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ashwat Dhar\Desktop\"/>
    </mc:Choice>
  </mc:AlternateContent>
  <xr:revisionPtr revIDLastSave="0" documentId="13_ncr:1_{06651826-8854-4EAC-ADF6-539402A36EF5}" xr6:coauthVersionLast="47" xr6:coauthVersionMax="47" xr10:uidLastSave="{00000000-0000-0000-0000-000000000000}"/>
  <bookViews>
    <workbookView xWindow="0" yWindow="0" windowWidth="28800" windowHeight="15480" tabRatio="882" firstSheet="2" activeTab="13" xr2:uid="{A516CF48-7CAD-46C6-AEEF-2F100B527F55}"/>
  </bookViews>
  <sheets>
    <sheet name="Part 1" sheetId="1" r:id="rId1"/>
    <sheet name="Part 2" sheetId="20" r:id="rId2"/>
    <sheet name="Part 3" sheetId="22" r:id="rId3"/>
    <sheet name="Part 4" sheetId="21" r:id="rId4"/>
    <sheet name="Sheet4" sheetId="23" state="hidden" r:id="rId5"/>
    <sheet name="Sheet5" sheetId="24" state="hidden" r:id="rId6"/>
    <sheet name="CUB 2 YEAR DATA" sheetId="2" r:id="rId7"/>
    <sheet name="PAGEIND 2 YEAR DATA" sheetId="4" r:id="rId8"/>
    <sheet name="INOXWIND 2 YEAR DATA" sheetId="6" r:id="rId9"/>
    <sheet name="DATAPATTNS 2 YEAR DATA" sheetId="8" r:id="rId10"/>
    <sheet name="POLICYBZR 2 YEAR DATA" sheetId="10" r:id="rId11"/>
    <sheet name="DALBHARAT 2 YEAR DATA" sheetId="12" r:id="rId12"/>
    <sheet name="DLF 2 YEAR DATA" sheetId="14" r:id="rId13"/>
    <sheet name="OIL 2 YEAR DATA" sheetId="16" r:id="rId14"/>
    <sheet name="NIFTY 50-30-06-2023-to-30-06-20" sheetId="19" state="hidden" r:id="rId15"/>
    <sheet name="NIFTY 50-30-06-2022-to-30-06-20" sheetId="18" state="hidden" r:id="rId16"/>
  </sheets>
  <definedNames>
    <definedName name="_xlnm._FilterDatabase" localSheetId="0" hidden="1">Sheet4!$B$6:$B$495</definedName>
    <definedName name="_xlnm._FilterDatabase" localSheetId="4" hidden="1">Sheet4!$B$6:$B$495</definedName>
    <definedName name="_xlnm._FilterDatabase" localSheetId="5" hidden="1">Sheet5!$A$3:$C$478</definedName>
    <definedName name="ExternalData_1" localSheetId="6" hidden="1">'CUB 2 YEAR DATA'!$P$1:$AD$498</definedName>
    <definedName name="ExternalData_1" localSheetId="11" hidden="1">'DALBHARAT 2 YEAR DATA'!$P$1:$AD$503</definedName>
    <definedName name="ExternalData_1" localSheetId="9" hidden="1">'DATAPATTNS 2 YEAR DATA'!$P$1:$AD$496</definedName>
    <definedName name="ExternalData_1" localSheetId="12" hidden="1">'DLF 2 YEAR DATA'!$P$1:$AD$503</definedName>
    <definedName name="ExternalData_1" localSheetId="8" hidden="1">'INOXWIND 2 YEAR DATA'!$P$1:$AD$497</definedName>
    <definedName name="ExternalData_1" localSheetId="15" hidden="1">'NIFTY 50-30-06-2022-to-30-06-20'!$A$1:$G$496</definedName>
    <definedName name="ExternalData_1" localSheetId="13" hidden="1">'OIL 2 YEAR DATA'!$P$1:$AD$498</definedName>
    <definedName name="ExternalData_1" localSheetId="7" hidden="1">'PAGEIND 2 YEAR DATA'!$P$1:$AD$501</definedName>
    <definedName name="ExternalData_1" localSheetId="10" hidden="1">'POLICYBZR 2 YEAR DATA'!$P$1:$AD$502</definedName>
    <definedName name="ExternalData_2" localSheetId="14" hidden="1">'NIFTY 50-30-06-2023-to-30-06-20'!$A$1:$G$249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0" i="20" l="1"/>
  <c r="J1001" i="20"/>
  <c r="J1002" i="20"/>
  <c r="J1003" i="20"/>
  <c r="J1004" i="20"/>
  <c r="J1005" i="20"/>
  <c r="J1006" i="20"/>
  <c r="J999" i="20"/>
  <c r="F948" i="20"/>
  <c r="G948" i="20"/>
  <c r="BX70" i="1"/>
  <c r="BX69" i="1"/>
  <c r="BX68" i="1"/>
  <c r="CC7" i="1"/>
  <c r="CB7" i="1"/>
  <c r="CD11" i="1"/>
  <c r="CC11" i="1"/>
  <c r="CB11" i="1"/>
  <c r="CA11" i="1"/>
  <c r="BZ11" i="1"/>
  <c r="BY11" i="1"/>
  <c r="BX11" i="1"/>
  <c r="BW11" i="1"/>
  <c r="CA7" i="1"/>
  <c r="BZ7" i="1"/>
  <c r="BY7" i="1"/>
  <c r="BX7" i="1"/>
  <c r="CD7" i="1"/>
  <c r="CD3" i="1"/>
  <c r="CC3" i="1"/>
  <c r="CB3" i="1"/>
  <c r="CA3" i="1"/>
  <c r="BZ3" i="1"/>
  <c r="BX3" i="1"/>
  <c r="BW7" i="1"/>
  <c r="BY3" i="1"/>
  <c r="BW3" i="1"/>
  <c r="BQ466" i="20" a="1"/>
  <c r="BQ466" i="20" s="1"/>
  <c r="BV466" i="20" s="1"/>
  <c r="BR466" i="20" a="1"/>
  <c r="BR466" i="20" s="1"/>
  <c r="BS466" i="20" a="1"/>
  <c r="BS466" i="20" s="1"/>
  <c r="CG466" i="20" a="1"/>
  <c r="CG466" i="20" s="1"/>
  <c r="CL466" i="20" s="1"/>
  <c r="CH466" i="20" a="1"/>
  <c r="CH466" i="20" s="1"/>
  <c r="CI466" i="20" a="1"/>
  <c r="CI466" i="20" s="1"/>
  <c r="BQ467" i="20" a="1"/>
  <c r="BQ467" i="20" s="1"/>
  <c r="BV467" i="20" s="1"/>
  <c r="BR467" i="20" a="1"/>
  <c r="BR467" i="20" s="1"/>
  <c r="BS467" i="20" a="1"/>
  <c r="BS467" i="20" s="1"/>
  <c r="CG467" i="20" a="1"/>
  <c r="CG467" i="20" s="1"/>
  <c r="CL467" i="20" s="1"/>
  <c r="CH467" i="20" a="1"/>
  <c r="CH467" i="20" s="1"/>
  <c r="CN467" i="20" s="1"/>
  <c r="CI467" i="20" a="1"/>
  <c r="CI467" i="20" s="1"/>
  <c r="CK467" i="20" s="1"/>
  <c r="BQ468" i="20" a="1"/>
  <c r="BQ468" i="20" s="1"/>
  <c r="BV468" i="20" s="1"/>
  <c r="BR468" i="20" a="1"/>
  <c r="BR468" i="20" s="1"/>
  <c r="BS468" i="20" a="1"/>
  <c r="BS468" i="20" s="1"/>
  <c r="CG468" i="20" a="1"/>
  <c r="CG468" i="20" s="1"/>
  <c r="CL468" i="20" s="1"/>
  <c r="CH468" i="20" a="1"/>
  <c r="CH468" i="20" s="1"/>
  <c r="CI468" i="20" a="1"/>
  <c r="CI468" i="20" s="1"/>
  <c r="BQ469" i="20" a="1"/>
  <c r="BQ469" i="20" s="1"/>
  <c r="BV469" i="20" s="1"/>
  <c r="BR469" i="20" a="1"/>
  <c r="BR469" i="20" s="1"/>
  <c r="BS469" i="20" a="1"/>
  <c r="BS469" i="20" s="1"/>
  <c r="CG469" i="20" a="1"/>
  <c r="CG469" i="20" s="1"/>
  <c r="CL469" i="20" s="1"/>
  <c r="CH469" i="20" a="1"/>
  <c r="CH469" i="20" s="1"/>
  <c r="CI469" i="20" a="1"/>
  <c r="CI469" i="20" s="1"/>
  <c r="BQ470" i="20" a="1"/>
  <c r="BQ470" i="20" s="1"/>
  <c r="BV470" i="20" s="1"/>
  <c r="BR470" i="20" a="1"/>
  <c r="BR470" i="20" s="1"/>
  <c r="BS470" i="20" a="1"/>
  <c r="BS470" i="20" s="1"/>
  <c r="CG470" i="20" a="1"/>
  <c r="CG470" i="20" s="1"/>
  <c r="CL470" i="20" s="1"/>
  <c r="CH470" i="20" a="1"/>
  <c r="CH470" i="20" s="1"/>
  <c r="CI470" i="20" a="1"/>
  <c r="CI470" i="20" s="1"/>
  <c r="BQ471" i="20" a="1"/>
  <c r="BQ471" i="20" s="1"/>
  <c r="BV471" i="20" s="1"/>
  <c r="BR471" i="20" a="1"/>
  <c r="BR471" i="20" s="1"/>
  <c r="BS471" i="20" a="1"/>
  <c r="BS471" i="20" s="1"/>
  <c r="CG471" i="20" a="1"/>
  <c r="CG471" i="20" s="1"/>
  <c r="CL471" i="20" s="1"/>
  <c r="CH471" i="20" a="1"/>
  <c r="CH471" i="20" s="1"/>
  <c r="CI471" i="20" a="1"/>
  <c r="CI471" i="20" s="1"/>
  <c r="BQ472" i="20" a="1"/>
  <c r="BQ472" i="20" s="1"/>
  <c r="BV472" i="20" s="1"/>
  <c r="BW472" i="20" s="1"/>
  <c r="BR472" i="20" a="1"/>
  <c r="BR472" i="20" s="1"/>
  <c r="BS472" i="20" a="1"/>
  <c r="BS472" i="20" s="1"/>
  <c r="CG472" i="20" a="1"/>
  <c r="CG472" i="20" s="1"/>
  <c r="CL472" i="20" s="1"/>
  <c r="CM472" i="20" s="1"/>
  <c r="CH472" i="20" a="1"/>
  <c r="CH472" i="20" s="1"/>
  <c r="CI472" i="20" a="1"/>
  <c r="CI472" i="20" s="1"/>
  <c r="BQ473" i="20" a="1"/>
  <c r="BQ473" i="20" s="1"/>
  <c r="BV473" i="20" s="1"/>
  <c r="BW473" i="20" s="1"/>
  <c r="BR473" i="20" a="1"/>
  <c r="BR473" i="20" s="1"/>
  <c r="BS473" i="20" a="1"/>
  <c r="BS473" i="20" s="1"/>
  <c r="CG473" i="20" a="1"/>
  <c r="CG473" i="20" s="1"/>
  <c r="CL473" i="20" s="1"/>
  <c r="CM473" i="20" s="1"/>
  <c r="CH473" i="20" a="1"/>
  <c r="CH473" i="20" s="1"/>
  <c r="CI473" i="20" a="1"/>
  <c r="CI473" i="20" s="1"/>
  <c r="BQ474" i="20" a="1"/>
  <c r="BQ474" i="20" s="1"/>
  <c r="BV474" i="20" s="1"/>
  <c r="BW474" i="20" s="1"/>
  <c r="BR474" i="20" a="1"/>
  <c r="BR474" i="20" s="1"/>
  <c r="BS474" i="20" a="1"/>
  <c r="BS474" i="20" s="1"/>
  <c r="CG474" i="20" a="1"/>
  <c r="CG474" i="20" s="1"/>
  <c r="CL474" i="20" s="1"/>
  <c r="CM474" i="20" s="1"/>
  <c r="CH474" i="20" a="1"/>
  <c r="CH474" i="20" s="1"/>
  <c r="CI474" i="20" a="1"/>
  <c r="CI474" i="20" s="1"/>
  <c r="BQ475" i="20" a="1"/>
  <c r="BQ475" i="20" s="1"/>
  <c r="BV475" i="20" s="1"/>
  <c r="BW475" i="20" s="1"/>
  <c r="BR475" i="20" a="1"/>
  <c r="BR475" i="20" s="1"/>
  <c r="BS475" i="20" a="1"/>
  <c r="BS475" i="20" s="1"/>
  <c r="CG475" i="20" a="1"/>
  <c r="CG475" i="20" s="1"/>
  <c r="CL475" i="20" s="1"/>
  <c r="CM475" i="20" s="1"/>
  <c r="CH475" i="20" a="1"/>
  <c r="CH475" i="20" s="1"/>
  <c r="CI475" i="20" a="1"/>
  <c r="CI475" i="20" s="1"/>
  <c r="BQ476" i="20" a="1"/>
  <c r="BQ476" i="20" s="1"/>
  <c r="BV476" i="20" s="1"/>
  <c r="BR476" i="20" a="1"/>
  <c r="BR476" i="20" s="1"/>
  <c r="BS476" i="20" a="1"/>
  <c r="BS476" i="20" s="1"/>
  <c r="CG476" i="20" a="1"/>
  <c r="CG476" i="20" s="1"/>
  <c r="CL476" i="20" s="1"/>
  <c r="CH476" i="20" a="1"/>
  <c r="CH476" i="20" s="1"/>
  <c r="CI476" i="20" a="1"/>
  <c r="CI476" i="20" s="1"/>
  <c r="BQ477" i="20" a="1"/>
  <c r="BQ477" i="20" s="1"/>
  <c r="BV477" i="20" s="1"/>
  <c r="BW477" i="20" s="1"/>
  <c r="BR477" i="20" a="1"/>
  <c r="BR477" i="20" s="1"/>
  <c r="BS477" i="20" a="1"/>
  <c r="BS477" i="20" s="1"/>
  <c r="CG477" i="20" a="1"/>
  <c r="CG477" i="20" s="1"/>
  <c r="CL477" i="20" s="1"/>
  <c r="CM477" i="20" s="1"/>
  <c r="CH477" i="20" a="1"/>
  <c r="CH477" i="20" s="1"/>
  <c r="CI477" i="20" a="1"/>
  <c r="CI477" i="20" s="1"/>
  <c r="BQ478" i="20" a="1"/>
  <c r="BQ478" i="20" s="1"/>
  <c r="BV478" i="20" s="1"/>
  <c r="BW478" i="20" s="1"/>
  <c r="BR478" i="20" a="1"/>
  <c r="BR478" i="20" s="1"/>
  <c r="BX478" i="20" s="1"/>
  <c r="BY478" i="20" s="1"/>
  <c r="BS478" i="20" a="1"/>
  <c r="BS478" i="20" s="1"/>
  <c r="CG478" i="20" a="1"/>
  <c r="CG478" i="20" s="1"/>
  <c r="CL478" i="20" s="1"/>
  <c r="CM478" i="20" s="1"/>
  <c r="CH478" i="20" a="1"/>
  <c r="CH478" i="20" s="1"/>
  <c r="CI478" i="20" a="1"/>
  <c r="CI478" i="20" s="1"/>
  <c r="BQ479" i="20" a="1"/>
  <c r="BQ479" i="20" s="1"/>
  <c r="BV479" i="20" s="1"/>
  <c r="BW479" i="20" s="1"/>
  <c r="BR479" i="20" a="1"/>
  <c r="BR479" i="20" s="1"/>
  <c r="BS479" i="20" a="1"/>
  <c r="BS479" i="20" s="1"/>
  <c r="CG479" i="20" a="1"/>
  <c r="CG479" i="20" s="1"/>
  <c r="CL479" i="20" s="1"/>
  <c r="CM479" i="20" s="1"/>
  <c r="CH479" i="20" a="1"/>
  <c r="CH479" i="20" s="1"/>
  <c r="CI479" i="20" a="1"/>
  <c r="CI479" i="20" s="1"/>
  <c r="BQ480" i="20" a="1"/>
  <c r="BQ480" i="20" s="1"/>
  <c r="BV480" i="20" s="1"/>
  <c r="BW480" i="20" s="1"/>
  <c r="BR480" i="20" a="1"/>
  <c r="BR480" i="20" s="1"/>
  <c r="BS480" i="20" a="1"/>
  <c r="BS480" i="20" s="1"/>
  <c r="CG480" i="20" a="1"/>
  <c r="CG480" i="20" s="1"/>
  <c r="CL480" i="20" s="1"/>
  <c r="CM480" i="20" s="1"/>
  <c r="CH480" i="20" a="1"/>
  <c r="CH480" i="20" s="1"/>
  <c r="CI480" i="20" a="1"/>
  <c r="CI480" i="20" s="1"/>
  <c r="BQ481" i="20" a="1"/>
  <c r="BQ481" i="20" s="1"/>
  <c r="BV481" i="20" s="1"/>
  <c r="BR481" i="20" a="1"/>
  <c r="BR481" i="20" s="1"/>
  <c r="BS481" i="20" a="1"/>
  <c r="BS481" i="20" s="1"/>
  <c r="CG481" i="20" a="1"/>
  <c r="CG481" i="20" s="1"/>
  <c r="CL481" i="20" s="1"/>
  <c r="CH481" i="20" a="1"/>
  <c r="CH481" i="20" s="1"/>
  <c r="CI481" i="20" a="1"/>
  <c r="CI481" i="20" s="1"/>
  <c r="BQ482" i="20" a="1"/>
  <c r="BQ482" i="20" s="1"/>
  <c r="BV482" i="20" s="1"/>
  <c r="BW482" i="20" s="1"/>
  <c r="BR482" i="20" a="1"/>
  <c r="BR482" i="20" s="1"/>
  <c r="BS482" i="20" a="1"/>
  <c r="BS482" i="20" s="1"/>
  <c r="CG482" i="20" a="1"/>
  <c r="CG482" i="20" s="1"/>
  <c r="CL482" i="20" s="1"/>
  <c r="CM482" i="20" s="1"/>
  <c r="CH482" i="20" a="1"/>
  <c r="CH482" i="20" s="1"/>
  <c r="CI482" i="20" a="1"/>
  <c r="CI482" i="20" s="1"/>
  <c r="BQ483" i="20" a="1"/>
  <c r="BQ483" i="20" s="1"/>
  <c r="BV483" i="20" s="1"/>
  <c r="BW483" i="20" s="1"/>
  <c r="BR483" i="20" a="1"/>
  <c r="BR483" i="20" s="1"/>
  <c r="BS483" i="20" a="1"/>
  <c r="BS483" i="20" s="1"/>
  <c r="CG483" i="20" a="1"/>
  <c r="CG483" i="20" s="1"/>
  <c r="CL483" i="20" s="1"/>
  <c r="CM483" i="20" s="1"/>
  <c r="CH483" i="20" a="1"/>
  <c r="CH483" i="20" s="1"/>
  <c r="CI483" i="20" a="1"/>
  <c r="CI483" i="20" s="1"/>
  <c r="BQ484" i="20" a="1"/>
  <c r="BQ484" i="20" s="1"/>
  <c r="BV484" i="20" s="1"/>
  <c r="BW484" i="20" s="1"/>
  <c r="BR484" i="20" a="1"/>
  <c r="BR484" i="20" s="1"/>
  <c r="BS484" i="20" a="1"/>
  <c r="BS484" i="20" s="1"/>
  <c r="CG484" i="20" a="1"/>
  <c r="CG484" i="20" s="1"/>
  <c r="CL484" i="20" s="1"/>
  <c r="CM484" i="20" s="1"/>
  <c r="CH484" i="20" a="1"/>
  <c r="CH484" i="20" s="1"/>
  <c r="CI484" i="20" a="1"/>
  <c r="CI484" i="20" s="1"/>
  <c r="BQ485" i="20" a="1"/>
  <c r="BQ485" i="20" s="1"/>
  <c r="BV485" i="20" s="1"/>
  <c r="BW485" i="20" s="1"/>
  <c r="BR485" i="20" a="1"/>
  <c r="BR485" i="20" s="1"/>
  <c r="BS485" i="20" a="1"/>
  <c r="BS485" i="20" s="1"/>
  <c r="CG485" i="20" a="1"/>
  <c r="CG485" i="20" s="1"/>
  <c r="CL485" i="20" s="1"/>
  <c r="CM485" i="20" s="1"/>
  <c r="CH485" i="20" a="1"/>
  <c r="CH485" i="20" s="1"/>
  <c r="CI485" i="20" a="1"/>
  <c r="CI485" i="20" s="1"/>
  <c r="BQ486" i="20" a="1"/>
  <c r="BQ486" i="20" s="1"/>
  <c r="BV486" i="20" s="1"/>
  <c r="BR486" i="20" a="1"/>
  <c r="BR486" i="20" s="1"/>
  <c r="BS486" i="20" a="1"/>
  <c r="BS486" i="20" s="1"/>
  <c r="CG486" i="20" a="1"/>
  <c r="CG486" i="20" s="1"/>
  <c r="CL486" i="20" s="1"/>
  <c r="CH486" i="20" a="1"/>
  <c r="CH486" i="20" s="1"/>
  <c r="CI486" i="20" a="1"/>
  <c r="CI486" i="20" s="1"/>
  <c r="BQ487" i="20" a="1"/>
  <c r="BQ487" i="20" s="1"/>
  <c r="BV487" i="20" s="1"/>
  <c r="BW487" i="20" s="1"/>
  <c r="BR487" i="20" a="1"/>
  <c r="BR487" i="20" s="1"/>
  <c r="BS487" i="20" a="1"/>
  <c r="BS487" i="20" s="1"/>
  <c r="CG487" i="20" a="1"/>
  <c r="CG487" i="20" s="1"/>
  <c r="CL487" i="20" s="1"/>
  <c r="CM487" i="20" s="1"/>
  <c r="CH487" i="20" a="1"/>
  <c r="CH487" i="20" s="1"/>
  <c r="CI487" i="20" a="1"/>
  <c r="CI487" i="20" s="1"/>
  <c r="BQ488" i="20" a="1"/>
  <c r="BQ488" i="20" s="1"/>
  <c r="BV488" i="20" s="1"/>
  <c r="BW488" i="20" s="1"/>
  <c r="BR488" i="20" a="1"/>
  <c r="BR488" i="20" s="1"/>
  <c r="BS488" i="20" a="1"/>
  <c r="BS488" i="20" s="1"/>
  <c r="CG488" i="20" a="1"/>
  <c r="CG488" i="20" s="1"/>
  <c r="CL488" i="20" s="1"/>
  <c r="CM488" i="20" s="1"/>
  <c r="CH488" i="20" a="1"/>
  <c r="CH488" i="20" s="1"/>
  <c r="CI488" i="20" a="1"/>
  <c r="CI488" i="20" s="1"/>
  <c r="BQ489" i="20" a="1"/>
  <c r="BQ489" i="20" s="1"/>
  <c r="BV489" i="20" s="1"/>
  <c r="BW489" i="20" s="1"/>
  <c r="BR489" i="20" a="1"/>
  <c r="BR489" i="20" s="1"/>
  <c r="BS489" i="20" a="1"/>
  <c r="BS489" i="20" s="1"/>
  <c r="CG489" i="20" a="1"/>
  <c r="CG489" i="20" s="1"/>
  <c r="CL489" i="20" s="1"/>
  <c r="CM489" i="20" s="1"/>
  <c r="CH489" i="20" a="1"/>
  <c r="CH489" i="20" s="1"/>
  <c r="CI489" i="20" a="1"/>
  <c r="CI489" i="20" s="1"/>
  <c r="BQ490" i="20" a="1"/>
  <c r="BQ490" i="20" s="1"/>
  <c r="BV490" i="20" s="1"/>
  <c r="BR490" i="20" a="1"/>
  <c r="BR490" i="20" s="1"/>
  <c r="BX490" i="20" s="1"/>
  <c r="BY490" i="20" s="1"/>
  <c r="BS490" i="20" a="1"/>
  <c r="BS490" i="20" s="1"/>
  <c r="CG490" i="20" a="1"/>
  <c r="CG490" i="20" s="1"/>
  <c r="CL490" i="20" s="1"/>
  <c r="CH490" i="20" a="1"/>
  <c r="CH490" i="20" s="1"/>
  <c r="CI490" i="20" a="1"/>
  <c r="CI490" i="20" s="1"/>
  <c r="BQ491" i="20" a="1"/>
  <c r="BQ491" i="20" s="1"/>
  <c r="BV491" i="20" s="1"/>
  <c r="BW491" i="20" s="1"/>
  <c r="BR491" i="20" a="1"/>
  <c r="BR491" i="20" s="1"/>
  <c r="BS491" i="20" a="1"/>
  <c r="BS491" i="20" s="1"/>
  <c r="CG491" i="20" a="1"/>
  <c r="CG491" i="20" s="1"/>
  <c r="CL491" i="20" s="1"/>
  <c r="CM491" i="20" s="1"/>
  <c r="CH491" i="20" a="1"/>
  <c r="CH491" i="20" s="1"/>
  <c r="CI491" i="20" a="1"/>
  <c r="CI491" i="20" s="1"/>
  <c r="BQ492" i="20" a="1"/>
  <c r="BQ492" i="20" s="1"/>
  <c r="BV492" i="20" s="1"/>
  <c r="BW492" i="20" s="1"/>
  <c r="BR492" i="20" a="1"/>
  <c r="BR492" i="20" s="1"/>
  <c r="BS492" i="20" a="1"/>
  <c r="BS492" i="20" s="1"/>
  <c r="CG492" i="20" a="1"/>
  <c r="CG492" i="20" s="1"/>
  <c r="CL492" i="20" s="1"/>
  <c r="CM492" i="20" s="1"/>
  <c r="CH492" i="20" a="1"/>
  <c r="CH492" i="20" s="1"/>
  <c r="CI492" i="20" a="1"/>
  <c r="CI492" i="20" s="1"/>
  <c r="BQ493" i="20" a="1"/>
  <c r="BQ493" i="20" s="1"/>
  <c r="BV493" i="20" s="1"/>
  <c r="BW493" i="20" s="1"/>
  <c r="BR493" i="20" a="1"/>
  <c r="BR493" i="20" s="1"/>
  <c r="BS493" i="20" a="1"/>
  <c r="BS493" i="20" s="1"/>
  <c r="CG493" i="20" a="1"/>
  <c r="CG493" i="20" s="1"/>
  <c r="CL493" i="20" s="1"/>
  <c r="CM493" i="20" s="1"/>
  <c r="CH493" i="20" a="1"/>
  <c r="CH493" i="20" s="1"/>
  <c r="CI493" i="20" a="1"/>
  <c r="CI493" i="20" s="1"/>
  <c r="BQ494" i="20" a="1"/>
  <c r="BQ494" i="20" s="1"/>
  <c r="BV494" i="20" s="1"/>
  <c r="BR494" i="20" a="1"/>
  <c r="BR494" i="20" s="1"/>
  <c r="BS494" i="20" a="1"/>
  <c r="BS494" i="20" s="1"/>
  <c r="CG494" i="20" a="1"/>
  <c r="CG494" i="20" s="1"/>
  <c r="CL494" i="20" s="1"/>
  <c r="CH494" i="20" a="1"/>
  <c r="CH494" i="20" s="1"/>
  <c r="CI494" i="20" a="1"/>
  <c r="CI494" i="20" s="1"/>
  <c r="BQ495" i="20" a="1"/>
  <c r="BQ495" i="20" s="1"/>
  <c r="BV495" i="20" s="1"/>
  <c r="BW495" i="20" s="1"/>
  <c r="BR495" i="20" a="1"/>
  <c r="BR495" i="20" s="1"/>
  <c r="BS495" i="20" a="1"/>
  <c r="BS495" i="20" s="1"/>
  <c r="CG495" i="20" a="1"/>
  <c r="CG495" i="20" s="1"/>
  <c r="CL495" i="20" s="1"/>
  <c r="CM495" i="20" s="1"/>
  <c r="CH495" i="20" a="1"/>
  <c r="CH495" i="20" s="1"/>
  <c r="CI495" i="20" a="1"/>
  <c r="CI495" i="20" s="1"/>
  <c r="BQ496" i="20" a="1"/>
  <c r="BQ496" i="20" s="1"/>
  <c r="BV496" i="20" s="1"/>
  <c r="BW496" i="20" s="1"/>
  <c r="BR496" i="20" a="1"/>
  <c r="BR496" i="20" s="1"/>
  <c r="BS496" i="20" a="1"/>
  <c r="BS496" i="20" s="1"/>
  <c r="CG496" i="20" a="1"/>
  <c r="CG496" i="20" s="1"/>
  <c r="CL496" i="20" s="1"/>
  <c r="CM496" i="20" s="1"/>
  <c r="CH496" i="20" a="1"/>
  <c r="CH496" i="20" s="1"/>
  <c r="CI496" i="20" a="1"/>
  <c r="CI496" i="20" s="1"/>
  <c r="BQ497" i="20" a="1"/>
  <c r="BQ497" i="20" s="1"/>
  <c r="BV497" i="20" s="1"/>
  <c r="BW497" i="20" s="1"/>
  <c r="BR497" i="20" a="1"/>
  <c r="BR497" i="20" s="1"/>
  <c r="BX497" i="20" s="1"/>
  <c r="BY497" i="20" s="1"/>
  <c r="BS497" i="20" a="1"/>
  <c r="BS497" i="20" s="1"/>
  <c r="CG497" i="20" a="1"/>
  <c r="CG497" i="20" s="1"/>
  <c r="CL497" i="20" s="1"/>
  <c r="CM497" i="20" s="1"/>
  <c r="CH497" i="20" a="1"/>
  <c r="CH497" i="20" s="1"/>
  <c r="CI497" i="20" a="1"/>
  <c r="CI497" i="20" s="1"/>
  <c r="BQ498" i="20" a="1"/>
  <c r="BQ498" i="20" s="1"/>
  <c r="BV498" i="20" s="1"/>
  <c r="BR498" i="20" a="1"/>
  <c r="BR498" i="20" s="1"/>
  <c r="BS498" i="20" a="1"/>
  <c r="BS498" i="20" s="1"/>
  <c r="CG498" i="20" a="1"/>
  <c r="CG498" i="20" s="1"/>
  <c r="CL498" i="20" s="1"/>
  <c r="CH498" i="20" a="1"/>
  <c r="CH498" i="20" s="1"/>
  <c r="CN498" i="20" s="1"/>
  <c r="CO498" i="20" s="1"/>
  <c r="CI498" i="20" a="1"/>
  <c r="CI498" i="20" s="1"/>
  <c r="BQ499" i="20" a="1"/>
  <c r="BQ499" i="20" s="1"/>
  <c r="BV499" i="20" s="1"/>
  <c r="BW499" i="20" s="1"/>
  <c r="BR499" i="20" a="1"/>
  <c r="BR499" i="20" s="1"/>
  <c r="BS499" i="20" a="1"/>
  <c r="BS499" i="20" s="1"/>
  <c r="CG499" i="20" a="1"/>
  <c r="CG499" i="20" s="1"/>
  <c r="CL499" i="20" s="1"/>
  <c r="CM499" i="20" s="1"/>
  <c r="CH499" i="20" a="1"/>
  <c r="CH499" i="20" s="1"/>
  <c r="CI499" i="20" a="1"/>
  <c r="CI499" i="20" s="1"/>
  <c r="CK499" i="20" s="1"/>
  <c r="BQ500" i="20" a="1"/>
  <c r="BQ500" i="20" s="1"/>
  <c r="BV500" i="20" s="1"/>
  <c r="BW500" i="20" s="1"/>
  <c r="BR500" i="20" a="1"/>
  <c r="BR500" i="20" s="1"/>
  <c r="BS500" i="20" a="1"/>
  <c r="BS500" i="20" s="1"/>
  <c r="CG500" i="20" a="1"/>
  <c r="CG500" i="20" s="1"/>
  <c r="CL500" i="20" s="1"/>
  <c r="CM500" i="20" s="1"/>
  <c r="CH500" i="20" a="1"/>
  <c r="CH500" i="20" s="1"/>
  <c r="CI500" i="20" a="1"/>
  <c r="CI500" i="20" s="1"/>
  <c r="BQ501" i="20" a="1"/>
  <c r="BQ501" i="20" s="1"/>
  <c r="BV501" i="20" s="1"/>
  <c r="BW501" i="20" s="1"/>
  <c r="BR501" i="20" a="1"/>
  <c r="BR501" i="20" s="1"/>
  <c r="BS501" i="20" a="1"/>
  <c r="BS501" i="20" s="1"/>
  <c r="CG501" i="20" a="1"/>
  <c r="CG501" i="20" s="1"/>
  <c r="CL501" i="20" s="1"/>
  <c r="CM501" i="20" s="1"/>
  <c r="CH501" i="20" a="1"/>
  <c r="CH501" i="20" s="1"/>
  <c r="CI501" i="20" a="1"/>
  <c r="CI501" i="20" s="1"/>
  <c r="BQ502" i="20" a="1"/>
  <c r="BQ502" i="20" s="1"/>
  <c r="BV502" i="20" s="1"/>
  <c r="BW502" i="20" s="1"/>
  <c r="BR502" i="20" a="1"/>
  <c r="BR502" i="20" s="1"/>
  <c r="BS502" i="20" a="1"/>
  <c r="BS502" i="20" s="1"/>
  <c r="CG502" i="20" a="1"/>
  <c r="CG502" i="20" s="1"/>
  <c r="CL502" i="20" s="1"/>
  <c r="CM502" i="20" s="1"/>
  <c r="CH502" i="20" a="1"/>
  <c r="CH502" i="20" s="1"/>
  <c r="CI502" i="20" a="1"/>
  <c r="CI502" i="20" s="1"/>
  <c r="BQ503" i="20" a="1"/>
  <c r="BQ503" i="20" s="1"/>
  <c r="BV503" i="20" s="1"/>
  <c r="BR503" i="20" a="1"/>
  <c r="BR503" i="20" s="1"/>
  <c r="BS503" i="20" a="1"/>
  <c r="BS503" i="20" s="1"/>
  <c r="CG503" i="20" a="1"/>
  <c r="CG503" i="20" s="1"/>
  <c r="CL503" i="20" s="1"/>
  <c r="CH503" i="20" a="1"/>
  <c r="CH503" i="20" s="1"/>
  <c r="CI503" i="20" a="1"/>
  <c r="CI503" i="20" s="1"/>
  <c r="CK503" i="20" s="1"/>
  <c r="BQ504" i="20" a="1"/>
  <c r="BQ504" i="20" s="1"/>
  <c r="BV504" i="20" s="1"/>
  <c r="BR504" i="20" a="1"/>
  <c r="BR504" i="20" s="1"/>
  <c r="BS504" i="20" a="1"/>
  <c r="BS504" i="20" s="1"/>
  <c r="CG504" i="20" a="1"/>
  <c r="CG504" i="20" s="1"/>
  <c r="CL504" i="20" s="1"/>
  <c r="CH504" i="20" a="1"/>
  <c r="CH504" i="20" s="1"/>
  <c r="CI504" i="20" a="1"/>
  <c r="CI504" i="20" s="1"/>
  <c r="BQ505" i="20" a="1"/>
  <c r="BQ505" i="20" s="1"/>
  <c r="BV505" i="20" s="1"/>
  <c r="BW505" i="20" s="1"/>
  <c r="BR505" i="20" a="1"/>
  <c r="BR505" i="20" s="1"/>
  <c r="BS505" i="20" a="1"/>
  <c r="BS505" i="20" s="1"/>
  <c r="CG505" i="20" a="1"/>
  <c r="CG505" i="20" s="1"/>
  <c r="CL505" i="20" s="1"/>
  <c r="CM505" i="20" s="1"/>
  <c r="CH505" i="20" a="1"/>
  <c r="CH505" i="20" s="1"/>
  <c r="CI505" i="20" a="1"/>
  <c r="CI505" i="20" s="1"/>
  <c r="BQ506" i="20" a="1"/>
  <c r="BQ506" i="20" s="1"/>
  <c r="BV506" i="20" s="1"/>
  <c r="BW506" i="20" s="1"/>
  <c r="BR506" i="20" a="1"/>
  <c r="BR506" i="20" s="1"/>
  <c r="BS506" i="20" a="1"/>
  <c r="BS506" i="20" s="1"/>
  <c r="CG506" i="20" a="1"/>
  <c r="CG506" i="20" s="1"/>
  <c r="CL506" i="20" s="1"/>
  <c r="CM506" i="20" s="1"/>
  <c r="CH506" i="20" a="1"/>
  <c r="CH506" i="20" s="1"/>
  <c r="CI506" i="20" a="1"/>
  <c r="CI506" i="20" s="1"/>
  <c r="BQ507" i="20" a="1"/>
  <c r="BQ507" i="20" s="1"/>
  <c r="BV507" i="20" s="1"/>
  <c r="BW507" i="20" s="1"/>
  <c r="BR507" i="20" a="1"/>
  <c r="BR507" i="20" s="1"/>
  <c r="BS507" i="20" a="1"/>
  <c r="BS507" i="20" s="1"/>
  <c r="CG507" i="20" a="1"/>
  <c r="CG507" i="20" s="1"/>
  <c r="CL507" i="20" s="1"/>
  <c r="CM507" i="20" s="1"/>
  <c r="CH507" i="20" a="1"/>
  <c r="CH507" i="20" s="1"/>
  <c r="CI507" i="20" a="1"/>
  <c r="CI507" i="20" s="1"/>
  <c r="BQ508" i="20" a="1"/>
  <c r="BQ508" i="20" s="1"/>
  <c r="BV508" i="20" s="1"/>
  <c r="BW508" i="20" s="1"/>
  <c r="BR508" i="20" a="1"/>
  <c r="BR508" i="20" s="1"/>
  <c r="BS508" i="20" a="1"/>
  <c r="BS508" i="20" s="1"/>
  <c r="CG508" i="20" a="1"/>
  <c r="CG508" i="20" s="1"/>
  <c r="CL508" i="20" s="1"/>
  <c r="CM508" i="20" s="1"/>
  <c r="CH508" i="20" a="1"/>
  <c r="CH508" i="20" s="1"/>
  <c r="CN508" i="20" s="1"/>
  <c r="CO508" i="20" s="1"/>
  <c r="CI508" i="20" a="1"/>
  <c r="CI508" i="20" s="1"/>
  <c r="BQ509" i="20" a="1"/>
  <c r="BQ509" i="20" s="1"/>
  <c r="BV509" i="20" s="1"/>
  <c r="BR509" i="20" a="1"/>
  <c r="BR509" i="20" s="1"/>
  <c r="BS509" i="20" a="1"/>
  <c r="BS509" i="20" s="1"/>
  <c r="CG509" i="20" a="1"/>
  <c r="CG509" i="20" s="1"/>
  <c r="CL509" i="20" s="1"/>
  <c r="CH509" i="20" a="1"/>
  <c r="CH509" i="20" s="1"/>
  <c r="CI509" i="20" a="1"/>
  <c r="CI509" i="20" s="1"/>
  <c r="BQ510" i="20" a="1"/>
  <c r="BQ510" i="20" s="1"/>
  <c r="BV510" i="20" s="1"/>
  <c r="BW510" i="20" s="1"/>
  <c r="BR510" i="20" a="1"/>
  <c r="BR510" i="20" s="1"/>
  <c r="BS510" i="20" a="1"/>
  <c r="BS510" i="20" s="1"/>
  <c r="CG510" i="20" a="1"/>
  <c r="CG510" i="20" s="1"/>
  <c r="CL510" i="20" s="1"/>
  <c r="CM510" i="20" s="1"/>
  <c r="CH510" i="20" a="1"/>
  <c r="CH510" i="20" s="1"/>
  <c r="CI510" i="20" a="1"/>
  <c r="CI510" i="20" s="1"/>
  <c r="BQ511" i="20" a="1"/>
  <c r="BQ511" i="20" s="1"/>
  <c r="BV511" i="20" s="1"/>
  <c r="BW511" i="20" s="1"/>
  <c r="BR511" i="20" a="1"/>
  <c r="BR511" i="20" s="1"/>
  <c r="BS511" i="20" a="1"/>
  <c r="BS511" i="20" s="1"/>
  <c r="CG511" i="20" a="1"/>
  <c r="CG511" i="20" s="1"/>
  <c r="CL511" i="20" s="1"/>
  <c r="CM511" i="20" s="1"/>
  <c r="CH511" i="20" a="1"/>
  <c r="CH511" i="20" s="1"/>
  <c r="CI511" i="20" a="1"/>
  <c r="CI511" i="20" s="1"/>
  <c r="CK511" i="20" s="1"/>
  <c r="BQ512" i="20" a="1"/>
  <c r="BQ512" i="20" s="1"/>
  <c r="BV512" i="20" s="1"/>
  <c r="BW512" i="20" s="1"/>
  <c r="BR512" i="20" a="1"/>
  <c r="BR512" i="20" s="1"/>
  <c r="BS512" i="20" a="1"/>
  <c r="BS512" i="20" s="1"/>
  <c r="CG512" i="20" a="1"/>
  <c r="CG512" i="20" s="1"/>
  <c r="CL512" i="20" s="1"/>
  <c r="CM512" i="20" s="1"/>
  <c r="CH512" i="20" a="1"/>
  <c r="CH512" i="20" s="1"/>
  <c r="CI512" i="20" a="1"/>
  <c r="CI512" i="20" s="1"/>
  <c r="BQ513" i="20" a="1"/>
  <c r="BQ513" i="20" s="1"/>
  <c r="BV513" i="20" s="1"/>
  <c r="BW513" i="20" s="1"/>
  <c r="BR513" i="20" a="1"/>
  <c r="BR513" i="20" s="1"/>
  <c r="BS513" i="20" a="1"/>
  <c r="BS513" i="20" s="1"/>
  <c r="CG513" i="20" a="1"/>
  <c r="CG513" i="20" s="1"/>
  <c r="CL513" i="20" s="1"/>
  <c r="CM513" i="20" s="1"/>
  <c r="CH513" i="20" a="1"/>
  <c r="CH513" i="20" s="1"/>
  <c r="CN513" i="20" s="1"/>
  <c r="CO513" i="20" s="1"/>
  <c r="CI513" i="20" a="1"/>
  <c r="CI513" i="20" s="1"/>
  <c r="BQ514" i="20" a="1"/>
  <c r="BQ514" i="20" s="1"/>
  <c r="BV514" i="20" s="1"/>
  <c r="BR514" i="20" a="1"/>
  <c r="BR514" i="20" s="1"/>
  <c r="BS514" i="20" a="1"/>
  <c r="BS514" i="20" s="1"/>
  <c r="CG514" i="20" a="1"/>
  <c r="CG514" i="20" s="1"/>
  <c r="CL514" i="20" s="1"/>
  <c r="CH514" i="20" a="1"/>
  <c r="CH514" i="20" s="1"/>
  <c r="CI514" i="20" a="1"/>
  <c r="CI514" i="20" s="1"/>
  <c r="BQ515" i="20" a="1"/>
  <c r="BQ515" i="20" s="1"/>
  <c r="BV515" i="20" s="1"/>
  <c r="BW515" i="20" s="1"/>
  <c r="BR515" i="20" a="1"/>
  <c r="BR515" i="20" s="1"/>
  <c r="BS515" i="20" a="1"/>
  <c r="BS515" i="20" s="1"/>
  <c r="CG515" i="20" a="1"/>
  <c r="CG515" i="20" s="1"/>
  <c r="CL515" i="20" s="1"/>
  <c r="CM515" i="20" s="1"/>
  <c r="CH515" i="20" a="1"/>
  <c r="CH515" i="20" s="1"/>
  <c r="CI515" i="20" a="1"/>
  <c r="CI515" i="20" s="1"/>
  <c r="BQ516" i="20" a="1"/>
  <c r="BQ516" i="20" s="1"/>
  <c r="BV516" i="20" s="1"/>
  <c r="BW516" i="20" s="1"/>
  <c r="BR516" i="20" a="1"/>
  <c r="BR516" i="20" s="1"/>
  <c r="BS516" i="20" a="1"/>
  <c r="BS516" i="20" s="1"/>
  <c r="CG516" i="20" a="1"/>
  <c r="CG516" i="20" s="1"/>
  <c r="CL516" i="20" s="1"/>
  <c r="CM516" i="20" s="1"/>
  <c r="CH516" i="20" a="1"/>
  <c r="CH516" i="20" s="1"/>
  <c r="CI516" i="20" a="1"/>
  <c r="CI516" i="20" s="1"/>
  <c r="BQ517" i="20" a="1"/>
  <c r="BQ517" i="20" s="1"/>
  <c r="BV517" i="20" s="1"/>
  <c r="BW517" i="20" s="1"/>
  <c r="BR517" i="20" a="1"/>
  <c r="BR517" i="20" s="1"/>
  <c r="BX517" i="20" s="1"/>
  <c r="BY517" i="20" s="1"/>
  <c r="BS517" i="20" a="1"/>
  <c r="BS517" i="20" s="1"/>
  <c r="CG517" i="20" a="1"/>
  <c r="CG517" i="20" s="1"/>
  <c r="CL517" i="20" s="1"/>
  <c r="CM517" i="20" s="1"/>
  <c r="CH517" i="20" a="1"/>
  <c r="CH517" i="20" s="1"/>
  <c r="CI517" i="20" a="1"/>
  <c r="CI517" i="20" s="1"/>
  <c r="BQ518" i="20" a="1"/>
  <c r="BQ518" i="20" s="1"/>
  <c r="BV518" i="20" s="1"/>
  <c r="BW518" i="20" s="1"/>
  <c r="BR518" i="20" a="1"/>
  <c r="BR518" i="20" s="1"/>
  <c r="BS518" i="20" a="1"/>
  <c r="BS518" i="20" s="1"/>
  <c r="CG518" i="20" a="1"/>
  <c r="CG518" i="20" s="1"/>
  <c r="CL518" i="20" s="1"/>
  <c r="CM518" i="20" s="1"/>
  <c r="CH518" i="20" a="1"/>
  <c r="CH518" i="20" s="1"/>
  <c r="CI518" i="20" a="1"/>
  <c r="CI518" i="20" s="1"/>
  <c r="BQ519" i="20" a="1"/>
  <c r="BQ519" i="20" s="1"/>
  <c r="BV519" i="20" s="1"/>
  <c r="BR519" i="20" a="1"/>
  <c r="BR519" i="20" s="1"/>
  <c r="BS519" i="20" a="1"/>
  <c r="BS519" i="20" s="1"/>
  <c r="CG519" i="20" a="1"/>
  <c r="CG519" i="20" s="1"/>
  <c r="CL519" i="20" s="1"/>
  <c r="CH519" i="20" a="1"/>
  <c r="CH519" i="20" s="1"/>
  <c r="CI519" i="20" a="1"/>
  <c r="CI519" i="20" s="1"/>
  <c r="BQ520" i="20" a="1"/>
  <c r="BQ520" i="20" s="1"/>
  <c r="BV520" i="20" s="1"/>
  <c r="BW520" i="20" s="1"/>
  <c r="BR520" i="20" a="1"/>
  <c r="BR520" i="20" s="1"/>
  <c r="BS520" i="20" a="1"/>
  <c r="BS520" i="20" s="1"/>
  <c r="CG520" i="20" a="1"/>
  <c r="CG520" i="20" s="1"/>
  <c r="CL520" i="20" s="1"/>
  <c r="CM520" i="20" s="1"/>
  <c r="CH520" i="20" a="1"/>
  <c r="CH520" i="20" s="1"/>
  <c r="CI520" i="20" a="1"/>
  <c r="CI520" i="20" s="1"/>
  <c r="BQ521" i="20" a="1"/>
  <c r="BQ521" i="20" s="1"/>
  <c r="BV521" i="20" s="1"/>
  <c r="BW521" i="20" s="1"/>
  <c r="BR521" i="20" a="1"/>
  <c r="BR521" i="20" s="1"/>
  <c r="BS521" i="20" a="1"/>
  <c r="BS521" i="20" s="1"/>
  <c r="CG521" i="20" a="1"/>
  <c r="CG521" i="20" s="1"/>
  <c r="CL521" i="20" s="1"/>
  <c r="CM521" i="20" s="1"/>
  <c r="CH521" i="20" a="1"/>
  <c r="CH521" i="20" s="1"/>
  <c r="CI521" i="20" a="1"/>
  <c r="CI521" i="20" s="1"/>
  <c r="BQ522" i="20" a="1"/>
  <c r="BQ522" i="20" s="1"/>
  <c r="BV522" i="20" s="1"/>
  <c r="BW522" i="20" s="1"/>
  <c r="BR522" i="20" a="1"/>
  <c r="BR522" i="20" s="1"/>
  <c r="BS522" i="20" a="1"/>
  <c r="BS522" i="20" s="1"/>
  <c r="CG522" i="20" a="1"/>
  <c r="CG522" i="20" s="1"/>
  <c r="CL522" i="20" s="1"/>
  <c r="CM522" i="20" s="1"/>
  <c r="CH522" i="20" a="1"/>
  <c r="CH522" i="20" s="1"/>
  <c r="CI522" i="20" a="1"/>
  <c r="CI522" i="20" s="1"/>
  <c r="BQ523" i="20" a="1"/>
  <c r="BQ523" i="20" s="1"/>
  <c r="BV523" i="20" s="1"/>
  <c r="BW523" i="20" s="1"/>
  <c r="BR523" i="20" a="1"/>
  <c r="BR523" i="20" s="1"/>
  <c r="BS523" i="20" a="1"/>
  <c r="BS523" i="20" s="1"/>
  <c r="CG523" i="20" a="1"/>
  <c r="CG523" i="20" s="1"/>
  <c r="CL523" i="20" s="1"/>
  <c r="CM523" i="20" s="1"/>
  <c r="CH523" i="20" a="1"/>
  <c r="CH523" i="20" s="1"/>
  <c r="CI523" i="20" a="1"/>
  <c r="CI523" i="20" s="1"/>
  <c r="BQ524" i="20" a="1"/>
  <c r="BQ524" i="20" s="1"/>
  <c r="BV524" i="20" s="1"/>
  <c r="BR524" i="20" a="1"/>
  <c r="BR524" i="20" s="1"/>
  <c r="BS524" i="20" a="1"/>
  <c r="BS524" i="20" s="1"/>
  <c r="CG524" i="20" a="1"/>
  <c r="CG524" i="20" s="1"/>
  <c r="CL524" i="20" s="1"/>
  <c r="CH524" i="20" a="1"/>
  <c r="CH524" i="20" s="1"/>
  <c r="CI524" i="20" a="1"/>
  <c r="CI524" i="20" s="1"/>
  <c r="BQ525" i="20" a="1"/>
  <c r="BQ525" i="20" s="1"/>
  <c r="BV525" i="20" s="1"/>
  <c r="BW525" i="20" s="1"/>
  <c r="BR525" i="20" a="1"/>
  <c r="BR525" i="20" s="1"/>
  <c r="BS525" i="20" a="1"/>
  <c r="BS525" i="20" s="1"/>
  <c r="CG525" i="20" a="1"/>
  <c r="CG525" i="20" s="1"/>
  <c r="CL525" i="20" s="1"/>
  <c r="CM525" i="20" s="1"/>
  <c r="CH525" i="20" a="1"/>
  <c r="CH525" i="20" s="1"/>
  <c r="CI525" i="20" a="1"/>
  <c r="CI525" i="20" s="1"/>
  <c r="BQ526" i="20" a="1"/>
  <c r="BQ526" i="20" s="1"/>
  <c r="BV526" i="20" s="1"/>
  <c r="BW526" i="20" s="1"/>
  <c r="BR526" i="20" a="1"/>
  <c r="BR526" i="20" s="1"/>
  <c r="BS526" i="20" a="1"/>
  <c r="BS526" i="20" s="1"/>
  <c r="CG526" i="20" a="1"/>
  <c r="CG526" i="20" s="1"/>
  <c r="CL526" i="20" s="1"/>
  <c r="CM526" i="20" s="1"/>
  <c r="CH526" i="20" a="1"/>
  <c r="CH526" i="20" s="1"/>
  <c r="CI526" i="20" a="1"/>
  <c r="CI526" i="20" s="1"/>
  <c r="BQ527" i="20" a="1"/>
  <c r="BQ527" i="20" s="1"/>
  <c r="BV527" i="20" s="1"/>
  <c r="BR527" i="20" a="1"/>
  <c r="BR527" i="20" s="1"/>
  <c r="BS527" i="20" a="1"/>
  <c r="BS527" i="20" s="1"/>
  <c r="CG527" i="20" a="1"/>
  <c r="CG527" i="20" s="1"/>
  <c r="CL527" i="20" s="1"/>
  <c r="CH527" i="20" a="1"/>
  <c r="CH527" i="20" s="1"/>
  <c r="CI527" i="20" a="1"/>
  <c r="CI527" i="20" s="1"/>
  <c r="BQ528" i="20" a="1"/>
  <c r="BQ528" i="20" s="1"/>
  <c r="BV528" i="20" s="1"/>
  <c r="BW528" i="20" s="1"/>
  <c r="BR528" i="20" a="1"/>
  <c r="BR528" i="20" s="1"/>
  <c r="BS528" i="20" a="1"/>
  <c r="BS528" i="20" s="1"/>
  <c r="CG528" i="20" a="1"/>
  <c r="CG528" i="20" s="1"/>
  <c r="CL528" i="20" s="1"/>
  <c r="CM528" i="20" s="1"/>
  <c r="CH528" i="20" a="1"/>
  <c r="CH528" i="20" s="1"/>
  <c r="CI528" i="20" a="1"/>
  <c r="CI528" i="20" s="1"/>
  <c r="BQ529" i="20" a="1"/>
  <c r="BQ529" i="20" s="1"/>
  <c r="BV529" i="20" s="1"/>
  <c r="BW529" i="20" s="1"/>
  <c r="BR529" i="20" a="1"/>
  <c r="BR529" i="20" s="1"/>
  <c r="BX529" i="20" s="1"/>
  <c r="BY529" i="20" s="1"/>
  <c r="BS529" i="20" a="1"/>
  <c r="BS529" i="20" s="1"/>
  <c r="CG529" i="20" a="1"/>
  <c r="CG529" i="20" s="1"/>
  <c r="CL529" i="20" s="1"/>
  <c r="CM529" i="20" s="1"/>
  <c r="CH529" i="20" a="1"/>
  <c r="CH529" i="20" s="1"/>
  <c r="CI529" i="20" a="1"/>
  <c r="CI529" i="20" s="1"/>
  <c r="BQ530" i="20" a="1"/>
  <c r="BQ530" i="20" s="1"/>
  <c r="BV530" i="20" s="1"/>
  <c r="BW530" i="20" s="1"/>
  <c r="BR530" i="20" a="1"/>
  <c r="BR530" i="20" s="1"/>
  <c r="BS530" i="20" a="1"/>
  <c r="BS530" i="20" s="1"/>
  <c r="CG530" i="20" a="1"/>
  <c r="CG530" i="20" s="1"/>
  <c r="CL530" i="20" s="1"/>
  <c r="CM530" i="20" s="1"/>
  <c r="CH530" i="20" a="1"/>
  <c r="CH530" i="20" s="1"/>
  <c r="CI530" i="20" a="1"/>
  <c r="CI530" i="20" s="1"/>
  <c r="BQ531" i="20" a="1"/>
  <c r="BQ531" i="20" s="1"/>
  <c r="BV531" i="20" s="1"/>
  <c r="BW531" i="20" s="1"/>
  <c r="BR531" i="20" a="1"/>
  <c r="BR531" i="20" s="1"/>
  <c r="BS531" i="20" a="1"/>
  <c r="BS531" i="20" s="1"/>
  <c r="CG531" i="20" a="1"/>
  <c r="CG531" i="20" s="1"/>
  <c r="CL531" i="20" s="1"/>
  <c r="CM531" i="20" s="1"/>
  <c r="CH531" i="20" a="1"/>
  <c r="CH531" i="20" s="1"/>
  <c r="CI531" i="20" a="1"/>
  <c r="CI531" i="20" s="1"/>
  <c r="BQ532" i="20" a="1"/>
  <c r="BQ532" i="20" s="1"/>
  <c r="BV532" i="20" s="1"/>
  <c r="BR532" i="20" a="1"/>
  <c r="BR532" i="20" s="1"/>
  <c r="BS532" i="20" a="1"/>
  <c r="BS532" i="20" s="1"/>
  <c r="CG532" i="20" a="1"/>
  <c r="CG532" i="20" s="1"/>
  <c r="CL532" i="20" s="1"/>
  <c r="CH532" i="20" a="1"/>
  <c r="CH532" i="20" s="1"/>
  <c r="CI532" i="20" a="1"/>
  <c r="CI532" i="20" s="1"/>
  <c r="BQ533" i="20" a="1"/>
  <c r="BQ533" i="20" s="1"/>
  <c r="BV533" i="20" s="1"/>
  <c r="BW533" i="20" s="1"/>
  <c r="BR533" i="20" a="1"/>
  <c r="BR533" i="20" s="1"/>
  <c r="BS533" i="20" a="1"/>
  <c r="BS533" i="20" s="1"/>
  <c r="CG533" i="20" a="1"/>
  <c r="CG533" i="20" s="1"/>
  <c r="CL533" i="20" s="1"/>
  <c r="CM533" i="20" s="1"/>
  <c r="CH533" i="20" a="1"/>
  <c r="CH533" i="20" s="1"/>
  <c r="CI533" i="20" a="1"/>
  <c r="CI533" i="20" s="1"/>
  <c r="BQ534" i="20" a="1"/>
  <c r="BQ534" i="20" s="1"/>
  <c r="BV534" i="20" s="1"/>
  <c r="BW534" i="20" s="1"/>
  <c r="BR534" i="20" a="1"/>
  <c r="BR534" i="20" s="1"/>
  <c r="BS534" i="20" a="1"/>
  <c r="BS534" i="20" s="1"/>
  <c r="CG534" i="20" a="1"/>
  <c r="CG534" i="20" s="1"/>
  <c r="CL534" i="20" s="1"/>
  <c r="CM534" i="20" s="1"/>
  <c r="CH534" i="20" a="1"/>
  <c r="CH534" i="20" s="1"/>
  <c r="CI534" i="20" a="1"/>
  <c r="CI534" i="20" s="1"/>
  <c r="CK534" i="20" s="1"/>
  <c r="BQ535" i="20" a="1"/>
  <c r="BQ535" i="20" s="1"/>
  <c r="BV535" i="20" s="1"/>
  <c r="BW535" i="20" s="1"/>
  <c r="BR535" i="20" a="1"/>
  <c r="BR535" i="20" s="1"/>
  <c r="BS535" i="20" a="1"/>
  <c r="BS535" i="20" s="1"/>
  <c r="CG535" i="20" a="1"/>
  <c r="CG535" i="20" s="1"/>
  <c r="CL535" i="20" s="1"/>
  <c r="CM535" i="20" s="1"/>
  <c r="CH535" i="20" a="1"/>
  <c r="CH535" i="20" s="1"/>
  <c r="CI535" i="20" a="1"/>
  <c r="CI535" i="20" s="1"/>
  <c r="BQ536" i="20" a="1"/>
  <c r="BQ536" i="20" s="1"/>
  <c r="BV536" i="20" s="1"/>
  <c r="BW536" i="20" s="1"/>
  <c r="BR536" i="20" a="1"/>
  <c r="BR536" i="20" s="1"/>
  <c r="BS536" i="20" a="1"/>
  <c r="BS536" i="20" s="1"/>
  <c r="CG536" i="20" a="1"/>
  <c r="CG536" i="20" s="1"/>
  <c r="CL536" i="20" s="1"/>
  <c r="CM536" i="20" s="1"/>
  <c r="CH536" i="20" a="1"/>
  <c r="CH536" i="20" s="1"/>
  <c r="CI536" i="20" a="1"/>
  <c r="CI536" i="20" s="1"/>
  <c r="BQ537" i="20" a="1"/>
  <c r="BQ537" i="20" s="1"/>
  <c r="BV537" i="20" s="1"/>
  <c r="BR537" i="20" a="1"/>
  <c r="BR537" i="20" s="1"/>
  <c r="BS537" i="20" a="1"/>
  <c r="BS537" i="20" s="1"/>
  <c r="CG537" i="20" a="1"/>
  <c r="CG537" i="20" s="1"/>
  <c r="CL537" i="20" s="1"/>
  <c r="CH537" i="20" a="1"/>
  <c r="CH537" i="20" s="1"/>
  <c r="CI537" i="20" a="1"/>
  <c r="CI537" i="20" s="1"/>
  <c r="BQ538" i="20" a="1"/>
  <c r="BQ538" i="20" s="1"/>
  <c r="BV538" i="20" s="1"/>
  <c r="BW538" i="20" s="1"/>
  <c r="BR538" i="20" a="1"/>
  <c r="BR538" i="20" s="1"/>
  <c r="BS538" i="20" a="1"/>
  <c r="BS538" i="20" s="1"/>
  <c r="CG538" i="20" a="1"/>
  <c r="CG538" i="20" s="1"/>
  <c r="CL538" i="20" s="1"/>
  <c r="CM538" i="20" s="1"/>
  <c r="CH538" i="20" a="1"/>
  <c r="CH538" i="20" s="1"/>
  <c r="CI538" i="20" a="1"/>
  <c r="CI538" i="20" s="1"/>
  <c r="BQ539" i="20" a="1"/>
  <c r="BQ539" i="20" s="1"/>
  <c r="BV539" i="20" s="1"/>
  <c r="BW539" i="20" s="1"/>
  <c r="BR539" i="20" a="1"/>
  <c r="BR539" i="20" s="1"/>
  <c r="BS539" i="20" a="1"/>
  <c r="BS539" i="20" s="1"/>
  <c r="BU539" i="20" s="1"/>
  <c r="CG539" i="20" a="1"/>
  <c r="CG539" i="20" s="1"/>
  <c r="CL539" i="20" s="1"/>
  <c r="CM539" i="20" s="1"/>
  <c r="CH539" i="20" a="1"/>
  <c r="CH539" i="20" s="1"/>
  <c r="CI539" i="20" a="1"/>
  <c r="CI539" i="20" s="1"/>
  <c r="BQ540" i="20" a="1"/>
  <c r="BQ540" i="20" s="1"/>
  <c r="BV540" i="20" s="1"/>
  <c r="BR540" i="20" a="1"/>
  <c r="BR540" i="20" s="1"/>
  <c r="BS540" i="20" a="1"/>
  <c r="BS540" i="20" s="1"/>
  <c r="CG540" i="20" a="1"/>
  <c r="CG540" i="20" s="1"/>
  <c r="CL540" i="20" s="1"/>
  <c r="CH540" i="20" a="1"/>
  <c r="CH540" i="20" s="1"/>
  <c r="CI540" i="20" a="1"/>
  <c r="CI540" i="20" s="1"/>
  <c r="CK540" i="20" s="1"/>
  <c r="BQ541" i="20" a="1"/>
  <c r="BQ541" i="20" s="1"/>
  <c r="BV541" i="20" s="1"/>
  <c r="BW541" i="20" s="1"/>
  <c r="BR541" i="20" a="1"/>
  <c r="BR541" i="20" s="1"/>
  <c r="BS541" i="20" a="1"/>
  <c r="BS541" i="20" s="1"/>
  <c r="CG541" i="20" a="1"/>
  <c r="CG541" i="20" s="1"/>
  <c r="CL541" i="20" s="1"/>
  <c r="CM541" i="20" s="1"/>
  <c r="CH541" i="20" a="1"/>
  <c r="CH541" i="20" s="1"/>
  <c r="CI541" i="20" a="1"/>
  <c r="CI541" i="20" s="1"/>
  <c r="BQ542" i="20" a="1"/>
  <c r="BQ542" i="20" s="1"/>
  <c r="BV542" i="20" s="1"/>
  <c r="BW542" i="20" s="1"/>
  <c r="BR542" i="20" a="1"/>
  <c r="BR542" i="20" s="1"/>
  <c r="BS542" i="20" a="1"/>
  <c r="BS542" i="20" s="1"/>
  <c r="CG542" i="20" a="1"/>
  <c r="CG542" i="20" s="1"/>
  <c r="CL542" i="20" s="1"/>
  <c r="CM542" i="20" s="1"/>
  <c r="CH542" i="20" a="1"/>
  <c r="CH542" i="20" s="1"/>
  <c r="CI542" i="20" a="1"/>
  <c r="CI542" i="20" s="1"/>
  <c r="BQ543" i="20" a="1"/>
  <c r="BQ543" i="20" s="1"/>
  <c r="BV543" i="20" s="1"/>
  <c r="BR543" i="20" a="1"/>
  <c r="BR543" i="20" s="1"/>
  <c r="BS543" i="20" a="1"/>
  <c r="BS543" i="20" s="1"/>
  <c r="CG543" i="20" a="1"/>
  <c r="CG543" i="20" s="1"/>
  <c r="CL543" i="20" s="1"/>
  <c r="CH543" i="20" a="1"/>
  <c r="CH543" i="20" s="1"/>
  <c r="CI543" i="20" a="1"/>
  <c r="CI543" i="20" s="1"/>
  <c r="BQ544" i="20" a="1"/>
  <c r="BQ544" i="20" s="1"/>
  <c r="BV544" i="20" s="1"/>
  <c r="BW544" i="20" s="1"/>
  <c r="BR544" i="20" a="1"/>
  <c r="BR544" i="20" s="1"/>
  <c r="BS544" i="20" a="1"/>
  <c r="BS544" i="20" s="1"/>
  <c r="CG544" i="20" a="1"/>
  <c r="CG544" i="20" s="1"/>
  <c r="CL544" i="20" s="1"/>
  <c r="CM544" i="20" s="1"/>
  <c r="CH544" i="20" a="1"/>
  <c r="CH544" i="20" s="1"/>
  <c r="CI544" i="20" a="1"/>
  <c r="CI544" i="20" s="1"/>
  <c r="BQ545" i="20" a="1"/>
  <c r="BQ545" i="20" s="1"/>
  <c r="BV545" i="20" s="1"/>
  <c r="BW545" i="20" s="1"/>
  <c r="BR545" i="20" a="1"/>
  <c r="BR545" i="20" s="1"/>
  <c r="BS545" i="20" a="1"/>
  <c r="BS545" i="20" s="1"/>
  <c r="CG545" i="20" a="1"/>
  <c r="CG545" i="20" s="1"/>
  <c r="CL545" i="20" s="1"/>
  <c r="CM545" i="20" s="1"/>
  <c r="CH545" i="20" a="1"/>
  <c r="CH545" i="20" s="1"/>
  <c r="CI545" i="20" a="1"/>
  <c r="CI545" i="20" s="1"/>
  <c r="BQ546" i="20" a="1"/>
  <c r="BQ546" i="20" s="1"/>
  <c r="BV546" i="20" s="1"/>
  <c r="BW546" i="20" s="1"/>
  <c r="BR546" i="20" a="1"/>
  <c r="BR546" i="20" s="1"/>
  <c r="BS546" i="20" a="1"/>
  <c r="BS546" i="20" s="1"/>
  <c r="CG546" i="20" a="1"/>
  <c r="CG546" i="20" s="1"/>
  <c r="CL546" i="20" s="1"/>
  <c r="CM546" i="20" s="1"/>
  <c r="CH546" i="20" a="1"/>
  <c r="CH546" i="20" s="1"/>
  <c r="CI546" i="20" a="1"/>
  <c r="CI546" i="20" s="1"/>
  <c r="BQ547" i="20" a="1"/>
  <c r="BQ547" i="20" s="1"/>
  <c r="BV547" i="20" s="1"/>
  <c r="BR547" i="20" a="1"/>
  <c r="BR547" i="20" s="1"/>
  <c r="BS547" i="20" a="1"/>
  <c r="BS547" i="20" s="1"/>
  <c r="CG547" i="20" a="1"/>
  <c r="CG547" i="20" s="1"/>
  <c r="CL547" i="20" s="1"/>
  <c r="CH547" i="20" a="1"/>
  <c r="CH547" i="20" s="1"/>
  <c r="CI547" i="20" a="1"/>
  <c r="CI547" i="20" s="1"/>
  <c r="BQ548" i="20" a="1"/>
  <c r="BQ548" i="20" s="1"/>
  <c r="BV548" i="20" s="1"/>
  <c r="BW548" i="20" s="1"/>
  <c r="BR548" i="20" a="1"/>
  <c r="BR548" i="20" s="1"/>
  <c r="BS548" i="20" a="1"/>
  <c r="BS548" i="20" s="1"/>
  <c r="CG548" i="20" a="1"/>
  <c r="CG548" i="20" s="1"/>
  <c r="CL548" i="20" s="1"/>
  <c r="CM548" i="20" s="1"/>
  <c r="CH548" i="20" a="1"/>
  <c r="CH548" i="20" s="1"/>
  <c r="CI548" i="20" a="1"/>
  <c r="CI548" i="20" s="1"/>
  <c r="BQ549" i="20" a="1"/>
  <c r="BQ549" i="20" s="1"/>
  <c r="BV549" i="20" s="1"/>
  <c r="BW549" i="20" s="1"/>
  <c r="BR549" i="20" a="1"/>
  <c r="BR549" i="20" s="1"/>
  <c r="BS549" i="20" a="1"/>
  <c r="BS549" i="20" s="1"/>
  <c r="CG549" i="20" a="1"/>
  <c r="CG549" i="20" s="1"/>
  <c r="CL549" i="20" s="1"/>
  <c r="CM549" i="20" s="1"/>
  <c r="CH549" i="20" a="1"/>
  <c r="CH549" i="20" s="1"/>
  <c r="CI549" i="20" a="1"/>
  <c r="CI549" i="20" s="1"/>
  <c r="BQ550" i="20" a="1"/>
  <c r="BQ550" i="20" s="1"/>
  <c r="BV550" i="20" s="1"/>
  <c r="BW550" i="20" s="1"/>
  <c r="BR550" i="20" a="1"/>
  <c r="BR550" i="20" s="1"/>
  <c r="BS550" i="20" a="1"/>
  <c r="BS550" i="20" s="1"/>
  <c r="CG550" i="20" a="1"/>
  <c r="CG550" i="20" s="1"/>
  <c r="CL550" i="20" s="1"/>
  <c r="CM550" i="20" s="1"/>
  <c r="CH550" i="20" a="1"/>
  <c r="CH550" i="20" s="1"/>
  <c r="CI550" i="20" a="1"/>
  <c r="CI550" i="20" s="1"/>
  <c r="BQ551" i="20" a="1"/>
  <c r="BQ551" i="20" s="1"/>
  <c r="BV551" i="20" s="1"/>
  <c r="BW551" i="20" s="1"/>
  <c r="BR551" i="20" a="1"/>
  <c r="BR551" i="20" s="1"/>
  <c r="BS551" i="20" a="1"/>
  <c r="BS551" i="20" s="1"/>
  <c r="CG551" i="20" a="1"/>
  <c r="CG551" i="20" s="1"/>
  <c r="CL551" i="20" s="1"/>
  <c r="CM551" i="20" s="1"/>
  <c r="CH551" i="20" a="1"/>
  <c r="CH551" i="20" s="1"/>
  <c r="CI551" i="20" a="1"/>
  <c r="CI551" i="20" s="1"/>
  <c r="BQ552" i="20" a="1"/>
  <c r="BQ552" i="20" s="1"/>
  <c r="BV552" i="20" s="1"/>
  <c r="BR552" i="20" a="1"/>
  <c r="BR552" i="20" s="1"/>
  <c r="BS552" i="20" a="1"/>
  <c r="BS552" i="20" s="1"/>
  <c r="CG552" i="20" a="1"/>
  <c r="CG552" i="20" s="1"/>
  <c r="CL552" i="20" s="1"/>
  <c r="CH552" i="20" a="1"/>
  <c r="CH552" i="20" s="1"/>
  <c r="CI552" i="20" a="1"/>
  <c r="CI552" i="20" s="1"/>
  <c r="BQ553" i="20" a="1"/>
  <c r="BQ553" i="20" s="1"/>
  <c r="BV553" i="20" s="1"/>
  <c r="BW553" i="20" s="1"/>
  <c r="BR553" i="20" a="1"/>
  <c r="BR553" i="20" s="1"/>
  <c r="BS553" i="20" a="1"/>
  <c r="BS553" i="20" s="1"/>
  <c r="CG553" i="20" a="1"/>
  <c r="CG553" i="20" s="1"/>
  <c r="CL553" i="20" s="1"/>
  <c r="CM553" i="20" s="1"/>
  <c r="CH553" i="20" a="1"/>
  <c r="CH553" i="20" s="1"/>
  <c r="CI553" i="20" a="1"/>
  <c r="CI553" i="20" s="1"/>
  <c r="BQ554" i="20" a="1"/>
  <c r="BQ554" i="20" s="1"/>
  <c r="BV554" i="20" s="1"/>
  <c r="BW554" i="20" s="1"/>
  <c r="BR554" i="20" a="1"/>
  <c r="BR554" i="20" s="1"/>
  <c r="BS554" i="20" a="1"/>
  <c r="BS554" i="20" s="1"/>
  <c r="CG554" i="20" a="1"/>
  <c r="CG554" i="20" s="1"/>
  <c r="CL554" i="20" s="1"/>
  <c r="CM554" i="20" s="1"/>
  <c r="CH554" i="20" a="1"/>
  <c r="CH554" i="20" s="1"/>
  <c r="CI554" i="20" a="1"/>
  <c r="CI554" i="20" s="1"/>
  <c r="BQ555" i="20" a="1"/>
  <c r="BQ555" i="20" s="1"/>
  <c r="BV555" i="20" s="1"/>
  <c r="BW555" i="20" s="1"/>
  <c r="BR555" i="20" a="1"/>
  <c r="BR555" i="20" s="1"/>
  <c r="BS555" i="20" a="1"/>
  <c r="BS555" i="20" s="1"/>
  <c r="CG555" i="20" a="1"/>
  <c r="CG555" i="20" s="1"/>
  <c r="CL555" i="20" s="1"/>
  <c r="CM555" i="20" s="1"/>
  <c r="CH555" i="20" a="1"/>
  <c r="CH555" i="20" s="1"/>
  <c r="CI555" i="20" a="1"/>
  <c r="CI555" i="20" s="1"/>
  <c r="BQ556" i="20" a="1"/>
  <c r="BQ556" i="20" s="1"/>
  <c r="BV556" i="20" s="1"/>
  <c r="BW556" i="20" s="1"/>
  <c r="BR556" i="20" a="1"/>
  <c r="BR556" i="20" s="1"/>
  <c r="BS556" i="20" a="1"/>
  <c r="BS556" i="20" s="1"/>
  <c r="CG556" i="20" a="1"/>
  <c r="CG556" i="20" s="1"/>
  <c r="CL556" i="20" s="1"/>
  <c r="CM556" i="20" s="1"/>
  <c r="CH556" i="20" a="1"/>
  <c r="CH556" i="20" s="1"/>
  <c r="CI556" i="20" a="1"/>
  <c r="CI556" i="20" s="1"/>
  <c r="BQ557" i="20" a="1"/>
  <c r="BQ557" i="20" s="1"/>
  <c r="BV557" i="20" s="1"/>
  <c r="BR557" i="20" a="1"/>
  <c r="BR557" i="20" s="1"/>
  <c r="BS557" i="20" a="1"/>
  <c r="BS557" i="20" s="1"/>
  <c r="CG557" i="20" a="1"/>
  <c r="CG557" i="20" s="1"/>
  <c r="CL557" i="20" s="1"/>
  <c r="CH557" i="20" a="1"/>
  <c r="CH557" i="20" s="1"/>
  <c r="CI557" i="20" a="1"/>
  <c r="CI557" i="20" s="1"/>
  <c r="BQ558" i="20" a="1"/>
  <c r="BQ558" i="20" s="1"/>
  <c r="BV558" i="20" s="1"/>
  <c r="BR558" i="20" a="1"/>
  <c r="BR558" i="20" s="1"/>
  <c r="BS558" i="20" a="1"/>
  <c r="BS558" i="20" s="1"/>
  <c r="CG558" i="20" a="1"/>
  <c r="CG558" i="20" s="1"/>
  <c r="CL558" i="20" s="1"/>
  <c r="CH558" i="20" a="1"/>
  <c r="CH558" i="20" s="1"/>
  <c r="CI558" i="20" a="1"/>
  <c r="CI558" i="20" s="1"/>
  <c r="BQ559" i="20" a="1"/>
  <c r="BQ559" i="20" s="1"/>
  <c r="BV559" i="20" s="1"/>
  <c r="BW559" i="20" s="1"/>
  <c r="BR559" i="20" a="1"/>
  <c r="BR559" i="20" s="1"/>
  <c r="BS559" i="20" a="1"/>
  <c r="BS559" i="20" s="1"/>
  <c r="CG559" i="20" a="1"/>
  <c r="CG559" i="20" s="1"/>
  <c r="CL559" i="20" s="1"/>
  <c r="CM559" i="20" s="1"/>
  <c r="CH559" i="20" a="1"/>
  <c r="CH559" i="20" s="1"/>
  <c r="CI559" i="20" a="1"/>
  <c r="CI559" i="20" s="1"/>
  <c r="BQ560" i="20" a="1"/>
  <c r="BQ560" i="20" s="1"/>
  <c r="BV560" i="20" s="1"/>
  <c r="BW560" i="20" s="1"/>
  <c r="BR560" i="20" a="1"/>
  <c r="BR560" i="20" s="1"/>
  <c r="BS560" i="20" a="1"/>
  <c r="BS560" i="20" s="1"/>
  <c r="CG560" i="20" a="1"/>
  <c r="CG560" i="20" s="1"/>
  <c r="CL560" i="20" s="1"/>
  <c r="CM560" i="20" s="1"/>
  <c r="CH560" i="20" a="1"/>
  <c r="CH560" i="20" s="1"/>
  <c r="CI560" i="20" a="1"/>
  <c r="CI560" i="20" s="1"/>
  <c r="BQ561" i="20" a="1"/>
  <c r="BQ561" i="20" s="1"/>
  <c r="BV561" i="20" s="1"/>
  <c r="BW561" i="20" s="1"/>
  <c r="BR561" i="20" a="1"/>
  <c r="BR561" i="20" s="1"/>
  <c r="BS561" i="20" a="1"/>
  <c r="BS561" i="20" s="1"/>
  <c r="CG561" i="20" a="1"/>
  <c r="CG561" i="20" s="1"/>
  <c r="CL561" i="20" s="1"/>
  <c r="CM561" i="20" s="1"/>
  <c r="CH561" i="20" a="1"/>
  <c r="CH561" i="20" s="1"/>
  <c r="CI561" i="20" a="1"/>
  <c r="CI561" i="20" s="1"/>
  <c r="BQ562" i="20" a="1"/>
  <c r="BQ562" i="20" s="1"/>
  <c r="BV562" i="20" s="1"/>
  <c r="BW562" i="20" s="1"/>
  <c r="BR562" i="20" a="1"/>
  <c r="BR562" i="20" s="1"/>
  <c r="BS562" i="20" a="1"/>
  <c r="BS562" i="20" s="1"/>
  <c r="CG562" i="20" a="1"/>
  <c r="CG562" i="20" s="1"/>
  <c r="CL562" i="20" s="1"/>
  <c r="CM562" i="20" s="1"/>
  <c r="CH562" i="20" a="1"/>
  <c r="CH562" i="20" s="1"/>
  <c r="CI562" i="20" a="1"/>
  <c r="CI562" i="20" s="1"/>
  <c r="BQ563" i="20" a="1"/>
  <c r="BQ563" i="20" s="1"/>
  <c r="BV563" i="20" s="1"/>
  <c r="BR563" i="20" a="1"/>
  <c r="BR563" i="20" s="1"/>
  <c r="BS563" i="20" a="1"/>
  <c r="BS563" i="20" s="1"/>
  <c r="CG563" i="20" a="1"/>
  <c r="CG563" i="20" s="1"/>
  <c r="CL563" i="20" s="1"/>
  <c r="CH563" i="20" a="1"/>
  <c r="CH563" i="20" s="1"/>
  <c r="CI563" i="20" a="1"/>
  <c r="CI563" i="20" s="1"/>
  <c r="BQ564" i="20" a="1"/>
  <c r="BQ564" i="20" s="1"/>
  <c r="BV564" i="20" s="1"/>
  <c r="BW564" i="20" s="1"/>
  <c r="BR564" i="20" a="1"/>
  <c r="BR564" i="20" s="1"/>
  <c r="BS564" i="20" a="1"/>
  <c r="BS564" i="20" s="1"/>
  <c r="CG564" i="20" a="1"/>
  <c r="CG564" i="20" s="1"/>
  <c r="CL564" i="20" s="1"/>
  <c r="CM564" i="20" s="1"/>
  <c r="CH564" i="20" a="1"/>
  <c r="CH564" i="20" s="1"/>
  <c r="CI564" i="20" a="1"/>
  <c r="CI564" i="20" s="1"/>
  <c r="BQ565" i="20" a="1"/>
  <c r="BQ565" i="20" s="1"/>
  <c r="BV565" i="20" s="1"/>
  <c r="BW565" i="20" s="1"/>
  <c r="BR565" i="20" a="1"/>
  <c r="BR565" i="20" s="1"/>
  <c r="BS565" i="20" a="1"/>
  <c r="BS565" i="20" s="1"/>
  <c r="CG565" i="20" a="1"/>
  <c r="CG565" i="20" s="1"/>
  <c r="CL565" i="20" s="1"/>
  <c r="CM565" i="20" s="1"/>
  <c r="CH565" i="20" a="1"/>
  <c r="CH565" i="20" s="1"/>
  <c r="CI565" i="20" a="1"/>
  <c r="CI565" i="20" s="1"/>
  <c r="BQ566" i="20" a="1"/>
  <c r="BQ566" i="20" s="1"/>
  <c r="BV566" i="20" s="1"/>
  <c r="BW566" i="20" s="1"/>
  <c r="BR566" i="20" a="1"/>
  <c r="BR566" i="20"/>
  <c r="BS566" i="20" a="1"/>
  <c r="BS566" i="20" s="1"/>
  <c r="CG566" i="20" a="1"/>
  <c r="CG566" i="20" s="1"/>
  <c r="CL566" i="20" s="1"/>
  <c r="CM566" i="20" s="1"/>
  <c r="CH566" i="20" a="1"/>
  <c r="CH566" i="20" s="1"/>
  <c r="CI566" i="20" a="1"/>
  <c r="CI566" i="20" s="1"/>
  <c r="BQ567" i="20" a="1"/>
  <c r="BQ567" i="20" s="1"/>
  <c r="BV567" i="20" s="1"/>
  <c r="BW567" i="20" s="1"/>
  <c r="BR567" i="20" a="1"/>
  <c r="BR567" i="20" s="1"/>
  <c r="BS567" i="20" a="1"/>
  <c r="BS567" i="20" s="1"/>
  <c r="CG567" i="20" a="1"/>
  <c r="CG567" i="20" s="1"/>
  <c r="CL567" i="20" s="1"/>
  <c r="CM567" i="20" s="1"/>
  <c r="CH567" i="20" a="1"/>
  <c r="CH567" i="20" s="1"/>
  <c r="CI567" i="20" a="1"/>
  <c r="CI567" i="20" s="1"/>
  <c r="BQ568" i="20" a="1"/>
  <c r="BQ568" i="20" s="1"/>
  <c r="BV568" i="20" s="1"/>
  <c r="BR568" i="20" a="1"/>
  <c r="BR568" i="20" s="1"/>
  <c r="BS568" i="20" a="1"/>
  <c r="BS568" i="20" s="1"/>
  <c r="CG568" i="20" a="1"/>
  <c r="CG568" i="20" s="1"/>
  <c r="CL568" i="20" s="1"/>
  <c r="CH568" i="20" a="1"/>
  <c r="CH568" i="20" s="1"/>
  <c r="CI568" i="20" a="1"/>
  <c r="CI568" i="20" s="1"/>
  <c r="BQ569" i="20" a="1"/>
  <c r="BQ569" i="20" s="1"/>
  <c r="BV569" i="20" s="1"/>
  <c r="BW569" i="20" s="1"/>
  <c r="BR569" i="20" a="1"/>
  <c r="BR569" i="20" s="1"/>
  <c r="BS569" i="20" a="1"/>
  <c r="BS569" i="20" s="1"/>
  <c r="CG569" i="20" a="1"/>
  <c r="CG569" i="20" s="1"/>
  <c r="CL569" i="20" s="1"/>
  <c r="CM569" i="20" s="1"/>
  <c r="CH569" i="20" a="1"/>
  <c r="CH569" i="20" s="1"/>
  <c r="CI569" i="20" a="1"/>
  <c r="CI569" i="20" s="1"/>
  <c r="BQ570" i="20" a="1"/>
  <c r="BQ570" i="20" s="1"/>
  <c r="BV570" i="20" s="1"/>
  <c r="BW570" i="20" s="1"/>
  <c r="BR570" i="20" a="1"/>
  <c r="BR570" i="20" s="1"/>
  <c r="BS570" i="20" a="1"/>
  <c r="BS570" i="20" s="1"/>
  <c r="CG570" i="20" a="1"/>
  <c r="CG570" i="20" s="1"/>
  <c r="CL570" i="20" s="1"/>
  <c r="CM570" i="20" s="1"/>
  <c r="CH570" i="20" a="1"/>
  <c r="CH570" i="20" s="1"/>
  <c r="CI570" i="20" a="1"/>
  <c r="CI570" i="20" s="1"/>
  <c r="BQ571" i="20" a="1"/>
  <c r="BQ571" i="20" s="1"/>
  <c r="BV571" i="20" s="1"/>
  <c r="BW571" i="20" s="1"/>
  <c r="BR571" i="20" a="1"/>
  <c r="BR571" i="20" s="1"/>
  <c r="BS571" i="20" a="1"/>
  <c r="BS571" i="20" s="1"/>
  <c r="CG571" i="20" a="1"/>
  <c r="CG571" i="20" s="1"/>
  <c r="CL571" i="20" s="1"/>
  <c r="CM571" i="20" s="1"/>
  <c r="CH571" i="20" a="1"/>
  <c r="CH571" i="20" s="1"/>
  <c r="CI571" i="20" a="1"/>
  <c r="CI571" i="20" s="1"/>
  <c r="BQ572" i="20" a="1"/>
  <c r="BQ572" i="20" s="1"/>
  <c r="BV572" i="20" s="1"/>
  <c r="BW572" i="20" s="1"/>
  <c r="BR572" i="20" a="1"/>
  <c r="BR572" i="20" s="1"/>
  <c r="BS572" i="20" a="1"/>
  <c r="BS572" i="20" s="1"/>
  <c r="CG572" i="20" a="1"/>
  <c r="CG572" i="20" s="1"/>
  <c r="CL572" i="20" s="1"/>
  <c r="CM572" i="20" s="1"/>
  <c r="CH572" i="20" a="1"/>
  <c r="CH572" i="20" s="1"/>
  <c r="CI572" i="20" a="1"/>
  <c r="CI572" i="20" s="1"/>
  <c r="BQ573" i="20" a="1"/>
  <c r="BQ573" i="20" s="1"/>
  <c r="BV573" i="20" s="1"/>
  <c r="BR573" i="20" a="1"/>
  <c r="BR573" i="20" s="1"/>
  <c r="BS573" i="20" a="1"/>
  <c r="BS573" i="20" s="1"/>
  <c r="CG573" i="20" a="1"/>
  <c r="CG573" i="20" s="1"/>
  <c r="CL573" i="20" s="1"/>
  <c r="CH573" i="20" a="1"/>
  <c r="CH573" i="20" s="1"/>
  <c r="CI573" i="20" a="1"/>
  <c r="CI573" i="20" s="1"/>
  <c r="BQ574" i="20" a="1"/>
  <c r="BQ574" i="20" s="1"/>
  <c r="BV574" i="20" s="1"/>
  <c r="BW574" i="20" s="1"/>
  <c r="BR574" i="20" a="1"/>
  <c r="BR574" i="20" s="1"/>
  <c r="BS574" i="20" a="1"/>
  <c r="BS574" i="20" s="1"/>
  <c r="CG574" i="20" a="1"/>
  <c r="CG574" i="20" s="1"/>
  <c r="CL574" i="20" s="1"/>
  <c r="CM574" i="20" s="1"/>
  <c r="CH574" i="20" a="1"/>
  <c r="CH574" i="20" s="1"/>
  <c r="CI574" i="20" a="1"/>
  <c r="CI574" i="20" s="1"/>
  <c r="BQ575" i="20" a="1"/>
  <c r="BQ575" i="20" s="1"/>
  <c r="BV575" i="20" s="1"/>
  <c r="BW575" i="20" s="1"/>
  <c r="BR575" i="20" a="1"/>
  <c r="BR575" i="20" s="1"/>
  <c r="BS575" i="20" a="1"/>
  <c r="BS575" i="20" s="1"/>
  <c r="CG575" i="20" a="1"/>
  <c r="CG575" i="20" s="1"/>
  <c r="CL575" i="20" s="1"/>
  <c r="CM575" i="20" s="1"/>
  <c r="CH575" i="20" a="1"/>
  <c r="CH575" i="20" s="1"/>
  <c r="CI575" i="20" a="1"/>
  <c r="CI575" i="20" s="1"/>
  <c r="BQ576" i="20" a="1"/>
  <c r="BQ576" i="20" s="1"/>
  <c r="BV576" i="20" s="1"/>
  <c r="BW576" i="20" s="1"/>
  <c r="BR576" i="20" a="1"/>
  <c r="BR576" i="20" s="1"/>
  <c r="BS576" i="20" a="1"/>
  <c r="BS576" i="20" s="1"/>
  <c r="CG576" i="20" a="1"/>
  <c r="CG576" i="20" s="1"/>
  <c r="CL576" i="20" s="1"/>
  <c r="CM576" i="20" s="1"/>
  <c r="CH576" i="20" a="1"/>
  <c r="CH576" i="20" s="1"/>
  <c r="CI576" i="20" a="1"/>
  <c r="CI576" i="20" s="1"/>
  <c r="BQ577" i="20" a="1"/>
  <c r="BQ577" i="20" s="1"/>
  <c r="BV577" i="20" s="1"/>
  <c r="BW577" i="20" s="1"/>
  <c r="BR577" i="20" a="1"/>
  <c r="BR577" i="20" s="1"/>
  <c r="BS577" i="20" a="1"/>
  <c r="BS577" i="20" s="1"/>
  <c r="CG577" i="20" a="1"/>
  <c r="CG577" i="20" s="1"/>
  <c r="CL577" i="20" s="1"/>
  <c r="CM577" i="20" s="1"/>
  <c r="CH577" i="20" a="1"/>
  <c r="CH577" i="20" s="1"/>
  <c r="CI577" i="20" a="1"/>
  <c r="CI577" i="20" s="1"/>
  <c r="BQ578" i="20" a="1"/>
  <c r="BQ578" i="20" s="1"/>
  <c r="BV578" i="20" s="1"/>
  <c r="BR578" i="20" a="1"/>
  <c r="BR578" i="20" s="1"/>
  <c r="BS578" i="20" a="1"/>
  <c r="BS578" i="20" s="1"/>
  <c r="CG578" i="20" a="1"/>
  <c r="CG578" i="20" s="1"/>
  <c r="CL578" i="20" s="1"/>
  <c r="CH578" i="20" a="1"/>
  <c r="CH578" i="20" s="1"/>
  <c r="CI578" i="20" a="1"/>
  <c r="CI578" i="20" s="1"/>
  <c r="BQ579" i="20" a="1"/>
  <c r="BQ579" i="20" s="1"/>
  <c r="BV579" i="20" s="1"/>
  <c r="BW579" i="20" s="1"/>
  <c r="BR579" i="20" a="1"/>
  <c r="BR579" i="20" s="1"/>
  <c r="BS579" i="20" a="1"/>
  <c r="BS579" i="20" s="1"/>
  <c r="CG579" i="20" a="1"/>
  <c r="CG579" i="20" s="1"/>
  <c r="CL579" i="20" s="1"/>
  <c r="CM579" i="20" s="1"/>
  <c r="CH579" i="20" a="1"/>
  <c r="CH579" i="20" s="1"/>
  <c r="CI579" i="20" a="1"/>
  <c r="CI579" i="20" s="1"/>
  <c r="BQ580" i="20" a="1"/>
  <c r="BQ580" i="20" s="1"/>
  <c r="BV580" i="20" s="1"/>
  <c r="BW580" i="20" s="1"/>
  <c r="BR580" i="20" a="1"/>
  <c r="BR580" i="20" s="1"/>
  <c r="BS580" i="20" a="1"/>
  <c r="BS580" i="20" s="1"/>
  <c r="CG580" i="20" a="1"/>
  <c r="CG580" i="20" s="1"/>
  <c r="CL580" i="20" s="1"/>
  <c r="CM580" i="20" s="1"/>
  <c r="CH580" i="20" a="1"/>
  <c r="CH580" i="20" s="1"/>
  <c r="CI580" i="20" a="1"/>
  <c r="CI580" i="20" s="1"/>
  <c r="BQ581" i="20" a="1"/>
  <c r="BQ581" i="20" s="1"/>
  <c r="BV581" i="20" s="1"/>
  <c r="BW581" i="20" s="1"/>
  <c r="BR581" i="20" a="1"/>
  <c r="BR581" i="20" s="1"/>
  <c r="BS581" i="20" a="1"/>
  <c r="BS581" i="20" s="1"/>
  <c r="CG581" i="20" a="1"/>
  <c r="CG581" i="20" s="1"/>
  <c r="CL581" i="20" s="1"/>
  <c r="CM581" i="20" s="1"/>
  <c r="CH581" i="20" a="1"/>
  <c r="CH581" i="20" s="1"/>
  <c r="CI581" i="20" a="1"/>
  <c r="CI581" i="20" s="1"/>
  <c r="BQ582" i="20" a="1"/>
  <c r="BQ582" i="20" s="1"/>
  <c r="BV582" i="20" s="1"/>
  <c r="BR582" i="20" a="1"/>
  <c r="BR582" i="20" s="1"/>
  <c r="BS582" i="20" a="1"/>
  <c r="BS582" i="20" s="1"/>
  <c r="CG582" i="20" a="1"/>
  <c r="CG582" i="20" s="1"/>
  <c r="CL582" i="20" s="1"/>
  <c r="CH582" i="20" a="1"/>
  <c r="CH582" i="20" s="1"/>
  <c r="CI582" i="20" a="1"/>
  <c r="CI582" i="20" s="1"/>
  <c r="BQ583" i="20" a="1"/>
  <c r="BQ583" i="20" s="1"/>
  <c r="BV583" i="20" s="1"/>
  <c r="BW583" i="20" s="1"/>
  <c r="BR583" i="20" a="1"/>
  <c r="BR583" i="20" s="1"/>
  <c r="BS583" i="20" a="1"/>
  <c r="BS583" i="20" s="1"/>
  <c r="CG583" i="20" a="1"/>
  <c r="CG583" i="20" s="1"/>
  <c r="CL583" i="20" s="1"/>
  <c r="CM583" i="20" s="1"/>
  <c r="CH583" i="20" a="1"/>
  <c r="CH583" i="20" s="1"/>
  <c r="CI583" i="20" a="1"/>
  <c r="CI583" i="20" s="1"/>
  <c r="BQ584" i="20" a="1"/>
  <c r="BQ584" i="20" s="1"/>
  <c r="BV584" i="20" s="1"/>
  <c r="BW584" i="20" s="1"/>
  <c r="BR584" i="20" a="1"/>
  <c r="BR584" i="20" s="1"/>
  <c r="BS584" i="20" a="1"/>
  <c r="BS584" i="20" s="1"/>
  <c r="CG584" i="20" a="1"/>
  <c r="CG584" i="20" s="1"/>
  <c r="CL584" i="20" s="1"/>
  <c r="CM584" i="20" s="1"/>
  <c r="CH584" i="20" a="1"/>
  <c r="CH584" i="20" s="1"/>
  <c r="CI584" i="20" a="1"/>
  <c r="CI584" i="20" s="1"/>
  <c r="BQ585" i="20" a="1"/>
  <c r="BQ585" i="20" s="1"/>
  <c r="BV585" i="20" s="1"/>
  <c r="BW585" i="20" s="1"/>
  <c r="BR585" i="20" a="1"/>
  <c r="BR585" i="20" s="1"/>
  <c r="BX585" i="20" s="1"/>
  <c r="BY585" i="20" s="1"/>
  <c r="BS585" i="20" a="1"/>
  <c r="BS585" i="20" s="1"/>
  <c r="CG585" i="20" a="1"/>
  <c r="CG585" i="20" s="1"/>
  <c r="CL585" i="20" s="1"/>
  <c r="CM585" i="20" s="1"/>
  <c r="CH585" i="20" a="1"/>
  <c r="CH585" i="20" s="1"/>
  <c r="CI585" i="20" a="1"/>
  <c r="CI585" i="20" s="1"/>
  <c r="BQ586" i="20" a="1"/>
  <c r="BQ586" i="20" s="1"/>
  <c r="BV586" i="20" s="1"/>
  <c r="BW586" i="20" s="1"/>
  <c r="BR586" i="20" a="1"/>
  <c r="BR586" i="20" s="1"/>
  <c r="BS586" i="20" a="1"/>
  <c r="BS586" i="20" s="1"/>
  <c r="CG586" i="20" a="1"/>
  <c r="CG586" i="20" s="1"/>
  <c r="CL586" i="20" s="1"/>
  <c r="CM586" i="20" s="1"/>
  <c r="CH586" i="20" a="1"/>
  <c r="CH586" i="20" s="1"/>
  <c r="CI586" i="20" a="1"/>
  <c r="CI586" i="20" s="1"/>
  <c r="BQ587" i="20" a="1"/>
  <c r="BQ587" i="20" s="1"/>
  <c r="BV587" i="20" s="1"/>
  <c r="BR587" i="20" a="1"/>
  <c r="BR587" i="20" s="1"/>
  <c r="BS587" i="20" a="1"/>
  <c r="BS587" i="20" s="1"/>
  <c r="CG587" i="20" a="1"/>
  <c r="CG587" i="20" s="1"/>
  <c r="CL587" i="20" s="1"/>
  <c r="CH587" i="20" a="1"/>
  <c r="CH587" i="20" s="1"/>
  <c r="CI587" i="20" a="1"/>
  <c r="CI587" i="20" s="1"/>
  <c r="BQ588" i="20" a="1"/>
  <c r="BQ588" i="20" s="1"/>
  <c r="BV588" i="20" s="1"/>
  <c r="BW588" i="20" s="1"/>
  <c r="BR588" i="20" a="1"/>
  <c r="BR588" i="20" s="1"/>
  <c r="BS588" i="20" a="1"/>
  <c r="BS588" i="20" s="1"/>
  <c r="CG588" i="20" a="1"/>
  <c r="CG588" i="20" s="1"/>
  <c r="CL588" i="20" s="1"/>
  <c r="CM588" i="20" s="1"/>
  <c r="CH588" i="20" a="1"/>
  <c r="CH588" i="20" s="1"/>
  <c r="CI588" i="20" a="1"/>
  <c r="CI588" i="20" s="1"/>
  <c r="BQ589" i="20" a="1"/>
  <c r="BQ589" i="20" s="1"/>
  <c r="BV589" i="20" s="1"/>
  <c r="BW589" i="20" s="1"/>
  <c r="BR589" i="20" a="1"/>
  <c r="BR589" i="20" s="1"/>
  <c r="BS589" i="20" a="1"/>
  <c r="BS589" i="20" s="1"/>
  <c r="CG589" i="20" a="1"/>
  <c r="CG589" i="20" s="1"/>
  <c r="CL589" i="20" s="1"/>
  <c r="CM589" i="20" s="1"/>
  <c r="CH589" i="20" a="1"/>
  <c r="CH589" i="20" s="1"/>
  <c r="CI589" i="20" a="1"/>
  <c r="CI589" i="20" s="1"/>
  <c r="BQ590" i="20" a="1"/>
  <c r="BQ590" i="20" s="1"/>
  <c r="BV590" i="20" s="1"/>
  <c r="BW590" i="20" s="1"/>
  <c r="BR590" i="20" a="1"/>
  <c r="BR590" i="20" s="1"/>
  <c r="BS590" i="20" a="1"/>
  <c r="BS590" i="20" s="1"/>
  <c r="CG590" i="20" a="1"/>
  <c r="CG590" i="20" s="1"/>
  <c r="CL590" i="20" s="1"/>
  <c r="CM590" i="20" s="1"/>
  <c r="CH590" i="20" a="1"/>
  <c r="CH590" i="20" s="1"/>
  <c r="CI590" i="20" a="1"/>
  <c r="CI590" i="20" s="1"/>
  <c r="BQ591" i="20" a="1"/>
  <c r="BQ591" i="20" s="1"/>
  <c r="BV591" i="20" s="1"/>
  <c r="BW591" i="20" s="1"/>
  <c r="BR591" i="20" a="1"/>
  <c r="BR591" i="20" s="1"/>
  <c r="BS591" i="20" a="1"/>
  <c r="BS591" i="20" s="1"/>
  <c r="CG591" i="20" a="1"/>
  <c r="CG591" i="20" s="1"/>
  <c r="CL591" i="20" s="1"/>
  <c r="CM591" i="20" s="1"/>
  <c r="CH591" i="20" a="1"/>
  <c r="CH591" i="20" s="1"/>
  <c r="CI591" i="20" a="1"/>
  <c r="CI591" i="20" s="1"/>
  <c r="BQ592" i="20" a="1"/>
  <c r="BQ592" i="20" s="1"/>
  <c r="BV592" i="20" s="1"/>
  <c r="BR592" i="20" a="1"/>
  <c r="BR592" i="20" s="1"/>
  <c r="BS592" i="20" a="1"/>
  <c r="BS592" i="20" s="1"/>
  <c r="CG592" i="20" a="1"/>
  <c r="CG592" i="20" s="1"/>
  <c r="CL592" i="20" s="1"/>
  <c r="CH592" i="20" a="1"/>
  <c r="CH592" i="20" s="1"/>
  <c r="CI592" i="20" a="1"/>
  <c r="CI592" i="20" s="1"/>
  <c r="BQ593" i="20" a="1"/>
  <c r="BQ593" i="20" s="1"/>
  <c r="BV593" i="20" s="1"/>
  <c r="BW593" i="20" s="1"/>
  <c r="BR593" i="20" a="1"/>
  <c r="BR593" i="20" s="1"/>
  <c r="BS593" i="20" a="1"/>
  <c r="BS593" i="20" s="1"/>
  <c r="CG593" i="20" a="1"/>
  <c r="CG593" i="20" s="1"/>
  <c r="CL593" i="20" s="1"/>
  <c r="CM593" i="20" s="1"/>
  <c r="CH593" i="20" a="1"/>
  <c r="CH593" i="20" s="1"/>
  <c r="CI593" i="20" a="1"/>
  <c r="CI593" i="20" s="1"/>
  <c r="BQ594" i="20" a="1"/>
  <c r="BQ594" i="20" s="1"/>
  <c r="BV594" i="20" s="1"/>
  <c r="BW594" i="20" s="1"/>
  <c r="BR594" i="20" a="1"/>
  <c r="BR594" i="20" s="1"/>
  <c r="BS594" i="20" a="1"/>
  <c r="BS594" i="20" s="1"/>
  <c r="CG594" i="20" a="1"/>
  <c r="CG594" i="20" s="1"/>
  <c r="CL594" i="20" s="1"/>
  <c r="CM594" i="20" s="1"/>
  <c r="CH594" i="20" a="1"/>
  <c r="CH594" i="20" s="1"/>
  <c r="CI594" i="20" a="1"/>
  <c r="CI594" i="20" s="1"/>
  <c r="BQ595" i="20" a="1"/>
  <c r="BQ595" i="20" s="1"/>
  <c r="BV595" i="20" s="1"/>
  <c r="BW595" i="20" s="1"/>
  <c r="BR595" i="20" a="1"/>
  <c r="BR595" i="20" s="1"/>
  <c r="BS595" i="20" a="1"/>
  <c r="BS595" i="20" s="1"/>
  <c r="CG595" i="20" a="1"/>
  <c r="CG595" i="20" s="1"/>
  <c r="CL595" i="20" s="1"/>
  <c r="CM595" i="20" s="1"/>
  <c r="CH595" i="20" a="1"/>
  <c r="CH595" i="20" s="1"/>
  <c r="CI595" i="20" a="1"/>
  <c r="CI595" i="20" s="1"/>
  <c r="BQ596" i="20" a="1"/>
  <c r="BQ596" i="20" s="1"/>
  <c r="BV596" i="20" s="1"/>
  <c r="BW596" i="20" s="1"/>
  <c r="BR596" i="20" a="1"/>
  <c r="BR596" i="20" s="1"/>
  <c r="BS596" i="20" a="1"/>
  <c r="BS596" i="20" s="1"/>
  <c r="CG596" i="20" a="1"/>
  <c r="CG596" i="20" s="1"/>
  <c r="CL596" i="20" s="1"/>
  <c r="CM596" i="20" s="1"/>
  <c r="CH596" i="20" a="1"/>
  <c r="CH596" i="20" s="1"/>
  <c r="CI596" i="20" a="1"/>
  <c r="CI596" i="20" s="1"/>
  <c r="BQ597" i="20" a="1"/>
  <c r="BQ597" i="20" s="1"/>
  <c r="BV597" i="20" s="1"/>
  <c r="BW597" i="20" s="1"/>
  <c r="BR597" i="20" a="1"/>
  <c r="BR597" i="20" s="1"/>
  <c r="BS597" i="20" a="1"/>
  <c r="BS597" i="20" s="1"/>
  <c r="CG597" i="20" a="1"/>
  <c r="CG597" i="20" s="1"/>
  <c r="CL597" i="20" s="1"/>
  <c r="CM597" i="20" s="1"/>
  <c r="CH597" i="20" a="1"/>
  <c r="CH597" i="20" s="1"/>
  <c r="CI597" i="20" a="1"/>
  <c r="CI597" i="20" s="1"/>
  <c r="BQ598" i="20" a="1"/>
  <c r="BQ598" i="20" s="1"/>
  <c r="BV598" i="20" s="1"/>
  <c r="BR598" i="20" a="1"/>
  <c r="BR598" i="20"/>
  <c r="BS598" i="20" a="1"/>
  <c r="BS598" i="20" s="1"/>
  <c r="CG598" i="20" a="1"/>
  <c r="CG598" i="20" s="1"/>
  <c r="CL598" i="20" s="1"/>
  <c r="CH598" i="20" a="1"/>
  <c r="CH598" i="20" s="1"/>
  <c r="CI598" i="20" a="1"/>
  <c r="CI598" i="20" s="1"/>
  <c r="BQ599" i="20" a="1"/>
  <c r="BQ599" i="20" s="1"/>
  <c r="BV599" i="20" s="1"/>
  <c r="BW599" i="20" s="1"/>
  <c r="BR599" i="20" a="1"/>
  <c r="BR599" i="20" s="1"/>
  <c r="BS599" i="20" a="1"/>
  <c r="BS599" i="20" s="1"/>
  <c r="CG599" i="20" a="1"/>
  <c r="CG599" i="20" s="1"/>
  <c r="CL599" i="20" s="1"/>
  <c r="CM599" i="20" s="1"/>
  <c r="CH599" i="20" a="1"/>
  <c r="CH599" i="20" s="1"/>
  <c r="CI599" i="20" a="1"/>
  <c r="CI599" i="20" s="1"/>
  <c r="BQ600" i="20" a="1"/>
  <c r="BQ600" i="20" s="1"/>
  <c r="BV600" i="20" s="1"/>
  <c r="BW600" i="20" s="1"/>
  <c r="BR600" i="20" a="1"/>
  <c r="BR600" i="20" s="1"/>
  <c r="BS600" i="20" a="1"/>
  <c r="BS600" i="20" s="1"/>
  <c r="CG600" i="20" a="1"/>
  <c r="CG600" i="20" s="1"/>
  <c r="CL600" i="20" s="1"/>
  <c r="CM600" i="20" s="1"/>
  <c r="CH600" i="20" a="1"/>
  <c r="CH600" i="20" s="1"/>
  <c r="CI600" i="20" a="1"/>
  <c r="CI600" i="20" s="1"/>
  <c r="BQ601" i="20" a="1"/>
  <c r="BQ601" i="20" s="1"/>
  <c r="BV601" i="20" s="1"/>
  <c r="BW601" i="20" s="1"/>
  <c r="BR601" i="20" a="1"/>
  <c r="BR601" i="20" s="1"/>
  <c r="BS601" i="20" a="1"/>
  <c r="BS601" i="20" s="1"/>
  <c r="CG601" i="20" a="1"/>
  <c r="CG601" i="20" s="1"/>
  <c r="CL601" i="20" s="1"/>
  <c r="CM601" i="20" s="1"/>
  <c r="CH601" i="20" a="1"/>
  <c r="CH601" i="20" s="1"/>
  <c r="CN601" i="20" s="1"/>
  <c r="CO601" i="20" s="1"/>
  <c r="CI601" i="20" a="1"/>
  <c r="CI601" i="20" s="1"/>
  <c r="BQ602" i="20" a="1"/>
  <c r="BQ602" i="20" s="1"/>
  <c r="BV602" i="20" s="1"/>
  <c r="BW602" i="20" s="1"/>
  <c r="BR602" i="20" a="1"/>
  <c r="BR602" i="20" s="1"/>
  <c r="BS602" i="20" a="1"/>
  <c r="BS602" i="20" s="1"/>
  <c r="CG602" i="20" a="1"/>
  <c r="CG602" i="20" s="1"/>
  <c r="CL602" i="20" s="1"/>
  <c r="CM602" i="20" s="1"/>
  <c r="CH602" i="20" a="1"/>
  <c r="CH602" i="20" s="1"/>
  <c r="CI602" i="20" a="1"/>
  <c r="CI602" i="20" s="1"/>
  <c r="BQ603" i="20" a="1"/>
  <c r="BQ603" i="20" s="1"/>
  <c r="BV603" i="20" s="1"/>
  <c r="BR603" i="20" a="1"/>
  <c r="BR603" i="20" s="1"/>
  <c r="BS603" i="20" a="1"/>
  <c r="BS603" i="20" s="1"/>
  <c r="CG603" i="20" a="1"/>
  <c r="CG603" i="20" s="1"/>
  <c r="CL603" i="20" s="1"/>
  <c r="CH603" i="20" a="1"/>
  <c r="CH603" i="20" s="1"/>
  <c r="CI603" i="20" a="1"/>
  <c r="CI603" i="20" s="1"/>
  <c r="BQ604" i="20" a="1"/>
  <c r="BQ604" i="20" s="1"/>
  <c r="BV604" i="20" s="1"/>
  <c r="BW604" i="20" s="1"/>
  <c r="BR604" i="20" a="1"/>
  <c r="BR604" i="20" s="1"/>
  <c r="BS604" i="20" a="1"/>
  <c r="BS604" i="20" s="1"/>
  <c r="CG604" i="20" a="1"/>
  <c r="CG604" i="20" s="1"/>
  <c r="CL604" i="20" s="1"/>
  <c r="CM604" i="20" s="1"/>
  <c r="CH604" i="20" a="1"/>
  <c r="CH604" i="20" s="1"/>
  <c r="CI604" i="20" a="1"/>
  <c r="CI604" i="20" s="1"/>
  <c r="BQ605" i="20" a="1"/>
  <c r="BQ605" i="20" s="1"/>
  <c r="BV605" i="20" s="1"/>
  <c r="BW605" i="20" s="1"/>
  <c r="BR605" i="20" a="1"/>
  <c r="BR605" i="20" s="1"/>
  <c r="BS605" i="20" a="1"/>
  <c r="BS605" i="20" s="1"/>
  <c r="CG605" i="20" a="1"/>
  <c r="CG605" i="20" s="1"/>
  <c r="CL605" i="20" s="1"/>
  <c r="CM605" i="20" s="1"/>
  <c r="CH605" i="20" a="1"/>
  <c r="CH605" i="20" s="1"/>
  <c r="CI605" i="20" a="1"/>
  <c r="CI605" i="20" s="1"/>
  <c r="BQ606" i="20" a="1"/>
  <c r="BQ606" i="20" s="1"/>
  <c r="BV606" i="20" s="1"/>
  <c r="BW606" i="20" s="1"/>
  <c r="BR606" i="20" a="1"/>
  <c r="BR606" i="20" s="1"/>
  <c r="BS606" i="20" a="1"/>
  <c r="BS606" i="20" s="1"/>
  <c r="CG606" i="20" a="1"/>
  <c r="CG606" i="20" s="1"/>
  <c r="CL606" i="20" s="1"/>
  <c r="CM606" i="20" s="1"/>
  <c r="CH606" i="20" a="1"/>
  <c r="CH606" i="20" s="1"/>
  <c r="CI606" i="20" a="1"/>
  <c r="CI606" i="20" s="1"/>
  <c r="BQ607" i="20" a="1"/>
  <c r="BQ607" i="20" s="1"/>
  <c r="BV607" i="20" s="1"/>
  <c r="BW607" i="20" s="1"/>
  <c r="BR607" i="20" a="1"/>
  <c r="BR607" i="20" s="1"/>
  <c r="BS607" i="20" a="1"/>
  <c r="BS607" i="20" s="1"/>
  <c r="CG607" i="20" a="1"/>
  <c r="CG607" i="20" s="1"/>
  <c r="CL607" i="20" s="1"/>
  <c r="CM607" i="20" s="1"/>
  <c r="CH607" i="20" a="1"/>
  <c r="CH607" i="20" s="1"/>
  <c r="CI607" i="20" a="1"/>
  <c r="CI607" i="20" s="1"/>
  <c r="BQ608" i="20" a="1"/>
  <c r="BQ608" i="20" s="1"/>
  <c r="BV608" i="20" s="1"/>
  <c r="BR608" i="20" a="1"/>
  <c r="BR608" i="20" s="1"/>
  <c r="BS608" i="20" a="1"/>
  <c r="BS608" i="20" s="1"/>
  <c r="CG608" i="20" a="1"/>
  <c r="CG608" i="20" s="1"/>
  <c r="CL608" i="20" s="1"/>
  <c r="CH608" i="20" a="1"/>
  <c r="CH608" i="20" s="1"/>
  <c r="CI608" i="20" a="1"/>
  <c r="CI608" i="20" s="1"/>
  <c r="BQ609" i="20" a="1"/>
  <c r="BQ609" i="20" s="1"/>
  <c r="BV609" i="20" s="1"/>
  <c r="BW609" i="20" s="1"/>
  <c r="BR609" i="20" a="1"/>
  <c r="BR609" i="20" s="1"/>
  <c r="BS609" i="20" a="1"/>
  <c r="BS609" i="20" s="1"/>
  <c r="CG609" i="20" a="1"/>
  <c r="CG609" i="20" s="1"/>
  <c r="CL609" i="20" s="1"/>
  <c r="CM609" i="20" s="1"/>
  <c r="CH609" i="20" a="1"/>
  <c r="CH609" i="20" s="1"/>
  <c r="CI609" i="20" a="1"/>
  <c r="CI609" i="20" s="1"/>
  <c r="BQ610" i="20" a="1"/>
  <c r="BQ610" i="20" s="1"/>
  <c r="BV610" i="20" s="1"/>
  <c r="BW610" i="20" s="1"/>
  <c r="BR610" i="20" a="1"/>
  <c r="BR610" i="20" s="1"/>
  <c r="BS610" i="20" a="1"/>
  <c r="BS610" i="20" s="1"/>
  <c r="CG610" i="20" a="1"/>
  <c r="CG610" i="20" s="1"/>
  <c r="CL610" i="20" s="1"/>
  <c r="CM610" i="20" s="1"/>
  <c r="CH610" i="20" a="1"/>
  <c r="CH610" i="20" s="1"/>
  <c r="CI610" i="20" a="1"/>
  <c r="CI610" i="20" s="1"/>
  <c r="BQ611" i="20" a="1"/>
  <c r="BQ611" i="20" s="1"/>
  <c r="BV611" i="20" s="1"/>
  <c r="BW611" i="20" s="1"/>
  <c r="BR611" i="20" a="1"/>
  <c r="BR611" i="20" s="1"/>
  <c r="BS611" i="20" a="1"/>
  <c r="BS611" i="20" s="1"/>
  <c r="CG611" i="20" a="1"/>
  <c r="CG611" i="20" s="1"/>
  <c r="CL611" i="20" s="1"/>
  <c r="CM611" i="20" s="1"/>
  <c r="CH611" i="20" a="1"/>
  <c r="CH611" i="20" s="1"/>
  <c r="CI611" i="20" a="1"/>
  <c r="CI611" i="20" s="1"/>
  <c r="BQ612" i="20" a="1"/>
  <c r="BQ612" i="20" s="1"/>
  <c r="BV612" i="20" s="1"/>
  <c r="BW612" i="20" s="1"/>
  <c r="BR612" i="20" a="1"/>
  <c r="BR612" i="20" s="1"/>
  <c r="BS612" i="20" a="1"/>
  <c r="BS612" i="20" s="1"/>
  <c r="CG612" i="20" a="1"/>
  <c r="CG612" i="20" s="1"/>
  <c r="CL612" i="20" s="1"/>
  <c r="CM612" i="20" s="1"/>
  <c r="CH612" i="20" a="1"/>
  <c r="CH612" i="20" s="1"/>
  <c r="CI612" i="20" a="1"/>
  <c r="CI612" i="20" s="1"/>
  <c r="BQ613" i="20" a="1"/>
  <c r="BQ613" i="20" s="1"/>
  <c r="BV613" i="20" s="1"/>
  <c r="BR613" i="20" a="1"/>
  <c r="BR613" i="20" s="1"/>
  <c r="BS613" i="20" a="1"/>
  <c r="BS613" i="20" s="1"/>
  <c r="CG613" i="20" a="1"/>
  <c r="CG613" i="20" s="1"/>
  <c r="CL613" i="20" s="1"/>
  <c r="CH613" i="20" a="1"/>
  <c r="CH613" i="20" s="1"/>
  <c r="CI613" i="20" a="1"/>
  <c r="CI613" i="20" s="1"/>
  <c r="BQ614" i="20" a="1"/>
  <c r="BQ614" i="20" s="1"/>
  <c r="BV614" i="20" s="1"/>
  <c r="BW614" i="20" s="1"/>
  <c r="BR614" i="20" a="1"/>
  <c r="BR614" i="20" s="1"/>
  <c r="BS614" i="20" a="1"/>
  <c r="BS614" i="20" s="1"/>
  <c r="CG614" i="20" a="1"/>
  <c r="CG614" i="20" s="1"/>
  <c r="CL614" i="20" s="1"/>
  <c r="CM614" i="20" s="1"/>
  <c r="CH614" i="20" a="1"/>
  <c r="CH614" i="20" s="1"/>
  <c r="CI614" i="20" a="1"/>
  <c r="CI614" i="20" s="1"/>
  <c r="BQ615" i="20" a="1"/>
  <c r="BQ615" i="20" s="1"/>
  <c r="BV615" i="20" s="1"/>
  <c r="BR615" i="20" a="1"/>
  <c r="BR615" i="20" s="1"/>
  <c r="BS615" i="20" a="1"/>
  <c r="BS615" i="20" s="1"/>
  <c r="CG615" i="20" a="1"/>
  <c r="CG615" i="20" s="1"/>
  <c r="CL615" i="20" s="1"/>
  <c r="CH615" i="20" a="1"/>
  <c r="CH615" i="20" s="1"/>
  <c r="CI615" i="20" a="1"/>
  <c r="CI615" i="20" s="1"/>
  <c r="BQ616" i="20" a="1"/>
  <c r="BQ616" i="20" s="1"/>
  <c r="BV616" i="20" s="1"/>
  <c r="BW616" i="20" s="1"/>
  <c r="BR616" i="20" a="1"/>
  <c r="BR616" i="20" s="1"/>
  <c r="BS616" i="20" a="1"/>
  <c r="BS616" i="20" s="1"/>
  <c r="CG616" i="20" a="1"/>
  <c r="CG616" i="20" s="1"/>
  <c r="CL616" i="20" s="1"/>
  <c r="CM616" i="20" s="1"/>
  <c r="CH616" i="20" a="1"/>
  <c r="CH616" i="20" s="1"/>
  <c r="CI616" i="20" a="1"/>
  <c r="CI616" i="20" s="1"/>
  <c r="BQ617" i="20" a="1"/>
  <c r="BQ617" i="20" s="1"/>
  <c r="BV617" i="20" s="1"/>
  <c r="BW617" i="20" s="1"/>
  <c r="BR617" i="20" a="1"/>
  <c r="BR617" i="20" s="1"/>
  <c r="BS617" i="20" a="1"/>
  <c r="BS617" i="20" s="1"/>
  <c r="CG617" i="20" a="1"/>
  <c r="CG617" i="20" s="1"/>
  <c r="CL617" i="20" s="1"/>
  <c r="CM617" i="20" s="1"/>
  <c r="CH617" i="20" a="1"/>
  <c r="CH617" i="20" s="1"/>
  <c r="CI617" i="20" a="1"/>
  <c r="CI617" i="20" s="1"/>
  <c r="BQ618" i="20" a="1"/>
  <c r="BQ618" i="20" s="1"/>
  <c r="BV618" i="20" s="1"/>
  <c r="BW618" i="20" s="1"/>
  <c r="BR618" i="20" a="1"/>
  <c r="BR618" i="20" s="1"/>
  <c r="BS618" i="20" a="1"/>
  <c r="BS618" i="20" s="1"/>
  <c r="CG618" i="20" a="1"/>
  <c r="CG618" i="20" s="1"/>
  <c r="CL618" i="20" s="1"/>
  <c r="CM618" i="20" s="1"/>
  <c r="CH618" i="20" a="1"/>
  <c r="CH618" i="20" s="1"/>
  <c r="CI618" i="20" a="1"/>
  <c r="CI618" i="20" s="1"/>
  <c r="BQ619" i="20" a="1"/>
  <c r="BQ619" i="20" s="1"/>
  <c r="BV619" i="20" s="1"/>
  <c r="BR619" i="20" a="1"/>
  <c r="BR619" i="20" s="1"/>
  <c r="BS619" i="20" a="1"/>
  <c r="BS619" i="20" s="1"/>
  <c r="CG619" i="20" a="1"/>
  <c r="CG619" i="20" s="1"/>
  <c r="CL619" i="20" s="1"/>
  <c r="CH619" i="20" a="1"/>
  <c r="CH619" i="20" s="1"/>
  <c r="CI619" i="20" a="1"/>
  <c r="CI619" i="20" s="1"/>
  <c r="BQ620" i="20" a="1"/>
  <c r="BQ620" i="20" s="1"/>
  <c r="BV620" i="20" s="1"/>
  <c r="BW620" i="20" s="1"/>
  <c r="BR620" i="20" a="1"/>
  <c r="BR620" i="20" s="1"/>
  <c r="BS620" i="20" a="1"/>
  <c r="BS620" i="20" s="1"/>
  <c r="CG620" i="20" a="1"/>
  <c r="CG620" i="20" s="1"/>
  <c r="CL620" i="20" s="1"/>
  <c r="CM620" i="20" s="1"/>
  <c r="CH620" i="20" a="1"/>
  <c r="CH620" i="20" s="1"/>
  <c r="CI620" i="20" a="1"/>
  <c r="CI620" i="20" s="1"/>
  <c r="BQ621" i="20" a="1"/>
  <c r="BQ621" i="20" s="1"/>
  <c r="BV621" i="20" s="1"/>
  <c r="BW621" i="20" s="1"/>
  <c r="BR621" i="20" a="1"/>
  <c r="BR621" i="20" s="1"/>
  <c r="BS621" i="20" a="1"/>
  <c r="BS621" i="20" s="1"/>
  <c r="CG621" i="20" a="1"/>
  <c r="CG621" i="20" s="1"/>
  <c r="CL621" i="20" s="1"/>
  <c r="CM621" i="20" s="1"/>
  <c r="CH621" i="20" a="1"/>
  <c r="CH621" i="20" s="1"/>
  <c r="CI621" i="20" a="1"/>
  <c r="CI621" i="20" s="1"/>
  <c r="BQ622" i="20" a="1"/>
  <c r="BQ622" i="20" s="1"/>
  <c r="BV622" i="20" s="1"/>
  <c r="BW622" i="20" s="1"/>
  <c r="BR622" i="20" a="1"/>
  <c r="BR622" i="20" s="1"/>
  <c r="BS622" i="20" a="1"/>
  <c r="BS622" i="20" s="1"/>
  <c r="CG622" i="20" a="1"/>
  <c r="CG622" i="20" s="1"/>
  <c r="CL622" i="20" s="1"/>
  <c r="CM622" i="20" s="1"/>
  <c r="CH622" i="20" a="1"/>
  <c r="CH622" i="20" s="1"/>
  <c r="CI622" i="20" a="1"/>
  <c r="CI622" i="20" s="1"/>
  <c r="CK622" i="20" s="1"/>
  <c r="BQ623" i="20" a="1"/>
  <c r="BQ623" i="20" s="1"/>
  <c r="BV623" i="20" s="1"/>
  <c r="BW623" i="20" s="1"/>
  <c r="BR623" i="20" a="1"/>
  <c r="BR623" i="20" s="1"/>
  <c r="BS623" i="20" a="1"/>
  <c r="BS623" i="20" s="1"/>
  <c r="CG623" i="20" a="1"/>
  <c r="CG623" i="20" s="1"/>
  <c r="CL623" i="20" s="1"/>
  <c r="CM623" i="20" s="1"/>
  <c r="CH623" i="20" a="1"/>
  <c r="CH623" i="20" s="1"/>
  <c r="CI623" i="20" a="1"/>
  <c r="CI623" i="20" s="1"/>
  <c r="BQ624" i="20" a="1"/>
  <c r="BQ624" i="20" s="1"/>
  <c r="BV624" i="20" s="1"/>
  <c r="BR624" i="20" a="1"/>
  <c r="BR624" i="20" s="1"/>
  <c r="BS624" i="20" a="1"/>
  <c r="BS624" i="20" s="1"/>
  <c r="CG624" i="20" a="1"/>
  <c r="CG624" i="20" s="1"/>
  <c r="CL624" i="20" s="1"/>
  <c r="CH624" i="20" a="1"/>
  <c r="CH624" i="20" s="1"/>
  <c r="CI624" i="20" a="1"/>
  <c r="CI624" i="20" s="1"/>
  <c r="BQ625" i="20" a="1"/>
  <c r="BQ625" i="20" s="1"/>
  <c r="BV625" i="20" s="1"/>
  <c r="BW625" i="20" s="1"/>
  <c r="BR625" i="20" a="1"/>
  <c r="BR625" i="20" s="1"/>
  <c r="BS625" i="20" a="1"/>
  <c r="BS625" i="20" s="1"/>
  <c r="CG625" i="20" a="1"/>
  <c r="CG625" i="20" s="1"/>
  <c r="CL625" i="20" s="1"/>
  <c r="CM625" i="20" s="1"/>
  <c r="CH625" i="20" a="1"/>
  <c r="CH625" i="20" s="1"/>
  <c r="CI625" i="20" a="1"/>
  <c r="CI625" i="20" s="1"/>
  <c r="BQ626" i="20" a="1"/>
  <c r="BQ626" i="20" s="1"/>
  <c r="BV626" i="20" s="1"/>
  <c r="BW626" i="20" s="1"/>
  <c r="BR626" i="20" a="1"/>
  <c r="BR626" i="20" s="1"/>
  <c r="BS626" i="20" a="1"/>
  <c r="BS626" i="20" s="1"/>
  <c r="CG626" i="20" a="1"/>
  <c r="CG626" i="20" s="1"/>
  <c r="CL626" i="20" s="1"/>
  <c r="CM626" i="20" s="1"/>
  <c r="CH626" i="20" a="1"/>
  <c r="CH626" i="20" s="1"/>
  <c r="CI626" i="20" a="1"/>
  <c r="CI626" i="20" s="1"/>
  <c r="BQ627" i="20" a="1"/>
  <c r="BQ627" i="20" s="1"/>
  <c r="BV627" i="20" s="1"/>
  <c r="BW627" i="20" s="1"/>
  <c r="BR627" i="20" a="1"/>
  <c r="BR627" i="20" s="1"/>
  <c r="BS627" i="20" a="1"/>
  <c r="BS627" i="20" s="1"/>
  <c r="CG627" i="20" a="1"/>
  <c r="CG627" i="20" s="1"/>
  <c r="CL627" i="20" s="1"/>
  <c r="CM627" i="20" s="1"/>
  <c r="CH627" i="20" a="1"/>
  <c r="CH627" i="20" s="1"/>
  <c r="CI627" i="20" a="1"/>
  <c r="CI627" i="20" s="1"/>
  <c r="BQ628" i="20" a="1"/>
  <c r="BQ628" i="20" s="1"/>
  <c r="BV628" i="20" s="1"/>
  <c r="BW628" i="20" s="1"/>
  <c r="BR628" i="20" a="1"/>
  <c r="BR628" i="20" s="1"/>
  <c r="BS628" i="20" a="1"/>
  <c r="BS628" i="20" s="1"/>
  <c r="CG628" i="20" a="1"/>
  <c r="CG628" i="20" s="1"/>
  <c r="CL628" i="20" s="1"/>
  <c r="CM628" i="20" s="1"/>
  <c r="CH628" i="20" a="1"/>
  <c r="CH628" i="20" s="1"/>
  <c r="CI628" i="20" a="1"/>
  <c r="CI628" i="20" s="1"/>
  <c r="BQ629" i="20" a="1"/>
  <c r="BQ629" i="20" s="1"/>
  <c r="BV629" i="20" s="1"/>
  <c r="BR629" i="20" a="1"/>
  <c r="BR629" i="20" s="1"/>
  <c r="BS629" i="20" a="1"/>
  <c r="BS629" i="20" s="1"/>
  <c r="CG629" i="20" a="1"/>
  <c r="CG629" i="20" s="1"/>
  <c r="CL629" i="20" s="1"/>
  <c r="CH629" i="20" a="1"/>
  <c r="CH629" i="20" s="1"/>
  <c r="CI629" i="20" a="1"/>
  <c r="CI629" i="20" s="1"/>
  <c r="BQ630" i="20" a="1"/>
  <c r="BQ630" i="20" s="1"/>
  <c r="BV630" i="20" s="1"/>
  <c r="BW630" i="20" s="1"/>
  <c r="BR630" i="20" a="1"/>
  <c r="BR630" i="20" s="1"/>
  <c r="BS630" i="20" a="1"/>
  <c r="BS630" i="20" s="1"/>
  <c r="CG630" i="20" a="1"/>
  <c r="CG630" i="20" s="1"/>
  <c r="CL630" i="20" s="1"/>
  <c r="CM630" i="20" s="1"/>
  <c r="CH630" i="20" a="1"/>
  <c r="CH630" i="20" s="1"/>
  <c r="CI630" i="20" a="1"/>
  <c r="CI630" i="20" s="1"/>
  <c r="BQ631" i="20" a="1"/>
  <c r="BQ631" i="20" s="1"/>
  <c r="BV631" i="20" s="1"/>
  <c r="BW631" i="20" s="1"/>
  <c r="BR631" i="20" a="1"/>
  <c r="BR631" i="20" s="1"/>
  <c r="BS631" i="20" a="1"/>
  <c r="BS631" i="20" s="1"/>
  <c r="CG631" i="20" a="1"/>
  <c r="CG631" i="20" s="1"/>
  <c r="CL631" i="20" s="1"/>
  <c r="CM631" i="20" s="1"/>
  <c r="CH631" i="20" a="1"/>
  <c r="CH631" i="20" s="1"/>
  <c r="CI631" i="20" a="1"/>
  <c r="CI631" i="20" s="1"/>
  <c r="BQ632" i="20" a="1"/>
  <c r="BQ632" i="20" s="1"/>
  <c r="BV632" i="20" s="1"/>
  <c r="BW632" i="20" s="1"/>
  <c r="BR632" i="20" a="1"/>
  <c r="BR632" i="20" s="1"/>
  <c r="BS632" i="20" a="1"/>
  <c r="BS632" i="20" s="1"/>
  <c r="CG632" i="20" a="1"/>
  <c r="CG632" i="20" s="1"/>
  <c r="CL632" i="20" s="1"/>
  <c r="CM632" i="20" s="1"/>
  <c r="CH632" i="20" a="1"/>
  <c r="CH632" i="20" s="1"/>
  <c r="CI632" i="20" a="1"/>
  <c r="CI632" i="20" s="1"/>
  <c r="BQ633" i="20" a="1"/>
  <c r="BQ633" i="20" s="1"/>
  <c r="BV633" i="20" s="1"/>
  <c r="BW633" i="20" s="1"/>
  <c r="BR633" i="20" a="1"/>
  <c r="BR633" i="20" s="1"/>
  <c r="BS633" i="20" a="1"/>
  <c r="BS633" i="20" s="1"/>
  <c r="CG633" i="20" a="1"/>
  <c r="CG633" i="20" s="1"/>
  <c r="CL633" i="20" s="1"/>
  <c r="CM633" i="20" s="1"/>
  <c r="CH633" i="20" a="1"/>
  <c r="CH633" i="20" s="1"/>
  <c r="CI633" i="20" a="1"/>
  <c r="CI633" i="20" s="1"/>
  <c r="BQ634" i="20" a="1"/>
  <c r="BQ634" i="20" s="1"/>
  <c r="BV634" i="20" s="1"/>
  <c r="BW634" i="20" s="1"/>
  <c r="BR634" i="20" a="1"/>
  <c r="BR634" i="20" s="1"/>
  <c r="BS634" i="20" a="1"/>
  <c r="BS634" i="20" s="1"/>
  <c r="CG634" i="20" a="1"/>
  <c r="CG634" i="20" s="1"/>
  <c r="CL634" i="20" s="1"/>
  <c r="CM634" i="20" s="1"/>
  <c r="CH634" i="20" a="1"/>
  <c r="CH634" i="20" s="1"/>
  <c r="CI634" i="20" a="1"/>
  <c r="CI634" i="20" s="1"/>
  <c r="BQ635" i="20" a="1"/>
  <c r="BQ635" i="20" s="1"/>
  <c r="BV635" i="20" s="1"/>
  <c r="BW635" i="20" s="1"/>
  <c r="BR635" i="20" a="1"/>
  <c r="BR635" i="20" s="1"/>
  <c r="BS635" i="20" a="1"/>
  <c r="BS635" i="20" s="1"/>
  <c r="CG635" i="20" a="1"/>
  <c r="CG635" i="20" s="1"/>
  <c r="CL635" i="20" s="1"/>
  <c r="CM635" i="20" s="1"/>
  <c r="CH635" i="20" a="1"/>
  <c r="CH635" i="20" s="1"/>
  <c r="CI635" i="20" a="1"/>
  <c r="CI635" i="20" s="1"/>
  <c r="BQ636" i="20" a="1"/>
  <c r="BQ636" i="20" s="1"/>
  <c r="BV636" i="20" s="1"/>
  <c r="BR636" i="20" a="1"/>
  <c r="BR636" i="20" s="1"/>
  <c r="BS636" i="20" a="1"/>
  <c r="BS636" i="20" s="1"/>
  <c r="CG636" i="20" a="1"/>
  <c r="CG636" i="20" s="1"/>
  <c r="CL636" i="20" s="1"/>
  <c r="CH636" i="20" a="1"/>
  <c r="CH636" i="20" s="1"/>
  <c r="CI636" i="20" a="1"/>
  <c r="CI636" i="20" s="1"/>
  <c r="BQ637" i="20" a="1"/>
  <c r="BQ637" i="20" s="1"/>
  <c r="BV637" i="20" s="1"/>
  <c r="BW637" i="20" s="1"/>
  <c r="BR637" i="20" a="1"/>
  <c r="BR637" i="20" s="1"/>
  <c r="BS637" i="20" a="1"/>
  <c r="BS637" i="20" s="1"/>
  <c r="CG637" i="20" a="1"/>
  <c r="CG637" i="20" s="1"/>
  <c r="CL637" i="20" s="1"/>
  <c r="CM637" i="20" s="1"/>
  <c r="CH637" i="20" a="1"/>
  <c r="CH637" i="20" s="1"/>
  <c r="CI637" i="20" a="1"/>
  <c r="CI637" i="20" s="1"/>
  <c r="BQ638" i="20" a="1"/>
  <c r="BQ638" i="20" s="1"/>
  <c r="BV638" i="20" s="1"/>
  <c r="BW638" i="20" s="1"/>
  <c r="BR638" i="20" a="1"/>
  <c r="BR638" i="20" s="1"/>
  <c r="BS638" i="20" a="1"/>
  <c r="BS638" i="20" s="1"/>
  <c r="CG638" i="20" a="1"/>
  <c r="CG638" i="20" s="1"/>
  <c r="CL638" i="20" s="1"/>
  <c r="CM638" i="20" s="1"/>
  <c r="CH638" i="20" a="1"/>
  <c r="CH638" i="20" s="1"/>
  <c r="CI638" i="20" a="1"/>
  <c r="CI638" i="20" s="1"/>
  <c r="BQ639" i="20" a="1"/>
  <c r="BQ639" i="20" s="1"/>
  <c r="BV639" i="20" s="1"/>
  <c r="BW639" i="20" s="1"/>
  <c r="BR639" i="20" a="1"/>
  <c r="BR639" i="20" s="1"/>
  <c r="BS639" i="20" a="1"/>
  <c r="BS639" i="20" s="1"/>
  <c r="CG639" i="20" a="1"/>
  <c r="CG639" i="20" s="1"/>
  <c r="CL639" i="20" s="1"/>
  <c r="CM639" i="20" s="1"/>
  <c r="CH639" i="20" a="1"/>
  <c r="CH639" i="20" s="1"/>
  <c r="CI639" i="20" a="1"/>
  <c r="CI639" i="20" s="1"/>
  <c r="BQ640" i="20" a="1"/>
  <c r="BQ640" i="20" s="1"/>
  <c r="BV640" i="20" s="1"/>
  <c r="BR640" i="20" a="1"/>
  <c r="BR640" i="20" s="1"/>
  <c r="BX640" i="20" s="1"/>
  <c r="BY640" i="20" s="1"/>
  <c r="BS640" i="20" a="1"/>
  <c r="BS640" i="20" s="1"/>
  <c r="CG640" i="20" a="1"/>
  <c r="CG640" i="20" s="1"/>
  <c r="CL640" i="20" s="1"/>
  <c r="CH640" i="20" a="1"/>
  <c r="CH640" i="20" s="1"/>
  <c r="CI640" i="20" a="1"/>
  <c r="CI640" i="20" s="1"/>
  <c r="BQ641" i="20" a="1"/>
  <c r="BQ641" i="20" s="1"/>
  <c r="BV641" i="20" s="1"/>
  <c r="BW641" i="20" s="1"/>
  <c r="BR641" i="20" a="1"/>
  <c r="BR641" i="20" s="1"/>
  <c r="BS641" i="20" a="1"/>
  <c r="BS641" i="20" s="1"/>
  <c r="CG641" i="20" a="1"/>
  <c r="CG641" i="20" s="1"/>
  <c r="CL641" i="20" s="1"/>
  <c r="CM641" i="20" s="1"/>
  <c r="CH641" i="20" a="1"/>
  <c r="CH641" i="20" s="1"/>
  <c r="CI641" i="20" a="1"/>
  <c r="CI641" i="20" s="1"/>
  <c r="BQ642" i="20" a="1"/>
  <c r="BQ642" i="20" s="1"/>
  <c r="BV642" i="20" s="1"/>
  <c r="BW642" i="20" s="1"/>
  <c r="BR642" i="20" a="1"/>
  <c r="BR642" i="20" s="1"/>
  <c r="BS642" i="20" a="1"/>
  <c r="BS642" i="20" s="1"/>
  <c r="CG642" i="20" a="1"/>
  <c r="CG642" i="20" s="1"/>
  <c r="CL642" i="20" s="1"/>
  <c r="CM642" i="20" s="1"/>
  <c r="CH642" i="20" a="1"/>
  <c r="CH642" i="20" s="1"/>
  <c r="CI642" i="20" a="1"/>
  <c r="CI642" i="20" s="1"/>
  <c r="BQ643" i="20" a="1"/>
  <c r="BQ643" i="20" s="1"/>
  <c r="BV643" i="20" s="1"/>
  <c r="BW643" i="20" s="1"/>
  <c r="BR643" i="20" a="1"/>
  <c r="BR643" i="20" s="1"/>
  <c r="BS643" i="20" a="1"/>
  <c r="BS643" i="20" s="1"/>
  <c r="CG643" i="20" a="1"/>
  <c r="CG643" i="20" s="1"/>
  <c r="CL643" i="20" s="1"/>
  <c r="CM643" i="20" s="1"/>
  <c r="CH643" i="20" a="1"/>
  <c r="CH643" i="20" s="1"/>
  <c r="CI643" i="20" a="1"/>
  <c r="CI643" i="20" s="1"/>
  <c r="BQ644" i="20" a="1"/>
  <c r="BQ644" i="20" s="1"/>
  <c r="BV644" i="20" s="1"/>
  <c r="BR644" i="20" a="1"/>
  <c r="BR644" i="20" s="1"/>
  <c r="BS644" i="20" a="1"/>
  <c r="BS644" i="20" s="1"/>
  <c r="CG644" i="20" a="1"/>
  <c r="CG644" i="20" s="1"/>
  <c r="CL644" i="20" s="1"/>
  <c r="CH644" i="20" a="1"/>
  <c r="CH644" i="20" s="1"/>
  <c r="CI644" i="20" a="1"/>
  <c r="CI644" i="20" s="1"/>
  <c r="BQ645" i="20" a="1"/>
  <c r="BQ645" i="20" s="1"/>
  <c r="BV645" i="20" s="1"/>
  <c r="BW645" i="20" s="1"/>
  <c r="BR645" i="20" a="1"/>
  <c r="BR645" i="20" s="1"/>
  <c r="BS645" i="20" a="1"/>
  <c r="BS645" i="20" s="1"/>
  <c r="CG645" i="20" a="1"/>
  <c r="CG645" i="20" s="1"/>
  <c r="CL645" i="20" s="1"/>
  <c r="CM645" i="20" s="1"/>
  <c r="CH645" i="20" a="1"/>
  <c r="CH645" i="20" s="1"/>
  <c r="CI645" i="20" a="1"/>
  <c r="CI645" i="20" s="1"/>
  <c r="BQ646" i="20" a="1"/>
  <c r="BQ646" i="20" s="1"/>
  <c r="BV646" i="20" s="1"/>
  <c r="BW646" i="20" s="1"/>
  <c r="BR646" i="20" a="1"/>
  <c r="BR646" i="20" s="1"/>
  <c r="BS646" i="20" a="1"/>
  <c r="BS646" i="20" s="1"/>
  <c r="CG646" i="20" a="1"/>
  <c r="CG646" i="20" s="1"/>
  <c r="CL646" i="20" s="1"/>
  <c r="CM646" i="20" s="1"/>
  <c r="CH646" i="20" a="1"/>
  <c r="CH646" i="20" s="1"/>
  <c r="CI646" i="20" a="1"/>
  <c r="CI646" i="20" s="1"/>
  <c r="BQ647" i="20" a="1"/>
  <c r="BQ647" i="20" s="1"/>
  <c r="BV647" i="20" s="1"/>
  <c r="BW647" i="20" s="1"/>
  <c r="BR647" i="20" a="1"/>
  <c r="BR647" i="20" s="1"/>
  <c r="BS647" i="20" a="1"/>
  <c r="BS647" i="20" s="1"/>
  <c r="CG647" i="20" a="1"/>
  <c r="CG647" i="20" s="1"/>
  <c r="CL647" i="20" s="1"/>
  <c r="CM647" i="20" s="1"/>
  <c r="CH647" i="20" a="1"/>
  <c r="CH647" i="20"/>
  <c r="CI647" i="20" a="1"/>
  <c r="CI647" i="20" s="1"/>
  <c r="BQ648" i="20" a="1"/>
  <c r="BQ648" i="20" s="1"/>
  <c r="BV648" i="20" s="1"/>
  <c r="BW648" i="20" s="1"/>
  <c r="BR648" i="20" a="1"/>
  <c r="BR648" i="20" s="1"/>
  <c r="BS648" i="20" a="1"/>
  <c r="BS648" i="20" s="1"/>
  <c r="CG648" i="20" a="1"/>
  <c r="CG648" i="20" s="1"/>
  <c r="CL648" i="20" s="1"/>
  <c r="CM648" i="20" s="1"/>
  <c r="CH648" i="20" a="1"/>
  <c r="CH648" i="20" s="1"/>
  <c r="CI648" i="20" a="1"/>
  <c r="CI648" i="20" s="1"/>
  <c r="BQ649" i="20" a="1"/>
  <c r="BQ649" i="20" s="1"/>
  <c r="BV649" i="20" s="1"/>
  <c r="BR649" i="20" a="1"/>
  <c r="BR649" i="20" s="1"/>
  <c r="BS649" i="20" a="1"/>
  <c r="BS649" i="20" s="1"/>
  <c r="CG649" i="20" a="1"/>
  <c r="CG649" i="20" s="1"/>
  <c r="CL649" i="20" s="1"/>
  <c r="CH649" i="20" a="1"/>
  <c r="CH649" i="20" s="1"/>
  <c r="CI649" i="20" a="1"/>
  <c r="CI649" i="20" s="1"/>
  <c r="BQ650" i="20" a="1"/>
  <c r="BQ650" i="20" s="1"/>
  <c r="BV650" i="20" s="1"/>
  <c r="BW650" i="20" s="1"/>
  <c r="BR650" i="20" a="1"/>
  <c r="BR650" i="20" s="1"/>
  <c r="BS650" i="20" a="1"/>
  <c r="BS650" i="20" s="1"/>
  <c r="CG650" i="20" a="1"/>
  <c r="CG650" i="20" s="1"/>
  <c r="CL650" i="20" s="1"/>
  <c r="CM650" i="20" s="1"/>
  <c r="CH650" i="20" a="1"/>
  <c r="CH650" i="20" s="1"/>
  <c r="CI650" i="20" a="1"/>
  <c r="CI650" i="20" s="1"/>
  <c r="BQ651" i="20" a="1"/>
  <c r="BQ651" i="20" s="1"/>
  <c r="BV651" i="20" s="1"/>
  <c r="BW651" i="20" s="1"/>
  <c r="BR651" i="20" a="1"/>
  <c r="BR651" i="20" s="1"/>
  <c r="BS651" i="20" a="1"/>
  <c r="BS651" i="20" s="1"/>
  <c r="CG651" i="20" a="1"/>
  <c r="CG651" i="20" s="1"/>
  <c r="CL651" i="20" s="1"/>
  <c r="CM651" i="20" s="1"/>
  <c r="CH651" i="20" a="1"/>
  <c r="CH651" i="20" s="1"/>
  <c r="CI651" i="20" a="1"/>
  <c r="CI651" i="20" s="1"/>
  <c r="BQ652" i="20" a="1"/>
  <c r="BQ652" i="20" s="1"/>
  <c r="BV652" i="20" s="1"/>
  <c r="BR652" i="20" a="1"/>
  <c r="BR652" i="20" s="1"/>
  <c r="BS652" i="20" a="1"/>
  <c r="BS652" i="20" s="1"/>
  <c r="CG652" i="20" a="1"/>
  <c r="CG652" i="20" s="1"/>
  <c r="CL652" i="20" s="1"/>
  <c r="CH652" i="20" a="1"/>
  <c r="CH652" i="20" s="1"/>
  <c r="CI652" i="20" a="1"/>
  <c r="CI652" i="20" s="1"/>
  <c r="BQ653" i="20" a="1"/>
  <c r="BQ653" i="20" s="1"/>
  <c r="BV653" i="20" s="1"/>
  <c r="BW653" i="20" s="1"/>
  <c r="BR653" i="20" a="1"/>
  <c r="BR653" i="20" s="1"/>
  <c r="BS653" i="20" a="1"/>
  <c r="BS653" i="20" s="1"/>
  <c r="CG653" i="20" a="1"/>
  <c r="CG653" i="20" s="1"/>
  <c r="CL653" i="20" s="1"/>
  <c r="CM653" i="20" s="1"/>
  <c r="CH653" i="20" a="1"/>
  <c r="CH653" i="20" s="1"/>
  <c r="CI653" i="20" a="1"/>
  <c r="CI653" i="20" s="1"/>
  <c r="BQ654" i="20" a="1"/>
  <c r="BQ654" i="20" s="1"/>
  <c r="BV654" i="20" s="1"/>
  <c r="BW654" i="20" s="1"/>
  <c r="BR654" i="20" a="1"/>
  <c r="BR654" i="20" s="1"/>
  <c r="BS654" i="20" a="1"/>
  <c r="BS654" i="20" s="1"/>
  <c r="CG654" i="20" a="1"/>
  <c r="CG654" i="20" s="1"/>
  <c r="CL654" i="20" s="1"/>
  <c r="CM654" i="20" s="1"/>
  <c r="CH654" i="20" a="1"/>
  <c r="CH654" i="20" s="1"/>
  <c r="CI654" i="20" a="1"/>
  <c r="CI654" i="20" s="1"/>
  <c r="BQ655" i="20" a="1"/>
  <c r="BQ655" i="20" s="1"/>
  <c r="BV655" i="20" s="1"/>
  <c r="BW655" i="20" s="1"/>
  <c r="BR655" i="20" a="1"/>
  <c r="BR655" i="20" s="1"/>
  <c r="BS655" i="20" a="1"/>
  <c r="BS655" i="20" s="1"/>
  <c r="CG655" i="20" a="1"/>
  <c r="CG655" i="20" s="1"/>
  <c r="CL655" i="20" s="1"/>
  <c r="CM655" i="20" s="1"/>
  <c r="CH655" i="20" a="1"/>
  <c r="CH655" i="20" s="1"/>
  <c r="CI655" i="20" a="1"/>
  <c r="CI655" i="20" s="1"/>
  <c r="BQ656" i="20" a="1"/>
  <c r="BQ656" i="20" s="1"/>
  <c r="BV656" i="20" s="1"/>
  <c r="BW656" i="20" s="1"/>
  <c r="BR656" i="20" a="1"/>
  <c r="BR656" i="20" s="1"/>
  <c r="BS656" i="20" a="1"/>
  <c r="BS656" i="20" s="1"/>
  <c r="CG656" i="20" a="1"/>
  <c r="CG656" i="20" s="1"/>
  <c r="CL656" i="20" s="1"/>
  <c r="CM656" i="20" s="1"/>
  <c r="CH656" i="20" a="1"/>
  <c r="CH656" i="20" s="1"/>
  <c r="CI656" i="20" a="1"/>
  <c r="CI656" i="20" s="1"/>
  <c r="BQ657" i="20" a="1"/>
  <c r="BQ657" i="20" s="1"/>
  <c r="BV657" i="20" s="1"/>
  <c r="BR657" i="20" a="1"/>
  <c r="BR657" i="20" s="1"/>
  <c r="BS657" i="20" a="1"/>
  <c r="BS657" i="20" s="1"/>
  <c r="CG657" i="20" a="1"/>
  <c r="CG657" i="20" s="1"/>
  <c r="CL657" i="20" s="1"/>
  <c r="CH657" i="20" a="1"/>
  <c r="CH657" i="20" s="1"/>
  <c r="CI657" i="20" a="1"/>
  <c r="CI657" i="20" s="1"/>
  <c r="BQ658" i="20" a="1"/>
  <c r="BQ658" i="20" s="1"/>
  <c r="BV658" i="20" s="1"/>
  <c r="BW658" i="20" s="1"/>
  <c r="BR658" i="20" a="1"/>
  <c r="BR658" i="20" s="1"/>
  <c r="BS658" i="20" a="1"/>
  <c r="BS658" i="20" s="1"/>
  <c r="CG658" i="20" a="1"/>
  <c r="CG658" i="20" s="1"/>
  <c r="CL658" i="20" s="1"/>
  <c r="CM658" i="20" s="1"/>
  <c r="CH658" i="20" a="1"/>
  <c r="CH658" i="20" s="1"/>
  <c r="CI658" i="20" a="1"/>
  <c r="CI658" i="20" s="1"/>
  <c r="BQ659" i="20" a="1"/>
  <c r="BQ659" i="20" s="1"/>
  <c r="BV659" i="20" s="1"/>
  <c r="BW659" i="20" s="1"/>
  <c r="BR659" i="20" a="1"/>
  <c r="BR659" i="20" s="1"/>
  <c r="BS659" i="20" a="1"/>
  <c r="BS659" i="20" s="1"/>
  <c r="CG659" i="20" a="1"/>
  <c r="CG659" i="20" s="1"/>
  <c r="CL659" i="20" s="1"/>
  <c r="CM659" i="20" s="1"/>
  <c r="CH659" i="20" a="1"/>
  <c r="CH659" i="20" s="1"/>
  <c r="CN659" i="20" s="1"/>
  <c r="CO659" i="20" s="1"/>
  <c r="CI659" i="20" a="1"/>
  <c r="CI659" i="20" s="1"/>
  <c r="BQ660" i="20" a="1"/>
  <c r="BQ660" i="20" s="1"/>
  <c r="BV660" i="20" s="1"/>
  <c r="BW660" i="20" s="1"/>
  <c r="BR660" i="20" a="1"/>
  <c r="BR660" i="20" s="1"/>
  <c r="BX660" i="20" s="1"/>
  <c r="BY660" i="20" s="1"/>
  <c r="BS660" i="20" a="1"/>
  <c r="BS660" i="20" s="1"/>
  <c r="CG660" i="20" a="1"/>
  <c r="CG660" i="20" s="1"/>
  <c r="CL660" i="20" s="1"/>
  <c r="CM660" i="20" s="1"/>
  <c r="CH660" i="20" a="1"/>
  <c r="CH660" i="20" s="1"/>
  <c r="CI660" i="20" a="1"/>
  <c r="CI660" i="20" s="1"/>
  <c r="BQ661" i="20" a="1"/>
  <c r="BQ661" i="20" s="1"/>
  <c r="BV661" i="20" s="1"/>
  <c r="BW661" i="20" s="1"/>
  <c r="BR661" i="20" a="1"/>
  <c r="BR661" i="20" s="1"/>
  <c r="BS661" i="20" a="1"/>
  <c r="BS661" i="20" s="1"/>
  <c r="CG661" i="20" a="1"/>
  <c r="CG661" i="20" s="1"/>
  <c r="CL661" i="20" s="1"/>
  <c r="CM661" i="20" s="1"/>
  <c r="CH661" i="20" a="1"/>
  <c r="CH661" i="20" s="1"/>
  <c r="CI661" i="20" a="1"/>
  <c r="CI661" i="20" s="1"/>
  <c r="BQ662" i="20" a="1"/>
  <c r="BQ662" i="20" s="1"/>
  <c r="BV662" i="20" s="1"/>
  <c r="BR662" i="20" a="1"/>
  <c r="BR662" i="20" s="1"/>
  <c r="BS662" i="20" a="1"/>
  <c r="BS662" i="20" s="1"/>
  <c r="CG662" i="20" a="1"/>
  <c r="CG662" i="20" s="1"/>
  <c r="CL662" i="20" s="1"/>
  <c r="CH662" i="20" a="1"/>
  <c r="CH662" i="20" s="1"/>
  <c r="CI662" i="20" a="1"/>
  <c r="CI662" i="20" s="1"/>
  <c r="BQ663" i="20" a="1"/>
  <c r="BQ663" i="20" s="1"/>
  <c r="BV663" i="20" s="1"/>
  <c r="BW663" i="20" s="1"/>
  <c r="BR663" i="20" a="1"/>
  <c r="BR663" i="20" s="1"/>
  <c r="BS663" i="20" a="1"/>
  <c r="BS663" i="20" s="1"/>
  <c r="CG663" i="20" a="1"/>
  <c r="CG663" i="20" s="1"/>
  <c r="CL663" i="20" s="1"/>
  <c r="CM663" i="20" s="1"/>
  <c r="CH663" i="20" a="1"/>
  <c r="CH663" i="20" s="1"/>
  <c r="CI663" i="20" a="1"/>
  <c r="CI663" i="20" s="1"/>
  <c r="BQ664" i="20" a="1"/>
  <c r="BQ664" i="20" s="1"/>
  <c r="BV664" i="20" s="1"/>
  <c r="BW664" i="20" s="1"/>
  <c r="BR664" i="20" a="1"/>
  <c r="BR664" i="20" s="1"/>
  <c r="BS664" i="20" a="1"/>
  <c r="BS664" i="20" s="1"/>
  <c r="CG664" i="20" a="1"/>
  <c r="CG664" i="20" s="1"/>
  <c r="CL664" i="20" s="1"/>
  <c r="CM664" i="20" s="1"/>
  <c r="CH664" i="20" a="1"/>
  <c r="CH664" i="20" s="1"/>
  <c r="CI664" i="20" a="1"/>
  <c r="CI664" i="20" s="1"/>
  <c r="BQ665" i="20" a="1"/>
  <c r="BQ665" i="20" s="1"/>
  <c r="BV665" i="20" s="1"/>
  <c r="BW665" i="20" s="1"/>
  <c r="BR665" i="20" a="1"/>
  <c r="BR665" i="20" s="1"/>
  <c r="BS665" i="20" a="1"/>
  <c r="BS665" i="20" s="1"/>
  <c r="CG665" i="20" a="1"/>
  <c r="CG665" i="20" s="1"/>
  <c r="CL665" i="20" s="1"/>
  <c r="CM665" i="20" s="1"/>
  <c r="CH665" i="20" a="1"/>
  <c r="CH665" i="20" s="1"/>
  <c r="CI665" i="20" a="1"/>
  <c r="CI665" i="20" s="1"/>
  <c r="BQ666" i="20" a="1"/>
  <c r="BQ666" i="20" s="1"/>
  <c r="BV666" i="20" s="1"/>
  <c r="BW666" i="20" s="1"/>
  <c r="BR666" i="20" a="1"/>
  <c r="BR666" i="20" s="1"/>
  <c r="BX666" i="20" s="1"/>
  <c r="BY666" i="20" s="1"/>
  <c r="BS666" i="20" a="1"/>
  <c r="BS666" i="20" s="1"/>
  <c r="CG666" i="20" a="1"/>
  <c r="CG666" i="20" s="1"/>
  <c r="CL666" i="20" s="1"/>
  <c r="CM666" i="20" s="1"/>
  <c r="CH666" i="20" a="1"/>
  <c r="CH666" i="20" s="1"/>
  <c r="CI666" i="20" a="1"/>
  <c r="CI666" i="20" s="1"/>
  <c r="BQ667" i="20" a="1"/>
  <c r="BQ667" i="20" s="1"/>
  <c r="BV667" i="20" s="1"/>
  <c r="BR667" i="20" a="1"/>
  <c r="BR667" i="20" s="1"/>
  <c r="BS667" i="20" a="1"/>
  <c r="BS667" i="20" s="1"/>
  <c r="CG667" i="20" a="1"/>
  <c r="CG667" i="20" s="1"/>
  <c r="CL667" i="20" s="1"/>
  <c r="CH667" i="20" a="1"/>
  <c r="CH667" i="20" s="1"/>
  <c r="CI667" i="20" a="1"/>
  <c r="CI667" i="20" s="1"/>
  <c r="BQ668" i="20" a="1"/>
  <c r="BQ668" i="20" s="1"/>
  <c r="BV668" i="20" s="1"/>
  <c r="BR668" i="20" a="1"/>
  <c r="BR668" i="20" s="1"/>
  <c r="BS668" i="20" a="1"/>
  <c r="BS668" i="20" s="1"/>
  <c r="CG668" i="20" a="1"/>
  <c r="CG668" i="20" s="1"/>
  <c r="CL668" i="20" s="1"/>
  <c r="CH668" i="20" a="1"/>
  <c r="CH668" i="20" s="1"/>
  <c r="CI668" i="20" a="1"/>
  <c r="CI668" i="20" s="1"/>
  <c r="BQ669" i="20" a="1"/>
  <c r="BQ669" i="20" s="1"/>
  <c r="BV669" i="20" s="1"/>
  <c r="BW669" i="20" s="1"/>
  <c r="BR669" i="20" a="1"/>
  <c r="BR669" i="20" s="1"/>
  <c r="BS669" i="20" a="1"/>
  <c r="BS669" i="20" s="1"/>
  <c r="CG669" i="20" a="1"/>
  <c r="CG669" i="20" s="1"/>
  <c r="CL669" i="20" s="1"/>
  <c r="CM669" i="20" s="1"/>
  <c r="CH669" i="20" a="1"/>
  <c r="CH669" i="20" s="1"/>
  <c r="CI669" i="20" a="1"/>
  <c r="CI669" i="20" s="1"/>
  <c r="BQ670" i="20" a="1"/>
  <c r="BQ670" i="20" s="1"/>
  <c r="BV670" i="20" s="1"/>
  <c r="BW670" i="20" s="1"/>
  <c r="BR670" i="20" a="1"/>
  <c r="BR670" i="20" s="1"/>
  <c r="BS670" i="20" a="1"/>
  <c r="BS670" i="20" s="1"/>
  <c r="CG670" i="20" a="1"/>
  <c r="CG670" i="20" s="1"/>
  <c r="CL670" i="20" s="1"/>
  <c r="CM670" i="20" s="1"/>
  <c r="CH670" i="20" a="1"/>
  <c r="CH670" i="20" s="1"/>
  <c r="CN670" i="20" s="1"/>
  <c r="CO670" i="20" s="1"/>
  <c r="CI670" i="20" a="1"/>
  <c r="CI670" i="20" s="1"/>
  <c r="CK670" i="20" s="1"/>
  <c r="BQ671" i="20" a="1"/>
  <c r="BQ671" i="20" s="1"/>
  <c r="BV671" i="20" s="1"/>
  <c r="BW671" i="20" s="1"/>
  <c r="BR671" i="20" a="1"/>
  <c r="BR671" i="20" s="1"/>
  <c r="BS671" i="20" a="1"/>
  <c r="BS671" i="20" s="1"/>
  <c r="CG671" i="20" a="1"/>
  <c r="CG671" i="20" s="1"/>
  <c r="CL671" i="20" s="1"/>
  <c r="CM671" i="20" s="1"/>
  <c r="CH671" i="20" a="1"/>
  <c r="CH671" i="20" s="1"/>
  <c r="CI671" i="20" a="1"/>
  <c r="CI671" i="20" s="1"/>
  <c r="BQ672" i="20" a="1"/>
  <c r="BQ672" i="20" s="1"/>
  <c r="BV672" i="20" s="1"/>
  <c r="BW672" i="20" s="1"/>
  <c r="BR672" i="20" a="1"/>
  <c r="BR672" i="20" s="1"/>
  <c r="BS672" i="20" a="1"/>
  <c r="BS672" i="20" s="1"/>
  <c r="CG672" i="20" a="1"/>
  <c r="CG672" i="20" s="1"/>
  <c r="CL672" i="20" s="1"/>
  <c r="CM672" i="20" s="1"/>
  <c r="CH672" i="20" a="1"/>
  <c r="CH672" i="20" s="1"/>
  <c r="CI672" i="20" a="1"/>
  <c r="CI672" i="20" s="1"/>
  <c r="BQ673" i="20" a="1"/>
  <c r="BQ673" i="20" s="1"/>
  <c r="BV673" i="20" s="1"/>
  <c r="BR673" i="20" a="1"/>
  <c r="BR673" i="20" s="1"/>
  <c r="BS673" i="20" a="1"/>
  <c r="BS673" i="20" s="1"/>
  <c r="CG673" i="20" a="1"/>
  <c r="CG673" i="20" s="1"/>
  <c r="CL673" i="20" s="1"/>
  <c r="CH673" i="20" a="1"/>
  <c r="CH673" i="20" s="1"/>
  <c r="CI673" i="20" a="1"/>
  <c r="CI673" i="20" s="1"/>
  <c r="BQ674" i="20" a="1"/>
  <c r="BQ674" i="20" s="1"/>
  <c r="BV674" i="20" s="1"/>
  <c r="BW674" i="20" s="1"/>
  <c r="BR674" i="20" a="1"/>
  <c r="BR674" i="20" s="1"/>
  <c r="BS674" i="20" a="1"/>
  <c r="BS674" i="20" s="1"/>
  <c r="CG674" i="20" a="1"/>
  <c r="CG674" i="20" s="1"/>
  <c r="CL674" i="20" s="1"/>
  <c r="CM674" i="20" s="1"/>
  <c r="CH674" i="20" a="1"/>
  <c r="CH674" i="20" s="1"/>
  <c r="CN674" i="20" s="1"/>
  <c r="CO674" i="20" s="1"/>
  <c r="CI674" i="20" a="1"/>
  <c r="CI674" i="20" s="1"/>
  <c r="BQ675" i="20" a="1"/>
  <c r="BQ675" i="20" s="1"/>
  <c r="BV675" i="20" s="1"/>
  <c r="BW675" i="20" s="1"/>
  <c r="BR675" i="20" a="1"/>
  <c r="BR675" i="20" s="1"/>
  <c r="BS675" i="20" a="1"/>
  <c r="BS675" i="20" s="1"/>
  <c r="CG675" i="20" a="1"/>
  <c r="CG675" i="20" s="1"/>
  <c r="CL675" i="20" s="1"/>
  <c r="CM675" i="20" s="1"/>
  <c r="CH675" i="20" a="1"/>
  <c r="CH675" i="20" s="1"/>
  <c r="CI675" i="20" a="1"/>
  <c r="CI675" i="20" s="1"/>
  <c r="BQ676" i="20" a="1"/>
  <c r="BQ676" i="20" s="1"/>
  <c r="BV676" i="20" s="1"/>
  <c r="BW676" i="20" s="1"/>
  <c r="BR676" i="20" a="1"/>
  <c r="BR676" i="20" s="1"/>
  <c r="BS676" i="20" a="1"/>
  <c r="BS676" i="20" s="1"/>
  <c r="CG676" i="20" a="1"/>
  <c r="CG676" i="20" s="1"/>
  <c r="CL676" i="20" s="1"/>
  <c r="CM676" i="20" s="1"/>
  <c r="CH676" i="20" a="1"/>
  <c r="CH676" i="20" s="1"/>
  <c r="CI676" i="20" a="1"/>
  <c r="CI676" i="20" s="1"/>
  <c r="BQ677" i="20" a="1"/>
  <c r="BQ677" i="20" s="1"/>
  <c r="BV677" i="20" s="1"/>
  <c r="BW677" i="20" s="1"/>
  <c r="BR677" i="20" a="1"/>
  <c r="BR677" i="20" s="1"/>
  <c r="BS677" i="20" a="1"/>
  <c r="BS677" i="20" s="1"/>
  <c r="CG677" i="20" a="1"/>
  <c r="CG677" i="20" s="1"/>
  <c r="CL677" i="20" s="1"/>
  <c r="CM677" i="20" s="1"/>
  <c r="CH677" i="20" a="1"/>
  <c r="CH677" i="20" s="1"/>
  <c r="CI677" i="20" a="1"/>
  <c r="CI677" i="20" s="1"/>
  <c r="BQ678" i="20" a="1"/>
  <c r="BQ678" i="20" s="1"/>
  <c r="BV678" i="20" s="1"/>
  <c r="BR678" i="20" a="1"/>
  <c r="BR678" i="20" s="1"/>
  <c r="BS678" i="20" a="1"/>
  <c r="BS678" i="20" s="1"/>
  <c r="BU678" i="20" s="1"/>
  <c r="CG678" i="20" a="1"/>
  <c r="CG678" i="20" s="1"/>
  <c r="CL678" i="20" s="1"/>
  <c r="CH678" i="20" a="1"/>
  <c r="CH678" i="20" s="1"/>
  <c r="CI678" i="20" a="1"/>
  <c r="CI678" i="20" s="1"/>
  <c r="BQ679" i="20" a="1"/>
  <c r="BQ679" i="20" s="1"/>
  <c r="BV679" i="20" s="1"/>
  <c r="BW679" i="20" s="1"/>
  <c r="BR679" i="20" a="1"/>
  <c r="BR679" i="20" s="1"/>
  <c r="BS679" i="20" a="1"/>
  <c r="BS679" i="20" s="1"/>
  <c r="CG679" i="20" a="1"/>
  <c r="CG679" i="20" s="1"/>
  <c r="CL679" i="20" s="1"/>
  <c r="CM679" i="20" s="1"/>
  <c r="CH679" i="20" a="1"/>
  <c r="CH679" i="20" s="1"/>
  <c r="CI679" i="20" a="1"/>
  <c r="CI679" i="20" s="1"/>
  <c r="BQ680" i="20" a="1"/>
  <c r="BQ680" i="20" s="1"/>
  <c r="BV680" i="20" s="1"/>
  <c r="BW680" i="20" s="1"/>
  <c r="BR680" i="20" a="1"/>
  <c r="BR680" i="20" s="1"/>
  <c r="BS680" i="20" a="1"/>
  <c r="BS680" i="20" s="1"/>
  <c r="CG680" i="20" a="1"/>
  <c r="CG680" i="20" s="1"/>
  <c r="CL680" i="20" s="1"/>
  <c r="CM680" i="20" s="1"/>
  <c r="CH680" i="20" a="1"/>
  <c r="CH680" i="20" s="1"/>
  <c r="CI680" i="20" a="1"/>
  <c r="CI680" i="20" s="1"/>
  <c r="BQ681" i="20" a="1"/>
  <c r="BQ681" i="20" s="1"/>
  <c r="BV681" i="20" s="1"/>
  <c r="BW681" i="20" s="1"/>
  <c r="BR681" i="20" a="1"/>
  <c r="BR681" i="20" s="1"/>
  <c r="BS681" i="20" a="1"/>
  <c r="BS681" i="20" s="1"/>
  <c r="CG681" i="20" a="1"/>
  <c r="CG681" i="20" s="1"/>
  <c r="CL681" i="20" s="1"/>
  <c r="CM681" i="20" s="1"/>
  <c r="CH681" i="20" a="1"/>
  <c r="CH681" i="20"/>
  <c r="CI681" i="20" a="1"/>
  <c r="CI681" i="20" s="1"/>
  <c r="BQ682" i="20" a="1"/>
  <c r="BQ682" i="20" s="1"/>
  <c r="BV682" i="20" s="1"/>
  <c r="BW682" i="20" s="1"/>
  <c r="BR682" i="20" a="1"/>
  <c r="BR682" i="20" s="1"/>
  <c r="BS682" i="20" a="1"/>
  <c r="BS682" i="20" s="1"/>
  <c r="CG682" i="20" a="1"/>
  <c r="CG682" i="20" s="1"/>
  <c r="CL682" i="20" s="1"/>
  <c r="CM682" i="20" s="1"/>
  <c r="CH682" i="20" a="1"/>
  <c r="CH682" i="20" s="1"/>
  <c r="CI682" i="20" a="1"/>
  <c r="CI682" i="20" s="1"/>
  <c r="BQ683" i="20" a="1"/>
  <c r="BQ683" i="20" s="1"/>
  <c r="BV683" i="20" s="1"/>
  <c r="BR683" i="20" a="1"/>
  <c r="BR683" i="20" s="1"/>
  <c r="BS683" i="20" a="1"/>
  <c r="BS683" i="20" s="1"/>
  <c r="CG683" i="20" a="1"/>
  <c r="CG683" i="20" s="1"/>
  <c r="CL683" i="20" s="1"/>
  <c r="CH683" i="20" a="1"/>
  <c r="CH683" i="20" s="1"/>
  <c r="CI683" i="20" a="1"/>
  <c r="CI683" i="20" s="1"/>
  <c r="BQ684" i="20" a="1"/>
  <c r="BQ684" i="20" s="1"/>
  <c r="BV684" i="20" s="1"/>
  <c r="BW684" i="20" s="1"/>
  <c r="BR684" i="20" a="1"/>
  <c r="BR684" i="20" s="1"/>
  <c r="BS684" i="20" a="1"/>
  <c r="BS684" i="20" s="1"/>
  <c r="CG684" i="20" a="1"/>
  <c r="CG684" i="20" s="1"/>
  <c r="CL684" i="20" s="1"/>
  <c r="CM684" i="20" s="1"/>
  <c r="CH684" i="20" a="1"/>
  <c r="CH684" i="20" s="1"/>
  <c r="CI684" i="20" a="1"/>
  <c r="CI684" i="20" s="1"/>
  <c r="BQ685" i="20" a="1"/>
  <c r="BQ685" i="20" s="1"/>
  <c r="BV685" i="20" s="1"/>
  <c r="BW685" i="20" s="1"/>
  <c r="BR685" i="20" a="1"/>
  <c r="BR685" i="20" s="1"/>
  <c r="BS685" i="20" a="1"/>
  <c r="BS685" i="20" s="1"/>
  <c r="CG685" i="20" a="1"/>
  <c r="CG685" i="20" s="1"/>
  <c r="CL685" i="20" s="1"/>
  <c r="CM685" i="20" s="1"/>
  <c r="CH685" i="20" a="1"/>
  <c r="CH685" i="20" s="1"/>
  <c r="CI685" i="20" a="1"/>
  <c r="CI685" i="20" s="1"/>
  <c r="BQ686" i="20" a="1"/>
  <c r="BQ686" i="20" s="1"/>
  <c r="BV686" i="20" s="1"/>
  <c r="BW686" i="20" s="1"/>
  <c r="BR686" i="20" a="1"/>
  <c r="BR686" i="20" s="1"/>
  <c r="BS686" i="20" a="1"/>
  <c r="BS686" i="20" s="1"/>
  <c r="CG686" i="20" a="1"/>
  <c r="CG686" i="20" s="1"/>
  <c r="CL686" i="20" s="1"/>
  <c r="CM686" i="20" s="1"/>
  <c r="CH686" i="20" a="1"/>
  <c r="CH686" i="20" s="1"/>
  <c r="CI686" i="20" a="1"/>
  <c r="CI686" i="20" s="1"/>
  <c r="BQ687" i="20" a="1"/>
  <c r="BQ687" i="20" s="1"/>
  <c r="BV687" i="20" s="1"/>
  <c r="BW687" i="20" s="1"/>
  <c r="BR687" i="20" a="1"/>
  <c r="BR687" i="20" s="1"/>
  <c r="BS687" i="20" a="1"/>
  <c r="BS687" i="20" s="1"/>
  <c r="CG687" i="20" a="1"/>
  <c r="CG687" i="20" s="1"/>
  <c r="CL687" i="20" s="1"/>
  <c r="CM687" i="20" s="1"/>
  <c r="CH687" i="20" a="1"/>
  <c r="CH687" i="20" s="1"/>
  <c r="CI687" i="20" a="1"/>
  <c r="CI687" i="20" s="1"/>
  <c r="BQ688" i="20" a="1"/>
  <c r="BQ688" i="20" s="1"/>
  <c r="BV688" i="20" s="1"/>
  <c r="BW688" i="20" s="1"/>
  <c r="BR688" i="20" a="1"/>
  <c r="BR688" i="20" s="1"/>
  <c r="BS688" i="20" a="1"/>
  <c r="BS688" i="20" s="1"/>
  <c r="CG688" i="20" a="1"/>
  <c r="CG688" i="20" s="1"/>
  <c r="CL688" i="20" s="1"/>
  <c r="CM688" i="20" s="1"/>
  <c r="CH688" i="20" a="1"/>
  <c r="CH688" i="20" s="1"/>
  <c r="CI688" i="20" a="1"/>
  <c r="CI688" i="20" s="1"/>
  <c r="BQ689" i="20" a="1"/>
  <c r="BQ689" i="20" s="1"/>
  <c r="BV689" i="20" s="1"/>
  <c r="BW689" i="20" s="1"/>
  <c r="BR689" i="20" a="1"/>
  <c r="BR689" i="20" s="1"/>
  <c r="BS689" i="20" a="1"/>
  <c r="BS689" i="20" s="1"/>
  <c r="CG689" i="20" a="1"/>
  <c r="CG689" i="20" s="1"/>
  <c r="CL689" i="20" s="1"/>
  <c r="CM689" i="20" s="1"/>
  <c r="CH689" i="20" a="1"/>
  <c r="CH689" i="20" s="1"/>
  <c r="CI689" i="20" a="1"/>
  <c r="CI689" i="20" s="1"/>
  <c r="BQ690" i="20" a="1"/>
  <c r="BQ690" i="20" s="1"/>
  <c r="BV690" i="20" s="1"/>
  <c r="BR690" i="20" a="1"/>
  <c r="BR690" i="20" s="1"/>
  <c r="BS690" i="20" a="1"/>
  <c r="BS690" i="20" s="1"/>
  <c r="CG690" i="20" a="1"/>
  <c r="CG690" i="20" s="1"/>
  <c r="CL690" i="20" s="1"/>
  <c r="CH690" i="20" a="1"/>
  <c r="CH690" i="20" s="1"/>
  <c r="CI690" i="20" a="1"/>
  <c r="CI690" i="20" s="1"/>
  <c r="BQ691" i="20" a="1"/>
  <c r="BQ691" i="20" s="1"/>
  <c r="BV691" i="20" s="1"/>
  <c r="BW691" i="20" s="1"/>
  <c r="BR691" i="20" a="1"/>
  <c r="BR691" i="20" s="1"/>
  <c r="BS691" i="20" a="1"/>
  <c r="BS691" i="20" s="1"/>
  <c r="CG691" i="20" a="1"/>
  <c r="CG691" i="20" s="1"/>
  <c r="CL691" i="20" s="1"/>
  <c r="CM691" i="20" s="1"/>
  <c r="CH691" i="20" a="1"/>
  <c r="CH691" i="20" s="1"/>
  <c r="CI691" i="20" a="1"/>
  <c r="CI691" i="20" s="1"/>
  <c r="BQ692" i="20" a="1"/>
  <c r="BQ692" i="20" s="1"/>
  <c r="BV692" i="20" s="1"/>
  <c r="BW692" i="20" s="1"/>
  <c r="BR692" i="20" a="1"/>
  <c r="BR692" i="20" s="1"/>
  <c r="BS692" i="20" a="1"/>
  <c r="BS692" i="20" s="1"/>
  <c r="CG692" i="20" a="1"/>
  <c r="CG692" i="20" s="1"/>
  <c r="CL692" i="20" s="1"/>
  <c r="CM692" i="20" s="1"/>
  <c r="CH692" i="20" a="1"/>
  <c r="CH692" i="20" s="1"/>
  <c r="CI692" i="20" a="1"/>
  <c r="CI692" i="20" s="1"/>
  <c r="BQ693" i="20" a="1"/>
  <c r="BQ693" i="20" s="1"/>
  <c r="BV693" i="20" s="1"/>
  <c r="BW693" i="20" s="1"/>
  <c r="BR693" i="20" a="1"/>
  <c r="BR693" i="20" s="1"/>
  <c r="BS693" i="20" a="1"/>
  <c r="BS693" i="20" s="1"/>
  <c r="CG693" i="20" a="1"/>
  <c r="CG693" i="20" s="1"/>
  <c r="CL693" i="20" s="1"/>
  <c r="CM693" i="20" s="1"/>
  <c r="CH693" i="20" a="1"/>
  <c r="CH693" i="20" s="1"/>
  <c r="CI693" i="20" a="1"/>
  <c r="CI693" i="20" s="1"/>
  <c r="BQ694" i="20" a="1"/>
  <c r="BQ694" i="20" s="1"/>
  <c r="BV694" i="20" s="1"/>
  <c r="BW694" i="20" s="1"/>
  <c r="BR694" i="20" a="1"/>
  <c r="BR694" i="20" s="1"/>
  <c r="BS694" i="20" a="1"/>
  <c r="BS694" i="20" s="1"/>
  <c r="CG694" i="20" a="1"/>
  <c r="CG694" i="20" s="1"/>
  <c r="CL694" i="20" s="1"/>
  <c r="CM694" i="20" s="1"/>
  <c r="CH694" i="20" a="1"/>
  <c r="CH694" i="20" s="1"/>
  <c r="CI694" i="20" a="1"/>
  <c r="CI694" i="20" s="1"/>
  <c r="BQ695" i="20" a="1"/>
  <c r="BQ695" i="20" s="1"/>
  <c r="BV695" i="20" s="1"/>
  <c r="BR695" i="20" a="1"/>
  <c r="BR695" i="20" s="1"/>
  <c r="BS695" i="20" a="1"/>
  <c r="BS695" i="20" s="1"/>
  <c r="CG695" i="20" a="1"/>
  <c r="CG695" i="20" s="1"/>
  <c r="CL695" i="20" s="1"/>
  <c r="CH695" i="20" a="1"/>
  <c r="CH695" i="20" s="1"/>
  <c r="CI695" i="20" a="1"/>
  <c r="CI695" i="20" s="1"/>
  <c r="BQ696" i="20" a="1"/>
  <c r="BQ696" i="20" s="1"/>
  <c r="BV696" i="20" s="1"/>
  <c r="BW696" i="20" s="1"/>
  <c r="BR696" i="20" a="1"/>
  <c r="BR696" i="20" s="1"/>
  <c r="BX696" i="20" s="1"/>
  <c r="BY696" i="20" s="1"/>
  <c r="BS696" i="20" a="1"/>
  <c r="BS696" i="20" s="1"/>
  <c r="CG696" i="20" a="1"/>
  <c r="CG696" i="20" s="1"/>
  <c r="CL696" i="20" s="1"/>
  <c r="CM696" i="20" s="1"/>
  <c r="CH696" i="20" a="1"/>
  <c r="CH696" i="20" s="1"/>
  <c r="CN696" i="20" s="1"/>
  <c r="CO696" i="20" s="1"/>
  <c r="CI696" i="20" a="1"/>
  <c r="CI696" i="20" s="1"/>
  <c r="BQ697" i="20" a="1"/>
  <c r="BQ697" i="20" s="1"/>
  <c r="BV697" i="20" s="1"/>
  <c r="BW697" i="20" s="1"/>
  <c r="BR697" i="20" a="1"/>
  <c r="BR697" i="20" s="1"/>
  <c r="BS697" i="20" a="1"/>
  <c r="BS697" i="20" s="1"/>
  <c r="CG697" i="20" a="1"/>
  <c r="CG697" i="20" s="1"/>
  <c r="CL697" i="20" s="1"/>
  <c r="CM697" i="20" s="1"/>
  <c r="CH697" i="20" a="1"/>
  <c r="CH697" i="20" s="1"/>
  <c r="CI697" i="20" a="1"/>
  <c r="CI697" i="20" s="1"/>
  <c r="BQ698" i="20" a="1"/>
  <c r="BQ698" i="20" s="1"/>
  <c r="BV698" i="20" s="1"/>
  <c r="BW698" i="20" s="1"/>
  <c r="BR698" i="20" a="1"/>
  <c r="BR698" i="20" s="1"/>
  <c r="BS698" i="20" a="1"/>
  <c r="BS698" i="20" s="1"/>
  <c r="CG698" i="20" a="1"/>
  <c r="CG698" i="20" s="1"/>
  <c r="CL698" i="20" s="1"/>
  <c r="CM698" i="20" s="1"/>
  <c r="CH698" i="20" a="1"/>
  <c r="CH698" i="20" s="1"/>
  <c r="CI698" i="20" a="1"/>
  <c r="CI698" i="20" s="1"/>
  <c r="BQ699" i="20" a="1"/>
  <c r="BQ699" i="20" s="1"/>
  <c r="BV699" i="20" s="1"/>
  <c r="BW699" i="20" s="1"/>
  <c r="BR699" i="20" a="1"/>
  <c r="BR699" i="20" s="1"/>
  <c r="BS699" i="20" a="1"/>
  <c r="BS699" i="20" s="1"/>
  <c r="CG699" i="20" a="1"/>
  <c r="CG699" i="20" s="1"/>
  <c r="CL699" i="20" s="1"/>
  <c r="CM699" i="20" s="1"/>
  <c r="CH699" i="20" a="1"/>
  <c r="CH699" i="20" s="1"/>
  <c r="CI699" i="20" a="1"/>
  <c r="CI699" i="20" s="1"/>
  <c r="BQ700" i="20" a="1"/>
  <c r="BQ700" i="20" s="1"/>
  <c r="BV700" i="20" s="1"/>
  <c r="BR700" i="20" a="1"/>
  <c r="BR700" i="20" s="1"/>
  <c r="BS700" i="20" a="1"/>
  <c r="BS700" i="20" s="1"/>
  <c r="CG700" i="20" a="1"/>
  <c r="CG700" i="20" s="1"/>
  <c r="CL700" i="20" s="1"/>
  <c r="CH700" i="20" a="1"/>
  <c r="CH700" i="20" s="1"/>
  <c r="CI700" i="20" a="1"/>
  <c r="CI700" i="20" s="1"/>
  <c r="BQ701" i="20" a="1"/>
  <c r="BQ701" i="20" s="1"/>
  <c r="BV701" i="20" s="1"/>
  <c r="BW701" i="20" s="1"/>
  <c r="BR701" i="20" a="1"/>
  <c r="BR701" i="20" s="1"/>
  <c r="BS701" i="20" a="1"/>
  <c r="BS701" i="20" s="1"/>
  <c r="CG701" i="20" a="1"/>
  <c r="CG701" i="20" s="1"/>
  <c r="CL701" i="20" s="1"/>
  <c r="CM701" i="20" s="1"/>
  <c r="CH701" i="20" a="1"/>
  <c r="CH701" i="20" s="1"/>
  <c r="CI701" i="20" a="1"/>
  <c r="CI701" i="20" s="1"/>
  <c r="BQ702" i="20" a="1"/>
  <c r="BQ702" i="20" s="1"/>
  <c r="BV702" i="20" s="1"/>
  <c r="BW702" i="20" s="1"/>
  <c r="BR702" i="20" a="1"/>
  <c r="BR702" i="20" s="1"/>
  <c r="BS702" i="20" a="1"/>
  <c r="BS702" i="20" s="1"/>
  <c r="CG702" i="20" a="1"/>
  <c r="CG702" i="20" s="1"/>
  <c r="CL702" i="20" s="1"/>
  <c r="CM702" i="20" s="1"/>
  <c r="CH702" i="20" a="1"/>
  <c r="CH702" i="20" s="1"/>
  <c r="CI702" i="20" a="1"/>
  <c r="CI702" i="20" s="1"/>
  <c r="BQ703" i="20" a="1"/>
  <c r="BQ703" i="20" s="1"/>
  <c r="BV703" i="20" s="1"/>
  <c r="BW703" i="20" s="1"/>
  <c r="BR703" i="20" a="1"/>
  <c r="BR703" i="20" s="1"/>
  <c r="BS703" i="20" a="1"/>
  <c r="BS703" i="20" s="1"/>
  <c r="CG703" i="20" a="1"/>
  <c r="CG703" i="20" s="1"/>
  <c r="CL703" i="20" s="1"/>
  <c r="CM703" i="20" s="1"/>
  <c r="CH703" i="20" a="1"/>
  <c r="CH703" i="20" s="1"/>
  <c r="CI703" i="20" a="1"/>
  <c r="CI703" i="20" s="1"/>
  <c r="BQ704" i="20" a="1"/>
  <c r="BQ704" i="20" s="1"/>
  <c r="BV704" i="20" s="1"/>
  <c r="BW704" i="20" s="1"/>
  <c r="BR704" i="20" a="1"/>
  <c r="BR704" i="20" s="1"/>
  <c r="BS704" i="20" a="1"/>
  <c r="BS704" i="20" s="1"/>
  <c r="CG704" i="20" a="1"/>
  <c r="CG704" i="20" s="1"/>
  <c r="CL704" i="20" s="1"/>
  <c r="CM704" i="20" s="1"/>
  <c r="CH704" i="20" a="1"/>
  <c r="CH704" i="20" s="1"/>
  <c r="CI704" i="20" a="1"/>
  <c r="CI704" i="20" s="1"/>
  <c r="BQ705" i="20" a="1"/>
  <c r="BQ705" i="20" s="1"/>
  <c r="BV705" i="20" s="1"/>
  <c r="BR705" i="20" a="1"/>
  <c r="BR705" i="20" s="1"/>
  <c r="BS705" i="20" a="1"/>
  <c r="BS705" i="20" s="1"/>
  <c r="CG705" i="20" a="1"/>
  <c r="CG705" i="20" s="1"/>
  <c r="CL705" i="20" s="1"/>
  <c r="CH705" i="20" a="1"/>
  <c r="CH705" i="20" s="1"/>
  <c r="CI705" i="20" a="1"/>
  <c r="CI705" i="20" s="1"/>
  <c r="BQ706" i="20" a="1"/>
  <c r="BQ706" i="20" s="1"/>
  <c r="BV706" i="20" s="1"/>
  <c r="BW706" i="20" s="1"/>
  <c r="BR706" i="20" a="1"/>
  <c r="BR706" i="20" s="1"/>
  <c r="BS706" i="20" a="1"/>
  <c r="BS706" i="20" s="1"/>
  <c r="CG706" i="20" a="1"/>
  <c r="CG706" i="20" s="1"/>
  <c r="CL706" i="20" s="1"/>
  <c r="CM706" i="20" s="1"/>
  <c r="CH706" i="20" a="1"/>
  <c r="CH706" i="20" s="1"/>
  <c r="CI706" i="20" a="1"/>
  <c r="CI706" i="20" s="1"/>
  <c r="BQ707" i="20" a="1"/>
  <c r="BQ707" i="20" s="1"/>
  <c r="BV707" i="20" s="1"/>
  <c r="BW707" i="20" s="1"/>
  <c r="BR707" i="20" a="1"/>
  <c r="BR707" i="20" s="1"/>
  <c r="BS707" i="20" a="1"/>
  <c r="BS707" i="20" s="1"/>
  <c r="CG707" i="20" a="1"/>
  <c r="CG707" i="20" s="1"/>
  <c r="CL707" i="20" s="1"/>
  <c r="CM707" i="20" s="1"/>
  <c r="CH707" i="20" a="1"/>
  <c r="CH707" i="20" s="1"/>
  <c r="CI707" i="20" a="1"/>
  <c r="CI707" i="20" s="1"/>
  <c r="BQ708" i="20" a="1"/>
  <c r="BQ708" i="20" s="1"/>
  <c r="BV708" i="20" s="1"/>
  <c r="BR708" i="20" a="1"/>
  <c r="BR708" i="20" s="1"/>
  <c r="BS708" i="20" a="1"/>
  <c r="BS708" i="20" s="1"/>
  <c r="CG708" i="20" a="1"/>
  <c r="CG708" i="20" s="1"/>
  <c r="CL708" i="20" s="1"/>
  <c r="CH708" i="20" a="1"/>
  <c r="CH708" i="20" s="1"/>
  <c r="CI708" i="20" a="1"/>
  <c r="CI708" i="20" s="1"/>
  <c r="BQ709" i="20" a="1"/>
  <c r="BQ709" i="20" s="1"/>
  <c r="BV709" i="20" s="1"/>
  <c r="BW709" i="20" s="1"/>
  <c r="BR709" i="20" a="1"/>
  <c r="BR709" i="20" s="1"/>
  <c r="BS709" i="20" a="1"/>
  <c r="BS709" i="20" s="1"/>
  <c r="CG709" i="20" a="1"/>
  <c r="CG709" i="20" s="1"/>
  <c r="CL709" i="20" s="1"/>
  <c r="CM709" i="20" s="1"/>
  <c r="CH709" i="20" a="1"/>
  <c r="CH709" i="20" s="1"/>
  <c r="CI709" i="20" a="1"/>
  <c r="CI709" i="20" s="1"/>
  <c r="BQ710" i="20" a="1"/>
  <c r="BQ710" i="20" s="1"/>
  <c r="BV710" i="20" s="1"/>
  <c r="BW710" i="20" s="1"/>
  <c r="BR710" i="20" a="1"/>
  <c r="BR710" i="20" s="1"/>
  <c r="BS710" i="20" a="1"/>
  <c r="BS710" i="20" s="1"/>
  <c r="CG710" i="20" a="1"/>
  <c r="CG710" i="20" s="1"/>
  <c r="CL710" i="20" s="1"/>
  <c r="CM710" i="20" s="1"/>
  <c r="CH710" i="20" a="1"/>
  <c r="CH710" i="20" s="1"/>
  <c r="CI710" i="20" a="1"/>
  <c r="CI710" i="20"/>
  <c r="BQ711" i="20" a="1"/>
  <c r="BQ711" i="20" s="1"/>
  <c r="BV711" i="20" s="1"/>
  <c r="BW711" i="20" s="1"/>
  <c r="BR711" i="20" a="1"/>
  <c r="BR711" i="20" s="1"/>
  <c r="BS711" i="20" a="1"/>
  <c r="BS711" i="20" s="1"/>
  <c r="CG711" i="20" a="1"/>
  <c r="CG711" i="20" s="1"/>
  <c r="CL711" i="20" s="1"/>
  <c r="CM711" i="20" s="1"/>
  <c r="CH711" i="20" a="1"/>
  <c r="CH711" i="20" s="1"/>
  <c r="CI711" i="20" a="1"/>
  <c r="CI711" i="20" s="1"/>
  <c r="BQ712" i="20" a="1"/>
  <c r="BQ712" i="20" s="1"/>
  <c r="BV712" i="20" s="1"/>
  <c r="BW712" i="20" s="1"/>
  <c r="BR712" i="20" a="1"/>
  <c r="BR712" i="20" s="1"/>
  <c r="BS712" i="20" a="1"/>
  <c r="BS712" i="20" s="1"/>
  <c r="CG712" i="20" a="1"/>
  <c r="CG712" i="20" s="1"/>
  <c r="CL712" i="20" s="1"/>
  <c r="CM712" i="20" s="1"/>
  <c r="CH712" i="20" a="1"/>
  <c r="CH712" i="20" s="1"/>
  <c r="CI712" i="20" a="1"/>
  <c r="CI712" i="20" s="1"/>
  <c r="BQ713" i="20" a="1"/>
  <c r="BQ713" i="20" s="1"/>
  <c r="BV713" i="20" s="1"/>
  <c r="BR713" i="20" a="1"/>
  <c r="BR713" i="20" s="1"/>
  <c r="BS713" i="20" a="1"/>
  <c r="BS713" i="20" s="1"/>
  <c r="CG713" i="20" a="1"/>
  <c r="CG713" i="20" s="1"/>
  <c r="CL713" i="20" s="1"/>
  <c r="CH713" i="20" a="1"/>
  <c r="CH713" i="20" s="1"/>
  <c r="CI713" i="20" a="1"/>
  <c r="CI713" i="20" s="1"/>
  <c r="BQ714" i="20" a="1"/>
  <c r="BQ714" i="20" s="1"/>
  <c r="BV714" i="20" s="1"/>
  <c r="BW714" i="20" s="1"/>
  <c r="BR714" i="20" a="1"/>
  <c r="BR714" i="20" s="1"/>
  <c r="BS714" i="20" a="1"/>
  <c r="BS714" i="20" s="1"/>
  <c r="CG714" i="20" a="1"/>
  <c r="CG714" i="20" s="1"/>
  <c r="CL714" i="20" s="1"/>
  <c r="CM714" i="20" s="1"/>
  <c r="CH714" i="20" a="1"/>
  <c r="CH714" i="20" s="1"/>
  <c r="CI714" i="20" a="1"/>
  <c r="CI714" i="20" s="1"/>
  <c r="BQ715" i="20" a="1"/>
  <c r="BQ715" i="20" s="1"/>
  <c r="BV715" i="20" s="1"/>
  <c r="BW715" i="20" s="1"/>
  <c r="BR715" i="20" a="1"/>
  <c r="BR715" i="20" s="1"/>
  <c r="BS715" i="20" a="1"/>
  <c r="BS715" i="20" s="1"/>
  <c r="CG715" i="20" a="1"/>
  <c r="CG715" i="20" s="1"/>
  <c r="CL715" i="20" s="1"/>
  <c r="CM715" i="20" s="1"/>
  <c r="CH715" i="20" a="1"/>
  <c r="CH715" i="20" s="1"/>
  <c r="CI715" i="20" a="1"/>
  <c r="CI715" i="20" s="1"/>
  <c r="BQ716" i="20" a="1"/>
  <c r="BQ716" i="20" s="1"/>
  <c r="BV716" i="20" s="1"/>
  <c r="BW716" i="20" s="1"/>
  <c r="BR716" i="20" a="1"/>
  <c r="BR716" i="20" s="1"/>
  <c r="BS716" i="20" a="1"/>
  <c r="BS716" i="20" s="1"/>
  <c r="CG716" i="20" a="1"/>
  <c r="CG716" i="20" s="1"/>
  <c r="CL716" i="20" s="1"/>
  <c r="CM716" i="20" s="1"/>
  <c r="CH716" i="20" a="1"/>
  <c r="CH716" i="20" s="1"/>
  <c r="CI716" i="20" a="1"/>
  <c r="CI716" i="20" s="1"/>
  <c r="BQ717" i="20" a="1"/>
  <c r="BQ717" i="20" s="1"/>
  <c r="BV717" i="20" s="1"/>
  <c r="BR717" i="20" a="1"/>
  <c r="BR717" i="20" s="1"/>
  <c r="BS717" i="20" a="1"/>
  <c r="BS717" i="20" s="1"/>
  <c r="CG717" i="20" a="1"/>
  <c r="CG717" i="20" s="1"/>
  <c r="CL717" i="20" s="1"/>
  <c r="CH717" i="20" a="1"/>
  <c r="CH717" i="20" s="1"/>
  <c r="CI717" i="20" a="1"/>
  <c r="CI717" i="20" s="1"/>
  <c r="BQ718" i="20" a="1"/>
  <c r="BQ718" i="20" s="1"/>
  <c r="BV718" i="20" s="1"/>
  <c r="BW718" i="20" s="1"/>
  <c r="BR718" i="20" a="1"/>
  <c r="BR718" i="20" s="1"/>
  <c r="BS718" i="20" a="1"/>
  <c r="BS718" i="20" s="1"/>
  <c r="CG718" i="20" a="1"/>
  <c r="CG718" i="20" s="1"/>
  <c r="CL718" i="20" s="1"/>
  <c r="CM718" i="20" s="1"/>
  <c r="CH718" i="20" a="1"/>
  <c r="CH718" i="20" s="1"/>
  <c r="CI718" i="20" a="1"/>
  <c r="CI718" i="20" s="1"/>
  <c r="BQ719" i="20" a="1"/>
  <c r="BQ719" i="20" s="1"/>
  <c r="BV719" i="20" s="1"/>
  <c r="BW719" i="20" s="1"/>
  <c r="BR719" i="20" a="1"/>
  <c r="BR719" i="20" s="1"/>
  <c r="BS719" i="20" a="1"/>
  <c r="BS719" i="20" s="1"/>
  <c r="CG719" i="20" a="1"/>
  <c r="CG719" i="20" s="1"/>
  <c r="CL719" i="20" s="1"/>
  <c r="CM719" i="20" s="1"/>
  <c r="CH719" i="20" a="1"/>
  <c r="CH719" i="20" s="1"/>
  <c r="CI719" i="20" a="1"/>
  <c r="CI719" i="20" s="1"/>
  <c r="BQ720" i="20" a="1"/>
  <c r="BQ720" i="20" s="1"/>
  <c r="BV720" i="20" s="1"/>
  <c r="BW720" i="20" s="1"/>
  <c r="BR720" i="20" a="1"/>
  <c r="BR720" i="20" s="1"/>
  <c r="BS720" i="20" a="1"/>
  <c r="BS720" i="20" s="1"/>
  <c r="CG720" i="20" a="1"/>
  <c r="CG720" i="20" s="1"/>
  <c r="CL720" i="20" s="1"/>
  <c r="CM720" i="20" s="1"/>
  <c r="CH720" i="20" a="1"/>
  <c r="CH720" i="20" s="1"/>
  <c r="CI720" i="20" a="1"/>
  <c r="CI720" i="20" s="1"/>
  <c r="BQ721" i="20" a="1"/>
  <c r="BQ721" i="20" s="1"/>
  <c r="BV721" i="20" s="1"/>
  <c r="BW721" i="20" s="1"/>
  <c r="BR721" i="20" a="1"/>
  <c r="BR721" i="20" s="1"/>
  <c r="BX721" i="20" s="1"/>
  <c r="BY721" i="20" s="1"/>
  <c r="BS721" i="20" a="1"/>
  <c r="BS721" i="20" s="1"/>
  <c r="CG721" i="20" a="1"/>
  <c r="CG721" i="20" s="1"/>
  <c r="CL721" i="20" s="1"/>
  <c r="CM721" i="20" s="1"/>
  <c r="CH721" i="20" a="1"/>
  <c r="CH721" i="20" s="1"/>
  <c r="CI721" i="20" a="1"/>
  <c r="CI721" i="20" s="1"/>
  <c r="BQ722" i="20" a="1"/>
  <c r="BQ722" i="20" s="1"/>
  <c r="BV722" i="20" s="1"/>
  <c r="BR722" i="20" a="1"/>
  <c r="BR722" i="20" s="1"/>
  <c r="BS722" i="20" a="1"/>
  <c r="BS722" i="20" s="1"/>
  <c r="CG722" i="20" a="1"/>
  <c r="CG722" i="20" s="1"/>
  <c r="CL722" i="20" s="1"/>
  <c r="CH722" i="20" a="1"/>
  <c r="CH722" i="20" s="1"/>
  <c r="CI722" i="20" a="1"/>
  <c r="CI722" i="20" s="1"/>
  <c r="BQ723" i="20" a="1"/>
  <c r="BQ723" i="20" s="1"/>
  <c r="BV723" i="20" s="1"/>
  <c r="BW723" i="20" s="1"/>
  <c r="BR723" i="20" a="1"/>
  <c r="BR723" i="20" s="1"/>
  <c r="BS723" i="20" a="1"/>
  <c r="BS723" i="20" s="1"/>
  <c r="CG723" i="20" a="1"/>
  <c r="CG723" i="20" s="1"/>
  <c r="CL723" i="20" s="1"/>
  <c r="CM723" i="20" s="1"/>
  <c r="CH723" i="20" a="1"/>
  <c r="CH723" i="20" s="1"/>
  <c r="CI723" i="20" a="1"/>
  <c r="CI723" i="20" s="1"/>
  <c r="BQ724" i="20" a="1"/>
  <c r="BQ724" i="20" s="1"/>
  <c r="BV724" i="20" s="1"/>
  <c r="BW724" i="20" s="1"/>
  <c r="BR724" i="20" a="1"/>
  <c r="BR724" i="20" s="1"/>
  <c r="BS724" i="20" a="1"/>
  <c r="BS724" i="20" s="1"/>
  <c r="CG724" i="20" a="1"/>
  <c r="CG724" i="20" s="1"/>
  <c r="CL724" i="20" s="1"/>
  <c r="CM724" i="20" s="1"/>
  <c r="CH724" i="20" a="1"/>
  <c r="CH724" i="20" s="1"/>
  <c r="CI724" i="20" a="1"/>
  <c r="CI724" i="20" s="1"/>
  <c r="BQ725" i="20" a="1"/>
  <c r="BQ725" i="20" s="1"/>
  <c r="BV725" i="20" s="1"/>
  <c r="BW725" i="20" s="1"/>
  <c r="BR725" i="20" a="1"/>
  <c r="BR725" i="20" s="1"/>
  <c r="BS725" i="20" a="1"/>
  <c r="BS725" i="20" s="1"/>
  <c r="CG725" i="20" a="1"/>
  <c r="CG725" i="20" s="1"/>
  <c r="CL725" i="20" s="1"/>
  <c r="CM725" i="20" s="1"/>
  <c r="CH725" i="20" a="1"/>
  <c r="CH725" i="20" s="1"/>
  <c r="CI725" i="20" a="1"/>
  <c r="CI725" i="20" s="1"/>
  <c r="BQ726" i="20" a="1"/>
  <c r="BQ726" i="20" s="1"/>
  <c r="BV726" i="20" s="1"/>
  <c r="BW726" i="20" s="1"/>
  <c r="BR726" i="20" a="1"/>
  <c r="BR726" i="20" s="1"/>
  <c r="BS726" i="20" a="1"/>
  <c r="BS726" i="20" s="1"/>
  <c r="CG726" i="20" a="1"/>
  <c r="CG726" i="20" s="1"/>
  <c r="CL726" i="20" s="1"/>
  <c r="CM726" i="20" s="1"/>
  <c r="CH726" i="20" a="1"/>
  <c r="CH726" i="20" s="1"/>
  <c r="CI726" i="20" a="1"/>
  <c r="CI726" i="20" s="1"/>
  <c r="BQ727" i="20" a="1"/>
  <c r="BQ727" i="20" s="1"/>
  <c r="BV727" i="20" s="1"/>
  <c r="BR727" i="20" a="1"/>
  <c r="BR727" i="20" s="1"/>
  <c r="BS727" i="20" a="1"/>
  <c r="BS727" i="20" s="1"/>
  <c r="CG727" i="20" a="1"/>
  <c r="CG727" i="20" s="1"/>
  <c r="CL727" i="20" s="1"/>
  <c r="CH727" i="20" a="1"/>
  <c r="CH727" i="20" s="1"/>
  <c r="CI727" i="20" a="1"/>
  <c r="CI727" i="20" s="1"/>
  <c r="BQ728" i="20" a="1"/>
  <c r="BQ728" i="20" s="1"/>
  <c r="BV728" i="20" s="1"/>
  <c r="BW728" i="20" s="1"/>
  <c r="BR728" i="20" a="1"/>
  <c r="BR728" i="20" s="1"/>
  <c r="BS728" i="20" a="1"/>
  <c r="BS728" i="20" s="1"/>
  <c r="CG728" i="20" a="1"/>
  <c r="CG728" i="20" s="1"/>
  <c r="CL728" i="20" s="1"/>
  <c r="CM728" i="20" s="1"/>
  <c r="CH728" i="20" a="1"/>
  <c r="CH728" i="20" s="1"/>
  <c r="CI728" i="20" a="1"/>
  <c r="CI728" i="20" s="1"/>
  <c r="BQ729" i="20" a="1"/>
  <c r="BQ729" i="20" s="1"/>
  <c r="BV729" i="20" s="1"/>
  <c r="BW729" i="20" s="1"/>
  <c r="BR729" i="20" a="1"/>
  <c r="BR729" i="20" s="1"/>
  <c r="BX729" i="20" s="1"/>
  <c r="BY729" i="20" s="1"/>
  <c r="BS729" i="20" a="1"/>
  <c r="BS729" i="20" s="1"/>
  <c r="CG729" i="20" a="1"/>
  <c r="CG729" i="20" s="1"/>
  <c r="CL729" i="20" s="1"/>
  <c r="CM729" i="20" s="1"/>
  <c r="CH729" i="20" a="1"/>
  <c r="CH729" i="20" s="1"/>
  <c r="CI729" i="20" a="1"/>
  <c r="CI729" i="20" s="1"/>
  <c r="BQ730" i="20" a="1"/>
  <c r="BQ730" i="20" s="1"/>
  <c r="BV730" i="20" s="1"/>
  <c r="BW730" i="20" s="1"/>
  <c r="BR730" i="20" a="1"/>
  <c r="BR730" i="20" s="1"/>
  <c r="BS730" i="20" a="1"/>
  <c r="BS730" i="20" s="1"/>
  <c r="CG730" i="20" a="1"/>
  <c r="CG730" i="20" s="1"/>
  <c r="CL730" i="20" s="1"/>
  <c r="CM730" i="20" s="1"/>
  <c r="CH730" i="20" a="1"/>
  <c r="CH730" i="20" s="1"/>
  <c r="CI730" i="20" a="1"/>
  <c r="CI730" i="20" s="1"/>
  <c r="BQ731" i="20" a="1"/>
  <c r="BQ731" i="20" s="1"/>
  <c r="BV731" i="20" s="1"/>
  <c r="BW731" i="20" s="1"/>
  <c r="BR731" i="20" a="1"/>
  <c r="BR731" i="20" s="1"/>
  <c r="BS731" i="20" a="1"/>
  <c r="BS731" i="20" s="1"/>
  <c r="CG731" i="20" a="1"/>
  <c r="CG731" i="20" s="1"/>
  <c r="CL731" i="20" s="1"/>
  <c r="CM731" i="20" s="1"/>
  <c r="CH731" i="20" a="1"/>
  <c r="CH731" i="20" s="1"/>
  <c r="CI731" i="20" a="1"/>
  <c r="CI731" i="20" s="1"/>
  <c r="BQ732" i="20" a="1"/>
  <c r="BQ732" i="20" s="1"/>
  <c r="BV732" i="20" s="1"/>
  <c r="BR732" i="20" a="1"/>
  <c r="BR732" i="20" s="1"/>
  <c r="BS732" i="20" a="1"/>
  <c r="BS732" i="20" s="1"/>
  <c r="CG732" i="20" a="1"/>
  <c r="CG732" i="20" s="1"/>
  <c r="CL732" i="20" s="1"/>
  <c r="CH732" i="20" a="1"/>
  <c r="CH732" i="20" s="1"/>
  <c r="CI732" i="20" a="1"/>
  <c r="CI732" i="20" s="1"/>
  <c r="BQ733" i="20" a="1"/>
  <c r="BQ733" i="20" s="1"/>
  <c r="BV733" i="20" s="1"/>
  <c r="BW733" i="20" s="1"/>
  <c r="BR733" i="20" a="1"/>
  <c r="BR733" i="20" s="1"/>
  <c r="BS733" i="20" a="1"/>
  <c r="BS733" i="20" s="1"/>
  <c r="CG733" i="20" a="1"/>
  <c r="CG733" i="20" s="1"/>
  <c r="CL733" i="20" s="1"/>
  <c r="CM733" i="20" s="1"/>
  <c r="CH733" i="20" a="1"/>
  <c r="CH733" i="20" s="1"/>
  <c r="CI733" i="20" a="1"/>
  <c r="CI733" i="20" s="1"/>
  <c r="BQ734" i="20" a="1"/>
  <c r="BQ734" i="20" s="1"/>
  <c r="BV734" i="20" s="1"/>
  <c r="BW734" i="20" s="1"/>
  <c r="BR734" i="20" a="1"/>
  <c r="BR734" i="20" s="1"/>
  <c r="BS734" i="20" a="1"/>
  <c r="BS734" i="20" s="1"/>
  <c r="CG734" i="20" a="1"/>
  <c r="CG734" i="20" s="1"/>
  <c r="CL734" i="20" s="1"/>
  <c r="CM734" i="20" s="1"/>
  <c r="CH734" i="20" a="1"/>
  <c r="CH734" i="20" s="1"/>
  <c r="CI734" i="20" a="1"/>
  <c r="CI734" i="20" s="1"/>
  <c r="BQ735" i="20" a="1"/>
  <c r="BQ735" i="20" s="1"/>
  <c r="BV735" i="20" s="1"/>
  <c r="BW735" i="20" s="1"/>
  <c r="BR735" i="20" a="1"/>
  <c r="BR735" i="20" s="1"/>
  <c r="BS735" i="20" a="1"/>
  <c r="BS735" i="20" s="1"/>
  <c r="CG735" i="20" a="1"/>
  <c r="CG735" i="20" s="1"/>
  <c r="CL735" i="20" s="1"/>
  <c r="CM735" i="20" s="1"/>
  <c r="CH735" i="20" a="1"/>
  <c r="CH735" i="20" s="1"/>
  <c r="CI735" i="20" a="1"/>
  <c r="CI735" i="20" s="1"/>
  <c r="BQ736" i="20" a="1"/>
  <c r="BQ736" i="20" s="1"/>
  <c r="BV736" i="20" s="1"/>
  <c r="BW736" i="20" s="1"/>
  <c r="BR736" i="20" a="1"/>
  <c r="BR736" i="20" s="1"/>
  <c r="BS736" i="20" a="1"/>
  <c r="BS736" i="20" s="1"/>
  <c r="CG736" i="20" a="1"/>
  <c r="CG736" i="20" s="1"/>
  <c r="CL736" i="20" s="1"/>
  <c r="CM736" i="20" s="1"/>
  <c r="CH736" i="20" a="1"/>
  <c r="CH736" i="20" s="1"/>
  <c r="CI736" i="20" a="1"/>
  <c r="CI736" i="20" s="1"/>
  <c r="BQ737" i="20" a="1"/>
  <c r="BQ737" i="20" s="1"/>
  <c r="BV737" i="20" s="1"/>
  <c r="BR737" i="20" a="1"/>
  <c r="BR737" i="20" s="1"/>
  <c r="BS737" i="20" a="1"/>
  <c r="BS737" i="20" s="1"/>
  <c r="CG737" i="20" a="1"/>
  <c r="CG737" i="20" s="1"/>
  <c r="CL737" i="20" s="1"/>
  <c r="CH737" i="20" a="1"/>
  <c r="CH737" i="20" s="1"/>
  <c r="CI737" i="20" a="1"/>
  <c r="CI737" i="20" s="1"/>
  <c r="BQ738" i="20" a="1"/>
  <c r="BQ738" i="20" s="1"/>
  <c r="BV738" i="20" s="1"/>
  <c r="BW738" i="20" s="1"/>
  <c r="BR738" i="20" a="1"/>
  <c r="BR738" i="20" s="1"/>
  <c r="BS738" i="20" a="1"/>
  <c r="BS738" i="20" s="1"/>
  <c r="CG738" i="20" a="1"/>
  <c r="CG738" i="20" s="1"/>
  <c r="CL738" i="20" s="1"/>
  <c r="CM738" i="20" s="1"/>
  <c r="CH738" i="20" a="1"/>
  <c r="CH738" i="20" s="1"/>
  <c r="CI738" i="20" a="1"/>
  <c r="CI738" i="20" s="1"/>
  <c r="BQ739" i="20" a="1"/>
  <c r="BQ739" i="20" s="1"/>
  <c r="BV739" i="20" s="1"/>
  <c r="BW739" i="20" s="1"/>
  <c r="BR739" i="20" a="1"/>
  <c r="BR739" i="20" s="1"/>
  <c r="BS739" i="20" a="1"/>
  <c r="BS739" i="20" s="1"/>
  <c r="CG739" i="20" a="1"/>
  <c r="CG739" i="20" s="1"/>
  <c r="CL739" i="20" s="1"/>
  <c r="CM739" i="20" s="1"/>
  <c r="CH739" i="20" a="1"/>
  <c r="CH739" i="20" s="1"/>
  <c r="CN739" i="20" s="1"/>
  <c r="CO739" i="20" s="1"/>
  <c r="CI739" i="20" a="1"/>
  <c r="CI739" i="20" s="1"/>
  <c r="BQ740" i="20" a="1"/>
  <c r="BQ740" i="20" s="1"/>
  <c r="BV740" i="20" s="1"/>
  <c r="BW740" i="20" s="1"/>
  <c r="BR740" i="20" a="1"/>
  <c r="BR740" i="20" s="1"/>
  <c r="BS740" i="20" a="1"/>
  <c r="BS740" i="20" s="1"/>
  <c r="CG740" i="20" a="1"/>
  <c r="CG740" i="20" s="1"/>
  <c r="CL740" i="20" s="1"/>
  <c r="CM740" i="20" s="1"/>
  <c r="CH740" i="20" a="1"/>
  <c r="CH740" i="20" s="1"/>
  <c r="CI740" i="20" a="1"/>
  <c r="CI740" i="20" s="1"/>
  <c r="BQ741" i="20" a="1"/>
  <c r="BQ741" i="20" s="1"/>
  <c r="BV741" i="20" s="1"/>
  <c r="BR741" i="20" a="1"/>
  <c r="BR741" i="20" s="1"/>
  <c r="BS741" i="20" a="1"/>
  <c r="BS741" i="20" s="1"/>
  <c r="CG741" i="20" a="1"/>
  <c r="CG741" i="20" s="1"/>
  <c r="CL741" i="20" s="1"/>
  <c r="CH741" i="20" a="1"/>
  <c r="CH741" i="20" s="1"/>
  <c r="CI741" i="20" a="1"/>
  <c r="CI741" i="20" s="1"/>
  <c r="BQ742" i="20" a="1"/>
  <c r="BQ742" i="20" s="1"/>
  <c r="BV742" i="20" s="1"/>
  <c r="BW742" i="20" s="1"/>
  <c r="BR742" i="20" a="1"/>
  <c r="BR742" i="20" s="1"/>
  <c r="BS742" i="20" a="1"/>
  <c r="BS742" i="20" s="1"/>
  <c r="BU742" i="20" s="1"/>
  <c r="CG742" i="20" a="1"/>
  <c r="CG742" i="20" s="1"/>
  <c r="CL742" i="20" s="1"/>
  <c r="CM742" i="20" s="1"/>
  <c r="CH742" i="20" a="1"/>
  <c r="CH742" i="20" s="1"/>
  <c r="CI742" i="20" a="1"/>
  <c r="CI742" i="20" s="1"/>
  <c r="BQ743" i="20" a="1"/>
  <c r="BQ743" i="20" s="1"/>
  <c r="BV743" i="20" s="1"/>
  <c r="BW743" i="20" s="1"/>
  <c r="BR743" i="20" a="1"/>
  <c r="BR743" i="20" s="1"/>
  <c r="BS743" i="20" a="1"/>
  <c r="BS743" i="20" s="1"/>
  <c r="CG743" i="20" a="1"/>
  <c r="CG743" i="20" s="1"/>
  <c r="CL743" i="20" s="1"/>
  <c r="CM743" i="20" s="1"/>
  <c r="CH743" i="20" a="1"/>
  <c r="CH743" i="20" s="1"/>
  <c r="CI743" i="20" a="1"/>
  <c r="CI743" i="20" s="1"/>
  <c r="BQ744" i="20" a="1"/>
  <c r="BQ744" i="20" s="1"/>
  <c r="BV744" i="20" s="1"/>
  <c r="BW744" i="20" s="1"/>
  <c r="BR744" i="20" a="1"/>
  <c r="BR744" i="20" s="1"/>
  <c r="BS744" i="20" a="1"/>
  <c r="BS744" i="20" s="1"/>
  <c r="CG744" i="20" a="1"/>
  <c r="CG744" i="20" s="1"/>
  <c r="CL744" i="20" s="1"/>
  <c r="CM744" i="20" s="1"/>
  <c r="CH744" i="20" a="1"/>
  <c r="CH744" i="20" s="1"/>
  <c r="CI744" i="20" a="1"/>
  <c r="CI744" i="20" s="1"/>
  <c r="BQ745" i="20" a="1"/>
  <c r="BQ745" i="20" s="1"/>
  <c r="BV745" i="20" s="1"/>
  <c r="BW745" i="20" s="1"/>
  <c r="BR745" i="20" a="1"/>
  <c r="BR745" i="20" s="1"/>
  <c r="BS745" i="20" a="1"/>
  <c r="BS745" i="20" s="1"/>
  <c r="CG745" i="20" a="1"/>
  <c r="CG745" i="20" s="1"/>
  <c r="CL745" i="20" s="1"/>
  <c r="CM745" i="20" s="1"/>
  <c r="CH745" i="20" a="1"/>
  <c r="CH745" i="20" s="1"/>
  <c r="CI745" i="20" a="1"/>
  <c r="CI745" i="20" s="1"/>
  <c r="BQ746" i="20" a="1"/>
  <c r="BQ746" i="20" s="1"/>
  <c r="BV746" i="20" s="1"/>
  <c r="BR746" i="20" a="1"/>
  <c r="BR746" i="20" s="1"/>
  <c r="BS746" i="20" a="1"/>
  <c r="BS746" i="20" s="1"/>
  <c r="CG746" i="20" a="1"/>
  <c r="CG746" i="20" s="1"/>
  <c r="CL746" i="20" s="1"/>
  <c r="CH746" i="20" a="1"/>
  <c r="CH746" i="20" s="1"/>
  <c r="CI746" i="20" a="1"/>
  <c r="CI746" i="20" s="1"/>
  <c r="BQ747" i="20" a="1"/>
  <c r="BQ747" i="20" s="1"/>
  <c r="BV747" i="20" s="1"/>
  <c r="BW747" i="20" s="1"/>
  <c r="BR747" i="20" a="1"/>
  <c r="BR747" i="20" s="1"/>
  <c r="BS747" i="20" a="1"/>
  <c r="BS747" i="20" s="1"/>
  <c r="CG747" i="20" a="1"/>
  <c r="CG747" i="20" s="1"/>
  <c r="CL747" i="20" s="1"/>
  <c r="CM747" i="20" s="1"/>
  <c r="CH747" i="20" a="1"/>
  <c r="CH747" i="20" s="1"/>
  <c r="CI747" i="20" a="1"/>
  <c r="CI747" i="20" s="1"/>
  <c r="BQ748" i="20" a="1"/>
  <c r="BQ748" i="20"/>
  <c r="BV748" i="20" s="1"/>
  <c r="BW748" i="20" s="1"/>
  <c r="BR748" i="20" a="1"/>
  <c r="BR748" i="20" s="1"/>
  <c r="BS748" i="20" a="1"/>
  <c r="BS748" i="20" s="1"/>
  <c r="CG748" i="20" a="1"/>
  <c r="CG748" i="20" s="1"/>
  <c r="CL748" i="20" s="1"/>
  <c r="CM748" i="20" s="1"/>
  <c r="CH748" i="20" a="1"/>
  <c r="CH748" i="20" s="1"/>
  <c r="CI748" i="20" a="1"/>
  <c r="CI748" i="20" s="1"/>
  <c r="BQ749" i="20" a="1"/>
  <c r="BQ749" i="20" s="1"/>
  <c r="BV749" i="20" s="1"/>
  <c r="BR749" i="20" a="1"/>
  <c r="BR749" i="20" s="1"/>
  <c r="BS749" i="20" a="1"/>
  <c r="BS749" i="20" s="1"/>
  <c r="CG749" i="20" a="1"/>
  <c r="CG749" i="20" s="1"/>
  <c r="CL749" i="20" s="1"/>
  <c r="CH749" i="20" a="1"/>
  <c r="CH749" i="20" s="1"/>
  <c r="CI749" i="20" a="1"/>
  <c r="CI749" i="20" s="1"/>
  <c r="CK749" i="20" s="1"/>
  <c r="BQ750" i="20" a="1"/>
  <c r="BQ750" i="20" s="1"/>
  <c r="BV750" i="20" s="1"/>
  <c r="BW750" i="20" s="1"/>
  <c r="BR750" i="20" a="1"/>
  <c r="BR750" i="20" s="1"/>
  <c r="BS750" i="20" a="1"/>
  <c r="BS750" i="20" s="1"/>
  <c r="CG750" i="20" a="1"/>
  <c r="CG750" i="20" s="1"/>
  <c r="CL750" i="20" s="1"/>
  <c r="CM750" i="20" s="1"/>
  <c r="CH750" i="20" a="1"/>
  <c r="CH750" i="20" s="1"/>
  <c r="CI750" i="20" a="1"/>
  <c r="CI750" i="20" s="1"/>
  <c r="BQ751" i="20" a="1"/>
  <c r="BQ751" i="20" s="1"/>
  <c r="BV751" i="20" s="1"/>
  <c r="BW751" i="20" s="1"/>
  <c r="BR751" i="20" a="1"/>
  <c r="BR751" i="20" s="1"/>
  <c r="BS751" i="20" a="1"/>
  <c r="BS751" i="20" s="1"/>
  <c r="CG751" i="20" a="1"/>
  <c r="CG751" i="20" s="1"/>
  <c r="CL751" i="20" s="1"/>
  <c r="CM751" i="20" s="1"/>
  <c r="CH751" i="20" a="1"/>
  <c r="CH751" i="20" s="1"/>
  <c r="CI751" i="20" a="1"/>
  <c r="CI751" i="20" s="1"/>
  <c r="BQ752" i="20" a="1"/>
  <c r="BQ752" i="20" s="1"/>
  <c r="BV752" i="20" s="1"/>
  <c r="BW752" i="20" s="1"/>
  <c r="BR752" i="20" a="1"/>
  <c r="BR752" i="20" s="1"/>
  <c r="BS752" i="20" a="1"/>
  <c r="BS752" i="20" s="1"/>
  <c r="CG752" i="20" a="1"/>
  <c r="CG752" i="20" s="1"/>
  <c r="CL752" i="20" s="1"/>
  <c r="CM752" i="20" s="1"/>
  <c r="CH752" i="20" a="1"/>
  <c r="CH752" i="20" s="1"/>
  <c r="CI752" i="20" a="1"/>
  <c r="CI752" i="20" s="1"/>
  <c r="BQ753" i="20" a="1"/>
  <c r="BQ753" i="20" s="1"/>
  <c r="BV753" i="20" s="1"/>
  <c r="BW753" i="20" s="1"/>
  <c r="BR753" i="20" a="1"/>
  <c r="BR753" i="20" s="1"/>
  <c r="BS753" i="20" a="1"/>
  <c r="BS753" i="20" s="1"/>
  <c r="CG753" i="20" a="1"/>
  <c r="CG753" i="20" s="1"/>
  <c r="CL753" i="20" s="1"/>
  <c r="CM753" i="20" s="1"/>
  <c r="CH753" i="20" a="1"/>
  <c r="CH753" i="20" s="1"/>
  <c r="CI753" i="20" a="1"/>
  <c r="CI753" i="20" s="1"/>
  <c r="BQ754" i="20" a="1"/>
  <c r="BQ754" i="20" s="1"/>
  <c r="BV754" i="20" s="1"/>
  <c r="BR754" i="20" a="1"/>
  <c r="BR754" i="20" s="1"/>
  <c r="BS754" i="20" a="1"/>
  <c r="BS754" i="20" s="1"/>
  <c r="CG754" i="20" a="1"/>
  <c r="CG754" i="20" s="1"/>
  <c r="CL754" i="20" s="1"/>
  <c r="CH754" i="20" a="1"/>
  <c r="CH754" i="20" s="1"/>
  <c r="CI754" i="20" a="1"/>
  <c r="CI754" i="20" s="1"/>
  <c r="BQ755" i="20" a="1"/>
  <c r="BQ755" i="20" s="1"/>
  <c r="BV755" i="20" s="1"/>
  <c r="BW755" i="20" s="1"/>
  <c r="BR755" i="20" a="1"/>
  <c r="BR755" i="20" s="1"/>
  <c r="BS755" i="20" a="1"/>
  <c r="BS755" i="20" s="1"/>
  <c r="CG755" i="20" a="1"/>
  <c r="CG755" i="20" s="1"/>
  <c r="CL755" i="20" s="1"/>
  <c r="CM755" i="20" s="1"/>
  <c r="CH755" i="20" a="1"/>
  <c r="CH755" i="20" s="1"/>
  <c r="CI755" i="20" a="1"/>
  <c r="CI755" i="20" s="1"/>
  <c r="BQ756" i="20" a="1"/>
  <c r="BQ756" i="20" s="1"/>
  <c r="BV756" i="20" s="1"/>
  <c r="BW756" i="20" s="1"/>
  <c r="BR756" i="20" a="1"/>
  <c r="BR756" i="20" s="1"/>
  <c r="BS756" i="20" a="1"/>
  <c r="BS756" i="20" s="1"/>
  <c r="CG756" i="20" a="1"/>
  <c r="CG756" i="20" s="1"/>
  <c r="CL756" i="20" s="1"/>
  <c r="CM756" i="20" s="1"/>
  <c r="CH756" i="20" a="1"/>
  <c r="CH756" i="20" s="1"/>
  <c r="CI756" i="20" a="1"/>
  <c r="CI756" i="20" s="1"/>
  <c r="BQ757" i="20" a="1"/>
  <c r="BQ757" i="20" s="1"/>
  <c r="BV757" i="20" s="1"/>
  <c r="BW757" i="20" s="1"/>
  <c r="BR757" i="20" a="1"/>
  <c r="BR757" i="20" s="1"/>
  <c r="BS757" i="20" a="1"/>
  <c r="BS757" i="20" s="1"/>
  <c r="CG757" i="20" a="1"/>
  <c r="CG757" i="20" s="1"/>
  <c r="CL757" i="20" s="1"/>
  <c r="CM757" i="20" s="1"/>
  <c r="CH757" i="20" a="1"/>
  <c r="CH757" i="20" s="1"/>
  <c r="CI757" i="20" a="1"/>
  <c r="CI757" i="20" s="1"/>
  <c r="BQ758" i="20" a="1"/>
  <c r="BQ758" i="20" s="1"/>
  <c r="BV758" i="20" s="1"/>
  <c r="BW758" i="20" s="1"/>
  <c r="BR758" i="20" a="1"/>
  <c r="BR758" i="20" s="1"/>
  <c r="BS758" i="20" a="1"/>
  <c r="BS758" i="20" s="1"/>
  <c r="CG758" i="20" a="1"/>
  <c r="CG758" i="20" s="1"/>
  <c r="CL758" i="20" s="1"/>
  <c r="CM758" i="20" s="1"/>
  <c r="CH758" i="20" a="1"/>
  <c r="CH758" i="20" s="1"/>
  <c r="CI758" i="20" a="1"/>
  <c r="CI758" i="20" s="1"/>
  <c r="BQ759" i="20" a="1"/>
  <c r="BQ759" i="20" s="1"/>
  <c r="BV759" i="20" s="1"/>
  <c r="BR759" i="20" a="1"/>
  <c r="BR759" i="20" s="1"/>
  <c r="BS759" i="20" a="1"/>
  <c r="BS759" i="20" s="1"/>
  <c r="CG759" i="20" a="1"/>
  <c r="CG759" i="20" s="1"/>
  <c r="CL759" i="20" s="1"/>
  <c r="CH759" i="20" a="1"/>
  <c r="CH759" i="20" s="1"/>
  <c r="CI759" i="20" a="1"/>
  <c r="CI759" i="20" s="1"/>
  <c r="BQ760" i="20" a="1"/>
  <c r="BQ760" i="20" s="1"/>
  <c r="BV760" i="20" s="1"/>
  <c r="BW760" i="20" s="1"/>
  <c r="BR760" i="20" a="1"/>
  <c r="BR760" i="20" s="1"/>
  <c r="BS760" i="20" a="1"/>
  <c r="BS760" i="20" s="1"/>
  <c r="CG760" i="20" a="1"/>
  <c r="CG760" i="20" s="1"/>
  <c r="CL760" i="20" s="1"/>
  <c r="CM760" i="20" s="1"/>
  <c r="CH760" i="20" a="1"/>
  <c r="CH760" i="20" s="1"/>
  <c r="CI760" i="20" a="1"/>
  <c r="CI760" i="20" s="1"/>
  <c r="BQ761" i="20" a="1"/>
  <c r="BQ761" i="20" s="1"/>
  <c r="BV761" i="20" s="1"/>
  <c r="BW761" i="20" s="1"/>
  <c r="BR761" i="20" a="1"/>
  <c r="BR761" i="20" s="1"/>
  <c r="BS761" i="20" a="1"/>
  <c r="BS761" i="20" s="1"/>
  <c r="CG761" i="20" a="1"/>
  <c r="CG761" i="20" s="1"/>
  <c r="CL761" i="20" s="1"/>
  <c r="CM761" i="20" s="1"/>
  <c r="CH761" i="20" a="1"/>
  <c r="CH761" i="20" s="1"/>
  <c r="CI761" i="20" a="1"/>
  <c r="CI761" i="20"/>
  <c r="CK761" i="20" s="1"/>
  <c r="BQ762" i="20" a="1"/>
  <c r="BQ762" i="20" s="1"/>
  <c r="BV762" i="20" s="1"/>
  <c r="BW762" i="20" s="1"/>
  <c r="BR762" i="20" a="1"/>
  <c r="BR762" i="20" s="1"/>
  <c r="BS762" i="20" a="1"/>
  <c r="BS762" i="20" s="1"/>
  <c r="CG762" i="20" a="1"/>
  <c r="CG762" i="20" s="1"/>
  <c r="CL762" i="20" s="1"/>
  <c r="CM762" i="20" s="1"/>
  <c r="CH762" i="20" a="1"/>
  <c r="CH762" i="20" s="1"/>
  <c r="CI762" i="20" a="1"/>
  <c r="CI762" i="20" s="1"/>
  <c r="BQ763" i="20" a="1"/>
  <c r="BQ763" i="20" s="1"/>
  <c r="BV763" i="20" s="1"/>
  <c r="BR763" i="20" a="1"/>
  <c r="BR763" i="20" s="1"/>
  <c r="BS763" i="20" a="1"/>
  <c r="BS763" i="20"/>
  <c r="CG763" i="20" a="1"/>
  <c r="CG763" i="20" s="1"/>
  <c r="CL763" i="20" s="1"/>
  <c r="CH763" i="20" a="1"/>
  <c r="CH763" i="20" s="1"/>
  <c r="CI763" i="20" a="1"/>
  <c r="CI763" i="20" s="1"/>
  <c r="BQ764" i="20" a="1"/>
  <c r="BQ764" i="20" s="1"/>
  <c r="BV764" i="20" s="1"/>
  <c r="BW764" i="20" s="1"/>
  <c r="BR764" i="20" a="1"/>
  <c r="BR764" i="20" s="1"/>
  <c r="BS764" i="20" a="1"/>
  <c r="BS764" i="20" s="1"/>
  <c r="CG764" i="20" a="1"/>
  <c r="CG764" i="20" s="1"/>
  <c r="CL764" i="20" s="1"/>
  <c r="CM764" i="20" s="1"/>
  <c r="CH764" i="20" a="1"/>
  <c r="CH764" i="20" s="1"/>
  <c r="CI764" i="20" a="1"/>
  <c r="CI764" i="20" s="1"/>
  <c r="BQ765" i="20" a="1"/>
  <c r="BQ765" i="20" s="1"/>
  <c r="BV765" i="20" s="1"/>
  <c r="BR765" i="20" a="1"/>
  <c r="BR765" i="20" s="1"/>
  <c r="BS765" i="20" a="1"/>
  <c r="BS765" i="20" s="1"/>
  <c r="CG765" i="20" a="1"/>
  <c r="CG765" i="20" s="1"/>
  <c r="CL765" i="20" s="1"/>
  <c r="CH765" i="20" a="1"/>
  <c r="CH765" i="20" s="1"/>
  <c r="CI765" i="20" a="1"/>
  <c r="CI765" i="20" s="1"/>
  <c r="BQ766" i="20" a="1"/>
  <c r="BQ766" i="20" s="1"/>
  <c r="BV766" i="20" s="1"/>
  <c r="BW766" i="20" s="1"/>
  <c r="BR766" i="20" a="1"/>
  <c r="BR766" i="20" s="1"/>
  <c r="BS766" i="20" a="1"/>
  <c r="BS766" i="20" s="1"/>
  <c r="CG766" i="20" a="1"/>
  <c r="CG766" i="20" s="1"/>
  <c r="CL766" i="20" s="1"/>
  <c r="CM766" i="20" s="1"/>
  <c r="CH766" i="20" a="1"/>
  <c r="CH766" i="20" s="1"/>
  <c r="CI766" i="20" a="1"/>
  <c r="CI766" i="20" s="1"/>
  <c r="BQ767" i="20" a="1"/>
  <c r="BQ767" i="20" s="1"/>
  <c r="BV767" i="20" s="1"/>
  <c r="BW767" i="20" s="1"/>
  <c r="BR767" i="20" a="1"/>
  <c r="BR767" i="20" s="1"/>
  <c r="BS767" i="20" a="1"/>
  <c r="BS767" i="20" s="1"/>
  <c r="CG767" i="20" a="1"/>
  <c r="CG767" i="20" s="1"/>
  <c r="CL767" i="20" s="1"/>
  <c r="CM767" i="20" s="1"/>
  <c r="CH767" i="20" a="1"/>
  <c r="CH767" i="20" s="1"/>
  <c r="CI767" i="20" a="1"/>
  <c r="CI767" i="20" s="1"/>
  <c r="BQ768" i="20" a="1"/>
  <c r="BQ768" i="20" s="1"/>
  <c r="BV768" i="20" s="1"/>
  <c r="BW768" i="20" s="1"/>
  <c r="BR768" i="20" a="1"/>
  <c r="BR768" i="20" s="1"/>
  <c r="BS768" i="20" a="1"/>
  <c r="BS768" i="20" s="1"/>
  <c r="CG768" i="20" a="1"/>
  <c r="CG768" i="20" s="1"/>
  <c r="CL768" i="20" s="1"/>
  <c r="CM768" i="20" s="1"/>
  <c r="CH768" i="20" a="1"/>
  <c r="CH768" i="20" s="1"/>
  <c r="CI768" i="20" a="1"/>
  <c r="CI768" i="20" s="1"/>
  <c r="BQ769" i="20" a="1"/>
  <c r="BQ769" i="20" s="1"/>
  <c r="BV769" i="20" s="1"/>
  <c r="BW769" i="20" s="1"/>
  <c r="BR769" i="20" a="1"/>
  <c r="BR769" i="20" s="1"/>
  <c r="BS769" i="20" a="1"/>
  <c r="BS769" i="20" s="1"/>
  <c r="CG769" i="20" a="1"/>
  <c r="CG769" i="20" s="1"/>
  <c r="CL769" i="20" s="1"/>
  <c r="CM769" i="20" s="1"/>
  <c r="CH769" i="20" a="1"/>
  <c r="CH769" i="20" s="1"/>
  <c r="CI769" i="20" a="1"/>
  <c r="CI769" i="20" s="1"/>
  <c r="BQ770" i="20" a="1"/>
  <c r="BQ770" i="20" s="1"/>
  <c r="BV770" i="20" s="1"/>
  <c r="BR770" i="20" a="1"/>
  <c r="BR770" i="20" s="1"/>
  <c r="BS770" i="20" a="1"/>
  <c r="BS770" i="20" s="1"/>
  <c r="CG770" i="20" a="1"/>
  <c r="CG770" i="20" s="1"/>
  <c r="CL770" i="20" s="1"/>
  <c r="CH770" i="20" a="1"/>
  <c r="CH770" i="20" s="1"/>
  <c r="CI770" i="20" a="1"/>
  <c r="CI770" i="20" s="1"/>
  <c r="BQ771" i="20" a="1"/>
  <c r="BQ771" i="20" s="1"/>
  <c r="BV771" i="20" s="1"/>
  <c r="BW771" i="20" s="1"/>
  <c r="BR771" i="20" a="1"/>
  <c r="BR771" i="20" s="1"/>
  <c r="BS771" i="20" a="1"/>
  <c r="BS771" i="20" s="1"/>
  <c r="CG771" i="20" a="1"/>
  <c r="CG771" i="20" s="1"/>
  <c r="CL771" i="20" s="1"/>
  <c r="CM771" i="20" s="1"/>
  <c r="CH771" i="20" a="1"/>
  <c r="CH771" i="20" s="1"/>
  <c r="CI771" i="20" a="1"/>
  <c r="CI771" i="20" s="1"/>
  <c r="BQ772" i="20" a="1"/>
  <c r="BQ772" i="20" s="1"/>
  <c r="BV772" i="20" s="1"/>
  <c r="BW772" i="20" s="1"/>
  <c r="BR772" i="20" a="1"/>
  <c r="BR772" i="20" s="1"/>
  <c r="BX772" i="20" s="1"/>
  <c r="BY772" i="20" s="1"/>
  <c r="BS772" i="20" a="1"/>
  <c r="BS772" i="20" s="1"/>
  <c r="CG772" i="20" a="1"/>
  <c r="CG772" i="20" s="1"/>
  <c r="CL772" i="20" s="1"/>
  <c r="CM772" i="20" s="1"/>
  <c r="CH772" i="20" a="1"/>
  <c r="CH772" i="20" s="1"/>
  <c r="CI772" i="20" a="1"/>
  <c r="CI772" i="20" s="1"/>
  <c r="BQ773" i="20" a="1"/>
  <c r="BQ773" i="20" s="1"/>
  <c r="BV773" i="20" s="1"/>
  <c r="BW773" i="20" s="1"/>
  <c r="BR773" i="20" a="1"/>
  <c r="BR773" i="20" s="1"/>
  <c r="BX773" i="20" s="1"/>
  <c r="BY773" i="20" s="1"/>
  <c r="BS773" i="20" a="1"/>
  <c r="BS773" i="20" s="1"/>
  <c r="CG773" i="20" a="1"/>
  <c r="CG773" i="20" s="1"/>
  <c r="CL773" i="20" s="1"/>
  <c r="CM773" i="20" s="1"/>
  <c r="CH773" i="20" a="1"/>
  <c r="CH773" i="20" s="1"/>
  <c r="CI773" i="20" a="1"/>
  <c r="CI773" i="20" s="1"/>
  <c r="BQ774" i="20" a="1"/>
  <c r="BQ774" i="20" s="1"/>
  <c r="BV774" i="20" s="1"/>
  <c r="BW774" i="20" s="1"/>
  <c r="BR774" i="20" a="1"/>
  <c r="BR774" i="20" s="1"/>
  <c r="BS774" i="20" a="1"/>
  <c r="BS774" i="20"/>
  <c r="CG774" i="20" a="1"/>
  <c r="CG774" i="20" s="1"/>
  <c r="CL774" i="20" s="1"/>
  <c r="CM774" i="20" s="1"/>
  <c r="CH774" i="20" a="1"/>
  <c r="CH774" i="20" s="1"/>
  <c r="CI774" i="20" a="1"/>
  <c r="CI774" i="20" s="1"/>
  <c r="BQ775" i="20" a="1"/>
  <c r="BQ775" i="20" s="1"/>
  <c r="BV775" i="20" s="1"/>
  <c r="BR775" i="20" a="1"/>
  <c r="BR775" i="20" s="1"/>
  <c r="BS775" i="20" a="1"/>
  <c r="BS775" i="20" s="1"/>
  <c r="CG775" i="20" a="1"/>
  <c r="CG775" i="20" s="1"/>
  <c r="CL775" i="20" s="1"/>
  <c r="CH775" i="20" a="1"/>
  <c r="CH775" i="20" s="1"/>
  <c r="CI775" i="20" a="1"/>
  <c r="CI775" i="20" s="1"/>
  <c r="BQ776" i="20" a="1"/>
  <c r="BQ776" i="20" s="1"/>
  <c r="BV776" i="20" s="1"/>
  <c r="BW776" i="20" s="1"/>
  <c r="BR776" i="20" a="1"/>
  <c r="BR776" i="20" s="1"/>
  <c r="BS776" i="20" a="1"/>
  <c r="BS776" i="20" s="1"/>
  <c r="CG776" i="20" a="1"/>
  <c r="CG776" i="20" s="1"/>
  <c r="CL776" i="20" s="1"/>
  <c r="CM776" i="20" s="1"/>
  <c r="CH776" i="20" a="1"/>
  <c r="CH776" i="20" s="1"/>
  <c r="CI776" i="20" a="1"/>
  <c r="CI776" i="20" s="1"/>
  <c r="BQ777" i="20" a="1"/>
  <c r="BQ777" i="20" s="1"/>
  <c r="BV777" i="20" s="1"/>
  <c r="BW777" i="20" s="1"/>
  <c r="BR777" i="20" a="1"/>
  <c r="BR777" i="20" s="1"/>
  <c r="BS777" i="20" a="1"/>
  <c r="BS777" i="20" s="1"/>
  <c r="CG777" i="20" a="1"/>
  <c r="CG777" i="20" s="1"/>
  <c r="CL777" i="20" s="1"/>
  <c r="CM777" i="20" s="1"/>
  <c r="CH777" i="20" a="1"/>
  <c r="CH777" i="20" s="1"/>
  <c r="CI777" i="20" a="1"/>
  <c r="CI777" i="20" s="1"/>
  <c r="BQ778" i="20" a="1"/>
  <c r="BQ778" i="20" s="1"/>
  <c r="BV778" i="20" s="1"/>
  <c r="BW778" i="20" s="1"/>
  <c r="BR778" i="20" a="1"/>
  <c r="BR778" i="20" s="1"/>
  <c r="BS778" i="20" a="1"/>
  <c r="BS778" i="20" s="1"/>
  <c r="CG778" i="20" a="1"/>
  <c r="CG778" i="20" s="1"/>
  <c r="CL778" i="20" s="1"/>
  <c r="CM778" i="20" s="1"/>
  <c r="CH778" i="20" a="1"/>
  <c r="CH778" i="20" s="1"/>
  <c r="CI778" i="20" a="1"/>
  <c r="CI778" i="20" s="1"/>
  <c r="BQ779" i="20" a="1"/>
  <c r="BQ779" i="20" s="1"/>
  <c r="BV779" i="20" s="1"/>
  <c r="BW779" i="20" s="1"/>
  <c r="BR779" i="20" a="1"/>
  <c r="BR779" i="20" s="1"/>
  <c r="BS779" i="20" a="1"/>
  <c r="BS779" i="20" s="1"/>
  <c r="CG779" i="20" a="1"/>
  <c r="CG779" i="20" s="1"/>
  <c r="CL779" i="20" s="1"/>
  <c r="CM779" i="20" s="1"/>
  <c r="CH779" i="20" a="1"/>
  <c r="CH779" i="20" s="1"/>
  <c r="CI779" i="20" a="1"/>
  <c r="CI779" i="20" s="1"/>
  <c r="BQ780" i="20" a="1"/>
  <c r="BQ780" i="20" s="1"/>
  <c r="BV780" i="20" s="1"/>
  <c r="BR780" i="20" a="1"/>
  <c r="BR780" i="20" s="1"/>
  <c r="BS780" i="20" a="1"/>
  <c r="BS780" i="20" s="1"/>
  <c r="CG780" i="20" a="1"/>
  <c r="CG780" i="20" s="1"/>
  <c r="CL780" i="20" s="1"/>
  <c r="CH780" i="20" a="1"/>
  <c r="CH780" i="20" s="1"/>
  <c r="CI780" i="20" a="1"/>
  <c r="CI780" i="20" s="1"/>
  <c r="BQ781" i="20" a="1"/>
  <c r="BQ781" i="20" s="1"/>
  <c r="BV781" i="20" s="1"/>
  <c r="BW781" i="20" s="1"/>
  <c r="BR781" i="20" a="1"/>
  <c r="BR781" i="20" s="1"/>
  <c r="BS781" i="20" a="1"/>
  <c r="BS781" i="20" s="1"/>
  <c r="CG781" i="20" a="1"/>
  <c r="CG781" i="20" s="1"/>
  <c r="CL781" i="20" s="1"/>
  <c r="CM781" i="20" s="1"/>
  <c r="CH781" i="20" a="1"/>
  <c r="CH781" i="20" s="1"/>
  <c r="CI781" i="20" a="1"/>
  <c r="CI781" i="20" s="1"/>
  <c r="BQ782" i="20" a="1"/>
  <c r="BQ782" i="20" s="1"/>
  <c r="BV782" i="20" s="1"/>
  <c r="BW782" i="20" s="1"/>
  <c r="BR782" i="20" a="1"/>
  <c r="BR782" i="20" s="1"/>
  <c r="BS782" i="20" a="1"/>
  <c r="BS782" i="20" s="1"/>
  <c r="CG782" i="20" a="1"/>
  <c r="CG782" i="20" s="1"/>
  <c r="CL782" i="20" s="1"/>
  <c r="CM782" i="20" s="1"/>
  <c r="CH782" i="20" a="1"/>
  <c r="CH782" i="20" s="1"/>
  <c r="CN782" i="20" s="1"/>
  <c r="CO782" i="20" s="1"/>
  <c r="CI782" i="20" a="1"/>
  <c r="CI782" i="20" s="1"/>
  <c r="BQ783" i="20" a="1"/>
  <c r="BQ783" i="20" s="1"/>
  <c r="BV783" i="20" s="1"/>
  <c r="BW783" i="20" s="1"/>
  <c r="BR783" i="20" a="1"/>
  <c r="BR783" i="20" s="1"/>
  <c r="BS783" i="20" a="1"/>
  <c r="BS783" i="20" s="1"/>
  <c r="CG783" i="20" a="1"/>
  <c r="CG783" i="20" s="1"/>
  <c r="CL783" i="20" s="1"/>
  <c r="CM783" i="20" s="1"/>
  <c r="CH783" i="20" a="1"/>
  <c r="CH783" i="20" s="1"/>
  <c r="CI783" i="20" a="1"/>
  <c r="CI783" i="20" s="1"/>
  <c r="CK783" i="20" s="1"/>
  <c r="BQ784" i="20" a="1"/>
  <c r="BQ784" i="20" s="1"/>
  <c r="BV784" i="20" s="1"/>
  <c r="BR784" i="20" a="1"/>
  <c r="BR784" i="20" s="1"/>
  <c r="BS784" i="20" a="1"/>
  <c r="BS784" i="20" s="1"/>
  <c r="CG784" i="20" a="1"/>
  <c r="CG784" i="20" s="1"/>
  <c r="CL784" i="20" s="1"/>
  <c r="CH784" i="20" a="1"/>
  <c r="CH784" i="20" s="1"/>
  <c r="CI784" i="20" a="1"/>
  <c r="CI784" i="20" s="1"/>
  <c r="BQ785" i="20" a="1"/>
  <c r="BQ785" i="20" s="1"/>
  <c r="BV785" i="20" s="1"/>
  <c r="BW785" i="20" s="1"/>
  <c r="BR785" i="20" a="1"/>
  <c r="BR785" i="20" s="1"/>
  <c r="BS785" i="20" a="1"/>
  <c r="BS785" i="20" s="1"/>
  <c r="CG785" i="20" a="1"/>
  <c r="CG785" i="20" s="1"/>
  <c r="CL785" i="20" s="1"/>
  <c r="CM785" i="20" s="1"/>
  <c r="CH785" i="20" a="1"/>
  <c r="CH785" i="20" s="1"/>
  <c r="CI785" i="20" a="1"/>
  <c r="CI785" i="20" s="1"/>
  <c r="BQ786" i="20" a="1"/>
  <c r="BQ786" i="20" s="1"/>
  <c r="BV786" i="20" s="1"/>
  <c r="BW786" i="20" s="1"/>
  <c r="BR786" i="20" a="1"/>
  <c r="BR786" i="20" s="1"/>
  <c r="BS786" i="20" a="1"/>
  <c r="BS786" i="20" s="1"/>
  <c r="CG786" i="20" a="1"/>
  <c r="CG786" i="20" s="1"/>
  <c r="CL786" i="20" s="1"/>
  <c r="CM786" i="20" s="1"/>
  <c r="CH786" i="20" a="1"/>
  <c r="CH786" i="20" s="1"/>
  <c r="CI786" i="20" a="1"/>
  <c r="CI786" i="20" s="1"/>
  <c r="BQ787" i="20" a="1"/>
  <c r="BQ787" i="20" s="1"/>
  <c r="BV787" i="20" s="1"/>
  <c r="BW787" i="20" s="1"/>
  <c r="BR787" i="20" a="1"/>
  <c r="BR787" i="20" s="1"/>
  <c r="BS787" i="20" a="1"/>
  <c r="BS787" i="20" s="1"/>
  <c r="CG787" i="20" a="1"/>
  <c r="CG787" i="20" s="1"/>
  <c r="CL787" i="20" s="1"/>
  <c r="CM787" i="20" s="1"/>
  <c r="CH787" i="20" a="1"/>
  <c r="CH787" i="20" s="1"/>
  <c r="CI787" i="20" a="1"/>
  <c r="CI787" i="20" s="1"/>
  <c r="BQ788" i="20" a="1"/>
  <c r="BQ788" i="20" s="1"/>
  <c r="BV788" i="20" s="1"/>
  <c r="BW788" i="20" s="1"/>
  <c r="BR788" i="20" a="1"/>
  <c r="BR788" i="20" s="1"/>
  <c r="BS788" i="20" a="1"/>
  <c r="BS788" i="20" s="1"/>
  <c r="CG788" i="20" a="1"/>
  <c r="CG788" i="20" s="1"/>
  <c r="CL788" i="20" s="1"/>
  <c r="CM788" i="20" s="1"/>
  <c r="CH788" i="20" a="1"/>
  <c r="CH788" i="20" s="1"/>
  <c r="CI788" i="20" a="1"/>
  <c r="CI788" i="20" s="1"/>
  <c r="BQ789" i="20" a="1"/>
  <c r="BQ789" i="20" s="1"/>
  <c r="BV789" i="20" s="1"/>
  <c r="BR789" i="20" a="1"/>
  <c r="BR789" i="20" s="1"/>
  <c r="BS789" i="20" a="1"/>
  <c r="BS789" i="20" s="1"/>
  <c r="CG789" i="20" a="1"/>
  <c r="CG789" i="20" s="1"/>
  <c r="CL789" i="20" s="1"/>
  <c r="CH789" i="20" a="1"/>
  <c r="CH789" i="20" s="1"/>
  <c r="CI789" i="20" a="1"/>
  <c r="CI789" i="20" s="1"/>
  <c r="BQ790" i="20" a="1"/>
  <c r="BQ790" i="20" s="1"/>
  <c r="BV790" i="20" s="1"/>
  <c r="BW790" i="20" s="1"/>
  <c r="BR790" i="20" a="1"/>
  <c r="BR790" i="20" s="1"/>
  <c r="BS790" i="20" a="1"/>
  <c r="BS790" i="20" s="1"/>
  <c r="CG790" i="20" a="1"/>
  <c r="CG790" i="20" s="1"/>
  <c r="CL790" i="20" s="1"/>
  <c r="CM790" i="20" s="1"/>
  <c r="CH790" i="20" a="1"/>
  <c r="CH790" i="20" s="1"/>
  <c r="CI790" i="20" a="1"/>
  <c r="CI790" i="20" s="1"/>
  <c r="BQ791" i="20" a="1"/>
  <c r="BQ791" i="20" s="1"/>
  <c r="BV791" i="20" s="1"/>
  <c r="BW791" i="20" s="1"/>
  <c r="BR791" i="20" a="1"/>
  <c r="BR791" i="20" s="1"/>
  <c r="BS791" i="20" a="1"/>
  <c r="BS791" i="20" s="1"/>
  <c r="CG791" i="20" a="1"/>
  <c r="CG791" i="20" s="1"/>
  <c r="CL791" i="20" s="1"/>
  <c r="CM791" i="20" s="1"/>
  <c r="CH791" i="20" a="1"/>
  <c r="CH791" i="20" s="1"/>
  <c r="CI791" i="20" a="1"/>
  <c r="CI791" i="20" s="1"/>
  <c r="BQ792" i="20" a="1"/>
  <c r="BQ792" i="20" s="1"/>
  <c r="BV792" i="20" s="1"/>
  <c r="BW792" i="20" s="1"/>
  <c r="BR792" i="20" a="1"/>
  <c r="BR792" i="20" s="1"/>
  <c r="BS792" i="20" a="1"/>
  <c r="BS792" i="20" s="1"/>
  <c r="CG792" i="20" a="1"/>
  <c r="CG792" i="20" s="1"/>
  <c r="CL792" i="20" s="1"/>
  <c r="CM792" i="20" s="1"/>
  <c r="CH792" i="20" a="1"/>
  <c r="CH792" i="20" s="1"/>
  <c r="CI792" i="20" a="1"/>
  <c r="CI792" i="20" s="1"/>
  <c r="BQ793" i="20" a="1"/>
  <c r="BQ793" i="20" s="1"/>
  <c r="BV793" i="20" s="1"/>
  <c r="BW793" i="20" s="1"/>
  <c r="BR793" i="20" a="1"/>
  <c r="BR793" i="20" s="1"/>
  <c r="BX793" i="20" s="1"/>
  <c r="BY793" i="20" s="1"/>
  <c r="BS793" i="20" a="1"/>
  <c r="BS793" i="20" s="1"/>
  <c r="CG793" i="20" a="1"/>
  <c r="CG793" i="20" s="1"/>
  <c r="CL793" i="20" s="1"/>
  <c r="CM793" i="20" s="1"/>
  <c r="CH793" i="20" a="1"/>
  <c r="CH793" i="20" s="1"/>
  <c r="CN793" i="20" s="1"/>
  <c r="CO793" i="20" s="1"/>
  <c r="CI793" i="20" a="1"/>
  <c r="CI793" i="20" s="1"/>
  <c r="BQ794" i="20" a="1"/>
  <c r="BQ794" i="20" s="1"/>
  <c r="BV794" i="20" s="1"/>
  <c r="BR794" i="20" a="1"/>
  <c r="BR794" i="20" s="1"/>
  <c r="BS794" i="20" a="1"/>
  <c r="BS794" i="20" s="1"/>
  <c r="CG794" i="20" a="1"/>
  <c r="CG794" i="20" s="1"/>
  <c r="CL794" i="20" s="1"/>
  <c r="CH794" i="20" a="1"/>
  <c r="CH794" i="20" s="1"/>
  <c r="CI794" i="20" a="1"/>
  <c r="CI794" i="20" s="1"/>
  <c r="BQ795" i="20" a="1"/>
  <c r="BQ795" i="20" s="1"/>
  <c r="BV795" i="20" s="1"/>
  <c r="BW795" i="20" s="1"/>
  <c r="BR795" i="20" a="1"/>
  <c r="BR795" i="20" s="1"/>
  <c r="BS795" i="20" a="1"/>
  <c r="BS795" i="20" s="1"/>
  <c r="CG795" i="20" a="1"/>
  <c r="CG795" i="20" s="1"/>
  <c r="CL795" i="20" s="1"/>
  <c r="CM795" i="20" s="1"/>
  <c r="CH795" i="20" a="1"/>
  <c r="CH795" i="20" s="1"/>
  <c r="CI795" i="20" a="1"/>
  <c r="CI795" i="20" s="1"/>
  <c r="BQ796" i="20" a="1"/>
  <c r="BQ796" i="20" s="1"/>
  <c r="BV796" i="20" s="1"/>
  <c r="BW796" i="20" s="1"/>
  <c r="BR796" i="20" a="1"/>
  <c r="BR796" i="20" s="1"/>
  <c r="BS796" i="20" a="1"/>
  <c r="BS796" i="20" s="1"/>
  <c r="CG796" i="20" a="1"/>
  <c r="CG796" i="20" s="1"/>
  <c r="CL796" i="20" s="1"/>
  <c r="CM796" i="20" s="1"/>
  <c r="CH796" i="20" a="1"/>
  <c r="CH796" i="20" s="1"/>
  <c r="CI796" i="20" a="1"/>
  <c r="CI796" i="20" s="1"/>
  <c r="BQ797" i="20" a="1"/>
  <c r="BQ797" i="20" s="1"/>
  <c r="BV797" i="20" s="1"/>
  <c r="BW797" i="20" s="1"/>
  <c r="BR797" i="20" a="1"/>
  <c r="BR797" i="20" s="1"/>
  <c r="BS797" i="20" a="1"/>
  <c r="BS797" i="20" s="1"/>
  <c r="CG797" i="20" a="1"/>
  <c r="CG797" i="20" s="1"/>
  <c r="CL797" i="20" s="1"/>
  <c r="CM797" i="20" s="1"/>
  <c r="CH797" i="20" a="1"/>
  <c r="CH797" i="20" s="1"/>
  <c r="CI797" i="20" a="1"/>
  <c r="CI797" i="20" s="1"/>
  <c r="BQ798" i="20" a="1"/>
  <c r="BQ798" i="20" s="1"/>
  <c r="BV798" i="20" s="1"/>
  <c r="BW798" i="20" s="1"/>
  <c r="BR798" i="20" a="1"/>
  <c r="BR798" i="20" s="1"/>
  <c r="BS798" i="20" a="1"/>
  <c r="BS798" i="20" s="1"/>
  <c r="CG798" i="20" a="1"/>
  <c r="CG798" i="20" s="1"/>
  <c r="CL798" i="20" s="1"/>
  <c r="CM798" i="20" s="1"/>
  <c r="CH798" i="20" a="1"/>
  <c r="CH798" i="20" s="1"/>
  <c r="CI798" i="20" a="1"/>
  <c r="CI798" i="20" s="1"/>
  <c r="BQ799" i="20" a="1"/>
  <c r="BQ799" i="20" s="1"/>
  <c r="BV799" i="20" s="1"/>
  <c r="BR799" i="20" a="1"/>
  <c r="BR799" i="20" s="1"/>
  <c r="BS799" i="20" a="1"/>
  <c r="BS799" i="20" s="1"/>
  <c r="CG799" i="20" a="1"/>
  <c r="CG799" i="20" s="1"/>
  <c r="CL799" i="20" s="1"/>
  <c r="CH799" i="20" a="1"/>
  <c r="CH799" i="20" s="1"/>
  <c r="CI799" i="20" a="1"/>
  <c r="CI799" i="20" s="1"/>
  <c r="BQ800" i="20" a="1"/>
  <c r="BQ800" i="20" s="1"/>
  <c r="BV800" i="20" s="1"/>
  <c r="BW800" i="20" s="1"/>
  <c r="BR800" i="20" a="1"/>
  <c r="BR800" i="20" s="1"/>
  <c r="BS800" i="20" a="1"/>
  <c r="BS800" i="20" s="1"/>
  <c r="CG800" i="20" a="1"/>
  <c r="CG800" i="20" s="1"/>
  <c r="CL800" i="20" s="1"/>
  <c r="CM800" i="20" s="1"/>
  <c r="CH800" i="20" a="1"/>
  <c r="CH800" i="20" s="1"/>
  <c r="CI800" i="20" a="1"/>
  <c r="CI800" i="20" s="1"/>
  <c r="BQ801" i="20" a="1"/>
  <c r="BQ801" i="20" s="1"/>
  <c r="BV801" i="20" s="1"/>
  <c r="BW801" i="20" s="1"/>
  <c r="BR801" i="20" a="1"/>
  <c r="BR801" i="20" s="1"/>
  <c r="BS801" i="20" a="1"/>
  <c r="BS801" i="20" s="1"/>
  <c r="CG801" i="20" a="1"/>
  <c r="CG801" i="20" s="1"/>
  <c r="CL801" i="20" s="1"/>
  <c r="CM801" i="20" s="1"/>
  <c r="CH801" i="20" a="1"/>
  <c r="CH801" i="20" s="1"/>
  <c r="CN801" i="20" s="1"/>
  <c r="CO801" i="20" s="1"/>
  <c r="CI801" i="20" a="1"/>
  <c r="CI801" i="20" s="1"/>
  <c r="BQ802" i="20" a="1"/>
  <c r="BQ802" i="20" s="1"/>
  <c r="BV802" i="20" s="1"/>
  <c r="BW802" i="20" s="1"/>
  <c r="BR802" i="20" a="1"/>
  <c r="BR802" i="20" s="1"/>
  <c r="BS802" i="20" a="1"/>
  <c r="BS802" i="20" s="1"/>
  <c r="CG802" i="20" a="1"/>
  <c r="CG802" i="20" s="1"/>
  <c r="CL802" i="20" s="1"/>
  <c r="CM802" i="20" s="1"/>
  <c r="CH802" i="20" a="1"/>
  <c r="CH802" i="20" s="1"/>
  <c r="CI802" i="20" a="1"/>
  <c r="CI802" i="20" s="1"/>
  <c r="BQ803" i="20" a="1"/>
  <c r="BQ803" i="20" s="1"/>
  <c r="BV803" i="20" s="1"/>
  <c r="BR803" i="20" a="1"/>
  <c r="BR803" i="20" s="1"/>
  <c r="BS803" i="20" a="1"/>
  <c r="BS803" i="20" s="1"/>
  <c r="CG803" i="20" a="1"/>
  <c r="CG803" i="20" s="1"/>
  <c r="CL803" i="20" s="1"/>
  <c r="CH803" i="20" a="1"/>
  <c r="CH803" i="20" s="1"/>
  <c r="CI803" i="20" a="1"/>
  <c r="CI803" i="20" s="1"/>
  <c r="BQ804" i="20" a="1"/>
  <c r="BQ804" i="20" s="1"/>
  <c r="BV804" i="20" s="1"/>
  <c r="BW804" i="20" s="1"/>
  <c r="BR804" i="20" a="1"/>
  <c r="BR804" i="20" s="1"/>
  <c r="BS804" i="20" a="1"/>
  <c r="BS804" i="20" s="1"/>
  <c r="CG804" i="20" a="1"/>
  <c r="CG804" i="20" s="1"/>
  <c r="CL804" i="20" s="1"/>
  <c r="CM804" i="20" s="1"/>
  <c r="CH804" i="20" a="1"/>
  <c r="CH804" i="20" s="1"/>
  <c r="CI804" i="20" a="1"/>
  <c r="CI804" i="20" s="1"/>
  <c r="BQ805" i="20" a="1"/>
  <c r="BQ805" i="20" s="1"/>
  <c r="BV805" i="20" s="1"/>
  <c r="BW805" i="20" s="1"/>
  <c r="BR805" i="20" a="1"/>
  <c r="BR805" i="20" s="1"/>
  <c r="BX805" i="20" s="1"/>
  <c r="BY805" i="20" s="1"/>
  <c r="BS805" i="20" a="1"/>
  <c r="BS805" i="20" s="1"/>
  <c r="CG805" i="20" a="1"/>
  <c r="CG805" i="20" s="1"/>
  <c r="CL805" i="20" s="1"/>
  <c r="CM805" i="20" s="1"/>
  <c r="CH805" i="20" a="1"/>
  <c r="CH805" i="20" s="1"/>
  <c r="CI805" i="20" a="1"/>
  <c r="CI805" i="20" s="1"/>
  <c r="BQ806" i="20" a="1"/>
  <c r="BQ806" i="20" s="1"/>
  <c r="BV806" i="20" s="1"/>
  <c r="BW806" i="20" s="1"/>
  <c r="BR806" i="20" a="1"/>
  <c r="BR806" i="20" s="1"/>
  <c r="BS806" i="20" a="1"/>
  <c r="BS806" i="20" s="1"/>
  <c r="CG806" i="20" a="1"/>
  <c r="CG806" i="20" s="1"/>
  <c r="CL806" i="20" s="1"/>
  <c r="CM806" i="20" s="1"/>
  <c r="CH806" i="20" a="1"/>
  <c r="CH806" i="20" s="1"/>
  <c r="CI806" i="20" a="1"/>
  <c r="CI806" i="20" s="1"/>
  <c r="BQ807" i="20" a="1"/>
  <c r="BQ807" i="20" s="1"/>
  <c r="BV807" i="20" s="1"/>
  <c r="BR807" i="20" a="1"/>
  <c r="BR807" i="20" s="1"/>
  <c r="BS807" i="20" a="1"/>
  <c r="BS807" i="20" s="1"/>
  <c r="CG807" i="20" a="1"/>
  <c r="CG807" i="20" s="1"/>
  <c r="CL807" i="20" s="1"/>
  <c r="CH807" i="20" a="1"/>
  <c r="CH807" i="20" s="1"/>
  <c r="CI807" i="20" a="1"/>
  <c r="CI807" i="20" s="1"/>
  <c r="BQ808" i="20" a="1"/>
  <c r="BQ808" i="20" s="1"/>
  <c r="BV808" i="20" s="1"/>
  <c r="BW808" i="20" s="1"/>
  <c r="BR808" i="20" a="1"/>
  <c r="BR808" i="20" s="1"/>
  <c r="BS808" i="20" a="1"/>
  <c r="BS808" i="20" s="1"/>
  <c r="CG808" i="20" a="1"/>
  <c r="CG808" i="20" s="1"/>
  <c r="CL808" i="20" s="1"/>
  <c r="CM808" i="20" s="1"/>
  <c r="CH808" i="20" a="1"/>
  <c r="CH808" i="20" s="1"/>
  <c r="CI808" i="20" a="1"/>
  <c r="CI808" i="20" s="1"/>
  <c r="BQ809" i="20" a="1"/>
  <c r="BQ809" i="20" s="1"/>
  <c r="BV809" i="20" s="1"/>
  <c r="BW809" i="20" s="1"/>
  <c r="BR809" i="20" a="1"/>
  <c r="BR809" i="20" s="1"/>
  <c r="BS809" i="20" a="1"/>
  <c r="BS809" i="20" s="1"/>
  <c r="CG809" i="20" a="1"/>
  <c r="CG809" i="20" s="1"/>
  <c r="CL809" i="20" s="1"/>
  <c r="CM809" i="20" s="1"/>
  <c r="CH809" i="20" a="1"/>
  <c r="CH809" i="20" s="1"/>
  <c r="CI809" i="20" a="1"/>
  <c r="CI809" i="20" s="1"/>
  <c r="BQ810" i="20" a="1"/>
  <c r="BQ810" i="20" s="1"/>
  <c r="BV810" i="20" s="1"/>
  <c r="BW810" i="20" s="1"/>
  <c r="BR810" i="20" a="1"/>
  <c r="BR810" i="20" s="1"/>
  <c r="BS810" i="20" a="1"/>
  <c r="BS810" i="20" s="1"/>
  <c r="CG810" i="20" a="1"/>
  <c r="CG810" i="20" s="1"/>
  <c r="CL810" i="20" s="1"/>
  <c r="CM810" i="20" s="1"/>
  <c r="CH810" i="20" a="1"/>
  <c r="CH810" i="20" s="1"/>
  <c r="CI810" i="20" a="1"/>
  <c r="CI810" i="20" s="1"/>
  <c r="BQ811" i="20" a="1"/>
  <c r="BQ811" i="20" s="1"/>
  <c r="BV811" i="20" s="1"/>
  <c r="BW811" i="20" s="1"/>
  <c r="BR811" i="20" a="1"/>
  <c r="BR811" i="20" s="1"/>
  <c r="BS811" i="20" a="1"/>
  <c r="BS811" i="20" s="1"/>
  <c r="CG811" i="20" a="1"/>
  <c r="CG811" i="20" s="1"/>
  <c r="CL811" i="20" s="1"/>
  <c r="CM811" i="20" s="1"/>
  <c r="CH811" i="20" a="1"/>
  <c r="CH811" i="20" s="1"/>
  <c r="CI811" i="20" a="1"/>
  <c r="CI811" i="20" s="1"/>
  <c r="BQ812" i="20" a="1"/>
  <c r="BQ812" i="20" s="1"/>
  <c r="BV812" i="20" s="1"/>
  <c r="BR812" i="20" a="1"/>
  <c r="BR812" i="20" s="1"/>
  <c r="BS812" i="20" a="1"/>
  <c r="BS812" i="20" s="1"/>
  <c r="CG812" i="20" a="1"/>
  <c r="CG812" i="20" s="1"/>
  <c r="CL812" i="20" s="1"/>
  <c r="CH812" i="20" a="1"/>
  <c r="CH812" i="20" s="1"/>
  <c r="CI812" i="20" a="1"/>
  <c r="CI812" i="20" s="1"/>
  <c r="BQ813" i="20" a="1"/>
  <c r="BQ813" i="20" s="1"/>
  <c r="BV813" i="20" s="1"/>
  <c r="BW813" i="20" s="1"/>
  <c r="BR813" i="20" a="1"/>
  <c r="BR813" i="20" s="1"/>
  <c r="BS813" i="20" a="1"/>
  <c r="BS813" i="20" s="1"/>
  <c r="CG813" i="20" a="1"/>
  <c r="CG813" i="20" s="1"/>
  <c r="CL813" i="20" s="1"/>
  <c r="CM813" i="20" s="1"/>
  <c r="CH813" i="20" a="1"/>
  <c r="CH813" i="20" s="1"/>
  <c r="CI813" i="20" a="1"/>
  <c r="CI813" i="20" s="1"/>
  <c r="BQ814" i="20" a="1"/>
  <c r="BQ814" i="20" s="1"/>
  <c r="BV814" i="20" s="1"/>
  <c r="BW814" i="20" s="1"/>
  <c r="BR814" i="20" a="1"/>
  <c r="BR814" i="20" s="1"/>
  <c r="BS814" i="20" a="1"/>
  <c r="BS814" i="20" s="1"/>
  <c r="CG814" i="20" a="1"/>
  <c r="CG814" i="20" s="1"/>
  <c r="CL814" i="20" s="1"/>
  <c r="CM814" i="20" s="1"/>
  <c r="CH814" i="20" a="1"/>
  <c r="CH814" i="20" s="1"/>
  <c r="CI814" i="20" a="1"/>
  <c r="CI814" i="20" s="1"/>
  <c r="BQ815" i="20" a="1"/>
  <c r="BQ815" i="20" s="1"/>
  <c r="BV815" i="20" s="1"/>
  <c r="BW815" i="20" s="1"/>
  <c r="BR815" i="20" a="1"/>
  <c r="BR815" i="20" s="1"/>
  <c r="BS815" i="20" a="1"/>
  <c r="BS815" i="20" s="1"/>
  <c r="CG815" i="20" a="1"/>
  <c r="CG815" i="20" s="1"/>
  <c r="CL815" i="20" s="1"/>
  <c r="CM815" i="20" s="1"/>
  <c r="CH815" i="20" a="1"/>
  <c r="CH815" i="20" s="1"/>
  <c r="CI815" i="20" a="1"/>
  <c r="CI815" i="20" s="1"/>
  <c r="BQ816" i="20" a="1"/>
  <c r="BQ816" i="20" s="1"/>
  <c r="BV816" i="20" s="1"/>
  <c r="BW816" i="20" s="1"/>
  <c r="BR816" i="20" a="1"/>
  <c r="BR816" i="20" s="1"/>
  <c r="BS816" i="20" a="1"/>
  <c r="BS816" i="20" s="1"/>
  <c r="CG816" i="20" a="1"/>
  <c r="CG816" i="20" s="1"/>
  <c r="CL816" i="20" s="1"/>
  <c r="CM816" i="20" s="1"/>
  <c r="CH816" i="20" a="1"/>
  <c r="CH816" i="20" s="1"/>
  <c r="CI816" i="20" a="1"/>
  <c r="CI816" i="20" s="1"/>
  <c r="BQ817" i="20" a="1"/>
  <c r="BQ817" i="20" s="1"/>
  <c r="BV817" i="20" s="1"/>
  <c r="BR817" i="20" a="1"/>
  <c r="BR817" i="20" s="1"/>
  <c r="BS817" i="20" a="1"/>
  <c r="BS817" i="20" s="1"/>
  <c r="CG817" i="20" a="1"/>
  <c r="CG817" i="20" s="1"/>
  <c r="CL817" i="20" s="1"/>
  <c r="CH817" i="20" a="1"/>
  <c r="CH817" i="20" s="1"/>
  <c r="CN817" i="20" s="1"/>
  <c r="CO817" i="20" s="1"/>
  <c r="CI817" i="20" a="1"/>
  <c r="CI817" i="20" s="1"/>
  <c r="BQ818" i="20" a="1"/>
  <c r="BQ818" i="20" s="1"/>
  <c r="BV818" i="20" s="1"/>
  <c r="BW818" i="20" s="1"/>
  <c r="BR818" i="20" a="1"/>
  <c r="BR818" i="20" s="1"/>
  <c r="BS818" i="20" a="1"/>
  <c r="BS818" i="20" s="1"/>
  <c r="CG818" i="20" a="1"/>
  <c r="CG818" i="20" s="1"/>
  <c r="CL818" i="20" s="1"/>
  <c r="CM818" i="20" s="1"/>
  <c r="CH818" i="20" a="1"/>
  <c r="CH818" i="20" s="1"/>
  <c r="CI818" i="20" a="1"/>
  <c r="CI818" i="20" s="1"/>
  <c r="BQ819" i="20" a="1"/>
  <c r="BQ819" i="20" s="1"/>
  <c r="BV819" i="20" s="1"/>
  <c r="BW819" i="20" s="1"/>
  <c r="BR819" i="20" a="1"/>
  <c r="BR819" i="20" s="1"/>
  <c r="BS819" i="20" a="1"/>
  <c r="BS819" i="20" s="1"/>
  <c r="CG819" i="20" a="1"/>
  <c r="CG819" i="20" s="1"/>
  <c r="CL819" i="20" s="1"/>
  <c r="CM819" i="20" s="1"/>
  <c r="CH819" i="20" a="1"/>
  <c r="CH819" i="20" s="1"/>
  <c r="CI819" i="20" a="1"/>
  <c r="CI819" i="20" s="1"/>
  <c r="BQ820" i="20" a="1"/>
  <c r="BQ820" i="20" s="1"/>
  <c r="BV820" i="20" s="1"/>
  <c r="BW820" i="20" s="1"/>
  <c r="BR820" i="20" a="1"/>
  <c r="BR820" i="20" s="1"/>
  <c r="BS820" i="20" a="1"/>
  <c r="BS820" i="20" s="1"/>
  <c r="CG820" i="20" a="1"/>
  <c r="CG820" i="20" s="1"/>
  <c r="CL820" i="20" s="1"/>
  <c r="CM820" i="20" s="1"/>
  <c r="CH820" i="20" a="1"/>
  <c r="CH820" i="20" s="1"/>
  <c r="CI820" i="20" a="1"/>
  <c r="CI820" i="20" s="1"/>
  <c r="BQ821" i="20" a="1"/>
  <c r="BQ821" i="20" s="1"/>
  <c r="BV821" i="20" s="1"/>
  <c r="BW821" i="20" s="1"/>
  <c r="BR821" i="20" a="1"/>
  <c r="BR821" i="20" s="1"/>
  <c r="BS821" i="20" a="1"/>
  <c r="BS821" i="20" s="1"/>
  <c r="CG821" i="20" a="1"/>
  <c r="CG821" i="20" s="1"/>
  <c r="CL821" i="20" s="1"/>
  <c r="CM821" i="20" s="1"/>
  <c r="CH821" i="20" a="1"/>
  <c r="CH821" i="20" s="1"/>
  <c r="CI821" i="20" a="1"/>
  <c r="CI821" i="20" s="1"/>
  <c r="BQ822" i="20" a="1"/>
  <c r="BQ822" i="20" s="1"/>
  <c r="BV822" i="20" s="1"/>
  <c r="BR822" i="20" a="1"/>
  <c r="BR822" i="20" s="1"/>
  <c r="BS822" i="20" a="1"/>
  <c r="BS822" i="20" s="1"/>
  <c r="CG822" i="20" a="1"/>
  <c r="CG822" i="20" s="1"/>
  <c r="CL822" i="20" s="1"/>
  <c r="CH822" i="20" a="1"/>
  <c r="CH822" i="20" s="1"/>
  <c r="CI822" i="20" a="1"/>
  <c r="CI822" i="20" s="1"/>
  <c r="BQ823" i="20" a="1"/>
  <c r="BQ823" i="20" s="1"/>
  <c r="BV823" i="20" s="1"/>
  <c r="BR823" i="20" a="1"/>
  <c r="BR823" i="20" s="1"/>
  <c r="BS823" i="20" a="1"/>
  <c r="BS823" i="20" s="1"/>
  <c r="CG823" i="20" a="1"/>
  <c r="CG823" i="20" s="1"/>
  <c r="CL823" i="20" s="1"/>
  <c r="CH823" i="20" a="1"/>
  <c r="CH823" i="20" s="1"/>
  <c r="CI823" i="20" a="1"/>
  <c r="CI823" i="20" s="1"/>
  <c r="BQ824" i="20" a="1"/>
  <c r="BQ824" i="20" s="1"/>
  <c r="BV824" i="20" s="1"/>
  <c r="BW824" i="20" s="1"/>
  <c r="BR824" i="20" a="1"/>
  <c r="BR824" i="20" s="1"/>
  <c r="BS824" i="20" a="1"/>
  <c r="BS824" i="20" s="1"/>
  <c r="CG824" i="20" a="1"/>
  <c r="CG824" i="20" s="1"/>
  <c r="CL824" i="20" s="1"/>
  <c r="CM824" i="20" s="1"/>
  <c r="CH824" i="20" a="1"/>
  <c r="CH824" i="20" s="1"/>
  <c r="CI824" i="20" a="1"/>
  <c r="CI824" i="20" s="1"/>
  <c r="BQ825" i="20" a="1"/>
  <c r="BQ825" i="20" s="1"/>
  <c r="BV825" i="20" s="1"/>
  <c r="BW825" i="20" s="1"/>
  <c r="BR825" i="20" a="1"/>
  <c r="BR825" i="20" s="1"/>
  <c r="BS825" i="20" a="1"/>
  <c r="BS825" i="20" s="1"/>
  <c r="CG825" i="20" a="1"/>
  <c r="CG825" i="20" s="1"/>
  <c r="CL825" i="20" s="1"/>
  <c r="CM825" i="20" s="1"/>
  <c r="CH825" i="20" a="1"/>
  <c r="CH825" i="20" s="1"/>
  <c r="CI825" i="20" a="1"/>
  <c r="CI825" i="20" s="1"/>
  <c r="BQ826" i="20" a="1"/>
  <c r="BQ826" i="20" s="1"/>
  <c r="BV826" i="20" s="1"/>
  <c r="BW826" i="20" s="1"/>
  <c r="BR826" i="20" a="1"/>
  <c r="BR826" i="20" s="1"/>
  <c r="BS826" i="20" a="1"/>
  <c r="BS826" i="20" s="1"/>
  <c r="CG826" i="20" a="1"/>
  <c r="CG826" i="20" s="1"/>
  <c r="CL826" i="20" s="1"/>
  <c r="CM826" i="20" s="1"/>
  <c r="CH826" i="20" a="1"/>
  <c r="CH826" i="20" s="1"/>
  <c r="CI826" i="20" a="1"/>
  <c r="CI826" i="20" s="1"/>
  <c r="BQ827" i="20" a="1"/>
  <c r="BQ827" i="20" s="1"/>
  <c r="BV827" i="20" s="1"/>
  <c r="BW827" i="20" s="1"/>
  <c r="BR827" i="20" a="1"/>
  <c r="BR827" i="20" s="1"/>
  <c r="BS827" i="20" a="1"/>
  <c r="BS827" i="20" s="1"/>
  <c r="CG827" i="20" a="1"/>
  <c r="CG827" i="20" s="1"/>
  <c r="CL827" i="20" s="1"/>
  <c r="CM827" i="20" s="1"/>
  <c r="CH827" i="20" a="1"/>
  <c r="CH827" i="20" s="1"/>
  <c r="CI827" i="20" a="1"/>
  <c r="CI827" i="20" s="1"/>
  <c r="BQ828" i="20" a="1"/>
  <c r="BQ828" i="20" s="1"/>
  <c r="BV828" i="20" s="1"/>
  <c r="BR828" i="20" a="1"/>
  <c r="BR828" i="20" s="1"/>
  <c r="BS828" i="20" a="1"/>
  <c r="BS828" i="20" s="1"/>
  <c r="CG828" i="20" a="1"/>
  <c r="CG828" i="20" s="1"/>
  <c r="CL828" i="20" s="1"/>
  <c r="CH828" i="20" a="1"/>
  <c r="CH828" i="20" s="1"/>
  <c r="CI828" i="20" a="1"/>
  <c r="CI828" i="20" s="1"/>
  <c r="BQ829" i="20" a="1"/>
  <c r="BQ829" i="20" s="1"/>
  <c r="BV829" i="20" s="1"/>
  <c r="BW829" i="20" s="1"/>
  <c r="BR829" i="20" a="1"/>
  <c r="BR829" i="20" s="1"/>
  <c r="BS829" i="20" a="1"/>
  <c r="BS829" i="20" s="1"/>
  <c r="CG829" i="20" a="1"/>
  <c r="CG829" i="20" s="1"/>
  <c r="CL829" i="20" s="1"/>
  <c r="CM829" i="20" s="1"/>
  <c r="CH829" i="20" a="1"/>
  <c r="CH829" i="20" s="1"/>
  <c r="CI829" i="20" a="1"/>
  <c r="CI829" i="20" s="1"/>
  <c r="BQ830" i="20" a="1"/>
  <c r="BQ830" i="20" s="1"/>
  <c r="BV830" i="20" s="1"/>
  <c r="BW830" i="20" s="1"/>
  <c r="BR830" i="20" a="1"/>
  <c r="BR830" i="20" s="1"/>
  <c r="BS830" i="20" a="1"/>
  <c r="BS830" i="20" s="1"/>
  <c r="CG830" i="20" a="1"/>
  <c r="CG830" i="20" s="1"/>
  <c r="CL830" i="20" s="1"/>
  <c r="CM830" i="20" s="1"/>
  <c r="CH830" i="20" a="1"/>
  <c r="CH830" i="20" s="1"/>
  <c r="CI830" i="20" a="1"/>
  <c r="CI830" i="20" s="1"/>
  <c r="BQ831" i="20" a="1"/>
  <c r="BQ831" i="20" s="1"/>
  <c r="BV831" i="20" s="1"/>
  <c r="BW831" i="20" s="1"/>
  <c r="BR831" i="20" a="1"/>
  <c r="BR831" i="20" s="1"/>
  <c r="BS831" i="20" a="1"/>
  <c r="BS831" i="20" s="1"/>
  <c r="CG831" i="20" a="1"/>
  <c r="CG831" i="20" s="1"/>
  <c r="CL831" i="20" s="1"/>
  <c r="CM831" i="20" s="1"/>
  <c r="CH831" i="20" a="1"/>
  <c r="CH831" i="20" s="1"/>
  <c r="CI831" i="20" a="1"/>
  <c r="CI831" i="20" s="1"/>
  <c r="BQ832" i="20" a="1"/>
  <c r="BQ832" i="20" s="1"/>
  <c r="BV832" i="20" s="1"/>
  <c r="BW832" i="20" s="1"/>
  <c r="BR832" i="20" a="1"/>
  <c r="BR832" i="20" s="1"/>
  <c r="BS832" i="20" a="1"/>
  <c r="BS832" i="20" s="1"/>
  <c r="CG832" i="20" a="1"/>
  <c r="CG832" i="20" s="1"/>
  <c r="CL832" i="20" s="1"/>
  <c r="CM832" i="20" s="1"/>
  <c r="CH832" i="20" a="1"/>
  <c r="CH832" i="20" s="1"/>
  <c r="CI832" i="20" a="1"/>
  <c r="CI832" i="20" s="1"/>
  <c r="BQ833" i="20" a="1"/>
  <c r="BQ833" i="20" s="1"/>
  <c r="BV833" i="20" s="1"/>
  <c r="BR833" i="20" a="1"/>
  <c r="BR833" i="20" s="1"/>
  <c r="BS833" i="20" a="1"/>
  <c r="BS833" i="20" s="1"/>
  <c r="CG833" i="20" a="1"/>
  <c r="CG833" i="20" s="1"/>
  <c r="CL833" i="20" s="1"/>
  <c r="CH833" i="20" a="1"/>
  <c r="CH833" i="20" s="1"/>
  <c r="CI833" i="20" a="1"/>
  <c r="CI833" i="20" s="1"/>
  <c r="BQ834" i="20" a="1"/>
  <c r="BQ834" i="20" s="1"/>
  <c r="BV834" i="20" s="1"/>
  <c r="BW834" i="20" s="1"/>
  <c r="BR834" i="20" a="1"/>
  <c r="BR834" i="20" s="1"/>
  <c r="BS834" i="20" a="1"/>
  <c r="BS834" i="20" s="1"/>
  <c r="CG834" i="20" a="1"/>
  <c r="CG834" i="20" s="1"/>
  <c r="CL834" i="20" s="1"/>
  <c r="CM834" i="20" s="1"/>
  <c r="CH834" i="20" a="1"/>
  <c r="CH834" i="20" s="1"/>
  <c r="CI834" i="20" a="1"/>
  <c r="CI834" i="20" s="1"/>
  <c r="BQ835" i="20" a="1"/>
  <c r="BQ835" i="20" s="1"/>
  <c r="BV835" i="20" s="1"/>
  <c r="BW835" i="20" s="1"/>
  <c r="BR835" i="20" a="1"/>
  <c r="BR835" i="20" s="1"/>
  <c r="BS835" i="20" a="1"/>
  <c r="BS835" i="20" s="1"/>
  <c r="CG835" i="20" a="1"/>
  <c r="CG835" i="20" s="1"/>
  <c r="CL835" i="20" s="1"/>
  <c r="CM835" i="20" s="1"/>
  <c r="CH835" i="20" a="1"/>
  <c r="CH835" i="20" s="1"/>
  <c r="CI835" i="20" a="1"/>
  <c r="CI835" i="20" s="1"/>
  <c r="BQ836" i="20" a="1"/>
  <c r="BQ836" i="20" s="1"/>
  <c r="BV836" i="20" s="1"/>
  <c r="BW836" i="20" s="1"/>
  <c r="BR836" i="20" a="1"/>
  <c r="BR836" i="20" s="1"/>
  <c r="BS836" i="20" a="1"/>
  <c r="BS836" i="20" s="1"/>
  <c r="CG836" i="20" a="1"/>
  <c r="CG836" i="20" s="1"/>
  <c r="CL836" i="20" s="1"/>
  <c r="CM836" i="20" s="1"/>
  <c r="CH836" i="20" a="1"/>
  <c r="CH836" i="20" s="1"/>
  <c r="CI836" i="20" a="1"/>
  <c r="CI836" i="20" s="1"/>
  <c r="BQ837" i="20" a="1"/>
  <c r="BQ837" i="20" s="1"/>
  <c r="BV837" i="20" s="1"/>
  <c r="BW837" i="20" s="1"/>
  <c r="BR837" i="20" a="1"/>
  <c r="BR837" i="20" s="1"/>
  <c r="BS837" i="20" a="1"/>
  <c r="BS837" i="20" s="1"/>
  <c r="CG837" i="20" a="1"/>
  <c r="CG837" i="20" s="1"/>
  <c r="CL837" i="20" s="1"/>
  <c r="CM837" i="20" s="1"/>
  <c r="CH837" i="20" a="1"/>
  <c r="CH837" i="20" s="1"/>
  <c r="CI837" i="20" a="1"/>
  <c r="CI837" i="20" s="1"/>
  <c r="BQ838" i="20" a="1"/>
  <c r="BQ838" i="20" s="1"/>
  <c r="BV838" i="20" s="1"/>
  <c r="BR838" i="20" a="1"/>
  <c r="BR838" i="20" s="1"/>
  <c r="BS838" i="20" a="1"/>
  <c r="BS838" i="20" s="1"/>
  <c r="CG838" i="20" a="1"/>
  <c r="CG838" i="20" s="1"/>
  <c r="CL838" i="20" s="1"/>
  <c r="CH838" i="20" a="1"/>
  <c r="CH838" i="20" s="1"/>
  <c r="CI838" i="20" a="1"/>
  <c r="CI838" i="20" s="1"/>
  <c r="BQ839" i="20" a="1"/>
  <c r="BQ839" i="20" s="1"/>
  <c r="BV839" i="20" s="1"/>
  <c r="BW839" i="20" s="1"/>
  <c r="BR839" i="20" a="1"/>
  <c r="BR839" i="20" s="1"/>
  <c r="BS839" i="20" a="1"/>
  <c r="BS839" i="20" s="1"/>
  <c r="CG839" i="20" a="1"/>
  <c r="CG839" i="20" s="1"/>
  <c r="CL839" i="20" s="1"/>
  <c r="CM839" i="20" s="1"/>
  <c r="CH839" i="20" a="1"/>
  <c r="CH839" i="20" s="1"/>
  <c r="CI839" i="20" a="1"/>
  <c r="CI839" i="20" s="1"/>
  <c r="BQ840" i="20" a="1"/>
  <c r="BQ840" i="20" s="1"/>
  <c r="BV840" i="20" s="1"/>
  <c r="BW840" i="20" s="1"/>
  <c r="BR840" i="20" a="1"/>
  <c r="BR840" i="20" s="1"/>
  <c r="BS840" i="20" a="1"/>
  <c r="BS840" i="20" s="1"/>
  <c r="CG840" i="20" a="1"/>
  <c r="CG840" i="20" s="1"/>
  <c r="CL840" i="20" s="1"/>
  <c r="CM840" i="20" s="1"/>
  <c r="CH840" i="20" a="1"/>
  <c r="CH840" i="20" s="1"/>
  <c r="CI840" i="20" a="1"/>
  <c r="CI840" i="20" s="1"/>
  <c r="BQ841" i="20" a="1"/>
  <c r="BQ841" i="20" s="1"/>
  <c r="BV841" i="20" s="1"/>
  <c r="BW841" i="20" s="1"/>
  <c r="BR841" i="20" a="1"/>
  <c r="BR841" i="20" s="1"/>
  <c r="BS841" i="20" a="1"/>
  <c r="BS841" i="20" s="1"/>
  <c r="CG841" i="20" a="1"/>
  <c r="CG841" i="20" s="1"/>
  <c r="CL841" i="20" s="1"/>
  <c r="CM841" i="20" s="1"/>
  <c r="CH841" i="20" a="1"/>
  <c r="CH841" i="20" s="1"/>
  <c r="CI841" i="20" a="1"/>
  <c r="CI841" i="20" s="1"/>
  <c r="CK841" i="20" s="1"/>
  <c r="BQ842" i="20" a="1"/>
  <c r="BQ842" i="20" s="1"/>
  <c r="BV842" i="20" s="1"/>
  <c r="BW842" i="20" s="1"/>
  <c r="BR842" i="20" a="1"/>
  <c r="BR842" i="20" s="1"/>
  <c r="BS842" i="20" a="1"/>
  <c r="BS842" i="20" s="1"/>
  <c r="CG842" i="20" a="1"/>
  <c r="CG842" i="20" s="1"/>
  <c r="CL842" i="20" s="1"/>
  <c r="CM842" i="20" s="1"/>
  <c r="CH842" i="20" a="1"/>
  <c r="CH842" i="20" s="1"/>
  <c r="CI842" i="20" a="1"/>
  <c r="CI842" i="20" s="1"/>
  <c r="BQ843" i="20" a="1"/>
  <c r="BQ843" i="20" s="1"/>
  <c r="BV843" i="20" s="1"/>
  <c r="BR843" i="20" a="1"/>
  <c r="BR843" i="20" s="1"/>
  <c r="BS843" i="20" a="1"/>
  <c r="BS843" i="20" s="1"/>
  <c r="CG843" i="20" a="1"/>
  <c r="CG843" i="20" s="1"/>
  <c r="CL843" i="20" s="1"/>
  <c r="CH843" i="20" a="1"/>
  <c r="CH843" i="20" s="1"/>
  <c r="CI843" i="20" a="1"/>
  <c r="CI843" i="20" s="1"/>
  <c r="BQ844" i="20" a="1"/>
  <c r="BQ844" i="20" s="1"/>
  <c r="BV844" i="20" s="1"/>
  <c r="BW844" i="20" s="1"/>
  <c r="BR844" i="20" a="1"/>
  <c r="BR844" i="20" s="1"/>
  <c r="BS844" i="20" a="1"/>
  <c r="BS844" i="20" s="1"/>
  <c r="CG844" i="20" a="1"/>
  <c r="CG844" i="20" s="1"/>
  <c r="CL844" i="20" s="1"/>
  <c r="CM844" i="20" s="1"/>
  <c r="CH844" i="20" a="1"/>
  <c r="CH844" i="20" s="1"/>
  <c r="CI844" i="20" a="1"/>
  <c r="CI844" i="20" s="1"/>
  <c r="BQ845" i="20" a="1"/>
  <c r="BQ845" i="20" s="1"/>
  <c r="BV845" i="20" s="1"/>
  <c r="BW845" i="20" s="1"/>
  <c r="BR845" i="20" a="1"/>
  <c r="BR845" i="20" s="1"/>
  <c r="BS845" i="20" a="1"/>
  <c r="BS845" i="20" s="1"/>
  <c r="CG845" i="20" a="1"/>
  <c r="CG845" i="20" s="1"/>
  <c r="CL845" i="20" s="1"/>
  <c r="CM845" i="20" s="1"/>
  <c r="CH845" i="20" a="1"/>
  <c r="CH845" i="20" s="1"/>
  <c r="CI845" i="20" a="1"/>
  <c r="CI845" i="20" s="1"/>
  <c r="BQ846" i="20" a="1"/>
  <c r="BQ846" i="20" s="1"/>
  <c r="BV846" i="20" s="1"/>
  <c r="BW846" i="20" s="1"/>
  <c r="BR846" i="20" a="1"/>
  <c r="BR846" i="20"/>
  <c r="BS846" i="20" a="1"/>
  <c r="BS846" i="20" s="1"/>
  <c r="CG846" i="20" a="1"/>
  <c r="CG846" i="20" s="1"/>
  <c r="CL846" i="20" s="1"/>
  <c r="CM846" i="20" s="1"/>
  <c r="CH846" i="20" a="1"/>
  <c r="CH846" i="20" s="1"/>
  <c r="CI846" i="20" a="1"/>
  <c r="CI846" i="20" s="1"/>
  <c r="BQ847" i="20" a="1"/>
  <c r="BQ847" i="20" s="1"/>
  <c r="BV847" i="20" s="1"/>
  <c r="BW847" i="20" s="1"/>
  <c r="BR847" i="20" a="1"/>
  <c r="BR847" i="20" s="1"/>
  <c r="BS847" i="20" a="1"/>
  <c r="BS847" i="20" s="1"/>
  <c r="CG847" i="20" a="1"/>
  <c r="CG847" i="20" s="1"/>
  <c r="CL847" i="20" s="1"/>
  <c r="CM847" i="20" s="1"/>
  <c r="CH847" i="20" a="1"/>
  <c r="CH847" i="20" s="1"/>
  <c r="CI847" i="20" a="1"/>
  <c r="CI847" i="20" s="1"/>
  <c r="BQ848" i="20" a="1"/>
  <c r="BQ848" i="20" s="1"/>
  <c r="BV848" i="20" s="1"/>
  <c r="BW848" i="20" s="1"/>
  <c r="BR848" i="20" a="1"/>
  <c r="BR848" i="20" s="1"/>
  <c r="BS848" i="20" a="1"/>
  <c r="BS848" i="20" s="1"/>
  <c r="CG848" i="20" a="1"/>
  <c r="CG848" i="20" s="1"/>
  <c r="CL848" i="20" s="1"/>
  <c r="CM848" i="20" s="1"/>
  <c r="CH848" i="20" a="1"/>
  <c r="CH848" i="20" s="1"/>
  <c r="CI848" i="20" a="1"/>
  <c r="CI848" i="20" s="1"/>
  <c r="BQ849" i="20" a="1"/>
  <c r="BQ849" i="20" s="1"/>
  <c r="BV849" i="20" s="1"/>
  <c r="BR849" i="20" a="1"/>
  <c r="BR849" i="20" s="1"/>
  <c r="BS849" i="20" a="1"/>
  <c r="BS849" i="20" s="1"/>
  <c r="CG849" i="20" a="1"/>
  <c r="CG849" i="20" s="1"/>
  <c r="CL849" i="20" s="1"/>
  <c r="CH849" i="20" a="1"/>
  <c r="CH849" i="20" s="1"/>
  <c r="CI849" i="20" a="1"/>
  <c r="CI849" i="20" s="1"/>
  <c r="BQ850" i="20" a="1"/>
  <c r="BQ850" i="20" s="1"/>
  <c r="BV850" i="20" s="1"/>
  <c r="BW850" i="20" s="1"/>
  <c r="BR850" i="20" a="1"/>
  <c r="BR850" i="20" s="1"/>
  <c r="BS850" i="20" a="1"/>
  <c r="BS850" i="20" s="1"/>
  <c r="CG850" i="20" a="1"/>
  <c r="CG850" i="20" s="1"/>
  <c r="CL850" i="20" s="1"/>
  <c r="CM850" i="20" s="1"/>
  <c r="CH850" i="20" a="1"/>
  <c r="CH850" i="20" s="1"/>
  <c r="CI850" i="20" a="1"/>
  <c r="CI850" i="20" s="1"/>
  <c r="BQ851" i="20" a="1"/>
  <c r="BQ851" i="20" s="1"/>
  <c r="BV851" i="20" s="1"/>
  <c r="BW851" i="20" s="1"/>
  <c r="BR851" i="20" a="1"/>
  <c r="BR851" i="20" s="1"/>
  <c r="BS851" i="20" a="1"/>
  <c r="BS851" i="20" s="1"/>
  <c r="CG851" i="20" a="1"/>
  <c r="CG851" i="20" s="1"/>
  <c r="CL851" i="20" s="1"/>
  <c r="CM851" i="20" s="1"/>
  <c r="CH851" i="20" a="1"/>
  <c r="CH851" i="20" s="1"/>
  <c r="CI851" i="20" a="1"/>
  <c r="CI851" i="20" s="1"/>
  <c r="BQ852" i="20" a="1"/>
  <c r="BQ852" i="20" s="1"/>
  <c r="BV852" i="20" s="1"/>
  <c r="BW852" i="20" s="1"/>
  <c r="BR852" i="20" a="1"/>
  <c r="BR852" i="20" s="1"/>
  <c r="BS852" i="20" a="1"/>
  <c r="BS852" i="20" s="1"/>
  <c r="CG852" i="20" a="1"/>
  <c r="CG852" i="20" s="1"/>
  <c r="CL852" i="20" s="1"/>
  <c r="CM852" i="20" s="1"/>
  <c r="CH852" i="20" a="1"/>
  <c r="CH852" i="20" s="1"/>
  <c r="CI852" i="20" a="1"/>
  <c r="CI852" i="20" s="1"/>
  <c r="BQ853" i="20" a="1"/>
  <c r="BQ853" i="20" s="1"/>
  <c r="BV853" i="20" s="1"/>
  <c r="BR853" i="20" a="1"/>
  <c r="BR853" i="20" s="1"/>
  <c r="BS853" i="20" a="1"/>
  <c r="BS853" i="20" s="1"/>
  <c r="CG853" i="20" a="1"/>
  <c r="CG853" i="20" s="1"/>
  <c r="CL853" i="20" s="1"/>
  <c r="CH853" i="20" a="1"/>
  <c r="CH853" i="20" s="1"/>
  <c r="CI853" i="20" a="1"/>
  <c r="CI853" i="20" s="1"/>
  <c r="BQ854" i="20" a="1"/>
  <c r="BQ854" i="20" s="1"/>
  <c r="BV854" i="20" s="1"/>
  <c r="BW854" i="20" s="1"/>
  <c r="BR854" i="20" a="1"/>
  <c r="BR854" i="20" s="1"/>
  <c r="BS854" i="20" a="1"/>
  <c r="BS854" i="20" s="1"/>
  <c r="CG854" i="20" a="1"/>
  <c r="CG854" i="20" s="1"/>
  <c r="CL854" i="20" s="1"/>
  <c r="CM854" i="20" s="1"/>
  <c r="CH854" i="20" a="1"/>
  <c r="CH854" i="20" s="1"/>
  <c r="CI854" i="20" a="1"/>
  <c r="CI854" i="20" s="1"/>
  <c r="BQ855" i="20" a="1"/>
  <c r="BQ855" i="20" s="1"/>
  <c r="BV855" i="20" s="1"/>
  <c r="BW855" i="20" s="1"/>
  <c r="BR855" i="20" a="1"/>
  <c r="BR855" i="20" s="1"/>
  <c r="BS855" i="20" a="1"/>
  <c r="BS855" i="20" s="1"/>
  <c r="CG855" i="20" a="1"/>
  <c r="CG855" i="20" s="1"/>
  <c r="CL855" i="20" s="1"/>
  <c r="CM855" i="20" s="1"/>
  <c r="CH855" i="20" a="1"/>
  <c r="CH855" i="20" s="1"/>
  <c r="CI855" i="20" a="1"/>
  <c r="CI855" i="20" s="1"/>
  <c r="BQ856" i="20" a="1"/>
  <c r="BQ856" i="20" s="1"/>
  <c r="BV856" i="20" s="1"/>
  <c r="BW856" i="20" s="1"/>
  <c r="BR856" i="20" a="1"/>
  <c r="BR856" i="20" s="1"/>
  <c r="BS856" i="20" a="1"/>
  <c r="BS856" i="20" s="1"/>
  <c r="CG856" i="20" a="1"/>
  <c r="CG856" i="20" s="1"/>
  <c r="CL856" i="20" s="1"/>
  <c r="CM856" i="20" s="1"/>
  <c r="CH856" i="20" a="1"/>
  <c r="CH856" i="20" s="1"/>
  <c r="CI856" i="20" a="1"/>
  <c r="CI856" i="20" s="1"/>
  <c r="BQ857" i="20" a="1"/>
  <c r="BQ857" i="20" s="1"/>
  <c r="BV857" i="20" s="1"/>
  <c r="BW857" i="20" s="1"/>
  <c r="BR857" i="20" a="1"/>
  <c r="BR857" i="20" s="1"/>
  <c r="BS857" i="20" a="1"/>
  <c r="BS857" i="20" s="1"/>
  <c r="CG857" i="20" a="1"/>
  <c r="CG857" i="20" s="1"/>
  <c r="CL857" i="20" s="1"/>
  <c r="CM857" i="20" s="1"/>
  <c r="CH857" i="20" a="1"/>
  <c r="CH857" i="20" s="1"/>
  <c r="CI857" i="20" a="1"/>
  <c r="CI857" i="20" s="1"/>
  <c r="BQ858" i="20" a="1"/>
  <c r="BQ858" i="20" s="1"/>
  <c r="BV858" i="20" s="1"/>
  <c r="BR858" i="20" a="1"/>
  <c r="BR858" i="20" s="1"/>
  <c r="BS858" i="20" a="1"/>
  <c r="BS858" i="20" s="1"/>
  <c r="CG858" i="20" a="1"/>
  <c r="CG858" i="20" s="1"/>
  <c r="CL858" i="20" s="1"/>
  <c r="CH858" i="20" a="1"/>
  <c r="CH858" i="20" s="1"/>
  <c r="CI858" i="20" a="1"/>
  <c r="CI858" i="20" s="1"/>
  <c r="BQ859" i="20" a="1"/>
  <c r="BQ859" i="20" s="1"/>
  <c r="BV859" i="20" s="1"/>
  <c r="BW859" i="20" s="1"/>
  <c r="BR859" i="20" a="1"/>
  <c r="BR859" i="20" s="1"/>
  <c r="BS859" i="20" a="1"/>
  <c r="BS859" i="20" s="1"/>
  <c r="CG859" i="20" a="1"/>
  <c r="CG859" i="20" s="1"/>
  <c r="CL859" i="20" s="1"/>
  <c r="CM859" i="20" s="1"/>
  <c r="CH859" i="20" a="1"/>
  <c r="CH859" i="20" s="1"/>
  <c r="CI859" i="20" a="1"/>
  <c r="CI859" i="20" s="1"/>
  <c r="BQ860" i="20" a="1"/>
  <c r="BQ860" i="20" s="1"/>
  <c r="BV860" i="20" s="1"/>
  <c r="BW860" i="20" s="1"/>
  <c r="BR860" i="20" a="1"/>
  <c r="BR860" i="20" s="1"/>
  <c r="BS860" i="20" a="1"/>
  <c r="BS860" i="20" s="1"/>
  <c r="CG860" i="20" a="1"/>
  <c r="CG860" i="20" s="1"/>
  <c r="CL860" i="20" s="1"/>
  <c r="CM860" i="20" s="1"/>
  <c r="CH860" i="20" a="1"/>
  <c r="CH860" i="20" s="1"/>
  <c r="CI860" i="20" a="1"/>
  <c r="CI860" i="20" s="1"/>
  <c r="BQ861" i="20" a="1"/>
  <c r="BQ861" i="20" s="1"/>
  <c r="BV861" i="20" s="1"/>
  <c r="BW861" i="20" s="1"/>
  <c r="BR861" i="20" a="1"/>
  <c r="BR861" i="20" s="1"/>
  <c r="BS861" i="20" a="1"/>
  <c r="BS861" i="20" s="1"/>
  <c r="CG861" i="20" a="1"/>
  <c r="CG861" i="20" s="1"/>
  <c r="CL861" i="20" s="1"/>
  <c r="CM861" i="20" s="1"/>
  <c r="CH861" i="20" a="1"/>
  <c r="CH861" i="20" s="1"/>
  <c r="CI861" i="20" a="1"/>
  <c r="CI861" i="20" s="1"/>
  <c r="BQ862" i="20" a="1"/>
  <c r="BQ862" i="20" s="1"/>
  <c r="BV862" i="20" s="1"/>
  <c r="BR862" i="20" a="1"/>
  <c r="BR862" i="20" s="1"/>
  <c r="BS862" i="20" a="1"/>
  <c r="BS862" i="20" s="1"/>
  <c r="CG862" i="20" a="1"/>
  <c r="CG862" i="20" s="1"/>
  <c r="CL862" i="20" s="1"/>
  <c r="CH862" i="20" a="1"/>
  <c r="CH862" i="20" s="1"/>
  <c r="CI862" i="20" a="1"/>
  <c r="CI862" i="20" s="1"/>
  <c r="BQ863" i="20" a="1"/>
  <c r="BQ863" i="20" s="1"/>
  <c r="BV863" i="20" s="1"/>
  <c r="BW863" i="20" s="1"/>
  <c r="BR863" i="20" a="1"/>
  <c r="BR863" i="20" s="1"/>
  <c r="BS863" i="20" a="1"/>
  <c r="BS863" i="20" s="1"/>
  <c r="CG863" i="20" a="1"/>
  <c r="CG863" i="20" s="1"/>
  <c r="CL863" i="20" s="1"/>
  <c r="CM863" i="20" s="1"/>
  <c r="CH863" i="20" a="1"/>
  <c r="CH863" i="20" s="1"/>
  <c r="CI863" i="20" a="1"/>
  <c r="CI863" i="20" s="1"/>
  <c r="BQ864" i="20" a="1"/>
  <c r="BQ864" i="20" s="1"/>
  <c r="BV864" i="20" s="1"/>
  <c r="BW864" i="20" s="1"/>
  <c r="BR864" i="20" a="1"/>
  <c r="BR864" i="20" s="1"/>
  <c r="BS864" i="20" a="1"/>
  <c r="BS864" i="20" s="1"/>
  <c r="CG864" i="20" a="1"/>
  <c r="CG864" i="20" s="1"/>
  <c r="CL864" i="20" s="1"/>
  <c r="CM864" i="20" s="1"/>
  <c r="CH864" i="20" a="1"/>
  <c r="CH864" i="20" s="1"/>
  <c r="CI864" i="20" a="1"/>
  <c r="CI864" i="20" s="1"/>
  <c r="BQ865" i="20" a="1"/>
  <c r="BQ865" i="20" s="1"/>
  <c r="BV865" i="20" s="1"/>
  <c r="BW865" i="20" s="1"/>
  <c r="BR865" i="20" a="1"/>
  <c r="BR865" i="20" s="1"/>
  <c r="BS865" i="20" a="1"/>
  <c r="BS865" i="20" s="1"/>
  <c r="CG865" i="20" a="1"/>
  <c r="CG865" i="20" s="1"/>
  <c r="CL865" i="20" s="1"/>
  <c r="CM865" i="20" s="1"/>
  <c r="CH865" i="20" a="1"/>
  <c r="CH865" i="20" s="1"/>
  <c r="CI865" i="20" a="1"/>
  <c r="CI865" i="20" s="1"/>
  <c r="BQ866" i="20" a="1"/>
  <c r="BQ866" i="20" s="1"/>
  <c r="BV866" i="20" s="1"/>
  <c r="BR866" i="20" a="1"/>
  <c r="BR866" i="20" s="1"/>
  <c r="BS866" i="20" a="1"/>
  <c r="BS866" i="20" s="1"/>
  <c r="CG866" i="20" a="1"/>
  <c r="CG866" i="20" s="1"/>
  <c r="CL866" i="20" s="1"/>
  <c r="CH866" i="20" a="1"/>
  <c r="CH866" i="20" s="1"/>
  <c r="CI866" i="20" a="1"/>
  <c r="CI866" i="20" s="1"/>
  <c r="BQ867" i="20" a="1"/>
  <c r="BQ867" i="20" s="1"/>
  <c r="BV867" i="20" s="1"/>
  <c r="BW867" i="20" s="1"/>
  <c r="BR867" i="20" a="1"/>
  <c r="BR867" i="20" s="1"/>
  <c r="BS867" i="20" a="1"/>
  <c r="BS867" i="20" s="1"/>
  <c r="CG867" i="20" a="1"/>
  <c r="CG867" i="20" s="1"/>
  <c r="CL867" i="20" s="1"/>
  <c r="CM867" i="20" s="1"/>
  <c r="CH867" i="20" a="1"/>
  <c r="CH867" i="20" s="1"/>
  <c r="CI867" i="20" a="1"/>
  <c r="CI867" i="20" s="1"/>
  <c r="BQ868" i="20" a="1"/>
  <c r="BQ868" i="20" s="1"/>
  <c r="BV868" i="20" s="1"/>
  <c r="BW868" i="20" s="1"/>
  <c r="BR868" i="20" a="1"/>
  <c r="BR868" i="20" s="1"/>
  <c r="BS868" i="20" a="1"/>
  <c r="BS868" i="20" s="1"/>
  <c r="CG868" i="20" a="1"/>
  <c r="CG868" i="20" s="1"/>
  <c r="CL868" i="20" s="1"/>
  <c r="CM868" i="20" s="1"/>
  <c r="CH868" i="20" a="1"/>
  <c r="CH868" i="20" s="1"/>
  <c r="CI868" i="20" a="1"/>
  <c r="CI868" i="20" s="1"/>
  <c r="BQ869" i="20" a="1"/>
  <c r="BQ869" i="20" s="1"/>
  <c r="BV869" i="20" s="1"/>
  <c r="BW869" i="20" s="1"/>
  <c r="BR869" i="20" a="1"/>
  <c r="BR869" i="20" s="1"/>
  <c r="BS869" i="20" a="1"/>
  <c r="BS869" i="20" s="1"/>
  <c r="CG869" i="20" a="1"/>
  <c r="CG869" i="20" s="1"/>
  <c r="CL869" i="20" s="1"/>
  <c r="CM869" i="20" s="1"/>
  <c r="CH869" i="20" a="1"/>
  <c r="CH869" i="20" s="1"/>
  <c r="CI869" i="20" a="1"/>
  <c r="CI869" i="20" s="1"/>
  <c r="BQ870" i="20" a="1"/>
  <c r="BQ870" i="20" s="1"/>
  <c r="BV870" i="20" s="1"/>
  <c r="BW870" i="20" s="1"/>
  <c r="BR870" i="20" a="1"/>
  <c r="BR870" i="20" s="1"/>
  <c r="BS870" i="20" a="1"/>
  <c r="BS870" i="20" s="1"/>
  <c r="CG870" i="20" a="1"/>
  <c r="CG870" i="20" s="1"/>
  <c r="CL870" i="20" s="1"/>
  <c r="CM870" i="20" s="1"/>
  <c r="CH870" i="20" a="1"/>
  <c r="CH870" i="20" s="1"/>
  <c r="CI870" i="20" a="1"/>
  <c r="CI870" i="20" s="1"/>
  <c r="BQ871" i="20" a="1"/>
  <c r="BQ871" i="20" s="1"/>
  <c r="BV871" i="20" s="1"/>
  <c r="BW871" i="20" s="1"/>
  <c r="BR871" i="20" a="1"/>
  <c r="BR871" i="20" s="1"/>
  <c r="BS871" i="20" a="1"/>
  <c r="BS871" i="20" s="1"/>
  <c r="CG871" i="20" a="1"/>
  <c r="CG871" i="20" s="1"/>
  <c r="CL871" i="20" s="1"/>
  <c r="CM871" i="20" s="1"/>
  <c r="CH871" i="20" a="1"/>
  <c r="CH871" i="20" s="1"/>
  <c r="CN871" i="20" s="1"/>
  <c r="CO871" i="20" s="1"/>
  <c r="CI871" i="20" a="1"/>
  <c r="CI871" i="20" s="1"/>
  <c r="BQ872" i="20" a="1"/>
  <c r="BQ872" i="20" s="1"/>
  <c r="BV872" i="20" s="1"/>
  <c r="BW872" i="20" s="1"/>
  <c r="BR872" i="20" a="1"/>
  <c r="BR872" i="20" s="1"/>
  <c r="BS872" i="20" a="1"/>
  <c r="BS872" i="20" s="1"/>
  <c r="CG872" i="20" a="1"/>
  <c r="CG872" i="20" s="1"/>
  <c r="CL872" i="20" s="1"/>
  <c r="CM872" i="20" s="1"/>
  <c r="CH872" i="20" a="1"/>
  <c r="CH872" i="20" s="1"/>
  <c r="CI872" i="20" a="1"/>
  <c r="CI872" i="20" s="1"/>
  <c r="BQ873" i="20" a="1"/>
  <c r="BQ873" i="20" s="1"/>
  <c r="BV873" i="20" s="1"/>
  <c r="BW873" i="20" s="1"/>
  <c r="BR873" i="20" a="1"/>
  <c r="BR873" i="20" s="1"/>
  <c r="BS873" i="20" a="1"/>
  <c r="BS873" i="20" s="1"/>
  <c r="CG873" i="20" a="1"/>
  <c r="CG873" i="20" s="1"/>
  <c r="CL873" i="20" s="1"/>
  <c r="CM873" i="20" s="1"/>
  <c r="CH873" i="20" a="1"/>
  <c r="CH873" i="20" s="1"/>
  <c r="CI873" i="20" a="1"/>
  <c r="CI873" i="20" s="1"/>
  <c r="BQ874" i="20" a="1"/>
  <c r="BQ874" i="20" s="1"/>
  <c r="BV874" i="20" s="1"/>
  <c r="BR874" i="20" a="1"/>
  <c r="BR874" i="20" s="1"/>
  <c r="BS874" i="20" a="1"/>
  <c r="BS874" i="20" s="1"/>
  <c r="BU874" i="20" s="1"/>
  <c r="CG874" i="20" a="1"/>
  <c r="CG874" i="20" s="1"/>
  <c r="CL874" i="20" s="1"/>
  <c r="CH874" i="20" a="1"/>
  <c r="CH874" i="20" s="1"/>
  <c r="CI874" i="20" a="1"/>
  <c r="CI874" i="20" s="1"/>
  <c r="BQ875" i="20" a="1"/>
  <c r="BQ875" i="20" s="1"/>
  <c r="BV875" i="20" s="1"/>
  <c r="BW875" i="20" s="1"/>
  <c r="BR875" i="20" a="1"/>
  <c r="BR875" i="20" s="1"/>
  <c r="BS875" i="20" a="1"/>
  <c r="BS875" i="20" s="1"/>
  <c r="CG875" i="20" a="1"/>
  <c r="CG875" i="20" s="1"/>
  <c r="CL875" i="20" s="1"/>
  <c r="CM875" i="20" s="1"/>
  <c r="CH875" i="20" a="1"/>
  <c r="CH875" i="20" s="1"/>
  <c r="CI875" i="20" a="1"/>
  <c r="CI875" i="20" s="1"/>
  <c r="BQ876" i="20" a="1"/>
  <c r="BQ876" i="20" s="1"/>
  <c r="BV876" i="20" s="1"/>
  <c r="BW876" i="20" s="1"/>
  <c r="BR876" i="20" a="1"/>
  <c r="BR876" i="20" s="1"/>
  <c r="BS876" i="20" a="1"/>
  <c r="BS876" i="20" s="1"/>
  <c r="CG876" i="20" a="1"/>
  <c r="CG876" i="20" s="1"/>
  <c r="CL876" i="20" s="1"/>
  <c r="CM876" i="20" s="1"/>
  <c r="CH876" i="20" a="1"/>
  <c r="CH876" i="20" s="1"/>
  <c r="CI876" i="20" a="1"/>
  <c r="CI876" i="20" s="1"/>
  <c r="BQ877" i="20" a="1"/>
  <c r="BQ877" i="20" s="1"/>
  <c r="BV877" i="20" s="1"/>
  <c r="BW877" i="20" s="1"/>
  <c r="BR877" i="20" a="1"/>
  <c r="BR877" i="20" s="1"/>
  <c r="BS877" i="20" a="1"/>
  <c r="BS877" i="20" s="1"/>
  <c r="CG877" i="20" a="1"/>
  <c r="CG877" i="20" s="1"/>
  <c r="CL877" i="20" s="1"/>
  <c r="CM877" i="20" s="1"/>
  <c r="CH877" i="20" a="1"/>
  <c r="CH877" i="20" s="1"/>
  <c r="CI877" i="20" a="1"/>
  <c r="CI877" i="20" s="1"/>
  <c r="BQ878" i="20" a="1"/>
  <c r="BQ878" i="20" s="1"/>
  <c r="BV878" i="20" s="1"/>
  <c r="BW878" i="20" s="1"/>
  <c r="BR878" i="20" a="1"/>
  <c r="BR878" i="20" s="1"/>
  <c r="BS878" i="20" a="1"/>
  <c r="BS878" i="20" s="1"/>
  <c r="CG878" i="20" a="1"/>
  <c r="CG878" i="20" s="1"/>
  <c r="CL878" i="20" s="1"/>
  <c r="CM878" i="20" s="1"/>
  <c r="CH878" i="20" a="1"/>
  <c r="CH878" i="20" s="1"/>
  <c r="CI878" i="20" a="1"/>
  <c r="CI878" i="20" s="1"/>
  <c r="BQ879" i="20" a="1"/>
  <c r="BQ879" i="20" s="1"/>
  <c r="BV879" i="20" s="1"/>
  <c r="BR879" i="20" a="1"/>
  <c r="BR879" i="20" s="1"/>
  <c r="BS879" i="20" a="1"/>
  <c r="BS879" i="20" s="1"/>
  <c r="CG879" i="20" a="1"/>
  <c r="CG879" i="20" s="1"/>
  <c r="CL879" i="20" s="1"/>
  <c r="CH879" i="20" a="1"/>
  <c r="CH879" i="20" s="1"/>
  <c r="CI879" i="20" a="1"/>
  <c r="CI879" i="20" s="1"/>
  <c r="BQ880" i="20" a="1"/>
  <c r="BQ880" i="20" s="1"/>
  <c r="BV880" i="20" s="1"/>
  <c r="BR880" i="20" a="1"/>
  <c r="BR880" i="20" s="1"/>
  <c r="BS880" i="20" a="1"/>
  <c r="BS880" i="20" s="1"/>
  <c r="CG880" i="20" a="1"/>
  <c r="CG880" i="20" s="1"/>
  <c r="CL880" i="20" s="1"/>
  <c r="CH880" i="20" a="1"/>
  <c r="CH880" i="20" s="1"/>
  <c r="CI880" i="20" a="1"/>
  <c r="CI880" i="20" s="1"/>
  <c r="BQ881" i="20" a="1"/>
  <c r="BQ881" i="20" s="1"/>
  <c r="BV881" i="20" s="1"/>
  <c r="BW881" i="20" s="1"/>
  <c r="BR881" i="20" a="1"/>
  <c r="BR881" i="20" s="1"/>
  <c r="BS881" i="20" a="1"/>
  <c r="BS881" i="20" s="1"/>
  <c r="CG881" i="20" a="1"/>
  <c r="CG881" i="20" s="1"/>
  <c r="CL881" i="20" s="1"/>
  <c r="CM881" i="20" s="1"/>
  <c r="CH881" i="20" a="1"/>
  <c r="CH881" i="20" s="1"/>
  <c r="CI881" i="20" a="1"/>
  <c r="CI881" i="20" s="1"/>
  <c r="BQ882" i="20" a="1"/>
  <c r="BQ882" i="20" s="1"/>
  <c r="BV882" i="20" s="1"/>
  <c r="BW882" i="20" s="1"/>
  <c r="BR882" i="20" a="1"/>
  <c r="BR882" i="20" s="1"/>
  <c r="BS882" i="20" a="1"/>
  <c r="BS882" i="20" s="1"/>
  <c r="CG882" i="20" a="1"/>
  <c r="CG882" i="20" s="1"/>
  <c r="CL882" i="20" s="1"/>
  <c r="CM882" i="20" s="1"/>
  <c r="CH882" i="20" a="1"/>
  <c r="CH882" i="20" s="1"/>
  <c r="CI882" i="20" a="1"/>
  <c r="CI882" i="20" s="1"/>
  <c r="BQ883" i="20" a="1"/>
  <c r="BQ883" i="20" s="1"/>
  <c r="BV883" i="20" s="1"/>
  <c r="BW883" i="20" s="1"/>
  <c r="BR883" i="20" a="1"/>
  <c r="BR883" i="20" s="1"/>
  <c r="BS883" i="20" a="1"/>
  <c r="BS883" i="20" s="1"/>
  <c r="CG883" i="20" a="1"/>
  <c r="CG883" i="20" s="1"/>
  <c r="CL883" i="20" s="1"/>
  <c r="CM883" i="20" s="1"/>
  <c r="CH883" i="20" a="1"/>
  <c r="CH883" i="20" s="1"/>
  <c r="CI883" i="20" a="1"/>
  <c r="CI883" i="20" s="1"/>
  <c r="BQ884" i="20" a="1"/>
  <c r="BQ884" i="20" s="1"/>
  <c r="BV884" i="20" s="1"/>
  <c r="BW884" i="20" s="1"/>
  <c r="BR884" i="20" a="1"/>
  <c r="BR884" i="20" s="1"/>
  <c r="BS884" i="20" a="1"/>
  <c r="BS884" i="20" s="1"/>
  <c r="CG884" i="20" a="1"/>
  <c r="CG884" i="20" s="1"/>
  <c r="CL884" i="20" s="1"/>
  <c r="CM884" i="20" s="1"/>
  <c r="CH884" i="20" a="1"/>
  <c r="CH884" i="20" s="1"/>
  <c r="CI884" i="20" a="1"/>
  <c r="CI884" i="20" s="1"/>
  <c r="BQ885" i="20" a="1"/>
  <c r="BQ885" i="20" s="1"/>
  <c r="BV885" i="20" s="1"/>
  <c r="BR885" i="20" a="1"/>
  <c r="BR885" i="20"/>
  <c r="BS885" i="20" a="1"/>
  <c r="BS885" i="20" s="1"/>
  <c r="CG885" i="20" a="1"/>
  <c r="CG885" i="20" s="1"/>
  <c r="CL885" i="20" s="1"/>
  <c r="CH885" i="20" a="1"/>
  <c r="CH885" i="20" s="1"/>
  <c r="CI885" i="20" a="1"/>
  <c r="CI885" i="20" s="1"/>
  <c r="BQ886" i="20" a="1"/>
  <c r="BQ886" i="20" s="1"/>
  <c r="BV886" i="20" s="1"/>
  <c r="BW886" i="20" s="1"/>
  <c r="BR886" i="20" a="1"/>
  <c r="BR886" i="20" s="1"/>
  <c r="BS886" i="20" a="1"/>
  <c r="BS886" i="20" s="1"/>
  <c r="CG886" i="20" a="1"/>
  <c r="CG886" i="20" s="1"/>
  <c r="CL886" i="20" s="1"/>
  <c r="CM886" i="20" s="1"/>
  <c r="CH886" i="20" a="1"/>
  <c r="CH886" i="20" s="1"/>
  <c r="CI886" i="20" a="1"/>
  <c r="CI886" i="20" s="1"/>
  <c r="BQ887" i="20" a="1"/>
  <c r="BQ887" i="20" s="1"/>
  <c r="BV887" i="20" s="1"/>
  <c r="BW887" i="20" s="1"/>
  <c r="BR887" i="20" a="1"/>
  <c r="BR887" i="20" s="1"/>
  <c r="BS887" i="20" a="1"/>
  <c r="BS887" i="20"/>
  <c r="CG887" i="20" a="1"/>
  <c r="CG887" i="20" s="1"/>
  <c r="CL887" i="20" s="1"/>
  <c r="CM887" i="20" s="1"/>
  <c r="CH887" i="20" a="1"/>
  <c r="CH887" i="20" s="1"/>
  <c r="CI887" i="20" a="1"/>
  <c r="CI887" i="20" s="1"/>
  <c r="BQ888" i="20" a="1"/>
  <c r="BQ888" i="20" s="1"/>
  <c r="BV888" i="20" s="1"/>
  <c r="BW888" i="20" s="1"/>
  <c r="BR888" i="20" a="1"/>
  <c r="BR888" i="20" s="1"/>
  <c r="BS888" i="20" a="1"/>
  <c r="BS888" i="20" s="1"/>
  <c r="CG888" i="20" a="1"/>
  <c r="CG888" i="20" s="1"/>
  <c r="CL888" i="20" s="1"/>
  <c r="CM888" i="20" s="1"/>
  <c r="CH888" i="20" a="1"/>
  <c r="CH888" i="20" s="1"/>
  <c r="CI888" i="20" a="1"/>
  <c r="CI888" i="20" s="1"/>
  <c r="BQ889" i="20" a="1"/>
  <c r="BQ889" i="20" s="1"/>
  <c r="BV889" i="20" s="1"/>
  <c r="BW889" i="20" s="1"/>
  <c r="BR889" i="20" a="1"/>
  <c r="BR889" i="20" s="1"/>
  <c r="BS889" i="20" a="1"/>
  <c r="BS889" i="20" s="1"/>
  <c r="CG889" i="20" a="1"/>
  <c r="CG889" i="20" s="1"/>
  <c r="CL889" i="20" s="1"/>
  <c r="CM889" i="20" s="1"/>
  <c r="CH889" i="20" a="1"/>
  <c r="CH889" i="20" s="1"/>
  <c r="CI889" i="20" a="1"/>
  <c r="CI889" i="20" s="1"/>
  <c r="BQ890" i="20" a="1"/>
  <c r="BQ890" i="20" s="1"/>
  <c r="BV890" i="20" s="1"/>
  <c r="BR890" i="20" a="1"/>
  <c r="BR890" i="20" s="1"/>
  <c r="BS890" i="20" a="1"/>
  <c r="BS890" i="20" s="1"/>
  <c r="CG890" i="20" a="1"/>
  <c r="CG890" i="20" s="1"/>
  <c r="CL890" i="20" s="1"/>
  <c r="CH890" i="20" a="1"/>
  <c r="CH890" i="20" s="1"/>
  <c r="CI890" i="20" a="1"/>
  <c r="CI890" i="20" s="1"/>
  <c r="BQ891" i="20" a="1"/>
  <c r="BQ891" i="20" s="1"/>
  <c r="BV891" i="20" s="1"/>
  <c r="BW891" i="20" s="1"/>
  <c r="BR891" i="20" a="1"/>
  <c r="BR891" i="20" s="1"/>
  <c r="BS891" i="20" a="1"/>
  <c r="BS891" i="20" s="1"/>
  <c r="CG891" i="20" a="1"/>
  <c r="CG891" i="20" s="1"/>
  <c r="CL891" i="20" s="1"/>
  <c r="CM891" i="20" s="1"/>
  <c r="CH891" i="20" a="1"/>
  <c r="CH891" i="20" s="1"/>
  <c r="CI891" i="20" a="1"/>
  <c r="CI891" i="20" s="1"/>
  <c r="BQ892" i="20" a="1"/>
  <c r="BQ892" i="20" s="1"/>
  <c r="BV892" i="20" s="1"/>
  <c r="BW892" i="20" s="1"/>
  <c r="BR892" i="20" a="1"/>
  <c r="BR892" i="20" s="1"/>
  <c r="BS892" i="20" a="1"/>
  <c r="BS892" i="20" s="1"/>
  <c r="CG892" i="20" a="1"/>
  <c r="CG892" i="20" s="1"/>
  <c r="CL892" i="20" s="1"/>
  <c r="CM892" i="20" s="1"/>
  <c r="CH892" i="20" a="1"/>
  <c r="CH892" i="20" s="1"/>
  <c r="CI892" i="20" a="1"/>
  <c r="CI892" i="20" s="1"/>
  <c r="BQ893" i="20" a="1"/>
  <c r="BQ893" i="20" s="1"/>
  <c r="BV893" i="20" s="1"/>
  <c r="BW893" i="20" s="1"/>
  <c r="BR893" i="20" a="1"/>
  <c r="BR893" i="20" s="1"/>
  <c r="BS893" i="20" a="1"/>
  <c r="BS893" i="20" s="1"/>
  <c r="CG893" i="20" a="1"/>
  <c r="CG893" i="20" s="1"/>
  <c r="CL893" i="20" s="1"/>
  <c r="CM893" i="20" s="1"/>
  <c r="CH893" i="20" a="1"/>
  <c r="CH893" i="20" s="1"/>
  <c r="CI893" i="20" a="1"/>
  <c r="CI893" i="20" s="1"/>
  <c r="BQ894" i="20" a="1"/>
  <c r="BQ894" i="20" s="1"/>
  <c r="BV894" i="20" s="1"/>
  <c r="BW894" i="20" s="1"/>
  <c r="BR894" i="20" a="1"/>
  <c r="BR894" i="20" s="1"/>
  <c r="BS894" i="20" a="1"/>
  <c r="BS894" i="20" s="1"/>
  <c r="CG894" i="20" a="1"/>
  <c r="CG894" i="20" s="1"/>
  <c r="CL894" i="20" s="1"/>
  <c r="CM894" i="20" s="1"/>
  <c r="CH894" i="20" a="1"/>
  <c r="CH894" i="20" s="1"/>
  <c r="CI894" i="20" a="1"/>
  <c r="CI894" i="20" s="1"/>
  <c r="BQ895" i="20" a="1"/>
  <c r="BQ895" i="20" s="1"/>
  <c r="BV895" i="20" s="1"/>
  <c r="BR895" i="20" a="1"/>
  <c r="BR895" i="20" s="1"/>
  <c r="BS895" i="20" a="1"/>
  <c r="BS895" i="20" s="1"/>
  <c r="CG895" i="20" a="1"/>
  <c r="CG895" i="20" s="1"/>
  <c r="CL895" i="20" s="1"/>
  <c r="CH895" i="20" a="1"/>
  <c r="CH895" i="20" s="1"/>
  <c r="CI895" i="20" a="1"/>
  <c r="CI895" i="20" s="1"/>
  <c r="BQ896" i="20" a="1"/>
  <c r="BQ896" i="20" s="1"/>
  <c r="BV896" i="20" s="1"/>
  <c r="BW896" i="20" s="1"/>
  <c r="BR896" i="20" a="1"/>
  <c r="BR896" i="20" s="1"/>
  <c r="BS896" i="20" a="1"/>
  <c r="BS896" i="20" s="1"/>
  <c r="CG896" i="20" a="1"/>
  <c r="CG896" i="20" s="1"/>
  <c r="CL896" i="20" s="1"/>
  <c r="CM896" i="20" s="1"/>
  <c r="CH896" i="20" a="1"/>
  <c r="CH896" i="20" s="1"/>
  <c r="CI896" i="20" a="1"/>
  <c r="CI896" i="20" s="1"/>
  <c r="BQ897" i="20" a="1"/>
  <c r="BQ897" i="20" s="1"/>
  <c r="BV897" i="20" s="1"/>
  <c r="BW897" i="20" s="1"/>
  <c r="BR897" i="20" a="1"/>
  <c r="BR897" i="20" s="1"/>
  <c r="BS897" i="20" a="1"/>
  <c r="BS897" i="20" s="1"/>
  <c r="CG897" i="20" a="1"/>
  <c r="CG897" i="20" s="1"/>
  <c r="CL897" i="20" s="1"/>
  <c r="CM897" i="20" s="1"/>
  <c r="CH897" i="20" a="1"/>
  <c r="CH897" i="20" s="1"/>
  <c r="CI897" i="20" a="1"/>
  <c r="CI897" i="20" s="1"/>
  <c r="BQ898" i="20" a="1"/>
  <c r="BQ898" i="20" s="1"/>
  <c r="BV898" i="20" s="1"/>
  <c r="BW898" i="20" s="1"/>
  <c r="BR898" i="20" a="1"/>
  <c r="BR898" i="20" s="1"/>
  <c r="BS898" i="20" a="1"/>
  <c r="BS898" i="20" s="1"/>
  <c r="CG898" i="20" a="1"/>
  <c r="CG898" i="20" s="1"/>
  <c r="CL898" i="20" s="1"/>
  <c r="CM898" i="20" s="1"/>
  <c r="CH898" i="20" a="1"/>
  <c r="CH898" i="20" s="1"/>
  <c r="CI898" i="20" a="1"/>
  <c r="CI898" i="20" s="1"/>
  <c r="BQ899" i="20" a="1"/>
  <c r="BQ899" i="20" s="1"/>
  <c r="BV899" i="20" s="1"/>
  <c r="BW899" i="20" s="1"/>
  <c r="BR899" i="20" a="1"/>
  <c r="BR899" i="20" s="1"/>
  <c r="BS899" i="20" a="1"/>
  <c r="BS899" i="20" s="1"/>
  <c r="CG899" i="20" a="1"/>
  <c r="CG899" i="20" s="1"/>
  <c r="CL899" i="20" s="1"/>
  <c r="CM899" i="20" s="1"/>
  <c r="CH899" i="20" a="1"/>
  <c r="CH899" i="20" s="1"/>
  <c r="CI899" i="20" a="1"/>
  <c r="CI899" i="20" s="1"/>
  <c r="BQ900" i="20" a="1"/>
  <c r="BQ900" i="20" s="1"/>
  <c r="BV900" i="20" s="1"/>
  <c r="BR900" i="20" a="1"/>
  <c r="BR900" i="20" s="1"/>
  <c r="BS900" i="20" a="1"/>
  <c r="BS900" i="20" s="1"/>
  <c r="CG900" i="20" a="1"/>
  <c r="CG900" i="20" s="1"/>
  <c r="CL900" i="20" s="1"/>
  <c r="CH900" i="20" a="1"/>
  <c r="CH900" i="20" s="1"/>
  <c r="CI900" i="20" a="1"/>
  <c r="CI900" i="20" s="1"/>
  <c r="BQ901" i="20" a="1"/>
  <c r="BQ901" i="20" s="1"/>
  <c r="BV901" i="20" s="1"/>
  <c r="BW901" i="20" s="1"/>
  <c r="BR901" i="20" a="1"/>
  <c r="BR901" i="20" s="1"/>
  <c r="BS901" i="20" a="1"/>
  <c r="BS901" i="20" s="1"/>
  <c r="CG901" i="20" a="1"/>
  <c r="CG901" i="20" s="1"/>
  <c r="CL901" i="20" s="1"/>
  <c r="CM901" i="20" s="1"/>
  <c r="CH901" i="20" a="1"/>
  <c r="CH901" i="20" s="1"/>
  <c r="CI901" i="20" a="1"/>
  <c r="CI901" i="20" s="1"/>
  <c r="BQ902" i="20" a="1"/>
  <c r="BQ902" i="20" s="1"/>
  <c r="BV902" i="20" s="1"/>
  <c r="BW902" i="20" s="1"/>
  <c r="BR902" i="20" a="1"/>
  <c r="BR902" i="20" s="1"/>
  <c r="BS902" i="20" a="1"/>
  <c r="BS902" i="20" s="1"/>
  <c r="CG902" i="20" a="1"/>
  <c r="CG902" i="20" s="1"/>
  <c r="CL902" i="20" s="1"/>
  <c r="CM902" i="20" s="1"/>
  <c r="CH902" i="20" a="1"/>
  <c r="CH902" i="20" s="1"/>
  <c r="CI902" i="20" a="1"/>
  <c r="CI902" i="20" s="1"/>
  <c r="BQ903" i="20" a="1"/>
  <c r="BQ903" i="20" s="1"/>
  <c r="BV903" i="20" s="1"/>
  <c r="BW903" i="20" s="1"/>
  <c r="BR903" i="20" a="1"/>
  <c r="BR903" i="20" s="1"/>
  <c r="BS903" i="20" a="1"/>
  <c r="BS903" i="20" s="1"/>
  <c r="CG903" i="20" a="1"/>
  <c r="CG903" i="20" s="1"/>
  <c r="CL903" i="20" s="1"/>
  <c r="CM903" i="20" s="1"/>
  <c r="CH903" i="20" a="1"/>
  <c r="CH903" i="20" s="1"/>
  <c r="CI903" i="20" a="1"/>
  <c r="CI903" i="20" s="1"/>
  <c r="BQ904" i="20" a="1"/>
  <c r="BQ904" i="20" s="1"/>
  <c r="BV904" i="20" s="1"/>
  <c r="BR904" i="20" a="1"/>
  <c r="BR904" i="20" s="1"/>
  <c r="BS904" i="20" a="1"/>
  <c r="BS904" i="20" s="1"/>
  <c r="CG904" i="20" a="1"/>
  <c r="CG904" i="20" s="1"/>
  <c r="CL904" i="20" s="1"/>
  <c r="CH904" i="20" a="1"/>
  <c r="CH904" i="20" s="1"/>
  <c r="CI904" i="20" a="1"/>
  <c r="CI904" i="20" s="1"/>
  <c r="BQ905" i="20" a="1"/>
  <c r="BQ905" i="20" s="1"/>
  <c r="BV905" i="20" s="1"/>
  <c r="BW905" i="20" s="1"/>
  <c r="BR905" i="20" a="1"/>
  <c r="BR905" i="20" s="1"/>
  <c r="BS905" i="20" a="1"/>
  <c r="BS905" i="20" s="1"/>
  <c r="CG905" i="20" a="1"/>
  <c r="CG905" i="20" s="1"/>
  <c r="CL905" i="20" s="1"/>
  <c r="CM905" i="20" s="1"/>
  <c r="CH905" i="20" a="1"/>
  <c r="CH905" i="20" s="1"/>
  <c r="CI905" i="20" a="1"/>
  <c r="CI905" i="20" s="1"/>
  <c r="BQ906" i="20" a="1"/>
  <c r="BQ906" i="20" s="1"/>
  <c r="BV906" i="20" s="1"/>
  <c r="BW906" i="20" s="1"/>
  <c r="BR906" i="20" a="1"/>
  <c r="BR906" i="20" s="1"/>
  <c r="BS906" i="20" a="1"/>
  <c r="BS906" i="20" s="1"/>
  <c r="CG906" i="20" a="1"/>
  <c r="CG906" i="20" s="1"/>
  <c r="CL906" i="20" s="1"/>
  <c r="CM906" i="20" s="1"/>
  <c r="CH906" i="20" a="1"/>
  <c r="CH906" i="20" s="1"/>
  <c r="CI906" i="20" a="1"/>
  <c r="CI906" i="20" s="1"/>
  <c r="BQ907" i="20" a="1"/>
  <c r="BQ907" i="20" s="1"/>
  <c r="BV907" i="20" s="1"/>
  <c r="BW907" i="20" s="1"/>
  <c r="BR907" i="20" a="1"/>
  <c r="BR907" i="20" s="1"/>
  <c r="BS907" i="20" a="1"/>
  <c r="BS907" i="20" s="1"/>
  <c r="CG907" i="20" a="1"/>
  <c r="CG907" i="20"/>
  <c r="CL907" i="20" s="1"/>
  <c r="CM907" i="20" s="1"/>
  <c r="CH907" i="20" a="1"/>
  <c r="CH907" i="20" s="1"/>
  <c r="CI907" i="20" a="1"/>
  <c r="CI907" i="20" s="1"/>
  <c r="BQ908" i="20" a="1"/>
  <c r="BQ908" i="20" s="1"/>
  <c r="BV908" i="20" s="1"/>
  <c r="BW908" i="20" s="1"/>
  <c r="BR908" i="20" a="1"/>
  <c r="BR908" i="20" s="1"/>
  <c r="BS908" i="20" a="1"/>
  <c r="BS908" i="20" s="1"/>
  <c r="CG908" i="20" a="1"/>
  <c r="CG908" i="20" s="1"/>
  <c r="CL908" i="20" s="1"/>
  <c r="CM908" i="20" s="1"/>
  <c r="CH908" i="20" a="1"/>
  <c r="CH908" i="20" s="1"/>
  <c r="CI908" i="20" a="1"/>
  <c r="CI908" i="20" s="1"/>
  <c r="BQ909" i="20" a="1"/>
  <c r="BQ909" i="20" s="1"/>
  <c r="BV909" i="20" s="1"/>
  <c r="BR909" i="20" a="1"/>
  <c r="BR909" i="20" s="1"/>
  <c r="BS909" i="20" a="1"/>
  <c r="BS909" i="20" s="1"/>
  <c r="CG909" i="20" a="1"/>
  <c r="CG909" i="20" s="1"/>
  <c r="CL909" i="20" s="1"/>
  <c r="CH909" i="20" a="1"/>
  <c r="CH909" i="20" s="1"/>
  <c r="CI909" i="20" a="1"/>
  <c r="CI909" i="20" s="1"/>
  <c r="BQ910" i="20" a="1"/>
  <c r="BQ910" i="20" s="1"/>
  <c r="BV910" i="20" s="1"/>
  <c r="BW910" i="20" s="1"/>
  <c r="BR910" i="20" a="1"/>
  <c r="BR910" i="20" s="1"/>
  <c r="BS910" i="20" a="1"/>
  <c r="BS910" i="20" s="1"/>
  <c r="CG910" i="20" a="1"/>
  <c r="CG910" i="20" s="1"/>
  <c r="CL910" i="20" s="1"/>
  <c r="CM910" i="20" s="1"/>
  <c r="CH910" i="20" a="1"/>
  <c r="CH910" i="20" s="1"/>
  <c r="CI910" i="20" a="1"/>
  <c r="CI910" i="20" s="1"/>
  <c r="BQ911" i="20" a="1"/>
  <c r="BQ911" i="20" s="1"/>
  <c r="BV911" i="20" s="1"/>
  <c r="BW911" i="20" s="1"/>
  <c r="BR911" i="20" a="1"/>
  <c r="BR911" i="20" s="1"/>
  <c r="BS911" i="20" a="1"/>
  <c r="BS911" i="20" s="1"/>
  <c r="CG911" i="20" a="1"/>
  <c r="CG911" i="20" s="1"/>
  <c r="CL911" i="20" s="1"/>
  <c r="CM911" i="20" s="1"/>
  <c r="CH911" i="20" a="1"/>
  <c r="CH911" i="20" s="1"/>
  <c r="CI911" i="20" a="1"/>
  <c r="CI911" i="20" s="1"/>
  <c r="BQ912" i="20" a="1"/>
  <c r="BQ912" i="20" s="1"/>
  <c r="BV912" i="20" s="1"/>
  <c r="BW912" i="20" s="1"/>
  <c r="BR912" i="20" a="1"/>
  <c r="BR912" i="20" s="1"/>
  <c r="BS912" i="20" a="1"/>
  <c r="BS912" i="20" s="1"/>
  <c r="CG912" i="20" a="1"/>
  <c r="CG912" i="20" s="1"/>
  <c r="CL912" i="20" s="1"/>
  <c r="CM912" i="20" s="1"/>
  <c r="CH912" i="20" a="1"/>
  <c r="CH912" i="20" s="1"/>
  <c r="CI912" i="20" a="1"/>
  <c r="CI912" i="20" s="1"/>
  <c r="BQ913" i="20" a="1"/>
  <c r="BQ913" i="20" s="1"/>
  <c r="BV913" i="20" s="1"/>
  <c r="BR913" i="20" a="1"/>
  <c r="BR913" i="20" s="1"/>
  <c r="BS913" i="20" a="1"/>
  <c r="BS913" i="20" s="1"/>
  <c r="CG913" i="20" a="1"/>
  <c r="CG913" i="20" s="1"/>
  <c r="CL913" i="20" s="1"/>
  <c r="CH913" i="20" a="1"/>
  <c r="CH913" i="20" s="1"/>
  <c r="CI913" i="20" a="1"/>
  <c r="CI913" i="20" s="1"/>
  <c r="BQ914" i="20" a="1"/>
  <c r="BQ914" i="20" s="1"/>
  <c r="BV914" i="20" s="1"/>
  <c r="BW914" i="20" s="1"/>
  <c r="BR914" i="20" a="1"/>
  <c r="BR914" i="20" s="1"/>
  <c r="BS914" i="20" a="1"/>
  <c r="BS914" i="20" s="1"/>
  <c r="CG914" i="20" a="1"/>
  <c r="CG914" i="20" s="1"/>
  <c r="CL914" i="20" s="1"/>
  <c r="CM914" i="20" s="1"/>
  <c r="CH914" i="20" a="1"/>
  <c r="CH914" i="20" s="1"/>
  <c r="CN914" i="20" s="1"/>
  <c r="CO914" i="20" s="1"/>
  <c r="CI914" i="20" a="1"/>
  <c r="CI914" i="20" s="1"/>
  <c r="BQ915" i="20" a="1"/>
  <c r="BQ915" i="20" s="1"/>
  <c r="BV915" i="20" s="1"/>
  <c r="BW915" i="20" s="1"/>
  <c r="BR915" i="20" a="1"/>
  <c r="BR915" i="20" s="1"/>
  <c r="BS915" i="20" a="1"/>
  <c r="BS915" i="20" s="1"/>
  <c r="CG915" i="20" a="1"/>
  <c r="CG915" i="20" s="1"/>
  <c r="CL915" i="20" s="1"/>
  <c r="CM915" i="20" s="1"/>
  <c r="CH915" i="20" a="1"/>
  <c r="CH915" i="20" s="1"/>
  <c r="CI915" i="20" a="1"/>
  <c r="CI915" i="20" s="1"/>
  <c r="BQ916" i="20" a="1"/>
  <c r="BQ916" i="20" s="1"/>
  <c r="BV916" i="20" s="1"/>
  <c r="BW916" i="20" s="1"/>
  <c r="BR916" i="20" a="1"/>
  <c r="BR916" i="20" s="1"/>
  <c r="BS916" i="20" a="1"/>
  <c r="BS916" i="20" s="1"/>
  <c r="CG916" i="20" a="1"/>
  <c r="CG916" i="20" s="1"/>
  <c r="CL916" i="20" s="1"/>
  <c r="CM916" i="20" s="1"/>
  <c r="CH916" i="20" a="1"/>
  <c r="CH916" i="20" s="1"/>
  <c r="CI916" i="20" a="1"/>
  <c r="CI916" i="20" s="1"/>
  <c r="BQ917" i="20" a="1"/>
  <c r="BQ917" i="20" s="1"/>
  <c r="BV917" i="20" s="1"/>
  <c r="BW917" i="20" s="1"/>
  <c r="BR917" i="20" a="1"/>
  <c r="BR917" i="20" s="1"/>
  <c r="BS917" i="20" a="1"/>
  <c r="BS917" i="20" s="1"/>
  <c r="CG917" i="20" a="1"/>
  <c r="CG917" i="20" s="1"/>
  <c r="CL917" i="20" s="1"/>
  <c r="CM917" i="20" s="1"/>
  <c r="CH917" i="20" a="1"/>
  <c r="CH917" i="20" s="1"/>
  <c r="CI917" i="20" a="1"/>
  <c r="CI917" i="20" s="1"/>
  <c r="BQ918" i="20" a="1"/>
  <c r="BQ918" i="20" s="1"/>
  <c r="BV918" i="20" s="1"/>
  <c r="BR918" i="20" a="1"/>
  <c r="BR918" i="20" s="1"/>
  <c r="BS918" i="20" a="1"/>
  <c r="BS918" i="20" s="1"/>
  <c r="CG918" i="20" a="1"/>
  <c r="CG918" i="20" s="1"/>
  <c r="CL918" i="20" s="1"/>
  <c r="CH918" i="20" a="1"/>
  <c r="CH918" i="20" s="1"/>
  <c r="CI918" i="20" a="1"/>
  <c r="CI918" i="20" s="1"/>
  <c r="AG28" i="21"/>
  <c r="AF24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" i="21"/>
  <c r="AB5" i="21"/>
  <c r="AB4" i="21"/>
  <c r="AB3" i="21"/>
  <c r="AF28" i="21" s="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P3" i="21"/>
  <c r="M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3" i="21"/>
  <c r="AG17" i="21"/>
  <c r="AH17" i="21" s="1"/>
  <c r="AG18" i="21"/>
  <c r="AH18" i="21" s="1"/>
  <c r="AG19" i="21"/>
  <c r="AH19" i="21" s="1"/>
  <c r="AG20" i="21"/>
  <c r="AH20" i="21" s="1"/>
  <c r="AG21" i="21"/>
  <c r="AH21" i="21" s="1"/>
  <c r="AG22" i="21"/>
  <c r="AH22" i="21" s="1"/>
  <c r="AG23" i="21"/>
  <c r="AH23" i="21" s="1"/>
  <c r="AG16" i="21"/>
  <c r="AH16" i="21" s="1"/>
  <c r="A6" i="23"/>
  <c r="A11" i="23"/>
  <c r="A16" i="23"/>
  <c r="A21" i="23"/>
  <c r="A26" i="23"/>
  <c r="A30" i="23"/>
  <c r="A34" i="23"/>
  <c r="A39" i="23"/>
  <c r="A43" i="23"/>
  <c r="A48" i="23"/>
  <c r="A53" i="23"/>
  <c r="A58" i="23"/>
  <c r="A63" i="23"/>
  <c r="A67" i="23"/>
  <c r="A72" i="23"/>
  <c r="A77" i="23"/>
  <c r="A81" i="23"/>
  <c r="A86" i="23"/>
  <c r="A90" i="23"/>
  <c r="A95" i="23"/>
  <c r="A100" i="23"/>
  <c r="A105" i="23"/>
  <c r="A110" i="23"/>
  <c r="A115" i="23"/>
  <c r="A120" i="23"/>
  <c r="A125" i="23"/>
  <c r="A130" i="23"/>
  <c r="A135" i="23"/>
  <c r="A140" i="23"/>
  <c r="A149" i="23"/>
  <c r="A154" i="23"/>
  <c r="A159" i="23"/>
  <c r="A164" i="23"/>
  <c r="A169" i="23"/>
  <c r="A173" i="23"/>
  <c r="A178" i="23"/>
  <c r="A183" i="23"/>
  <c r="A191" i="23"/>
  <c r="A195" i="23"/>
  <c r="A199" i="23"/>
  <c r="A204" i="23"/>
  <c r="A208" i="23"/>
  <c r="A213" i="23"/>
  <c r="A218" i="23"/>
  <c r="A223" i="23"/>
  <c r="A228" i="23"/>
  <c r="A233" i="23"/>
  <c r="A238" i="23"/>
  <c r="A243" i="23"/>
  <c r="A252" i="23"/>
  <c r="A257" i="23"/>
  <c r="A262" i="23"/>
  <c r="A267" i="23"/>
  <c r="A272" i="23"/>
  <c r="A277" i="23"/>
  <c r="A281" i="23"/>
  <c r="A286" i="23"/>
  <c r="A291" i="23"/>
  <c r="A296" i="23"/>
  <c r="A301" i="23"/>
  <c r="A305" i="23"/>
  <c r="A310" i="23"/>
  <c r="A314" i="23"/>
  <c r="A319" i="23"/>
  <c r="A324" i="23"/>
  <c r="A328" i="23"/>
  <c r="A333" i="23"/>
  <c r="A338" i="23"/>
  <c r="A343" i="23"/>
  <c r="A348" i="23"/>
  <c r="A352" i="23"/>
  <c r="A357" i="23"/>
  <c r="A362" i="23"/>
  <c r="A367" i="23"/>
  <c r="A371" i="23"/>
  <c r="A376" i="23"/>
  <c r="A381" i="23"/>
  <c r="A386" i="23"/>
  <c r="A391" i="23"/>
  <c r="A395" i="23"/>
  <c r="A400" i="23"/>
  <c r="A405" i="23"/>
  <c r="A410" i="23"/>
  <c r="A415" i="23"/>
  <c r="A421" i="23"/>
  <c r="A425" i="23"/>
  <c r="A430" i="23"/>
  <c r="A434" i="23"/>
  <c r="A438" i="23"/>
  <c r="A446" i="23"/>
  <c r="A451" i="23"/>
  <c r="A455" i="23"/>
  <c r="A460" i="23"/>
  <c r="A465" i="23"/>
  <c r="A470" i="23"/>
  <c r="A475" i="23"/>
  <c r="A480" i="23"/>
  <c r="A485" i="23"/>
  <c r="A489" i="23"/>
  <c r="A494" i="23"/>
  <c r="A495" i="23"/>
  <c r="A493" i="23"/>
  <c r="A492" i="23"/>
  <c r="A491" i="23"/>
  <c r="A490" i="23"/>
  <c r="A488" i="23"/>
  <c r="A487" i="23"/>
  <c r="A486" i="23"/>
  <c r="A484" i="23"/>
  <c r="A483" i="23"/>
  <c r="A482" i="23"/>
  <c r="A481" i="23"/>
  <c r="A479" i="23"/>
  <c r="A478" i="23"/>
  <c r="A477" i="23"/>
  <c r="A476" i="23"/>
  <c r="A474" i="23"/>
  <c r="A473" i="23"/>
  <c r="A472" i="23"/>
  <c r="A471" i="23"/>
  <c r="A469" i="23"/>
  <c r="A468" i="23"/>
  <c r="A467" i="23"/>
  <c r="A466" i="23"/>
  <c r="A464" i="23"/>
  <c r="A463" i="23"/>
  <c r="A462" i="23"/>
  <c r="A461" i="23"/>
  <c r="A459" i="23"/>
  <c r="A458" i="23"/>
  <c r="A457" i="23"/>
  <c r="A456" i="23"/>
  <c r="A454" i="23"/>
  <c r="A453" i="23"/>
  <c r="A452" i="23"/>
  <c r="A450" i="23"/>
  <c r="A449" i="23"/>
  <c r="A448" i="23"/>
  <c r="A447" i="23"/>
  <c r="A445" i="23"/>
  <c r="A444" i="23"/>
  <c r="A443" i="23"/>
  <c r="A442" i="23"/>
  <c r="A441" i="23"/>
  <c r="A440" i="23"/>
  <c r="A439" i="23"/>
  <c r="A437" i="23"/>
  <c r="A436" i="23"/>
  <c r="A435" i="23"/>
  <c r="A433" i="23"/>
  <c r="A432" i="23"/>
  <c r="A431" i="23"/>
  <c r="A429" i="23"/>
  <c r="A428" i="23"/>
  <c r="A427" i="23"/>
  <c r="A426" i="23"/>
  <c r="A424" i="23"/>
  <c r="A423" i="23"/>
  <c r="A422" i="23"/>
  <c r="A420" i="23"/>
  <c r="A419" i="23"/>
  <c r="A418" i="23"/>
  <c r="A417" i="23"/>
  <c r="A416" i="23"/>
  <c r="A414" i="23"/>
  <c r="A413" i="23"/>
  <c r="A412" i="23"/>
  <c r="A411" i="23"/>
  <c r="A409" i="23"/>
  <c r="A408" i="23"/>
  <c r="A407" i="23"/>
  <c r="A406" i="23"/>
  <c r="A404" i="23"/>
  <c r="A403" i="23"/>
  <c r="A402" i="23"/>
  <c r="A401" i="23"/>
  <c r="A399" i="23"/>
  <c r="A398" i="23"/>
  <c r="A397" i="23"/>
  <c r="A396" i="23"/>
  <c r="A394" i="23"/>
  <c r="A393" i="23"/>
  <c r="A392" i="23"/>
  <c r="A390" i="23"/>
  <c r="A389" i="23"/>
  <c r="A388" i="23"/>
  <c r="A387" i="23"/>
  <c r="A385" i="23"/>
  <c r="A384" i="23"/>
  <c r="A383" i="23"/>
  <c r="A382" i="23"/>
  <c r="A380" i="23"/>
  <c r="A379" i="23"/>
  <c r="A378" i="23"/>
  <c r="A377" i="23"/>
  <c r="A375" i="23"/>
  <c r="A374" i="23"/>
  <c r="A373" i="23"/>
  <c r="A372" i="23"/>
  <c r="A370" i="23"/>
  <c r="A369" i="23"/>
  <c r="A368" i="23"/>
  <c r="A366" i="23"/>
  <c r="A365" i="23"/>
  <c r="A364" i="23"/>
  <c r="A363" i="23"/>
  <c r="A361" i="23"/>
  <c r="A360" i="23"/>
  <c r="A359" i="23"/>
  <c r="A358" i="23"/>
  <c r="A356" i="23"/>
  <c r="A355" i="23"/>
  <c r="A354" i="23"/>
  <c r="A353" i="23"/>
  <c r="A351" i="23"/>
  <c r="A350" i="23"/>
  <c r="A349" i="23"/>
  <c r="A347" i="23"/>
  <c r="A346" i="23"/>
  <c r="A345" i="23"/>
  <c r="A344" i="23"/>
  <c r="A342" i="23"/>
  <c r="A341" i="23"/>
  <c r="A340" i="23"/>
  <c r="A339" i="23"/>
  <c r="A337" i="23"/>
  <c r="A336" i="23"/>
  <c r="A335" i="23"/>
  <c r="A334" i="23"/>
  <c r="A332" i="23"/>
  <c r="A331" i="23"/>
  <c r="A330" i="23"/>
  <c r="A329" i="23"/>
  <c r="A327" i="23"/>
  <c r="A326" i="23"/>
  <c r="A325" i="23"/>
  <c r="A323" i="23"/>
  <c r="A322" i="23"/>
  <c r="A321" i="23"/>
  <c r="A320" i="23"/>
  <c r="A318" i="23"/>
  <c r="A317" i="23"/>
  <c r="A316" i="23"/>
  <c r="A315" i="23"/>
  <c r="A313" i="23"/>
  <c r="A312" i="23"/>
  <c r="A311" i="23"/>
  <c r="A309" i="23"/>
  <c r="A308" i="23"/>
  <c r="A307" i="23"/>
  <c r="A306" i="23"/>
  <c r="A304" i="23"/>
  <c r="A303" i="23"/>
  <c r="A302" i="23"/>
  <c r="A300" i="23"/>
  <c r="A299" i="23"/>
  <c r="A298" i="23"/>
  <c r="A297" i="23"/>
  <c r="A295" i="23"/>
  <c r="A294" i="23"/>
  <c r="A293" i="23"/>
  <c r="A292" i="23"/>
  <c r="A290" i="23"/>
  <c r="A289" i="23"/>
  <c r="A288" i="23"/>
  <c r="A287" i="23"/>
  <c r="A285" i="23"/>
  <c r="A284" i="23"/>
  <c r="A283" i="23"/>
  <c r="A282" i="23"/>
  <c r="A280" i="23"/>
  <c r="A279" i="23"/>
  <c r="A278" i="23"/>
  <c r="A276" i="23"/>
  <c r="A275" i="23"/>
  <c r="A274" i="23"/>
  <c r="A273" i="23"/>
  <c r="A271" i="23"/>
  <c r="A270" i="23"/>
  <c r="A269" i="23"/>
  <c r="A268" i="23"/>
  <c r="A266" i="23"/>
  <c r="A265" i="23"/>
  <c r="A264" i="23"/>
  <c r="A263" i="23"/>
  <c r="A261" i="23"/>
  <c r="A260" i="23"/>
  <c r="A259" i="23"/>
  <c r="A258" i="23"/>
  <c r="A256" i="23"/>
  <c r="A255" i="23"/>
  <c r="A254" i="23"/>
  <c r="A253" i="23"/>
  <c r="A251" i="23"/>
  <c r="A250" i="23"/>
  <c r="A249" i="23"/>
  <c r="A248" i="23"/>
  <c r="A247" i="23"/>
  <c r="A246" i="23"/>
  <c r="A245" i="23"/>
  <c r="A244" i="23"/>
  <c r="A242" i="23"/>
  <c r="A241" i="23"/>
  <c r="A240" i="23"/>
  <c r="A239" i="23"/>
  <c r="A237" i="23"/>
  <c r="A236" i="23"/>
  <c r="A235" i="23"/>
  <c r="A234" i="23"/>
  <c r="A232" i="23"/>
  <c r="A231" i="23"/>
  <c r="A230" i="23"/>
  <c r="A229" i="23"/>
  <c r="A227" i="23"/>
  <c r="A226" i="23"/>
  <c r="A225" i="23"/>
  <c r="A224" i="23"/>
  <c r="A222" i="23"/>
  <c r="A221" i="23"/>
  <c r="A220" i="23"/>
  <c r="A219" i="23"/>
  <c r="A217" i="23"/>
  <c r="A216" i="23"/>
  <c r="A215" i="23"/>
  <c r="A214" i="23"/>
  <c r="A212" i="23"/>
  <c r="A211" i="23"/>
  <c r="A210" i="23"/>
  <c r="A209" i="23"/>
  <c r="A207" i="23"/>
  <c r="A206" i="23"/>
  <c r="A205" i="23"/>
  <c r="A203" i="23"/>
  <c r="A202" i="23"/>
  <c r="A201" i="23"/>
  <c r="A200" i="23"/>
  <c r="A198" i="23"/>
  <c r="A197" i="23"/>
  <c r="A196" i="23"/>
  <c r="A194" i="23"/>
  <c r="A193" i="23"/>
  <c r="A192" i="23"/>
  <c r="A190" i="23"/>
  <c r="A189" i="23"/>
  <c r="A188" i="23"/>
  <c r="A187" i="23"/>
  <c r="A186" i="23"/>
  <c r="A185" i="23"/>
  <c r="A184" i="23"/>
  <c r="A182" i="23"/>
  <c r="A181" i="23"/>
  <c r="A180" i="23"/>
  <c r="A179" i="23"/>
  <c r="A177" i="23"/>
  <c r="A176" i="23"/>
  <c r="A175" i="23"/>
  <c r="A174" i="23"/>
  <c r="A172" i="23"/>
  <c r="A171" i="23"/>
  <c r="A170" i="23"/>
  <c r="A168" i="23"/>
  <c r="A167" i="23"/>
  <c r="A166" i="23"/>
  <c r="A165" i="23"/>
  <c r="A163" i="23"/>
  <c r="A162" i="23"/>
  <c r="A161" i="23"/>
  <c r="A160" i="23"/>
  <c r="A158" i="23"/>
  <c r="A157" i="23"/>
  <c r="A156" i="23"/>
  <c r="A155" i="23"/>
  <c r="A153" i="23"/>
  <c r="A152" i="23"/>
  <c r="A151" i="23"/>
  <c r="A150" i="23"/>
  <c r="A148" i="23"/>
  <c r="A147" i="23"/>
  <c r="A146" i="23"/>
  <c r="A145" i="23"/>
  <c r="A144" i="23"/>
  <c r="A143" i="23"/>
  <c r="A142" i="23"/>
  <c r="A141" i="23"/>
  <c r="A139" i="23"/>
  <c r="A138" i="23"/>
  <c r="A137" i="23"/>
  <c r="A136" i="23"/>
  <c r="A134" i="23"/>
  <c r="A133" i="23"/>
  <c r="A132" i="23"/>
  <c r="A131" i="23"/>
  <c r="A129" i="23"/>
  <c r="A128" i="23"/>
  <c r="A127" i="23"/>
  <c r="A126" i="23"/>
  <c r="A124" i="23"/>
  <c r="A123" i="23"/>
  <c r="A122" i="23"/>
  <c r="A121" i="23"/>
  <c r="A119" i="23"/>
  <c r="A118" i="23"/>
  <c r="A117" i="23"/>
  <c r="A116" i="23"/>
  <c r="A114" i="23"/>
  <c r="A113" i="23"/>
  <c r="A112" i="23"/>
  <c r="A111" i="23"/>
  <c r="A109" i="23"/>
  <c r="A108" i="23"/>
  <c r="A107" i="23"/>
  <c r="A106" i="23"/>
  <c r="A104" i="23"/>
  <c r="A103" i="23"/>
  <c r="A102" i="23"/>
  <c r="A101" i="23"/>
  <c r="A99" i="23"/>
  <c r="A98" i="23"/>
  <c r="A97" i="23"/>
  <c r="A96" i="23"/>
  <c r="A94" i="23"/>
  <c r="A93" i="23"/>
  <c r="A92" i="23"/>
  <c r="A91" i="23"/>
  <c r="A89" i="23"/>
  <c r="A88" i="23"/>
  <c r="A87" i="23"/>
  <c r="A85" i="23"/>
  <c r="A84" i="23"/>
  <c r="A83" i="23"/>
  <c r="A82" i="23"/>
  <c r="A80" i="23"/>
  <c r="A79" i="23"/>
  <c r="A78" i="23"/>
  <c r="A76" i="23"/>
  <c r="A75" i="23"/>
  <c r="A74" i="23"/>
  <c r="A73" i="23"/>
  <c r="A71" i="23"/>
  <c r="A70" i="23"/>
  <c r="A69" i="23"/>
  <c r="A68" i="23"/>
  <c r="A66" i="23"/>
  <c r="A65" i="23"/>
  <c r="A64" i="23"/>
  <c r="A62" i="23"/>
  <c r="A61" i="23"/>
  <c r="A60" i="23"/>
  <c r="A59" i="23"/>
  <c r="A57" i="23"/>
  <c r="A56" i="23"/>
  <c r="A55" i="23"/>
  <c r="A54" i="23"/>
  <c r="A52" i="23"/>
  <c r="A51" i="23"/>
  <c r="A50" i="23"/>
  <c r="A49" i="23"/>
  <c r="A47" i="23"/>
  <c r="A46" i="23"/>
  <c r="A45" i="23"/>
  <c r="A44" i="23"/>
  <c r="A42" i="23"/>
  <c r="A41" i="23"/>
  <c r="A40" i="23"/>
  <c r="A38" i="23"/>
  <c r="A37" i="23"/>
  <c r="A36" i="23"/>
  <c r="A35" i="23"/>
  <c r="A33" i="23"/>
  <c r="A32" i="23"/>
  <c r="A31" i="23"/>
  <c r="A29" i="23"/>
  <c r="A28" i="23"/>
  <c r="A27" i="23"/>
  <c r="A25" i="23"/>
  <c r="A24" i="23"/>
  <c r="A23" i="23"/>
  <c r="A22" i="23"/>
  <c r="A20" i="23"/>
  <c r="A19" i="23"/>
  <c r="A18" i="23"/>
  <c r="A17" i="23"/>
  <c r="A15" i="23"/>
  <c r="A14" i="23"/>
  <c r="A13" i="23"/>
  <c r="A12" i="23"/>
  <c r="A10" i="23"/>
  <c r="A9" i="23"/>
  <c r="A8" i="23"/>
  <c r="A7" i="23"/>
  <c r="A4" i="23"/>
  <c r="A3" i="23"/>
  <c r="A2" i="23"/>
  <c r="H1029" i="20"/>
  <c r="N50" i="22" s="1"/>
  <c r="M53" i="22" s="1"/>
  <c r="N43" i="22"/>
  <c r="L36" i="22"/>
  <c r="M7" i="22"/>
  <c r="M5" i="22"/>
  <c r="M4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I332" i="22"/>
  <c r="I333" i="22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346" i="22"/>
  <c r="I347" i="22"/>
  <c r="I348" i="22"/>
  <c r="I349" i="22"/>
  <c r="I350" i="22"/>
  <c r="I351" i="22"/>
  <c r="I352" i="22"/>
  <c r="I353" i="22"/>
  <c r="I354" i="22"/>
  <c r="I355" i="22"/>
  <c r="I356" i="22"/>
  <c r="I357" i="22"/>
  <c r="I358" i="22"/>
  <c r="I359" i="22"/>
  <c r="I360" i="22"/>
  <c r="I361" i="22"/>
  <c r="I362" i="22"/>
  <c r="I363" i="22"/>
  <c r="I364" i="22"/>
  <c r="I365" i="22"/>
  <c r="I366" i="22"/>
  <c r="I367" i="22"/>
  <c r="I368" i="22"/>
  <c r="I369" i="22"/>
  <c r="I370" i="22"/>
  <c r="I371" i="22"/>
  <c r="I372" i="22"/>
  <c r="I373" i="22"/>
  <c r="I374" i="22"/>
  <c r="I375" i="22"/>
  <c r="I376" i="22"/>
  <c r="I377" i="22"/>
  <c r="I378" i="22"/>
  <c r="I379" i="22"/>
  <c r="I380" i="22"/>
  <c r="I381" i="22"/>
  <c r="I382" i="22"/>
  <c r="I383" i="22"/>
  <c r="I384" i="22"/>
  <c r="I385" i="22"/>
  <c r="I386" i="22"/>
  <c r="I387" i="22"/>
  <c r="I388" i="22"/>
  <c r="I389" i="22"/>
  <c r="I390" i="22"/>
  <c r="I391" i="22"/>
  <c r="I392" i="22"/>
  <c r="I393" i="22"/>
  <c r="I394" i="22"/>
  <c r="I395" i="22"/>
  <c r="I396" i="22"/>
  <c r="I397" i="22"/>
  <c r="I398" i="22"/>
  <c r="I399" i="22"/>
  <c r="I400" i="22"/>
  <c r="I401" i="22"/>
  <c r="I402" i="22"/>
  <c r="I403" i="22"/>
  <c r="I404" i="22"/>
  <c r="I405" i="22"/>
  <c r="I406" i="22"/>
  <c r="I407" i="22"/>
  <c r="I408" i="22"/>
  <c r="I409" i="22"/>
  <c r="I410" i="22"/>
  <c r="I411" i="22"/>
  <c r="I412" i="22"/>
  <c r="I413" i="22"/>
  <c r="I414" i="22"/>
  <c r="I415" i="22"/>
  <c r="I416" i="22"/>
  <c r="I417" i="22"/>
  <c r="I418" i="22"/>
  <c r="I419" i="22"/>
  <c r="I420" i="22"/>
  <c r="I421" i="22"/>
  <c r="I422" i="22"/>
  <c r="I423" i="22"/>
  <c r="I424" i="22"/>
  <c r="I425" i="22"/>
  <c r="I426" i="22"/>
  <c r="I427" i="22"/>
  <c r="I428" i="22"/>
  <c r="I429" i="22"/>
  <c r="I430" i="22"/>
  <c r="I431" i="22"/>
  <c r="I432" i="22"/>
  <c r="I433" i="22"/>
  <c r="I434" i="22"/>
  <c r="I435" i="22"/>
  <c r="I436" i="22"/>
  <c r="I437" i="22"/>
  <c r="I438" i="22"/>
  <c r="I439" i="22"/>
  <c r="I440" i="22"/>
  <c r="I441" i="22"/>
  <c r="I442" i="22"/>
  <c r="I443" i="22"/>
  <c r="I444" i="22"/>
  <c r="I445" i="22"/>
  <c r="I446" i="22"/>
  <c r="I447" i="22"/>
  <c r="I448" i="22"/>
  <c r="I449" i="22"/>
  <c r="I450" i="22"/>
  <c r="I451" i="22"/>
  <c r="I452" i="22"/>
  <c r="I453" i="22"/>
  <c r="I454" i="22"/>
  <c r="I455" i="22"/>
  <c r="I456" i="22"/>
  <c r="I457" i="22"/>
  <c r="I458" i="22"/>
  <c r="I459" i="22"/>
  <c r="I460" i="22"/>
  <c r="I461" i="22"/>
  <c r="I462" i="22"/>
  <c r="I463" i="22"/>
  <c r="I464" i="22"/>
  <c r="I465" i="22"/>
  <c r="I466" i="22"/>
  <c r="I467" i="22"/>
  <c r="I468" i="22"/>
  <c r="I469" i="22"/>
  <c r="I470" i="22"/>
  <c r="I471" i="22"/>
  <c r="I472" i="22"/>
  <c r="I473" i="22"/>
  <c r="I474" i="22"/>
  <c r="I475" i="22"/>
  <c r="I476" i="22"/>
  <c r="I477" i="22"/>
  <c r="I478" i="22"/>
  <c r="I479" i="22"/>
  <c r="I480" i="22"/>
  <c r="I481" i="22"/>
  <c r="I482" i="22"/>
  <c r="I483" i="22"/>
  <c r="I484" i="22"/>
  <c r="I485" i="22"/>
  <c r="I486" i="22"/>
  <c r="I487" i="22"/>
  <c r="I488" i="22"/>
  <c r="I489" i="22"/>
  <c r="I490" i="22"/>
  <c r="I491" i="22"/>
  <c r="I492" i="22"/>
  <c r="I493" i="22"/>
  <c r="I494" i="22"/>
  <c r="I495" i="22"/>
  <c r="I496" i="22"/>
  <c r="I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F487" i="22"/>
  <c r="F488" i="22"/>
  <c r="F489" i="22"/>
  <c r="F490" i="22"/>
  <c r="F491" i="22"/>
  <c r="F492" i="22"/>
  <c r="F493" i="22"/>
  <c r="F494" i="22"/>
  <c r="F495" i="22"/>
  <c r="F496" i="22"/>
  <c r="F3" i="22"/>
  <c r="E466" i="20" a="1"/>
  <c r="E466" i="20" s="1"/>
  <c r="J466" i="20" s="1"/>
  <c r="J1026" i="20"/>
  <c r="K1018" i="20"/>
  <c r="K1019" i="20"/>
  <c r="K1020" i="20"/>
  <c r="K1021" i="20"/>
  <c r="K1022" i="20"/>
  <c r="K1023" i="20"/>
  <c r="K1017" i="20"/>
  <c r="K1016" i="20"/>
  <c r="G1020" i="20"/>
  <c r="G1017" i="20"/>
  <c r="G1016" i="20"/>
  <c r="I962" i="20"/>
  <c r="J962" i="20" s="1"/>
  <c r="I963" i="20"/>
  <c r="J963" i="20" s="1"/>
  <c r="I965" i="20"/>
  <c r="J965" i="20" s="1"/>
  <c r="I966" i="20"/>
  <c r="J966" i="20" s="1"/>
  <c r="I967" i="20"/>
  <c r="J967" i="20" s="1"/>
  <c r="G964" i="20"/>
  <c r="I964" i="20" s="1"/>
  <c r="J964" i="20" s="1"/>
  <c r="G961" i="20"/>
  <c r="I961" i="20" s="1"/>
  <c r="J961" i="20" s="1"/>
  <c r="G960" i="20"/>
  <c r="I960" i="20" s="1"/>
  <c r="J960" i="20" s="1"/>
  <c r="G950" i="20"/>
  <c r="F950" i="20"/>
  <c r="G953" i="20"/>
  <c r="F953" i="20"/>
  <c r="G952" i="20"/>
  <c r="F952" i="20"/>
  <c r="G951" i="20"/>
  <c r="F951" i="20"/>
  <c r="G949" i="20"/>
  <c r="F949" i="20"/>
  <c r="G947" i="20"/>
  <c r="F947" i="20"/>
  <c r="G946" i="20"/>
  <c r="F946" i="20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DO467" i="20" a="1"/>
  <c r="DO467" i="20" s="1"/>
  <c r="DO468" i="20" a="1"/>
  <c r="DO468" i="20" s="1"/>
  <c r="DO469" i="20" a="1"/>
  <c r="DO469" i="20" s="1"/>
  <c r="DO470" i="20" a="1"/>
  <c r="DO470" i="20" s="1"/>
  <c r="DO471" i="20" a="1"/>
  <c r="DO471" i="20" s="1"/>
  <c r="DO472" i="20" a="1"/>
  <c r="DO472" i="20" s="1"/>
  <c r="DO473" i="20" a="1"/>
  <c r="DO473" i="20" s="1"/>
  <c r="DO474" i="20" a="1"/>
  <c r="DO474" i="20" s="1"/>
  <c r="DO475" i="20" a="1"/>
  <c r="DO475" i="20" s="1"/>
  <c r="DO476" i="20" a="1"/>
  <c r="DO476" i="20" s="1"/>
  <c r="DO477" i="20" a="1"/>
  <c r="DO477" i="20" s="1"/>
  <c r="DO478" i="20" a="1"/>
  <c r="DO478" i="20" s="1"/>
  <c r="DO479" i="20" a="1"/>
  <c r="DO479" i="20" s="1"/>
  <c r="DO480" i="20" a="1"/>
  <c r="DO480" i="20" s="1"/>
  <c r="DO481" i="20" a="1"/>
  <c r="DO481" i="20" s="1"/>
  <c r="DO482" i="20" a="1"/>
  <c r="DO482" i="20" s="1"/>
  <c r="DO483" i="20" a="1"/>
  <c r="DO483" i="20" s="1"/>
  <c r="DO484" i="20" a="1"/>
  <c r="DO484" i="20" s="1"/>
  <c r="DO485" i="20" a="1"/>
  <c r="DO485" i="20" s="1"/>
  <c r="DO486" i="20" a="1"/>
  <c r="DO486" i="20" s="1"/>
  <c r="DO487" i="20" a="1"/>
  <c r="DO487" i="20" s="1"/>
  <c r="DO488" i="20" a="1"/>
  <c r="DO488" i="20" s="1"/>
  <c r="DO489" i="20" a="1"/>
  <c r="DO489" i="20" s="1"/>
  <c r="DO490" i="20" a="1"/>
  <c r="DO490" i="20" s="1"/>
  <c r="DO491" i="20" a="1"/>
  <c r="DO491" i="20" s="1"/>
  <c r="DO492" i="20" a="1"/>
  <c r="DO492" i="20" s="1"/>
  <c r="DO493" i="20" a="1"/>
  <c r="DO493" i="20" s="1"/>
  <c r="DO494" i="20" a="1"/>
  <c r="DO494" i="20" s="1"/>
  <c r="DO495" i="20" a="1"/>
  <c r="DO495" i="20" s="1"/>
  <c r="DO496" i="20" a="1"/>
  <c r="DO496" i="20" s="1"/>
  <c r="DO497" i="20" a="1"/>
  <c r="DO497" i="20" s="1"/>
  <c r="DO498" i="20" a="1"/>
  <c r="DO498" i="20" s="1"/>
  <c r="DO499" i="20" a="1"/>
  <c r="DO499" i="20" s="1"/>
  <c r="DO500" i="20" a="1"/>
  <c r="DO500" i="20" s="1"/>
  <c r="DO501" i="20" a="1"/>
  <c r="DO501" i="20" s="1"/>
  <c r="DO502" i="20" a="1"/>
  <c r="DO502" i="20" s="1"/>
  <c r="DO503" i="20" a="1"/>
  <c r="DO503" i="20" s="1"/>
  <c r="DO504" i="20" a="1"/>
  <c r="DO504" i="20" s="1"/>
  <c r="DO505" i="20" a="1"/>
  <c r="DO505" i="20" s="1"/>
  <c r="DO506" i="20" a="1"/>
  <c r="DO506" i="20" s="1"/>
  <c r="DO507" i="20" a="1"/>
  <c r="DO507" i="20" s="1"/>
  <c r="DO508" i="20" a="1"/>
  <c r="DO508" i="20" s="1"/>
  <c r="DO509" i="20" a="1"/>
  <c r="DO509" i="20" s="1"/>
  <c r="DO510" i="20" a="1"/>
  <c r="DO510" i="20" s="1"/>
  <c r="DO511" i="20" a="1"/>
  <c r="DO511" i="20" s="1"/>
  <c r="DO512" i="20" a="1"/>
  <c r="DO512" i="20" s="1"/>
  <c r="DO513" i="20" a="1"/>
  <c r="DO513" i="20" s="1"/>
  <c r="DO514" i="20" a="1"/>
  <c r="DO514" i="20" s="1"/>
  <c r="DO515" i="20" a="1"/>
  <c r="DO515" i="20" s="1"/>
  <c r="DO516" i="20" a="1"/>
  <c r="DO516" i="20" s="1"/>
  <c r="DO517" i="20" a="1"/>
  <c r="DO517" i="20" s="1"/>
  <c r="DO518" i="20" a="1"/>
  <c r="DO518" i="20" s="1"/>
  <c r="DO519" i="20" a="1"/>
  <c r="DO519" i="20" s="1"/>
  <c r="DO520" i="20" a="1"/>
  <c r="DO520" i="20" s="1"/>
  <c r="DO521" i="20" a="1"/>
  <c r="DO521" i="20" s="1"/>
  <c r="DO522" i="20" a="1"/>
  <c r="DO522" i="20" s="1"/>
  <c r="DO523" i="20" a="1"/>
  <c r="DO523" i="20" s="1"/>
  <c r="DO524" i="20" a="1"/>
  <c r="DO524" i="20" s="1"/>
  <c r="DO525" i="20" a="1"/>
  <c r="DO525" i="20" s="1"/>
  <c r="DO526" i="20" a="1"/>
  <c r="DO526" i="20" s="1"/>
  <c r="DO527" i="20" a="1"/>
  <c r="DO527" i="20" s="1"/>
  <c r="DO528" i="20" a="1"/>
  <c r="DO528" i="20" s="1"/>
  <c r="DO529" i="20" a="1"/>
  <c r="DO529" i="20" s="1"/>
  <c r="DO530" i="20" a="1"/>
  <c r="DO530" i="20" s="1"/>
  <c r="DO531" i="20" a="1"/>
  <c r="DO531" i="20" s="1"/>
  <c r="DO532" i="20" a="1"/>
  <c r="DO532" i="20" s="1"/>
  <c r="DO533" i="20" a="1"/>
  <c r="DO533" i="20" s="1"/>
  <c r="DO534" i="20" a="1"/>
  <c r="DO534" i="20" s="1"/>
  <c r="DO535" i="20" a="1"/>
  <c r="DO535" i="20" s="1"/>
  <c r="DO536" i="20" a="1"/>
  <c r="DO536" i="20" s="1"/>
  <c r="DO537" i="20" a="1"/>
  <c r="DO537" i="20" s="1"/>
  <c r="DO538" i="20" a="1"/>
  <c r="DO538" i="20" s="1"/>
  <c r="DO539" i="20" a="1"/>
  <c r="DO539" i="20" s="1"/>
  <c r="DO540" i="20" a="1"/>
  <c r="DO540" i="20" s="1"/>
  <c r="DO541" i="20" a="1"/>
  <c r="DO541" i="20" s="1"/>
  <c r="DO542" i="20" a="1"/>
  <c r="DO542" i="20" s="1"/>
  <c r="DO543" i="20" a="1"/>
  <c r="DO543" i="20" s="1"/>
  <c r="DO544" i="20" a="1"/>
  <c r="DO544" i="20" s="1"/>
  <c r="DO545" i="20" a="1"/>
  <c r="DO545" i="20" s="1"/>
  <c r="DO546" i="20" a="1"/>
  <c r="DO546" i="20" s="1"/>
  <c r="DO547" i="20" a="1"/>
  <c r="DO547" i="20" s="1"/>
  <c r="DO548" i="20" a="1"/>
  <c r="DO548" i="20" s="1"/>
  <c r="DO549" i="20" a="1"/>
  <c r="DO549" i="20" s="1"/>
  <c r="DO550" i="20" a="1"/>
  <c r="DO550" i="20" s="1"/>
  <c r="DO551" i="20" a="1"/>
  <c r="DO551" i="20" s="1"/>
  <c r="DO552" i="20" a="1"/>
  <c r="DO552" i="20" s="1"/>
  <c r="DO553" i="20" a="1"/>
  <c r="DO553" i="20" s="1"/>
  <c r="DO554" i="20" a="1"/>
  <c r="DO554" i="20" s="1"/>
  <c r="DO555" i="20" a="1"/>
  <c r="DO555" i="20" s="1"/>
  <c r="DO556" i="20" a="1"/>
  <c r="DO556" i="20" s="1"/>
  <c r="DO557" i="20" a="1"/>
  <c r="DO557" i="20" s="1"/>
  <c r="DO558" i="20" a="1"/>
  <c r="DO558" i="20" s="1"/>
  <c r="DO559" i="20" a="1"/>
  <c r="DO559" i="20" s="1"/>
  <c r="DO560" i="20" a="1"/>
  <c r="DO560" i="20" s="1"/>
  <c r="DO561" i="20" a="1"/>
  <c r="DO561" i="20" s="1"/>
  <c r="DO562" i="20" a="1"/>
  <c r="DO562" i="20" s="1"/>
  <c r="DO563" i="20" a="1"/>
  <c r="DO563" i="20" s="1"/>
  <c r="DO564" i="20" a="1"/>
  <c r="DO564" i="20" s="1"/>
  <c r="DO565" i="20" a="1"/>
  <c r="DO565" i="20" s="1"/>
  <c r="DO566" i="20" a="1"/>
  <c r="DO566" i="20" s="1"/>
  <c r="DO567" i="20" a="1"/>
  <c r="DO567" i="20" s="1"/>
  <c r="DO568" i="20" a="1"/>
  <c r="DO568" i="20" s="1"/>
  <c r="DO569" i="20" a="1"/>
  <c r="DO569" i="20" s="1"/>
  <c r="DO570" i="20" a="1"/>
  <c r="DO570" i="20" s="1"/>
  <c r="DO571" i="20" a="1"/>
  <c r="DO571" i="20" s="1"/>
  <c r="DO572" i="20" a="1"/>
  <c r="DO572" i="20" s="1"/>
  <c r="DO573" i="20" a="1"/>
  <c r="DO573" i="20" s="1"/>
  <c r="DO574" i="20" a="1"/>
  <c r="DO574" i="20" s="1"/>
  <c r="DO575" i="20" a="1"/>
  <c r="DO575" i="20" s="1"/>
  <c r="DO576" i="20" a="1"/>
  <c r="DO576" i="20" s="1"/>
  <c r="DO577" i="20" a="1"/>
  <c r="DO577" i="20" s="1"/>
  <c r="DO578" i="20" a="1"/>
  <c r="DO578" i="20" s="1"/>
  <c r="DO579" i="20" a="1"/>
  <c r="DO579" i="20" s="1"/>
  <c r="DO580" i="20" a="1"/>
  <c r="DO580" i="20" s="1"/>
  <c r="DO581" i="20" a="1"/>
  <c r="DO581" i="20" s="1"/>
  <c r="DO582" i="20" a="1"/>
  <c r="DO582" i="20" s="1"/>
  <c r="DO583" i="20" a="1"/>
  <c r="DO583" i="20" s="1"/>
  <c r="DO584" i="20" a="1"/>
  <c r="DO584" i="20" s="1"/>
  <c r="DO585" i="20" a="1"/>
  <c r="DO585" i="20" s="1"/>
  <c r="DO586" i="20" a="1"/>
  <c r="DO586" i="20" s="1"/>
  <c r="DO587" i="20" a="1"/>
  <c r="DO587" i="20" s="1"/>
  <c r="DO588" i="20" a="1"/>
  <c r="DO588" i="20" s="1"/>
  <c r="DO589" i="20" a="1"/>
  <c r="DO589" i="20" s="1"/>
  <c r="DO590" i="20" a="1"/>
  <c r="DO590" i="20" s="1"/>
  <c r="DO591" i="20" a="1"/>
  <c r="DO591" i="20" s="1"/>
  <c r="DO592" i="20" a="1"/>
  <c r="DO592" i="20" s="1"/>
  <c r="DO593" i="20" a="1"/>
  <c r="DO593" i="20" s="1"/>
  <c r="DO594" i="20" a="1"/>
  <c r="DO594" i="20" s="1"/>
  <c r="DO595" i="20" a="1"/>
  <c r="DO595" i="20" s="1"/>
  <c r="DO596" i="20" a="1"/>
  <c r="DO596" i="20" s="1"/>
  <c r="DO597" i="20" a="1"/>
  <c r="DO597" i="20" s="1"/>
  <c r="DO598" i="20" a="1"/>
  <c r="DO598" i="20" s="1"/>
  <c r="DO599" i="20" a="1"/>
  <c r="DO599" i="20" s="1"/>
  <c r="DO600" i="20" a="1"/>
  <c r="DO600" i="20" s="1"/>
  <c r="DO601" i="20" a="1"/>
  <c r="DO601" i="20" s="1"/>
  <c r="DO602" i="20" a="1"/>
  <c r="DO602" i="20" s="1"/>
  <c r="DO603" i="20" a="1"/>
  <c r="DO603" i="20" s="1"/>
  <c r="DO604" i="20" a="1"/>
  <c r="DO604" i="20" s="1"/>
  <c r="DO605" i="20" a="1"/>
  <c r="DO605" i="20" s="1"/>
  <c r="DO606" i="20" a="1"/>
  <c r="DO606" i="20" s="1"/>
  <c r="DO607" i="20" a="1"/>
  <c r="DO607" i="20" s="1"/>
  <c r="DO608" i="20" a="1"/>
  <c r="DO608" i="20" s="1"/>
  <c r="DO609" i="20" a="1"/>
  <c r="DO609" i="20" s="1"/>
  <c r="DO610" i="20" a="1"/>
  <c r="DO610" i="20" s="1"/>
  <c r="DO611" i="20" a="1"/>
  <c r="DO611" i="20" s="1"/>
  <c r="DO612" i="20" a="1"/>
  <c r="DO612" i="20" s="1"/>
  <c r="DO613" i="20" a="1"/>
  <c r="DO613" i="20" s="1"/>
  <c r="DO614" i="20" a="1"/>
  <c r="DO614" i="20" s="1"/>
  <c r="DO615" i="20" a="1"/>
  <c r="DO615" i="20" s="1"/>
  <c r="DO616" i="20" a="1"/>
  <c r="DO616" i="20" s="1"/>
  <c r="DO617" i="20" a="1"/>
  <c r="DO617" i="20" s="1"/>
  <c r="DO618" i="20" a="1"/>
  <c r="DO618" i="20" s="1"/>
  <c r="DO619" i="20" a="1"/>
  <c r="DO619" i="20" s="1"/>
  <c r="DO620" i="20" a="1"/>
  <c r="DO620" i="20" s="1"/>
  <c r="DO621" i="20" a="1"/>
  <c r="DO621" i="20" s="1"/>
  <c r="DO622" i="20" a="1"/>
  <c r="DO622" i="20" s="1"/>
  <c r="DO623" i="20" a="1"/>
  <c r="DO623" i="20" s="1"/>
  <c r="DO624" i="20" a="1"/>
  <c r="DO624" i="20" s="1"/>
  <c r="DO625" i="20" a="1"/>
  <c r="DO625" i="20" s="1"/>
  <c r="DO626" i="20" a="1"/>
  <c r="DO626" i="20" s="1"/>
  <c r="DO627" i="20" a="1"/>
  <c r="DO627" i="20" s="1"/>
  <c r="DO628" i="20" a="1"/>
  <c r="DO628" i="20" s="1"/>
  <c r="DO629" i="20" a="1"/>
  <c r="DO629" i="20" s="1"/>
  <c r="DO630" i="20" a="1"/>
  <c r="DO630" i="20" s="1"/>
  <c r="DO631" i="20" a="1"/>
  <c r="DO631" i="20" s="1"/>
  <c r="DO632" i="20" a="1"/>
  <c r="DO632" i="20" s="1"/>
  <c r="DO633" i="20" a="1"/>
  <c r="DO633" i="20" s="1"/>
  <c r="DO634" i="20" a="1"/>
  <c r="DO634" i="20" s="1"/>
  <c r="DO635" i="20" a="1"/>
  <c r="DO635" i="20" s="1"/>
  <c r="DO636" i="20" a="1"/>
  <c r="DO636" i="20" s="1"/>
  <c r="DO637" i="20" a="1"/>
  <c r="DO637" i="20" s="1"/>
  <c r="DO638" i="20" a="1"/>
  <c r="DO638" i="20" s="1"/>
  <c r="DO639" i="20" a="1"/>
  <c r="DO639" i="20" s="1"/>
  <c r="DO640" i="20" a="1"/>
  <c r="DO640" i="20" s="1"/>
  <c r="DO641" i="20" a="1"/>
  <c r="DO641" i="20" s="1"/>
  <c r="DO642" i="20" a="1"/>
  <c r="DO642" i="20" s="1"/>
  <c r="DO643" i="20" a="1"/>
  <c r="DO643" i="20" s="1"/>
  <c r="DO644" i="20" a="1"/>
  <c r="DO644" i="20" s="1"/>
  <c r="DO645" i="20" a="1"/>
  <c r="DO645" i="20" s="1"/>
  <c r="DO646" i="20" a="1"/>
  <c r="DO646" i="20" s="1"/>
  <c r="DO647" i="20" a="1"/>
  <c r="DO647" i="20" s="1"/>
  <c r="DO648" i="20" a="1"/>
  <c r="DO648" i="20" s="1"/>
  <c r="DO649" i="20" a="1"/>
  <c r="DO649" i="20" s="1"/>
  <c r="DO650" i="20" a="1"/>
  <c r="DO650" i="20" s="1"/>
  <c r="DO651" i="20" a="1"/>
  <c r="DO651" i="20" s="1"/>
  <c r="DO652" i="20" a="1"/>
  <c r="DO652" i="20" s="1"/>
  <c r="DO653" i="20" a="1"/>
  <c r="DO653" i="20" s="1"/>
  <c r="DO654" i="20" a="1"/>
  <c r="DO654" i="20" s="1"/>
  <c r="DO655" i="20" a="1"/>
  <c r="DO655" i="20" s="1"/>
  <c r="DO656" i="20" a="1"/>
  <c r="DO656" i="20" s="1"/>
  <c r="DO657" i="20" a="1"/>
  <c r="DO657" i="20" s="1"/>
  <c r="DO658" i="20" a="1"/>
  <c r="DO658" i="20" s="1"/>
  <c r="DO659" i="20" a="1"/>
  <c r="DO659" i="20" s="1"/>
  <c r="DO660" i="20" a="1"/>
  <c r="DO660" i="20" s="1"/>
  <c r="DO661" i="20" a="1"/>
  <c r="DO661" i="20" s="1"/>
  <c r="DO662" i="20" a="1"/>
  <c r="DO662" i="20" s="1"/>
  <c r="DO663" i="20" a="1"/>
  <c r="DO663" i="20" s="1"/>
  <c r="DO664" i="20" a="1"/>
  <c r="DO664" i="20" s="1"/>
  <c r="DO665" i="20" a="1"/>
  <c r="DO665" i="20" s="1"/>
  <c r="DO666" i="20" a="1"/>
  <c r="DO666" i="20" s="1"/>
  <c r="DO667" i="20" a="1"/>
  <c r="DO667" i="20" s="1"/>
  <c r="DO668" i="20" a="1"/>
  <c r="DO668" i="20" s="1"/>
  <c r="DO669" i="20" a="1"/>
  <c r="DO669" i="20" s="1"/>
  <c r="DO670" i="20" a="1"/>
  <c r="DO670" i="20" s="1"/>
  <c r="DO671" i="20" a="1"/>
  <c r="DO671" i="20" s="1"/>
  <c r="DO672" i="20" a="1"/>
  <c r="DO672" i="20" s="1"/>
  <c r="DO673" i="20" a="1"/>
  <c r="DO673" i="20" s="1"/>
  <c r="DO674" i="20" a="1"/>
  <c r="DO674" i="20" s="1"/>
  <c r="DO675" i="20" a="1"/>
  <c r="DO675" i="20" s="1"/>
  <c r="DO676" i="20" a="1"/>
  <c r="DO676" i="20" s="1"/>
  <c r="DO677" i="20" a="1"/>
  <c r="DO677" i="20" s="1"/>
  <c r="DO678" i="20" a="1"/>
  <c r="DO678" i="20" s="1"/>
  <c r="DO679" i="20" a="1"/>
  <c r="DO679" i="20" s="1"/>
  <c r="DO680" i="20" a="1"/>
  <c r="DO680" i="20" s="1"/>
  <c r="DO681" i="20" a="1"/>
  <c r="DO681" i="20" s="1"/>
  <c r="DO682" i="20" a="1"/>
  <c r="DO682" i="20" s="1"/>
  <c r="DO683" i="20" a="1"/>
  <c r="DO683" i="20" s="1"/>
  <c r="DO684" i="20" a="1"/>
  <c r="DO684" i="20" s="1"/>
  <c r="DO685" i="20" a="1"/>
  <c r="DO685" i="20" s="1"/>
  <c r="DO686" i="20" a="1"/>
  <c r="DO686" i="20" s="1"/>
  <c r="DO687" i="20" a="1"/>
  <c r="DO687" i="20" s="1"/>
  <c r="DO688" i="20" a="1"/>
  <c r="DO688" i="20" s="1"/>
  <c r="DO689" i="20" a="1"/>
  <c r="DO689" i="20" s="1"/>
  <c r="DO690" i="20" a="1"/>
  <c r="DO690" i="20" s="1"/>
  <c r="DO691" i="20" a="1"/>
  <c r="DO691" i="20" s="1"/>
  <c r="DO692" i="20" a="1"/>
  <c r="DO692" i="20" s="1"/>
  <c r="DO693" i="20" a="1"/>
  <c r="DO693" i="20" s="1"/>
  <c r="DO694" i="20" a="1"/>
  <c r="DO694" i="20" s="1"/>
  <c r="DO695" i="20" a="1"/>
  <c r="DO695" i="20" s="1"/>
  <c r="DO696" i="20" a="1"/>
  <c r="DO696" i="20" s="1"/>
  <c r="DO697" i="20" a="1"/>
  <c r="DO697" i="20" s="1"/>
  <c r="DO698" i="20" a="1"/>
  <c r="DO698" i="20" s="1"/>
  <c r="DO699" i="20" a="1"/>
  <c r="DO699" i="20" s="1"/>
  <c r="DO700" i="20" a="1"/>
  <c r="DO700" i="20" s="1"/>
  <c r="DO701" i="20" a="1"/>
  <c r="DO701" i="20" s="1"/>
  <c r="DO702" i="20" a="1"/>
  <c r="DO702" i="20" s="1"/>
  <c r="DO703" i="20" a="1"/>
  <c r="DO703" i="20" s="1"/>
  <c r="DO704" i="20" a="1"/>
  <c r="DO704" i="20" s="1"/>
  <c r="DO705" i="20" a="1"/>
  <c r="DO705" i="20" s="1"/>
  <c r="DO706" i="20" a="1"/>
  <c r="DO706" i="20" s="1"/>
  <c r="DO707" i="20" a="1"/>
  <c r="DO707" i="20" s="1"/>
  <c r="DO708" i="20" a="1"/>
  <c r="DO708" i="20" s="1"/>
  <c r="DO709" i="20" a="1"/>
  <c r="DO709" i="20" s="1"/>
  <c r="DO710" i="20" a="1"/>
  <c r="DO710" i="20" s="1"/>
  <c r="DO711" i="20" a="1"/>
  <c r="DO711" i="20" s="1"/>
  <c r="DO712" i="20" a="1"/>
  <c r="DO712" i="20" s="1"/>
  <c r="DO713" i="20" a="1"/>
  <c r="DO713" i="20" s="1"/>
  <c r="DO714" i="20" a="1"/>
  <c r="DO714" i="20" s="1"/>
  <c r="DO715" i="20" a="1"/>
  <c r="DO715" i="20" s="1"/>
  <c r="DO716" i="20" a="1"/>
  <c r="DO716" i="20" s="1"/>
  <c r="DO717" i="20" a="1"/>
  <c r="DO717" i="20" s="1"/>
  <c r="DO718" i="20" a="1"/>
  <c r="DO718" i="20" s="1"/>
  <c r="DO719" i="20" a="1"/>
  <c r="DO719" i="20" s="1"/>
  <c r="DO720" i="20" a="1"/>
  <c r="DO720" i="20" s="1"/>
  <c r="DO721" i="20" a="1"/>
  <c r="DO721" i="20" s="1"/>
  <c r="DO722" i="20" a="1"/>
  <c r="DO722" i="20" s="1"/>
  <c r="DO723" i="20" a="1"/>
  <c r="DO723" i="20" s="1"/>
  <c r="DO724" i="20" a="1"/>
  <c r="DO724" i="20" s="1"/>
  <c r="DO725" i="20" a="1"/>
  <c r="DO725" i="20" s="1"/>
  <c r="DO726" i="20" a="1"/>
  <c r="DO726" i="20" s="1"/>
  <c r="DO727" i="20" a="1"/>
  <c r="DO727" i="20" s="1"/>
  <c r="DO728" i="20" a="1"/>
  <c r="DO728" i="20" s="1"/>
  <c r="DO729" i="20" a="1"/>
  <c r="DO729" i="20" s="1"/>
  <c r="DO730" i="20" a="1"/>
  <c r="DO730" i="20" s="1"/>
  <c r="DO731" i="20" a="1"/>
  <c r="DO731" i="20" s="1"/>
  <c r="DO732" i="20" a="1"/>
  <c r="DO732" i="20" s="1"/>
  <c r="DO733" i="20" a="1"/>
  <c r="DO733" i="20" s="1"/>
  <c r="DO734" i="20" a="1"/>
  <c r="DO734" i="20" s="1"/>
  <c r="DO735" i="20" a="1"/>
  <c r="DO735" i="20" s="1"/>
  <c r="DO736" i="20" a="1"/>
  <c r="DO736" i="20" s="1"/>
  <c r="DO737" i="20" a="1"/>
  <c r="DO737" i="20" s="1"/>
  <c r="DO738" i="20" a="1"/>
  <c r="DO738" i="20" s="1"/>
  <c r="DO739" i="20" a="1"/>
  <c r="DO739" i="20" s="1"/>
  <c r="DO740" i="20" a="1"/>
  <c r="DO740" i="20" s="1"/>
  <c r="DO741" i="20" a="1"/>
  <c r="DO741" i="20" s="1"/>
  <c r="DO742" i="20" a="1"/>
  <c r="DO742" i="20" s="1"/>
  <c r="DO743" i="20" a="1"/>
  <c r="DO743" i="20" s="1"/>
  <c r="DO744" i="20" a="1"/>
  <c r="DO744" i="20" s="1"/>
  <c r="DO745" i="20" a="1"/>
  <c r="DO745" i="20" s="1"/>
  <c r="DO746" i="20" a="1"/>
  <c r="DO746" i="20" s="1"/>
  <c r="DO747" i="20" a="1"/>
  <c r="DO747" i="20" s="1"/>
  <c r="DO748" i="20" a="1"/>
  <c r="DO748" i="20" s="1"/>
  <c r="DO749" i="20" a="1"/>
  <c r="DO749" i="20" s="1"/>
  <c r="DO750" i="20" a="1"/>
  <c r="DO750" i="20" s="1"/>
  <c r="DO751" i="20" a="1"/>
  <c r="DO751" i="20" s="1"/>
  <c r="DO752" i="20" a="1"/>
  <c r="DO752" i="20" s="1"/>
  <c r="DO753" i="20" a="1"/>
  <c r="DO753" i="20" s="1"/>
  <c r="DO754" i="20" a="1"/>
  <c r="DO754" i="20" s="1"/>
  <c r="DO755" i="20" a="1"/>
  <c r="DO755" i="20" s="1"/>
  <c r="DO756" i="20" a="1"/>
  <c r="DO756" i="20" s="1"/>
  <c r="DO757" i="20" a="1"/>
  <c r="DO757" i="20" s="1"/>
  <c r="DO758" i="20" a="1"/>
  <c r="DO758" i="20" s="1"/>
  <c r="DO759" i="20" a="1"/>
  <c r="DO759" i="20" s="1"/>
  <c r="DO760" i="20" a="1"/>
  <c r="DO760" i="20" s="1"/>
  <c r="DO761" i="20" a="1"/>
  <c r="DO761" i="20" s="1"/>
  <c r="DO762" i="20" a="1"/>
  <c r="DO762" i="20" s="1"/>
  <c r="DO763" i="20" a="1"/>
  <c r="DO763" i="20" s="1"/>
  <c r="DO764" i="20" a="1"/>
  <c r="DO764" i="20" s="1"/>
  <c r="DO765" i="20" a="1"/>
  <c r="DO765" i="20" s="1"/>
  <c r="DO766" i="20" a="1"/>
  <c r="DO766" i="20" s="1"/>
  <c r="DO767" i="20" a="1"/>
  <c r="DO767" i="20" s="1"/>
  <c r="DO768" i="20" a="1"/>
  <c r="DO768" i="20" s="1"/>
  <c r="DO769" i="20" a="1"/>
  <c r="DO769" i="20" s="1"/>
  <c r="DO770" i="20" a="1"/>
  <c r="DO770" i="20" s="1"/>
  <c r="DO771" i="20" a="1"/>
  <c r="DO771" i="20" s="1"/>
  <c r="DO772" i="20" a="1"/>
  <c r="DO772" i="20" s="1"/>
  <c r="DO773" i="20" a="1"/>
  <c r="DO773" i="20" s="1"/>
  <c r="DO774" i="20" a="1"/>
  <c r="DO774" i="20" s="1"/>
  <c r="DO775" i="20" a="1"/>
  <c r="DO775" i="20" s="1"/>
  <c r="DO776" i="20" a="1"/>
  <c r="DO776" i="20" s="1"/>
  <c r="DO777" i="20" a="1"/>
  <c r="DO777" i="20" s="1"/>
  <c r="DO778" i="20" a="1"/>
  <c r="DO778" i="20" s="1"/>
  <c r="DO779" i="20" a="1"/>
  <c r="DO779" i="20" s="1"/>
  <c r="DO780" i="20" a="1"/>
  <c r="DO780" i="20" s="1"/>
  <c r="DO781" i="20" a="1"/>
  <c r="DO781" i="20" s="1"/>
  <c r="DO782" i="20" a="1"/>
  <c r="DO782" i="20" s="1"/>
  <c r="DO783" i="20" a="1"/>
  <c r="DO783" i="20" s="1"/>
  <c r="DO784" i="20" a="1"/>
  <c r="DO784" i="20" s="1"/>
  <c r="DO785" i="20" a="1"/>
  <c r="DO785" i="20" s="1"/>
  <c r="DO786" i="20" a="1"/>
  <c r="DO786" i="20" s="1"/>
  <c r="DO787" i="20" a="1"/>
  <c r="DO787" i="20" s="1"/>
  <c r="DO788" i="20" a="1"/>
  <c r="DO788" i="20" s="1"/>
  <c r="DO789" i="20" a="1"/>
  <c r="DO789" i="20" s="1"/>
  <c r="DO790" i="20" a="1"/>
  <c r="DO790" i="20" s="1"/>
  <c r="DO791" i="20" a="1"/>
  <c r="DO791" i="20" s="1"/>
  <c r="DO792" i="20" a="1"/>
  <c r="DO792" i="20" s="1"/>
  <c r="DO793" i="20" a="1"/>
  <c r="DO793" i="20" s="1"/>
  <c r="DO794" i="20" a="1"/>
  <c r="DO794" i="20" s="1"/>
  <c r="DO795" i="20" a="1"/>
  <c r="DO795" i="20" s="1"/>
  <c r="DO796" i="20" a="1"/>
  <c r="DO796" i="20" s="1"/>
  <c r="DO797" i="20" a="1"/>
  <c r="DO797" i="20" s="1"/>
  <c r="DO798" i="20" a="1"/>
  <c r="DO798" i="20" s="1"/>
  <c r="DO799" i="20" a="1"/>
  <c r="DO799" i="20" s="1"/>
  <c r="DO800" i="20" a="1"/>
  <c r="DO800" i="20" s="1"/>
  <c r="DO801" i="20" a="1"/>
  <c r="DO801" i="20" s="1"/>
  <c r="DO802" i="20" a="1"/>
  <c r="DO802" i="20" s="1"/>
  <c r="DO803" i="20" a="1"/>
  <c r="DO803" i="20" s="1"/>
  <c r="DO804" i="20" a="1"/>
  <c r="DO804" i="20" s="1"/>
  <c r="DO805" i="20" a="1"/>
  <c r="DO805" i="20" s="1"/>
  <c r="DO806" i="20" a="1"/>
  <c r="DO806" i="20" s="1"/>
  <c r="DO807" i="20" a="1"/>
  <c r="DO807" i="20" s="1"/>
  <c r="DO808" i="20" a="1"/>
  <c r="DO808" i="20" s="1"/>
  <c r="DO809" i="20" a="1"/>
  <c r="DO809" i="20" s="1"/>
  <c r="DO810" i="20" a="1"/>
  <c r="DO810" i="20" s="1"/>
  <c r="DO811" i="20" a="1"/>
  <c r="DO811" i="20" s="1"/>
  <c r="DO812" i="20" a="1"/>
  <c r="DO812" i="20" s="1"/>
  <c r="DO813" i="20" a="1"/>
  <c r="DO813" i="20" s="1"/>
  <c r="DO814" i="20" a="1"/>
  <c r="DO814" i="20" s="1"/>
  <c r="DO815" i="20" a="1"/>
  <c r="DO815" i="20" s="1"/>
  <c r="DO816" i="20" a="1"/>
  <c r="DO816" i="20" s="1"/>
  <c r="DO817" i="20" a="1"/>
  <c r="DO817" i="20" s="1"/>
  <c r="DO818" i="20" a="1"/>
  <c r="DO818" i="20" s="1"/>
  <c r="DO819" i="20" a="1"/>
  <c r="DO819" i="20" s="1"/>
  <c r="DO820" i="20" a="1"/>
  <c r="DO820" i="20" s="1"/>
  <c r="DO821" i="20" a="1"/>
  <c r="DO821" i="20" s="1"/>
  <c r="DO822" i="20" a="1"/>
  <c r="DO822" i="20" s="1"/>
  <c r="DO823" i="20" a="1"/>
  <c r="DO823" i="20" s="1"/>
  <c r="DO824" i="20" a="1"/>
  <c r="DO824" i="20" s="1"/>
  <c r="DO825" i="20" a="1"/>
  <c r="DO825" i="20" s="1"/>
  <c r="DO826" i="20" a="1"/>
  <c r="DO826" i="20" s="1"/>
  <c r="DO827" i="20" a="1"/>
  <c r="DO827" i="20" s="1"/>
  <c r="DO828" i="20" a="1"/>
  <c r="DO828" i="20" s="1"/>
  <c r="DO829" i="20" a="1"/>
  <c r="DO829" i="20" s="1"/>
  <c r="DO830" i="20" a="1"/>
  <c r="DO830" i="20" s="1"/>
  <c r="DO831" i="20" a="1"/>
  <c r="DO831" i="20" s="1"/>
  <c r="DO832" i="20" a="1"/>
  <c r="DO832" i="20" s="1"/>
  <c r="DO833" i="20" a="1"/>
  <c r="DO833" i="20" s="1"/>
  <c r="DO834" i="20" a="1"/>
  <c r="DO834" i="20" s="1"/>
  <c r="DO835" i="20" a="1"/>
  <c r="DO835" i="20" s="1"/>
  <c r="DO836" i="20" a="1"/>
  <c r="DO836" i="20" s="1"/>
  <c r="DO837" i="20" a="1"/>
  <c r="DO837" i="20" s="1"/>
  <c r="DO838" i="20" a="1"/>
  <c r="DO838" i="20" s="1"/>
  <c r="DO839" i="20" a="1"/>
  <c r="DO839" i="20" s="1"/>
  <c r="DO840" i="20" a="1"/>
  <c r="DO840" i="20" s="1"/>
  <c r="DO841" i="20" a="1"/>
  <c r="DO841" i="20" s="1"/>
  <c r="DO842" i="20" a="1"/>
  <c r="DO842" i="20" s="1"/>
  <c r="DO843" i="20" a="1"/>
  <c r="DO843" i="20" s="1"/>
  <c r="DO844" i="20" a="1"/>
  <c r="DO844" i="20" s="1"/>
  <c r="DO845" i="20" a="1"/>
  <c r="DO845" i="20" s="1"/>
  <c r="DO846" i="20" a="1"/>
  <c r="DO846" i="20" s="1"/>
  <c r="DO847" i="20" a="1"/>
  <c r="DO847" i="20" s="1"/>
  <c r="DO848" i="20" a="1"/>
  <c r="DO848" i="20" s="1"/>
  <c r="DO849" i="20" a="1"/>
  <c r="DO849" i="20" s="1"/>
  <c r="DO850" i="20" a="1"/>
  <c r="DO850" i="20" s="1"/>
  <c r="DO851" i="20" a="1"/>
  <c r="DO851" i="20" s="1"/>
  <c r="DO852" i="20" a="1"/>
  <c r="DO852" i="20" s="1"/>
  <c r="DO853" i="20" a="1"/>
  <c r="DO853" i="20" s="1"/>
  <c r="DO854" i="20" a="1"/>
  <c r="DO854" i="20" s="1"/>
  <c r="DO855" i="20" a="1"/>
  <c r="DO855" i="20" s="1"/>
  <c r="DO856" i="20" a="1"/>
  <c r="DO856" i="20" s="1"/>
  <c r="DO857" i="20" a="1"/>
  <c r="DO857" i="20" s="1"/>
  <c r="DO858" i="20" a="1"/>
  <c r="DO858" i="20" s="1"/>
  <c r="DO859" i="20" a="1"/>
  <c r="DO859" i="20" s="1"/>
  <c r="DO860" i="20" a="1"/>
  <c r="DO860" i="20" s="1"/>
  <c r="DO861" i="20" a="1"/>
  <c r="DO861" i="20" s="1"/>
  <c r="DO862" i="20" a="1"/>
  <c r="DO862" i="20" s="1"/>
  <c r="DO863" i="20" a="1"/>
  <c r="DO863" i="20" s="1"/>
  <c r="DO864" i="20" a="1"/>
  <c r="DO864" i="20" s="1"/>
  <c r="DO865" i="20" a="1"/>
  <c r="DO865" i="20" s="1"/>
  <c r="DO866" i="20" a="1"/>
  <c r="DO866" i="20" s="1"/>
  <c r="DO867" i="20" a="1"/>
  <c r="DO867" i="20" s="1"/>
  <c r="DO868" i="20" a="1"/>
  <c r="DO868" i="20" s="1"/>
  <c r="DO869" i="20" a="1"/>
  <c r="DO869" i="20" s="1"/>
  <c r="DO870" i="20" a="1"/>
  <c r="DO870" i="20" s="1"/>
  <c r="DO871" i="20" a="1"/>
  <c r="DO871" i="20" s="1"/>
  <c r="DO872" i="20" a="1"/>
  <c r="DO872" i="20" s="1"/>
  <c r="DO873" i="20" a="1"/>
  <c r="DO873" i="20" s="1"/>
  <c r="DO874" i="20" a="1"/>
  <c r="DO874" i="20" s="1"/>
  <c r="DO875" i="20" a="1"/>
  <c r="DO875" i="20" s="1"/>
  <c r="DO876" i="20" a="1"/>
  <c r="DO876" i="20" s="1"/>
  <c r="DO877" i="20" a="1"/>
  <c r="DO877" i="20" s="1"/>
  <c r="DO878" i="20" a="1"/>
  <c r="DO878" i="20" s="1"/>
  <c r="DO879" i="20" a="1"/>
  <c r="DO879" i="20" s="1"/>
  <c r="DO880" i="20" a="1"/>
  <c r="DO880" i="20" s="1"/>
  <c r="DO881" i="20" a="1"/>
  <c r="DO881" i="20" s="1"/>
  <c r="DO882" i="20" a="1"/>
  <c r="DO882" i="20" s="1"/>
  <c r="DO883" i="20" a="1"/>
  <c r="DO883" i="20" s="1"/>
  <c r="DO884" i="20" a="1"/>
  <c r="DO884" i="20" s="1"/>
  <c r="DO885" i="20" a="1"/>
  <c r="DO885" i="20" s="1"/>
  <c r="DO886" i="20" a="1"/>
  <c r="DO886" i="20" s="1"/>
  <c r="DO887" i="20" a="1"/>
  <c r="DO887" i="20" s="1"/>
  <c r="DO888" i="20" a="1"/>
  <c r="DO888" i="20" s="1"/>
  <c r="DO889" i="20" a="1"/>
  <c r="DO889" i="20" s="1"/>
  <c r="DO890" i="20" a="1"/>
  <c r="DO890" i="20" s="1"/>
  <c r="DO891" i="20" a="1"/>
  <c r="DO891" i="20" s="1"/>
  <c r="DO892" i="20" a="1"/>
  <c r="DO892" i="20" s="1"/>
  <c r="DO893" i="20" a="1"/>
  <c r="DO893" i="20" s="1"/>
  <c r="DO894" i="20" a="1"/>
  <c r="DO894" i="20" s="1"/>
  <c r="DO895" i="20" a="1"/>
  <c r="DO895" i="20" s="1"/>
  <c r="DO896" i="20" a="1"/>
  <c r="DO896" i="20" s="1"/>
  <c r="DO897" i="20" a="1"/>
  <c r="DO897" i="20" s="1"/>
  <c r="DO898" i="20" a="1"/>
  <c r="DO898" i="20" s="1"/>
  <c r="DO899" i="20" a="1"/>
  <c r="DO899" i="20" s="1"/>
  <c r="DO900" i="20" a="1"/>
  <c r="DO900" i="20" s="1"/>
  <c r="DO901" i="20" a="1"/>
  <c r="DO901" i="20" s="1"/>
  <c r="DO902" i="20" a="1"/>
  <c r="DO902" i="20" s="1"/>
  <c r="DO903" i="20" a="1"/>
  <c r="DO903" i="20" s="1"/>
  <c r="DO904" i="20" a="1"/>
  <c r="DO904" i="20" s="1"/>
  <c r="DO905" i="20" a="1"/>
  <c r="DO905" i="20" s="1"/>
  <c r="DO906" i="20" a="1"/>
  <c r="DO906" i="20" s="1"/>
  <c r="DO907" i="20" a="1"/>
  <c r="DO907" i="20" s="1"/>
  <c r="DO908" i="20" a="1"/>
  <c r="DO908" i="20" s="1"/>
  <c r="DO909" i="20" a="1"/>
  <c r="DO909" i="20" s="1"/>
  <c r="DO910" i="20" a="1"/>
  <c r="DO910" i="20" s="1"/>
  <c r="DO911" i="20" a="1"/>
  <c r="DO911" i="20" s="1"/>
  <c r="DO912" i="20" a="1"/>
  <c r="DO912" i="20" s="1"/>
  <c r="DO913" i="20" a="1"/>
  <c r="DO913" i="20" s="1"/>
  <c r="DO914" i="20" a="1"/>
  <c r="DO914" i="20" s="1"/>
  <c r="DO915" i="20" a="1"/>
  <c r="DO915" i="20" s="1"/>
  <c r="DO916" i="20" a="1"/>
  <c r="DO916" i="20" s="1"/>
  <c r="DO917" i="20" a="1"/>
  <c r="DO917" i="20" s="1"/>
  <c r="DO918" i="20" a="1"/>
  <c r="DO918" i="20" s="1"/>
  <c r="DO466" i="20" a="1"/>
  <c r="DO466" i="20" s="1"/>
  <c r="DN918" i="20" a="1"/>
  <c r="DN918" i="20" s="1"/>
  <c r="DM918" i="20" a="1"/>
  <c r="DM918" i="20" s="1"/>
  <c r="DR918" i="20" s="1"/>
  <c r="DN917" i="20" a="1"/>
  <c r="DN917" i="20" s="1"/>
  <c r="DM917" i="20" a="1"/>
  <c r="DM917" i="20" s="1"/>
  <c r="DR917" i="20" s="1"/>
  <c r="DN916" i="20" a="1"/>
  <c r="DN916" i="20" s="1"/>
  <c r="DM916" i="20" a="1"/>
  <c r="DM916" i="20" s="1"/>
  <c r="DR916" i="20" s="1"/>
  <c r="DS916" i="20" s="1"/>
  <c r="DN915" i="20" a="1"/>
  <c r="DN915" i="20" s="1"/>
  <c r="DM915" i="20" a="1"/>
  <c r="DM915" i="20" s="1"/>
  <c r="DR915" i="20" s="1"/>
  <c r="DS915" i="20" s="1"/>
  <c r="DN914" i="20" a="1"/>
  <c r="DN914" i="20" s="1"/>
  <c r="DM914" i="20" a="1"/>
  <c r="DM914" i="20" s="1"/>
  <c r="DR914" i="20" s="1"/>
  <c r="DS914" i="20" s="1"/>
  <c r="DN913" i="20" a="1"/>
  <c r="DN913" i="20" s="1"/>
  <c r="DM913" i="20" a="1"/>
  <c r="DM913" i="20" s="1"/>
  <c r="DR913" i="20" s="1"/>
  <c r="DN912" i="20" a="1"/>
  <c r="DN912" i="20" s="1"/>
  <c r="DM912" i="20" a="1"/>
  <c r="DM912" i="20" s="1"/>
  <c r="DR912" i="20" s="1"/>
  <c r="DS912" i="20" s="1"/>
  <c r="DN911" i="20" a="1"/>
  <c r="DN911" i="20" s="1"/>
  <c r="DM911" i="20" a="1"/>
  <c r="DM911" i="20" s="1"/>
  <c r="DR911" i="20" s="1"/>
  <c r="DS911" i="20" s="1"/>
  <c r="DN910" i="20" a="1"/>
  <c r="DN910" i="20" s="1"/>
  <c r="DM910" i="20" a="1"/>
  <c r="DM910" i="20" s="1"/>
  <c r="DR910" i="20" s="1"/>
  <c r="DS910" i="20" s="1"/>
  <c r="DN909" i="20" a="1"/>
  <c r="DN909" i="20" s="1"/>
  <c r="DM909" i="20" a="1"/>
  <c r="DM909" i="20" s="1"/>
  <c r="DR909" i="20" s="1"/>
  <c r="DN908" i="20" a="1"/>
  <c r="DN908" i="20" s="1"/>
  <c r="DM908" i="20" a="1"/>
  <c r="DM908" i="20" s="1"/>
  <c r="DR908" i="20" s="1"/>
  <c r="DS908" i="20" s="1"/>
  <c r="DN907" i="20" a="1"/>
  <c r="DN907" i="20" s="1"/>
  <c r="DM907" i="20" a="1"/>
  <c r="DM907" i="20" s="1"/>
  <c r="DR907" i="20" s="1"/>
  <c r="DS907" i="20" s="1"/>
  <c r="DN906" i="20" a="1"/>
  <c r="DN906" i="20" s="1"/>
  <c r="DM906" i="20" a="1"/>
  <c r="DM906" i="20" s="1"/>
  <c r="DR906" i="20" s="1"/>
  <c r="DS906" i="20" s="1"/>
  <c r="DN905" i="20" a="1"/>
  <c r="DN905" i="20" s="1"/>
  <c r="DM905" i="20" a="1"/>
  <c r="DM905" i="20" s="1"/>
  <c r="DR905" i="20" s="1"/>
  <c r="DS905" i="20" s="1"/>
  <c r="DN904" i="20" a="1"/>
  <c r="DN904" i="20" s="1"/>
  <c r="DM904" i="20" a="1"/>
  <c r="DM904" i="20" s="1"/>
  <c r="DR904" i="20" s="1"/>
  <c r="DN903" i="20" a="1"/>
  <c r="DN903" i="20" s="1"/>
  <c r="DM903" i="20" a="1"/>
  <c r="DM903" i="20" s="1"/>
  <c r="DR903" i="20" s="1"/>
  <c r="DS903" i="20" s="1"/>
  <c r="DN902" i="20" a="1"/>
  <c r="DN902" i="20" s="1"/>
  <c r="DM902" i="20" a="1"/>
  <c r="DM902" i="20" s="1"/>
  <c r="DR902" i="20" s="1"/>
  <c r="DS902" i="20" s="1"/>
  <c r="DN901" i="20" a="1"/>
  <c r="DN901" i="20" s="1"/>
  <c r="DM901" i="20" a="1"/>
  <c r="DM901" i="20" s="1"/>
  <c r="DR901" i="20" s="1"/>
  <c r="DS901" i="20" s="1"/>
  <c r="DN900" i="20" a="1"/>
  <c r="DN900" i="20" s="1"/>
  <c r="DM900" i="20" a="1"/>
  <c r="DM900" i="20" s="1"/>
  <c r="DR900" i="20" s="1"/>
  <c r="DN899" i="20" a="1"/>
  <c r="DN899" i="20" s="1"/>
  <c r="DM899" i="20" a="1"/>
  <c r="DM899" i="20" s="1"/>
  <c r="DR899" i="20" s="1"/>
  <c r="DN898" i="20" a="1"/>
  <c r="DN898" i="20" s="1"/>
  <c r="DM898" i="20" a="1"/>
  <c r="DM898" i="20" s="1"/>
  <c r="DR898" i="20" s="1"/>
  <c r="DS898" i="20" s="1"/>
  <c r="DN897" i="20" a="1"/>
  <c r="DN897" i="20" s="1"/>
  <c r="DM897" i="20" a="1"/>
  <c r="DM897" i="20" s="1"/>
  <c r="DR897" i="20" s="1"/>
  <c r="DS897" i="20" s="1"/>
  <c r="DN896" i="20" a="1"/>
  <c r="DN896" i="20" s="1"/>
  <c r="DM896" i="20" a="1"/>
  <c r="DM896" i="20" s="1"/>
  <c r="DR896" i="20" s="1"/>
  <c r="DS896" i="20" s="1"/>
  <c r="DN895" i="20" a="1"/>
  <c r="DN895" i="20" s="1"/>
  <c r="DM895" i="20" a="1"/>
  <c r="DM895" i="20" s="1"/>
  <c r="DR895" i="20" s="1"/>
  <c r="DN894" i="20" a="1"/>
  <c r="DN894" i="20" s="1"/>
  <c r="DM894" i="20" a="1"/>
  <c r="DM894" i="20" s="1"/>
  <c r="DR894" i="20" s="1"/>
  <c r="DN893" i="20" a="1"/>
  <c r="DN893" i="20" s="1"/>
  <c r="DM893" i="20" a="1"/>
  <c r="DM893" i="20" s="1"/>
  <c r="DR893" i="20" s="1"/>
  <c r="DS893" i="20" s="1"/>
  <c r="DN892" i="20" a="1"/>
  <c r="DN892" i="20" s="1"/>
  <c r="DM892" i="20" a="1"/>
  <c r="DM892" i="20" s="1"/>
  <c r="DR892" i="20" s="1"/>
  <c r="DS892" i="20" s="1"/>
  <c r="DN891" i="20" a="1"/>
  <c r="DN891" i="20" s="1"/>
  <c r="DM891" i="20" a="1"/>
  <c r="DM891" i="20" s="1"/>
  <c r="DR891" i="20" s="1"/>
  <c r="DS891" i="20" s="1"/>
  <c r="DN890" i="20" a="1"/>
  <c r="DN890" i="20" s="1"/>
  <c r="DM890" i="20" a="1"/>
  <c r="DM890" i="20" s="1"/>
  <c r="DR890" i="20" s="1"/>
  <c r="DN889" i="20" a="1"/>
  <c r="DN889" i="20" s="1"/>
  <c r="DM889" i="20" a="1"/>
  <c r="DM889" i="20" s="1"/>
  <c r="DR889" i="20" s="1"/>
  <c r="DN888" i="20" a="1"/>
  <c r="DN888" i="20" s="1"/>
  <c r="DM888" i="20" a="1"/>
  <c r="DM888" i="20" s="1"/>
  <c r="DR888" i="20" s="1"/>
  <c r="DS888" i="20" s="1"/>
  <c r="DN887" i="20" a="1"/>
  <c r="DN887" i="20" s="1"/>
  <c r="DM887" i="20" a="1"/>
  <c r="DM887" i="20" s="1"/>
  <c r="DR887" i="20" s="1"/>
  <c r="DS887" i="20" s="1"/>
  <c r="DN886" i="20" a="1"/>
  <c r="DN886" i="20" s="1"/>
  <c r="DM886" i="20" a="1"/>
  <c r="DM886" i="20" s="1"/>
  <c r="DR886" i="20" s="1"/>
  <c r="DS886" i="20" s="1"/>
  <c r="DN885" i="20" a="1"/>
  <c r="DN885" i="20" s="1"/>
  <c r="DM885" i="20" a="1"/>
  <c r="DM885" i="20" s="1"/>
  <c r="DR885" i="20" s="1"/>
  <c r="DN884" i="20" a="1"/>
  <c r="DN884" i="20" s="1"/>
  <c r="DM884" i="20" a="1"/>
  <c r="DM884" i="20" s="1"/>
  <c r="DR884" i="20" s="1"/>
  <c r="DN883" i="20" a="1"/>
  <c r="DN883" i="20" s="1"/>
  <c r="DM883" i="20" a="1"/>
  <c r="DM883" i="20" s="1"/>
  <c r="DR883" i="20" s="1"/>
  <c r="DN882" i="20" a="1"/>
  <c r="DN882" i="20" s="1"/>
  <c r="DM882" i="20" a="1"/>
  <c r="DM882" i="20" s="1"/>
  <c r="DR882" i="20" s="1"/>
  <c r="DS882" i="20" s="1"/>
  <c r="DN881" i="20" a="1"/>
  <c r="DN881" i="20" s="1"/>
  <c r="DM881" i="20" a="1"/>
  <c r="DM881" i="20" s="1"/>
  <c r="DR881" i="20" s="1"/>
  <c r="DS881" i="20" s="1"/>
  <c r="DN880" i="20" a="1"/>
  <c r="DN880" i="20" s="1"/>
  <c r="DM880" i="20" a="1"/>
  <c r="DM880" i="20" s="1"/>
  <c r="DR880" i="20" s="1"/>
  <c r="DN879" i="20" a="1"/>
  <c r="DN879" i="20" s="1"/>
  <c r="DM879" i="20" a="1"/>
  <c r="DM879" i="20" s="1"/>
  <c r="DR879" i="20" s="1"/>
  <c r="DN878" i="20" a="1"/>
  <c r="DN878" i="20" s="1"/>
  <c r="DM878" i="20" a="1"/>
  <c r="DM878" i="20" s="1"/>
  <c r="DR878" i="20" s="1"/>
  <c r="DN877" i="20" a="1"/>
  <c r="DN877" i="20" s="1"/>
  <c r="DM877" i="20" a="1"/>
  <c r="DM877" i="20" s="1"/>
  <c r="DR877" i="20" s="1"/>
  <c r="DS877" i="20" s="1"/>
  <c r="DN876" i="20" a="1"/>
  <c r="DN876" i="20" s="1"/>
  <c r="DM876" i="20" a="1"/>
  <c r="DM876" i="20" s="1"/>
  <c r="DR876" i="20" s="1"/>
  <c r="DS876" i="20" s="1"/>
  <c r="DN875" i="20" a="1"/>
  <c r="DN875" i="20" s="1"/>
  <c r="DM875" i="20" a="1"/>
  <c r="DM875" i="20" s="1"/>
  <c r="DR875" i="20" s="1"/>
  <c r="DS875" i="20" s="1"/>
  <c r="DN874" i="20" a="1"/>
  <c r="DN874" i="20" s="1"/>
  <c r="DM874" i="20" a="1"/>
  <c r="DM874" i="20" s="1"/>
  <c r="DR874" i="20" s="1"/>
  <c r="DN873" i="20" a="1"/>
  <c r="DN873" i="20" s="1"/>
  <c r="DM873" i="20" a="1"/>
  <c r="DM873" i="20" s="1"/>
  <c r="DR873" i="20" s="1"/>
  <c r="DS873" i="20" s="1"/>
  <c r="DN872" i="20" a="1"/>
  <c r="DN872" i="20" s="1"/>
  <c r="DM872" i="20" a="1"/>
  <c r="DM872" i="20" s="1"/>
  <c r="DR872" i="20" s="1"/>
  <c r="DS872" i="20" s="1"/>
  <c r="DN871" i="20" a="1"/>
  <c r="DN871" i="20" s="1"/>
  <c r="DM871" i="20" a="1"/>
  <c r="DM871" i="20" s="1"/>
  <c r="DR871" i="20" s="1"/>
  <c r="DS871" i="20" s="1"/>
  <c r="DN870" i="20" a="1"/>
  <c r="DN870" i="20" s="1"/>
  <c r="DM870" i="20" a="1"/>
  <c r="DM870" i="20" s="1"/>
  <c r="DR870" i="20" s="1"/>
  <c r="DS870" i="20" s="1"/>
  <c r="DN869" i="20" a="1"/>
  <c r="DN869" i="20" s="1"/>
  <c r="DM869" i="20" a="1"/>
  <c r="DM869" i="20" s="1"/>
  <c r="DR869" i="20" s="1"/>
  <c r="DS869" i="20" s="1"/>
  <c r="DN868" i="20" a="1"/>
  <c r="DN868" i="20" s="1"/>
  <c r="DM868" i="20" a="1"/>
  <c r="DM868" i="20" s="1"/>
  <c r="DR868" i="20" s="1"/>
  <c r="DS868" i="20" s="1"/>
  <c r="DN867" i="20" a="1"/>
  <c r="DN867" i="20" s="1"/>
  <c r="DM867" i="20" a="1"/>
  <c r="DM867" i="20" s="1"/>
  <c r="DR867" i="20" s="1"/>
  <c r="DS867" i="20" s="1"/>
  <c r="DN866" i="20" a="1"/>
  <c r="DN866" i="20" s="1"/>
  <c r="DM866" i="20" a="1"/>
  <c r="DM866" i="20" s="1"/>
  <c r="DR866" i="20" s="1"/>
  <c r="DN865" i="20" a="1"/>
  <c r="DN865" i="20" s="1"/>
  <c r="DM865" i="20" a="1"/>
  <c r="DM865" i="20" s="1"/>
  <c r="DR865" i="20" s="1"/>
  <c r="DS865" i="20" s="1"/>
  <c r="DN864" i="20" a="1"/>
  <c r="DN864" i="20" s="1"/>
  <c r="DM864" i="20" a="1"/>
  <c r="DM864" i="20" s="1"/>
  <c r="DR864" i="20" s="1"/>
  <c r="DS864" i="20" s="1"/>
  <c r="DN863" i="20" a="1"/>
  <c r="DN863" i="20" s="1"/>
  <c r="DM863" i="20" a="1"/>
  <c r="DM863" i="20" s="1"/>
  <c r="DR863" i="20" s="1"/>
  <c r="DS863" i="20" s="1"/>
  <c r="DN862" i="20" a="1"/>
  <c r="DN862" i="20" s="1"/>
  <c r="DM862" i="20" a="1"/>
  <c r="DM862" i="20" s="1"/>
  <c r="DR862" i="20" s="1"/>
  <c r="DN861" i="20" a="1"/>
  <c r="DN861" i="20" s="1"/>
  <c r="DM861" i="20" a="1"/>
  <c r="DM861" i="20" s="1"/>
  <c r="DR861" i="20" s="1"/>
  <c r="DS861" i="20" s="1"/>
  <c r="DN860" i="20" a="1"/>
  <c r="DN860" i="20" s="1"/>
  <c r="DM860" i="20" a="1"/>
  <c r="DM860" i="20" s="1"/>
  <c r="DR860" i="20" s="1"/>
  <c r="DS860" i="20" s="1"/>
  <c r="DN859" i="20" a="1"/>
  <c r="DN859" i="20" s="1"/>
  <c r="DM859" i="20" a="1"/>
  <c r="DM859" i="20" s="1"/>
  <c r="DR859" i="20" s="1"/>
  <c r="DS859" i="20" s="1"/>
  <c r="DN858" i="20" a="1"/>
  <c r="DN858" i="20" s="1"/>
  <c r="DM858" i="20" a="1"/>
  <c r="DM858" i="20" s="1"/>
  <c r="DR858" i="20" s="1"/>
  <c r="DN857" i="20" a="1"/>
  <c r="DN857" i="20" s="1"/>
  <c r="DM857" i="20" a="1"/>
  <c r="DM857" i="20" s="1"/>
  <c r="DR857" i="20" s="1"/>
  <c r="DN856" i="20" a="1"/>
  <c r="DN856" i="20" s="1"/>
  <c r="DM856" i="20" a="1"/>
  <c r="DM856" i="20" s="1"/>
  <c r="DR856" i="20" s="1"/>
  <c r="DS856" i="20" s="1"/>
  <c r="DN855" i="20" a="1"/>
  <c r="DN855" i="20" s="1"/>
  <c r="DM855" i="20" a="1"/>
  <c r="DM855" i="20" s="1"/>
  <c r="DR855" i="20" s="1"/>
  <c r="DS855" i="20" s="1"/>
  <c r="DN854" i="20" a="1"/>
  <c r="DN854" i="20" s="1"/>
  <c r="DM854" i="20" a="1"/>
  <c r="DM854" i="20" s="1"/>
  <c r="DR854" i="20" s="1"/>
  <c r="DS854" i="20" s="1"/>
  <c r="DN853" i="20" a="1"/>
  <c r="DN853" i="20" s="1"/>
  <c r="DM853" i="20" a="1"/>
  <c r="DM853" i="20" s="1"/>
  <c r="DR853" i="20" s="1"/>
  <c r="DN852" i="20" a="1"/>
  <c r="DN852" i="20" s="1"/>
  <c r="DM852" i="20" a="1"/>
  <c r="DM852" i="20" s="1"/>
  <c r="DR852" i="20" s="1"/>
  <c r="DS852" i="20" s="1"/>
  <c r="DN851" i="20" a="1"/>
  <c r="DN851" i="20" s="1"/>
  <c r="DM851" i="20" a="1"/>
  <c r="DM851" i="20" s="1"/>
  <c r="DR851" i="20" s="1"/>
  <c r="DS851" i="20" s="1"/>
  <c r="DN850" i="20" a="1"/>
  <c r="DN850" i="20" s="1"/>
  <c r="DM850" i="20" a="1"/>
  <c r="DM850" i="20" s="1"/>
  <c r="DR850" i="20" s="1"/>
  <c r="DS850" i="20" s="1"/>
  <c r="DN849" i="20" a="1"/>
  <c r="DN849" i="20" s="1"/>
  <c r="DM849" i="20" a="1"/>
  <c r="DM849" i="20" s="1"/>
  <c r="DR849" i="20" s="1"/>
  <c r="DN848" i="20" a="1"/>
  <c r="DN848" i="20" s="1"/>
  <c r="DM848" i="20" a="1"/>
  <c r="DM848" i="20" s="1"/>
  <c r="DR848" i="20" s="1"/>
  <c r="DS848" i="20" s="1"/>
  <c r="DN847" i="20" a="1"/>
  <c r="DN847" i="20" s="1"/>
  <c r="DM847" i="20" a="1"/>
  <c r="DM847" i="20" s="1"/>
  <c r="DR847" i="20" s="1"/>
  <c r="DS847" i="20" s="1"/>
  <c r="DN846" i="20" a="1"/>
  <c r="DN846" i="20" s="1"/>
  <c r="DM846" i="20" a="1"/>
  <c r="DM846" i="20" s="1"/>
  <c r="DR846" i="20" s="1"/>
  <c r="DS846" i="20" s="1"/>
  <c r="DN845" i="20" a="1"/>
  <c r="DN845" i="20" s="1"/>
  <c r="DM845" i="20" a="1"/>
  <c r="DM845" i="20" s="1"/>
  <c r="DR845" i="20" s="1"/>
  <c r="DS845" i="20" s="1"/>
  <c r="DN844" i="20" a="1"/>
  <c r="DN844" i="20" s="1"/>
  <c r="DM844" i="20" a="1"/>
  <c r="DM844" i="20" s="1"/>
  <c r="DR844" i="20" s="1"/>
  <c r="DS844" i="20" s="1"/>
  <c r="DN843" i="20" a="1"/>
  <c r="DN843" i="20" s="1"/>
  <c r="DM843" i="20" a="1"/>
  <c r="DM843" i="20" s="1"/>
  <c r="DR843" i="20" s="1"/>
  <c r="DN842" i="20" a="1"/>
  <c r="DN842" i="20" s="1"/>
  <c r="DM842" i="20" a="1"/>
  <c r="DM842" i="20" s="1"/>
  <c r="DR842" i="20" s="1"/>
  <c r="DS842" i="20" s="1"/>
  <c r="DN841" i="20" a="1"/>
  <c r="DN841" i="20" s="1"/>
  <c r="DM841" i="20" a="1"/>
  <c r="DM841" i="20" s="1"/>
  <c r="DR841" i="20" s="1"/>
  <c r="DS841" i="20" s="1"/>
  <c r="DN840" i="20" a="1"/>
  <c r="DN840" i="20" s="1"/>
  <c r="DM840" i="20" a="1"/>
  <c r="DM840" i="20" s="1"/>
  <c r="DR840" i="20" s="1"/>
  <c r="DS840" i="20" s="1"/>
  <c r="DN839" i="20" a="1"/>
  <c r="DN839" i="20" s="1"/>
  <c r="DM839" i="20" a="1"/>
  <c r="DM839" i="20" s="1"/>
  <c r="DR839" i="20" s="1"/>
  <c r="DS839" i="20" s="1"/>
  <c r="DN838" i="20" a="1"/>
  <c r="DN838" i="20" s="1"/>
  <c r="DM838" i="20" a="1"/>
  <c r="DM838" i="20" s="1"/>
  <c r="DR838" i="20" s="1"/>
  <c r="DN837" i="20" a="1"/>
  <c r="DN837" i="20" s="1"/>
  <c r="DM837" i="20" a="1"/>
  <c r="DM837" i="20" s="1"/>
  <c r="DR837" i="20" s="1"/>
  <c r="DS837" i="20" s="1"/>
  <c r="DN836" i="20" a="1"/>
  <c r="DN836" i="20" s="1"/>
  <c r="DM836" i="20" a="1"/>
  <c r="DM836" i="20" s="1"/>
  <c r="DR836" i="20" s="1"/>
  <c r="DS836" i="20" s="1"/>
  <c r="DN835" i="20" a="1"/>
  <c r="DN835" i="20" s="1"/>
  <c r="DM835" i="20" a="1"/>
  <c r="DM835" i="20" s="1"/>
  <c r="DR835" i="20" s="1"/>
  <c r="DS835" i="20" s="1"/>
  <c r="DN834" i="20" a="1"/>
  <c r="DN834" i="20" s="1"/>
  <c r="DM834" i="20" a="1"/>
  <c r="DM834" i="20" s="1"/>
  <c r="DR834" i="20" s="1"/>
  <c r="DS834" i="20" s="1"/>
  <c r="DN833" i="20" a="1"/>
  <c r="DN833" i="20" s="1"/>
  <c r="DM833" i="20" a="1"/>
  <c r="DM833" i="20" s="1"/>
  <c r="DR833" i="20" s="1"/>
  <c r="DN832" i="20" a="1"/>
  <c r="DN832" i="20" s="1"/>
  <c r="DM832" i="20" a="1"/>
  <c r="DM832" i="20" s="1"/>
  <c r="DR832" i="20" s="1"/>
  <c r="DS832" i="20" s="1"/>
  <c r="DN831" i="20" a="1"/>
  <c r="DN831" i="20" s="1"/>
  <c r="DM831" i="20" a="1"/>
  <c r="DM831" i="20" s="1"/>
  <c r="DR831" i="20" s="1"/>
  <c r="DS831" i="20" s="1"/>
  <c r="DN830" i="20" a="1"/>
  <c r="DN830" i="20" s="1"/>
  <c r="DM830" i="20" a="1"/>
  <c r="DM830" i="20" s="1"/>
  <c r="DR830" i="20" s="1"/>
  <c r="DS830" i="20" s="1"/>
  <c r="DN829" i="20" a="1"/>
  <c r="DN829" i="20" s="1"/>
  <c r="DM829" i="20" a="1"/>
  <c r="DM829" i="20" s="1"/>
  <c r="DR829" i="20" s="1"/>
  <c r="DS829" i="20" s="1"/>
  <c r="DN828" i="20" a="1"/>
  <c r="DN828" i="20" s="1"/>
  <c r="DM828" i="20" a="1"/>
  <c r="DM828" i="20" s="1"/>
  <c r="DR828" i="20" s="1"/>
  <c r="DN827" i="20" a="1"/>
  <c r="DN827" i="20" s="1"/>
  <c r="DM827" i="20" a="1"/>
  <c r="DM827" i="20" s="1"/>
  <c r="DR827" i="20" s="1"/>
  <c r="DS827" i="20" s="1"/>
  <c r="DN826" i="20" a="1"/>
  <c r="DN826" i="20" s="1"/>
  <c r="DM826" i="20" a="1"/>
  <c r="DM826" i="20" s="1"/>
  <c r="DR826" i="20" s="1"/>
  <c r="DS826" i="20" s="1"/>
  <c r="DN825" i="20" a="1"/>
  <c r="DN825" i="20" s="1"/>
  <c r="DM825" i="20" a="1"/>
  <c r="DM825" i="20" s="1"/>
  <c r="DR825" i="20" s="1"/>
  <c r="DS825" i="20" s="1"/>
  <c r="DN824" i="20" a="1"/>
  <c r="DN824" i="20" s="1"/>
  <c r="DM824" i="20" a="1"/>
  <c r="DM824" i="20" s="1"/>
  <c r="DR824" i="20" s="1"/>
  <c r="DS824" i="20" s="1"/>
  <c r="DN823" i="20" a="1"/>
  <c r="DN823" i="20" s="1"/>
  <c r="DM823" i="20" a="1"/>
  <c r="DM823" i="20" s="1"/>
  <c r="DR823" i="20" s="1"/>
  <c r="DN822" i="20" a="1"/>
  <c r="DN822" i="20" s="1"/>
  <c r="DM822" i="20" a="1"/>
  <c r="DM822" i="20" s="1"/>
  <c r="DR822" i="20" s="1"/>
  <c r="DN821" i="20" a="1"/>
  <c r="DN821" i="20" s="1"/>
  <c r="DM821" i="20" a="1"/>
  <c r="DM821" i="20" s="1"/>
  <c r="DR821" i="20" s="1"/>
  <c r="DS821" i="20" s="1"/>
  <c r="DN820" i="20" a="1"/>
  <c r="DN820" i="20" s="1"/>
  <c r="DM820" i="20" a="1"/>
  <c r="DM820" i="20" s="1"/>
  <c r="DR820" i="20" s="1"/>
  <c r="DS820" i="20" s="1"/>
  <c r="DN819" i="20" a="1"/>
  <c r="DN819" i="20" s="1"/>
  <c r="DM819" i="20" a="1"/>
  <c r="DM819" i="20" s="1"/>
  <c r="DR819" i="20" s="1"/>
  <c r="DS819" i="20" s="1"/>
  <c r="DN818" i="20" a="1"/>
  <c r="DN818" i="20" s="1"/>
  <c r="DM818" i="20" a="1"/>
  <c r="DM818" i="20" s="1"/>
  <c r="DR818" i="20" s="1"/>
  <c r="DS818" i="20" s="1"/>
  <c r="DN817" i="20" a="1"/>
  <c r="DN817" i="20" s="1"/>
  <c r="DM817" i="20" a="1"/>
  <c r="DM817" i="20" s="1"/>
  <c r="DR817" i="20" s="1"/>
  <c r="DN816" i="20" a="1"/>
  <c r="DN816" i="20" s="1"/>
  <c r="DM816" i="20" a="1"/>
  <c r="DM816" i="20" s="1"/>
  <c r="DR816" i="20" s="1"/>
  <c r="DS816" i="20" s="1"/>
  <c r="DN815" i="20" a="1"/>
  <c r="DN815" i="20" s="1"/>
  <c r="DM815" i="20" a="1"/>
  <c r="DM815" i="20" s="1"/>
  <c r="DR815" i="20" s="1"/>
  <c r="DS815" i="20" s="1"/>
  <c r="DN814" i="20" a="1"/>
  <c r="DN814" i="20" s="1"/>
  <c r="DM814" i="20" a="1"/>
  <c r="DM814" i="20" s="1"/>
  <c r="DR814" i="20" s="1"/>
  <c r="DS814" i="20" s="1"/>
  <c r="DN813" i="20" a="1"/>
  <c r="DN813" i="20" s="1"/>
  <c r="DM813" i="20" a="1"/>
  <c r="DM813" i="20" s="1"/>
  <c r="DR813" i="20" s="1"/>
  <c r="DS813" i="20" s="1"/>
  <c r="DN812" i="20" a="1"/>
  <c r="DN812" i="20" s="1"/>
  <c r="DM812" i="20" a="1"/>
  <c r="DM812" i="20" s="1"/>
  <c r="DR812" i="20" s="1"/>
  <c r="DN811" i="20" a="1"/>
  <c r="DN811" i="20" s="1"/>
  <c r="DM811" i="20" a="1"/>
  <c r="DM811" i="20" s="1"/>
  <c r="DR811" i="20" s="1"/>
  <c r="DS811" i="20" s="1"/>
  <c r="DN810" i="20" a="1"/>
  <c r="DN810" i="20" s="1"/>
  <c r="DM810" i="20" a="1"/>
  <c r="DM810" i="20" s="1"/>
  <c r="DR810" i="20" s="1"/>
  <c r="DS810" i="20" s="1"/>
  <c r="DN809" i="20" a="1"/>
  <c r="DN809" i="20" s="1"/>
  <c r="DM809" i="20" a="1"/>
  <c r="DM809" i="20" s="1"/>
  <c r="DR809" i="20" s="1"/>
  <c r="DS809" i="20" s="1"/>
  <c r="DN808" i="20" a="1"/>
  <c r="DN808" i="20" s="1"/>
  <c r="DM808" i="20" a="1"/>
  <c r="DM808" i="20" s="1"/>
  <c r="DR808" i="20" s="1"/>
  <c r="DS808" i="20" s="1"/>
  <c r="DN807" i="20" a="1"/>
  <c r="DN807" i="20" s="1"/>
  <c r="DM807" i="20" a="1"/>
  <c r="DM807" i="20" s="1"/>
  <c r="DR807" i="20" s="1"/>
  <c r="DN806" i="20" a="1"/>
  <c r="DN806" i="20" s="1"/>
  <c r="DM806" i="20" a="1"/>
  <c r="DM806" i="20" s="1"/>
  <c r="DR806" i="20" s="1"/>
  <c r="DS806" i="20" s="1"/>
  <c r="DN805" i="20" a="1"/>
  <c r="DN805" i="20" s="1"/>
  <c r="DM805" i="20" a="1"/>
  <c r="DM805" i="20" s="1"/>
  <c r="DR805" i="20" s="1"/>
  <c r="DS805" i="20" s="1"/>
  <c r="DN804" i="20" a="1"/>
  <c r="DN804" i="20" s="1"/>
  <c r="DM804" i="20" a="1"/>
  <c r="DM804" i="20" s="1"/>
  <c r="DR804" i="20" s="1"/>
  <c r="DS804" i="20" s="1"/>
  <c r="DN803" i="20" a="1"/>
  <c r="DN803" i="20" s="1"/>
  <c r="DM803" i="20" a="1"/>
  <c r="DM803" i="20" s="1"/>
  <c r="DR803" i="20" s="1"/>
  <c r="DN802" i="20" a="1"/>
  <c r="DN802" i="20" s="1"/>
  <c r="DM802" i="20" a="1"/>
  <c r="DM802" i="20" s="1"/>
  <c r="DR802" i="20" s="1"/>
  <c r="DS802" i="20" s="1"/>
  <c r="DN801" i="20" a="1"/>
  <c r="DN801" i="20" s="1"/>
  <c r="DM801" i="20" a="1"/>
  <c r="DM801" i="20" s="1"/>
  <c r="DR801" i="20" s="1"/>
  <c r="DS801" i="20" s="1"/>
  <c r="DN800" i="20" a="1"/>
  <c r="DN800" i="20" s="1"/>
  <c r="DM800" i="20" a="1"/>
  <c r="DM800" i="20" s="1"/>
  <c r="DR800" i="20" s="1"/>
  <c r="DS800" i="20" s="1"/>
  <c r="DN799" i="20" a="1"/>
  <c r="DN799" i="20" s="1"/>
  <c r="DM799" i="20" a="1"/>
  <c r="DM799" i="20" s="1"/>
  <c r="DR799" i="20" s="1"/>
  <c r="DN798" i="20" a="1"/>
  <c r="DN798" i="20" s="1"/>
  <c r="DM798" i="20" a="1"/>
  <c r="DM798" i="20" s="1"/>
  <c r="DR798" i="20" s="1"/>
  <c r="DN797" i="20" a="1"/>
  <c r="DN797" i="20" s="1"/>
  <c r="DM797" i="20" a="1"/>
  <c r="DM797" i="20" s="1"/>
  <c r="DR797" i="20" s="1"/>
  <c r="DS797" i="20" s="1"/>
  <c r="DN796" i="20" a="1"/>
  <c r="DN796" i="20" s="1"/>
  <c r="DM796" i="20" a="1"/>
  <c r="DM796" i="20" s="1"/>
  <c r="DR796" i="20" s="1"/>
  <c r="DS796" i="20" s="1"/>
  <c r="DN795" i="20" a="1"/>
  <c r="DN795" i="20" s="1"/>
  <c r="DM795" i="20" a="1"/>
  <c r="DM795" i="20" s="1"/>
  <c r="DR795" i="20" s="1"/>
  <c r="DS795" i="20" s="1"/>
  <c r="DN794" i="20" a="1"/>
  <c r="DN794" i="20" s="1"/>
  <c r="DM794" i="20" a="1"/>
  <c r="DM794" i="20" s="1"/>
  <c r="DR794" i="20" s="1"/>
  <c r="DN793" i="20" a="1"/>
  <c r="DN793" i="20" s="1"/>
  <c r="DM793" i="20" a="1"/>
  <c r="DM793" i="20" s="1"/>
  <c r="DR793" i="20" s="1"/>
  <c r="DN792" i="20" a="1"/>
  <c r="DN792" i="20" s="1"/>
  <c r="DM792" i="20" a="1"/>
  <c r="DM792" i="20" s="1"/>
  <c r="DR792" i="20" s="1"/>
  <c r="DS792" i="20" s="1"/>
  <c r="DN791" i="20" a="1"/>
  <c r="DN791" i="20" s="1"/>
  <c r="DM791" i="20" a="1"/>
  <c r="DM791" i="20" s="1"/>
  <c r="DR791" i="20" s="1"/>
  <c r="DS791" i="20" s="1"/>
  <c r="DN790" i="20" a="1"/>
  <c r="DN790" i="20" s="1"/>
  <c r="DM790" i="20" a="1"/>
  <c r="DM790" i="20" s="1"/>
  <c r="DR790" i="20" s="1"/>
  <c r="DS790" i="20" s="1"/>
  <c r="DN789" i="20" a="1"/>
  <c r="DN789" i="20" s="1"/>
  <c r="DM789" i="20" a="1"/>
  <c r="DM789" i="20" s="1"/>
  <c r="DR789" i="20" s="1"/>
  <c r="DN788" i="20" a="1"/>
  <c r="DN788" i="20" s="1"/>
  <c r="DM788" i="20" a="1"/>
  <c r="DM788" i="20" s="1"/>
  <c r="DR788" i="20" s="1"/>
  <c r="DN787" i="20" a="1"/>
  <c r="DN787" i="20" s="1"/>
  <c r="DM787" i="20" a="1"/>
  <c r="DM787" i="20" s="1"/>
  <c r="DR787" i="20" s="1"/>
  <c r="DS787" i="20" s="1"/>
  <c r="DN786" i="20" a="1"/>
  <c r="DN786" i="20" s="1"/>
  <c r="DM786" i="20" a="1"/>
  <c r="DM786" i="20" s="1"/>
  <c r="DR786" i="20" s="1"/>
  <c r="DS786" i="20" s="1"/>
  <c r="DN785" i="20" a="1"/>
  <c r="DN785" i="20" s="1"/>
  <c r="DM785" i="20" a="1"/>
  <c r="DM785" i="20" s="1"/>
  <c r="DR785" i="20" s="1"/>
  <c r="DS785" i="20" s="1"/>
  <c r="DN784" i="20" a="1"/>
  <c r="DN784" i="20" s="1"/>
  <c r="DM784" i="20" a="1"/>
  <c r="DM784" i="20" s="1"/>
  <c r="DR784" i="20" s="1"/>
  <c r="DN783" i="20" a="1"/>
  <c r="DN783" i="20" s="1"/>
  <c r="DM783" i="20" a="1"/>
  <c r="DM783" i="20" s="1"/>
  <c r="DR783" i="20" s="1"/>
  <c r="DS783" i="20" s="1"/>
  <c r="DN782" i="20" a="1"/>
  <c r="DN782" i="20" s="1"/>
  <c r="DM782" i="20" a="1"/>
  <c r="DM782" i="20" s="1"/>
  <c r="DR782" i="20" s="1"/>
  <c r="DS782" i="20" s="1"/>
  <c r="DN781" i="20" a="1"/>
  <c r="DN781" i="20" s="1"/>
  <c r="DM781" i="20" a="1"/>
  <c r="DM781" i="20" s="1"/>
  <c r="DR781" i="20" s="1"/>
  <c r="DS781" i="20" s="1"/>
  <c r="DN780" i="20" a="1"/>
  <c r="DN780" i="20" s="1"/>
  <c r="DM780" i="20" a="1"/>
  <c r="DM780" i="20" s="1"/>
  <c r="DR780" i="20" s="1"/>
  <c r="DN779" i="20" a="1"/>
  <c r="DN779" i="20" s="1"/>
  <c r="DM779" i="20" a="1"/>
  <c r="DM779" i="20" s="1"/>
  <c r="DR779" i="20" s="1"/>
  <c r="DS779" i="20" s="1"/>
  <c r="DN778" i="20" a="1"/>
  <c r="DN778" i="20" s="1"/>
  <c r="DM778" i="20" a="1"/>
  <c r="DM778" i="20" s="1"/>
  <c r="DR778" i="20" s="1"/>
  <c r="DS778" i="20" s="1"/>
  <c r="DN777" i="20" a="1"/>
  <c r="DN777" i="20" s="1"/>
  <c r="DM777" i="20" a="1"/>
  <c r="DM777" i="20" s="1"/>
  <c r="DR777" i="20" s="1"/>
  <c r="DS777" i="20" s="1"/>
  <c r="DN776" i="20" a="1"/>
  <c r="DN776" i="20" s="1"/>
  <c r="DM776" i="20" a="1"/>
  <c r="DM776" i="20" s="1"/>
  <c r="DR776" i="20" s="1"/>
  <c r="DS776" i="20" s="1"/>
  <c r="DN775" i="20" a="1"/>
  <c r="DN775" i="20" s="1"/>
  <c r="DM775" i="20" a="1"/>
  <c r="DM775" i="20" s="1"/>
  <c r="DR775" i="20" s="1"/>
  <c r="DN774" i="20" a="1"/>
  <c r="DN774" i="20" s="1"/>
  <c r="DM774" i="20" a="1"/>
  <c r="DM774" i="20" s="1"/>
  <c r="DR774" i="20" s="1"/>
  <c r="DS774" i="20" s="1"/>
  <c r="DN773" i="20" a="1"/>
  <c r="DN773" i="20" s="1"/>
  <c r="DM773" i="20" a="1"/>
  <c r="DM773" i="20" s="1"/>
  <c r="DR773" i="20" s="1"/>
  <c r="DS773" i="20" s="1"/>
  <c r="DN772" i="20" a="1"/>
  <c r="DN772" i="20" s="1"/>
  <c r="DM772" i="20" a="1"/>
  <c r="DM772" i="20" s="1"/>
  <c r="DR772" i="20" s="1"/>
  <c r="DS772" i="20" s="1"/>
  <c r="DN771" i="20" a="1"/>
  <c r="DN771" i="20" s="1"/>
  <c r="DM771" i="20" a="1"/>
  <c r="DM771" i="20" s="1"/>
  <c r="DR771" i="20" s="1"/>
  <c r="DS771" i="20" s="1"/>
  <c r="DN770" i="20" a="1"/>
  <c r="DN770" i="20" s="1"/>
  <c r="DM770" i="20" a="1"/>
  <c r="DM770" i="20" s="1"/>
  <c r="DR770" i="20" s="1"/>
  <c r="DN769" i="20" a="1"/>
  <c r="DN769" i="20" s="1"/>
  <c r="DM769" i="20" a="1"/>
  <c r="DM769" i="20" s="1"/>
  <c r="DR769" i="20" s="1"/>
  <c r="DS769" i="20" s="1"/>
  <c r="DN768" i="20" a="1"/>
  <c r="DN768" i="20" s="1"/>
  <c r="DM768" i="20" a="1"/>
  <c r="DM768" i="20" s="1"/>
  <c r="DR768" i="20" s="1"/>
  <c r="DS768" i="20" s="1"/>
  <c r="DN767" i="20" a="1"/>
  <c r="DN767" i="20" s="1"/>
  <c r="DM767" i="20" a="1"/>
  <c r="DM767" i="20" s="1"/>
  <c r="DR767" i="20" s="1"/>
  <c r="DS767" i="20" s="1"/>
  <c r="DN766" i="20" a="1"/>
  <c r="DN766" i="20" s="1"/>
  <c r="DM766" i="20" a="1"/>
  <c r="DM766" i="20" s="1"/>
  <c r="DR766" i="20" s="1"/>
  <c r="DS766" i="20" s="1"/>
  <c r="DN765" i="20" a="1"/>
  <c r="DN765" i="20" s="1"/>
  <c r="DM765" i="20" a="1"/>
  <c r="DM765" i="20" s="1"/>
  <c r="DR765" i="20" s="1"/>
  <c r="DN764" i="20" a="1"/>
  <c r="DN764" i="20" s="1"/>
  <c r="DM764" i="20" a="1"/>
  <c r="DM764" i="20" s="1"/>
  <c r="DR764" i="20" s="1"/>
  <c r="DS764" i="20" s="1"/>
  <c r="DN763" i="20" a="1"/>
  <c r="DN763" i="20" s="1"/>
  <c r="DM763" i="20" a="1"/>
  <c r="DM763" i="20" s="1"/>
  <c r="DR763" i="20" s="1"/>
  <c r="DN762" i="20" a="1"/>
  <c r="DN762" i="20" s="1"/>
  <c r="DM762" i="20" a="1"/>
  <c r="DM762" i="20" s="1"/>
  <c r="DR762" i="20" s="1"/>
  <c r="DS762" i="20" s="1"/>
  <c r="DN761" i="20" a="1"/>
  <c r="DN761" i="20" s="1"/>
  <c r="DM761" i="20" a="1"/>
  <c r="DM761" i="20" s="1"/>
  <c r="DR761" i="20" s="1"/>
  <c r="DS761" i="20" s="1"/>
  <c r="DN760" i="20" a="1"/>
  <c r="DN760" i="20" s="1"/>
  <c r="DM760" i="20" a="1"/>
  <c r="DM760" i="20" s="1"/>
  <c r="DR760" i="20" s="1"/>
  <c r="DS760" i="20" s="1"/>
  <c r="DN759" i="20" a="1"/>
  <c r="DN759" i="20" s="1"/>
  <c r="DM759" i="20" a="1"/>
  <c r="DM759" i="20" s="1"/>
  <c r="DR759" i="20" s="1"/>
  <c r="DN758" i="20" a="1"/>
  <c r="DN758" i="20" s="1"/>
  <c r="DM758" i="20" a="1"/>
  <c r="DM758" i="20" s="1"/>
  <c r="DR758" i="20" s="1"/>
  <c r="DS758" i="20" s="1"/>
  <c r="DN757" i="20" a="1"/>
  <c r="DN757" i="20" s="1"/>
  <c r="DM757" i="20" a="1"/>
  <c r="DM757" i="20" s="1"/>
  <c r="DR757" i="20" s="1"/>
  <c r="DS757" i="20" s="1"/>
  <c r="DN756" i="20" a="1"/>
  <c r="DN756" i="20" s="1"/>
  <c r="DM756" i="20" a="1"/>
  <c r="DM756" i="20" s="1"/>
  <c r="DR756" i="20" s="1"/>
  <c r="DS756" i="20" s="1"/>
  <c r="DN755" i="20" a="1"/>
  <c r="DN755" i="20" s="1"/>
  <c r="DM755" i="20" a="1"/>
  <c r="DM755" i="20" s="1"/>
  <c r="DR755" i="20" s="1"/>
  <c r="DS755" i="20" s="1"/>
  <c r="DN754" i="20" a="1"/>
  <c r="DN754" i="20" s="1"/>
  <c r="DM754" i="20" a="1"/>
  <c r="DM754" i="20" s="1"/>
  <c r="DR754" i="20" s="1"/>
  <c r="DN753" i="20" a="1"/>
  <c r="DN753" i="20" s="1"/>
  <c r="DM753" i="20" a="1"/>
  <c r="DM753" i="20" s="1"/>
  <c r="DR753" i="20" s="1"/>
  <c r="DS753" i="20" s="1"/>
  <c r="DN752" i="20" a="1"/>
  <c r="DN752" i="20" s="1"/>
  <c r="DM752" i="20" a="1"/>
  <c r="DM752" i="20" s="1"/>
  <c r="DR752" i="20" s="1"/>
  <c r="DS752" i="20" s="1"/>
  <c r="DN751" i="20" a="1"/>
  <c r="DN751" i="20" s="1"/>
  <c r="DM751" i="20" a="1"/>
  <c r="DM751" i="20" s="1"/>
  <c r="DR751" i="20" s="1"/>
  <c r="DS751" i="20" s="1"/>
  <c r="DN750" i="20" a="1"/>
  <c r="DN750" i="20" s="1"/>
  <c r="DM750" i="20" a="1"/>
  <c r="DM750" i="20" s="1"/>
  <c r="DR750" i="20" s="1"/>
  <c r="DN749" i="20" a="1"/>
  <c r="DN749" i="20" s="1"/>
  <c r="DM749" i="20" a="1"/>
  <c r="DM749" i="20" s="1"/>
  <c r="DR749" i="20" s="1"/>
  <c r="DN748" i="20" a="1"/>
  <c r="DN748" i="20" s="1"/>
  <c r="DM748" i="20" a="1"/>
  <c r="DM748" i="20" s="1"/>
  <c r="DR748" i="20" s="1"/>
  <c r="DS748" i="20" s="1"/>
  <c r="DN747" i="20" a="1"/>
  <c r="DN747" i="20" s="1"/>
  <c r="DM747" i="20" a="1"/>
  <c r="DM747" i="20" s="1"/>
  <c r="DR747" i="20" s="1"/>
  <c r="DS747" i="20" s="1"/>
  <c r="DN746" i="20" a="1"/>
  <c r="DN746" i="20" s="1"/>
  <c r="DM746" i="20" a="1"/>
  <c r="DM746" i="20" s="1"/>
  <c r="DR746" i="20" s="1"/>
  <c r="DN745" i="20" a="1"/>
  <c r="DN745" i="20" s="1"/>
  <c r="DM745" i="20" a="1"/>
  <c r="DM745" i="20" s="1"/>
  <c r="DR745" i="20" s="1"/>
  <c r="DN744" i="20" a="1"/>
  <c r="DN744" i="20" s="1"/>
  <c r="DM744" i="20" a="1"/>
  <c r="DM744" i="20" s="1"/>
  <c r="DR744" i="20" s="1"/>
  <c r="DS744" i="20" s="1"/>
  <c r="DN743" i="20" a="1"/>
  <c r="DN743" i="20" s="1"/>
  <c r="DM743" i="20" a="1"/>
  <c r="DM743" i="20" s="1"/>
  <c r="DR743" i="20" s="1"/>
  <c r="DS743" i="20" s="1"/>
  <c r="DN742" i="20" a="1"/>
  <c r="DN742" i="20" s="1"/>
  <c r="DM742" i="20" a="1"/>
  <c r="DM742" i="20" s="1"/>
  <c r="DR742" i="20" s="1"/>
  <c r="DS742" i="20" s="1"/>
  <c r="DN741" i="20" a="1"/>
  <c r="DN741" i="20" s="1"/>
  <c r="DM741" i="20" a="1"/>
  <c r="DM741" i="20" s="1"/>
  <c r="DR741" i="20" s="1"/>
  <c r="DN740" i="20" a="1"/>
  <c r="DN740" i="20" s="1"/>
  <c r="DM740" i="20" a="1"/>
  <c r="DM740" i="20" s="1"/>
  <c r="DR740" i="20" s="1"/>
  <c r="DS740" i="20" s="1"/>
  <c r="DN739" i="20" a="1"/>
  <c r="DN739" i="20" s="1"/>
  <c r="DM739" i="20" a="1"/>
  <c r="DM739" i="20" s="1"/>
  <c r="DR739" i="20" s="1"/>
  <c r="DS739" i="20" s="1"/>
  <c r="DN738" i="20" a="1"/>
  <c r="DN738" i="20" s="1"/>
  <c r="DM738" i="20" a="1"/>
  <c r="DM738" i="20" s="1"/>
  <c r="DR738" i="20" s="1"/>
  <c r="DS738" i="20" s="1"/>
  <c r="DN737" i="20" a="1"/>
  <c r="DN737" i="20" s="1"/>
  <c r="DM737" i="20" a="1"/>
  <c r="DM737" i="20" s="1"/>
  <c r="DR737" i="20" s="1"/>
  <c r="DN736" i="20" a="1"/>
  <c r="DN736" i="20" s="1"/>
  <c r="DM736" i="20" a="1"/>
  <c r="DM736" i="20" s="1"/>
  <c r="DR736" i="20" s="1"/>
  <c r="DS736" i="20" s="1"/>
  <c r="DN735" i="20" a="1"/>
  <c r="DN735" i="20" s="1"/>
  <c r="DM735" i="20" a="1"/>
  <c r="DM735" i="20" s="1"/>
  <c r="DR735" i="20" s="1"/>
  <c r="DS735" i="20" s="1"/>
  <c r="DN734" i="20" a="1"/>
  <c r="DN734" i="20" s="1"/>
  <c r="DM734" i="20" a="1"/>
  <c r="DM734" i="20" s="1"/>
  <c r="DR734" i="20" s="1"/>
  <c r="DS734" i="20" s="1"/>
  <c r="DN733" i="20" a="1"/>
  <c r="DN733" i="20" s="1"/>
  <c r="DM733" i="20" a="1"/>
  <c r="DM733" i="20" s="1"/>
  <c r="DR733" i="20" s="1"/>
  <c r="DS733" i="20" s="1"/>
  <c r="DN732" i="20" a="1"/>
  <c r="DN732" i="20" s="1"/>
  <c r="DM732" i="20" a="1"/>
  <c r="DM732" i="20" s="1"/>
  <c r="DR732" i="20" s="1"/>
  <c r="DN731" i="20" a="1"/>
  <c r="DN731" i="20" s="1"/>
  <c r="DM731" i="20" a="1"/>
  <c r="DM731" i="20" s="1"/>
  <c r="DR731" i="20" s="1"/>
  <c r="DS731" i="20" s="1"/>
  <c r="DN730" i="20" a="1"/>
  <c r="DN730" i="20" s="1"/>
  <c r="DM730" i="20" a="1"/>
  <c r="DM730" i="20" s="1"/>
  <c r="DR730" i="20" s="1"/>
  <c r="DS730" i="20" s="1"/>
  <c r="DN729" i="20" a="1"/>
  <c r="DN729" i="20" s="1"/>
  <c r="DM729" i="20" a="1"/>
  <c r="DM729" i="20" s="1"/>
  <c r="DR729" i="20" s="1"/>
  <c r="DS729" i="20" s="1"/>
  <c r="DN728" i="20" a="1"/>
  <c r="DN728" i="20" s="1"/>
  <c r="DM728" i="20" a="1"/>
  <c r="DM728" i="20" s="1"/>
  <c r="DR728" i="20" s="1"/>
  <c r="DS728" i="20" s="1"/>
  <c r="DN727" i="20" a="1"/>
  <c r="DN727" i="20" s="1"/>
  <c r="DM727" i="20" a="1"/>
  <c r="DM727" i="20" s="1"/>
  <c r="DR727" i="20" s="1"/>
  <c r="DN726" i="20" a="1"/>
  <c r="DN726" i="20" s="1"/>
  <c r="DM726" i="20" a="1"/>
  <c r="DM726" i="20" s="1"/>
  <c r="DR726" i="20" s="1"/>
  <c r="DS726" i="20" s="1"/>
  <c r="DN725" i="20" a="1"/>
  <c r="DN725" i="20" s="1"/>
  <c r="DM725" i="20" a="1"/>
  <c r="DM725" i="20" s="1"/>
  <c r="DR725" i="20" s="1"/>
  <c r="DS725" i="20" s="1"/>
  <c r="DN724" i="20" a="1"/>
  <c r="DN724" i="20" s="1"/>
  <c r="DM724" i="20" a="1"/>
  <c r="DM724" i="20" s="1"/>
  <c r="DR724" i="20" s="1"/>
  <c r="DS724" i="20" s="1"/>
  <c r="DN723" i="20" a="1"/>
  <c r="DN723" i="20" s="1"/>
  <c r="DM723" i="20" a="1"/>
  <c r="DM723" i="20" s="1"/>
  <c r="DR723" i="20" s="1"/>
  <c r="DS723" i="20" s="1"/>
  <c r="DN722" i="20" a="1"/>
  <c r="DN722" i="20" s="1"/>
  <c r="DM722" i="20" a="1"/>
  <c r="DM722" i="20" s="1"/>
  <c r="DR722" i="20" s="1"/>
  <c r="DN721" i="20" a="1"/>
  <c r="DN721" i="20" s="1"/>
  <c r="DM721" i="20" a="1"/>
  <c r="DM721" i="20" s="1"/>
  <c r="DR721" i="20" s="1"/>
  <c r="DS721" i="20" s="1"/>
  <c r="DN720" i="20" a="1"/>
  <c r="DN720" i="20" s="1"/>
  <c r="DM720" i="20" a="1"/>
  <c r="DM720" i="20" s="1"/>
  <c r="DR720" i="20" s="1"/>
  <c r="DS720" i="20" s="1"/>
  <c r="DN719" i="20" a="1"/>
  <c r="DN719" i="20" s="1"/>
  <c r="DM719" i="20" a="1"/>
  <c r="DM719" i="20" s="1"/>
  <c r="DR719" i="20" s="1"/>
  <c r="DS719" i="20" s="1"/>
  <c r="DN718" i="20" a="1"/>
  <c r="DN718" i="20" s="1"/>
  <c r="DM718" i="20" a="1"/>
  <c r="DM718" i="20" s="1"/>
  <c r="DR718" i="20" s="1"/>
  <c r="DS718" i="20" s="1"/>
  <c r="DN717" i="20" a="1"/>
  <c r="DN717" i="20" s="1"/>
  <c r="DM717" i="20" a="1"/>
  <c r="DM717" i="20" s="1"/>
  <c r="DR717" i="20" s="1"/>
  <c r="DN716" i="20" a="1"/>
  <c r="DN716" i="20" s="1"/>
  <c r="DM716" i="20" a="1"/>
  <c r="DM716" i="20" s="1"/>
  <c r="DR716" i="20" s="1"/>
  <c r="DS716" i="20" s="1"/>
  <c r="DN715" i="20" a="1"/>
  <c r="DN715" i="20" s="1"/>
  <c r="DM715" i="20" a="1"/>
  <c r="DM715" i="20" s="1"/>
  <c r="DR715" i="20" s="1"/>
  <c r="DS715" i="20" s="1"/>
  <c r="DN714" i="20" a="1"/>
  <c r="DN714" i="20" s="1"/>
  <c r="DM714" i="20" a="1"/>
  <c r="DM714" i="20" s="1"/>
  <c r="DR714" i="20" s="1"/>
  <c r="DS714" i="20" s="1"/>
  <c r="DN713" i="20" a="1"/>
  <c r="DN713" i="20" s="1"/>
  <c r="DM713" i="20" a="1"/>
  <c r="DM713" i="20" s="1"/>
  <c r="DR713" i="20" s="1"/>
  <c r="DN712" i="20" a="1"/>
  <c r="DN712" i="20" s="1"/>
  <c r="DM712" i="20" a="1"/>
  <c r="DM712" i="20" s="1"/>
  <c r="DR712" i="20" s="1"/>
  <c r="DS712" i="20" s="1"/>
  <c r="DN711" i="20" a="1"/>
  <c r="DN711" i="20" s="1"/>
  <c r="DM711" i="20" a="1"/>
  <c r="DM711" i="20" s="1"/>
  <c r="DR711" i="20" s="1"/>
  <c r="DS711" i="20" s="1"/>
  <c r="DN710" i="20" a="1"/>
  <c r="DN710" i="20" s="1"/>
  <c r="DM710" i="20" a="1"/>
  <c r="DM710" i="20" s="1"/>
  <c r="DR710" i="20" s="1"/>
  <c r="DS710" i="20" s="1"/>
  <c r="DN709" i="20" a="1"/>
  <c r="DN709" i="20" s="1"/>
  <c r="DM709" i="20" a="1"/>
  <c r="DM709" i="20" s="1"/>
  <c r="DR709" i="20" s="1"/>
  <c r="DS709" i="20" s="1"/>
  <c r="DN708" i="20" a="1"/>
  <c r="DN708" i="20" s="1"/>
  <c r="DM708" i="20" a="1"/>
  <c r="DM708" i="20" s="1"/>
  <c r="DR708" i="20" s="1"/>
  <c r="DN707" i="20" a="1"/>
  <c r="DN707" i="20" s="1"/>
  <c r="DM707" i="20" a="1"/>
  <c r="DM707" i="20" s="1"/>
  <c r="DR707" i="20" s="1"/>
  <c r="DS707" i="20" s="1"/>
  <c r="DN706" i="20" a="1"/>
  <c r="DN706" i="20" s="1"/>
  <c r="DM706" i="20" a="1"/>
  <c r="DM706" i="20" s="1"/>
  <c r="DR706" i="20" s="1"/>
  <c r="DS706" i="20" s="1"/>
  <c r="DN705" i="20" a="1"/>
  <c r="DN705" i="20" s="1"/>
  <c r="DM705" i="20" a="1"/>
  <c r="DM705" i="20" s="1"/>
  <c r="DR705" i="20" s="1"/>
  <c r="DN704" i="20" a="1"/>
  <c r="DN704" i="20" s="1"/>
  <c r="DM704" i="20" a="1"/>
  <c r="DM704" i="20" s="1"/>
  <c r="DR704" i="20" s="1"/>
  <c r="DS704" i="20" s="1"/>
  <c r="DN703" i="20" a="1"/>
  <c r="DN703" i="20" s="1"/>
  <c r="DM703" i="20" a="1"/>
  <c r="DM703" i="20" s="1"/>
  <c r="DR703" i="20" s="1"/>
  <c r="DS703" i="20" s="1"/>
  <c r="DN702" i="20" a="1"/>
  <c r="DN702" i="20" s="1"/>
  <c r="DM702" i="20" a="1"/>
  <c r="DM702" i="20" s="1"/>
  <c r="DR702" i="20" s="1"/>
  <c r="DS702" i="20" s="1"/>
  <c r="DN701" i="20" a="1"/>
  <c r="DN701" i="20" s="1"/>
  <c r="DM701" i="20" a="1"/>
  <c r="DM701" i="20" s="1"/>
  <c r="DR701" i="20" s="1"/>
  <c r="DS701" i="20" s="1"/>
  <c r="DN700" i="20" a="1"/>
  <c r="DN700" i="20" s="1"/>
  <c r="DM700" i="20" a="1"/>
  <c r="DM700" i="20" s="1"/>
  <c r="DR700" i="20" s="1"/>
  <c r="DN699" i="20" a="1"/>
  <c r="DN699" i="20" s="1"/>
  <c r="DM699" i="20" a="1"/>
  <c r="DM699" i="20" s="1"/>
  <c r="DR699" i="20" s="1"/>
  <c r="DS699" i="20" s="1"/>
  <c r="DN698" i="20" a="1"/>
  <c r="DN698" i="20" s="1"/>
  <c r="DM698" i="20" a="1"/>
  <c r="DM698" i="20" s="1"/>
  <c r="DR698" i="20" s="1"/>
  <c r="DS698" i="20" s="1"/>
  <c r="DN697" i="20" a="1"/>
  <c r="DN697" i="20" s="1"/>
  <c r="DM697" i="20" a="1"/>
  <c r="DM697" i="20" s="1"/>
  <c r="DR697" i="20" s="1"/>
  <c r="DS697" i="20" s="1"/>
  <c r="DN696" i="20" a="1"/>
  <c r="DN696" i="20" s="1"/>
  <c r="DM696" i="20" a="1"/>
  <c r="DM696" i="20" s="1"/>
  <c r="DR696" i="20" s="1"/>
  <c r="DS696" i="20" s="1"/>
  <c r="DN695" i="20" a="1"/>
  <c r="DN695" i="20" s="1"/>
  <c r="DM695" i="20" a="1"/>
  <c r="DM695" i="20" s="1"/>
  <c r="DR695" i="20" s="1"/>
  <c r="DN694" i="20" a="1"/>
  <c r="DN694" i="20" s="1"/>
  <c r="DM694" i="20" a="1"/>
  <c r="DM694" i="20" s="1"/>
  <c r="DR694" i="20" s="1"/>
  <c r="DS694" i="20" s="1"/>
  <c r="DN693" i="20" a="1"/>
  <c r="DN693" i="20" s="1"/>
  <c r="DM693" i="20" a="1"/>
  <c r="DM693" i="20" s="1"/>
  <c r="DR693" i="20" s="1"/>
  <c r="DS693" i="20" s="1"/>
  <c r="DN692" i="20" a="1"/>
  <c r="DN692" i="20" s="1"/>
  <c r="DM692" i="20" a="1"/>
  <c r="DM692" i="20" s="1"/>
  <c r="DR692" i="20" s="1"/>
  <c r="DS692" i="20" s="1"/>
  <c r="DN691" i="20" a="1"/>
  <c r="DN691" i="20" s="1"/>
  <c r="DM691" i="20" a="1"/>
  <c r="DM691" i="20" s="1"/>
  <c r="DR691" i="20" s="1"/>
  <c r="DS691" i="20" s="1"/>
  <c r="DN690" i="20" a="1"/>
  <c r="DN690" i="20" s="1"/>
  <c r="DM690" i="20" a="1"/>
  <c r="DM690" i="20" s="1"/>
  <c r="DR690" i="20" s="1"/>
  <c r="DN689" i="20" a="1"/>
  <c r="DN689" i="20" s="1"/>
  <c r="DM689" i="20" a="1"/>
  <c r="DM689" i="20" s="1"/>
  <c r="DR689" i="20" s="1"/>
  <c r="DS689" i="20" s="1"/>
  <c r="DN688" i="20" a="1"/>
  <c r="DN688" i="20" s="1"/>
  <c r="DM688" i="20" a="1"/>
  <c r="DM688" i="20" s="1"/>
  <c r="DR688" i="20" s="1"/>
  <c r="DS688" i="20" s="1"/>
  <c r="DN687" i="20" a="1"/>
  <c r="DN687" i="20" s="1"/>
  <c r="DM687" i="20" a="1"/>
  <c r="DM687" i="20" s="1"/>
  <c r="DR687" i="20" s="1"/>
  <c r="DS687" i="20" s="1"/>
  <c r="DN686" i="20" a="1"/>
  <c r="DN686" i="20" s="1"/>
  <c r="DM686" i="20" a="1"/>
  <c r="DM686" i="20" s="1"/>
  <c r="DR686" i="20" s="1"/>
  <c r="DS686" i="20" s="1"/>
  <c r="DN685" i="20" a="1"/>
  <c r="DN685" i="20" s="1"/>
  <c r="DM685" i="20" a="1"/>
  <c r="DM685" i="20" s="1"/>
  <c r="DR685" i="20" s="1"/>
  <c r="DS685" i="20" s="1"/>
  <c r="DN684" i="20" a="1"/>
  <c r="DN684" i="20" s="1"/>
  <c r="DM684" i="20" a="1"/>
  <c r="DM684" i="20" s="1"/>
  <c r="DR684" i="20" s="1"/>
  <c r="DS684" i="20" s="1"/>
  <c r="DN683" i="20" a="1"/>
  <c r="DN683" i="20" s="1"/>
  <c r="DM683" i="20" a="1"/>
  <c r="DM683" i="20" s="1"/>
  <c r="DR683" i="20" s="1"/>
  <c r="DN682" i="20" a="1"/>
  <c r="DN682" i="20" s="1"/>
  <c r="DM682" i="20" a="1"/>
  <c r="DM682" i="20" s="1"/>
  <c r="DR682" i="20" s="1"/>
  <c r="DS682" i="20" s="1"/>
  <c r="DN681" i="20" a="1"/>
  <c r="DN681" i="20" s="1"/>
  <c r="DM681" i="20" a="1"/>
  <c r="DM681" i="20" s="1"/>
  <c r="DR681" i="20" s="1"/>
  <c r="DS681" i="20" s="1"/>
  <c r="DN680" i="20" a="1"/>
  <c r="DN680" i="20" s="1"/>
  <c r="DM680" i="20" a="1"/>
  <c r="DM680" i="20" s="1"/>
  <c r="DR680" i="20" s="1"/>
  <c r="DS680" i="20" s="1"/>
  <c r="DN679" i="20" a="1"/>
  <c r="DN679" i="20" s="1"/>
  <c r="DM679" i="20" a="1"/>
  <c r="DM679" i="20" s="1"/>
  <c r="DR679" i="20" s="1"/>
  <c r="DS679" i="20" s="1"/>
  <c r="DN678" i="20" a="1"/>
  <c r="DN678" i="20" s="1"/>
  <c r="DM678" i="20" a="1"/>
  <c r="DM678" i="20" s="1"/>
  <c r="DR678" i="20" s="1"/>
  <c r="DN677" i="20" a="1"/>
  <c r="DN677" i="20" s="1"/>
  <c r="DM677" i="20" a="1"/>
  <c r="DM677" i="20" s="1"/>
  <c r="DR677" i="20" s="1"/>
  <c r="DS677" i="20" s="1"/>
  <c r="DN676" i="20" a="1"/>
  <c r="DN676" i="20" s="1"/>
  <c r="DM676" i="20" a="1"/>
  <c r="DM676" i="20" s="1"/>
  <c r="DR676" i="20" s="1"/>
  <c r="DS676" i="20" s="1"/>
  <c r="DN675" i="20" a="1"/>
  <c r="DN675" i="20" s="1"/>
  <c r="DM675" i="20" a="1"/>
  <c r="DM675" i="20" s="1"/>
  <c r="DR675" i="20" s="1"/>
  <c r="DS675" i="20" s="1"/>
  <c r="DN674" i="20" a="1"/>
  <c r="DN674" i="20" s="1"/>
  <c r="DM674" i="20" a="1"/>
  <c r="DM674" i="20" s="1"/>
  <c r="DR674" i="20" s="1"/>
  <c r="DS674" i="20" s="1"/>
  <c r="DN673" i="20" a="1"/>
  <c r="DN673" i="20" s="1"/>
  <c r="DM673" i="20" a="1"/>
  <c r="DM673" i="20" s="1"/>
  <c r="DR673" i="20" s="1"/>
  <c r="DN672" i="20" a="1"/>
  <c r="DN672" i="20" s="1"/>
  <c r="DM672" i="20" a="1"/>
  <c r="DM672" i="20" s="1"/>
  <c r="DR672" i="20" s="1"/>
  <c r="DS672" i="20" s="1"/>
  <c r="DN671" i="20" a="1"/>
  <c r="DN671" i="20" s="1"/>
  <c r="DM671" i="20" a="1"/>
  <c r="DM671" i="20" s="1"/>
  <c r="DR671" i="20" s="1"/>
  <c r="DS671" i="20" s="1"/>
  <c r="DN670" i="20" a="1"/>
  <c r="DN670" i="20" s="1"/>
  <c r="DM670" i="20" a="1"/>
  <c r="DM670" i="20" s="1"/>
  <c r="DR670" i="20" s="1"/>
  <c r="DS670" i="20" s="1"/>
  <c r="DN669" i="20" a="1"/>
  <c r="DN669" i="20" s="1"/>
  <c r="DM669" i="20" a="1"/>
  <c r="DM669" i="20" s="1"/>
  <c r="DR669" i="20" s="1"/>
  <c r="DS669" i="20" s="1"/>
  <c r="DN668" i="20" a="1"/>
  <c r="DN668" i="20" s="1"/>
  <c r="DM668" i="20" a="1"/>
  <c r="DM668" i="20" s="1"/>
  <c r="DR668" i="20" s="1"/>
  <c r="DN667" i="20" a="1"/>
  <c r="DN667" i="20" s="1"/>
  <c r="DM667" i="20" a="1"/>
  <c r="DM667" i="20" s="1"/>
  <c r="DR667" i="20" s="1"/>
  <c r="DN666" i="20" a="1"/>
  <c r="DN666" i="20" s="1"/>
  <c r="DM666" i="20" a="1"/>
  <c r="DM666" i="20" s="1"/>
  <c r="DR666" i="20" s="1"/>
  <c r="DS666" i="20" s="1"/>
  <c r="DN665" i="20" a="1"/>
  <c r="DN665" i="20" s="1"/>
  <c r="DM665" i="20" a="1"/>
  <c r="DM665" i="20" s="1"/>
  <c r="DR665" i="20" s="1"/>
  <c r="DS665" i="20" s="1"/>
  <c r="DN664" i="20" a="1"/>
  <c r="DN664" i="20" s="1"/>
  <c r="DM664" i="20" a="1"/>
  <c r="DM664" i="20" s="1"/>
  <c r="DR664" i="20" s="1"/>
  <c r="DS664" i="20" s="1"/>
  <c r="DN663" i="20" a="1"/>
  <c r="DN663" i="20" s="1"/>
  <c r="DM663" i="20" a="1"/>
  <c r="DM663" i="20" s="1"/>
  <c r="DR663" i="20" s="1"/>
  <c r="DS663" i="20" s="1"/>
  <c r="DN662" i="20" a="1"/>
  <c r="DN662" i="20" s="1"/>
  <c r="DM662" i="20" a="1"/>
  <c r="DM662" i="20" s="1"/>
  <c r="DR662" i="20" s="1"/>
  <c r="DN661" i="20" a="1"/>
  <c r="DN661" i="20" s="1"/>
  <c r="DM661" i="20" a="1"/>
  <c r="DM661" i="20" s="1"/>
  <c r="DR661" i="20" s="1"/>
  <c r="DS661" i="20" s="1"/>
  <c r="DN660" i="20" a="1"/>
  <c r="DN660" i="20" s="1"/>
  <c r="DM660" i="20" a="1"/>
  <c r="DM660" i="20" s="1"/>
  <c r="DR660" i="20" s="1"/>
  <c r="DS660" i="20" s="1"/>
  <c r="DN659" i="20" a="1"/>
  <c r="DN659" i="20" s="1"/>
  <c r="DM659" i="20" a="1"/>
  <c r="DM659" i="20" s="1"/>
  <c r="DR659" i="20" s="1"/>
  <c r="DS659" i="20" s="1"/>
  <c r="DN658" i="20" a="1"/>
  <c r="DN658" i="20" s="1"/>
  <c r="DM658" i="20" a="1"/>
  <c r="DM658" i="20" s="1"/>
  <c r="DR658" i="20" s="1"/>
  <c r="DS658" i="20" s="1"/>
  <c r="DN657" i="20" a="1"/>
  <c r="DN657" i="20" s="1"/>
  <c r="DM657" i="20" a="1"/>
  <c r="DM657" i="20" s="1"/>
  <c r="DR657" i="20" s="1"/>
  <c r="DN656" i="20" a="1"/>
  <c r="DN656" i="20" s="1"/>
  <c r="DM656" i="20" a="1"/>
  <c r="DM656" i="20" s="1"/>
  <c r="DR656" i="20" s="1"/>
  <c r="DS656" i="20" s="1"/>
  <c r="DN655" i="20" a="1"/>
  <c r="DN655" i="20" s="1"/>
  <c r="DM655" i="20" a="1"/>
  <c r="DM655" i="20" s="1"/>
  <c r="DR655" i="20" s="1"/>
  <c r="DS655" i="20" s="1"/>
  <c r="DN654" i="20" a="1"/>
  <c r="DN654" i="20" s="1"/>
  <c r="DM654" i="20" a="1"/>
  <c r="DM654" i="20" s="1"/>
  <c r="DR654" i="20" s="1"/>
  <c r="DS654" i="20" s="1"/>
  <c r="DN653" i="20" a="1"/>
  <c r="DN653" i="20" s="1"/>
  <c r="DM653" i="20" a="1"/>
  <c r="DM653" i="20" s="1"/>
  <c r="DR653" i="20" s="1"/>
  <c r="DS653" i="20" s="1"/>
  <c r="DN652" i="20" a="1"/>
  <c r="DN652" i="20" s="1"/>
  <c r="DM652" i="20" a="1"/>
  <c r="DM652" i="20" s="1"/>
  <c r="DR652" i="20" s="1"/>
  <c r="DN651" i="20" a="1"/>
  <c r="DN651" i="20" s="1"/>
  <c r="DM651" i="20" a="1"/>
  <c r="DM651" i="20" s="1"/>
  <c r="DR651" i="20" s="1"/>
  <c r="DS651" i="20" s="1"/>
  <c r="DN650" i="20" a="1"/>
  <c r="DN650" i="20" s="1"/>
  <c r="DM650" i="20" a="1"/>
  <c r="DM650" i="20" s="1"/>
  <c r="DR650" i="20" s="1"/>
  <c r="DS650" i="20" s="1"/>
  <c r="DN649" i="20" a="1"/>
  <c r="DN649" i="20" s="1"/>
  <c r="DM649" i="20" a="1"/>
  <c r="DM649" i="20" s="1"/>
  <c r="DR649" i="20" s="1"/>
  <c r="DN648" i="20" a="1"/>
  <c r="DN648" i="20" s="1"/>
  <c r="DM648" i="20" a="1"/>
  <c r="DM648" i="20" s="1"/>
  <c r="DR648" i="20" s="1"/>
  <c r="DS648" i="20" s="1"/>
  <c r="DN647" i="20" a="1"/>
  <c r="DN647" i="20" s="1"/>
  <c r="DM647" i="20" a="1"/>
  <c r="DM647" i="20" s="1"/>
  <c r="DR647" i="20" s="1"/>
  <c r="DS647" i="20" s="1"/>
  <c r="DN646" i="20" a="1"/>
  <c r="DN646" i="20" s="1"/>
  <c r="DM646" i="20" a="1"/>
  <c r="DM646" i="20" s="1"/>
  <c r="DR646" i="20" s="1"/>
  <c r="DS646" i="20" s="1"/>
  <c r="DN645" i="20" a="1"/>
  <c r="DN645" i="20" s="1"/>
  <c r="DM645" i="20" a="1"/>
  <c r="DM645" i="20" s="1"/>
  <c r="DR645" i="20" s="1"/>
  <c r="DS645" i="20" s="1"/>
  <c r="DN644" i="20" a="1"/>
  <c r="DN644" i="20" s="1"/>
  <c r="DM644" i="20" a="1"/>
  <c r="DM644" i="20" s="1"/>
  <c r="DR644" i="20" s="1"/>
  <c r="DN643" i="20" a="1"/>
  <c r="DN643" i="20" s="1"/>
  <c r="DM643" i="20" a="1"/>
  <c r="DM643" i="20" s="1"/>
  <c r="DR643" i="20" s="1"/>
  <c r="DS643" i="20" s="1"/>
  <c r="DN642" i="20" a="1"/>
  <c r="DN642" i="20" s="1"/>
  <c r="DM642" i="20" a="1"/>
  <c r="DM642" i="20" s="1"/>
  <c r="DR642" i="20" s="1"/>
  <c r="DS642" i="20" s="1"/>
  <c r="DN641" i="20" a="1"/>
  <c r="DN641" i="20" s="1"/>
  <c r="DM641" i="20" a="1"/>
  <c r="DM641" i="20" s="1"/>
  <c r="DR641" i="20" s="1"/>
  <c r="DS641" i="20" s="1"/>
  <c r="DN640" i="20" a="1"/>
  <c r="DN640" i="20" s="1"/>
  <c r="DM640" i="20" a="1"/>
  <c r="DM640" i="20" s="1"/>
  <c r="DR640" i="20" s="1"/>
  <c r="DN639" i="20" a="1"/>
  <c r="DN639" i="20" s="1"/>
  <c r="DM639" i="20" a="1"/>
  <c r="DM639" i="20" s="1"/>
  <c r="DR639" i="20" s="1"/>
  <c r="DS639" i="20" s="1"/>
  <c r="DN638" i="20" a="1"/>
  <c r="DN638" i="20" s="1"/>
  <c r="DM638" i="20" a="1"/>
  <c r="DM638" i="20" s="1"/>
  <c r="DR638" i="20" s="1"/>
  <c r="DS638" i="20" s="1"/>
  <c r="DN637" i="20" a="1"/>
  <c r="DN637" i="20" s="1"/>
  <c r="DM637" i="20" a="1"/>
  <c r="DM637" i="20" s="1"/>
  <c r="DR637" i="20" s="1"/>
  <c r="DS637" i="20" s="1"/>
  <c r="DN636" i="20" a="1"/>
  <c r="DN636" i="20" s="1"/>
  <c r="DM636" i="20" a="1"/>
  <c r="DM636" i="20" s="1"/>
  <c r="DR636" i="20" s="1"/>
  <c r="DN635" i="20" a="1"/>
  <c r="DN635" i="20" s="1"/>
  <c r="DM635" i="20" a="1"/>
  <c r="DM635" i="20" s="1"/>
  <c r="DR635" i="20" s="1"/>
  <c r="DS635" i="20" s="1"/>
  <c r="DN634" i="20" a="1"/>
  <c r="DN634" i="20" s="1"/>
  <c r="DM634" i="20" a="1"/>
  <c r="DM634" i="20" s="1"/>
  <c r="DR634" i="20" s="1"/>
  <c r="DS634" i="20" s="1"/>
  <c r="DN633" i="20" a="1"/>
  <c r="DN633" i="20" s="1"/>
  <c r="DM633" i="20" a="1"/>
  <c r="DM633" i="20" s="1"/>
  <c r="DR633" i="20" s="1"/>
  <c r="DN632" i="20" a="1"/>
  <c r="DN632" i="20" s="1"/>
  <c r="DM632" i="20" a="1"/>
  <c r="DM632" i="20" s="1"/>
  <c r="DR632" i="20" s="1"/>
  <c r="DS632" i="20" s="1"/>
  <c r="DN631" i="20" a="1"/>
  <c r="DN631" i="20" s="1"/>
  <c r="DM631" i="20" a="1"/>
  <c r="DM631" i="20" s="1"/>
  <c r="DR631" i="20" s="1"/>
  <c r="DS631" i="20" s="1"/>
  <c r="DN630" i="20" a="1"/>
  <c r="DN630" i="20" s="1"/>
  <c r="DM630" i="20" a="1"/>
  <c r="DM630" i="20" s="1"/>
  <c r="DR630" i="20" s="1"/>
  <c r="DS630" i="20" s="1"/>
  <c r="DN629" i="20" a="1"/>
  <c r="DN629" i="20" s="1"/>
  <c r="DM629" i="20" a="1"/>
  <c r="DM629" i="20" s="1"/>
  <c r="DR629" i="20" s="1"/>
  <c r="DN628" i="20" a="1"/>
  <c r="DN628" i="20" s="1"/>
  <c r="DM628" i="20" a="1"/>
  <c r="DM628" i="20" s="1"/>
  <c r="DR628" i="20" s="1"/>
  <c r="DN627" i="20" a="1"/>
  <c r="DN627" i="20" s="1"/>
  <c r="DM627" i="20" a="1"/>
  <c r="DM627" i="20" s="1"/>
  <c r="DR627" i="20" s="1"/>
  <c r="DS627" i="20" s="1"/>
  <c r="DN626" i="20" a="1"/>
  <c r="DN626" i="20" s="1"/>
  <c r="DM626" i="20" a="1"/>
  <c r="DM626" i="20" s="1"/>
  <c r="DR626" i="20" s="1"/>
  <c r="DS626" i="20" s="1"/>
  <c r="DN625" i="20" a="1"/>
  <c r="DN625" i="20" s="1"/>
  <c r="DM625" i="20" a="1"/>
  <c r="DM625" i="20" s="1"/>
  <c r="DR625" i="20" s="1"/>
  <c r="DS625" i="20" s="1"/>
  <c r="DN624" i="20" a="1"/>
  <c r="DN624" i="20" s="1"/>
  <c r="DM624" i="20" a="1"/>
  <c r="DM624" i="20" s="1"/>
  <c r="DR624" i="20" s="1"/>
  <c r="DN623" i="20" a="1"/>
  <c r="DN623" i="20" s="1"/>
  <c r="DM623" i="20" a="1"/>
  <c r="DM623" i="20" s="1"/>
  <c r="DR623" i="20" s="1"/>
  <c r="DS623" i="20" s="1"/>
  <c r="DN622" i="20" a="1"/>
  <c r="DN622" i="20" s="1"/>
  <c r="DM622" i="20" a="1"/>
  <c r="DM622" i="20" s="1"/>
  <c r="DR622" i="20" s="1"/>
  <c r="DS622" i="20" s="1"/>
  <c r="DN621" i="20" a="1"/>
  <c r="DN621" i="20" s="1"/>
  <c r="DM621" i="20" a="1"/>
  <c r="DM621" i="20" s="1"/>
  <c r="DR621" i="20" s="1"/>
  <c r="DS621" i="20" s="1"/>
  <c r="DN620" i="20" a="1"/>
  <c r="DN620" i="20" s="1"/>
  <c r="DM620" i="20" a="1"/>
  <c r="DM620" i="20" s="1"/>
  <c r="DR620" i="20" s="1"/>
  <c r="DS620" i="20" s="1"/>
  <c r="DN619" i="20" a="1"/>
  <c r="DN619" i="20" s="1"/>
  <c r="DM619" i="20" a="1"/>
  <c r="DM619" i="20" s="1"/>
  <c r="DR619" i="20" s="1"/>
  <c r="DN618" i="20" a="1"/>
  <c r="DN618" i="20" s="1"/>
  <c r="DM618" i="20" a="1"/>
  <c r="DM618" i="20" s="1"/>
  <c r="DR618" i="20" s="1"/>
  <c r="DS618" i="20" s="1"/>
  <c r="DN617" i="20" a="1"/>
  <c r="DN617" i="20" s="1"/>
  <c r="DM617" i="20" a="1"/>
  <c r="DM617" i="20" s="1"/>
  <c r="DR617" i="20" s="1"/>
  <c r="DN616" i="20" a="1"/>
  <c r="DN616" i="20" s="1"/>
  <c r="DM616" i="20" a="1"/>
  <c r="DM616" i="20" s="1"/>
  <c r="DR616" i="20" s="1"/>
  <c r="DS616" i="20" s="1"/>
  <c r="DN615" i="20" a="1"/>
  <c r="DN615" i="20" s="1"/>
  <c r="DM615" i="20" a="1"/>
  <c r="DM615" i="20" s="1"/>
  <c r="DR615" i="20" s="1"/>
  <c r="DN614" i="20" a="1"/>
  <c r="DN614" i="20" s="1"/>
  <c r="DM614" i="20" a="1"/>
  <c r="DM614" i="20" s="1"/>
  <c r="DR614" i="20" s="1"/>
  <c r="DS614" i="20" s="1"/>
  <c r="DN613" i="20" a="1"/>
  <c r="DN613" i="20" s="1"/>
  <c r="DM613" i="20" a="1"/>
  <c r="DM613" i="20" s="1"/>
  <c r="DR613" i="20" s="1"/>
  <c r="DN612" i="20" a="1"/>
  <c r="DN612" i="20" s="1"/>
  <c r="DM612" i="20" a="1"/>
  <c r="DM612" i="20" s="1"/>
  <c r="DR612" i="20" s="1"/>
  <c r="DN611" i="20" a="1"/>
  <c r="DN611" i="20" s="1"/>
  <c r="DM611" i="20" a="1"/>
  <c r="DM611" i="20" s="1"/>
  <c r="DR611" i="20" s="1"/>
  <c r="DS611" i="20" s="1"/>
  <c r="DN610" i="20" a="1"/>
  <c r="DN610" i="20" s="1"/>
  <c r="DM610" i="20" a="1"/>
  <c r="DM610" i="20" s="1"/>
  <c r="DR610" i="20" s="1"/>
  <c r="DS610" i="20" s="1"/>
  <c r="DN609" i="20" a="1"/>
  <c r="DN609" i="20" s="1"/>
  <c r="DM609" i="20" a="1"/>
  <c r="DM609" i="20" s="1"/>
  <c r="DR609" i="20" s="1"/>
  <c r="DS609" i="20" s="1"/>
  <c r="DN608" i="20" a="1"/>
  <c r="DN608" i="20" s="1"/>
  <c r="DM608" i="20" a="1"/>
  <c r="DM608" i="20" s="1"/>
  <c r="DR608" i="20" s="1"/>
  <c r="DN607" i="20" a="1"/>
  <c r="DN607" i="20" s="1"/>
  <c r="DM607" i="20" a="1"/>
  <c r="DM607" i="20" s="1"/>
  <c r="DR607" i="20" s="1"/>
  <c r="DS607" i="20" s="1"/>
  <c r="DN606" i="20" a="1"/>
  <c r="DN606" i="20" s="1"/>
  <c r="DM606" i="20" a="1"/>
  <c r="DM606" i="20" s="1"/>
  <c r="DR606" i="20" s="1"/>
  <c r="DS606" i="20" s="1"/>
  <c r="DN605" i="20" a="1"/>
  <c r="DN605" i="20" s="1"/>
  <c r="DM605" i="20" a="1"/>
  <c r="DM605" i="20" s="1"/>
  <c r="DR605" i="20" s="1"/>
  <c r="DS605" i="20" s="1"/>
  <c r="DN604" i="20" a="1"/>
  <c r="DN604" i="20" s="1"/>
  <c r="DM604" i="20" a="1"/>
  <c r="DM604" i="20" s="1"/>
  <c r="DR604" i="20" s="1"/>
  <c r="DS604" i="20" s="1"/>
  <c r="DN603" i="20" a="1"/>
  <c r="DN603" i="20" s="1"/>
  <c r="DM603" i="20" a="1"/>
  <c r="DM603" i="20" s="1"/>
  <c r="DR603" i="20" s="1"/>
  <c r="DN602" i="20" a="1"/>
  <c r="DN602" i="20" s="1"/>
  <c r="DM602" i="20" a="1"/>
  <c r="DM602" i="20" s="1"/>
  <c r="DR602" i="20" s="1"/>
  <c r="DS602" i="20" s="1"/>
  <c r="DN601" i="20" a="1"/>
  <c r="DN601" i="20" s="1"/>
  <c r="DM601" i="20" a="1"/>
  <c r="DM601" i="20" s="1"/>
  <c r="DR601" i="20" s="1"/>
  <c r="DS601" i="20" s="1"/>
  <c r="DN600" i="20" a="1"/>
  <c r="DN600" i="20" s="1"/>
  <c r="DM600" i="20" a="1"/>
  <c r="DM600" i="20" s="1"/>
  <c r="DR600" i="20" s="1"/>
  <c r="DS600" i="20" s="1"/>
  <c r="DN599" i="20" a="1"/>
  <c r="DN599" i="20" s="1"/>
  <c r="DM599" i="20" a="1"/>
  <c r="DM599" i="20" s="1"/>
  <c r="DR599" i="20" s="1"/>
  <c r="DS599" i="20" s="1"/>
  <c r="DN598" i="20" a="1"/>
  <c r="DN598" i="20" s="1"/>
  <c r="DM598" i="20" a="1"/>
  <c r="DM598" i="20" s="1"/>
  <c r="DR598" i="20" s="1"/>
  <c r="DN597" i="20" a="1"/>
  <c r="DN597" i="20" s="1"/>
  <c r="DM597" i="20" a="1"/>
  <c r="DM597" i="20" s="1"/>
  <c r="DR597" i="20" s="1"/>
  <c r="DS597" i="20" s="1"/>
  <c r="DN596" i="20" a="1"/>
  <c r="DN596" i="20" s="1"/>
  <c r="DM596" i="20" a="1"/>
  <c r="DM596" i="20" s="1"/>
  <c r="DR596" i="20" s="1"/>
  <c r="DN595" i="20" a="1"/>
  <c r="DN595" i="20" s="1"/>
  <c r="DM595" i="20" a="1"/>
  <c r="DM595" i="20" s="1"/>
  <c r="DR595" i="20" s="1"/>
  <c r="DS595" i="20" s="1"/>
  <c r="DN594" i="20" a="1"/>
  <c r="DN594" i="20" s="1"/>
  <c r="DM594" i="20" a="1"/>
  <c r="DM594" i="20" s="1"/>
  <c r="DR594" i="20" s="1"/>
  <c r="DS594" i="20" s="1"/>
  <c r="DN593" i="20" a="1"/>
  <c r="DN593" i="20" s="1"/>
  <c r="DM593" i="20" a="1"/>
  <c r="DM593" i="20" s="1"/>
  <c r="DR593" i="20" s="1"/>
  <c r="DS593" i="20" s="1"/>
  <c r="DN592" i="20" a="1"/>
  <c r="DN592" i="20" s="1"/>
  <c r="DM592" i="20" a="1"/>
  <c r="DM592" i="20" s="1"/>
  <c r="DR592" i="20" s="1"/>
  <c r="DN591" i="20" a="1"/>
  <c r="DN591" i="20" s="1"/>
  <c r="DM591" i="20" a="1"/>
  <c r="DM591" i="20" s="1"/>
  <c r="DR591" i="20" s="1"/>
  <c r="DS591" i="20" s="1"/>
  <c r="DN590" i="20" a="1"/>
  <c r="DN590" i="20" s="1"/>
  <c r="DM590" i="20" a="1"/>
  <c r="DM590" i="20" s="1"/>
  <c r="DR590" i="20" s="1"/>
  <c r="DS590" i="20" s="1"/>
  <c r="DN589" i="20" a="1"/>
  <c r="DN589" i="20" s="1"/>
  <c r="DM589" i="20" a="1"/>
  <c r="DM589" i="20" s="1"/>
  <c r="DR589" i="20" s="1"/>
  <c r="DS589" i="20" s="1"/>
  <c r="DN588" i="20" a="1"/>
  <c r="DN588" i="20" s="1"/>
  <c r="DM588" i="20" a="1"/>
  <c r="DM588" i="20" s="1"/>
  <c r="DR588" i="20" s="1"/>
  <c r="DS588" i="20" s="1"/>
  <c r="DN587" i="20" a="1"/>
  <c r="DN587" i="20" s="1"/>
  <c r="DM587" i="20" a="1"/>
  <c r="DM587" i="20" s="1"/>
  <c r="DR587" i="20" s="1"/>
  <c r="DN586" i="20" a="1"/>
  <c r="DN586" i="20" s="1"/>
  <c r="DM586" i="20" a="1"/>
  <c r="DM586" i="20" s="1"/>
  <c r="DR586" i="20" s="1"/>
  <c r="DS586" i="20" s="1"/>
  <c r="DN585" i="20" a="1"/>
  <c r="DN585" i="20" s="1"/>
  <c r="DM585" i="20" a="1"/>
  <c r="DM585" i="20" s="1"/>
  <c r="DR585" i="20" s="1"/>
  <c r="DS585" i="20" s="1"/>
  <c r="DN584" i="20" a="1"/>
  <c r="DN584" i="20" s="1"/>
  <c r="DM584" i="20" a="1"/>
  <c r="DM584" i="20" s="1"/>
  <c r="DR584" i="20" s="1"/>
  <c r="DS584" i="20" s="1"/>
  <c r="DN583" i="20" a="1"/>
  <c r="DN583" i="20" s="1"/>
  <c r="DM583" i="20" a="1"/>
  <c r="DM583" i="20" s="1"/>
  <c r="DR583" i="20" s="1"/>
  <c r="DS583" i="20" s="1"/>
  <c r="DN582" i="20" a="1"/>
  <c r="DN582" i="20" s="1"/>
  <c r="DM582" i="20" a="1"/>
  <c r="DM582" i="20" s="1"/>
  <c r="DR582" i="20" s="1"/>
  <c r="DN581" i="20" a="1"/>
  <c r="DN581" i="20" s="1"/>
  <c r="DM581" i="20" a="1"/>
  <c r="DM581" i="20" s="1"/>
  <c r="DR581" i="20" s="1"/>
  <c r="DS581" i="20" s="1"/>
  <c r="DN580" i="20" a="1"/>
  <c r="DN580" i="20" s="1"/>
  <c r="DM580" i="20" a="1"/>
  <c r="DM580" i="20" s="1"/>
  <c r="DR580" i="20" s="1"/>
  <c r="DS580" i="20" s="1"/>
  <c r="DN579" i="20" a="1"/>
  <c r="DN579" i="20" s="1"/>
  <c r="DM579" i="20" a="1"/>
  <c r="DM579" i="20" s="1"/>
  <c r="DR579" i="20" s="1"/>
  <c r="DS579" i="20" s="1"/>
  <c r="DN578" i="20" a="1"/>
  <c r="DN578" i="20" s="1"/>
  <c r="DM578" i="20" a="1"/>
  <c r="DM578" i="20" s="1"/>
  <c r="DR578" i="20" s="1"/>
  <c r="DN577" i="20" a="1"/>
  <c r="DN577" i="20" s="1"/>
  <c r="DM577" i="20" a="1"/>
  <c r="DM577" i="20" s="1"/>
  <c r="DR577" i="20" s="1"/>
  <c r="DS577" i="20" s="1"/>
  <c r="DN576" i="20" a="1"/>
  <c r="DN576" i="20" s="1"/>
  <c r="DM576" i="20" a="1"/>
  <c r="DM576" i="20" s="1"/>
  <c r="DR576" i="20" s="1"/>
  <c r="DS576" i="20" s="1"/>
  <c r="DN575" i="20" a="1"/>
  <c r="DN575" i="20" s="1"/>
  <c r="DM575" i="20" a="1"/>
  <c r="DM575" i="20" s="1"/>
  <c r="DR575" i="20" s="1"/>
  <c r="DS575" i="20" s="1"/>
  <c r="DN574" i="20" a="1"/>
  <c r="DN574" i="20" s="1"/>
  <c r="DM574" i="20" a="1"/>
  <c r="DM574" i="20" s="1"/>
  <c r="DR574" i="20" s="1"/>
  <c r="DS574" i="20" s="1"/>
  <c r="DN573" i="20" a="1"/>
  <c r="DN573" i="20" s="1"/>
  <c r="DM573" i="20" a="1"/>
  <c r="DM573" i="20" s="1"/>
  <c r="DR573" i="20" s="1"/>
  <c r="DN572" i="20" a="1"/>
  <c r="DN572" i="20" s="1"/>
  <c r="DM572" i="20" a="1"/>
  <c r="DM572" i="20" s="1"/>
  <c r="DR572" i="20" s="1"/>
  <c r="DS572" i="20" s="1"/>
  <c r="DN571" i="20" a="1"/>
  <c r="DN571" i="20" s="1"/>
  <c r="DM571" i="20" a="1"/>
  <c r="DM571" i="20" s="1"/>
  <c r="DR571" i="20" s="1"/>
  <c r="DS571" i="20" s="1"/>
  <c r="DN570" i="20" a="1"/>
  <c r="DN570" i="20" s="1"/>
  <c r="DM570" i="20" a="1"/>
  <c r="DM570" i="20" s="1"/>
  <c r="DR570" i="20" s="1"/>
  <c r="DS570" i="20" s="1"/>
  <c r="DN569" i="20" a="1"/>
  <c r="DN569" i="20" s="1"/>
  <c r="DM569" i="20" a="1"/>
  <c r="DM569" i="20" s="1"/>
  <c r="DR569" i="20" s="1"/>
  <c r="DS569" i="20" s="1"/>
  <c r="DN568" i="20" a="1"/>
  <c r="DN568" i="20" s="1"/>
  <c r="DM568" i="20" a="1"/>
  <c r="DM568" i="20" s="1"/>
  <c r="DR568" i="20" s="1"/>
  <c r="DN567" i="20" a="1"/>
  <c r="DN567" i="20" s="1"/>
  <c r="DM567" i="20" a="1"/>
  <c r="DM567" i="20" s="1"/>
  <c r="DR567" i="20" s="1"/>
  <c r="DS567" i="20" s="1"/>
  <c r="DN566" i="20" a="1"/>
  <c r="DN566" i="20" s="1"/>
  <c r="DM566" i="20" a="1"/>
  <c r="DM566" i="20" s="1"/>
  <c r="DR566" i="20" s="1"/>
  <c r="DS566" i="20" s="1"/>
  <c r="DN565" i="20" a="1"/>
  <c r="DN565" i="20" s="1"/>
  <c r="DM565" i="20" a="1"/>
  <c r="DM565" i="20" s="1"/>
  <c r="DR565" i="20" s="1"/>
  <c r="DS565" i="20" s="1"/>
  <c r="DN564" i="20" a="1"/>
  <c r="DN564" i="20" s="1"/>
  <c r="DM564" i="20" a="1"/>
  <c r="DM564" i="20" s="1"/>
  <c r="DR564" i="20" s="1"/>
  <c r="DS564" i="20" s="1"/>
  <c r="DN563" i="20" a="1"/>
  <c r="DN563" i="20" s="1"/>
  <c r="DM563" i="20" a="1"/>
  <c r="DM563" i="20" s="1"/>
  <c r="DR563" i="20" s="1"/>
  <c r="DN562" i="20" a="1"/>
  <c r="DN562" i="20" s="1"/>
  <c r="DM562" i="20" a="1"/>
  <c r="DM562" i="20" s="1"/>
  <c r="DR562" i="20" s="1"/>
  <c r="DS562" i="20" s="1"/>
  <c r="DN561" i="20" a="1"/>
  <c r="DN561" i="20" s="1"/>
  <c r="DM561" i="20" a="1"/>
  <c r="DM561" i="20" s="1"/>
  <c r="DR561" i="20" s="1"/>
  <c r="DS561" i="20" s="1"/>
  <c r="DN560" i="20" a="1"/>
  <c r="DN560" i="20" s="1"/>
  <c r="DM560" i="20" a="1"/>
  <c r="DM560" i="20" s="1"/>
  <c r="DR560" i="20" s="1"/>
  <c r="DS560" i="20" s="1"/>
  <c r="DN559" i="20" a="1"/>
  <c r="DN559" i="20" s="1"/>
  <c r="DM559" i="20" a="1"/>
  <c r="DM559" i="20" s="1"/>
  <c r="DR559" i="20" s="1"/>
  <c r="DS559" i="20" s="1"/>
  <c r="DN558" i="20" a="1"/>
  <c r="DN558" i="20" s="1"/>
  <c r="DM558" i="20" a="1"/>
  <c r="DM558" i="20" s="1"/>
  <c r="DR558" i="20" s="1"/>
  <c r="DN557" i="20" a="1"/>
  <c r="DN557" i="20" s="1"/>
  <c r="DM557" i="20" a="1"/>
  <c r="DM557" i="20" s="1"/>
  <c r="DR557" i="20" s="1"/>
  <c r="DN556" i="20" a="1"/>
  <c r="DN556" i="20" s="1"/>
  <c r="DM556" i="20" a="1"/>
  <c r="DM556" i="20" s="1"/>
  <c r="DR556" i="20" s="1"/>
  <c r="DS556" i="20" s="1"/>
  <c r="DN555" i="20" a="1"/>
  <c r="DN555" i="20" s="1"/>
  <c r="DM555" i="20" a="1"/>
  <c r="DM555" i="20" s="1"/>
  <c r="DR555" i="20" s="1"/>
  <c r="DS555" i="20" s="1"/>
  <c r="DN554" i="20" a="1"/>
  <c r="DN554" i="20" s="1"/>
  <c r="DM554" i="20" a="1"/>
  <c r="DM554" i="20" s="1"/>
  <c r="DR554" i="20" s="1"/>
  <c r="DS554" i="20" s="1"/>
  <c r="DN553" i="20" a="1"/>
  <c r="DN553" i="20" s="1"/>
  <c r="DM553" i="20" a="1"/>
  <c r="DM553" i="20" s="1"/>
  <c r="DR553" i="20" s="1"/>
  <c r="DS553" i="20" s="1"/>
  <c r="DN552" i="20" a="1"/>
  <c r="DN552" i="20" s="1"/>
  <c r="DM552" i="20" a="1"/>
  <c r="DM552" i="20" s="1"/>
  <c r="DR552" i="20" s="1"/>
  <c r="DN551" i="20" a="1"/>
  <c r="DN551" i="20" s="1"/>
  <c r="DM551" i="20" a="1"/>
  <c r="DM551" i="20" s="1"/>
  <c r="DR551" i="20" s="1"/>
  <c r="DS551" i="20" s="1"/>
  <c r="DN550" i="20" a="1"/>
  <c r="DN550" i="20" s="1"/>
  <c r="DM550" i="20" a="1"/>
  <c r="DM550" i="20" s="1"/>
  <c r="DR550" i="20" s="1"/>
  <c r="DS550" i="20" s="1"/>
  <c r="DN549" i="20" a="1"/>
  <c r="DN549" i="20" s="1"/>
  <c r="DM549" i="20" a="1"/>
  <c r="DM549" i="20" s="1"/>
  <c r="DR549" i="20" s="1"/>
  <c r="DS549" i="20" s="1"/>
  <c r="DN548" i="20" a="1"/>
  <c r="DN548" i="20" s="1"/>
  <c r="DM548" i="20" a="1"/>
  <c r="DM548" i="20" s="1"/>
  <c r="DR548" i="20" s="1"/>
  <c r="DS548" i="20" s="1"/>
  <c r="DN547" i="20" a="1"/>
  <c r="DN547" i="20" s="1"/>
  <c r="DM547" i="20" a="1"/>
  <c r="DM547" i="20" s="1"/>
  <c r="DR547" i="20" s="1"/>
  <c r="DN546" i="20" a="1"/>
  <c r="DN546" i="20" s="1"/>
  <c r="DM546" i="20" a="1"/>
  <c r="DM546" i="20" s="1"/>
  <c r="DR546" i="20" s="1"/>
  <c r="DS546" i="20" s="1"/>
  <c r="DN545" i="20" a="1"/>
  <c r="DN545" i="20" s="1"/>
  <c r="DM545" i="20" a="1"/>
  <c r="DM545" i="20" s="1"/>
  <c r="DR545" i="20" s="1"/>
  <c r="DS545" i="20" s="1"/>
  <c r="DN544" i="20" a="1"/>
  <c r="DN544" i="20" s="1"/>
  <c r="DM544" i="20" a="1"/>
  <c r="DM544" i="20" s="1"/>
  <c r="DR544" i="20" s="1"/>
  <c r="DS544" i="20" s="1"/>
  <c r="DN543" i="20" a="1"/>
  <c r="DN543" i="20" s="1"/>
  <c r="DM543" i="20" a="1"/>
  <c r="DM543" i="20" s="1"/>
  <c r="DR543" i="20" s="1"/>
  <c r="DN542" i="20" a="1"/>
  <c r="DN542" i="20" s="1"/>
  <c r="DM542" i="20" a="1"/>
  <c r="DM542" i="20" s="1"/>
  <c r="DR542" i="20" s="1"/>
  <c r="DS542" i="20" s="1"/>
  <c r="DN541" i="20" a="1"/>
  <c r="DN541" i="20" s="1"/>
  <c r="DM541" i="20" a="1"/>
  <c r="DM541" i="20" s="1"/>
  <c r="DR541" i="20" s="1"/>
  <c r="DS541" i="20" s="1"/>
  <c r="DN540" i="20" a="1"/>
  <c r="DN540" i="20" s="1"/>
  <c r="DM540" i="20" a="1"/>
  <c r="DM540" i="20" s="1"/>
  <c r="DR540" i="20" s="1"/>
  <c r="DN539" i="20" a="1"/>
  <c r="DN539" i="20" s="1"/>
  <c r="DM539" i="20" a="1"/>
  <c r="DM539" i="20" s="1"/>
  <c r="DR539" i="20" s="1"/>
  <c r="DS539" i="20" s="1"/>
  <c r="DN538" i="20" a="1"/>
  <c r="DN538" i="20" s="1"/>
  <c r="DM538" i="20" a="1"/>
  <c r="DM538" i="20" s="1"/>
  <c r="DR538" i="20" s="1"/>
  <c r="DS538" i="20" s="1"/>
  <c r="DN537" i="20" a="1"/>
  <c r="DN537" i="20" s="1"/>
  <c r="DM537" i="20" a="1"/>
  <c r="DM537" i="20" s="1"/>
  <c r="DR537" i="20" s="1"/>
  <c r="DN536" i="20" a="1"/>
  <c r="DN536" i="20" s="1"/>
  <c r="DM536" i="20" a="1"/>
  <c r="DM536" i="20" s="1"/>
  <c r="DR536" i="20" s="1"/>
  <c r="DS536" i="20" s="1"/>
  <c r="DN535" i="20" a="1"/>
  <c r="DN535" i="20" s="1"/>
  <c r="DM535" i="20" a="1"/>
  <c r="DM535" i="20" s="1"/>
  <c r="DR535" i="20" s="1"/>
  <c r="DS535" i="20" s="1"/>
  <c r="DN534" i="20" a="1"/>
  <c r="DN534" i="20" s="1"/>
  <c r="DM534" i="20" a="1"/>
  <c r="DM534" i="20" s="1"/>
  <c r="DR534" i="20" s="1"/>
  <c r="DS534" i="20" s="1"/>
  <c r="DN533" i="20" a="1"/>
  <c r="DN533" i="20" s="1"/>
  <c r="DM533" i="20" a="1"/>
  <c r="DM533" i="20" s="1"/>
  <c r="DR533" i="20" s="1"/>
  <c r="DS533" i="20" s="1"/>
  <c r="DN532" i="20" a="1"/>
  <c r="DN532" i="20" s="1"/>
  <c r="DM532" i="20" a="1"/>
  <c r="DM532" i="20" s="1"/>
  <c r="DR532" i="20" s="1"/>
  <c r="DN531" i="20" a="1"/>
  <c r="DN531" i="20" s="1"/>
  <c r="DM531" i="20" a="1"/>
  <c r="DM531" i="20" s="1"/>
  <c r="DR531" i="20" s="1"/>
  <c r="DS531" i="20" s="1"/>
  <c r="DN530" i="20" a="1"/>
  <c r="DN530" i="20" s="1"/>
  <c r="DM530" i="20" a="1"/>
  <c r="DM530" i="20" s="1"/>
  <c r="DR530" i="20" s="1"/>
  <c r="DS530" i="20" s="1"/>
  <c r="DN529" i="20" a="1"/>
  <c r="DN529" i="20" s="1"/>
  <c r="DM529" i="20" a="1"/>
  <c r="DM529" i="20" s="1"/>
  <c r="DR529" i="20" s="1"/>
  <c r="DS529" i="20" s="1"/>
  <c r="DN528" i="20" a="1"/>
  <c r="DN528" i="20" s="1"/>
  <c r="DM528" i="20" a="1"/>
  <c r="DM528" i="20" s="1"/>
  <c r="DR528" i="20" s="1"/>
  <c r="DS528" i="20" s="1"/>
  <c r="DN527" i="20" a="1"/>
  <c r="DN527" i="20" s="1"/>
  <c r="DM527" i="20" a="1"/>
  <c r="DM527" i="20" s="1"/>
  <c r="DR527" i="20" s="1"/>
  <c r="DN526" i="20" a="1"/>
  <c r="DN526" i="20" s="1"/>
  <c r="DM526" i="20" a="1"/>
  <c r="DM526" i="20" s="1"/>
  <c r="DR526" i="20" s="1"/>
  <c r="DS526" i="20" s="1"/>
  <c r="DN525" i="20" a="1"/>
  <c r="DN525" i="20" s="1"/>
  <c r="DM525" i="20" a="1"/>
  <c r="DM525" i="20" s="1"/>
  <c r="DR525" i="20" s="1"/>
  <c r="DS525" i="20" s="1"/>
  <c r="DN524" i="20" a="1"/>
  <c r="DN524" i="20" s="1"/>
  <c r="DM524" i="20" a="1"/>
  <c r="DM524" i="20" s="1"/>
  <c r="DR524" i="20" s="1"/>
  <c r="DN523" i="20" a="1"/>
  <c r="DN523" i="20" s="1"/>
  <c r="DM523" i="20" a="1"/>
  <c r="DM523" i="20" s="1"/>
  <c r="DR523" i="20" s="1"/>
  <c r="DS523" i="20" s="1"/>
  <c r="DN522" i="20" a="1"/>
  <c r="DN522" i="20" s="1"/>
  <c r="DM522" i="20" a="1"/>
  <c r="DM522" i="20" s="1"/>
  <c r="DR522" i="20" s="1"/>
  <c r="DS522" i="20" s="1"/>
  <c r="DN521" i="20" a="1"/>
  <c r="DN521" i="20" s="1"/>
  <c r="DM521" i="20" a="1"/>
  <c r="DM521" i="20" s="1"/>
  <c r="DR521" i="20" s="1"/>
  <c r="DS521" i="20" s="1"/>
  <c r="DN520" i="20" a="1"/>
  <c r="DN520" i="20" s="1"/>
  <c r="DM520" i="20" a="1"/>
  <c r="DM520" i="20" s="1"/>
  <c r="DR520" i="20" s="1"/>
  <c r="DS520" i="20" s="1"/>
  <c r="DN519" i="20" a="1"/>
  <c r="DN519" i="20" s="1"/>
  <c r="DM519" i="20" a="1"/>
  <c r="DM519" i="20" s="1"/>
  <c r="DR519" i="20" s="1"/>
  <c r="DN518" i="20" a="1"/>
  <c r="DN518" i="20" s="1"/>
  <c r="DM518" i="20" a="1"/>
  <c r="DM518" i="20" s="1"/>
  <c r="DR518" i="20" s="1"/>
  <c r="DS518" i="20" s="1"/>
  <c r="DN517" i="20" a="1"/>
  <c r="DN517" i="20" s="1"/>
  <c r="DM517" i="20" a="1"/>
  <c r="DM517" i="20" s="1"/>
  <c r="DR517" i="20" s="1"/>
  <c r="DS517" i="20" s="1"/>
  <c r="DN516" i="20" a="1"/>
  <c r="DN516" i="20" s="1"/>
  <c r="DM516" i="20" a="1"/>
  <c r="DM516" i="20" s="1"/>
  <c r="DR516" i="20" s="1"/>
  <c r="DS516" i="20" s="1"/>
  <c r="DN515" i="20" a="1"/>
  <c r="DN515" i="20" s="1"/>
  <c r="DM515" i="20" a="1"/>
  <c r="DM515" i="20" s="1"/>
  <c r="DR515" i="20" s="1"/>
  <c r="DS515" i="20" s="1"/>
  <c r="DN514" i="20" a="1"/>
  <c r="DN514" i="20" s="1"/>
  <c r="DM514" i="20" a="1"/>
  <c r="DM514" i="20" s="1"/>
  <c r="DR514" i="20" s="1"/>
  <c r="DN513" i="20" a="1"/>
  <c r="DN513" i="20" s="1"/>
  <c r="DM513" i="20" a="1"/>
  <c r="DM513" i="20" s="1"/>
  <c r="DR513" i="20" s="1"/>
  <c r="DS513" i="20" s="1"/>
  <c r="DN512" i="20" a="1"/>
  <c r="DN512" i="20" s="1"/>
  <c r="DM512" i="20" a="1"/>
  <c r="DM512" i="20" s="1"/>
  <c r="DR512" i="20" s="1"/>
  <c r="DS512" i="20" s="1"/>
  <c r="DN511" i="20" a="1"/>
  <c r="DN511" i="20" s="1"/>
  <c r="DM511" i="20" a="1"/>
  <c r="DM511" i="20" s="1"/>
  <c r="DR511" i="20" s="1"/>
  <c r="DS511" i="20" s="1"/>
  <c r="DN510" i="20" a="1"/>
  <c r="DN510" i="20" s="1"/>
  <c r="DM510" i="20" a="1"/>
  <c r="DM510" i="20" s="1"/>
  <c r="DR510" i="20" s="1"/>
  <c r="DS510" i="20" s="1"/>
  <c r="DN509" i="20" a="1"/>
  <c r="DN509" i="20" s="1"/>
  <c r="DM509" i="20" a="1"/>
  <c r="DM509" i="20" s="1"/>
  <c r="DR509" i="20" s="1"/>
  <c r="DN508" i="20" a="1"/>
  <c r="DN508" i="20" s="1"/>
  <c r="DM508" i="20" a="1"/>
  <c r="DM508" i="20" s="1"/>
  <c r="DR508" i="20" s="1"/>
  <c r="DS508" i="20" s="1"/>
  <c r="DN507" i="20" a="1"/>
  <c r="DN507" i="20" s="1"/>
  <c r="DM507" i="20" a="1"/>
  <c r="DM507" i="20" s="1"/>
  <c r="DR507" i="20" s="1"/>
  <c r="DS507" i="20" s="1"/>
  <c r="DN506" i="20" a="1"/>
  <c r="DN506" i="20" s="1"/>
  <c r="DM506" i="20" a="1"/>
  <c r="DM506" i="20" s="1"/>
  <c r="DR506" i="20" s="1"/>
  <c r="DS506" i="20" s="1"/>
  <c r="DN505" i="20" a="1"/>
  <c r="DN505" i="20" s="1"/>
  <c r="DM505" i="20" a="1"/>
  <c r="DM505" i="20" s="1"/>
  <c r="DR505" i="20" s="1"/>
  <c r="DS505" i="20" s="1"/>
  <c r="DN504" i="20" a="1"/>
  <c r="DN504" i="20" s="1"/>
  <c r="DM504" i="20" a="1"/>
  <c r="DM504" i="20" s="1"/>
  <c r="DR504" i="20" s="1"/>
  <c r="DN503" i="20" a="1"/>
  <c r="DN503" i="20" s="1"/>
  <c r="DM503" i="20" a="1"/>
  <c r="DM503" i="20" s="1"/>
  <c r="DR503" i="20" s="1"/>
  <c r="DN502" i="20" a="1"/>
  <c r="DN502" i="20" s="1"/>
  <c r="DM502" i="20" a="1"/>
  <c r="DM502" i="20" s="1"/>
  <c r="DR502" i="20" s="1"/>
  <c r="DS502" i="20" s="1"/>
  <c r="DN501" i="20" a="1"/>
  <c r="DN501" i="20" s="1"/>
  <c r="DM501" i="20" a="1"/>
  <c r="DM501" i="20" s="1"/>
  <c r="DR501" i="20" s="1"/>
  <c r="DS501" i="20" s="1"/>
  <c r="DN500" i="20" a="1"/>
  <c r="DN500" i="20" s="1"/>
  <c r="DM500" i="20" a="1"/>
  <c r="DM500" i="20" s="1"/>
  <c r="DR500" i="20" s="1"/>
  <c r="DS500" i="20" s="1"/>
  <c r="DN499" i="20" a="1"/>
  <c r="DN499" i="20" s="1"/>
  <c r="DM499" i="20" a="1"/>
  <c r="DM499" i="20" s="1"/>
  <c r="DR499" i="20" s="1"/>
  <c r="DS499" i="20" s="1"/>
  <c r="DN498" i="20" a="1"/>
  <c r="DN498" i="20" s="1"/>
  <c r="DM498" i="20" a="1"/>
  <c r="DM498" i="20" s="1"/>
  <c r="DR498" i="20" s="1"/>
  <c r="DN497" i="20" a="1"/>
  <c r="DN497" i="20" s="1"/>
  <c r="DM497" i="20" a="1"/>
  <c r="DM497" i="20" s="1"/>
  <c r="DR497" i="20" s="1"/>
  <c r="DS497" i="20" s="1"/>
  <c r="DN496" i="20" a="1"/>
  <c r="DN496" i="20" s="1"/>
  <c r="DM496" i="20" a="1"/>
  <c r="DM496" i="20" s="1"/>
  <c r="DR496" i="20" s="1"/>
  <c r="DS496" i="20" s="1"/>
  <c r="DN495" i="20" a="1"/>
  <c r="DN495" i="20" s="1"/>
  <c r="DM495" i="20" a="1"/>
  <c r="DM495" i="20" s="1"/>
  <c r="DR495" i="20" s="1"/>
  <c r="DS495" i="20" s="1"/>
  <c r="DN494" i="20" a="1"/>
  <c r="DN494" i="20" s="1"/>
  <c r="DM494" i="20" a="1"/>
  <c r="DM494" i="20" s="1"/>
  <c r="DR494" i="20" s="1"/>
  <c r="DN493" i="20" a="1"/>
  <c r="DN493" i="20" s="1"/>
  <c r="DM493" i="20" a="1"/>
  <c r="DM493" i="20" s="1"/>
  <c r="DR493" i="20" s="1"/>
  <c r="DS493" i="20" s="1"/>
  <c r="DN492" i="20" a="1"/>
  <c r="DN492" i="20" s="1"/>
  <c r="DM492" i="20" a="1"/>
  <c r="DM492" i="20" s="1"/>
  <c r="DR492" i="20" s="1"/>
  <c r="DS492" i="20" s="1"/>
  <c r="DN491" i="20" a="1"/>
  <c r="DN491" i="20" s="1"/>
  <c r="DM491" i="20" a="1"/>
  <c r="DM491" i="20" s="1"/>
  <c r="DR491" i="20" s="1"/>
  <c r="DS491" i="20" s="1"/>
  <c r="DN490" i="20" a="1"/>
  <c r="DN490" i="20" s="1"/>
  <c r="DM490" i="20" a="1"/>
  <c r="DM490" i="20" s="1"/>
  <c r="DR490" i="20" s="1"/>
  <c r="DN489" i="20" a="1"/>
  <c r="DN489" i="20" s="1"/>
  <c r="DM489" i="20" a="1"/>
  <c r="DM489" i="20" s="1"/>
  <c r="DR489" i="20" s="1"/>
  <c r="DS489" i="20" s="1"/>
  <c r="DN488" i="20" a="1"/>
  <c r="DN488" i="20" s="1"/>
  <c r="DM488" i="20" a="1"/>
  <c r="DM488" i="20" s="1"/>
  <c r="DR488" i="20" s="1"/>
  <c r="DS488" i="20" s="1"/>
  <c r="DN487" i="20" a="1"/>
  <c r="DN487" i="20" s="1"/>
  <c r="DM487" i="20" a="1"/>
  <c r="DM487" i="20" s="1"/>
  <c r="DR487" i="20" s="1"/>
  <c r="DS487" i="20" s="1"/>
  <c r="DN486" i="20" a="1"/>
  <c r="DN486" i="20" s="1"/>
  <c r="DM486" i="20" a="1"/>
  <c r="DM486" i="20" s="1"/>
  <c r="DR486" i="20" s="1"/>
  <c r="DN485" i="20" a="1"/>
  <c r="DN485" i="20" s="1"/>
  <c r="DM485" i="20" a="1"/>
  <c r="DM485" i="20" s="1"/>
  <c r="DR485" i="20" s="1"/>
  <c r="DS485" i="20" s="1"/>
  <c r="DN484" i="20" a="1"/>
  <c r="DN484" i="20" s="1"/>
  <c r="DM484" i="20" a="1"/>
  <c r="DM484" i="20" s="1"/>
  <c r="DR484" i="20" s="1"/>
  <c r="DS484" i="20" s="1"/>
  <c r="DN483" i="20" a="1"/>
  <c r="DN483" i="20" s="1"/>
  <c r="DM483" i="20" a="1"/>
  <c r="DM483" i="20" s="1"/>
  <c r="DR483" i="20" s="1"/>
  <c r="DS483" i="20" s="1"/>
  <c r="DN482" i="20" a="1"/>
  <c r="DN482" i="20" s="1"/>
  <c r="DM482" i="20" a="1"/>
  <c r="DM482" i="20" s="1"/>
  <c r="DR482" i="20" s="1"/>
  <c r="DS482" i="20" s="1"/>
  <c r="DN481" i="20" a="1"/>
  <c r="DN481" i="20" s="1"/>
  <c r="DM481" i="20" a="1"/>
  <c r="DM481" i="20" s="1"/>
  <c r="DR481" i="20" s="1"/>
  <c r="DN480" i="20" a="1"/>
  <c r="DN480" i="20" s="1"/>
  <c r="DM480" i="20" a="1"/>
  <c r="DM480" i="20" s="1"/>
  <c r="DR480" i="20" s="1"/>
  <c r="DS480" i="20" s="1"/>
  <c r="DN479" i="20" a="1"/>
  <c r="DN479" i="20" s="1"/>
  <c r="DM479" i="20" a="1"/>
  <c r="DM479" i="20" s="1"/>
  <c r="DR479" i="20" s="1"/>
  <c r="DS479" i="20" s="1"/>
  <c r="DN478" i="20" a="1"/>
  <c r="DN478" i="20" s="1"/>
  <c r="DM478" i="20" a="1"/>
  <c r="DM478" i="20" s="1"/>
  <c r="DR478" i="20" s="1"/>
  <c r="DS478" i="20" s="1"/>
  <c r="DN477" i="20" a="1"/>
  <c r="DN477" i="20" s="1"/>
  <c r="DM477" i="20" a="1"/>
  <c r="DM477" i="20" s="1"/>
  <c r="DR477" i="20" s="1"/>
  <c r="DS477" i="20" s="1"/>
  <c r="DN476" i="20" a="1"/>
  <c r="DN476" i="20" s="1"/>
  <c r="DM476" i="20" a="1"/>
  <c r="DM476" i="20" s="1"/>
  <c r="DR476" i="20" s="1"/>
  <c r="DN475" i="20" a="1"/>
  <c r="DN475" i="20" s="1"/>
  <c r="DM475" i="20" a="1"/>
  <c r="DM475" i="20" s="1"/>
  <c r="DR475" i="20" s="1"/>
  <c r="DS475" i="20" s="1"/>
  <c r="DN474" i="20" a="1"/>
  <c r="DN474" i="20" s="1"/>
  <c r="DM474" i="20" a="1"/>
  <c r="DM474" i="20" s="1"/>
  <c r="DR474" i="20" s="1"/>
  <c r="DS474" i="20" s="1"/>
  <c r="DN473" i="20" a="1"/>
  <c r="DN473" i="20" s="1"/>
  <c r="DM473" i="20" a="1"/>
  <c r="DM473" i="20" s="1"/>
  <c r="DR473" i="20" s="1"/>
  <c r="DS473" i="20" s="1"/>
  <c r="DN472" i="20" a="1"/>
  <c r="DN472" i="20" s="1"/>
  <c r="DM472" i="20" a="1"/>
  <c r="DM472" i="20" s="1"/>
  <c r="DR472" i="20" s="1"/>
  <c r="DS472" i="20" s="1"/>
  <c r="DN471" i="20" a="1"/>
  <c r="DN471" i="20" s="1"/>
  <c r="DM471" i="20" a="1"/>
  <c r="DM471" i="20" s="1"/>
  <c r="DR471" i="20" s="1"/>
  <c r="DS471" i="20" s="1"/>
  <c r="DN470" i="20" a="1"/>
  <c r="DN470" i="20" s="1"/>
  <c r="DM470" i="20" a="1"/>
  <c r="DM470" i="20" s="1"/>
  <c r="DR470" i="20" s="1"/>
  <c r="DN469" i="20" a="1"/>
  <c r="DN469" i="20" s="1"/>
  <c r="DM469" i="20" a="1"/>
  <c r="DM469" i="20" s="1"/>
  <c r="DR469" i="20" s="1"/>
  <c r="DN468" i="20" a="1"/>
  <c r="DN468" i="20" s="1"/>
  <c r="DM468" i="20" a="1"/>
  <c r="DM468" i="20" s="1"/>
  <c r="DR468" i="20" s="1"/>
  <c r="DN467" i="20" a="1"/>
  <c r="DN467" i="20" s="1"/>
  <c r="DM467" i="20" a="1"/>
  <c r="DM467" i="20" s="1"/>
  <c r="DR467" i="20" s="1"/>
  <c r="DN466" i="20" a="1"/>
  <c r="DN466" i="20" s="1"/>
  <c r="DM466" i="20" a="1"/>
  <c r="DM466" i="20" s="1"/>
  <c r="DR466" i="20" s="1"/>
  <c r="CY467" i="20" a="1"/>
  <c r="CY467" i="20" s="1"/>
  <c r="CY468" i="20" a="1"/>
  <c r="CY468" i="20" s="1"/>
  <c r="CY469" i="20" a="1"/>
  <c r="CY469" i="20" s="1"/>
  <c r="CY470" i="20" a="1"/>
  <c r="CY470" i="20" s="1"/>
  <c r="CY471" i="20" a="1"/>
  <c r="CY471" i="20" s="1"/>
  <c r="CY472" i="20" a="1"/>
  <c r="CY472" i="20" s="1"/>
  <c r="CY473" i="20" a="1"/>
  <c r="CY473" i="20" s="1"/>
  <c r="CY474" i="20" a="1"/>
  <c r="CY474" i="20" s="1"/>
  <c r="CY475" i="20" a="1"/>
  <c r="CY475" i="20" s="1"/>
  <c r="CY476" i="20" a="1"/>
  <c r="CY476" i="20" s="1"/>
  <c r="CY477" i="20" a="1"/>
  <c r="CY477" i="20" s="1"/>
  <c r="CY478" i="20" a="1"/>
  <c r="CY478" i="20" s="1"/>
  <c r="CY479" i="20" a="1"/>
  <c r="CY479" i="20" s="1"/>
  <c r="CY480" i="20" a="1"/>
  <c r="CY480" i="20" s="1"/>
  <c r="CY481" i="20" a="1"/>
  <c r="CY481" i="20" s="1"/>
  <c r="CY482" i="20" a="1"/>
  <c r="CY482" i="20" s="1"/>
  <c r="CY483" i="20" a="1"/>
  <c r="CY483" i="20" s="1"/>
  <c r="CY484" i="20" a="1"/>
  <c r="CY484" i="20" s="1"/>
  <c r="CY485" i="20" a="1"/>
  <c r="CY485" i="20" s="1"/>
  <c r="CY486" i="20" a="1"/>
  <c r="CY486" i="20" s="1"/>
  <c r="CY487" i="20" a="1"/>
  <c r="CY487" i="20" s="1"/>
  <c r="CY488" i="20" a="1"/>
  <c r="CY488" i="20" s="1"/>
  <c r="CY489" i="20" a="1"/>
  <c r="CY489" i="20" s="1"/>
  <c r="CY490" i="20" a="1"/>
  <c r="CY490" i="20" s="1"/>
  <c r="CY491" i="20" a="1"/>
  <c r="CY491" i="20" s="1"/>
  <c r="CY492" i="20" a="1"/>
  <c r="CY492" i="20" s="1"/>
  <c r="CY493" i="20" a="1"/>
  <c r="CY493" i="20" s="1"/>
  <c r="CY494" i="20" a="1"/>
  <c r="CY494" i="20" s="1"/>
  <c r="CY495" i="20" a="1"/>
  <c r="CY495" i="20" s="1"/>
  <c r="CY496" i="20" a="1"/>
  <c r="CY496" i="20" s="1"/>
  <c r="CY497" i="20" a="1"/>
  <c r="CY497" i="20" s="1"/>
  <c r="CY498" i="20" a="1"/>
  <c r="CY498" i="20" s="1"/>
  <c r="CY499" i="20" a="1"/>
  <c r="CY499" i="20" s="1"/>
  <c r="CY500" i="20" a="1"/>
  <c r="CY500" i="20" s="1"/>
  <c r="CY501" i="20" a="1"/>
  <c r="CY501" i="20" s="1"/>
  <c r="CY502" i="20" a="1"/>
  <c r="CY502" i="20" s="1"/>
  <c r="CY503" i="20" a="1"/>
  <c r="CY503" i="20" s="1"/>
  <c r="CY504" i="20" a="1"/>
  <c r="CY504" i="20" s="1"/>
  <c r="CY505" i="20" a="1"/>
  <c r="CY505" i="20" s="1"/>
  <c r="CY506" i="20" a="1"/>
  <c r="CY506" i="20" s="1"/>
  <c r="CY507" i="20" a="1"/>
  <c r="CY507" i="20" s="1"/>
  <c r="CY508" i="20" a="1"/>
  <c r="CY508" i="20" s="1"/>
  <c r="CY509" i="20" a="1"/>
  <c r="CY509" i="20" s="1"/>
  <c r="CY510" i="20" a="1"/>
  <c r="CY510" i="20" s="1"/>
  <c r="CY511" i="20" a="1"/>
  <c r="CY511" i="20" s="1"/>
  <c r="CY512" i="20" a="1"/>
  <c r="CY512" i="20" s="1"/>
  <c r="CY513" i="20" a="1"/>
  <c r="CY513" i="20" s="1"/>
  <c r="CY514" i="20" a="1"/>
  <c r="CY514" i="20" s="1"/>
  <c r="CY515" i="20" a="1"/>
  <c r="CY515" i="20" s="1"/>
  <c r="CY516" i="20" a="1"/>
  <c r="CY516" i="20" s="1"/>
  <c r="CY517" i="20" a="1"/>
  <c r="CY517" i="20" s="1"/>
  <c r="CY518" i="20" a="1"/>
  <c r="CY518" i="20" s="1"/>
  <c r="CY519" i="20" a="1"/>
  <c r="CY519" i="20" s="1"/>
  <c r="CY520" i="20" a="1"/>
  <c r="CY520" i="20" s="1"/>
  <c r="CY521" i="20" a="1"/>
  <c r="CY521" i="20" s="1"/>
  <c r="CY522" i="20" a="1"/>
  <c r="CY522" i="20" s="1"/>
  <c r="CY523" i="20" a="1"/>
  <c r="CY523" i="20" s="1"/>
  <c r="CY524" i="20" a="1"/>
  <c r="CY524" i="20" s="1"/>
  <c r="CY525" i="20" a="1"/>
  <c r="CY525" i="20" s="1"/>
  <c r="CY526" i="20" a="1"/>
  <c r="CY526" i="20" s="1"/>
  <c r="CY527" i="20" a="1"/>
  <c r="CY527" i="20" s="1"/>
  <c r="CY528" i="20" a="1"/>
  <c r="CY528" i="20" s="1"/>
  <c r="CY529" i="20" a="1"/>
  <c r="CY529" i="20" s="1"/>
  <c r="CY530" i="20" a="1"/>
  <c r="CY530" i="20" s="1"/>
  <c r="CY531" i="20" a="1"/>
  <c r="CY531" i="20" s="1"/>
  <c r="CY532" i="20" a="1"/>
  <c r="CY532" i="20" s="1"/>
  <c r="CY533" i="20" a="1"/>
  <c r="CY533" i="20" s="1"/>
  <c r="CY534" i="20" a="1"/>
  <c r="CY534" i="20" s="1"/>
  <c r="CY535" i="20" a="1"/>
  <c r="CY535" i="20" s="1"/>
  <c r="CY536" i="20" a="1"/>
  <c r="CY536" i="20" s="1"/>
  <c r="CY537" i="20" a="1"/>
  <c r="CY537" i="20" s="1"/>
  <c r="CY538" i="20" a="1"/>
  <c r="CY538" i="20" s="1"/>
  <c r="CY539" i="20" a="1"/>
  <c r="CY539" i="20" s="1"/>
  <c r="CY540" i="20" a="1"/>
  <c r="CY540" i="20" s="1"/>
  <c r="CY541" i="20" a="1"/>
  <c r="CY541" i="20" s="1"/>
  <c r="CY542" i="20" a="1"/>
  <c r="CY542" i="20" s="1"/>
  <c r="CY543" i="20" a="1"/>
  <c r="CY543" i="20" s="1"/>
  <c r="CY544" i="20" a="1"/>
  <c r="CY544" i="20" s="1"/>
  <c r="CY545" i="20" a="1"/>
  <c r="CY545" i="20" s="1"/>
  <c r="CY546" i="20" a="1"/>
  <c r="CY546" i="20" s="1"/>
  <c r="CY547" i="20" a="1"/>
  <c r="CY547" i="20" s="1"/>
  <c r="CY548" i="20" a="1"/>
  <c r="CY548" i="20" s="1"/>
  <c r="CY549" i="20" a="1"/>
  <c r="CY549" i="20" s="1"/>
  <c r="CY550" i="20" a="1"/>
  <c r="CY550" i="20" s="1"/>
  <c r="CY551" i="20" a="1"/>
  <c r="CY551" i="20" s="1"/>
  <c r="CY552" i="20" a="1"/>
  <c r="CY552" i="20" s="1"/>
  <c r="CY553" i="20" a="1"/>
  <c r="CY553" i="20" s="1"/>
  <c r="CY554" i="20" a="1"/>
  <c r="CY554" i="20" s="1"/>
  <c r="CY555" i="20" a="1"/>
  <c r="CY555" i="20" s="1"/>
  <c r="CY556" i="20" a="1"/>
  <c r="CY556" i="20" s="1"/>
  <c r="CY557" i="20" a="1"/>
  <c r="CY557" i="20" s="1"/>
  <c r="CY558" i="20" a="1"/>
  <c r="CY558" i="20" s="1"/>
  <c r="CY559" i="20" a="1"/>
  <c r="CY559" i="20" s="1"/>
  <c r="CY560" i="20" a="1"/>
  <c r="CY560" i="20" s="1"/>
  <c r="CY561" i="20" a="1"/>
  <c r="CY561" i="20" s="1"/>
  <c r="CY562" i="20" a="1"/>
  <c r="CY562" i="20" s="1"/>
  <c r="CY563" i="20" a="1"/>
  <c r="CY563" i="20" s="1"/>
  <c r="CY564" i="20" a="1"/>
  <c r="CY564" i="20" s="1"/>
  <c r="CY565" i="20" a="1"/>
  <c r="CY565" i="20" s="1"/>
  <c r="CY566" i="20" a="1"/>
  <c r="CY566" i="20" s="1"/>
  <c r="CY567" i="20" a="1"/>
  <c r="CY567" i="20" s="1"/>
  <c r="CY568" i="20" a="1"/>
  <c r="CY568" i="20" s="1"/>
  <c r="CY569" i="20" a="1"/>
  <c r="CY569" i="20" s="1"/>
  <c r="CY570" i="20" a="1"/>
  <c r="CY570" i="20" s="1"/>
  <c r="CY571" i="20" a="1"/>
  <c r="CY571" i="20" s="1"/>
  <c r="CY572" i="20" a="1"/>
  <c r="CY572" i="20" s="1"/>
  <c r="CY573" i="20" a="1"/>
  <c r="CY573" i="20" s="1"/>
  <c r="CY574" i="20" a="1"/>
  <c r="CY574" i="20" s="1"/>
  <c r="CY575" i="20" a="1"/>
  <c r="CY575" i="20" s="1"/>
  <c r="CY576" i="20" a="1"/>
  <c r="CY576" i="20" s="1"/>
  <c r="CY577" i="20" a="1"/>
  <c r="CY577" i="20" s="1"/>
  <c r="CY578" i="20" a="1"/>
  <c r="CY578" i="20" s="1"/>
  <c r="CY579" i="20" a="1"/>
  <c r="CY579" i="20" s="1"/>
  <c r="CY580" i="20" a="1"/>
  <c r="CY580" i="20" s="1"/>
  <c r="CY581" i="20" a="1"/>
  <c r="CY581" i="20" s="1"/>
  <c r="CY582" i="20" a="1"/>
  <c r="CY582" i="20" s="1"/>
  <c r="CY583" i="20" a="1"/>
  <c r="CY583" i="20" s="1"/>
  <c r="CY584" i="20" a="1"/>
  <c r="CY584" i="20" s="1"/>
  <c r="CY585" i="20" a="1"/>
  <c r="CY585" i="20" s="1"/>
  <c r="CY586" i="20" a="1"/>
  <c r="CY586" i="20" s="1"/>
  <c r="CY587" i="20" a="1"/>
  <c r="CY587" i="20" s="1"/>
  <c r="CY588" i="20" a="1"/>
  <c r="CY588" i="20" s="1"/>
  <c r="CY589" i="20" a="1"/>
  <c r="CY589" i="20" s="1"/>
  <c r="CY590" i="20" a="1"/>
  <c r="CY590" i="20" s="1"/>
  <c r="CY591" i="20" a="1"/>
  <c r="CY591" i="20" s="1"/>
  <c r="CY592" i="20" a="1"/>
  <c r="CY592" i="20" s="1"/>
  <c r="CY593" i="20" a="1"/>
  <c r="CY593" i="20" s="1"/>
  <c r="CY594" i="20" a="1"/>
  <c r="CY594" i="20" s="1"/>
  <c r="CY595" i="20" a="1"/>
  <c r="CY595" i="20" s="1"/>
  <c r="CY596" i="20" a="1"/>
  <c r="CY596" i="20" s="1"/>
  <c r="CY597" i="20" a="1"/>
  <c r="CY597" i="20" s="1"/>
  <c r="CY598" i="20" a="1"/>
  <c r="CY598" i="20" s="1"/>
  <c r="CY599" i="20" a="1"/>
  <c r="CY599" i="20" s="1"/>
  <c r="CY600" i="20" a="1"/>
  <c r="CY600" i="20" s="1"/>
  <c r="CY601" i="20" a="1"/>
  <c r="CY601" i="20" s="1"/>
  <c r="CY602" i="20" a="1"/>
  <c r="CY602" i="20" s="1"/>
  <c r="CY603" i="20" a="1"/>
  <c r="CY603" i="20" s="1"/>
  <c r="CY604" i="20" a="1"/>
  <c r="CY604" i="20" s="1"/>
  <c r="CY605" i="20" a="1"/>
  <c r="CY605" i="20" s="1"/>
  <c r="CY606" i="20" a="1"/>
  <c r="CY606" i="20" s="1"/>
  <c r="CY607" i="20" a="1"/>
  <c r="CY607" i="20" s="1"/>
  <c r="CY608" i="20" a="1"/>
  <c r="CY608" i="20" s="1"/>
  <c r="CY609" i="20" a="1"/>
  <c r="CY609" i="20" s="1"/>
  <c r="CY610" i="20" a="1"/>
  <c r="CY610" i="20" s="1"/>
  <c r="CY611" i="20" a="1"/>
  <c r="CY611" i="20" s="1"/>
  <c r="CY612" i="20" a="1"/>
  <c r="CY612" i="20" s="1"/>
  <c r="CY613" i="20" a="1"/>
  <c r="CY613" i="20" s="1"/>
  <c r="CY614" i="20" a="1"/>
  <c r="CY614" i="20" s="1"/>
  <c r="CY615" i="20" a="1"/>
  <c r="CY615" i="20" s="1"/>
  <c r="CY616" i="20" a="1"/>
  <c r="CY616" i="20" s="1"/>
  <c r="CY617" i="20" a="1"/>
  <c r="CY617" i="20" s="1"/>
  <c r="CY618" i="20" a="1"/>
  <c r="CY618" i="20" s="1"/>
  <c r="CY619" i="20" a="1"/>
  <c r="CY619" i="20" s="1"/>
  <c r="CY620" i="20" a="1"/>
  <c r="CY620" i="20" s="1"/>
  <c r="CY621" i="20" a="1"/>
  <c r="CY621" i="20" s="1"/>
  <c r="CY622" i="20" a="1"/>
  <c r="CY622" i="20" s="1"/>
  <c r="CY623" i="20" a="1"/>
  <c r="CY623" i="20" s="1"/>
  <c r="CY624" i="20" a="1"/>
  <c r="CY624" i="20" s="1"/>
  <c r="CY625" i="20" a="1"/>
  <c r="CY625" i="20" s="1"/>
  <c r="CY626" i="20" a="1"/>
  <c r="CY626" i="20" s="1"/>
  <c r="CY627" i="20" a="1"/>
  <c r="CY627" i="20" s="1"/>
  <c r="CY628" i="20" a="1"/>
  <c r="CY628" i="20" s="1"/>
  <c r="CY629" i="20" a="1"/>
  <c r="CY629" i="20" s="1"/>
  <c r="CY630" i="20" a="1"/>
  <c r="CY630" i="20" s="1"/>
  <c r="CY631" i="20" a="1"/>
  <c r="CY631" i="20" s="1"/>
  <c r="CY632" i="20" a="1"/>
  <c r="CY632" i="20" s="1"/>
  <c r="CY633" i="20" a="1"/>
  <c r="CY633" i="20" s="1"/>
  <c r="CY634" i="20" a="1"/>
  <c r="CY634" i="20" s="1"/>
  <c r="CY635" i="20" a="1"/>
  <c r="CY635" i="20" s="1"/>
  <c r="CY636" i="20" a="1"/>
  <c r="CY636" i="20" s="1"/>
  <c r="CY637" i="20" a="1"/>
  <c r="CY637" i="20" s="1"/>
  <c r="CY638" i="20" a="1"/>
  <c r="CY638" i="20" s="1"/>
  <c r="CY639" i="20" a="1"/>
  <c r="CY639" i="20" s="1"/>
  <c r="CY640" i="20" a="1"/>
  <c r="CY640" i="20" s="1"/>
  <c r="CY641" i="20" a="1"/>
  <c r="CY641" i="20" s="1"/>
  <c r="CY642" i="20" a="1"/>
  <c r="CY642" i="20" s="1"/>
  <c r="CY643" i="20" a="1"/>
  <c r="CY643" i="20" s="1"/>
  <c r="CY644" i="20" a="1"/>
  <c r="CY644" i="20" s="1"/>
  <c r="CY645" i="20" a="1"/>
  <c r="CY645" i="20" s="1"/>
  <c r="CY646" i="20" a="1"/>
  <c r="CY646" i="20" s="1"/>
  <c r="CY647" i="20" a="1"/>
  <c r="CY647" i="20" s="1"/>
  <c r="CY648" i="20" a="1"/>
  <c r="CY648" i="20" s="1"/>
  <c r="CY649" i="20" a="1"/>
  <c r="CY649" i="20" s="1"/>
  <c r="CY650" i="20" a="1"/>
  <c r="CY650" i="20" s="1"/>
  <c r="CY651" i="20" a="1"/>
  <c r="CY651" i="20" s="1"/>
  <c r="CY652" i="20" a="1"/>
  <c r="CY652" i="20" s="1"/>
  <c r="CY653" i="20" a="1"/>
  <c r="CY653" i="20" s="1"/>
  <c r="CY654" i="20" a="1"/>
  <c r="CY654" i="20" s="1"/>
  <c r="CY655" i="20" a="1"/>
  <c r="CY655" i="20" s="1"/>
  <c r="CY656" i="20" a="1"/>
  <c r="CY656" i="20" s="1"/>
  <c r="CY657" i="20" a="1"/>
  <c r="CY657" i="20" s="1"/>
  <c r="CY658" i="20" a="1"/>
  <c r="CY658" i="20" s="1"/>
  <c r="CY659" i="20" a="1"/>
  <c r="CY659" i="20" s="1"/>
  <c r="CY660" i="20" a="1"/>
  <c r="CY660" i="20" s="1"/>
  <c r="CY661" i="20" a="1"/>
  <c r="CY661" i="20" s="1"/>
  <c r="CY662" i="20" a="1"/>
  <c r="CY662" i="20" s="1"/>
  <c r="CY663" i="20" a="1"/>
  <c r="CY663" i="20" s="1"/>
  <c r="CY664" i="20" a="1"/>
  <c r="CY664" i="20" s="1"/>
  <c r="CY665" i="20" a="1"/>
  <c r="CY665" i="20" s="1"/>
  <c r="CY666" i="20" a="1"/>
  <c r="CY666" i="20" s="1"/>
  <c r="CY667" i="20" a="1"/>
  <c r="CY667" i="20" s="1"/>
  <c r="CY668" i="20" a="1"/>
  <c r="CY668" i="20" s="1"/>
  <c r="CY669" i="20" a="1"/>
  <c r="CY669" i="20" s="1"/>
  <c r="CY670" i="20" a="1"/>
  <c r="CY670" i="20" s="1"/>
  <c r="CY671" i="20" a="1"/>
  <c r="CY671" i="20" s="1"/>
  <c r="CY672" i="20" a="1"/>
  <c r="CY672" i="20" s="1"/>
  <c r="CY673" i="20" a="1"/>
  <c r="CY673" i="20" s="1"/>
  <c r="CY674" i="20" a="1"/>
  <c r="CY674" i="20" s="1"/>
  <c r="CY675" i="20" a="1"/>
  <c r="CY675" i="20" s="1"/>
  <c r="CY676" i="20" a="1"/>
  <c r="CY676" i="20" s="1"/>
  <c r="CY677" i="20" a="1"/>
  <c r="CY677" i="20" s="1"/>
  <c r="CY678" i="20" a="1"/>
  <c r="CY678" i="20" s="1"/>
  <c r="CY679" i="20" a="1"/>
  <c r="CY679" i="20" s="1"/>
  <c r="CY680" i="20" a="1"/>
  <c r="CY680" i="20" s="1"/>
  <c r="CY681" i="20" a="1"/>
  <c r="CY681" i="20" s="1"/>
  <c r="CY682" i="20" a="1"/>
  <c r="CY682" i="20" s="1"/>
  <c r="CY683" i="20" a="1"/>
  <c r="CY683" i="20" s="1"/>
  <c r="CY684" i="20" a="1"/>
  <c r="CY684" i="20" s="1"/>
  <c r="CY685" i="20" a="1"/>
  <c r="CY685" i="20" s="1"/>
  <c r="CY686" i="20" a="1"/>
  <c r="CY686" i="20" s="1"/>
  <c r="CY687" i="20" a="1"/>
  <c r="CY687" i="20" s="1"/>
  <c r="CY688" i="20" a="1"/>
  <c r="CY688" i="20" s="1"/>
  <c r="CY689" i="20" a="1"/>
  <c r="CY689" i="20" s="1"/>
  <c r="CY690" i="20" a="1"/>
  <c r="CY690" i="20" s="1"/>
  <c r="CY691" i="20" a="1"/>
  <c r="CY691" i="20" s="1"/>
  <c r="CY692" i="20" a="1"/>
  <c r="CY692" i="20" s="1"/>
  <c r="CY693" i="20" a="1"/>
  <c r="CY693" i="20" s="1"/>
  <c r="CY694" i="20" a="1"/>
  <c r="CY694" i="20" s="1"/>
  <c r="CY695" i="20" a="1"/>
  <c r="CY695" i="20" s="1"/>
  <c r="CY696" i="20" a="1"/>
  <c r="CY696" i="20" s="1"/>
  <c r="CY697" i="20" a="1"/>
  <c r="CY697" i="20" s="1"/>
  <c r="CY698" i="20" a="1"/>
  <c r="CY698" i="20" s="1"/>
  <c r="CY699" i="20" a="1"/>
  <c r="CY699" i="20" s="1"/>
  <c r="CY700" i="20" a="1"/>
  <c r="CY700" i="20" s="1"/>
  <c r="CY701" i="20" a="1"/>
  <c r="CY701" i="20" s="1"/>
  <c r="CY702" i="20" a="1"/>
  <c r="CY702" i="20" s="1"/>
  <c r="CY703" i="20" a="1"/>
  <c r="CY703" i="20" s="1"/>
  <c r="CY704" i="20" a="1"/>
  <c r="CY704" i="20" s="1"/>
  <c r="CY705" i="20" a="1"/>
  <c r="CY705" i="20" s="1"/>
  <c r="CY706" i="20" a="1"/>
  <c r="CY706" i="20" s="1"/>
  <c r="CY707" i="20" a="1"/>
  <c r="CY707" i="20" s="1"/>
  <c r="CY708" i="20" a="1"/>
  <c r="CY708" i="20" s="1"/>
  <c r="CY709" i="20" a="1"/>
  <c r="CY709" i="20" s="1"/>
  <c r="CY710" i="20" a="1"/>
  <c r="CY710" i="20" s="1"/>
  <c r="CY711" i="20" a="1"/>
  <c r="CY711" i="20" s="1"/>
  <c r="CY712" i="20" a="1"/>
  <c r="CY712" i="20" s="1"/>
  <c r="CY713" i="20" a="1"/>
  <c r="CY713" i="20" s="1"/>
  <c r="CY714" i="20" a="1"/>
  <c r="CY714" i="20" s="1"/>
  <c r="CY715" i="20" a="1"/>
  <c r="CY715" i="20" s="1"/>
  <c r="CY716" i="20" a="1"/>
  <c r="CY716" i="20" s="1"/>
  <c r="CY717" i="20" a="1"/>
  <c r="CY717" i="20" s="1"/>
  <c r="CY718" i="20" a="1"/>
  <c r="CY718" i="20" s="1"/>
  <c r="CY719" i="20" a="1"/>
  <c r="CY719" i="20" s="1"/>
  <c r="CY720" i="20" a="1"/>
  <c r="CY720" i="20" s="1"/>
  <c r="CY721" i="20" a="1"/>
  <c r="CY721" i="20" s="1"/>
  <c r="CY722" i="20" a="1"/>
  <c r="CY722" i="20" s="1"/>
  <c r="CY723" i="20" a="1"/>
  <c r="CY723" i="20" s="1"/>
  <c r="CY724" i="20" a="1"/>
  <c r="CY724" i="20" s="1"/>
  <c r="CY725" i="20" a="1"/>
  <c r="CY725" i="20" s="1"/>
  <c r="CY726" i="20" a="1"/>
  <c r="CY726" i="20" s="1"/>
  <c r="CY727" i="20" a="1"/>
  <c r="CY727" i="20" s="1"/>
  <c r="CY728" i="20" a="1"/>
  <c r="CY728" i="20" s="1"/>
  <c r="CY729" i="20" a="1"/>
  <c r="CY729" i="20" s="1"/>
  <c r="CY730" i="20" a="1"/>
  <c r="CY730" i="20" s="1"/>
  <c r="CY731" i="20" a="1"/>
  <c r="CY731" i="20" s="1"/>
  <c r="CY732" i="20" a="1"/>
  <c r="CY732" i="20" s="1"/>
  <c r="CY733" i="20" a="1"/>
  <c r="CY733" i="20" s="1"/>
  <c r="CY734" i="20" a="1"/>
  <c r="CY734" i="20" s="1"/>
  <c r="CY735" i="20" a="1"/>
  <c r="CY735" i="20" s="1"/>
  <c r="CY736" i="20" a="1"/>
  <c r="CY736" i="20" s="1"/>
  <c r="CY737" i="20" a="1"/>
  <c r="CY737" i="20" s="1"/>
  <c r="CY738" i="20" a="1"/>
  <c r="CY738" i="20" s="1"/>
  <c r="CY739" i="20" a="1"/>
  <c r="CY739" i="20" s="1"/>
  <c r="CY740" i="20" a="1"/>
  <c r="CY740" i="20" s="1"/>
  <c r="CY741" i="20" a="1"/>
  <c r="CY741" i="20" s="1"/>
  <c r="CY742" i="20" a="1"/>
  <c r="CY742" i="20" s="1"/>
  <c r="CY743" i="20" a="1"/>
  <c r="CY743" i="20" s="1"/>
  <c r="CY744" i="20" a="1"/>
  <c r="CY744" i="20" s="1"/>
  <c r="CY745" i="20" a="1"/>
  <c r="CY745" i="20" s="1"/>
  <c r="CY746" i="20" a="1"/>
  <c r="CY746" i="20" s="1"/>
  <c r="CY747" i="20" a="1"/>
  <c r="CY747" i="20" s="1"/>
  <c r="CY748" i="20" a="1"/>
  <c r="CY748" i="20" s="1"/>
  <c r="CY749" i="20" a="1"/>
  <c r="CY749" i="20" s="1"/>
  <c r="CY750" i="20" a="1"/>
  <c r="CY750" i="20" s="1"/>
  <c r="CY751" i="20" a="1"/>
  <c r="CY751" i="20" s="1"/>
  <c r="CY752" i="20" a="1"/>
  <c r="CY752" i="20" s="1"/>
  <c r="CY753" i="20" a="1"/>
  <c r="CY753" i="20" s="1"/>
  <c r="CY754" i="20" a="1"/>
  <c r="CY754" i="20" s="1"/>
  <c r="CY755" i="20" a="1"/>
  <c r="CY755" i="20" s="1"/>
  <c r="CY756" i="20" a="1"/>
  <c r="CY756" i="20" s="1"/>
  <c r="CY757" i="20" a="1"/>
  <c r="CY757" i="20" s="1"/>
  <c r="CY758" i="20" a="1"/>
  <c r="CY758" i="20" s="1"/>
  <c r="CY759" i="20" a="1"/>
  <c r="CY759" i="20" s="1"/>
  <c r="CY760" i="20" a="1"/>
  <c r="CY760" i="20" s="1"/>
  <c r="CY761" i="20" a="1"/>
  <c r="CY761" i="20" s="1"/>
  <c r="CY762" i="20" a="1"/>
  <c r="CY762" i="20" s="1"/>
  <c r="CY763" i="20" a="1"/>
  <c r="CY763" i="20" s="1"/>
  <c r="CY764" i="20" a="1"/>
  <c r="CY764" i="20" s="1"/>
  <c r="CY765" i="20" a="1"/>
  <c r="CY765" i="20" s="1"/>
  <c r="CY766" i="20" a="1"/>
  <c r="CY766" i="20" s="1"/>
  <c r="CY767" i="20" a="1"/>
  <c r="CY767" i="20" s="1"/>
  <c r="CY768" i="20" a="1"/>
  <c r="CY768" i="20" s="1"/>
  <c r="CY769" i="20" a="1"/>
  <c r="CY769" i="20" s="1"/>
  <c r="CY770" i="20" a="1"/>
  <c r="CY770" i="20" s="1"/>
  <c r="CY771" i="20" a="1"/>
  <c r="CY771" i="20" s="1"/>
  <c r="CY772" i="20" a="1"/>
  <c r="CY772" i="20" s="1"/>
  <c r="CY773" i="20" a="1"/>
  <c r="CY773" i="20" s="1"/>
  <c r="CY774" i="20" a="1"/>
  <c r="CY774" i="20" s="1"/>
  <c r="CY775" i="20" a="1"/>
  <c r="CY775" i="20" s="1"/>
  <c r="CY776" i="20" a="1"/>
  <c r="CY776" i="20" s="1"/>
  <c r="CY777" i="20" a="1"/>
  <c r="CY777" i="20" s="1"/>
  <c r="CY778" i="20" a="1"/>
  <c r="CY778" i="20" s="1"/>
  <c r="CY779" i="20" a="1"/>
  <c r="CY779" i="20" s="1"/>
  <c r="CY780" i="20" a="1"/>
  <c r="CY780" i="20" s="1"/>
  <c r="CY781" i="20" a="1"/>
  <c r="CY781" i="20" s="1"/>
  <c r="CY782" i="20" a="1"/>
  <c r="CY782" i="20" s="1"/>
  <c r="CY783" i="20" a="1"/>
  <c r="CY783" i="20" s="1"/>
  <c r="CY784" i="20" a="1"/>
  <c r="CY784" i="20" s="1"/>
  <c r="CY785" i="20" a="1"/>
  <c r="CY785" i="20" s="1"/>
  <c r="CY786" i="20" a="1"/>
  <c r="CY786" i="20" s="1"/>
  <c r="CY787" i="20" a="1"/>
  <c r="CY787" i="20" s="1"/>
  <c r="CY788" i="20" a="1"/>
  <c r="CY788" i="20" s="1"/>
  <c r="CY789" i="20" a="1"/>
  <c r="CY789" i="20" s="1"/>
  <c r="CY790" i="20" a="1"/>
  <c r="CY790" i="20" s="1"/>
  <c r="CY791" i="20" a="1"/>
  <c r="CY791" i="20" s="1"/>
  <c r="CY792" i="20" a="1"/>
  <c r="CY792" i="20" s="1"/>
  <c r="CY793" i="20" a="1"/>
  <c r="CY793" i="20" s="1"/>
  <c r="CY794" i="20" a="1"/>
  <c r="CY794" i="20" s="1"/>
  <c r="CY795" i="20" a="1"/>
  <c r="CY795" i="20" s="1"/>
  <c r="CY796" i="20" a="1"/>
  <c r="CY796" i="20" s="1"/>
  <c r="CY797" i="20" a="1"/>
  <c r="CY797" i="20" s="1"/>
  <c r="CY798" i="20" a="1"/>
  <c r="CY798" i="20" s="1"/>
  <c r="CY799" i="20" a="1"/>
  <c r="CY799" i="20" s="1"/>
  <c r="CY800" i="20" a="1"/>
  <c r="CY800" i="20" s="1"/>
  <c r="CY801" i="20" a="1"/>
  <c r="CY801" i="20" s="1"/>
  <c r="CY802" i="20" a="1"/>
  <c r="CY802" i="20" s="1"/>
  <c r="CY803" i="20" a="1"/>
  <c r="CY803" i="20" s="1"/>
  <c r="CY804" i="20" a="1"/>
  <c r="CY804" i="20" s="1"/>
  <c r="CY805" i="20" a="1"/>
  <c r="CY805" i="20" s="1"/>
  <c r="CY806" i="20" a="1"/>
  <c r="CY806" i="20" s="1"/>
  <c r="CY807" i="20" a="1"/>
  <c r="CY807" i="20" s="1"/>
  <c r="CY808" i="20" a="1"/>
  <c r="CY808" i="20" s="1"/>
  <c r="CY809" i="20" a="1"/>
  <c r="CY809" i="20" s="1"/>
  <c r="CY810" i="20" a="1"/>
  <c r="CY810" i="20" s="1"/>
  <c r="CY811" i="20" a="1"/>
  <c r="CY811" i="20" s="1"/>
  <c r="CY812" i="20" a="1"/>
  <c r="CY812" i="20" s="1"/>
  <c r="CY813" i="20" a="1"/>
  <c r="CY813" i="20" s="1"/>
  <c r="CY814" i="20" a="1"/>
  <c r="CY814" i="20" s="1"/>
  <c r="CY815" i="20" a="1"/>
  <c r="CY815" i="20" s="1"/>
  <c r="CY816" i="20" a="1"/>
  <c r="CY816" i="20" s="1"/>
  <c r="CY817" i="20" a="1"/>
  <c r="CY817" i="20" s="1"/>
  <c r="CY818" i="20" a="1"/>
  <c r="CY818" i="20" s="1"/>
  <c r="CY819" i="20" a="1"/>
  <c r="CY819" i="20" s="1"/>
  <c r="CY820" i="20" a="1"/>
  <c r="CY820" i="20" s="1"/>
  <c r="CY821" i="20" a="1"/>
  <c r="CY821" i="20" s="1"/>
  <c r="CY822" i="20" a="1"/>
  <c r="CY822" i="20" s="1"/>
  <c r="CY823" i="20" a="1"/>
  <c r="CY823" i="20" s="1"/>
  <c r="CY824" i="20" a="1"/>
  <c r="CY824" i="20" s="1"/>
  <c r="CY825" i="20" a="1"/>
  <c r="CY825" i="20" s="1"/>
  <c r="CY826" i="20" a="1"/>
  <c r="CY826" i="20" s="1"/>
  <c r="CY827" i="20" a="1"/>
  <c r="CY827" i="20" s="1"/>
  <c r="CY828" i="20" a="1"/>
  <c r="CY828" i="20" s="1"/>
  <c r="CY829" i="20" a="1"/>
  <c r="CY829" i="20" s="1"/>
  <c r="CY830" i="20" a="1"/>
  <c r="CY830" i="20" s="1"/>
  <c r="CY831" i="20" a="1"/>
  <c r="CY831" i="20" s="1"/>
  <c r="CY832" i="20" a="1"/>
  <c r="CY832" i="20" s="1"/>
  <c r="CY833" i="20" a="1"/>
  <c r="CY833" i="20" s="1"/>
  <c r="CY834" i="20" a="1"/>
  <c r="CY834" i="20" s="1"/>
  <c r="CY835" i="20" a="1"/>
  <c r="CY835" i="20" s="1"/>
  <c r="CY836" i="20" a="1"/>
  <c r="CY836" i="20" s="1"/>
  <c r="CY837" i="20" a="1"/>
  <c r="CY837" i="20" s="1"/>
  <c r="CY838" i="20" a="1"/>
  <c r="CY838" i="20" s="1"/>
  <c r="CY839" i="20" a="1"/>
  <c r="CY839" i="20" s="1"/>
  <c r="CY840" i="20" a="1"/>
  <c r="CY840" i="20" s="1"/>
  <c r="CY841" i="20" a="1"/>
  <c r="CY841" i="20" s="1"/>
  <c r="CY842" i="20" a="1"/>
  <c r="CY842" i="20" s="1"/>
  <c r="CY843" i="20" a="1"/>
  <c r="CY843" i="20" s="1"/>
  <c r="CY844" i="20" a="1"/>
  <c r="CY844" i="20" s="1"/>
  <c r="CY845" i="20" a="1"/>
  <c r="CY845" i="20" s="1"/>
  <c r="CY846" i="20" a="1"/>
  <c r="CY846" i="20" s="1"/>
  <c r="CY847" i="20" a="1"/>
  <c r="CY847" i="20" s="1"/>
  <c r="CY848" i="20" a="1"/>
  <c r="CY848" i="20" s="1"/>
  <c r="CY849" i="20" a="1"/>
  <c r="CY849" i="20" s="1"/>
  <c r="CY850" i="20" a="1"/>
  <c r="CY850" i="20" s="1"/>
  <c r="CY851" i="20" a="1"/>
  <c r="CY851" i="20" s="1"/>
  <c r="CY852" i="20" a="1"/>
  <c r="CY852" i="20" s="1"/>
  <c r="CY853" i="20" a="1"/>
  <c r="CY853" i="20" s="1"/>
  <c r="CY854" i="20" a="1"/>
  <c r="CY854" i="20" s="1"/>
  <c r="CY855" i="20" a="1"/>
  <c r="CY855" i="20" s="1"/>
  <c r="CY856" i="20" a="1"/>
  <c r="CY856" i="20" s="1"/>
  <c r="CY857" i="20" a="1"/>
  <c r="CY857" i="20" s="1"/>
  <c r="CY858" i="20" a="1"/>
  <c r="CY858" i="20" s="1"/>
  <c r="CY859" i="20" a="1"/>
  <c r="CY859" i="20" s="1"/>
  <c r="CY860" i="20" a="1"/>
  <c r="CY860" i="20" s="1"/>
  <c r="CY861" i="20" a="1"/>
  <c r="CY861" i="20" s="1"/>
  <c r="CY862" i="20" a="1"/>
  <c r="CY862" i="20" s="1"/>
  <c r="CY863" i="20" a="1"/>
  <c r="CY863" i="20" s="1"/>
  <c r="CY864" i="20" a="1"/>
  <c r="CY864" i="20" s="1"/>
  <c r="CY865" i="20" a="1"/>
  <c r="CY865" i="20" s="1"/>
  <c r="CY866" i="20" a="1"/>
  <c r="CY866" i="20" s="1"/>
  <c r="CY867" i="20" a="1"/>
  <c r="CY867" i="20" s="1"/>
  <c r="CY868" i="20" a="1"/>
  <c r="CY868" i="20" s="1"/>
  <c r="CY869" i="20" a="1"/>
  <c r="CY869" i="20" s="1"/>
  <c r="CY870" i="20" a="1"/>
  <c r="CY870" i="20" s="1"/>
  <c r="CY871" i="20" a="1"/>
  <c r="CY871" i="20" s="1"/>
  <c r="CY872" i="20" a="1"/>
  <c r="CY872" i="20" s="1"/>
  <c r="CY873" i="20" a="1"/>
  <c r="CY873" i="20" s="1"/>
  <c r="CY874" i="20" a="1"/>
  <c r="CY874" i="20" s="1"/>
  <c r="CY875" i="20" a="1"/>
  <c r="CY875" i="20" s="1"/>
  <c r="CY876" i="20" a="1"/>
  <c r="CY876" i="20" s="1"/>
  <c r="CY877" i="20" a="1"/>
  <c r="CY877" i="20" s="1"/>
  <c r="CY878" i="20" a="1"/>
  <c r="CY878" i="20" s="1"/>
  <c r="CY879" i="20" a="1"/>
  <c r="CY879" i="20" s="1"/>
  <c r="CY880" i="20" a="1"/>
  <c r="CY880" i="20" s="1"/>
  <c r="CY881" i="20" a="1"/>
  <c r="CY881" i="20" s="1"/>
  <c r="CY882" i="20" a="1"/>
  <c r="CY882" i="20" s="1"/>
  <c r="CY883" i="20" a="1"/>
  <c r="CY883" i="20" s="1"/>
  <c r="CY884" i="20" a="1"/>
  <c r="CY884" i="20" s="1"/>
  <c r="CY885" i="20" a="1"/>
  <c r="CY885" i="20" s="1"/>
  <c r="CY886" i="20" a="1"/>
  <c r="CY886" i="20" s="1"/>
  <c r="CY887" i="20" a="1"/>
  <c r="CY887" i="20" s="1"/>
  <c r="CY888" i="20" a="1"/>
  <c r="CY888" i="20" s="1"/>
  <c r="CY889" i="20" a="1"/>
  <c r="CY889" i="20" s="1"/>
  <c r="CY890" i="20" a="1"/>
  <c r="CY890" i="20" s="1"/>
  <c r="CY891" i="20" a="1"/>
  <c r="CY891" i="20" s="1"/>
  <c r="CY892" i="20" a="1"/>
  <c r="CY892" i="20" s="1"/>
  <c r="CY893" i="20" a="1"/>
  <c r="CY893" i="20" s="1"/>
  <c r="CY894" i="20" a="1"/>
  <c r="CY894" i="20" s="1"/>
  <c r="CY895" i="20" a="1"/>
  <c r="CY895" i="20" s="1"/>
  <c r="CY896" i="20" a="1"/>
  <c r="CY896" i="20" s="1"/>
  <c r="CY897" i="20" a="1"/>
  <c r="CY897" i="20" s="1"/>
  <c r="CY898" i="20" a="1"/>
  <c r="CY898" i="20" s="1"/>
  <c r="CY899" i="20" a="1"/>
  <c r="CY899" i="20" s="1"/>
  <c r="CY900" i="20" a="1"/>
  <c r="CY900" i="20" s="1"/>
  <c r="CY901" i="20" a="1"/>
  <c r="CY901" i="20" s="1"/>
  <c r="CY902" i="20" a="1"/>
  <c r="CY902" i="20" s="1"/>
  <c r="CY903" i="20" a="1"/>
  <c r="CY903" i="20" s="1"/>
  <c r="CY904" i="20" a="1"/>
  <c r="CY904" i="20" s="1"/>
  <c r="CY905" i="20" a="1"/>
  <c r="CY905" i="20" s="1"/>
  <c r="CY906" i="20" a="1"/>
  <c r="CY906" i="20" s="1"/>
  <c r="CY907" i="20" a="1"/>
  <c r="CY907" i="20" s="1"/>
  <c r="CY908" i="20" a="1"/>
  <c r="CY908" i="20" s="1"/>
  <c r="CY909" i="20" a="1"/>
  <c r="CY909" i="20" s="1"/>
  <c r="CY910" i="20" a="1"/>
  <c r="CY910" i="20" s="1"/>
  <c r="CY911" i="20" a="1"/>
  <c r="CY911" i="20" s="1"/>
  <c r="CY912" i="20" a="1"/>
  <c r="CY912" i="20" s="1"/>
  <c r="CY913" i="20" a="1"/>
  <c r="CY913" i="20" s="1"/>
  <c r="CY914" i="20" a="1"/>
  <c r="CY914" i="20" s="1"/>
  <c r="CY915" i="20" a="1"/>
  <c r="CY915" i="20" s="1"/>
  <c r="CY916" i="20" a="1"/>
  <c r="CY916" i="20" s="1"/>
  <c r="CY917" i="20" a="1"/>
  <c r="CY917" i="20" s="1"/>
  <c r="CY918" i="20" a="1"/>
  <c r="CY918" i="20" s="1"/>
  <c r="CY466" i="20" a="1"/>
  <c r="CY466" i="20" s="1"/>
  <c r="CX918" i="20" a="1"/>
  <c r="CX918" i="20" s="1"/>
  <c r="CW918" i="20" a="1"/>
  <c r="CW918" i="20" s="1"/>
  <c r="DB918" i="20" s="1"/>
  <c r="CX917" i="20" a="1"/>
  <c r="CX917" i="20" s="1"/>
  <c r="CW917" i="20" a="1"/>
  <c r="CW917" i="20" s="1"/>
  <c r="DB917" i="20" s="1"/>
  <c r="CX916" i="20" a="1"/>
  <c r="CX916" i="20" s="1"/>
  <c r="CW916" i="20" a="1"/>
  <c r="CW916" i="20" s="1"/>
  <c r="DB916" i="20" s="1"/>
  <c r="DC916" i="20" s="1"/>
  <c r="CX915" i="20" a="1"/>
  <c r="CX915" i="20" s="1"/>
  <c r="CW915" i="20" a="1"/>
  <c r="CW915" i="20" s="1"/>
  <c r="DB915" i="20" s="1"/>
  <c r="DC915" i="20" s="1"/>
  <c r="CX914" i="20" a="1"/>
  <c r="CX914" i="20" s="1"/>
  <c r="CW914" i="20" a="1"/>
  <c r="CW914" i="20" s="1"/>
  <c r="DB914" i="20" s="1"/>
  <c r="DC914" i="20" s="1"/>
  <c r="CX913" i="20" a="1"/>
  <c r="CX913" i="20" s="1"/>
  <c r="CW913" i="20" a="1"/>
  <c r="CW913" i="20" s="1"/>
  <c r="DB913" i="20" s="1"/>
  <c r="CX912" i="20" a="1"/>
  <c r="CX912" i="20" s="1"/>
  <c r="CW912" i="20" a="1"/>
  <c r="CW912" i="20" s="1"/>
  <c r="DB912" i="20" s="1"/>
  <c r="DC912" i="20" s="1"/>
  <c r="CX911" i="20" a="1"/>
  <c r="CX911" i="20" s="1"/>
  <c r="CW911" i="20" a="1"/>
  <c r="CW911" i="20" s="1"/>
  <c r="DB911" i="20" s="1"/>
  <c r="DC911" i="20" s="1"/>
  <c r="CX910" i="20" a="1"/>
  <c r="CX910" i="20" s="1"/>
  <c r="CW910" i="20" a="1"/>
  <c r="CW910" i="20" s="1"/>
  <c r="DB910" i="20" s="1"/>
  <c r="DC910" i="20" s="1"/>
  <c r="CX909" i="20" a="1"/>
  <c r="CX909" i="20" s="1"/>
  <c r="CW909" i="20" a="1"/>
  <c r="CW909" i="20" s="1"/>
  <c r="DB909" i="20" s="1"/>
  <c r="CX908" i="20" a="1"/>
  <c r="CX908" i="20" s="1"/>
  <c r="CW908" i="20" a="1"/>
  <c r="CW908" i="20" s="1"/>
  <c r="DB908" i="20" s="1"/>
  <c r="CX907" i="20" a="1"/>
  <c r="CX907" i="20" s="1"/>
  <c r="CW907" i="20" a="1"/>
  <c r="CW907" i="20" s="1"/>
  <c r="DB907" i="20" s="1"/>
  <c r="DC907" i="20" s="1"/>
  <c r="CX906" i="20" a="1"/>
  <c r="CX906" i="20" s="1"/>
  <c r="CW906" i="20" a="1"/>
  <c r="CW906" i="20" s="1"/>
  <c r="DB906" i="20" s="1"/>
  <c r="DC906" i="20" s="1"/>
  <c r="CX905" i="20" a="1"/>
  <c r="CX905" i="20" s="1"/>
  <c r="CW905" i="20" a="1"/>
  <c r="CW905" i="20" s="1"/>
  <c r="DB905" i="20" s="1"/>
  <c r="DC905" i="20" s="1"/>
  <c r="CX904" i="20" a="1"/>
  <c r="CX904" i="20" s="1"/>
  <c r="CW904" i="20" a="1"/>
  <c r="CW904" i="20" s="1"/>
  <c r="DB904" i="20" s="1"/>
  <c r="CX903" i="20" a="1"/>
  <c r="CX903" i="20" s="1"/>
  <c r="CW903" i="20" a="1"/>
  <c r="CW903" i="20" s="1"/>
  <c r="DB903" i="20" s="1"/>
  <c r="DC903" i="20" s="1"/>
  <c r="CX902" i="20" a="1"/>
  <c r="CX902" i="20" s="1"/>
  <c r="CW902" i="20" a="1"/>
  <c r="CW902" i="20" s="1"/>
  <c r="DB902" i="20" s="1"/>
  <c r="DC902" i="20" s="1"/>
  <c r="CX901" i="20" a="1"/>
  <c r="CX901" i="20" s="1"/>
  <c r="CW901" i="20" a="1"/>
  <c r="CW901" i="20" s="1"/>
  <c r="DB901" i="20" s="1"/>
  <c r="DC901" i="20" s="1"/>
  <c r="CX900" i="20" a="1"/>
  <c r="CX900" i="20" s="1"/>
  <c r="CW900" i="20" a="1"/>
  <c r="CW900" i="20" s="1"/>
  <c r="DB900" i="20" s="1"/>
  <c r="CX899" i="20" a="1"/>
  <c r="CX899" i="20" s="1"/>
  <c r="CW899" i="20" a="1"/>
  <c r="CW899" i="20" s="1"/>
  <c r="DB899" i="20" s="1"/>
  <c r="DC899" i="20" s="1"/>
  <c r="CX898" i="20" a="1"/>
  <c r="CX898" i="20" s="1"/>
  <c r="CW898" i="20" a="1"/>
  <c r="CW898" i="20" s="1"/>
  <c r="DB898" i="20" s="1"/>
  <c r="DC898" i="20" s="1"/>
  <c r="CX897" i="20" a="1"/>
  <c r="CX897" i="20" s="1"/>
  <c r="CW897" i="20" a="1"/>
  <c r="CW897" i="20" s="1"/>
  <c r="DB897" i="20" s="1"/>
  <c r="DC897" i="20" s="1"/>
  <c r="CX896" i="20" a="1"/>
  <c r="CX896" i="20" s="1"/>
  <c r="CW896" i="20" a="1"/>
  <c r="CW896" i="20" s="1"/>
  <c r="DB896" i="20" s="1"/>
  <c r="DC896" i="20" s="1"/>
  <c r="CX895" i="20" a="1"/>
  <c r="CX895" i="20" s="1"/>
  <c r="CW895" i="20" a="1"/>
  <c r="CW895" i="20" s="1"/>
  <c r="DB895" i="20" s="1"/>
  <c r="CX894" i="20" a="1"/>
  <c r="CX894" i="20" s="1"/>
  <c r="CW894" i="20" a="1"/>
  <c r="CW894" i="20" s="1"/>
  <c r="DB894" i="20" s="1"/>
  <c r="CX893" i="20" a="1"/>
  <c r="CX893" i="20" s="1"/>
  <c r="CW893" i="20" a="1"/>
  <c r="CW893" i="20" s="1"/>
  <c r="DB893" i="20" s="1"/>
  <c r="DC893" i="20" s="1"/>
  <c r="CX892" i="20" a="1"/>
  <c r="CX892" i="20" s="1"/>
  <c r="CW892" i="20" a="1"/>
  <c r="CW892" i="20" s="1"/>
  <c r="DB892" i="20" s="1"/>
  <c r="DC892" i="20" s="1"/>
  <c r="CX891" i="20" a="1"/>
  <c r="CX891" i="20" s="1"/>
  <c r="CW891" i="20" a="1"/>
  <c r="CW891" i="20" s="1"/>
  <c r="DB891" i="20" s="1"/>
  <c r="DC891" i="20" s="1"/>
  <c r="CX890" i="20" a="1"/>
  <c r="CX890" i="20" s="1"/>
  <c r="CW890" i="20" a="1"/>
  <c r="CW890" i="20" s="1"/>
  <c r="DB890" i="20" s="1"/>
  <c r="CX889" i="20" a="1"/>
  <c r="CX889" i="20" s="1"/>
  <c r="CW889" i="20" a="1"/>
  <c r="CW889" i="20" s="1"/>
  <c r="DB889" i="20" s="1"/>
  <c r="CX888" i="20" a="1"/>
  <c r="CX888" i="20" s="1"/>
  <c r="CW888" i="20" a="1"/>
  <c r="CW888" i="20" s="1"/>
  <c r="DB888" i="20" s="1"/>
  <c r="DC888" i="20" s="1"/>
  <c r="CX887" i="20" a="1"/>
  <c r="CX887" i="20" s="1"/>
  <c r="CW887" i="20" a="1"/>
  <c r="CW887" i="20" s="1"/>
  <c r="DB887" i="20" s="1"/>
  <c r="DC887" i="20" s="1"/>
  <c r="CX886" i="20" a="1"/>
  <c r="CX886" i="20" s="1"/>
  <c r="CW886" i="20" a="1"/>
  <c r="CW886" i="20" s="1"/>
  <c r="DB886" i="20" s="1"/>
  <c r="DC886" i="20" s="1"/>
  <c r="CX885" i="20" a="1"/>
  <c r="CX885" i="20" s="1"/>
  <c r="CW885" i="20" a="1"/>
  <c r="CW885" i="20" s="1"/>
  <c r="DB885" i="20" s="1"/>
  <c r="CX884" i="20" a="1"/>
  <c r="CX884" i="20" s="1"/>
  <c r="CW884" i="20" a="1"/>
  <c r="CW884" i="20" s="1"/>
  <c r="DB884" i="20" s="1"/>
  <c r="CX883" i="20" a="1"/>
  <c r="CX883" i="20" s="1"/>
  <c r="CW883" i="20" a="1"/>
  <c r="CW883" i="20" s="1"/>
  <c r="DB883" i="20" s="1"/>
  <c r="DC883" i="20" s="1"/>
  <c r="CX882" i="20" a="1"/>
  <c r="CX882" i="20" s="1"/>
  <c r="CW882" i="20" a="1"/>
  <c r="CW882" i="20" s="1"/>
  <c r="DB882" i="20" s="1"/>
  <c r="DC882" i="20" s="1"/>
  <c r="CX881" i="20" a="1"/>
  <c r="CX881" i="20" s="1"/>
  <c r="CW881" i="20" a="1"/>
  <c r="CW881" i="20" s="1"/>
  <c r="DB881" i="20" s="1"/>
  <c r="DC881" i="20" s="1"/>
  <c r="CX880" i="20" a="1"/>
  <c r="CX880" i="20" s="1"/>
  <c r="CW880" i="20" a="1"/>
  <c r="CW880" i="20" s="1"/>
  <c r="DB880" i="20" s="1"/>
  <c r="CX879" i="20" a="1"/>
  <c r="CX879" i="20" s="1"/>
  <c r="CW879" i="20" a="1"/>
  <c r="CW879" i="20" s="1"/>
  <c r="DB879" i="20" s="1"/>
  <c r="CX878" i="20" a="1"/>
  <c r="CX878" i="20" s="1"/>
  <c r="CW878" i="20" a="1"/>
  <c r="CW878" i="20" s="1"/>
  <c r="DB878" i="20" s="1"/>
  <c r="CX877" i="20" a="1"/>
  <c r="CX877" i="20" s="1"/>
  <c r="CW877" i="20" a="1"/>
  <c r="CW877" i="20" s="1"/>
  <c r="DB877" i="20" s="1"/>
  <c r="DC877" i="20" s="1"/>
  <c r="CX876" i="20" a="1"/>
  <c r="CX876" i="20" s="1"/>
  <c r="CW876" i="20" a="1"/>
  <c r="CW876" i="20" s="1"/>
  <c r="DB876" i="20" s="1"/>
  <c r="DC876" i="20" s="1"/>
  <c r="CX875" i="20" a="1"/>
  <c r="CX875" i="20" s="1"/>
  <c r="CW875" i="20" a="1"/>
  <c r="CW875" i="20" s="1"/>
  <c r="DB875" i="20" s="1"/>
  <c r="DC875" i="20" s="1"/>
  <c r="CX874" i="20" a="1"/>
  <c r="CX874" i="20" s="1"/>
  <c r="CW874" i="20" a="1"/>
  <c r="CW874" i="20" s="1"/>
  <c r="DB874" i="20" s="1"/>
  <c r="CX873" i="20" a="1"/>
  <c r="CX873" i="20" s="1"/>
  <c r="CW873" i="20" a="1"/>
  <c r="CW873" i="20" s="1"/>
  <c r="DB873" i="20" s="1"/>
  <c r="DC873" i="20" s="1"/>
  <c r="CX872" i="20" a="1"/>
  <c r="CX872" i="20" s="1"/>
  <c r="CW872" i="20" a="1"/>
  <c r="CW872" i="20" s="1"/>
  <c r="DB872" i="20" s="1"/>
  <c r="DC872" i="20" s="1"/>
  <c r="CX871" i="20" a="1"/>
  <c r="CX871" i="20" s="1"/>
  <c r="CW871" i="20" a="1"/>
  <c r="CW871" i="20" s="1"/>
  <c r="DB871" i="20" s="1"/>
  <c r="DC871" i="20" s="1"/>
  <c r="CX870" i="20" a="1"/>
  <c r="CX870" i="20" s="1"/>
  <c r="CW870" i="20" a="1"/>
  <c r="CW870" i="20" s="1"/>
  <c r="DB870" i="20" s="1"/>
  <c r="DC870" i="20" s="1"/>
  <c r="CX869" i="20" a="1"/>
  <c r="CX869" i="20" s="1"/>
  <c r="CW869" i="20" a="1"/>
  <c r="CW869" i="20" s="1"/>
  <c r="DB869" i="20" s="1"/>
  <c r="DC869" i="20" s="1"/>
  <c r="CX868" i="20" a="1"/>
  <c r="CX868" i="20" s="1"/>
  <c r="CW868" i="20" a="1"/>
  <c r="CW868" i="20" s="1"/>
  <c r="DB868" i="20" s="1"/>
  <c r="DC868" i="20" s="1"/>
  <c r="CX867" i="20" a="1"/>
  <c r="CX867" i="20" s="1"/>
  <c r="CW867" i="20" a="1"/>
  <c r="CW867" i="20" s="1"/>
  <c r="DB867" i="20" s="1"/>
  <c r="DC867" i="20" s="1"/>
  <c r="CX866" i="20" a="1"/>
  <c r="CX866" i="20" s="1"/>
  <c r="CW866" i="20" a="1"/>
  <c r="CW866" i="20" s="1"/>
  <c r="DB866" i="20" s="1"/>
  <c r="CX865" i="20" a="1"/>
  <c r="CX865" i="20" s="1"/>
  <c r="CW865" i="20" a="1"/>
  <c r="CW865" i="20" s="1"/>
  <c r="DB865" i="20" s="1"/>
  <c r="DC865" i="20" s="1"/>
  <c r="CX864" i="20" a="1"/>
  <c r="CX864" i="20" s="1"/>
  <c r="CW864" i="20" a="1"/>
  <c r="CW864" i="20" s="1"/>
  <c r="DB864" i="20" s="1"/>
  <c r="DC864" i="20" s="1"/>
  <c r="CX863" i="20" a="1"/>
  <c r="CX863" i="20" s="1"/>
  <c r="CW863" i="20" a="1"/>
  <c r="CW863" i="20" s="1"/>
  <c r="DB863" i="20" s="1"/>
  <c r="DC863" i="20" s="1"/>
  <c r="CX862" i="20" a="1"/>
  <c r="CX862" i="20" s="1"/>
  <c r="CW862" i="20" a="1"/>
  <c r="CW862" i="20" s="1"/>
  <c r="DB862" i="20" s="1"/>
  <c r="CX861" i="20" a="1"/>
  <c r="CX861" i="20" s="1"/>
  <c r="CW861" i="20" a="1"/>
  <c r="CW861" i="20" s="1"/>
  <c r="DB861" i="20" s="1"/>
  <c r="DC861" i="20" s="1"/>
  <c r="CX860" i="20" a="1"/>
  <c r="CX860" i="20" s="1"/>
  <c r="CW860" i="20" a="1"/>
  <c r="CW860" i="20" s="1"/>
  <c r="DB860" i="20" s="1"/>
  <c r="DC860" i="20" s="1"/>
  <c r="CX859" i="20" a="1"/>
  <c r="CX859" i="20" s="1"/>
  <c r="CW859" i="20" a="1"/>
  <c r="CW859" i="20" s="1"/>
  <c r="DB859" i="20" s="1"/>
  <c r="DC859" i="20" s="1"/>
  <c r="CX858" i="20" a="1"/>
  <c r="CX858" i="20" s="1"/>
  <c r="CW858" i="20" a="1"/>
  <c r="CW858" i="20" s="1"/>
  <c r="DB858" i="20" s="1"/>
  <c r="CX857" i="20" a="1"/>
  <c r="CX857" i="20" s="1"/>
  <c r="CW857" i="20" a="1"/>
  <c r="CW857" i="20" s="1"/>
  <c r="DB857" i="20" s="1"/>
  <c r="DC857" i="20" s="1"/>
  <c r="CX856" i="20" a="1"/>
  <c r="CX856" i="20" s="1"/>
  <c r="CW856" i="20" a="1"/>
  <c r="CW856" i="20" s="1"/>
  <c r="DB856" i="20" s="1"/>
  <c r="DC856" i="20" s="1"/>
  <c r="CX855" i="20" a="1"/>
  <c r="CX855" i="20" s="1"/>
  <c r="CW855" i="20" a="1"/>
  <c r="CW855" i="20" s="1"/>
  <c r="DB855" i="20" s="1"/>
  <c r="DC855" i="20" s="1"/>
  <c r="CX854" i="20" a="1"/>
  <c r="CX854" i="20" s="1"/>
  <c r="CW854" i="20" a="1"/>
  <c r="CW854" i="20" s="1"/>
  <c r="DB854" i="20" s="1"/>
  <c r="DC854" i="20" s="1"/>
  <c r="CX853" i="20" a="1"/>
  <c r="CX853" i="20" s="1"/>
  <c r="CW853" i="20" a="1"/>
  <c r="CW853" i="20" s="1"/>
  <c r="DB853" i="20" s="1"/>
  <c r="CX852" i="20" a="1"/>
  <c r="CX852" i="20" s="1"/>
  <c r="CW852" i="20" a="1"/>
  <c r="CW852" i="20" s="1"/>
  <c r="DB852" i="20" s="1"/>
  <c r="DC852" i="20" s="1"/>
  <c r="CX851" i="20" a="1"/>
  <c r="CX851" i="20" s="1"/>
  <c r="CW851" i="20" a="1"/>
  <c r="CW851" i="20" s="1"/>
  <c r="DB851" i="20" s="1"/>
  <c r="DC851" i="20" s="1"/>
  <c r="CX850" i="20" a="1"/>
  <c r="CX850" i="20" s="1"/>
  <c r="CW850" i="20" a="1"/>
  <c r="CW850" i="20" s="1"/>
  <c r="DB850" i="20" s="1"/>
  <c r="DC850" i="20" s="1"/>
  <c r="CX849" i="20" a="1"/>
  <c r="CX849" i="20" s="1"/>
  <c r="CW849" i="20" a="1"/>
  <c r="CW849" i="20" s="1"/>
  <c r="DB849" i="20" s="1"/>
  <c r="CX848" i="20" a="1"/>
  <c r="CX848" i="20" s="1"/>
  <c r="CW848" i="20" a="1"/>
  <c r="CW848" i="20" s="1"/>
  <c r="DB848" i="20" s="1"/>
  <c r="DC848" i="20" s="1"/>
  <c r="CX847" i="20" a="1"/>
  <c r="CX847" i="20" s="1"/>
  <c r="CW847" i="20" a="1"/>
  <c r="CW847" i="20" s="1"/>
  <c r="DB847" i="20" s="1"/>
  <c r="CX846" i="20" a="1"/>
  <c r="CX846" i="20" s="1"/>
  <c r="CW846" i="20" a="1"/>
  <c r="CW846" i="20" s="1"/>
  <c r="DB846" i="20" s="1"/>
  <c r="DC846" i="20" s="1"/>
  <c r="CX845" i="20" a="1"/>
  <c r="CX845" i="20" s="1"/>
  <c r="CW845" i="20" a="1"/>
  <c r="CW845" i="20" s="1"/>
  <c r="DB845" i="20" s="1"/>
  <c r="DC845" i="20" s="1"/>
  <c r="CX844" i="20" a="1"/>
  <c r="CX844" i="20" s="1"/>
  <c r="CW844" i="20" a="1"/>
  <c r="CW844" i="20" s="1"/>
  <c r="DB844" i="20" s="1"/>
  <c r="DC844" i="20" s="1"/>
  <c r="CX843" i="20" a="1"/>
  <c r="CX843" i="20" s="1"/>
  <c r="CW843" i="20" a="1"/>
  <c r="CW843" i="20" s="1"/>
  <c r="DB843" i="20" s="1"/>
  <c r="CX842" i="20" a="1"/>
  <c r="CX842" i="20" s="1"/>
  <c r="CW842" i="20" a="1"/>
  <c r="CW842" i="20" s="1"/>
  <c r="DB842" i="20" s="1"/>
  <c r="CX841" i="20" a="1"/>
  <c r="CX841" i="20" s="1"/>
  <c r="CW841" i="20" a="1"/>
  <c r="CW841" i="20" s="1"/>
  <c r="DB841" i="20" s="1"/>
  <c r="DC841" i="20" s="1"/>
  <c r="CX840" i="20" a="1"/>
  <c r="CX840" i="20" s="1"/>
  <c r="CW840" i="20" a="1"/>
  <c r="CW840" i="20" s="1"/>
  <c r="DB840" i="20" s="1"/>
  <c r="DC840" i="20" s="1"/>
  <c r="CX839" i="20" a="1"/>
  <c r="CX839" i="20" s="1"/>
  <c r="CW839" i="20" a="1"/>
  <c r="CW839" i="20" s="1"/>
  <c r="DB839" i="20" s="1"/>
  <c r="DC839" i="20" s="1"/>
  <c r="CX838" i="20" a="1"/>
  <c r="CX838" i="20" s="1"/>
  <c r="CW838" i="20" a="1"/>
  <c r="CW838" i="20" s="1"/>
  <c r="DB838" i="20" s="1"/>
  <c r="CX837" i="20" a="1"/>
  <c r="CX837" i="20" s="1"/>
  <c r="CW837" i="20" a="1"/>
  <c r="CW837" i="20" s="1"/>
  <c r="DB837" i="20" s="1"/>
  <c r="CX836" i="20" a="1"/>
  <c r="CX836" i="20" s="1"/>
  <c r="CW836" i="20" a="1"/>
  <c r="CW836" i="20" s="1"/>
  <c r="DB836" i="20" s="1"/>
  <c r="DC836" i="20" s="1"/>
  <c r="CX835" i="20" a="1"/>
  <c r="CX835" i="20" s="1"/>
  <c r="CW835" i="20" a="1"/>
  <c r="CW835" i="20" s="1"/>
  <c r="DB835" i="20" s="1"/>
  <c r="DC835" i="20" s="1"/>
  <c r="CX834" i="20" a="1"/>
  <c r="CX834" i="20" s="1"/>
  <c r="CW834" i="20" a="1"/>
  <c r="CW834" i="20" s="1"/>
  <c r="DB834" i="20" s="1"/>
  <c r="DC834" i="20" s="1"/>
  <c r="CX833" i="20" a="1"/>
  <c r="CX833" i="20" s="1"/>
  <c r="CW833" i="20" a="1"/>
  <c r="CW833" i="20" s="1"/>
  <c r="DB833" i="20" s="1"/>
  <c r="CX832" i="20" a="1"/>
  <c r="CX832" i="20" s="1"/>
  <c r="CW832" i="20" a="1"/>
  <c r="CW832" i="20" s="1"/>
  <c r="DB832" i="20" s="1"/>
  <c r="DC832" i="20" s="1"/>
  <c r="CX831" i="20" a="1"/>
  <c r="CX831" i="20" s="1"/>
  <c r="CW831" i="20" a="1"/>
  <c r="CW831" i="20" s="1"/>
  <c r="DB831" i="20" s="1"/>
  <c r="DC831" i="20" s="1"/>
  <c r="CX830" i="20" a="1"/>
  <c r="CX830" i="20" s="1"/>
  <c r="CW830" i="20" a="1"/>
  <c r="CW830" i="20" s="1"/>
  <c r="DB830" i="20" s="1"/>
  <c r="DC830" i="20" s="1"/>
  <c r="CX829" i="20" a="1"/>
  <c r="CX829" i="20" s="1"/>
  <c r="CW829" i="20" a="1"/>
  <c r="CW829" i="20" s="1"/>
  <c r="DB829" i="20" s="1"/>
  <c r="DC829" i="20" s="1"/>
  <c r="CX828" i="20" a="1"/>
  <c r="CX828" i="20" s="1"/>
  <c r="CW828" i="20" a="1"/>
  <c r="CW828" i="20" s="1"/>
  <c r="DB828" i="20" s="1"/>
  <c r="CX827" i="20" a="1"/>
  <c r="CX827" i="20" s="1"/>
  <c r="CW827" i="20" a="1"/>
  <c r="CW827" i="20" s="1"/>
  <c r="DB827" i="20" s="1"/>
  <c r="DC827" i="20" s="1"/>
  <c r="CX826" i="20" a="1"/>
  <c r="CX826" i="20" s="1"/>
  <c r="CW826" i="20" a="1"/>
  <c r="CW826" i="20" s="1"/>
  <c r="DB826" i="20" s="1"/>
  <c r="CX825" i="20" a="1"/>
  <c r="CX825" i="20" s="1"/>
  <c r="CW825" i="20" a="1"/>
  <c r="CW825" i="20" s="1"/>
  <c r="DB825" i="20" s="1"/>
  <c r="DC825" i="20" s="1"/>
  <c r="CX824" i="20" a="1"/>
  <c r="CX824" i="20" s="1"/>
  <c r="CW824" i="20" a="1"/>
  <c r="CW824" i="20" s="1"/>
  <c r="DB824" i="20" s="1"/>
  <c r="DC824" i="20" s="1"/>
  <c r="CX823" i="20" a="1"/>
  <c r="CX823" i="20" s="1"/>
  <c r="CW823" i="20" a="1"/>
  <c r="CW823" i="20" s="1"/>
  <c r="DB823" i="20" s="1"/>
  <c r="CX822" i="20" a="1"/>
  <c r="CX822" i="20" s="1"/>
  <c r="CW822" i="20" a="1"/>
  <c r="CW822" i="20" s="1"/>
  <c r="DB822" i="20" s="1"/>
  <c r="CX821" i="20" a="1"/>
  <c r="CX821" i="20" s="1"/>
  <c r="CW821" i="20" a="1"/>
  <c r="CW821" i="20" s="1"/>
  <c r="DB821" i="20" s="1"/>
  <c r="CX820" i="20" a="1"/>
  <c r="CX820" i="20" s="1"/>
  <c r="CW820" i="20" a="1"/>
  <c r="CW820" i="20" s="1"/>
  <c r="DB820" i="20" s="1"/>
  <c r="DC820" i="20" s="1"/>
  <c r="CX819" i="20" a="1"/>
  <c r="CX819" i="20" s="1"/>
  <c r="CW819" i="20" a="1"/>
  <c r="CW819" i="20" s="1"/>
  <c r="DB819" i="20" s="1"/>
  <c r="DC819" i="20" s="1"/>
  <c r="CX818" i="20" a="1"/>
  <c r="CX818" i="20" s="1"/>
  <c r="CW818" i="20" a="1"/>
  <c r="CW818" i="20" s="1"/>
  <c r="DB818" i="20" s="1"/>
  <c r="DC818" i="20" s="1"/>
  <c r="CX817" i="20" a="1"/>
  <c r="CX817" i="20" s="1"/>
  <c r="CW817" i="20" a="1"/>
  <c r="CW817" i="20" s="1"/>
  <c r="DB817" i="20" s="1"/>
  <c r="CX816" i="20" a="1"/>
  <c r="CX816" i="20" s="1"/>
  <c r="CW816" i="20" a="1"/>
  <c r="CW816" i="20" s="1"/>
  <c r="DB816" i="20" s="1"/>
  <c r="DC816" i="20" s="1"/>
  <c r="CX815" i="20" a="1"/>
  <c r="CX815" i="20" s="1"/>
  <c r="CW815" i="20" a="1"/>
  <c r="CW815" i="20" s="1"/>
  <c r="DB815" i="20" s="1"/>
  <c r="DC815" i="20" s="1"/>
  <c r="CX814" i="20" a="1"/>
  <c r="CX814" i="20" s="1"/>
  <c r="CW814" i="20" a="1"/>
  <c r="CW814" i="20" s="1"/>
  <c r="DB814" i="20" s="1"/>
  <c r="DC814" i="20" s="1"/>
  <c r="CX813" i="20" a="1"/>
  <c r="CX813" i="20" s="1"/>
  <c r="CW813" i="20" a="1"/>
  <c r="CW813" i="20" s="1"/>
  <c r="DB813" i="20" s="1"/>
  <c r="DC813" i="20" s="1"/>
  <c r="CX812" i="20" a="1"/>
  <c r="CX812" i="20" s="1"/>
  <c r="CW812" i="20" a="1"/>
  <c r="CW812" i="20" s="1"/>
  <c r="DB812" i="20" s="1"/>
  <c r="CX811" i="20" a="1"/>
  <c r="CX811" i="20" s="1"/>
  <c r="CW811" i="20" a="1"/>
  <c r="CW811" i="20" s="1"/>
  <c r="DB811" i="20" s="1"/>
  <c r="DC811" i="20" s="1"/>
  <c r="CX810" i="20" a="1"/>
  <c r="CX810" i="20" s="1"/>
  <c r="CW810" i="20" a="1"/>
  <c r="CW810" i="20" s="1"/>
  <c r="DB810" i="20" s="1"/>
  <c r="DC810" i="20" s="1"/>
  <c r="CX809" i="20" a="1"/>
  <c r="CX809" i="20" s="1"/>
  <c r="CW809" i="20" a="1"/>
  <c r="CW809" i="20" s="1"/>
  <c r="DB809" i="20" s="1"/>
  <c r="DC809" i="20" s="1"/>
  <c r="CX808" i="20" a="1"/>
  <c r="CX808" i="20" s="1"/>
  <c r="CW808" i="20" a="1"/>
  <c r="CW808" i="20" s="1"/>
  <c r="DB808" i="20" s="1"/>
  <c r="DC808" i="20" s="1"/>
  <c r="CX807" i="20" a="1"/>
  <c r="CX807" i="20" s="1"/>
  <c r="CW807" i="20" a="1"/>
  <c r="CW807" i="20" s="1"/>
  <c r="DB807" i="20" s="1"/>
  <c r="CX806" i="20" a="1"/>
  <c r="CX806" i="20" s="1"/>
  <c r="CW806" i="20" a="1"/>
  <c r="CW806" i="20" s="1"/>
  <c r="DB806" i="20" s="1"/>
  <c r="DC806" i="20" s="1"/>
  <c r="CX805" i="20" a="1"/>
  <c r="CX805" i="20" s="1"/>
  <c r="CW805" i="20" a="1"/>
  <c r="CW805" i="20" s="1"/>
  <c r="DB805" i="20" s="1"/>
  <c r="DC805" i="20" s="1"/>
  <c r="CX804" i="20" a="1"/>
  <c r="CX804" i="20" s="1"/>
  <c r="CW804" i="20" a="1"/>
  <c r="CW804" i="20" s="1"/>
  <c r="DB804" i="20" s="1"/>
  <c r="DC804" i="20" s="1"/>
  <c r="CX803" i="20" a="1"/>
  <c r="CX803" i="20" s="1"/>
  <c r="CW803" i="20" a="1"/>
  <c r="CW803" i="20" s="1"/>
  <c r="DB803" i="20" s="1"/>
  <c r="CX802" i="20" a="1"/>
  <c r="CX802" i="20" s="1"/>
  <c r="CW802" i="20" a="1"/>
  <c r="CW802" i="20" s="1"/>
  <c r="DB802" i="20" s="1"/>
  <c r="DC802" i="20" s="1"/>
  <c r="CX801" i="20" a="1"/>
  <c r="CX801" i="20" s="1"/>
  <c r="CW801" i="20" a="1"/>
  <c r="CW801" i="20" s="1"/>
  <c r="DB801" i="20" s="1"/>
  <c r="DC801" i="20" s="1"/>
  <c r="CX800" i="20" a="1"/>
  <c r="CX800" i="20" s="1"/>
  <c r="CW800" i="20" a="1"/>
  <c r="CW800" i="20" s="1"/>
  <c r="DB800" i="20" s="1"/>
  <c r="DC800" i="20" s="1"/>
  <c r="CX799" i="20" a="1"/>
  <c r="CX799" i="20" s="1"/>
  <c r="CW799" i="20" a="1"/>
  <c r="CW799" i="20" s="1"/>
  <c r="DB799" i="20" s="1"/>
  <c r="CX798" i="20" a="1"/>
  <c r="CX798" i="20" s="1"/>
  <c r="CW798" i="20" a="1"/>
  <c r="CW798" i="20" s="1"/>
  <c r="DB798" i="20" s="1"/>
  <c r="DC798" i="20" s="1"/>
  <c r="CX797" i="20" a="1"/>
  <c r="CX797" i="20" s="1"/>
  <c r="CW797" i="20" a="1"/>
  <c r="CW797" i="20" s="1"/>
  <c r="DB797" i="20" s="1"/>
  <c r="DC797" i="20" s="1"/>
  <c r="CX796" i="20" a="1"/>
  <c r="CX796" i="20" s="1"/>
  <c r="CW796" i="20" a="1"/>
  <c r="CW796" i="20" s="1"/>
  <c r="DB796" i="20" s="1"/>
  <c r="DC796" i="20" s="1"/>
  <c r="CX795" i="20" a="1"/>
  <c r="CX795" i="20" s="1"/>
  <c r="CW795" i="20" a="1"/>
  <c r="CW795" i="20" s="1"/>
  <c r="DB795" i="20" s="1"/>
  <c r="DC795" i="20" s="1"/>
  <c r="CX794" i="20" a="1"/>
  <c r="CX794" i="20" s="1"/>
  <c r="CW794" i="20" a="1"/>
  <c r="CW794" i="20" s="1"/>
  <c r="DB794" i="20" s="1"/>
  <c r="CX793" i="20" a="1"/>
  <c r="CX793" i="20" s="1"/>
  <c r="CW793" i="20" a="1"/>
  <c r="CW793" i="20" s="1"/>
  <c r="DB793" i="20" s="1"/>
  <c r="DC793" i="20" s="1"/>
  <c r="CX792" i="20" a="1"/>
  <c r="CX792" i="20" s="1"/>
  <c r="CW792" i="20" a="1"/>
  <c r="CW792" i="20" s="1"/>
  <c r="DB792" i="20" s="1"/>
  <c r="DC792" i="20" s="1"/>
  <c r="CX791" i="20" a="1"/>
  <c r="CX791" i="20" s="1"/>
  <c r="CW791" i="20" a="1"/>
  <c r="CW791" i="20" s="1"/>
  <c r="DB791" i="20" s="1"/>
  <c r="DC791" i="20" s="1"/>
  <c r="CX790" i="20" a="1"/>
  <c r="CX790" i="20" s="1"/>
  <c r="CW790" i="20" a="1"/>
  <c r="CW790" i="20" s="1"/>
  <c r="DB790" i="20" s="1"/>
  <c r="DC790" i="20" s="1"/>
  <c r="CX789" i="20" a="1"/>
  <c r="CX789" i="20" s="1"/>
  <c r="CW789" i="20" a="1"/>
  <c r="CW789" i="20" s="1"/>
  <c r="DB789" i="20" s="1"/>
  <c r="CX788" i="20" a="1"/>
  <c r="CX788" i="20" s="1"/>
  <c r="CW788" i="20" a="1"/>
  <c r="CW788" i="20" s="1"/>
  <c r="DB788" i="20" s="1"/>
  <c r="CX787" i="20" a="1"/>
  <c r="CX787" i="20" s="1"/>
  <c r="CW787" i="20" a="1"/>
  <c r="CW787" i="20" s="1"/>
  <c r="DB787" i="20" s="1"/>
  <c r="DC787" i="20" s="1"/>
  <c r="CX786" i="20" a="1"/>
  <c r="CX786" i="20" s="1"/>
  <c r="CW786" i="20" a="1"/>
  <c r="CW786" i="20" s="1"/>
  <c r="DB786" i="20" s="1"/>
  <c r="DC786" i="20" s="1"/>
  <c r="CX785" i="20" a="1"/>
  <c r="CX785" i="20" s="1"/>
  <c r="CW785" i="20" a="1"/>
  <c r="CW785" i="20" s="1"/>
  <c r="DB785" i="20" s="1"/>
  <c r="DC785" i="20" s="1"/>
  <c r="CX784" i="20" a="1"/>
  <c r="CX784" i="20" s="1"/>
  <c r="CW784" i="20" a="1"/>
  <c r="CW784" i="20" s="1"/>
  <c r="DB784" i="20" s="1"/>
  <c r="CX783" i="20" a="1"/>
  <c r="CX783" i="20" s="1"/>
  <c r="CW783" i="20" a="1"/>
  <c r="CW783" i="20" s="1"/>
  <c r="DB783" i="20" s="1"/>
  <c r="DC783" i="20" s="1"/>
  <c r="CX782" i="20" a="1"/>
  <c r="CX782" i="20" s="1"/>
  <c r="CW782" i="20" a="1"/>
  <c r="CW782" i="20" s="1"/>
  <c r="DB782" i="20" s="1"/>
  <c r="DC782" i="20" s="1"/>
  <c r="CX781" i="20" a="1"/>
  <c r="CX781" i="20" s="1"/>
  <c r="CW781" i="20" a="1"/>
  <c r="CW781" i="20" s="1"/>
  <c r="DB781" i="20" s="1"/>
  <c r="DC781" i="20" s="1"/>
  <c r="CX780" i="20" a="1"/>
  <c r="CX780" i="20" s="1"/>
  <c r="CW780" i="20" a="1"/>
  <c r="CW780" i="20" s="1"/>
  <c r="DB780" i="20" s="1"/>
  <c r="CX779" i="20" a="1"/>
  <c r="CX779" i="20" s="1"/>
  <c r="CW779" i="20" a="1"/>
  <c r="CW779" i="20" s="1"/>
  <c r="DB779" i="20" s="1"/>
  <c r="DC779" i="20" s="1"/>
  <c r="CX778" i="20" a="1"/>
  <c r="CX778" i="20" s="1"/>
  <c r="CW778" i="20" a="1"/>
  <c r="CW778" i="20" s="1"/>
  <c r="DB778" i="20" s="1"/>
  <c r="DC778" i="20" s="1"/>
  <c r="CX777" i="20" a="1"/>
  <c r="CX777" i="20" s="1"/>
  <c r="CW777" i="20" a="1"/>
  <c r="CW777" i="20" s="1"/>
  <c r="DB777" i="20" s="1"/>
  <c r="DC777" i="20" s="1"/>
  <c r="CX776" i="20" a="1"/>
  <c r="CX776" i="20" s="1"/>
  <c r="CW776" i="20" a="1"/>
  <c r="CW776" i="20" s="1"/>
  <c r="DB776" i="20" s="1"/>
  <c r="DC776" i="20" s="1"/>
  <c r="CX775" i="20" a="1"/>
  <c r="CX775" i="20" s="1"/>
  <c r="CW775" i="20" a="1"/>
  <c r="CW775" i="20" s="1"/>
  <c r="DB775" i="20" s="1"/>
  <c r="CX774" i="20" a="1"/>
  <c r="CX774" i="20" s="1"/>
  <c r="CW774" i="20" a="1"/>
  <c r="CW774" i="20" s="1"/>
  <c r="DB774" i="20" s="1"/>
  <c r="DC774" i="20" s="1"/>
  <c r="CX773" i="20" a="1"/>
  <c r="CX773" i="20" s="1"/>
  <c r="CW773" i="20" a="1"/>
  <c r="CW773" i="20" s="1"/>
  <c r="DB773" i="20" s="1"/>
  <c r="DC773" i="20" s="1"/>
  <c r="CX772" i="20" a="1"/>
  <c r="CX772" i="20" s="1"/>
  <c r="CW772" i="20" a="1"/>
  <c r="CW772" i="20" s="1"/>
  <c r="DB772" i="20" s="1"/>
  <c r="DC772" i="20" s="1"/>
  <c r="CX771" i="20" a="1"/>
  <c r="CX771" i="20" s="1"/>
  <c r="CW771" i="20" a="1"/>
  <c r="CW771" i="20" s="1"/>
  <c r="DB771" i="20" s="1"/>
  <c r="DC771" i="20" s="1"/>
  <c r="CX770" i="20" a="1"/>
  <c r="CX770" i="20" s="1"/>
  <c r="CW770" i="20" a="1"/>
  <c r="CW770" i="20" s="1"/>
  <c r="DB770" i="20" s="1"/>
  <c r="CX769" i="20" a="1"/>
  <c r="CX769" i="20" s="1"/>
  <c r="CW769" i="20" a="1"/>
  <c r="CW769" i="20" s="1"/>
  <c r="DB769" i="20" s="1"/>
  <c r="DC769" i="20" s="1"/>
  <c r="CX768" i="20" a="1"/>
  <c r="CX768" i="20" s="1"/>
  <c r="CW768" i="20" a="1"/>
  <c r="CW768" i="20" s="1"/>
  <c r="DB768" i="20" s="1"/>
  <c r="DC768" i="20" s="1"/>
  <c r="CX767" i="20" a="1"/>
  <c r="CX767" i="20" s="1"/>
  <c r="CW767" i="20" a="1"/>
  <c r="CW767" i="20" s="1"/>
  <c r="DB767" i="20" s="1"/>
  <c r="CX766" i="20" a="1"/>
  <c r="CX766" i="20" s="1"/>
  <c r="CW766" i="20" a="1"/>
  <c r="CW766" i="20" s="1"/>
  <c r="DB766" i="20" s="1"/>
  <c r="DC766" i="20" s="1"/>
  <c r="CX765" i="20" a="1"/>
  <c r="CX765" i="20" s="1"/>
  <c r="CW765" i="20" a="1"/>
  <c r="CW765" i="20" s="1"/>
  <c r="DB765" i="20" s="1"/>
  <c r="CX764" i="20" a="1"/>
  <c r="CX764" i="20" s="1"/>
  <c r="CW764" i="20" a="1"/>
  <c r="CW764" i="20" s="1"/>
  <c r="DB764" i="20" s="1"/>
  <c r="DC764" i="20" s="1"/>
  <c r="CX763" i="20" a="1"/>
  <c r="CX763" i="20" s="1"/>
  <c r="CW763" i="20" a="1"/>
  <c r="CW763" i="20" s="1"/>
  <c r="DB763" i="20" s="1"/>
  <c r="CX762" i="20" a="1"/>
  <c r="CX762" i="20" s="1"/>
  <c r="CW762" i="20" a="1"/>
  <c r="CW762" i="20" s="1"/>
  <c r="DB762" i="20" s="1"/>
  <c r="DC762" i="20" s="1"/>
  <c r="CX761" i="20" a="1"/>
  <c r="CX761" i="20" s="1"/>
  <c r="CW761" i="20" a="1"/>
  <c r="CW761" i="20" s="1"/>
  <c r="DB761" i="20" s="1"/>
  <c r="DC761" i="20" s="1"/>
  <c r="CX760" i="20" a="1"/>
  <c r="CX760" i="20" s="1"/>
  <c r="CW760" i="20" a="1"/>
  <c r="CW760" i="20" s="1"/>
  <c r="DB760" i="20" s="1"/>
  <c r="DC760" i="20" s="1"/>
  <c r="CX759" i="20" a="1"/>
  <c r="CX759" i="20" s="1"/>
  <c r="CW759" i="20" a="1"/>
  <c r="CW759" i="20" s="1"/>
  <c r="DB759" i="20" s="1"/>
  <c r="CX758" i="20" a="1"/>
  <c r="CX758" i="20" s="1"/>
  <c r="CW758" i="20" a="1"/>
  <c r="CW758" i="20" s="1"/>
  <c r="DB758" i="20" s="1"/>
  <c r="DC758" i="20" s="1"/>
  <c r="CX757" i="20" a="1"/>
  <c r="CX757" i="20" s="1"/>
  <c r="CW757" i="20" a="1"/>
  <c r="CW757" i="20" s="1"/>
  <c r="DB757" i="20" s="1"/>
  <c r="DC757" i="20" s="1"/>
  <c r="CX756" i="20" a="1"/>
  <c r="CX756" i="20" s="1"/>
  <c r="CW756" i="20" a="1"/>
  <c r="CW756" i="20" s="1"/>
  <c r="DB756" i="20" s="1"/>
  <c r="DC756" i="20" s="1"/>
  <c r="CX755" i="20" a="1"/>
  <c r="CX755" i="20" s="1"/>
  <c r="CW755" i="20" a="1"/>
  <c r="CW755" i="20" s="1"/>
  <c r="DB755" i="20" s="1"/>
  <c r="DC755" i="20" s="1"/>
  <c r="CX754" i="20" a="1"/>
  <c r="CX754" i="20" s="1"/>
  <c r="CW754" i="20" a="1"/>
  <c r="CW754" i="20" s="1"/>
  <c r="DB754" i="20" s="1"/>
  <c r="CX753" i="20" a="1"/>
  <c r="CX753" i="20" s="1"/>
  <c r="CW753" i="20" a="1"/>
  <c r="CW753" i="20" s="1"/>
  <c r="DB753" i="20" s="1"/>
  <c r="DC753" i="20" s="1"/>
  <c r="CX752" i="20" a="1"/>
  <c r="CX752" i="20" s="1"/>
  <c r="CW752" i="20" a="1"/>
  <c r="CW752" i="20" s="1"/>
  <c r="DB752" i="20" s="1"/>
  <c r="DC752" i="20" s="1"/>
  <c r="CX751" i="20" a="1"/>
  <c r="CX751" i="20" s="1"/>
  <c r="CW751" i="20" a="1"/>
  <c r="CW751" i="20" s="1"/>
  <c r="DB751" i="20" s="1"/>
  <c r="DC751" i="20" s="1"/>
  <c r="CX750" i="20" a="1"/>
  <c r="CX750" i="20" s="1"/>
  <c r="CW750" i="20" a="1"/>
  <c r="CW750" i="20" s="1"/>
  <c r="DB750" i="20" s="1"/>
  <c r="DC750" i="20" s="1"/>
  <c r="CX749" i="20" a="1"/>
  <c r="CX749" i="20" s="1"/>
  <c r="CW749" i="20" a="1"/>
  <c r="CW749" i="20" s="1"/>
  <c r="DB749" i="20" s="1"/>
  <c r="CX748" i="20" a="1"/>
  <c r="CX748" i="20" s="1"/>
  <c r="CW748" i="20" a="1"/>
  <c r="CW748" i="20" s="1"/>
  <c r="DB748" i="20" s="1"/>
  <c r="DC748" i="20" s="1"/>
  <c r="CX747" i="20" a="1"/>
  <c r="CX747" i="20" s="1"/>
  <c r="CW747" i="20" a="1"/>
  <c r="CW747" i="20" s="1"/>
  <c r="DB747" i="20" s="1"/>
  <c r="DC747" i="20" s="1"/>
  <c r="CX746" i="20" a="1"/>
  <c r="CX746" i="20" s="1"/>
  <c r="CW746" i="20" a="1"/>
  <c r="CW746" i="20" s="1"/>
  <c r="DB746" i="20" s="1"/>
  <c r="CX745" i="20" a="1"/>
  <c r="CX745" i="20" s="1"/>
  <c r="CW745" i="20" a="1"/>
  <c r="CW745" i="20" s="1"/>
  <c r="DB745" i="20" s="1"/>
  <c r="DC745" i="20" s="1"/>
  <c r="CX744" i="20" a="1"/>
  <c r="CX744" i="20" s="1"/>
  <c r="CW744" i="20" a="1"/>
  <c r="CW744" i="20" s="1"/>
  <c r="DB744" i="20" s="1"/>
  <c r="DC744" i="20" s="1"/>
  <c r="CX743" i="20" a="1"/>
  <c r="CX743" i="20" s="1"/>
  <c r="CW743" i="20" a="1"/>
  <c r="CW743" i="20" s="1"/>
  <c r="DB743" i="20" s="1"/>
  <c r="DC743" i="20" s="1"/>
  <c r="CX742" i="20" a="1"/>
  <c r="CX742" i="20" s="1"/>
  <c r="CW742" i="20" a="1"/>
  <c r="CW742" i="20" s="1"/>
  <c r="DB742" i="20" s="1"/>
  <c r="DC742" i="20" s="1"/>
  <c r="CX741" i="20" a="1"/>
  <c r="CX741" i="20" s="1"/>
  <c r="CW741" i="20" a="1"/>
  <c r="CW741" i="20" s="1"/>
  <c r="DB741" i="20" s="1"/>
  <c r="CX740" i="20" a="1"/>
  <c r="CX740" i="20" s="1"/>
  <c r="CW740" i="20" a="1"/>
  <c r="CW740" i="20" s="1"/>
  <c r="DB740" i="20" s="1"/>
  <c r="DC740" i="20" s="1"/>
  <c r="CX739" i="20" a="1"/>
  <c r="CX739" i="20" s="1"/>
  <c r="CW739" i="20" a="1"/>
  <c r="CW739" i="20" s="1"/>
  <c r="DB739" i="20" s="1"/>
  <c r="DC739" i="20" s="1"/>
  <c r="CX738" i="20" a="1"/>
  <c r="CX738" i="20" s="1"/>
  <c r="CW738" i="20" a="1"/>
  <c r="CW738" i="20" s="1"/>
  <c r="DB738" i="20" s="1"/>
  <c r="DC738" i="20" s="1"/>
  <c r="CX737" i="20" a="1"/>
  <c r="CX737" i="20" s="1"/>
  <c r="CW737" i="20" a="1"/>
  <c r="CW737" i="20" s="1"/>
  <c r="DB737" i="20" s="1"/>
  <c r="CX736" i="20" a="1"/>
  <c r="CX736" i="20" s="1"/>
  <c r="CW736" i="20" a="1"/>
  <c r="CW736" i="20" s="1"/>
  <c r="DB736" i="20" s="1"/>
  <c r="DC736" i="20" s="1"/>
  <c r="CX735" i="20" a="1"/>
  <c r="CX735" i="20" s="1"/>
  <c r="CW735" i="20" a="1"/>
  <c r="CW735" i="20" s="1"/>
  <c r="DB735" i="20" s="1"/>
  <c r="DC735" i="20" s="1"/>
  <c r="CX734" i="20" a="1"/>
  <c r="CX734" i="20" s="1"/>
  <c r="CW734" i="20" a="1"/>
  <c r="CW734" i="20" s="1"/>
  <c r="DB734" i="20" s="1"/>
  <c r="DC734" i="20" s="1"/>
  <c r="CX733" i="20" a="1"/>
  <c r="CX733" i="20" s="1"/>
  <c r="CW733" i="20" a="1"/>
  <c r="CW733" i="20" s="1"/>
  <c r="DB733" i="20" s="1"/>
  <c r="DC733" i="20" s="1"/>
  <c r="CX732" i="20" a="1"/>
  <c r="CX732" i="20" s="1"/>
  <c r="CW732" i="20" a="1"/>
  <c r="CW732" i="20" s="1"/>
  <c r="DB732" i="20" s="1"/>
  <c r="CX731" i="20" a="1"/>
  <c r="CX731" i="20" s="1"/>
  <c r="CW731" i="20" a="1"/>
  <c r="CW731" i="20" s="1"/>
  <c r="DB731" i="20" s="1"/>
  <c r="DC731" i="20" s="1"/>
  <c r="CX730" i="20" a="1"/>
  <c r="CX730" i="20" s="1"/>
  <c r="CW730" i="20" a="1"/>
  <c r="CW730" i="20" s="1"/>
  <c r="DB730" i="20" s="1"/>
  <c r="DC730" i="20" s="1"/>
  <c r="CX729" i="20" a="1"/>
  <c r="CX729" i="20" s="1"/>
  <c r="CW729" i="20" a="1"/>
  <c r="CW729" i="20" s="1"/>
  <c r="DB729" i="20" s="1"/>
  <c r="DC729" i="20" s="1"/>
  <c r="CX728" i="20" a="1"/>
  <c r="CX728" i="20" s="1"/>
  <c r="CW728" i="20" a="1"/>
  <c r="CW728" i="20" s="1"/>
  <c r="DB728" i="20" s="1"/>
  <c r="DC728" i="20" s="1"/>
  <c r="CX727" i="20" a="1"/>
  <c r="CX727" i="20" s="1"/>
  <c r="CW727" i="20" a="1"/>
  <c r="CW727" i="20" s="1"/>
  <c r="DB727" i="20" s="1"/>
  <c r="CX726" i="20" a="1"/>
  <c r="CX726" i="20" s="1"/>
  <c r="CW726" i="20" a="1"/>
  <c r="CW726" i="20" s="1"/>
  <c r="DB726" i="20" s="1"/>
  <c r="DC726" i="20" s="1"/>
  <c r="CX725" i="20" a="1"/>
  <c r="CX725" i="20" s="1"/>
  <c r="CW725" i="20" a="1"/>
  <c r="CW725" i="20" s="1"/>
  <c r="DB725" i="20" s="1"/>
  <c r="DC725" i="20" s="1"/>
  <c r="CX724" i="20" a="1"/>
  <c r="CX724" i="20" s="1"/>
  <c r="CW724" i="20" a="1"/>
  <c r="CW724" i="20" s="1"/>
  <c r="DB724" i="20" s="1"/>
  <c r="DC724" i="20" s="1"/>
  <c r="CX723" i="20" a="1"/>
  <c r="CX723" i="20" s="1"/>
  <c r="CW723" i="20" a="1"/>
  <c r="CW723" i="20" s="1"/>
  <c r="DB723" i="20" s="1"/>
  <c r="DC723" i="20" s="1"/>
  <c r="CX722" i="20" a="1"/>
  <c r="CX722" i="20" s="1"/>
  <c r="CW722" i="20" a="1"/>
  <c r="CW722" i="20" s="1"/>
  <c r="DB722" i="20" s="1"/>
  <c r="CX721" i="20" a="1"/>
  <c r="CX721" i="20" s="1"/>
  <c r="CW721" i="20" a="1"/>
  <c r="CW721" i="20" s="1"/>
  <c r="DB721" i="20" s="1"/>
  <c r="DC721" i="20" s="1"/>
  <c r="CX720" i="20" a="1"/>
  <c r="CX720" i="20" s="1"/>
  <c r="CW720" i="20" a="1"/>
  <c r="CW720" i="20" s="1"/>
  <c r="DB720" i="20" s="1"/>
  <c r="DC720" i="20" s="1"/>
  <c r="CX719" i="20" a="1"/>
  <c r="CX719" i="20" s="1"/>
  <c r="CW719" i="20" a="1"/>
  <c r="CW719" i="20" s="1"/>
  <c r="DB719" i="20" s="1"/>
  <c r="DC719" i="20" s="1"/>
  <c r="CX718" i="20" a="1"/>
  <c r="CX718" i="20" s="1"/>
  <c r="CW718" i="20" a="1"/>
  <c r="CW718" i="20" s="1"/>
  <c r="DB718" i="20" s="1"/>
  <c r="DC718" i="20" s="1"/>
  <c r="CX717" i="20" a="1"/>
  <c r="CX717" i="20" s="1"/>
  <c r="CW717" i="20" a="1"/>
  <c r="CW717" i="20" s="1"/>
  <c r="DB717" i="20" s="1"/>
  <c r="CX716" i="20" a="1"/>
  <c r="CX716" i="20" s="1"/>
  <c r="CW716" i="20" a="1"/>
  <c r="CW716" i="20" s="1"/>
  <c r="DB716" i="20" s="1"/>
  <c r="DC716" i="20" s="1"/>
  <c r="CX715" i="20" a="1"/>
  <c r="CX715" i="20" s="1"/>
  <c r="CW715" i="20" a="1"/>
  <c r="CW715" i="20" s="1"/>
  <c r="DB715" i="20" s="1"/>
  <c r="DC715" i="20" s="1"/>
  <c r="CX714" i="20" a="1"/>
  <c r="CX714" i="20" s="1"/>
  <c r="CW714" i="20" a="1"/>
  <c r="CW714" i="20" s="1"/>
  <c r="DB714" i="20" s="1"/>
  <c r="DC714" i="20" s="1"/>
  <c r="CX713" i="20" a="1"/>
  <c r="CX713" i="20" s="1"/>
  <c r="CW713" i="20" a="1"/>
  <c r="CW713" i="20" s="1"/>
  <c r="DB713" i="20" s="1"/>
  <c r="CX712" i="20" a="1"/>
  <c r="CX712" i="20" s="1"/>
  <c r="CW712" i="20" a="1"/>
  <c r="CW712" i="20" s="1"/>
  <c r="DB712" i="20" s="1"/>
  <c r="DC712" i="20" s="1"/>
  <c r="CX711" i="20" a="1"/>
  <c r="CX711" i="20" s="1"/>
  <c r="CW711" i="20" a="1"/>
  <c r="CW711" i="20" s="1"/>
  <c r="DB711" i="20" s="1"/>
  <c r="DC711" i="20" s="1"/>
  <c r="CX710" i="20" a="1"/>
  <c r="CX710" i="20" s="1"/>
  <c r="CW710" i="20" a="1"/>
  <c r="CW710" i="20" s="1"/>
  <c r="DB710" i="20" s="1"/>
  <c r="DC710" i="20" s="1"/>
  <c r="CX709" i="20" a="1"/>
  <c r="CX709" i="20" s="1"/>
  <c r="CW709" i="20" a="1"/>
  <c r="CW709" i="20" s="1"/>
  <c r="DB709" i="20" s="1"/>
  <c r="CX708" i="20" a="1"/>
  <c r="CX708" i="20" s="1"/>
  <c r="CW708" i="20" a="1"/>
  <c r="CW708" i="20" s="1"/>
  <c r="DB708" i="20" s="1"/>
  <c r="CX707" i="20" a="1"/>
  <c r="CX707" i="20" s="1"/>
  <c r="CW707" i="20" a="1"/>
  <c r="CW707" i="20" s="1"/>
  <c r="DB707" i="20" s="1"/>
  <c r="DC707" i="20" s="1"/>
  <c r="CX706" i="20" a="1"/>
  <c r="CX706" i="20" s="1"/>
  <c r="CW706" i="20" a="1"/>
  <c r="CW706" i="20" s="1"/>
  <c r="DB706" i="20" s="1"/>
  <c r="DC706" i="20" s="1"/>
  <c r="CX705" i="20" a="1"/>
  <c r="CX705" i="20" s="1"/>
  <c r="CW705" i="20" a="1"/>
  <c r="CW705" i="20" s="1"/>
  <c r="DB705" i="20" s="1"/>
  <c r="CX704" i="20" a="1"/>
  <c r="CX704" i="20" s="1"/>
  <c r="CW704" i="20" a="1"/>
  <c r="CW704" i="20" s="1"/>
  <c r="DB704" i="20" s="1"/>
  <c r="DC704" i="20" s="1"/>
  <c r="CX703" i="20" a="1"/>
  <c r="CX703" i="20" s="1"/>
  <c r="CW703" i="20" a="1"/>
  <c r="CW703" i="20" s="1"/>
  <c r="DB703" i="20" s="1"/>
  <c r="DC703" i="20" s="1"/>
  <c r="CX702" i="20" a="1"/>
  <c r="CX702" i="20" s="1"/>
  <c r="CW702" i="20" a="1"/>
  <c r="CW702" i="20" s="1"/>
  <c r="DB702" i="20" s="1"/>
  <c r="DC702" i="20" s="1"/>
  <c r="CX701" i="20" a="1"/>
  <c r="CX701" i="20" s="1"/>
  <c r="CW701" i="20" a="1"/>
  <c r="CW701" i="20" s="1"/>
  <c r="DB701" i="20" s="1"/>
  <c r="DC701" i="20" s="1"/>
  <c r="CX700" i="20" a="1"/>
  <c r="CX700" i="20" s="1"/>
  <c r="CW700" i="20" a="1"/>
  <c r="CW700" i="20" s="1"/>
  <c r="DB700" i="20" s="1"/>
  <c r="CX699" i="20" a="1"/>
  <c r="CX699" i="20" s="1"/>
  <c r="CW699" i="20" a="1"/>
  <c r="CW699" i="20" s="1"/>
  <c r="DB699" i="20" s="1"/>
  <c r="DC699" i="20" s="1"/>
  <c r="CX698" i="20" a="1"/>
  <c r="CX698" i="20" s="1"/>
  <c r="CW698" i="20" a="1"/>
  <c r="CW698" i="20" s="1"/>
  <c r="DB698" i="20" s="1"/>
  <c r="DC698" i="20" s="1"/>
  <c r="CX697" i="20" a="1"/>
  <c r="CX697" i="20" s="1"/>
  <c r="CW697" i="20" a="1"/>
  <c r="CW697" i="20" s="1"/>
  <c r="DB697" i="20" s="1"/>
  <c r="DC697" i="20" s="1"/>
  <c r="CX696" i="20" a="1"/>
  <c r="CX696" i="20" s="1"/>
  <c r="CW696" i="20" a="1"/>
  <c r="CW696" i="20" s="1"/>
  <c r="DB696" i="20" s="1"/>
  <c r="DC696" i="20" s="1"/>
  <c r="CX695" i="20" a="1"/>
  <c r="CX695" i="20" s="1"/>
  <c r="CW695" i="20" a="1"/>
  <c r="CW695" i="20" s="1"/>
  <c r="DB695" i="20" s="1"/>
  <c r="CX694" i="20" a="1"/>
  <c r="CX694" i="20" s="1"/>
  <c r="CW694" i="20" a="1"/>
  <c r="CW694" i="20" s="1"/>
  <c r="DB694" i="20" s="1"/>
  <c r="DC694" i="20" s="1"/>
  <c r="CX693" i="20" a="1"/>
  <c r="CX693" i="20" s="1"/>
  <c r="CW693" i="20" a="1"/>
  <c r="CW693" i="20" s="1"/>
  <c r="DB693" i="20" s="1"/>
  <c r="DC693" i="20" s="1"/>
  <c r="CX692" i="20" a="1"/>
  <c r="CX692" i="20" s="1"/>
  <c r="CW692" i="20" a="1"/>
  <c r="CW692" i="20" s="1"/>
  <c r="DB692" i="20" s="1"/>
  <c r="DC692" i="20" s="1"/>
  <c r="CX691" i="20" a="1"/>
  <c r="CX691" i="20" s="1"/>
  <c r="CW691" i="20" a="1"/>
  <c r="CW691" i="20" s="1"/>
  <c r="DB691" i="20" s="1"/>
  <c r="DC691" i="20" s="1"/>
  <c r="CX690" i="20" a="1"/>
  <c r="CX690" i="20" s="1"/>
  <c r="CW690" i="20" a="1"/>
  <c r="CW690" i="20" s="1"/>
  <c r="DB690" i="20" s="1"/>
  <c r="CX689" i="20" a="1"/>
  <c r="CX689" i="20" s="1"/>
  <c r="CW689" i="20" a="1"/>
  <c r="CW689" i="20" s="1"/>
  <c r="DB689" i="20" s="1"/>
  <c r="DC689" i="20" s="1"/>
  <c r="CX688" i="20" a="1"/>
  <c r="CX688" i="20" s="1"/>
  <c r="CW688" i="20" a="1"/>
  <c r="CW688" i="20" s="1"/>
  <c r="DB688" i="20" s="1"/>
  <c r="DC688" i="20" s="1"/>
  <c r="CX687" i="20" a="1"/>
  <c r="CX687" i="20" s="1"/>
  <c r="CW687" i="20" a="1"/>
  <c r="CW687" i="20" s="1"/>
  <c r="DB687" i="20" s="1"/>
  <c r="DC687" i="20" s="1"/>
  <c r="CX686" i="20" a="1"/>
  <c r="CX686" i="20" s="1"/>
  <c r="CW686" i="20" a="1"/>
  <c r="CW686" i="20" s="1"/>
  <c r="DB686" i="20" s="1"/>
  <c r="DC686" i="20" s="1"/>
  <c r="CX685" i="20" a="1"/>
  <c r="CX685" i="20" s="1"/>
  <c r="CW685" i="20" a="1"/>
  <c r="CW685" i="20" s="1"/>
  <c r="DB685" i="20" s="1"/>
  <c r="DC685" i="20" s="1"/>
  <c r="CX684" i="20" a="1"/>
  <c r="CX684" i="20" s="1"/>
  <c r="CW684" i="20" a="1"/>
  <c r="CW684" i="20" s="1"/>
  <c r="DB684" i="20" s="1"/>
  <c r="DC684" i="20" s="1"/>
  <c r="CX683" i="20" a="1"/>
  <c r="CX683" i="20" s="1"/>
  <c r="CW683" i="20" a="1"/>
  <c r="CW683" i="20" s="1"/>
  <c r="DB683" i="20" s="1"/>
  <c r="CX682" i="20" a="1"/>
  <c r="CX682" i="20" s="1"/>
  <c r="CW682" i="20" a="1"/>
  <c r="CW682" i="20" s="1"/>
  <c r="DB682" i="20" s="1"/>
  <c r="CX681" i="20" a="1"/>
  <c r="CX681" i="20" s="1"/>
  <c r="CW681" i="20" a="1"/>
  <c r="CW681" i="20" s="1"/>
  <c r="DB681" i="20" s="1"/>
  <c r="DC681" i="20" s="1"/>
  <c r="CX680" i="20" a="1"/>
  <c r="CX680" i="20" s="1"/>
  <c r="CW680" i="20" a="1"/>
  <c r="CW680" i="20" s="1"/>
  <c r="DB680" i="20" s="1"/>
  <c r="DC680" i="20" s="1"/>
  <c r="CX679" i="20" a="1"/>
  <c r="CX679" i="20" s="1"/>
  <c r="CW679" i="20" a="1"/>
  <c r="CW679" i="20" s="1"/>
  <c r="DB679" i="20" s="1"/>
  <c r="DC679" i="20" s="1"/>
  <c r="CX678" i="20" a="1"/>
  <c r="CX678" i="20" s="1"/>
  <c r="CW678" i="20" a="1"/>
  <c r="CW678" i="20" s="1"/>
  <c r="DB678" i="20" s="1"/>
  <c r="CX677" i="20" a="1"/>
  <c r="CX677" i="20" s="1"/>
  <c r="CW677" i="20" a="1"/>
  <c r="CW677" i="20" s="1"/>
  <c r="DB677" i="20" s="1"/>
  <c r="CX676" i="20" a="1"/>
  <c r="CX676" i="20" s="1"/>
  <c r="CW676" i="20" a="1"/>
  <c r="CW676" i="20" s="1"/>
  <c r="DB676" i="20" s="1"/>
  <c r="DC676" i="20" s="1"/>
  <c r="CX675" i="20" a="1"/>
  <c r="CX675" i="20" s="1"/>
  <c r="CW675" i="20" a="1"/>
  <c r="CW675" i="20" s="1"/>
  <c r="DB675" i="20" s="1"/>
  <c r="DC675" i="20" s="1"/>
  <c r="CX674" i="20" a="1"/>
  <c r="CX674" i="20" s="1"/>
  <c r="CW674" i="20" a="1"/>
  <c r="CW674" i="20" s="1"/>
  <c r="DB674" i="20" s="1"/>
  <c r="DC674" i="20" s="1"/>
  <c r="CX673" i="20" a="1"/>
  <c r="CX673" i="20" s="1"/>
  <c r="CW673" i="20" a="1"/>
  <c r="CW673" i="20" s="1"/>
  <c r="DB673" i="20" s="1"/>
  <c r="CX672" i="20" a="1"/>
  <c r="CX672" i="20" s="1"/>
  <c r="CW672" i="20" a="1"/>
  <c r="CW672" i="20" s="1"/>
  <c r="DB672" i="20" s="1"/>
  <c r="DC672" i="20" s="1"/>
  <c r="CX671" i="20" a="1"/>
  <c r="CX671" i="20" s="1"/>
  <c r="CW671" i="20" a="1"/>
  <c r="CW671" i="20" s="1"/>
  <c r="DB671" i="20" s="1"/>
  <c r="DC671" i="20" s="1"/>
  <c r="CX670" i="20" a="1"/>
  <c r="CX670" i="20" s="1"/>
  <c r="CW670" i="20" a="1"/>
  <c r="CW670" i="20" s="1"/>
  <c r="DB670" i="20" s="1"/>
  <c r="DC670" i="20" s="1"/>
  <c r="CX669" i="20" a="1"/>
  <c r="CX669" i="20" s="1"/>
  <c r="CW669" i="20" a="1"/>
  <c r="CW669" i="20" s="1"/>
  <c r="DB669" i="20" s="1"/>
  <c r="DC669" i="20" s="1"/>
  <c r="CX668" i="20" a="1"/>
  <c r="CX668" i="20" s="1"/>
  <c r="CW668" i="20" a="1"/>
  <c r="CW668" i="20" s="1"/>
  <c r="DB668" i="20" s="1"/>
  <c r="CX667" i="20" a="1"/>
  <c r="CX667" i="20" s="1"/>
  <c r="CW667" i="20" a="1"/>
  <c r="CW667" i="20" s="1"/>
  <c r="DB667" i="20" s="1"/>
  <c r="CX666" i="20" a="1"/>
  <c r="CX666" i="20" s="1"/>
  <c r="CW666" i="20" a="1"/>
  <c r="CW666" i="20" s="1"/>
  <c r="DB666" i="20" s="1"/>
  <c r="CX665" i="20" a="1"/>
  <c r="CX665" i="20" s="1"/>
  <c r="CW665" i="20" a="1"/>
  <c r="CW665" i="20" s="1"/>
  <c r="DB665" i="20" s="1"/>
  <c r="DC665" i="20" s="1"/>
  <c r="CX664" i="20" a="1"/>
  <c r="CX664" i="20" s="1"/>
  <c r="CW664" i="20" a="1"/>
  <c r="CW664" i="20" s="1"/>
  <c r="DB664" i="20" s="1"/>
  <c r="DC664" i="20" s="1"/>
  <c r="CX663" i="20" a="1"/>
  <c r="CX663" i="20" s="1"/>
  <c r="CW663" i="20" a="1"/>
  <c r="CW663" i="20" s="1"/>
  <c r="DB663" i="20" s="1"/>
  <c r="DC663" i="20" s="1"/>
  <c r="CX662" i="20" a="1"/>
  <c r="CX662" i="20" s="1"/>
  <c r="CW662" i="20" a="1"/>
  <c r="CW662" i="20" s="1"/>
  <c r="DB662" i="20" s="1"/>
  <c r="CX661" i="20" a="1"/>
  <c r="CX661" i="20" s="1"/>
  <c r="CW661" i="20" a="1"/>
  <c r="CW661" i="20" s="1"/>
  <c r="DB661" i="20" s="1"/>
  <c r="CX660" i="20" a="1"/>
  <c r="CX660" i="20" s="1"/>
  <c r="CW660" i="20" a="1"/>
  <c r="CW660" i="20" s="1"/>
  <c r="DB660" i="20" s="1"/>
  <c r="DC660" i="20" s="1"/>
  <c r="CX659" i="20" a="1"/>
  <c r="CX659" i="20" s="1"/>
  <c r="CW659" i="20" a="1"/>
  <c r="CW659" i="20" s="1"/>
  <c r="DB659" i="20" s="1"/>
  <c r="DC659" i="20" s="1"/>
  <c r="CX658" i="20" a="1"/>
  <c r="CX658" i="20" s="1"/>
  <c r="CW658" i="20" a="1"/>
  <c r="CW658" i="20" s="1"/>
  <c r="DB658" i="20" s="1"/>
  <c r="DC658" i="20" s="1"/>
  <c r="CX657" i="20" a="1"/>
  <c r="CX657" i="20" s="1"/>
  <c r="CW657" i="20" a="1"/>
  <c r="CW657" i="20" s="1"/>
  <c r="DB657" i="20" s="1"/>
  <c r="CX656" i="20" a="1"/>
  <c r="CX656" i="20" s="1"/>
  <c r="CW656" i="20" a="1"/>
  <c r="CW656" i="20" s="1"/>
  <c r="DB656" i="20" s="1"/>
  <c r="DC656" i="20" s="1"/>
  <c r="CX655" i="20" a="1"/>
  <c r="CX655" i="20" s="1"/>
  <c r="CW655" i="20" a="1"/>
  <c r="CW655" i="20" s="1"/>
  <c r="DB655" i="20" s="1"/>
  <c r="DC655" i="20" s="1"/>
  <c r="CX654" i="20" a="1"/>
  <c r="CX654" i="20" s="1"/>
  <c r="CW654" i="20" a="1"/>
  <c r="CW654" i="20" s="1"/>
  <c r="DB654" i="20" s="1"/>
  <c r="DC654" i="20" s="1"/>
  <c r="CX653" i="20" a="1"/>
  <c r="CX653" i="20" s="1"/>
  <c r="CW653" i="20" a="1"/>
  <c r="CW653" i="20" s="1"/>
  <c r="DB653" i="20" s="1"/>
  <c r="DC653" i="20" s="1"/>
  <c r="CX652" i="20" a="1"/>
  <c r="CX652" i="20" s="1"/>
  <c r="CW652" i="20" a="1"/>
  <c r="CW652" i="20" s="1"/>
  <c r="DB652" i="20" s="1"/>
  <c r="CX651" i="20" a="1"/>
  <c r="CX651" i="20" s="1"/>
  <c r="CW651" i="20" a="1"/>
  <c r="CW651" i="20" s="1"/>
  <c r="DB651" i="20" s="1"/>
  <c r="DC651" i="20" s="1"/>
  <c r="CX650" i="20" a="1"/>
  <c r="CX650" i="20" s="1"/>
  <c r="CW650" i="20" a="1"/>
  <c r="CW650" i="20" s="1"/>
  <c r="DB650" i="20" s="1"/>
  <c r="DC650" i="20" s="1"/>
  <c r="CX649" i="20" a="1"/>
  <c r="CX649" i="20" s="1"/>
  <c r="CW649" i="20" a="1"/>
  <c r="CW649" i="20" s="1"/>
  <c r="DB649" i="20" s="1"/>
  <c r="CX648" i="20" a="1"/>
  <c r="CX648" i="20" s="1"/>
  <c r="CW648" i="20" a="1"/>
  <c r="CW648" i="20" s="1"/>
  <c r="DB648" i="20" s="1"/>
  <c r="DC648" i="20" s="1"/>
  <c r="CX647" i="20" a="1"/>
  <c r="CX647" i="20" s="1"/>
  <c r="CW647" i="20" a="1"/>
  <c r="CW647" i="20" s="1"/>
  <c r="DB647" i="20" s="1"/>
  <c r="DC647" i="20" s="1"/>
  <c r="CX646" i="20" a="1"/>
  <c r="CX646" i="20" s="1"/>
  <c r="CW646" i="20" a="1"/>
  <c r="CW646" i="20" s="1"/>
  <c r="DB646" i="20" s="1"/>
  <c r="DC646" i="20" s="1"/>
  <c r="CX645" i="20" a="1"/>
  <c r="CX645" i="20" s="1"/>
  <c r="CW645" i="20" a="1"/>
  <c r="CW645" i="20" s="1"/>
  <c r="DB645" i="20" s="1"/>
  <c r="DC645" i="20" s="1"/>
  <c r="CX644" i="20" a="1"/>
  <c r="CX644" i="20" s="1"/>
  <c r="CW644" i="20" a="1"/>
  <c r="CW644" i="20" s="1"/>
  <c r="DB644" i="20" s="1"/>
  <c r="CX643" i="20" a="1"/>
  <c r="CX643" i="20" s="1"/>
  <c r="CW643" i="20" a="1"/>
  <c r="CW643" i="20" s="1"/>
  <c r="DB643" i="20" s="1"/>
  <c r="DC643" i="20" s="1"/>
  <c r="CX642" i="20" a="1"/>
  <c r="CX642" i="20" s="1"/>
  <c r="CW642" i="20" a="1"/>
  <c r="CW642" i="20" s="1"/>
  <c r="DB642" i="20" s="1"/>
  <c r="DC642" i="20" s="1"/>
  <c r="CX641" i="20" a="1"/>
  <c r="CX641" i="20" s="1"/>
  <c r="CW641" i="20" a="1"/>
  <c r="CW641" i="20" s="1"/>
  <c r="DB641" i="20" s="1"/>
  <c r="DC641" i="20" s="1"/>
  <c r="CX640" i="20" a="1"/>
  <c r="CX640" i="20" s="1"/>
  <c r="CW640" i="20" a="1"/>
  <c r="CW640" i="20" s="1"/>
  <c r="DB640" i="20" s="1"/>
  <c r="CX639" i="20" a="1"/>
  <c r="CX639" i="20" s="1"/>
  <c r="CW639" i="20" a="1"/>
  <c r="CW639" i="20" s="1"/>
  <c r="DB639" i="20" s="1"/>
  <c r="DC639" i="20" s="1"/>
  <c r="CX638" i="20" a="1"/>
  <c r="CX638" i="20" s="1"/>
  <c r="CW638" i="20" a="1"/>
  <c r="CW638" i="20" s="1"/>
  <c r="DB638" i="20" s="1"/>
  <c r="DC638" i="20" s="1"/>
  <c r="CX637" i="20" a="1"/>
  <c r="CX637" i="20" s="1"/>
  <c r="CW637" i="20" a="1"/>
  <c r="CW637" i="20" s="1"/>
  <c r="DB637" i="20" s="1"/>
  <c r="DC637" i="20" s="1"/>
  <c r="CX636" i="20" a="1"/>
  <c r="CX636" i="20" s="1"/>
  <c r="CW636" i="20" a="1"/>
  <c r="CW636" i="20" s="1"/>
  <c r="DB636" i="20" s="1"/>
  <c r="CX635" i="20" a="1"/>
  <c r="CX635" i="20" s="1"/>
  <c r="CW635" i="20" a="1"/>
  <c r="CW635" i="20" s="1"/>
  <c r="DB635" i="20" s="1"/>
  <c r="DC635" i="20" s="1"/>
  <c r="CX634" i="20" a="1"/>
  <c r="CX634" i="20" s="1"/>
  <c r="CW634" i="20" a="1"/>
  <c r="CW634" i="20" s="1"/>
  <c r="DB634" i="20" s="1"/>
  <c r="DC634" i="20" s="1"/>
  <c r="CX633" i="20" a="1"/>
  <c r="CX633" i="20" s="1"/>
  <c r="CW633" i="20" a="1"/>
  <c r="CW633" i="20" s="1"/>
  <c r="DB633" i="20" s="1"/>
  <c r="DC633" i="20" s="1"/>
  <c r="CX632" i="20" a="1"/>
  <c r="CX632" i="20" s="1"/>
  <c r="CW632" i="20" a="1"/>
  <c r="CW632" i="20" s="1"/>
  <c r="DB632" i="20" s="1"/>
  <c r="DC632" i="20" s="1"/>
  <c r="CX631" i="20" a="1"/>
  <c r="CX631" i="20" s="1"/>
  <c r="CW631" i="20" a="1"/>
  <c r="CW631" i="20" s="1"/>
  <c r="DB631" i="20" s="1"/>
  <c r="DC631" i="20" s="1"/>
  <c r="CX630" i="20" a="1"/>
  <c r="CX630" i="20" s="1"/>
  <c r="CW630" i="20" a="1"/>
  <c r="CW630" i="20" s="1"/>
  <c r="DB630" i="20" s="1"/>
  <c r="DC630" i="20" s="1"/>
  <c r="CX629" i="20" a="1"/>
  <c r="CX629" i="20" s="1"/>
  <c r="CW629" i="20" a="1"/>
  <c r="CW629" i="20" s="1"/>
  <c r="DB629" i="20" s="1"/>
  <c r="CX628" i="20" a="1"/>
  <c r="CX628" i="20" s="1"/>
  <c r="CW628" i="20" a="1"/>
  <c r="CW628" i="20" s="1"/>
  <c r="DB628" i="20" s="1"/>
  <c r="DC628" i="20" s="1"/>
  <c r="CX627" i="20" a="1"/>
  <c r="CX627" i="20" s="1"/>
  <c r="CW627" i="20" a="1"/>
  <c r="CW627" i="20" s="1"/>
  <c r="DB627" i="20" s="1"/>
  <c r="DC627" i="20" s="1"/>
  <c r="CX626" i="20" a="1"/>
  <c r="CX626" i="20" s="1"/>
  <c r="CW626" i="20" a="1"/>
  <c r="CW626" i="20" s="1"/>
  <c r="DB626" i="20" s="1"/>
  <c r="DC626" i="20" s="1"/>
  <c r="CX625" i="20" a="1"/>
  <c r="CX625" i="20" s="1"/>
  <c r="CW625" i="20" a="1"/>
  <c r="CW625" i="20" s="1"/>
  <c r="DB625" i="20" s="1"/>
  <c r="DC625" i="20" s="1"/>
  <c r="CX624" i="20" a="1"/>
  <c r="CX624" i="20" s="1"/>
  <c r="CW624" i="20" a="1"/>
  <c r="CW624" i="20" s="1"/>
  <c r="DB624" i="20" s="1"/>
  <c r="CX623" i="20" a="1"/>
  <c r="CX623" i="20" s="1"/>
  <c r="CW623" i="20" a="1"/>
  <c r="CW623" i="20" s="1"/>
  <c r="DB623" i="20" s="1"/>
  <c r="DC623" i="20" s="1"/>
  <c r="CX622" i="20" a="1"/>
  <c r="CX622" i="20" s="1"/>
  <c r="CW622" i="20" a="1"/>
  <c r="CW622" i="20" s="1"/>
  <c r="DB622" i="20" s="1"/>
  <c r="DC622" i="20" s="1"/>
  <c r="CX621" i="20" a="1"/>
  <c r="CX621" i="20" s="1"/>
  <c r="CW621" i="20" a="1"/>
  <c r="CW621" i="20" s="1"/>
  <c r="DB621" i="20" s="1"/>
  <c r="DC621" i="20" s="1"/>
  <c r="CX620" i="20" a="1"/>
  <c r="CX620" i="20" s="1"/>
  <c r="CW620" i="20" a="1"/>
  <c r="CW620" i="20" s="1"/>
  <c r="DB620" i="20" s="1"/>
  <c r="DC620" i="20" s="1"/>
  <c r="CX619" i="20" a="1"/>
  <c r="CX619" i="20" s="1"/>
  <c r="CW619" i="20" a="1"/>
  <c r="CW619" i="20" s="1"/>
  <c r="DB619" i="20" s="1"/>
  <c r="CX618" i="20" a="1"/>
  <c r="CX618" i="20" s="1"/>
  <c r="CW618" i="20" a="1"/>
  <c r="CW618" i="20" s="1"/>
  <c r="DB618" i="20" s="1"/>
  <c r="DC618" i="20" s="1"/>
  <c r="CX617" i="20" a="1"/>
  <c r="CX617" i="20" s="1"/>
  <c r="CW617" i="20" a="1"/>
  <c r="CW617" i="20" s="1"/>
  <c r="DB617" i="20" s="1"/>
  <c r="DC617" i="20" s="1"/>
  <c r="CX616" i="20" a="1"/>
  <c r="CX616" i="20" s="1"/>
  <c r="CW616" i="20" a="1"/>
  <c r="CW616" i="20" s="1"/>
  <c r="DB616" i="20" s="1"/>
  <c r="DC616" i="20" s="1"/>
  <c r="CX615" i="20" a="1"/>
  <c r="CX615" i="20" s="1"/>
  <c r="CW615" i="20" a="1"/>
  <c r="CW615" i="20" s="1"/>
  <c r="DB615" i="20" s="1"/>
  <c r="CX614" i="20" a="1"/>
  <c r="CX614" i="20" s="1"/>
  <c r="CW614" i="20" a="1"/>
  <c r="CW614" i="20" s="1"/>
  <c r="DB614" i="20" s="1"/>
  <c r="DC614" i="20" s="1"/>
  <c r="CX613" i="20" a="1"/>
  <c r="CX613" i="20" s="1"/>
  <c r="CW613" i="20" a="1"/>
  <c r="CW613" i="20" s="1"/>
  <c r="DB613" i="20" s="1"/>
  <c r="CX612" i="20" a="1"/>
  <c r="CX612" i="20" s="1"/>
  <c r="CW612" i="20" a="1"/>
  <c r="CW612" i="20" s="1"/>
  <c r="DB612" i="20" s="1"/>
  <c r="DC612" i="20" s="1"/>
  <c r="CX611" i="20" a="1"/>
  <c r="CX611" i="20" s="1"/>
  <c r="CW611" i="20" a="1"/>
  <c r="CW611" i="20" s="1"/>
  <c r="DB611" i="20" s="1"/>
  <c r="DC611" i="20" s="1"/>
  <c r="CX610" i="20" a="1"/>
  <c r="CX610" i="20" s="1"/>
  <c r="CW610" i="20" a="1"/>
  <c r="CW610" i="20" s="1"/>
  <c r="DB610" i="20" s="1"/>
  <c r="DC610" i="20" s="1"/>
  <c r="CX609" i="20" a="1"/>
  <c r="CX609" i="20" s="1"/>
  <c r="CW609" i="20" a="1"/>
  <c r="CW609" i="20" s="1"/>
  <c r="DB609" i="20" s="1"/>
  <c r="DC609" i="20" s="1"/>
  <c r="CX608" i="20" a="1"/>
  <c r="CX608" i="20" s="1"/>
  <c r="CW608" i="20" a="1"/>
  <c r="CW608" i="20" s="1"/>
  <c r="DB608" i="20" s="1"/>
  <c r="CX607" i="20" a="1"/>
  <c r="CX607" i="20" s="1"/>
  <c r="CW607" i="20" a="1"/>
  <c r="CW607" i="20" s="1"/>
  <c r="DB607" i="20" s="1"/>
  <c r="DC607" i="20" s="1"/>
  <c r="CX606" i="20" a="1"/>
  <c r="CX606" i="20" s="1"/>
  <c r="CW606" i="20" a="1"/>
  <c r="CW606" i="20" s="1"/>
  <c r="DB606" i="20" s="1"/>
  <c r="DC606" i="20" s="1"/>
  <c r="CX605" i="20" a="1"/>
  <c r="CX605" i="20" s="1"/>
  <c r="CW605" i="20" a="1"/>
  <c r="CW605" i="20" s="1"/>
  <c r="DB605" i="20" s="1"/>
  <c r="DC605" i="20" s="1"/>
  <c r="CX604" i="20" a="1"/>
  <c r="CX604" i="20" s="1"/>
  <c r="CW604" i="20" a="1"/>
  <c r="CW604" i="20" s="1"/>
  <c r="DB604" i="20" s="1"/>
  <c r="DC604" i="20" s="1"/>
  <c r="CX603" i="20" a="1"/>
  <c r="CX603" i="20" s="1"/>
  <c r="CW603" i="20" a="1"/>
  <c r="CW603" i="20" s="1"/>
  <c r="DB603" i="20" s="1"/>
  <c r="CX602" i="20" a="1"/>
  <c r="CX602" i="20" s="1"/>
  <c r="CW602" i="20" a="1"/>
  <c r="CW602" i="20" s="1"/>
  <c r="DB602" i="20" s="1"/>
  <c r="CX601" i="20" a="1"/>
  <c r="CX601" i="20" s="1"/>
  <c r="CW601" i="20" a="1"/>
  <c r="CW601" i="20" s="1"/>
  <c r="DB601" i="20" s="1"/>
  <c r="DC601" i="20" s="1"/>
  <c r="CX600" i="20" a="1"/>
  <c r="CX600" i="20" s="1"/>
  <c r="CW600" i="20" a="1"/>
  <c r="CW600" i="20" s="1"/>
  <c r="DB600" i="20" s="1"/>
  <c r="DC600" i="20" s="1"/>
  <c r="CX599" i="20" a="1"/>
  <c r="CX599" i="20" s="1"/>
  <c r="CW599" i="20" a="1"/>
  <c r="CW599" i="20" s="1"/>
  <c r="DB599" i="20" s="1"/>
  <c r="DC599" i="20" s="1"/>
  <c r="CX598" i="20" a="1"/>
  <c r="CX598" i="20" s="1"/>
  <c r="CW598" i="20" a="1"/>
  <c r="CW598" i="20" s="1"/>
  <c r="DB598" i="20" s="1"/>
  <c r="CX597" i="20" a="1"/>
  <c r="CX597" i="20" s="1"/>
  <c r="CW597" i="20" a="1"/>
  <c r="CW597" i="20" s="1"/>
  <c r="DB597" i="20" s="1"/>
  <c r="DC597" i="20" s="1"/>
  <c r="CX596" i="20" a="1"/>
  <c r="CX596" i="20" s="1"/>
  <c r="CW596" i="20" a="1"/>
  <c r="CW596" i="20" s="1"/>
  <c r="DB596" i="20" s="1"/>
  <c r="DC596" i="20" s="1"/>
  <c r="CX595" i="20" a="1"/>
  <c r="CX595" i="20" s="1"/>
  <c r="CW595" i="20" a="1"/>
  <c r="CW595" i="20" s="1"/>
  <c r="DB595" i="20" s="1"/>
  <c r="DC595" i="20" s="1"/>
  <c r="CX594" i="20" a="1"/>
  <c r="CX594" i="20" s="1"/>
  <c r="CW594" i="20" a="1"/>
  <c r="CW594" i="20" s="1"/>
  <c r="DB594" i="20" s="1"/>
  <c r="DC594" i="20" s="1"/>
  <c r="CX593" i="20" a="1"/>
  <c r="CX593" i="20" s="1"/>
  <c r="CW593" i="20" a="1"/>
  <c r="CW593" i="20" s="1"/>
  <c r="DB593" i="20" s="1"/>
  <c r="DC593" i="20" s="1"/>
  <c r="CX592" i="20" a="1"/>
  <c r="CX592" i="20" s="1"/>
  <c r="CW592" i="20" a="1"/>
  <c r="CW592" i="20" s="1"/>
  <c r="DB592" i="20" s="1"/>
  <c r="CX591" i="20" a="1"/>
  <c r="CX591" i="20" s="1"/>
  <c r="CW591" i="20" a="1"/>
  <c r="CW591" i="20" s="1"/>
  <c r="DB591" i="20" s="1"/>
  <c r="DC591" i="20" s="1"/>
  <c r="CX590" i="20" a="1"/>
  <c r="CX590" i="20" s="1"/>
  <c r="CW590" i="20" a="1"/>
  <c r="CW590" i="20" s="1"/>
  <c r="DB590" i="20" s="1"/>
  <c r="DC590" i="20" s="1"/>
  <c r="CX589" i="20" a="1"/>
  <c r="CX589" i="20" s="1"/>
  <c r="CW589" i="20" a="1"/>
  <c r="CW589" i="20" s="1"/>
  <c r="DB589" i="20" s="1"/>
  <c r="DC589" i="20" s="1"/>
  <c r="CX588" i="20" a="1"/>
  <c r="CX588" i="20" s="1"/>
  <c r="CW588" i="20" a="1"/>
  <c r="CW588" i="20" s="1"/>
  <c r="DB588" i="20" s="1"/>
  <c r="DC588" i="20" s="1"/>
  <c r="CX587" i="20" a="1"/>
  <c r="CX587" i="20" s="1"/>
  <c r="CW587" i="20" a="1"/>
  <c r="CW587" i="20" s="1"/>
  <c r="DB587" i="20" s="1"/>
  <c r="CX586" i="20" a="1"/>
  <c r="CX586" i="20" s="1"/>
  <c r="CW586" i="20" a="1"/>
  <c r="CW586" i="20" s="1"/>
  <c r="DB586" i="20" s="1"/>
  <c r="CX585" i="20" a="1"/>
  <c r="CX585" i="20" s="1"/>
  <c r="CW585" i="20" a="1"/>
  <c r="CW585" i="20" s="1"/>
  <c r="DB585" i="20" s="1"/>
  <c r="DC585" i="20" s="1"/>
  <c r="CX584" i="20" a="1"/>
  <c r="CX584" i="20" s="1"/>
  <c r="CW584" i="20" a="1"/>
  <c r="CW584" i="20" s="1"/>
  <c r="DB584" i="20" s="1"/>
  <c r="DC584" i="20" s="1"/>
  <c r="CX583" i="20" a="1"/>
  <c r="CX583" i="20" s="1"/>
  <c r="CW583" i="20" a="1"/>
  <c r="CW583" i="20" s="1"/>
  <c r="DB583" i="20" s="1"/>
  <c r="DC583" i="20" s="1"/>
  <c r="CX582" i="20" a="1"/>
  <c r="CX582" i="20" s="1"/>
  <c r="CW582" i="20" a="1"/>
  <c r="CW582" i="20" s="1"/>
  <c r="DB582" i="20" s="1"/>
  <c r="CX581" i="20" a="1"/>
  <c r="CX581" i="20" s="1"/>
  <c r="CW581" i="20" a="1"/>
  <c r="CW581" i="20" s="1"/>
  <c r="DB581" i="20" s="1"/>
  <c r="DC581" i="20" s="1"/>
  <c r="CX580" i="20" a="1"/>
  <c r="CX580" i="20" s="1"/>
  <c r="CW580" i="20" a="1"/>
  <c r="CW580" i="20" s="1"/>
  <c r="DB580" i="20" s="1"/>
  <c r="DC580" i="20" s="1"/>
  <c r="CX579" i="20" a="1"/>
  <c r="CX579" i="20" s="1"/>
  <c r="CW579" i="20" a="1"/>
  <c r="CW579" i="20" s="1"/>
  <c r="DB579" i="20" s="1"/>
  <c r="DC579" i="20" s="1"/>
  <c r="CX578" i="20" a="1"/>
  <c r="CX578" i="20" s="1"/>
  <c r="CW578" i="20" a="1"/>
  <c r="CW578" i="20" s="1"/>
  <c r="DB578" i="20" s="1"/>
  <c r="CX577" i="20" a="1"/>
  <c r="CX577" i="20" s="1"/>
  <c r="CW577" i="20" a="1"/>
  <c r="CW577" i="20" s="1"/>
  <c r="DB577" i="20" s="1"/>
  <c r="DC577" i="20" s="1"/>
  <c r="CX576" i="20" a="1"/>
  <c r="CX576" i="20" s="1"/>
  <c r="CW576" i="20" a="1"/>
  <c r="CW576" i="20" s="1"/>
  <c r="DB576" i="20" s="1"/>
  <c r="DC576" i="20" s="1"/>
  <c r="CX575" i="20" a="1"/>
  <c r="CX575" i="20" s="1"/>
  <c r="CW575" i="20" a="1"/>
  <c r="CW575" i="20" s="1"/>
  <c r="DB575" i="20" s="1"/>
  <c r="DC575" i="20" s="1"/>
  <c r="CX574" i="20" a="1"/>
  <c r="CX574" i="20" s="1"/>
  <c r="CW574" i="20" a="1"/>
  <c r="CW574" i="20" s="1"/>
  <c r="DB574" i="20" s="1"/>
  <c r="DC574" i="20" s="1"/>
  <c r="CX573" i="20" a="1"/>
  <c r="CX573" i="20" s="1"/>
  <c r="CW573" i="20" a="1"/>
  <c r="CW573" i="20" s="1"/>
  <c r="DB573" i="20" s="1"/>
  <c r="CX572" i="20" a="1"/>
  <c r="CX572" i="20" s="1"/>
  <c r="CW572" i="20" a="1"/>
  <c r="CW572" i="20" s="1"/>
  <c r="DB572" i="20" s="1"/>
  <c r="DC572" i="20" s="1"/>
  <c r="CX571" i="20" a="1"/>
  <c r="CX571" i="20" s="1"/>
  <c r="CW571" i="20" a="1"/>
  <c r="CW571" i="20" s="1"/>
  <c r="DB571" i="20" s="1"/>
  <c r="DC571" i="20" s="1"/>
  <c r="CX570" i="20" a="1"/>
  <c r="CX570" i="20" s="1"/>
  <c r="CW570" i="20" a="1"/>
  <c r="CW570" i="20" s="1"/>
  <c r="DB570" i="20" s="1"/>
  <c r="DC570" i="20" s="1"/>
  <c r="CX569" i="20" a="1"/>
  <c r="CX569" i="20" s="1"/>
  <c r="CW569" i="20" a="1"/>
  <c r="CW569" i="20" s="1"/>
  <c r="DB569" i="20" s="1"/>
  <c r="DC569" i="20" s="1"/>
  <c r="CX568" i="20" a="1"/>
  <c r="CX568" i="20" s="1"/>
  <c r="CW568" i="20" a="1"/>
  <c r="CW568" i="20" s="1"/>
  <c r="DB568" i="20" s="1"/>
  <c r="CX567" i="20" a="1"/>
  <c r="CX567" i="20" s="1"/>
  <c r="CW567" i="20" a="1"/>
  <c r="CW567" i="20" s="1"/>
  <c r="DB567" i="20" s="1"/>
  <c r="DC567" i="20" s="1"/>
  <c r="CX566" i="20" a="1"/>
  <c r="CX566" i="20" s="1"/>
  <c r="CW566" i="20" a="1"/>
  <c r="CW566" i="20" s="1"/>
  <c r="DB566" i="20" s="1"/>
  <c r="DC566" i="20" s="1"/>
  <c r="CX565" i="20" a="1"/>
  <c r="CX565" i="20" s="1"/>
  <c r="CW565" i="20" a="1"/>
  <c r="CW565" i="20" s="1"/>
  <c r="DB565" i="20" s="1"/>
  <c r="DC565" i="20" s="1"/>
  <c r="CX564" i="20" a="1"/>
  <c r="CX564" i="20" s="1"/>
  <c r="CW564" i="20" a="1"/>
  <c r="CW564" i="20" s="1"/>
  <c r="DB564" i="20" s="1"/>
  <c r="DC564" i="20" s="1"/>
  <c r="CX563" i="20" a="1"/>
  <c r="CX563" i="20" s="1"/>
  <c r="CW563" i="20" a="1"/>
  <c r="CW563" i="20" s="1"/>
  <c r="DB563" i="20" s="1"/>
  <c r="CX562" i="20" a="1"/>
  <c r="CX562" i="20" s="1"/>
  <c r="CW562" i="20" a="1"/>
  <c r="CW562" i="20" s="1"/>
  <c r="DB562" i="20" s="1"/>
  <c r="DC562" i="20" s="1"/>
  <c r="CX561" i="20" a="1"/>
  <c r="CX561" i="20" s="1"/>
  <c r="CW561" i="20" a="1"/>
  <c r="CW561" i="20" s="1"/>
  <c r="DB561" i="20" s="1"/>
  <c r="DC561" i="20" s="1"/>
  <c r="CX560" i="20" a="1"/>
  <c r="CX560" i="20" s="1"/>
  <c r="CW560" i="20" a="1"/>
  <c r="CW560" i="20" s="1"/>
  <c r="DB560" i="20" s="1"/>
  <c r="DC560" i="20" s="1"/>
  <c r="CX559" i="20" a="1"/>
  <c r="CX559" i="20" s="1"/>
  <c r="CW559" i="20" a="1"/>
  <c r="CW559" i="20" s="1"/>
  <c r="DB559" i="20" s="1"/>
  <c r="DC559" i="20" s="1"/>
  <c r="CX558" i="20" a="1"/>
  <c r="CX558" i="20" s="1"/>
  <c r="CW558" i="20" a="1"/>
  <c r="CW558" i="20" s="1"/>
  <c r="DB558" i="20" s="1"/>
  <c r="CX557" i="20" a="1"/>
  <c r="CX557" i="20" s="1"/>
  <c r="CW557" i="20" a="1"/>
  <c r="CW557" i="20" s="1"/>
  <c r="DB557" i="20" s="1"/>
  <c r="CX556" i="20" a="1"/>
  <c r="CX556" i="20" s="1"/>
  <c r="CW556" i="20" a="1"/>
  <c r="CW556" i="20" s="1"/>
  <c r="DB556" i="20" s="1"/>
  <c r="DC556" i="20" s="1"/>
  <c r="CX555" i="20" a="1"/>
  <c r="CX555" i="20" s="1"/>
  <c r="CW555" i="20" a="1"/>
  <c r="CW555" i="20" s="1"/>
  <c r="DB555" i="20" s="1"/>
  <c r="DC555" i="20" s="1"/>
  <c r="CX554" i="20" a="1"/>
  <c r="CX554" i="20" s="1"/>
  <c r="CW554" i="20" a="1"/>
  <c r="CW554" i="20" s="1"/>
  <c r="DB554" i="20" s="1"/>
  <c r="DC554" i="20" s="1"/>
  <c r="CX553" i="20" a="1"/>
  <c r="CX553" i="20" s="1"/>
  <c r="CW553" i="20" a="1"/>
  <c r="CW553" i="20" s="1"/>
  <c r="DB553" i="20" s="1"/>
  <c r="DC553" i="20" s="1"/>
  <c r="CX552" i="20" a="1"/>
  <c r="CX552" i="20" s="1"/>
  <c r="CW552" i="20" a="1"/>
  <c r="CW552" i="20" s="1"/>
  <c r="DB552" i="20" s="1"/>
  <c r="CX551" i="20" a="1"/>
  <c r="CX551" i="20" s="1"/>
  <c r="CW551" i="20" a="1"/>
  <c r="CW551" i="20" s="1"/>
  <c r="DB551" i="20" s="1"/>
  <c r="DC551" i="20" s="1"/>
  <c r="CX550" i="20" a="1"/>
  <c r="CX550" i="20" s="1"/>
  <c r="CW550" i="20" a="1"/>
  <c r="CW550" i="20" s="1"/>
  <c r="DB550" i="20" s="1"/>
  <c r="DC550" i="20" s="1"/>
  <c r="CX549" i="20" a="1"/>
  <c r="CX549" i="20" s="1"/>
  <c r="CW549" i="20" a="1"/>
  <c r="CW549" i="20" s="1"/>
  <c r="DB549" i="20" s="1"/>
  <c r="DC549" i="20" s="1"/>
  <c r="CX548" i="20" a="1"/>
  <c r="CX548" i="20" s="1"/>
  <c r="CW548" i="20" a="1"/>
  <c r="CW548" i="20" s="1"/>
  <c r="DB548" i="20" s="1"/>
  <c r="DC548" i="20" s="1"/>
  <c r="CX547" i="20" a="1"/>
  <c r="CX547" i="20" s="1"/>
  <c r="CW547" i="20" a="1"/>
  <c r="CW547" i="20" s="1"/>
  <c r="DB547" i="20" s="1"/>
  <c r="CX546" i="20" a="1"/>
  <c r="CX546" i="20" s="1"/>
  <c r="CW546" i="20" a="1"/>
  <c r="CW546" i="20" s="1"/>
  <c r="DB546" i="20" s="1"/>
  <c r="DC546" i="20" s="1"/>
  <c r="CX545" i="20" a="1"/>
  <c r="CX545" i="20" s="1"/>
  <c r="CW545" i="20" a="1"/>
  <c r="CW545" i="20" s="1"/>
  <c r="DB545" i="20" s="1"/>
  <c r="DC545" i="20" s="1"/>
  <c r="CX544" i="20" a="1"/>
  <c r="CX544" i="20" s="1"/>
  <c r="CW544" i="20" a="1"/>
  <c r="CW544" i="20" s="1"/>
  <c r="DB544" i="20" s="1"/>
  <c r="DC544" i="20" s="1"/>
  <c r="CX543" i="20" a="1"/>
  <c r="CX543" i="20" s="1"/>
  <c r="CW543" i="20" a="1"/>
  <c r="CW543" i="20" s="1"/>
  <c r="DB543" i="20" s="1"/>
  <c r="CX542" i="20" a="1"/>
  <c r="CX542" i="20" s="1"/>
  <c r="CW542" i="20" a="1"/>
  <c r="CW542" i="20" s="1"/>
  <c r="DB542" i="20" s="1"/>
  <c r="DC542" i="20" s="1"/>
  <c r="CX541" i="20" a="1"/>
  <c r="CX541" i="20" s="1"/>
  <c r="CW541" i="20" a="1"/>
  <c r="CW541" i="20" s="1"/>
  <c r="DB541" i="20" s="1"/>
  <c r="DC541" i="20" s="1"/>
  <c r="CX540" i="20" a="1"/>
  <c r="CX540" i="20" s="1"/>
  <c r="CW540" i="20" a="1"/>
  <c r="CW540" i="20" s="1"/>
  <c r="DB540" i="20" s="1"/>
  <c r="CX539" i="20" a="1"/>
  <c r="CX539" i="20" s="1"/>
  <c r="CW539" i="20" a="1"/>
  <c r="CW539" i="20" s="1"/>
  <c r="DB539" i="20" s="1"/>
  <c r="DC539" i="20" s="1"/>
  <c r="CX538" i="20" a="1"/>
  <c r="CX538" i="20" s="1"/>
  <c r="CW538" i="20" a="1"/>
  <c r="CW538" i="20" s="1"/>
  <c r="DB538" i="20" s="1"/>
  <c r="DC538" i="20" s="1"/>
  <c r="CX537" i="20" a="1"/>
  <c r="CX537" i="20" s="1"/>
  <c r="CW537" i="20" a="1"/>
  <c r="CW537" i="20" s="1"/>
  <c r="DB537" i="20" s="1"/>
  <c r="CX536" i="20" a="1"/>
  <c r="CX536" i="20" s="1"/>
  <c r="CW536" i="20" a="1"/>
  <c r="CW536" i="20" s="1"/>
  <c r="DB536" i="20" s="1"/>
  <c r="DC536" i="20" s="1"/>
  <c r="CX535" i="20" a="1"/>
  <c r="CX535" i="20" s="1"/>
  <c r="CW535" i="20" a="1"/>
  <c r="CW535" i="20" s="1"/>
  <c r="DB535" i="20" s="1"/>
  <c r="DC535" i="20" s="1"/>
  <c r="CX534" i="20" a="1"/>
  <c r="CX534" i="20" s="1"/>
  <c r="CW534" i="20" a="1"/>
  <c r="CW534" i="20" s="1"/>
  <c r="DB534" i="20" s="1"/>
  <c r="DC534" i="20" s="1"/>
  <c r="CX533" i="20" a="1"/>
  <c r="CX533" i="20" s="1"/>
  <c r="CW533" i="20" a="1"/>
  <c r="CW533" i="20" s="1"/>
  <c r="DB533" i="20" s="1"/>
  <c r="DC533" i="20" s="1"/>
  <c r="CX532" i="20" a="1"/>
  <c r="CX532" i="20" s="1"/>
  <c r="CW532" i="20" a="1"/>
  <c r="CW532" i="20" s="1"/>
  <c r="DB532" i="20" s="1"/>
  <c r="CX531" i="20" a="1"/>
  <c r="CX531" i="20" s="1"/>
  <c r="CW531" i="20" a="1"/>
  <c r="CW531" i="20" s="1"/>
  <c r="DB531" i="20" s="1"/>
  <c r="DC531" i="20" s="1"/>
  <c r="CX530" i="20" a="1"/>
  <c r="CX530" i="20" s="1"/>
  <c r="CW530" i="20" a="1"/>
  <c r="CW530" i="20" s="1"/>
  <c r="DB530" i="20" s="1"/>
  <c r="DC530" i="20" s="1"/>
  <c r="CX529" i="20" a="1"/>
  <c r="CX529" i="20" s="1"/>
  <c r="CW529" i="20" a="1"/>
  <c r="CW529" i="20" s="1"/>
  <c r="DB529" i="20" s="1"/>
  <c r="DC529" i="20" s="1"/>
  <c r="CX528" i="20" a="1"/>
  <c r="CX528" i="20" s="1"/>
  <c r="CW528" i="20" a="1"/>
  <c r="CW528" i="20" s="1"/>
  <c r="DB528" i="20" s="1"/>
  <c r="DC528" i="20" s="1"/>
  <c r="CX527" i="20" a="1"/>
  <c r="CX527" i="20" s="1"/>
  <c r="CW527" i="20" a="1"/>
  <c r="CW527" i="20" s="1"/>
  <c r="DB527" i="20" s="1"/>
  <c r="CX526" i="20" a="1"/>
  <c r="CX526" i="20" s="1"/>
  <c r="CW526" i="20" a="1"/>
  <c r="CW526" i="20" s="1"/>
  <c r="DB526" i="20" s="1"/>
  <c r="DC526" i="20" s="1"/>
  <c r="CX525" i="20" a="1"/>
  <c r="CX525" i="20" s="1"/>
  <c r="CW525" i="20" a="1"/>
  <c r="CW525" i="20" s="1"/>
  <c r="DB525" i="20" s="1"/>
  <c r="DC525" i="20" s="1"/>
  <c r="CX524" i="20" a="1"/>
  <c r="CX524" i="20" s="1"/>
  <c r="CW524" i="20" a="1"/>
  <c r="CW524" i="20" s="1"/>
  <c r="DB524" i="20" s="1"/>
  <c r="CX523" i="20" a="1"/>
  <c r="CX523" i="20" s="1"/>
  <c r="CW523" i="20" a="1"/>
  <c r="CW523" i="20" s="1"/>
  <c r="DB523" i="20" s="1"/>
  <c r="DC523" i="20" s="1"/>
  <c r="CX522" i="20" a="1"/>
  <c r="CX522" i="20" s="1"/>
  <c r="CW522" i="20" a="1"/>
  <c r="CW522" i="20" s="1"/>
  <c r="DB522" i="20" s="1"/>
  <c r="DC522" i="20" s="1"/>
  <c r="CX521" i="20" a="1"/>
  <c r="CX521" i="20" s="1"/>
  <c r="CW521" i="20" a="1"/>
  <c r="CW521" i="20" s="1"/>
  <c r="DB521" i="20" s="1"/>
  <c r="DC521" i="20" s="1"/>
  <c r="CX520" i="20" a="1"/>
  <c r="CX520" i="20" s="1"/>
  <c r="CW520" i="20" a="1"/>
  <c r="CW520" i="20" s="1"/>
  <c r="DB520" i="20" s="1"/>
  <c r="DC520" i="20" s="1"/>
  <c r="CX519" i="20" a="1"/>
  <c r="CX519" i="20" s="1"/>
  <c r="CW519" i="20" a="1"/>
  <c r="CW519" i="20" s="1"/>
  <c r="DB519" i="20" s="1"/>
  <c r="CX518" i="20" a="1"/>
  <c r="CX518" i="20" s="1"/>
  <c r="CW518" i="20" a="1"/>
  <c r="CW518" i="20" s="1"/>
  <c r="DB518" i="20" s="1"/>
  <c r="DC518" i="20" s="1"/>
  <c r="CX517" i="20" a="1"/>
  <c r="CX517" i="20" s="1"/>
  <c r="CW517" i="20" a="1"/>
  <c r="CW517" i="20" s="1"/>
  <c r="DB517" i="20" s="1"/>
  <c r="DC517" i="20" s="1"/>
  <c r="CX516" i="20" a="1"/>
  <c r="CX516" i="20" s="1"/>
  <c r="CW516" i="20" a="1"/>
  <c r="CW516" i="20" s="1"/>
  <c r="DB516" i="20" s="1"/>
  <c r="DC516" i="20" s="1"/>
  <c r="CX515" i="20" a="1"/>
  <c r="CX515" i="20" s="1"/>
  <c r="CW515" i="20" a="1"/>
  <c r="CW515" i="20" s="1"/>
  <c r="DB515" i="20" s="1"/>
  <c r="DC515" i="20" s="1"/>
  <c r="CX514" i="20" a="1"/>
  <c r="CX514" i="20" s="1"/>
  <c r="CW514" i="20" a="1"/>
  <c r="CW514" i="20" s="1"/>
  <c r="DB514" i="20" s="1"/>
  <c r="CX513" i="20" a="1"/>
  <c r="CX513" i="20" s="1"/>
  <c r="CW513" i="20" a="1"/>
  <c r="CW513" i="20" s="1"/>
  <c r="DB513" i="20" s="1"/>
  <c r="DC513" i="20" s="1"/>
  <c r="CX512" i="20" a="1"/>
  <c r="CX512" i="20" s="1"/>
  <c r="CW512" i="20" a="1"/>
  <c r="CW512" i="20" s="1"/>
  <c r="DB512" i="20" s="1"/>
  <c r="DC512" i="20" s="1"/>
  <c r="CX511" i="20" a="1"/>
  <c r="CX511" i="20" s="1"/>
  <c r="CW511" i="20" a="1"/>
  <c r="CW511" i="20" s="1"/>
  <c r="DB511" i="20" s="1"/>
  <c r="DC511" i="20" s="1"/>
  <c r="CX510" i="20" a="1"/>
  <c r="CX510" i="20" s="1"/>
  <c r="CW510" i="20" a="1"/>
  <c r="CW510" i="20" s="1"/>
  <c r="DB510" i="20" s="1"/>
  <c r="DC510" i="20" s="1"/>
  <c r="CX509" i="20" a="1"/>
  <c r="CX509" i="20" s="1"/>
  <c r="CW509" i="20" a="1"/>
  <c r="CW509" i="20" s="1"/>
  <c r="DB509" i="20" s="1"/>
  <c r="CX508" i="20" a="1"/>
  <c r="CX508" i="20" s="1"/>
  <c r="CW508" i="20" a="1"/>
  <c r="CW508" i="20" s="1"/>
  <c r="DB508" i="20" s="1"/>
  <c r="DC508" i="20" s="1"/>
  <c r="CX507" i="20" a="1"/>
  <c r="CX507" i="20" s="1"/>
  <c r="CW507" i="20" a="1"/>
  <c r="CW507" i="20" s="1"/>
  <c r="DB507" i="20" s="1"/>
  <c r="DC507" i="20" s="1"/>
  <c r="CX506" i="20" a="1"/>
  <c r="CX506" i="20" s="1"/>
  <c r="CW506" i="20" a="1"/>
  <c r="CW506" i="20" s="1"/>
  <c r="DB506" i="20" s="1"/>
  <c r="DC506" i="20" s="1"/>
  <c r="CX505" i="20" a="1"/>
  <c r="CX505" i="20" s="1"/>
  <c r="CW505" i="20" a="1"/>
  <c r="CW505" i="20" s="1"/>
  <c r="DB505" i="20" s="1"/>
  <c r="DC505" i="20" s="1"/>
  <c r="CX504" i="20" a="1"/>
  <c r="CX504" i="20" s="1"/>
  <c r="CW504" i="20" a="1"/>
  <c r="CW504" i="20" s="1"/>
  <c r="DB504" i="20" s="1"/>
  <c r="CX503" i="20" a="1"/>
  <c r="CX503" i="20" s="1"/>
  <c r="CW503" i="20" a="1"/>
  <c r="CW503" i="20" s="1"/>
  <c r="DB503" i="20" s="1"/>
  <c r="CX502" i="20" a="1"/>
  <c r="CX502" i="20" s="1"/>
  <c r="CW502" i="20" a="1"/>
  <c r="CW502" i="20" s="1"/>
  <c r="DB502" i="20" s="1"/>
  <c r="DC502" i="20" s="1"/>
  <c r="CX501" i="20" a="1"/>
  <c r="CX501" i="20" s="1"/>
  <c r="CW501" i="20" a="1"/>
  <c r="CW501" i="20" s="1"/>
  <c r="DB501" i="20" s="1"/>
  <c r="DC501" i="20" s="1"/>
  <c r="CX500" i="20" a="1"/>
  <c r="CX500" i="20" s="1"/>
  <c r="CW500" i="20" a="1"/>
  <c r="CW500" i="20" s="1"/>
  <c r="DB500" i="20" s="1"/>
  <c r="DC500" i="20" s="1"/>
  <c r="CX499" i="20" a="1"/>
  <c r="CX499" i="20" s="1"/>
  <c r="CW499" i="20" a="1"/>
  <c r="CW499" i="20" s="1"/>
  <c r="DB499" i="20" s="1"/>
  <c r="DC499" i="20" s="1"/>
  <c r="CX498" i="20" a="1"/>
  <c r="CX498" i="20" s="1"/>
  <c r="CW498" i="20" a="1"/>
  <c r="CW498" i="20" s="1"/>
  <c r="DB498" i="20" s="1"/>
  <c r="CX497" i="20" a="1"/>
  <c r="CX497" i="20" s="1"/>
  <c r="CW497" i="20" a="1"/>
  <c r="CW497" i="20" s="1"/>
  <c r="DB497" i="20" s="1"/>
  <c r="DC497" i="20" s="1"/>
  <c r="CX496" i="20" a="1"/>
  <c r="CX496" i="20" s="1"/>
  <c r="CW496" i="20" a="1"/>
  <c r="CW496" i="20" s="1"/>
  <c r="DB496" i="20" s="1"/>
  <c r="DC496" i="20" s="1"/>
  <c r="CX495" i="20" a="1"/>
  <c r="CX495" i="20" s="1"/>
  <c r="CW495" i="20" a="1"/>
  <c r="CW495" i="20" s="1"/>
  <c r="DB495" i="20" s="1"/>
  <c r="DC495" i="20" s="1"/>
  <c r="CX494" i="20" a="1"/>
  <c r="CX494" i="20" s="1"/>
  <c r="CW494" i="20" a="1"/>
  <c r="CW494" i="20" s="1"/>
  <c r="DB494" i="20" s="1"/>
  <c r="CX493" i="20" a="1"/>
  <c r="CX493" i="20" s="1"/>
  <c r="CW493" i="20" a="1"/>
  <c r="CW493" i="20" s="1"/>
  <c r="DB493" i="20" s="1"/>
  <c r="DC493" i="20" s="1"/>
  <c r="CX492" i="20" a="1"/>
  <c r="CX492" i="20" s="1"/>
  <c r="CW492" i="20" a="1"/>
  <c r="CW492" i="20" s="1"/>
  <c r="DB492" i="20" s="1"/>
  <c r="DC492" i="20" s="1"/>
  <c r="CX491" i="20" a="1"/>
  <c r="CX491" i="20" s="1"/>
  <c r="CW491" i="20" a="1"/>
  <c r="CW491" i="20" s="1"/>
  <c r="DB491" i="20" s="1"/>
  <c r="DC491" i="20" s="1"/>
  <c r="CX490" i="20" a="1"/>
  <c r="CX490" i="20" s="1"/>
  <c r="CW490" i="20" a="1"/>
  <c r="CW490" i="20" s="1"/>
  <c r="DB490" i="20" s="1"/>
  <c r="CX489" i="20" a="1"/>
  <c r="CX489" i="20" s="1"/>
  <c r="CW489" i="20" a="1"/>
  <c r="CW489" i="20" s="1"/>
  <c r="DB489" i="20" s="1"/>
  <c r="DC489" i="20" s="1"/>
  <c r="CX488" i="20" a="1"/>
  <c r="CX488" i="20" s="1"/>
  <c r="CW488" i="20" a="1"/>
  <c r="CW488" i="20" s="1"/>
  <c r="DB488" i="20" s="1"/>
  <c r="DC488" i="20" s="1"/>
  <c r="CX487" i="20" a="1"/>
  <c r="CX487" i="20" s="1"/>
  <c r="CW487" i="20" a="1"/>
  <c r="CW487" i="20" s="1"/>
  <c r="DB487" i="20" s="1"/>
  <c r="DC487" i="20" s="1"/>
  <c r="CX486" i="20" a="1"/>
  <c r="CX486" i="20" s="1"/>
  <c r="CW486" i="20" a="1"/>
  <c r="CW486" i="20" s="1"/>
  <c r="DB486" i="20" s="1"/>
  <c r="CX485" i="20" a="1"/>
  <c r="CX485" i="20" s="1"/>
  <c r="CW485" i="20" a="1"/>
  <c r="CW485" i="20" s="1"/>
  <c r="DB485" i="20" s="1"/>
  <c r="CX484" i="20" a="1"/>
  <c r="CX484" i="20" s="1"/>
  <c r="CW484" i="20" a="1"/>
  <c r="CW484" i="20" s="1"/>
  <c r="DB484" i="20" s="1"/>
  <c r="DC484" i="20" s="1"/>
  <c r="CX483" i="20" a="1"/>
  <c r="CX483" i="20" s="1"/>
  <c r="CW483" i="20" a="1"/>
  <c r="CW483" i="20" s="1"/>
  <c r="DB483" i="20" s="1"/>
  <c r="DC483" i="20" s="1"/>
  <c r="CX482" i="20" a="1"/>
  <c r="CX482" i="20" s="1"/>
  <c r="CW482" i="20" a="1"/>
  <c r="CW482" i="20" s="1"/>
  <c r="DB482" i="20" s="1"/>
  <c r="DC482" i="20" s="1"/>
  <c r="CX481" i="20" a="1"/>
  <c r="CX481" i="20" s="1"/>
  <c r="CW481" i="20" a="1"/>
  <c r="CW481" i="20" s="1"/>
  <c r="DB481" i="20" s="1"/>
  <c r="CX480" i="20" a="1"/>
  <c r="CX480" i="20" s="1"/>
  <c r="CW480" i="20" a="1"/>
  <c r="CW480" i="20" s="1"/>
  <c r="DB480" i="20" s="1"/>
  <c r="DC480" i="20" s="1"/>
  <c r="CX479" i="20" a="1"/>
  <c r="CX479" i="20" s="1"/>
  <c r="CW479" i="20" a="1"/>
  <c r="CW479" i="20" s="1"/>
  <c r="DB479" i="20" s="1"/>
  <c r="DC479" i="20" s="1"/>
  <c r="CX478" i="20" a="1"/>
  <c r="CX478" i="20" s="1"/>
  <c r="CW478" i="20" a="1"/>
  <c r="CW478" i="20" s="1"/>
  <c r="DB478" i="20" s="1"/>
  <c r="DC478" i="20" s="1"/>
  <c r="CX477" i="20" a="1"/>
  <c r="CX477" i="20" s="1"/>
  <c r="CW477" i="20" a="1"/>
  <c r="CW477" i="20" s="1"/>
  <c r="DB477" i="20" s="1"/>
  <c r="DC477" i="20" s="1"/>
  <c r="CX476" i="20" a="1"/>
  <c r="CX476" i="20" s="1"/>
  <c r="CW476" i="20" a="1"/>
  <c r="CW476" i="20" s="1"/>
  <c r="DB476" i="20" s="1"/>
  <c r="CX475" i="20" a="1"/>
  <c r="CX475" i="20" s="1"/>
  <c r="CW475" i="20" a="1"/>
  <c r="CW475" i="20" s="1"/>
  <c r="DB475" i="20" s="1"/>
  <c r="DC475" i="20" s="1"/>
  <c r="CX474" i="20" a="1"/>
  <c r="CX474" i="20" s="1"/>
  <c r="CW474" i="20" a="1"/>
  <c r="CW474" i="20" s="1"/>
  <c r="DB474" i="20" s="1"/>
  <c r="DC474" i="20" s="1"/>
  <c r="CX473" i="20" a="1"/>
  <c r="CX473" i="20" s="1"/>
  <c r="CW473" i="20" a="1"/>
  <c r="CW473" i="20" s="1"/>
  <c r="DB473" i="20" s="1"/>
  <c r="DC473" i="20" s="1"/>
  <c r="CX472" i="20" a="1"/>
  <c r="CX472" i="20" s="1"/>
  <c r="CW472" i="20" a="1"/>
  <c r="CW472" i="20" s="1"/>
  <c r="DB472" i="20" s="1"/>
  <c r="DC472" i="20" s="1"/>
  <c r="CX471" i="20" a="1"/>
  <c r="CX471" i="20" s="1"/>
  <c r="CW471" i="20" a="1"/>
  <c r="CW471" i="20" s="1"/>
  <c r="DB471" i="20" s="1"/>
  <c r="CX470" i="20" a="1"/>
  <c r="CX470" i="20" s="1"/>
  <c r="CW470" i="20" a="1"/>
  <c r="CW470" i="20" s="1"/>
  <c r="DB470" i="20" s="1"/>
  <c r="CX469" i="20" a="1"/>
  <c r="CX469" i="20" s="1"/>
  <c r="CW469" i="20" a="1"/>
  <c r="CW469" i="20" s="1"/>
  <c r="DB469" i="20" s="1"/>
  <c r="CX468" i="20" a="1"/>
  <c r="CX468" i="20" s="1"/>
  <c r="CW468" i="20" a="1"/>
  <c r="CW468" i="20" s="1"/>
  <c r="DB468" i="20" s="1"/>
  <c r="CX467" i="20" a="1"/>
  <c r="CX467" i="20" s="1"/>
  <c r="CW467" i="20" a="1"/>
  <c r="CW467" i="20" s="1"/>
  <c r="DB467" i="20" s="1"/>
  <c r="CX466" i="20" a="1"/>
  <c r="CX466" i="20" s="1"/>
  <c r="CW466" i="20" a="1"/>
  <c r="CW466" i="20" s="1"/>
  <c r="DB466" i="20" s="1"/>
  <c r="BC467" i="20" a="1"/>
  <c r="BC467" i="20" s="1"/>
  <c r="BC468" i="20" a="1"/>
  <c r="BC468" i="20" s="1"/>
  <c r="BC469" i="20" a="1"/>
  <c r="BC469" i="20" s="1"/>
  <c r="BC470" i="20" a="1"/>
  <c r="BC470" i="20" s="1"/>
  <c r="BC471" i="20" a="1"/>
  <c r="BC471" i="20" s="1"/>
  <c r="BC472" i="20" a="1"/>
  <c r="BC472" i="20" s="1"/>
  <c r="BC473" i="20" a="1"/>
  <c r="BC473" i="20" s="1"/>
  <c r="BC474" i="20" a="1"/>
  <c r="BC474" i="20" s="1"/>
  <c r="BC475" i="20" a="1"/>
  <c r="BC475" i="20" s="1"/>
  <c r="BC476" i="20" a="1"/>
  <c r="BC476" i="20" s="1"/>
  <c r="BC477" i="20" a="1"/>
  <c r="BC477" i="20" s="1"/>
  <c r="BC478" i="20" a="1"/>
  <c r="BC478" i="20" s="1"/>
  <c r="BC479" i="20" a="1"/>
  <c r="BC479" i="20" s="1"/>
  <c r="BC480" i="20" a="1"/>
  <c r="BC480" i="20" s="1"/>
  <c r="BC481" i="20" a="1"/>
  <c r="BC481" i="20" s="1"/>
  <c r="BC482" i="20" a="1"/>
  <c r="BC482" i="20" s="1"/>
  <c r="BC483" i="20" a="1"/>
  <c r="BC483" i="20" s="1"/>
  <c r="BC484" i="20" a="1"/>
  <c r="BC484" i="20" s="1"/>
  <c r="BC485" i="20" a="1"/>
  <c r="BC485" i="20" s="1"/>
  <c r="BC486" i="20" a="1"/>
  <c r="BC486" i="20" s="1"/>
  <c r="BC487" i="20" a="1"/>
  <c r="BC487" i="20" s="1"/>
  <c r="BC488" i="20" a="1"/>
  <c r="BC488" i="20" s="1"/>
  <c r="BC489" i="20" a="1"/>
  <c r="BC489" i="20" s="1"/>
  <c r="BC490" i="20" a="1"/>
  <c r="BC490" i="20" s="1"/>
  <c r="BC491" i="20" a="1"/>
  <c r="BC491" i="20" s="1"/>
  <c r="BC492" i="20" a="1"/>
  <c r="BC492" i="20" s="1"/>
  <c r="BC493" i="20" a="1"/>
  <c r="BC493" i="20" s="1"/>
  <c r="BC494" i="20" a="1"/>
  <c r="BC494" i="20" s="1"/>
  <c r="BC495" i="20" a="1"/>
  <c r="BC495" i="20" s="1"/>
  <c r="BC496" i="20" a="1"/>
  <c r="BC496" i="20" s="1"/>
  <c r="BC497" i="20" a="1"/>
  <c r="BC497" i="20" s="1"/>
  <c r="BC498" i="20" a="1"/>
  <c r="BC498" i="20" s="1"/>
  <c r="BC499" i="20" a="1"/>
  <c r="BC499" i="20" s="1"/>
  <c r="BC500" i="20" a="1"/>
  <c r="BC500" i="20" s="1"/>
  <c r="BC501" i="20" a="1"/>
  <c r="BC501" i="20" s="1"/>
  <c r="BC502" i="20" a="1"/>
  <c r="BC502" i="20" s="1"/>
  <c r="BC503" i="20" a="1"/>
  <c r="BC503" i="20" s="1"/>
  <c r="BC504" i="20" a="1"/>
  <c r="BC504" i="20" s="1"/>
  <c r="BC505" i="20" a="1"/>
  <c r="BC505" i="20" s="1"/>
  <c r="BC506" i="20" a="1"/>
  <c r="BC506" i="20" s="1"/>
  <c r="BC507" i="20" a="1"/>
  <c r="BC507" i="20" s="1"/>
  <c r="BC508" i="20" a="1"/>
  <c r="BC508" i="20" s="1"/>
  <c r="BC509" i="20" a="1"/>
  <c r="BC509" i="20" s="1"/>
  <c r="BC510" i="20" a="1"/>
  <c r="BC510" i="20" s="1"/>
  <c r="BC511" i="20" a="1"/>
  <c r="BC511" i="20" s="1"/>
  <c r="BC512" i="20" a="1"/>
  <c r="BC512" i="20" s="1"/>
  <c r="BC513" i="20" a="1"/>
  <c r="BC513" i="20" s="1"/>
  <c r="BC514" i="20" a="1"/>
  <c r="BC514" i="20" s="1"/>
  <c r="BC515" i="20" a="1"/>
  <c r="BC515" i="20" s="1"/>
  <c r="BC516" i="20" a="1"/>
  <c r="BC516" i="20" s="1"/>
  <c r="BC517" i="20" a="1"/>
  <c r="BC517" i="20" s="1"/>
  <c r="BC518" i="20" a="1"/>
  <c r="BC518" i="20" s="1"/>
  <c r="BC519" i="20" a="1"/>
  <c r="BC519" i="20" s="1"/>
  <c r="BC520" i="20" a="1"/>
  <c r="BC520" i="20" s="1"/>
  <c r="BC521" i="20" a="1"/>
  <c r="BC521" i="20" s="1"/>
  <c r="BC522" i="20" a="1"/>
  <c r="BC522" i="20" s="1"/>
  <c r="BC523" i="20" a="1"/>
  <c r="BC523" i="20" s="1"/>
  <c r="BC524" i="20" a="1"/>
  <c r="BC524" i="20" s="1"/>
  <c r="BC525" i="20" a="1"/>
  <c r="BC525" i="20" s="1"/>
  <c r="BC526" i="20" a="1"/>
  <c r="BC526" i="20" s="1"/>
  <c r="BC527" i="20" a="1"/>
  <c r="BC527" i="20" s="1"/>
  <c r="BC528" i="20" a="1"/>
  <c r="BC528" i="20" s="1"/>
  <c r="BC529" i="20" a="1"/>
  <c r="BC529" i="20" s="1"/>
  <c r="BC530" i="20" a="1"/>
  <c r="BC530" i="20" s="1"/>
  <c r="BC531" i="20" a="1"/>
  <c r="BC531" i="20" s="1"/>
  <c r="BC532" i="20" a="1"/>
  <c r="BC532" i="20" s="1"/>
  <c r="BC533" i="20" a="1"/>
  <c r="BC533" i="20" s="1"/>
  <c r="BC534" i="20" a="1"/>
  <c r="BC534" i="20" s="1"/>
  <c r="BC535" i="20" a="1"/>
  <c r="BC535" i="20" s="1"/>
  <c r="BC536" i="20" a="1"/>
  <c r="BC536" i="20" s="1"/>
  <c r="BC537" i="20" a="1"/>
  <c r="BC537" i="20" s="1"/>
  <c r="BC538" i="20" a="1"/>
  <c r="BC538" i="20" s="1"/>
  <c r="BC539" i="20" a="1"/>
  <c r="BC539" i="20" s="1"/>
  <c r="BC540" i="20" a="1"/>
  <c r="BC540" i="20" s="1"/>
  <c r="BC541" i="20" a="1"/>
  <c r="BC541" i="20" s="1"/>
  <c r="BC542" i="20" a="1"/>
  <c r="BC542" i="20" s="1"/>
  <c r="BC543" i="20" a="1"/>
  <c r="BC543" i="20" s="1"/>
  <c r="BC544" i="20" a="1"/>
  <c r="BC544" i="20" s="1"/>
  <c r="BC545" i="20" a="1"/>
  <c r="BC545" i="20" s="1"/>
  <c r="BC546" i="20" a="1"/>
  <c r="BC546" i="20" s="1"/>
  <c r="BC547" i="20" a="1"/>
  <c r="BC547" i="20" s="1"/>
  <c r="BC548" i="20" a="1"/>
  <c r="BC548" i="20" s="1"/>
  <c r="BC549" i="20" a="1"/>
  <c r="BC549" i="20" s="1"/>
  <c r="BC550" i="20" a="1"/>
  <c r="BC550" i="20" s="1"/>
  <c r="BC551" i="20" a="1"/>
  <c r="BC551" i="20" s="1"/>
  <c r="BC552" i="20" a="1"/>
  <c r="BC552" i="20" s="1"/>
  <c r="BC553" i="20" a="1"/>
  <c r="BC553" i="20" s="1"/>
  <c r="BC554" i="20" a="1"/>
  <c r="BC554" i="20" s="1"/>
  <c r="BC555" i="20" a="1"/>
  <c r="BC555" i="20" s="1"/>
  <c r="BC556" i="20" a="1"/>
  <c r="BC556" i="20" s="1"/>
  <c r="BC557" i="20" a="1"/>
  <c r="BC557" i="20" s="1"/>
  <c r="BC558" i="20" a="1"/>
  <c r="BC558" i="20" s="1"/>
  <c r="BC559" i="20" a="1"/>
  <c r="BC559" i="20" s="1"/>
  <c r="BC560" i="20" a="1"/>
  <c r="BC560" i="20" s="1"/>
  <c r="BC561" i="20" a="1"/>
  <c r="BC561" i="20" s="1"/>
  <c r="BC562" i="20" a="1"/>
  <c r="BC562" i="20" s="1"/>
  <c r="BC563" i="20" a="1"/>
  <c r="BC563" i="20" s="1"/>
  <c r="BC564" i="20" a="1"/>
  <c r="BC564" i="20" s="1"/>
  <c r="BC565" i="20" a="1"/>
  <c r="BC565" i="20" s="1"/>
  <c r="BC566" i="20" a="1"/>
  <c r="BC566" i="20" s="1"/>
  <c r="BC567" i="20" a="1"/>
  <c r="BC567" i="20" s="1"/>
  <c r="BC568" i="20" a="1"/>
  <c r="BC568" i="20" s="1"/>
  <c r="BC569" i="20" a="1"/>
  <c r="BC569" i="20" s="1"/>
  <c r="BC570" i="20" a="1"/>
  <c r="BC570" i="20" s="1"/>
  <c r="BC571" i="20" a="1"/>
  <c r="BC571" i="20" s="1"/>
  <c r="BC572" i="20" a="1"/>
  <c r="BC572" i="20" s="1"/>
  <c r="BC573" i="20" a="1"/>
  <c r="BC573" i="20" s="1"/>
  <c r="BC574" i="20" a="1"/>
  <c r="BC574" i="20" s="1"/>
  <c r="BC575" i="20" a="1"/>
  <c r="BC575" i="20" s="1"/>
  <c r="BC576" i="20" a="1"/>
  <c r="BC576" i="20" s="1"/>
  <c r="BC577" i="20" a="1"/>
  <c r="BC577" i="20" s="1"/>
  <c r="BC578" i="20" a="1"/>
  <c r="BC578" i="20" s="1"/>
  <c r="BC579" i="20" a="1"/>
  <c r="BC579" i="20" s="1"/>
  <c r="BC580" i="20" a="1"/>
  <c r="BC580" i="20" s="1"/>
  <c r="BC581" i="20" a="1"/>
  <c r="BC581" i="20" s="1"/>
  <c r="BC582" i="20" a="1"/>
  <c r="BC582" i="20" s="1"/>
  <c r="BC583" i="20" a="1"/>
  <c r="BC583" i="20" s="1"/>
  <c r="BC584" i="20" a="1"/>
  <c r="BC584" i="20" s="1"/>
  <c r="BC585" i="20" a="1"/>
  <c r="BC585" i="20" s="1"/>
  <c r="BC586" i="20" a="1"/>
  <c r="BC586" i="20" s="1"/>
  <c r="BC587" i="20" a="1"/>
  <c r="BC587" i="20" s="1"/>
  <c r="BC588" i="20" a="1"/>
  <c r="BC588" i="20" s="1"/>
  <c r="BC589" i="20" a="1"/>
  <c r="BC589" i="20" s="1"/>
  <c r="BC590" i="20" a="1"/>
  <c r="BC590" i="20" s="1"/>
  <c r="BC591" i="20" a="1"/>
  <c r="BC591" i="20" s="1"/>
  <c r="BC592" i="20" a="1"/>
  <c r="BC592" i="20" s="1"/>
  <c r="BC593" i="20" a="1"/>
  <c r="BC593" i="20" s="1"/>
  <c r="BC594" i="20" a="1"/>
  <c r="BC594" i="20" s="1"/>
  <c r="BC595" i="20" a="1"/>
  <c r="BC595" i="20" s="1"/>
  <c r="BC596" i="20" a="1"/>
  <c r="BC596" i="20" s="1"/>
  <c r="BC597" i="20" a="1"/>
  <c r="BC597" i="20" s="1"/>
  <c r="BC598" i="20" a="1"/>
  <c r="BC598" i="20" s="1"/>
  <c r="BC599" i="20" a="1"/>
  <c r="BC599" i="20" s="1"/>
  <c r="BC600" i="20" a="1"/>
  <c r="BC600" i="20" s="1"/>
  <c r="BC601" i="20" a="1"/>
  <c r="BC601" i="20" s="1"/>
  <c r="BC602" i="20" a="1"/>
  <c r="BC602" i="20" s="1"/>
  <c r="BC603" i="20" a="1"/>
  <c r="BC603" i="20" s="1"/>
  <c r="BC604" i="20" a="1"/>
  <c r="BC604" i="20" s="1"/>
  <c r="BC605" i="20" a="1"/>
  <c r="BC605" i="20" s="1"/>
  <c r="BC606" i="20" a="1"/>
  <c r="BC606" i="20" s="1"/>
  <c r="BC607" i="20" a="1"/>
  <c r="BC607" i="20" s="1"/>
  <c r="BC608" i="20" a="1"/>
  <c r="BC608" i="20" s="1"/>
  <c r="BC609" i="20" a="1"/>
  <c r="BC609" i="20" s="1"/>
  <c r="BC610" i="20" a="1"/>
  <c r="BC610" i="20" s="1"/>
  <c r="BC611" i="20" a="1"/>
  <c r="BC611" i="20" s="1"/>
  <c r="BC612" i="20" a="1"/>
  <c r="BC612" i="20" s="1"/>
  <c r="BC613" i="20" a="1"/>
  <c r="BC613" i="20" s="1"/>
  <c r="BC614" i="20" a="1"/>
  <c r="BC614" i="20" s="1"/>
  <c r="BC615" i="20" a="1"/>
  <c r="BC615" i="20" s="1"/>
  <c r="BC616" i="20" a="1"/>
  <c r="BC616" i="20" s="1"/>
  <c r="BC617" i="20" a="1"/>
  <c r="BC617" i="20" s="1"/>
  <c r="BC618" i="20" a="1"/>
  <c r="BC618" i="20" s="1"/>
  <c r="BC619" i="20" a="1"/>
  <c r="BC619" i="20" s="1"/>
  <c r="BC620" i="20" a="1"/>
  <c r="BC620" i="20" s="1"/>
  <c r="BC621" i="20" a="1"/>
  <c r="BC621" i="20" s="1"/>
  <c r="BC622" i="20" a="1"/>
  <c r="BC622" i="20" s="1"/>
  <c r="BC623" i="20" a="1"/>
  <c r="BC623" i="20" s="1"/>
  <c r="BC624" i="20" a="1"/>
  <c r="BC624" i="20" s="1"/>
  <c r="BC625" i="20" a="1"/>
  <c r="BC625" i="20" s="1"/>
  <c r="BC626" i="20" a="1"/>
  <c r="BC626" i="20" s="1"/>
  <c r="BC627" i="20" a="1"/>
  <c r="BC627" i="20" s="1"/>
  <c r="BC628" i="20" a="1"/>
  <c r="BC628" i="20" s="1"/>
  <c r="BC629" i="20" a="1"/>
  <c r="BC629" i="20" s="1"/>
  <c r="BC630" i="20" a="1"/>
  <c r="BC630" i="20" s="1"/>
  <c r="BC631" i="20" a="1"/>
  <c r="BC631" i="20" s="1"/>
  <c r="BC632" i="20" a="1"/>
  <c r="BC632" i="20" s="1"/>
  <c r="BC633" i="20" a="1"/>
  <c r="BC633" i="20" s="1"/>
  <c r="BC634" i="20" a="1"/>
  <c r="BC634" i="20" s="1"/>
  <c r="BC635" i="20" a="1"/>
  <c r="BC635" i="20" s="1"/>
  <c r="BC636" i="20" a="1"/>
  <c r="BC636" i="20" s="1"/>
  <c r="BC637" i="20" a="1"/>
  <c r="BC637" i="20" s="1"/>
  <c r="BC638" i="20" a="1"/>
  <c r="BC638" i="20" s="1"/>
  <c r="BC639" i="20" a="1"/>
  <c r="BC639" i="20" s="1"/>
  <c r="BC640" i="20" a="1"/>
  <c r="BC640" i="20" s="1"/>
  <c r="BC641" i="20" a="1"/>
  <c r="BC641" i="20" s="1"/>
  <c r="BC642" i="20" a="1"/>
  <c r="BC642" i="20" s="1"/>
  <c r="BC643" i="20" a="1"/>
  <c r="BC643" i="20" s="1"/>
  <c r="BC644" i="20" a="1"/>
  <c r="BC644" i="20" s="1"/>
  <c r="BC645" i="20" a="1"/>
  <c r="BC645" i="20" s="1"/>
  <c r="BC646" i="20" a="1"/>
  <c r="BC646" i="20" s="1"/>
  <c r="BC647" i="20" a="1"/>
  <c r="BC647" i="20" s="1"/>
  <c r="BC648" i="20" a="1"/>
  <c r="BC648" i="20" s="1"/>
  <c r="BC649" i="20" a="1"/>
  <c r="BC649" i="20" s="1"/>
  <c r="BC650" i="20" a="1"/>
  <c r="BC650" i="20" s="1"/>
  <c r="BC651" i="20" a="1"/>
  <c r="BC651" i="20" s="1"/>
  <c r="BC652" i="20" a="1"/>
  <c r="BC652" i="20" s="1"/>
  <c r="BC653" i="20" a="1"/>
  <c r="BC653" i="20" s="1"/>
  <c r="BC654" i="20" a="1"/>
  <c r="BC654" i="20" s="1"/>
  <c r="BC655" i="20" a="1"/>
  <c r="BC655" i="20" s="1"/>
  <c r="BC656" i="20" a="1"/>
  <c r="BC656" i="20" s="1"/>
  <c r="BC657" i="20" a="1"/>
  <c r="BC657" i="20" s="1"/>
  <c r="BC658" i="20" a="1"/>
  <c r="BC658" i="20" s="1"/>
  <c r="BC659" i="20" a="1"/>
  <c r="BC659" i="20" s="1"/>
  <c r="BC660" i="20" a="1"/>
  <c r="BC660" i="20" s="1"/>
  <c r="BC661" i="20" a="1"/>
  <c r="BC661" i="20" s="1"/>
  <c r="BC662" i="20" a="1"/>
  <c r="BC662" i="20" s="1"/>
  <c r="BC663" i="20" a="1"/>
  <c r="BC663" i="20" s="1"/>
  <c r="BC664" i="20" a="1"/>
  <c r="BC664" i="20" s="1"/>
  <c r="BC665" i="20" a="1"/>
  <c r="BC665" i="20" s="1"/>
  <c r="BC666" i="20" a="1"/>
  <c r="BC666" i="20" s="1"/>
  <c r="BC667" i="20" a="1"/>
  <c r="BC667" i="20" s="1"/>
  <c r="BC668" i="20" a="1"/>
  <c r="BC668" i="20" s="1"/>
  <c r="BC669" i="20" a="1"/>
  <c r="BC669" i="20" s="1"/>
  <c r="BC670" i="20" a="1"/>
  <c r="BC670" i="20" s="1"/>
  <c r="BC671" i="20" a="1"/>
  <c r="BC671" i="20" s="1"/>
  <c r="BC672" i="20" a="1"/>
  <c r="BC672" i="20" s="1"/>
  <c r="BC673" i="20" a="1"/>
  <c r="BC673" i="20" s="1"/>
  <c r="BC674" i="20" a="1"/>
  <c r="BC674" i="20" s="1"/>
  <c r="BC675" i="20" a="1"/>
  <c r="BC675" i="20" s="1"/>
  <c r="BC676" i="20" a="1"/>
  <c r="BC676" i="20" s="1"/>
  <c r="BC677" i="20" a="1"/>
  <c r="BC677" i="20" s="1"/>
  <c r="BC678" i="20" a="1"/>
  <c r="BC678" i="20" s="1"/>
  <c r="BC679" i="20" a="1"/>
  <c r="BC679" i="20" s="1"/>
  <c r="BC680" i="20" a="1"/>
  <c r="BC680" i="20" s="1"/>
  <c r="BC681" i="20" a="1"/>
  <c r="BC681" i="20" s="1"/>
  <c r="BC682" i="20" a="1"/>
  <c r="BC682" i="20" s="1"/>
  <c r="BC683" i="20" a="1"/>
  <c r="BC683" i="20" s="1"/>
  <c r="BC684" i="20" a="1"/>
  <c r="BC684" i="20" s="1"/>
  <c r="BC685" i="20" a="1"/>
  <c r="BC685" i="20" s="1"/>
  <c r="BC686" i="20" a="1"/>
  <c r="BC686" i="20" s="1"/>
  <c r="BC687" i="20" a="1"/>
  <c r="BC687" i="20" s="1"/>
  <c r="BC688" i="20" a="1"/>
  <c r="BC688" i="20" s="1"/>
  <c r="BC689" i="20" a="1"/>
  <c r="BC689" i="20" s="1"/>
  <c r="BC690" i="20" a="1"/>
  <c r="BC690" i="20" s="1"/>
  <c r="BC691" i="20" a="1"/>
  <c r="BC691" i="20" s="1"/>
  <c r="BC692" i="20" a="1"/>
  <c r="BC692" i="20" s="1"/>
  <c r="BC693" i="20" a="1"/>
  <c r="BC693" i="20" s="1"/>
  <c r="BC694" i="20" a="1"/>
  <c r="BC694" i="20" s="1"/>
  <c r="BC695" i="20" a="1"/>
  <c r="BC695" i="20" s="1"/>
  <c r="BC696" i="20" a="1"/>
  <c r="BC696" i="20" s="1"/>
  <c r="BC697" i="20" a="1"/>
  <c r="BC697" i="20" s="1"/>
  <c r="BC698" i="20" a="1"/>
  <c r="BC698" i="20" s="1"/>
  <c r="BC699" i="20" a="1"/>
  <c r="BC699" i="20" s="1"/>
  <c r="BC700" i="20" a="1"/>
  <c r="BC700" i="20" s="1"/>
  <c r="BC701" i="20" a="1"/>
  <c r="BC701" i="20" s="1"/>
  <c r="BC702" i="20" a="1"/>
  <c r="BC702" i="20" s="1"/>
  <c r="BC703" i="20" a="1"/>
  <c r="BC703" i="20" s="1"/>
  <c r="BC704" i="20" a="1"/>
  <c r="BC704" i="20" s="1"/>
  <c r="BC705" i="20" a="1"/>
  <c r="BC705" i="20" s="1"/>
  <c r="BC706" i="20" a="1"/>
  <c r="BC706" i="20" s="1"/>
  <c r="BC707" i="20" a="1"/>
  <c r="BC707" i="20" s="1"/>
  <c r="BC708" i="20" a="1"/>
  <c r="BC708" i="20" s="1"/>
  <c r="BC709" i="20" a="1"/>
  <c r="BC709" i="20" s="1"/>
  <c r="BC710" i="20" a="1"/>
  <c r="BC710" i="20" s="1"/>
  <c r="BC711" i="20" a="1"/>
  <c r="BC711" i="20" s="1"/>
  <c r="BC712" i="20" a="1"/>
  <c r="BC712" i="20" s="1"/>
  <c r="BC713" i="20" a="1"/>
  <c r="BC713" i="20" s="1"/>
  <c r="BC714" i="20" a="1"/>
  <c r="BC714" i="20" s="1"/>
  <c r="BC715" i="20" a="1"/>
  <c r="BC715" i="20" s="1"/>
  <c r="BC716" i="20" a="1"/>
  <c r="BC716" i="20" s="1"/>
  <c r="BC717" i="20" a="1"/>
  <c r="BC717" i="20" s="1"/>
  <c r="BC718" i="20" a="1"/>
  <c r="BC718" i="20" s="1"/>
  <c r="BC719" i="20" a="1"/>
  <c r="BC719" i="20" s="1"/>
  <c r="BC720" i="20" a="1"/>
  <c r="BC720" i="20" s="1"/>
  <c r="BC721" i="20" a="1"/>
  <c r="BC721" i="20" s="1"/>
  <c r="BC722" i="20" a="1"/>
  <c r="BC722" i="20" s="1"/>
  <c r="BC723" i="20" a="1"/>
  <c r="BC723" i="20" s="1"/>
  <c r="BC724" i="20" a="1"/>
  <c r="BC724" i="20" s="1"/>
  <c r="BC725" i="20" a="1"/>
  <c r="BC725" i="20" s="1"/>
  <c r="BC726" i="20" a="1"/>
  <c r="BC726" i="20" s="1"/>
  <c r="BC727" i="20" a="1"/>
  <c r="BC727" i="20" s="1"/>
  <c r="BC728" i="20" a="1"/>
  <c r="BC728" i="20" s="1"/>
  <c r="BC729" i="20" a="1"/>
  <c r="BC729" i="20" s="1"/>
  <c r="BC730" i="20" a="1"/>
  <c r="BC730" i="20" s="1"/>
  <c r="BC731" i="20" a="1"/>
  <c r="BC731" i="20" s="1"/>
  <c r="BC732" i="20" a="1"/>
  <c r="BC732" i="20" s="1"/>
  <c r="BC733" i="20" a="1"/>
  <c r="BC733" i="20" s="1"/>
  <c r="BC734" i="20" a="1"/>
  <c r="BC734" i="20" s="1"/>
  <c r="BC735" i="20" a="1"/>
  <c r="BC735" i="20" s="1"/>
  <c r="BC736" i="20" a="1"/>
  <c r="BC736" i="20" s="1"/>
  <c r="BC737" i="20" a="1"/>
  <c r="BC737" i="20" s="1"/>
  <c r="BC738" i="20" a="1"/>
  <c r="BC738" i="20" s="1"/>
  <c r="BC739" i="20" a="1"/>
  <c r="BC739" i="20" s="1"/>
  <c r="BC740" i="20" a="1"/>
  <c r="BC740" i="20" s="1"/>
  <c r="BC741" i="20" a="1"/>
  <c r="BC741" i="20" s="1"/>
  <c r="BC742" i="20" a="1"/>
  <c r="BC742" i="20" s="1"/>
  <c r="BC743" i="20" a="1"/>
  <c r="BC743" i="20" s="1"/>
  <c r="BC744" i="20" a="1"/>
  <c r="BC744" i="20" s="1"/>
  <c r="BC745" i="20" a="1"/>
  <c r="BC745" i="20" s="1"/>
  <c r="BC746" i="20" a="1"/>
  <c r="BC746" i="20" s="1"/>
  <c r="BC747" i="20" a="1"/>
  <c r="BC747" i="20" s="1"/>
  <c r="BC748" i="20" a="1"/>
  <c r="BC748" i="20" s="1"/>
  <c r="BC749" i="20" a="1"/>
  <c r="BC749" i="20" s="1"/>
  <c r="BC750" i="20" a="1"/>
  <c r="BC750" i="20" s="1"/>
  <c r="BC751" i="20" a="1"/>
  <c r="BC751" i="20" s="1"/>
  <c r="BC752" i="20" a="1"/>
  <c r="BC752" i="20" s="1"/>
  <c r="BC753" i="20" a="1"/>
  <c r="BC753" i="20" s="1"/>
  <c r="BC754" i="20" a="1"/>
  <c r="BC754" i="20" s="1"/>
  <c r="BC755" i="20" a="1"/>
  <c r="BC755" i="20" s="1"/>
  <c r="BC756" i="20" a="1"/>
  <c r="BC756" i="20" s="1"/>
  <c r="BC757" i="20" a="1"/>
  <c r="BC757" i="20" s="1"/>
  <c r="BC758" i="20" a="1"/>
  <c r="BC758" i="20" s="1"/>
  <c r="BC759" i="20" a="1"/>
  <c r="BC759" i="20" s="1"/>
  <c r="BC760" i="20" a="1"/>
  <c r="BC760" i="20" s="1"/>
  <c r="BC761" i="20" a="1"/>
  <c r="BC761" i="20" s="1"/>
  <c r="BC762" i="20" a="1"/>
  <c r="BC762" i="20" s="1"/>
  <c r="BC763" i="20" a="1"/>
  <c r="BC763" i="20" s="1"/>
  <c r="BC764" i="20" a="1"/>
  <c r="BC764" i="20" s="1"/>
  <c r="BC765" i="20" a="1"/>
  <c r="BC765" i="20" s="1"/>
  <c r="BC766" i="20" a="1"/>
  <c r="BC766" i="20" s="1"/>
  <c r="BC767" i="20" a="1"/>
  <c r="BC767" i="20" s="1"/>
  <c r="BC768" i="20" a="1"/>
  <c r="BC768" i="20" s="1"/>
  <c r="BC769" i="20" a="1"/>
  <c r="BC769" i="20" s="1"/>
  <c r="BC770" i="20" a="1"/>
  <c r="BC770" i="20" s="1"/>
  <c r="BC771" i="20" a="1"/>
  <c r="BC771" i="20" s="1"/>
  <c r="BC772" i="20" a="1"/>
  <c r="BC772" i="20" s="1"/>
  <c r="BC773" i="20" a="1"/>
  <c r="BC773" i="20" s="1"/>
  <c r="BC774" i="20" a="1"/>
  <c r="BC774" i="20" s="1"/>
  <c r="BC775" i="20" a="1"/>
  <c r="BC775" i="20" s="1"/>
  <c r="BC776" i="20" a="1"/>
  <c r="BC776" i="20" s="1"/>
  <c r="BC777" i="20" a="1"/>
  <c r="BC777" i="20" s="1"/>
  <c r="BC778" i="20" a="1"/>
  <c r="BC778" i="20" s="1"/>
  <c r="BC779" i="20" a="1"/>
  <c r="BC779" i="20" s="1"/>
  <c r="BC780" i="20" a="1"/>
  <c r="BC780" i="20" s="1"/>
  <c r="BC781" i="20" a="1"/>
  <c r="BC781" i="20" s="1"/>
  <c r="BC782" i="20" a="1"/>
  <c r="BC782" i="20" s="1"/>
  <c r="BC783" i="20" a="1"/>
  <c r="BC783" i="20" s="1"/>
  <c r="BC784" i="20" a="1"/>
  <c r="BC784" i="20" s="1"/>
  <c r="BC785" i="20" a="1"/>
  <c r="BC785" i="20" s="1"/>
  <c r="BC786" i="20" a="1"/>
  <c r="BC786" i="20" s="1"/>
  <c r="BC787" i="20" a="1"/>
  <c r="BC787" i="20" s="1"/>
  <c r="BC788" i="20" a="1"/>
  <c r="BC788" i="20" s="1"/>
  <c r="BC789" i="20" a="1"/>
  <c r="BC789" i="20" s="1"/>
  <c r="BC790" i="20" a="1"/>
  <c r="BC790" i="20" s="1"/>
  <c r="BC791" i="20" a="1"/>
  <c r="BC791" i="20" s="1"/>
  <c r="BC792" i="20" a="1"/>
  <c r="BC792" i="20" s="1"/>
  <c r="BC793" i="20" a="1"/>
  <c r="BC793" i="20" s="1"/>
  <c r="BC794" i="20" a="1"/>
  <c r="BC794" i="20" s="1"/>
  <c r="BC795" i="20" a="1"/>
  <c r="BC795" i="20" s="1"/>
  <c r="BC796" i="20" a="1"/>
  <c r="BC796" i="20" s="1"/>
  <c r="BC797" i="20" a="1"/>
  <c r="BC797" i="20" s="1"/>
  <c r="BC798" i="20" a="1"/>
  <c r="BC798" i="20" s="1"/>
  <c r="BC799" i="20" a="1"/>
  <c r="BC799" i="20" s="1"/>
  <c r="BC800" i="20" a="1"/>
  <c r="BC800" i="20" s="1"/>
  <c r="BC801" i="20" a="1"/>
  <c r="BC801" i="20" s="1"/>
  <c r="BC802" i="20" a="1"/>
  <c r="BC802" i="20" s="1"/>
  <c r="BC803" i="20" a="1"/>
  <c r="BC803" i="20" s="1"/>
  <c r="BC804" i="20" a="1"/>
  <c r="BC804" i="20" s="1"/>
  <c r="BC805" i="20" a="1"/>
  <c r="BC805" i="20" s="1"/>
  <c r="BC806" i="20" a="1"/>
  <c r="BC806" i="20" s="1"/>
  <c r="BC807" i="20" a="1"/>
  <c r="BC807" i="20" s="1"/>
  <c r="BC808" i="20" a="1"/>
  <c r="BC808" i="20" s="1"/>
  <c r="BC809" i="20" a="1"/>
  <c r="BC809" i="20" s="1"/>
  <c r="BC810" i="20" a="1"/>
  <c r="BC810" i="20" s="1"/>
  <c r="BC811" i="20" a="1"/>
  <c r="BC811" i="20" s="1"/>
  <c r="BC812" i="20" a="1"/>
  <c r="BC812" i="20" s="1"/>
  <c r="BC813" i="20" a="1"/>
  <c r="BC813" i="20" s="1"/>
  <c r="BC814" i="20" a="1"/>
  <c r="BC814" i="20" s="1"/>
  <c r="BC815" i="20" a="1"/>
  <c r="BC815" i="20" s="1"/>
  <c r="BC816" i="20" a="1"/>
  <c r="BC816" i="20" s="1"/>
  <c r="BC817" i="20" a="1"/>
  <c r="BC817" i="20" s="1"/>
  <c r="BC818" i="20" a="1"/>
  <c r="BC818" i="20" s="1"/>
  <c r="BC819" i="20" a="1"/>
  <c r="BC819" i="20" s="1"/>
  <c r="BC820" i="20" a="1"/>
  <c r="BC820" i="20" s="1"/>
  <c r="BC821" i="20" a="1"/>
  <c r="BC821" i="20" s="1"/>
  <c r="BC822" i="20" a="1"/>
  <c r="BC822" i="20" s="1"/>
  <c r="BC823" i="20" a="1"/>
  <c r="BC823" i="20" s="1"/>
  <c r="BC824" i="20" a="1"/>
  <c r="BC824" i="20" s="1"/>
  <c r="BC825" i="20" a="1"/>
  <c r="BC825" i="20" s="1"/>
  <c r="BC826" i="20" a="1"/>
  <c r="BC826" i="20" s="1"/>
  <c r="BC827" i="20" a="1"/>
  <c r="BC827" i="20" s="1"/>
  <c r="BC828" i="20" a="1"/>
  <c r="BC828" i="20" s="1"/>
  <c r="BC829" i="20" a="1"/>
  <c r="BC829" i="20" s="1"/>
  <c r="BC830" i="20" a="1"/>
  <c r="BC830" i="20" s="1"/>
  <c r="BC831" i="20" a="1"/>
  <c r="BC831" i="20" s="1"/>
  <c r="BC832" i="20" a="1"/>
  <c r="BC832" i="20" s="1"/>
  <c r="BC833" i="20" a="1"/>
  <c r="BC833" i="20" s="1"/>
  <c r="BC834" i="20" a="1"/>
  <c r="BC834" i="20" s="1"/>
  <c r="BC835" i="20" a="1"/>
  <c r="BC835" i="20" s="1"/>
  <c r="BC836" i="20" a="1"/>
  <c r="BC836" i="20" s="1"/>
  <c r="BC837" i="20" a="1"/>
  <c r="BC837" i="20" s="1"/>
  <c r="BC838" i="20" a="1"/>
  <c r="BC838" i="20" s="1"/>
  <c r="BC839" i="20" a="1"/>
  <c r="BC839" i="20" s="1"/>
  <c r="BC840" i="20" a="1"/>
  <c r="BC840" i="20" s="1"/>
  <c r="BC841" i="20" a="1"/>
  <c r="BC841" i="20" s="1"/>
  <c r="BC842" i="20" a="1"/>
  <c r="BC842" i="20" s="1"/>
  <c r="BC843" i="20" a="1"/>
  <c r="BC843" i="20" s="1"/>
  <c r="BC844" i="20" a="1"/>
  <c r="BC844" i="20" s="1"/>
  <c r="BC845" i="20" a="1"/>
  <c r="BC845" i="20" s="1"/>
  <c r="BC846" i="20" a="1"/>
  <c r="BC846" i="20" s="1"/>
  <c r="BC847" i="20" a="1"/>
  <c r="BC847" i="20" s="1"/>
  <c r="BC848" i="20" a="1"/>
  <c r="BC848" i="20" s="1"/>
  <c r="BC849" i="20" a="1"/>
  <c r="BC849" i="20" s="1"/>
  <c r="BC850" i="20" a="1"/>
  <c r="BC850" i="20" s="1"/>
  <c r="BC851" i="20" a="1"/>
  <c r="BC851" i="20" s="1"/>
  <c r="BC852" i="20" a="1"/>
  <c r="BC852" i="20" s="1"/>
  <c r="BC853" i="20" a="1"/>
  <c r="BC853" i="20" s="1"/>
  <c r="BC854" i="20" a="1"/>
  <c r="BC854" i="20" s="1"/>
  <c r="BC855" i="20" a="1"/>
  <c r="BC855" i="20" s="1"/>
  <c r="BC856" i="20" a="1"/>
  <c r="BC856" i="20" s="1"/>
  <c r="BC857" i="20" a="1"/>
  <c r="BC857" i="20" s="1"/>
  <c r="BC858" i="20" a="1"/>
  <c r="BC858" i="20" s="1"/>
  <c r="BC859" i="20" a="1"/>
  <c r="BC859" i="20" s="1"/>
  <c r="BC860" i="20" a="1"/>
  <c r="BC860" i="20" s="1"/>
  <c r="BC861" i="20" a="1"/>
  <c r="BC861" i="20" s="1"/>
  <c r="BC862" i="20" a="1"/>
  <c r="BC862" i="20" s="1"/>
  <c r="BC863" i="20" a="1"/>
  <c r="BC863" i="20" s="1"/>
  <c r="BC864" i="20" a="1"/>
  <c r="BC864" i="20" s="1"/>
  <c r="BC865" i="20" a="1"/>
  <c r="BC865" i="20" s="1"/>
  <c r="BC866" i="20" a="1"/>
  <c r="BC866" i="20" s="1"/>
  <c r="BC867" i="20" a="1"/>
  <c r="BC867" i="20" s="1"/>
  <c r="BC868" i="20" a="1"/>
  <c r="BC868" i="20" s="1"/>
  <c r="BC869" i="20" a="1"/>
  <c r="BC869" i="20" s="1"/>
  <c r="BC870" i="20" a="1"/>
  <c r="BC870" i="20" s="1"/>
  <c r="BC871" i="20" a="1"/>
  <c r="BC871" i="20" s="1"/>
  <c r="BC872" i="20" a="1"/>
  <c r="BC872" i="20" s="1"/>
  <c r="BC873" i="20" a="1"/>
  <c r="BC873" i="20" s="1"/>
  <c r="BC874" i="20" a="1"/>
  <c r="BC874" i="20" s="1"/>
  <c r="BC875" i="20" a="1"/>
  <c r="BC875" i="20" s="1"/>
  <c r="BC876" i="20" a="1"/>
  <c r="BC876" i="20" s="1"/>
  <c r="BC877" i="20" a="1"/>
  <c r="BC877" i="20" s="1"/>
  <c r="BC878" i="20" a="1"/>
  <c r="BC878" i="20" s="1"/>
  <c r="BC879" i="20" a="1"/>
  <c r="BC879" i="20" s="1"/>
  <c r="BC880" i="20" a="1"/>
  <c r="BC880" i="20" s="1"/>
  <c r="BC881" i="20" a="1"/>
  <c r="BC881" i="20" s="1"/>
  <c r="BC882" i="20" a="1"/>
  <c r="BC882" i="20" s="1"/>
  <c r="BC883" i="20" a="1"/>
  <c r="BC883" i="20" s="1"/>
  <c r="BC884" i="20" a="1"/>
  <c r="BC884" i="20" s="1"/>
  <c r="BC885" i="20" a="1"/>
  <c r="BC885" i="20" s="1"/>
  <c r="BC886" i="20" a="1"/>
  <c r="BC886" i="20" s="1"/>
  <c r="BC887" i="20" a="1"/>
  <c r="BC887" i="20" s="1"/>
  <c r="BC888" i="20" a="1"/>
  <c r="BC888" i="20" s="1"/>
  <c r="BC889" i="20" a="1"/>
  <c r="BC889" i="20" s="1"/>
  <c r="BC890" i="20" a="1"/>
  <c r="BC890" i="20" s="1"/>
  <c r="BC891" i="20" a="1"/>
  <c r="BC891" i="20" s="1"/>
  <c r="BC892" i="20" a="1"/>
  <c r="BC892" i="20" s="1"/>
  <c r="BC893" i="20" a="1"/>
  <c r="BC893" i="20" s="1"/>
  <c r="BC894" i="20" a="1"/>
  <c r="BC894" i="20" s="1"/>
  <c r="BC895" i="20" a="1"/>
  <c r="BC895" i="20" s="1"/>
  <c r="BC896" i="20" a="1"/>
  <c r="BC896" i="20" s="1"/>
  <c r="BC897" i="20" a="1"/>
  <c r="BC897" i="20" s="1"/>
  <c r="BC898" i="20" a="1"/>
  <c r="BC898" i="20" s="1"/>
  <c r="BC899" i="20" a="1"/>
  <c r="BC899" i="20" s="1"/>
  <c r="BC900" i="20" a="1"/>
  <c r="BC900" i="20" s="1"/>
  <c r="BC901" i="20" a="1"/>
  <c r="BC901" i="20" s="1"/>
  <c r="BC902" i="20" a="1"/>
  <c r="BC902" i="20" s="1"/>
  <c r="BC903" i="20" a="1"/>
  <c r="BC903" i="20" s="1"/>
  <c r="BC904" i="20" a="1"/>
  <c r="BC904" i="20" s="1"/>
  <c r="BC905" i="20" a="1"/>
  <c r="BC905" i="20" s="1"/>
  <c r="BC906" i="20" a="1"/>
  <c r="BC906" i="20" s="1"/>
  <c r="BC907" i="20" a="1"/>
  <c r="BC907" i="20" s="1"/>
  <c r="BC908" i="20" a="1"/>
  <c r="BC908" i="20" s="1"/>
  <c r="BC909" i="20" a="1"/>
  <c r="BC909" i="20" s="1"/>
  <c r="BC910" i="20" a="1"/>
  <c r="BC910" i="20" s="1"/>
  <c r="BC911" i="20" a="1"/>
  <c r="BC911" i="20" s="1"/>
  <c r="BC912" i="20" a="1"/>
  <c r="BC912" i="20" s="1"/>
  <c r="BC913" i="20" a="1"/>
  <c r="BC913" i="20" s="1"/>
  <c r="BC914" i="20" a="1"/>
  <c r="BC914" i="20" s="1"/>
  <c r="BC915" i="20" a="1"/>
  <c r="BC915" i="20" s="1"/>
  <c r="BC916" i="20" a="1"/>
  <c r="BC916" i="20" s="1"/>
  <c r="BC917" i="20" a="1"/>
  <c r="BC917" i="20" s="1"/>
  <c r="BC918" i="20" a="1"/>
  <c r="BC918" i="20" s="1"/>
  <c r="BC466" i="20" a="1"/>
  <c r="BC466" i="20" s="1"/>
  <c r="BB475" i="20" a="1"/>
  <c r="BB475" i="20" s="1"/>
  <c r="BB476" i="20" a="1"/>
  <c r="BB476" i="20" s="1"/>
  <c r="BB477" i="20" a="1"/>
  <c r="BB477" i="20" s="1"/>
  <c r="BB478" i="20" a="1"/>
  <c r="BB478" i="20" s="1"/>
  <c r="BB479" i="20" a="1"/>
  <c r="BB479" i="20" s="1"/>
  <c r="BB480" i="20" a="1"/>
  <c r="BB480" i="20" s="1"/>
  <c r="BB481" i="20" a="1"/>
  <c r="BB481" i="20" s="1"/>
  <c r="BB482" i="20" a="1"/>
  <c r="BB482" i="20" s="1"/>
  <c r="BB483" i="20" a="1"/>
  <c r="BB483" i="20" s="1"/>
  <c r="BB484" i="20" a="1"/>
  <c r="BB484" i="20" s="1"/>
  <c r="BB485" i="20" a="1"/>
  <c r="BB485" i="20" s="1"/>
  <c r="BB486" i="20" a="1"/>
  <c r="BB486" i="20" s="1"/>
  <c r="BB487" i="20" a="1"/>
  <c r="BB487" i="20" s="1"/>
  <c r="BB488" i="20" a="1"/>
  <c r="BB488" i="20" s="1"/>
  <c r="BB489" i="20" a="1"/>
  <c r="BB489" i="20" s="1"/>
  <c r="BB490" i="20" a="1"/>
  <c r="BB490" i="20" s="1"/>
  <c r="BB491" i="20" a="1"/>
  <c r="BB491" i="20" s="1"/>
  <c r="BB492" i="20" a="1"/>
  <c r="BB492" i="20" s="1"/>
  <c r="BB493" i="20" a="1"/>
  <c r="BB493" i="20" s="1"/>
  <c r="BB494" i="20" a="1"/>
  <c r="BB494" i="20" s="1"/>
  <c r="BB495" i="20" a="1"/>
  <c r="BB495" i="20" s="1"/>
  <c r="BB496" i="20" a="1"/>
  <c r="BB496" i="20" s="1"/>
  <c r="BB497" i="20" a="1"/>
  <c r="BB497" i="20" s="1"/>
  <c r="BB498" i="20" a="1"/>
  <c r="BB498" i="20" s="1"/>
  <c r="BB499" i="20" a="1"/>
  <c r="BB499" i="20" s="1"/>
  <c r="BB500" i="20" a="1"/>
  <c r="BB500" i="20" s="1"/>
  <c r="BB501" i="20" a="1"/>
  <c r="BB501" i="20" s="1"/>
  <c r="BB502" i="20" a="1"/>
  <c r="BB502" i="20" s="1"/>
  <c r="BB503" i="20" a="1"/>
  <c r="BB503" i="20" s="1"/>
  <c r="BB504" i="20" a="1"/>
  <c r="BB504" i="20" s="1"/>
  <c r="BB505" i="20" a="1"/>
  <c r="BB505" i="20" s="1"/>
  <c r="BB506" i="20" a="1"/>
  <c r="BB506" i="20" s="1"/>
  <c r="BB507" i="20" a="1"/>
  <c r="BB507" i="20" s="1"/>
  <c r="BB508" i="20" a="1"/>
  <c r="BB508" i="20" s="1"/>
  <c r="BB509" i="20" a="1"/>
  <c r="BB509" i="20" s="1"/>
  <c r="BB510" i="20" a="1"/>
  <c r="BB510" i="20" s="1"/>
  <c r="BB511" i="20" a="1"/>
  <c r="BB511" i="20" s="1"/>
  <c r="BB512" i="20" a="1"/>
  <c r="BB512" i="20" s="1"/>
  <c r="BB513" i="20" a="1"/>
  <c r="BB513" i="20" s="1"/>
  <c r="BB514" i="20" a="1"/>
  <c r="BB514" i="20" s="1"/>
  <c r="BB515" i="20" a="1"/>
  <c r="BB515" i="20" s="1"/>
  <c r="BB516" i="20" a="1"/>
  <c r="BB516" i="20" s="1"/>
  <c r="BB517" i="20" a="1"/>
  <c r="BB517" i="20" s="1"/>
  <c r="BB518" i="20" a="1"/>
  <c r="BB518" i="20" s="1"/>
  <c r="BB519" i="20" a="1"/>
  <c r="BB519" i="20" s="1"/>
  <c r="BB520" i="20" a="1"/>
  <c r="BB520" i="20" s="1"/>
  <c r="BB521" i="20" a="1"/>
  <c r="BB521" i="20" s="1"/>
  <c r="BB522" i="20" a="1"/>
  <c r="BB522" i="20" s="1"/>
  <c r="BB523" i="20" a="1"/>
  <c r="BB523" i="20" s="1"/>
  <c r="BB524" i="20" a="1"/>
  <c r="BB524" i="20" s="1"/>
  <c r="BB525" i="20" a="1"/>
  <c r="BB525" i="20" s="1"/>
  <c r="BB526" i="20" a="1"/>
  <c r="BB526" i="20" s="1"/>
  <c r="BB527" i="20" a="1"/>
  <c r="BB527" i="20" s="1"/>
  <c r="BB528" i="20" a="1"/>
  <c r="BB528" i="20" s="1"/>
  <c r="BB529" i="20" a="1"/>
  <c r="BB529" i="20" s="1"/>
  <c r="BB530" i="20" a="1"/>
  <c r="BB530" i="20" s="1"/>
  <c r="BB531" i="20" a="1"/>
  <c r="BB531" i="20" s="1"/>
  <c r="BB532" i="20" a="1"/>
  <c r="BB532" i="20" s="1"/>
  <c r="BB533" i="20" a="1"/>
  <c r="BB533" i="20" s="1"/>
  <c r="BB534" i="20" a="1"/>
  <c r="BB534" i="20" s="1"/>
  <c r="BB535" i="20" a="1"/>
  <c r="BB535" i="20" s="1"/>
  <c r="BB536" i="20" a="1"/>
  <c r="BB536" i="20" s="1"/>
  <c r="BB537" i="20" a="1"/>
  <c r="BB537" i="20" s="1"/>
  <c r="BB538" i="20" a="1"/>
  <c r="BB538" i="20" s="1"/>
  <c r="BB539" i="20" a="1"/>
  <c r="BB539" i="20" s="1"/>
  <c r="BB540" i="20" a="1"/>
  <c r="BB540" i="20" s="1"/>
  <c r="BB541" i="20" a="1"/>
  <c r="BB541" i="20" s="1"/>
  <c r="BB542" i="20" a="1"/>
  <c r="BB542" i="20" s="1"/>
  <c r="BB543" i="20" a="1"/>
  <c r="BB543" i="20" s="1"/>
  <c r="BB544" i="20" a="1"/>
  <c r="BB544" i="20" s="1"/>
  <c r="BB545" i="20" a="1"/>
  <c r="BB545" i="20" s="1"/>
  <c r="BB546" i="20" a="1"/>
  <c r="BB546" i="20" s="1"/>
  <c r="BB547" i="20" a="1"/>
  <c r="BB547" i="20" s="1"/>
  <c r="BB548" i="20" a="1"/>
  <c r="BB548" i="20" s="1"/>
  <c r="BB549" i="20" a="1"/>
  <c r="BB549" i="20" s="1"/>
  <c r="BB550" i="20" a="1"/>
  <c r="BB550" i="20" s="1"/>
  <c r="BB551" i="20" a="1"/>
  <c r="BB551" i="20" s="1"/>
  <c r="BB552" i="20" a="1"/>
  <c r="BB552" i="20" s="1"/>
  <c r="BB553" i="20" a="1"/>
  <c r="BB553" i="20" s="1"/>
  <c r="BB554" i="20" a="1"/>
  <c r="BB554" i="20" s="1"/>
  <c r="BB555" i="20" a="1"/>
  <c r="BB555" i="20" s="1"/>
  <c r="BB556" i="20" a="1"/>
  <c r="BB556" i="20" s="1"/>
  <c r="BB557" i="20" a="1"/>
  <c r="BB557" i="20" s="1"/>
  <c r="BB558" i="20" a="1"/>
  <c r="BB558" i="20" s="1"/>
  <c r="BB559" i="20" a="1"/>
  <c r="BB559" i="20" s="1"/>
  <c r="BB560" i="20" a="1"/>
  <c r="BB560" i="20" s="1"/>
  <c r="BB561" i="20" a="1"/>
  <c r="BB561" i="20" s="1"/>
  <c r="BB562" i="20" a="1"/>
  <c r="BB562" i="20" s="1"/>
  <c r="BB563" i="20" a="1"/>
  <c r="BB563" i="20" s="1"/>
  <c r="BB564" i="20" a="1"/>
  <c r="BB564" i="20" s="1"/>
  <c r="BB565" i="20" a="1"/>
  <c r="BB565" i="20" s="1"/>
  <c r="BB566" i="20" a="1"/>
  <c r="BB566" i="20" s="1"/>
  <c r="BB567" i="20" a="1"/>
  <c r="BB567" i="20" s="1"/>
  <c r="BB568" i="20" a="1"/>
  <c r="BB568" i="20" s="1"/>
  <c r="BB569" i="20" a="1"/>
  <c r="BB569" i="20" s="1"/>
  <c r="BB570" i="20" a="1"/>
  <c r="BB570" i="20" s="1"/>
  <c r="BB571" i="20" a="1"/>
  <c r="BB571" i="20" s="1"/>
  <c r="BB572" i="20" a="1"/>
  <c r="BB572" i="20" s="1"/>
  <c r="BB573" i="20" a="1"/>
  <c r="BB573" i="20" s="1"/>
  <c r="BB574" i="20" a="1"/>
  <c r="BB574" i="20" s="1"/>
  <c r="BB575" i="20" a="1"/>
  <c r="BB575" i="20" s="1"/>
  <c r="BB576" i="20" a="1"/>
  <c r="BB576" i="20" s="1"/>
  <c r="BB577" i="20" a="1"/>
  <c r="BB577" i="20" s="1"/>
  <c r="BB578" i="20" a="1"/>
  <c r="BB578" i="20" s="1"/>
  <c r="BB579" i="20" a="1"/>
  <c r="BB579" i="20" s="1"/>
  <c r="BB580" i="20" a="1"/>
  <c r="BB580" i="20" s="1"/>
  <c r="BB581" i="20" a="1"/>
  <c r="BB581" i="20" s="1"/>
  <c r="BB582" i="20" a="1"/>
  <c r="BB582" i="20" s="1"/>
  <c r="BB583" i="20" a="1"/>
  <c r="BB583" i="20" s="1"/>
  <c r="BB584" i="20" a="1"/>
  <c r="BB584" i="20" s="1"/>
  <c r="BB585" i="20" a="1"/>
  <c r="BB585" i="20" s="1"/>
  <c r="BB586" i="20" a="1"/>
  <c r="BB586" i="20" s="1"/>
  <c r="BB587" i="20" a="1"/>
  <c r="BB587" i="20" s="1"/>
  <c r="BB588" i="20" a="1"/>
  <c r="BB588" i="20" s="1"/>
  <c r="BB589" i="20" a="1"/>
  <c r="BB589" i="20" s="1"/>
  <c r="BB590" i="20" a="1"/>
  <c r="BB590" i="20" s="1"/>
  <c r="BB591" i="20" a="1"/>
  <c r="BB591" i="20" s="1"/>
  <c r="BB592" i="20" a="1"/>
  <c r="BB592" i="20" s="1"/>
  <c r="BB593" i="20" a="1"/>
  <c r="BB593" i="20" s="1"/>
  <c r="BB594" i="20" a="1"/>
  <c r="BB594" i="20" s="1"/>
  <c r="BB595" i="20" a="1"/>
  <c r="BB595" i="20" s="1"/>
  <c r="BB596" i="20" a="1"/>
  <c r="BB596" i="20" s="1"/>
  <c r="BB597" i="20" a="1"/>
  <c r="BB597" i="20" s="1"/>
  <c r="BB598" i="20" a="1"/>
  <c r="BB598" i="20" s="1"/>
  <c r="BB599" i="20" a="1"/>
  <c r="BB599" i="20" s="1"/>
  <c r="BB600" i="20" a="1"/>
  <c r="BB600" i="20" s="1"/>
  <c r="BB601" i="20" a="1"/>
  <c r="BB601" i="20" s="1"/>
  <c r="BB602" i="20" a="1"/>
  <c r="BB602" i="20" s="1"/>
  <c r="BB603" i="20" a="1"/>
  <c r="BB603" i="20" s="1"/>
  <c r="BB604" i="20" a="1"/>
  <c r="BB604" i="20" s="1"/>
  <c r="BB605" i="20" a="1"/>
  <c r="BB605" i="20" s="1"/>
  <c r="BB606" i="20" a="1"/>
  <c r="BB606" i="20" s="1"/>
  <c r="BB607" i="20" a="1"/>
  <c r="BB607" i="20" s="1"/>
  <c r="BB608" i="20" a="1"/>
  <c r="BB608" i="20" s="1"/>
  <c r="BB609" i="20" a="1"/>
  <c r="BB609" i="20" s="1"/>
  <c r="BB610" i="20" a="1"/>
  <c r="BB610" i="20" s="1"/>
  <c r="BB611" i="20" a="1"/>
  <c r="BB611" i="20" s="1"/>
  <c r="BB612" i="20" a="1"/>
  <c r="BB612" i="20" s="1"/>
  <c r="BB613" i="20" a="1"/>
  <c r="BB613" i="20" s="1"/>
  <c r="BB614" i="20" a="1"/>
  <c r="BB614" i="20" s="1"/>
  <c r="BB615" i="20" a="1"/>
  <c r="BB615" i="20" s="1"/>
  <c r="BB616" i="20" a="1"/>
  <c r="BB616" i="20" s="1"/>
  <c r="BB617" i="20" a="1"/>
  <c r="BB617" i="20" s="1"/>
  <c r="BB618" i="20" a="1"/>
  <c r="BB618" i="20" s="1"/>
  <c r="BB619" i="20" a="1"/>
  <c r="BB619" i="20" s="1"/>
  <c r="BB620" i="20" a="1"/>
  <c r="BB620" i="20" s="1"/>
  <c r="BB621" i="20" a="1"/>
  <c r="BB621" i="20" s="1"/>
  <c r="BB622" i="20" a="1"/>
  <c r="BB622" i="20" s="1"/>
  <c r="BB623" i="20" a="1"/>
  <c r="BB623" i="20" s="1"/>
  <c r="BB624" i="20" a="1"/>
  <c r="BB624" i="20" s="1"/>
  <c r="BB625" i="20" a="1"/>
  <c r="BB625" i="20" s="1"/>
  <c r="BB626" i="20" a="1"/>
  <c r="BB626" i="20" s="1"/>
  <c r="BB627" i="20" a="1"/>
  <c r="BB627" i="20" s="1"/>
  <c r="BB628" i="20" a="1"/>
  <c r="BB628" i="20" s="1"/>
  <c r="BB629" i="20" a="1"/>
  <c r="BB629" i="20" s="1"/>
  <c r="BB630" i="20" a="1"/>
  <c r="BB630" i="20" s="1"/>
  <c r="BB631" i="20" a="1"/>
  <c r="BB631" i="20" s="1"/>
  <c r="BB632" i="20" a="1"/>
  <c r="BB632" i="20" s="1"/>
  <c r="BB633" i="20" a="1"/>
  <c r="BB633" i="20" s="1"/>
  <c r="BB634" i="20" a="1"/>
  <c r="BB634" i="20" s="1"/>
  <c r="BB635" i="20" a="1"/>
  <c r="BB635" i="20" s="1"/>
  <c r="BB636" i="20" a="1"/>
  <c r="BB636" i="20" s="1"/>
  <c r="BB637" i="20" a="1"/>
  <c r="BB637" i="20" s="1"/>
  <c r="BB638" i="20" a="1"/>
  <c r="BB638" i="20" s="1"/>
  <c r="BB639" i="20" a="1"/>
  <c r="BB639" i="20" s="1"/>
  <c r="BB640" i="20" a="1"/>
  <c r="BB640" i="20" s="1"/>
  <c r="BB641" i="20" a="1"/>
  <c r="BB641" i="20" s="1"/>
  <c r="BB642" i="20" a="1"/>
  <c r="BB642" i="20" s="1"/>
  <c r="BB643" i="20" a="1"/>
  <c r="BB643" i="20" s="1"/>
  <c r="BB644" i="20" a="1"/>
  <c r="BB644" i="20" s="1"/>
  <c r="BB645" i="20" a="1"/>
  <c r="BB645" i="20" s="1"/>
  <c r="BB646" i="20" a="1"/>
  <c r="BB646" i="20" s="1"/>
  <c r="BB647" i="20" a="1"/>
  <c r="BB647" i="20" s="1"/>
  <c r="BB648" i="20" a="1"/>
  <c r="BB648" i="20" s="1"/>
  <c r="BB649" i="20" a="1"/>
  <c r="BB649" i="20" s="1"/>
  <c r="BB650" i="20" a="1"/>
  <c r="BB650" i="20" s="1"/>
  <c r="BB651" i="20" a="1"/>
  <c r="BB651" i="20" s="1"/>
  <c r="BB652" i="20" a="1"/>
  <c r="BB652" i="20" s="1"/>
  <c r="BB653" i="20" a="1"/>
  <c r="BB653" i="20" s="1"/>
  <c r="BB654" i="20" a="1"/>
  <c r="BB654" i="20" s="1"/>
  <c r="BB655" i="20" a="1"/>
  <c r="BB655" i="20" s="1"/>
  <c r="BB656" i="20" a="1"/>
  <c r="BB656" i="20" s="1"/>
  <c r="BB657" i="20" a="1"/>
  <c r="BB657" i="20" s="1"/>
  <c r="BB658" i="20" a="1"/>
  <c r="BB658" i="20" s="1"/>
  <c r="BB659" i="20" a="1"/>
  <c r="BB659" i="20" s="1"/>
  <c r="BB660" i="20" a="1"/>
  <c r="BB660" i="20" s="1"/>
  <c r="BB661" i="20" a="1"/>
  <c r="BB661" i="20" s="1"/>
  <c r="BB662" i="20" a="1"/>
  <c r="BB662" i="20" s="1"/>
  <c r="BB663" i="20" a="1"/>
  <c r="BB663" i="20" s="1"/>
  <c r="BB664" i="20" a="1"/>
  <c r="BB664" i="20" s="1"/>
  <c r="BB665" i="20" a="1"/>
  <c r="BB665" i="20" s="1"/>
  <c r="BB666" i="20" a="1"/>
  <c r="BB666" i="20" s="1"/>
  <c r="BB667" i="20" a="1"/>
  <c r="BB667" i="20" s="1"/>
  <c r="BB668" i="20" a="1"/>
  <c r="BB668" i="20" s="1"/>
  <c r="BB669" i="20" a="1"/>
  <c r="BB669" i="20" s="1"/>
  <c r="BB670" i="20" a="1"/>
  <c r="BB670" i="20" s="1"/>
  <c r="BB671" i="20" a="1"/>
  <c r="BB671" i="20" s="1"/>
  <c r="BB672" i="20" a="1"/>
  <c r="BB672" i="20" s="1"/>
  <c r="BB673" i="20" a="1"/>
  <c r="BB673" i="20" s="1"/>
  <c r="BB674" i="20" a="1"/>
  <c r="BB674" i="20" s="1"/>
  <c r="BB675" i="20" a="1"/>
  <c r="BB675" i="20" s="1"/>
  <c r="BB676" i="20" a="1"/>
  <c r="BB676" i="20" s="1"/>
  <c r="BB677" i="20" a="1"/>
  <c r="BB677" i="20" s="1"/>
  <c r="BB678" i="20" a="1"/>
  <c r="BB678" i="20" s="1"/>
  <c r="BB679" i="20" a="1"/>
  <c r="BB679" i="20" s="1"/>
  <c r="BB680" i="20" a="1"/>
  <c r="BB680" i="20" s="1"/>
  <c r="BB681" i="20" a="1"/>
  <c r="BB681" i="20" s="1"/>
  <c r="BB682" i="20" a="1"/>
  <c r="BB682" i="20" s="1"/>
  <c r="BB683" i="20" a="1"/>
  <c r="BB683" i="20" s="1"/>
  <c r="BB684" i="20" a="1"/>
  <c r="BB684" i="20" s="1"/>
  <c r="BB685" i="20" a="1"/>
  <c r="BB685" i="20" s="1"/>
  <c r="BB686" i="20" a="1"/>
  <c r="BB686" i="20" s="1"/>
  <c r="BB687" i="20" a="1"/>
  <c r="BB687" i="20" s="1"/>
  <c r="BB688" i="20" a="1"/>
  <c r="BB688" i="20" s="1"/>
  <c r="BB689" i="20" a="1"/>
  <c r="BB689" i="20" s="1"/>
  <c r="BB690" i="20" a="1"/>
  <c r="BB690" i="20" s="1"/>
  <c r="BB691" i="20" a="1"/>
  <c r="BB691" i="20" s="1"/>
  <c r="BB692" i="20" a="1"/>
  <c r="BB692" i="20" s="1"/>
  <c r="BB693" i="20" a="1"/>
  <c r="BB693" i="20" s="1"/>
  <c r="BB694" i="20" a="1"/>
  <c r="BB694" i="20" s="1"/>
  <c r="BB695" i="20" a="1"/>
  <c r="BB695" i="20" s="1"/>
  <c r="BB696" i="20" a="1"/>
  <c r="BB696" i="20" s="1"/>
  <c r="BB697" i="20" a="1"/>
  <c r="BB697" i="20" s="1"/>
  <c r="BB698" i="20" a="1"/>
  <c r="BB698" i="20" s="1"/>
  <c r="BB699" i="20" a="1"/>
  <c r="BB699" i="20" s="1"/>
  <c r="BB700" i="20" a="1"/>
  <c r="BB700" i="20" s="1"/>
  <c r="BB701" i="20" a="1"/>
  <c r="BB701" i="20" s="1"/>
  <c r="BB702" i="20" a="1"/>
  <c r="BB702" i="20" s="1"/>
  <c r="BB703" i="20" a="1"/>
  <c r="BB703" i="20" s="1"/>
  <c r="BB704" i="20" a="1"/>
  <c r="BB704" i="20" s="1"/>
  <c r="BB705" i="20" a="1"/>
  <c r="BB705" i="20" s="1"/>
  <c r="BB706" i="20" a="1"/>
  <c r="BB706" i="20" s="1"/>
  <c r="BB707" i="20" a="1"/>
  <c r="BB707" i="20" s="1"/>
  <c r="BB708" i="20" a="1"/>
  <c r="BB708" i="20" s="1"/>
  <c r="BB709" i="20" a="1"/>
  <c r="BB709" i="20" s="1"/>
  <c r="BB710" i="20" a="1"/>
  <c r="BB710" i="20" s="1"/>
  <c r="BB711" i="20" a="1"/>
  <c r="BB711" i="20" s="1"/>
  <c r="BB712" i="20" a="1"/>
  <c r="BB712" i="20" s="1"/>
  <c r="BB713" i="20" a="1"/>
  <c r="BB713" i="20" s="1"/>
  <c r="BB714" i="20" a="1"/>
  <c r="BB714" i="20" s="1"/>
  <c r="BB715" i="20" a="1"/>
  <c r="BB715" i="20" s="1"/>
  <c r="BB716" i="20" a="1"/>
  <c r="BB716" i="20" s="1"/>
  <c r="BB717" i="20" a="1"/>
  <c r="BB717" i="20" s="1"/>
  <c r="BB718" i="20" a="1"/>
  <c r="BB718" i="20" s="1"/>
  <c r="BB719" i="20" a="1"/>
  <c r="BB719" i="20" s="1"/>
  <c r="BB720" i="20" a="1"/>
  <c r="BB720" i="20" s="1"/>
  <c r="BB721" i="20" a="1"/>
  <c r="BB721" i="20" s="1"/>
  <c r="BB722" i="20" a="1"/>
  <c r="BB722" i="20" s="1"/>
  <c r="BB723" i="20" a="1"/>
  <c r="BB723" i="20" s="1"/>
  <c r="BB724" i="20" a="1"/>
  <c r="BB724" i="20" s="1"/>
  <c r="BB725" i="20" a="1"/>
  <c r="BB725" i="20" s="1"/>
  <c r="BB726" i="20" a="1"/>
  <c r="BB726" i="20" s="1"/>
  <c r="BB727" i="20" a="1"/>
  <c r="BB727" i="20" s="1"/>
  <c r="BB728" i="20" a="1"/>
  <c r="BB728" i="20" s="1"/>
  <c r="BB729" i="20" a="1"/>
  <c r="BB729" i="20" s="1"/>
  <c r="BB730" i="20" a="1"/>
  <c r="BB730" i="20" s="1"/>
  <c r="BB731" i="20" a="1"/>
  <c r="BB731" i="20" s="1"/>
  <c r="BB732" i="20" a="1"/>
  <c r="BB732" i="20" s="1"/>
  <c r="BB733" i="20" a="1"/>
  <c r="BB733" i="20" s="1"/>
  <c r="BB734" i="20" a="1"/>
  <c r="BB734" i="20" s="1"/>
  <c r="BB735" i="20" a="1"/>
  <c r="BB735" i="20" s="1"/>
  <c r="BB736" i="20" a="1"/>
  <c r="BB736" i="20" s="1"/>
  <c r="BB737" i="20" a="1"/>
  <c r="BB737" i="20" s="1"/>
  <c r="BB738" i="20" a="1"/>
  <c r="BB738" i="20" s="1"/>
  <c r="BB739" i="20" a="1"/>
  <c r="BB739" i="20" s="1"/>
  <c r="BB740" i="20" a="1"/>
  <c r="BB740" i="20" s="1"/>
  <c r="BB741" i="20" a="1"/>
  <c r="BB741" i="20" s="1"/>
  <c r="BB742" i="20" a="1"/>
  <c r="BB742" i="20" s="1"/>
  <c r="BB743" i="20" a="1"/>
  <c r="BB743" i="20" s="1"/>
  <c r="BB744" i="20" a="1"/>
  <c r="BB744" i="20" s="1"/>
  <c r="BB745" i="20" a="1"/>
  <c r="BB745" i="20" s="1"/>
  <c r="BB746" i="20" a="1"/>
  <c r="BB746" i="20" s="1"/>
  <c r="BB747" i="20" a="1"/>
  <c r="BB747" i="20" s="1"/>
  <c r="BB748" i="20" a="1"/>
  <c r="BB748" i="20" s="1"/>
  <c r="BB749" i="20" a="1"/>
  <c r="BB749" i="20" s="1"/>
  <c r="BB750" i="20" a="1"/>
  <c r="BB750" i="20" s="1"/>
  <c r="BB751" i="20" a="1"/>
  <c r="BB751" i="20" s="1"/>
  <c r="BB752" i="20" a="1"/>
  <c r="BB752" i="20" s="1"/>
  <c r="BB753" i="20" a="1"/>
  <c r="BB753" i="20" s="1"/>
  <c r="BB754" i="20" a="1"/>
  <c r="BB754" i="20" s="1"/>
  <c r="BB755" i="20" a="1"/>
  <c r="BB755" i="20" s="1"/>
  <c r="BB756" i="20" a="1"/>
  <c r="BB756" i="20" s="1"/>
  <c r="BB757" i="20" a="1"/>
  <c r="BB757" i="20" s="1"/>
  <c r="BB758" i="20" a="1"/>
  <c r="BB758" i="20" s="1"/>
  <c r="BB759" i="20" a="1"/>
  <c r="BB759" i="20" s="1"/>
  <c r="BB760" i="20" a="1"/>
  <c r="BB760" i="20" s="1"/>
  <c r="BB761" i="20" a="1"/>
  <c r="BB761" i="20" s="1"/>
  <c r="BB762" i="20" a="1"/>
  <c r="BB762" i="20" s="1"/>
  <c r="BB763" i="20" a="1"/>
  <c r="BB763" i="20" s="1"/>
  <c r="BB764" i="20" a="1"/>
  <c r="BB764" i="20" s="1"/>
  <c r="BB765" i="20" a="1"/>
  <c r="BB765" i="20" s="1"/>
  <c r="BB766" i="20" a="1"/>
  <c r="BB766" i="20" s="1"/>
  <c r="BB767" i="20" a="1"/>
  <c r="BB767" i="20" s="1"/>
  <c r="BB768" i="20" a="1"/>
  <c r="BB768" i="20" s="1"/>
  <c r="BB769" i="20" a="1"/>
  <c r="BB769" i="20" s="1"/>
  <c r="BB770" i="20" a="1"/>
  <c r="BB770" i="20" s="1"/>
  <c r="BB771" i="20" a="1"/>
  <c r="BB771" i="20" s="1"/>
  <c r="BB772" i="20" a="1"/>
  <c r="BB772" i="20" s="1"/>
  <c r="BB773" i="20" a="1"/>
  <c r="BB773" i="20" s="1"/>
  <c r="BB774" i="20" a="1"/>
  <c r="BB774" i="20" s="1"/>
  <c r="BB775" i="20" a="1"/>
  <c r="BB775" i="20" s="1"/>
  <c r="BB776" i="20" a="1"/>
  <c r="BB776" i="20" s="1"/>
  <c r="BB777" i="20" a="1"/>
  <c r="BB777" i="20" s="1"/>
  <c r="BB778" i="20" a="1"/>
  <c r="BB778" i="20" s="1"/>
  <c r="BB779" i="20" a="1"/>
  <c r="BB779" i="20" s="1"/>
  <c r="BB780" i="20" a="1"/>
  <c r="BB780" i="20" s="1"/>
  <c r="BB781" i="20" a="1"/>
  <c r="BB781" i="20" s="1"/>
  <c r="BB782" i="20" a="1"/>
  <c r="BB782" i="20" s="1"/>
  <c r="BB783" i="20" a="1"/>
  <c r="BB783" i="20" s="1"/>
  <c r="BB784" i="20" a="1"/>
  <c r="BB784" i="20" s="1"/>
  <c r="BB785" i="20" a="1"/>
  <c r="BB785" i="20" s="1"/>
  <c r="BB786" i="20" a="1"/>
  <c r="BB786" i="20" s="1"/>
  <c r="BB787" i="20" a="1"/>
  <c r="BB787" i="20" s="1"/>
  <c r="BB788" i="20" a="1"/>
  <c r="BB788" i="20" s="1"/>
  <c r="BB789" i="20" a="1"/>
  <c r="BB789" i="20" s="1"/>
  <c r="BB790" i="20" a="1"/>
  <c r="BB790" i="20" s="1"/>
  <c r="BB791" i="20" a="1"/>
  <c r="BB791" i="20" s="1"/>
  <c r="BB792" i="20" a="1"/>
  <c r="BB792" i="20" s="1"/>
  <c r="BB793" i="20" a="1"/>
  <c r="BB793" i="20" s="1"/>
  <c r="BB794" i="20" a="1"/>
  <c r="BB794" i="20" s="1"/>
  <c r="BB795" i="20" a="1"/>
  <c r="BB795" i="20" s="1"/>
  <c r="BB796" i="20" a="1"/>
  <c r="BB796" i="20" s="1"/>
  <c r="BB797" i="20" a="1"/>
  <c r="BB797" i="20" s="1"/>
  <c r="BB798" i="20" a="1"/>
  <c r="BB798" i="20" s="1"/>
  <c r="BB799" i="20" a="1"/>
  <c r="BB799" i="20" s="1"/>
  <c r="BB800" i="20" a="1"/>
  <c r="BB800" i="20" s="1"/>
  <c r="BB801" i="20" a="1"/>
  <c r="BB801" i="20" s="1"/>
  <c r="BB802" i="20" a="1"/>
  <c r="BB802" i="20" s="1"/>
  <c r="BB803" i="20" a="1"/>
  <c r="BB803" i="20" s="1"/>
  <c r="BB804" i="20" a="1"/>
  <c r="BB804" i="20" s="1"/>
  <c r="BB805" i="20" a="1"/>
  <c r="BB805" i="20" s="1"/>
  <c r="BB806" i="20" a="1"/>
  <c r="BB806" i="20" s="1"/>
  <c r="BB807" i="20" a="1"/>
  <c r="BB807" i="20" s="1"/>
  <c r="BB808" i="20" a="1"/>
  <c r="BB808" i="20" s="1"/>
  <c r="BB809" i="20" a="1"/>
  <c r="BB809" i="20" s="1"/>
  <c r="BB810" i="20" a="1"/>
  <c r="BB810" i="20" s="1"/>
  <c r="BB811" i="20" a="1"/>
  <c r="BB811" i="20" s="1"/>
  <c r="BB812" i="20" a="1"/>
  <c r="BB812" i="20" s="1"/>
  <c r="BB813" i="20" a="1"/>
  <c r="BB813" i="20" s="1"/>
  <c r="BB814" i="20" a="1"/>
  <c r="BB814" i="20" s="1"/>
  <c r="BB815" i="20" a="1"/>
  <c r="BB815" i="20" s="1"/>
  <c r="BB816" i="20" a="1"/>
  <c r="BB816" i="20" s="1"/>
  <c r="BB817" i="20" a="1"/>
  <c r="BB817" i="20" s="1"/>
  <c r="BB818" i="20" a="1"/>
  <c r="BB818" i="20" s="1"/>
  <c r="BB819" i="20" a="1"/>
  <c r="BB819" i="20" s="1"/>
  <c r="BB820" i="20" a="1"/>
  <c r="BB820" i="20" s="1"/>
  <c r="BB821" i="20" a="1"/>
  <c r="BB821" i="20" s="1"/>
  <c r="BB822" i="20" a="1"/>
  <c r="BB822" i="20" s="1"/>
  <c r="BB823" i="20" a="1"/>
  <c r="BB823" i="20" s="1"/>
  <c r="BB824" i="20" a="1"/>
  <c r="BB824" i="20" s="1"/>
  <c r="BB825" i="20" a="1"/>
  <c r="BB825" i="20" s="1"/>
  <c r="BB826" i="20" a="1"/>
  <c r="BB826" i="20" s="1"/>
  <c r="BB827" i="20" a="1"/>
  <c r="BB827" i="20" s="1"/>
  <c r="BB828" i="20" a="1"/>
  <c r="BB828" i="20" s="1"/>
  <c r="BB829" i="20" a="1"/>
  <c r="BB829" i="20" s="1"/>
  <c r="BB830" i="20" a="1"/>
  <c r="BB830" i="20" s="1"/>
  <c r="BB831" i="20" a="1"/>
  <c r="BB831" i="20" s="1"/>
  <c r="BB832" i="20" a="1"/>
  <c r="BB832" i="20" s="1"/>
  <c r="BB833" i="20" a="1"/>
  <c r="BB833" i="20" s="1"/>
  <c r="BB834" i="20" a="1"/>
  <c r="BB834" i="20" s="1"/>
  <c r="BB835" i="20" a="1"/>
  <c r="BB835" i="20" s="1"/>
  <c r="BB836" i="20" a="1"/>
  <c r="BB836" i="20" s="1"/>
  <c r="BB837" i="20" a="1"/>
  <c r="BB837" i="20" s="1"/>
  <c r="BB838" i="20" a="1"/>
  <c r="BB838" i="20" s="1"/>
  <c r="BB839" i="20" a="1"/>
  <c r="BB839" i="20" s="1"/>
  <c r="BB840" i="20" a="1"/>
  <c r="BB840" i="20" s="1"/>
  <c r="BB841" i="20" a="1"/>
  <c r="BB841" i="20" s="1"/>
  <c r="BB842" i="20" a="1"/>
  <c r="BB842" i="20" s="1"/>
  <c r="BB843" i="20" a="1"/>
  <c r="BB843" i="20" s="1"/>
  <c r="BB844" i="20" a="1"/>
  <c r="BB844" i="20" s="1"/>
  <c r="BB845" i="20" a="1"/>
  <c r="BB845" i="20" s="1"/>
  <c r="BB846" i="20" a="1"/>
  <c r="BB846" i="20" s="1"/>
  <c r="BB847" i="20" a="1"/>
  <c r="BB847" i="20" s="1"/>
  <c r="BB848" i="20" a="1"/>
  <c r="BB848" i="20" s="1"/>
  <c r="BB849" i="20" a="1"/>
  <c r="BB849" i="20" s="1"/>
  <c r="BB850" i="20" a="1"/>
  <c r="BB850" i="20" s="1"/>
  <c r="BB851" i="20" a="1"/>
  <c r="BB851" i="20" s="1"/>
  <c r="BB852" i="20" a="1"/>
  <c r="BB852" i="20" s="1"/>
  <c r="BB853" i="20" a="1"/>
  <c r="BB853" i="20" s="1"/>
  <c r="BB854" i="20" a="1"/>
  <c r="BB854" i="20" s="1"/>
  <c r="BB855" i="20" a="1"/>
  <c r="BB855" i="20" s="1"/>
  <c r="BB856" i="20" a="1"/>
  <c r="BB856" i="20" s="1"/>
  <c r="BB857" i="20" a="1"/>
  <c r="BB857" i="20" s="1"/>
  <c r="BB858" i="20" a="1"/>
  <c r="BB858" i="20" s="1"/>
  <c r="BB859" i="20" a="1"/>
  <c r="BB859" i="20" s="1"/>
  <c r="BB860" i="20" a="1"/>
  <c r="BB860" i="20" s="1"/>
  <c r="BB861" i="20" a="1"/>
  <c r="BB861" i="20" s="1"/>
  <c r="BB862" i="20" a="1"/>
  <c r="BB862" i="20" s="1"/>
  <c r="BB863" i="20" a="1"/>
  <c r="BB863" i="20" s="1"/>
  <c r="BB864" i="20" a="1"/>
  <c r="BB864" i="20" s="1"/>
  <c r="BB865" i="20" a="1"/>
  <c r="BB865" i="20" s="1"/>
  <c r="BB866" i="20" a="1"/>
  <c r="BB866" i="20" s="1"/>
  <c r="BB867" i="20" a="1"/>
  <c r="BB867" i="20" s="1"/>
  <c r="BB868" i="20" a="1"/>
  <c r="BB868" i="20" s="1"/>
  <c r="BB869" i="20" a="1"/>
  <c r="BB869" i="20" s="1"/>
  <c r="BB870" i="20" a="1"/>
  <c r="BB870" i="20" s="1"/>
  <c r="BB871" i="20" a="1"/>
  <c r="BB871" i="20" s="1"/>
  <c r="BB872" i="20" a="1"/>
  <c r="BB872" i="20" s="1"/>
  <c r="BB873" i="20" a="1"/>
  <c r="BB873" i="20" s="1"/>
  <c r="BB874" i="20" a="1"/>
  <c r="BB874" i="20" s="1"/>
  <c r="BB875" i="20" a="1"/>
  <c r="BB875" i="20" s="1"/>
  <c r="BB876" i="20" a="1"/>
  <c r="BB876" i="20" s="1"/>
  <c r="BB877" i="20" a="1"/>
  <c r="BB877" i="20" s="1"/>
  <c r="BB878" i="20" a="1"/>
  <c r="BB878" i="20" s="1"/>
  <c r="BB879" i="20" a="1"/>
  <c r="BB879" i="20" s="1"/>
  <c r="BB880" i="20" a="1"/>
  <c r="BB880" i="20" s="1"/>
  <c r="BB881" i="20" a="1"/>
  <c r="BB881" i="20" s="1"/>
  <c r="BB882" i="20" a="1"/>
  <c r="BB882" i="20" s="1"/>
  <c r="BB883" i="20" a="1"/>
  <c r="BB883" i="20" s="1"/>
  <c r="BB884" i="20" a="1"/>
  <c r="BB884" i="20" s="1"/>
  <c r="BB885" i="20" a="1"/>
  <c r="BB885" i="20" s="1"/>
  <c r="BB886" i="20" a="1"/>
  <c r="BB886" i="20" s="1"/>
  <c r="BB887" i="20" a="1"/>
  <c r="BB887" i="20" s="1"/>
  <c r="BB888" i="20" a="1"/>
  <c r="BB888" i="20" s="1"/>
  <c r="BB889" i="20" a="1"/>
  <c r="BB889" i="20" s="1"/>
  <c r="BB890" i="20" a="1"/>
  <c r="BB890" i="20" s="1"/>
  <c r="BB891" i="20" a="1"/>
  <c r="BB891" i="20" s="1"/>
  <c r="BB892" i="20" a="1"/>
  <c r="BB892" i="20" s="1"/>
  <c r="BB893" i="20" a="1"/>
  <c r="BB893" i="20" s="1"/>
  <c r="BB894" i="20" a="1"/>
  <c r="BB894" i="20" s="1"/>
  <c r="BB895" i="20" a="1"/>
  <c r="BB895" i="20" s="1"/>
  <c r="BB896" i="20" a="1"/>
  <c r="BB896" i="20" s="1"/>
  <c r="BB897" i="20" a="1"/>
  <c r="BB897" i="20" s="1"/>
  <c r="BB898" i="20" a="1"/>
  <c r="BB898" i="20" s="1"/>
  <c r="BB899" i="20" a="1"/>
  <c r="BB899" i="20" s="1"/>
  <c r="BB900" i="20" a="1"/>
  <c r="BB900" i="20" s="1"/>
  <c r="BB901" i="20" a="1"/>
  <c r="BB901" i="20" s="1"/>
  <c r="BB902" i="20" a="1"/>
  <c r="BB902" i="20" s="1"/>
  <c r="BB903" i="20" a="1"/>
  <c r="BB903" i="20" s="1"/>
  <c r="BB904" i="20" a="1"/>
  <c r="BB904" i="20" s="1"/>
  <c r="BB905" i="20" a="1"/>
  <c r="BB905" i="20" s="1"/>
  <c r="BB906" i="20" a="1"/>
  <c r="BB906" i="20" s="1"/>
  <c r="BB907" i="20" a="1"/>
  <c r="BB907" i="20" s="1"/>
  <c r="BB908" i="20" a="1"/>
  <c r="BB908" i="20" s="1"/>
  <c r="BB909" i="20" a="1"/>
  <c r="BB909" i="20" s="1"/>
  <c r="BB910" i="20" a="1"/>
  <c r="BB910" i="20" s="1"/>
  <c r="BB911" i="20" a="1"/>
  <c r="BB911" i="20" s="1"/>
  <c r="BB912" i="20" a="1"/>
  <c r="BB912" i="20" s="1"/>
  <c r="BB913" i="20" a="1"/>
  <c r="BB913" i="20" s="1"/>
  <c r="BB914" i="20" a="1"/>
  <c r="BB914" i="20" s="1"/>
  <c r="BB915" i="20" a="1"/>
  <c r="BB915" i="20" s="1"/>
  <c r="BB916" i="20" a="1"/>
  <c r="BB916" i="20" s="1"/>
  <c r="BB917" i="20" a="1"/>
  <c r="BB917" i="20" s="1"/>
  <c r="BB918" i="20" a="1"/>
  <c r="BB918" i="20" s="1"/>
  <c r="BB467" i="20" a="1"/>
  <c r="BB467" i="20" s="1"/>
  <c r="BB468" i="20" a="1"/>
  <c r="BB468" i="20" s="1"/>
  <c r="BB469" i="20" a="1"/>
  <c r="BB469" i="20" s="1"/>
  <c r="BB470" i="20" a="1"/>
  <c r="BB470" i="20" s="1"/>
  <c r="BB471" i="20" a="1"/>
  <c r="BB471" i="20" s="1"/>
  <c r="BB472" i="20" a="1"/>
  <c r="BB472" i="20" s="1"/>
  <c r="BB473" i="20" a="1"/>
  <c r="BB473" i="20" s="1"/>
  <c r="BB474" i="20" a="1"/>
  <c r="BB474" i="20" s="1"/>
  <c r="BB466" i="20" a="1"/>
  <c r="BB466" i="20" s="1"/>
  <c r="BA467" i="20" a="1"/>
  <c r="BA467" i="20" s="1"/>
  <c r="BF467" i="20" s="1"/>
  <c r="BA468" i="20" a="1"/>
  <c r="BA468" i="20" s="1"/>
  <c r="BF468" i="20" s="1"/>
  <c r="BA469" i="20" a="1"/>
  <c r="BA469" i="20" s="1"/>
  <c r="BF469" i="20" s="1"/>
  <c r="BA470" i="20" a="1"/>
  <c r="BA470" i="20" s="1"/>
  <c r="BF470" i="20" s="1"/>
  <c r="BA471" i="20" a="1"/>
  <c r="BA471" i="20" s="1"/>
  <c r="BF471" i="20" s="1"/>
  <c r="BA472" i="20" a="1"/>
  <c r="BA472" i="20" s="1"/>
  <c r="BF472" i="20" s="1"/>
  <c r="BG472" i="20" s="1"/>
  <c r="BA473" i="20" a="1"/>
  <c r="BA473" i="20" s="1"/>
  <c r="BF473" i="20" s="1"/>
  <c r="BG473" i="20" s="1"/>
  <c r="BA474" i="20" a="1"/>
  <c r="BA474" i="20" s="1"/>
  <c r="BF474" i="20" s="1"/>
  <c r="BG474" i="20" s="1"/>
  <c r="BA475" i="20" a="1"/>
  <c r="BA475" i="20" s="1"/>
  <c r="BF475" i="20" s="1"/>
  <c r="BG475" i="20" s="1"/>
  <c r="BA476" i="20" a="1"/>
  <c r="BA476" i="20" s="1"/>
  <c r="BF476" i="20" s="1"/>
  <c r="BA477" i="20" a="1"/>
  <c r="BA477" i="20" s="1"/>
  <c r="BF477" i="20" s="1"/>
  <c r="BG477" i="20" s="1"/>
  <c r="BA478" i="20" a="1"/>
  <c r="BA478" i="20" s="1"/>
  <c r="BF478" i="20" s="1"/>
  <c r="BG478" i="20" s="1"/>
  <c r="BA479" i="20" a="1"/>
  <c r="BA479" i="20" s="1"/>
  <c r="BF479" i="20" s="1"/>
  <c r="BG479" i="20" s="1"/>
  <c r="BA480" i="20" a="1"/>
  <c r="BA480" i="20" s="1"/>
  <c r="BF480" i="20" s="1"/>
  <c r="BG480" i="20" s="1"/>
  <c r="BA481" i="20" a="1"/>
  <c r="BA481" i="20" s="1"/>
  <c r="BF481" i="20" s="1"/>
  <c r="BA482" i="20" a="1"/>
  <c r="BA482" i="20" s="1"/>
  <c r="BF482" i="20" s="1"/>
  <c r="BG482" i="20" s="1"/>
  <c r="BA483" i="20" a="1"/>
  <c r="BA483" i="20" s="1"/>
  <c r="BF483" i="20" s="1"/>
  <c r="BG483" i="20" s="1"/>
  <c r="BA484" i="20" a="1"/>
  <c r="BA484" i="20" s="1"/>
  <c r="BF484" i="20" s="1"/>
  <c r="BG484" i="20" s="1"/>
  <c r="BA485" i="20" a="1"/>
  <c r="BA485" i="20" s="1"/>
  <c r="BF485" i="20" s="1"/>
  <c r="BG485" i="20" s="1"/>
  <c r="BA486" i="20" a="1"/>
  <c r="BA486" i="20" s="1"/>
  <c r="BF486" i="20" s="1"/>
  <c r="BA487" i="20" a="1"/>
  <c r="BA487" i="20" s="1"/>
  <c r="BF487" i="20" s="1"/>
  <c r="BG487" i="20" s="1"/>
  <c r="BA488" i="20" a="1"/>
  <c r="BA488" i="20" s="1"/>
  <c r="BF488" i="20" s="1"/>
  <c r="BG488" i="20" s="1"/>
  <c r="BA489" i="20" a="1"/>
  <c r="BA489" i="20" s="1"/>
  <c r="BF489" i="20" s="1"/>
  <c r="BG489" i="20" s="1"/>
  <c r="BA490" i="20" a="1"/>
  <c r="BA490" i="20" s="1"/>
  <c r="BF490" i="20" s="1"/>
  <c r="BA491" i="20" a="1"/>
  <c r="BA491" i="20" s="1"/>
  <c r="BF491" i="20" s="1"/>
  <c r="BG491" i="20" s="1"/>
  <c r="BA492" i="20" a="1"/>
  <c r="BA492" i="20" s="1"/>
  <c r="BF492" i="20" s="1"/>
  <c r="BG492" i="20" s="1"/>
  <c r="BA493" i="20" a="1"/>
  <c r="BA493" i="20" s="1"/>
  <c r="BF493" i="20" s="1"/>
  <c r="BG493" i="20" s="1"/>
  <c r="BA494" i="20" a="1"/>
  <c r="BA494" i="20" s="1"/>
  <c r="BF494" i="20" s="1"/>
  <c r="BA495" i="20" a="1"/>
  <c r="BA495" i="20" s="1"/>
  <c r="BF495" i="20" s="1"/>
  <c r="BG495" i="20" s="1"/>
  <c r="BA496" i="20" a="1"/>
  <c r="BA496" i="20" s="1"/>
  <c r="BF496" i="20" s="1"/>
  <c r="BG496" i="20" s="1"/>
  <c r="BA497" i="20" a="1"/>
  <c r="BA497" i="20" s="1"/>
  <c r="BF497" i="20" s="1"/>
  <c r="BG497" i="20" s="1"/>
  <c r="BA498" i="20" a="1"/>
  <c r="BA498" i="20" s="1"/>
  <c r="BF498" i="20" s="1"/>
  <c r="BA499" i="20" a="1"/>
  <c r="BA499" i="20" s="1"/>
  <c r="BF499" i="20" s="1"/>
  <c r="BG499" i="20" s="1"/>
  <c r="BA500" i="20" a="1"/>
  <c r="BA500" i="20" s="1"/>
  <c r="BF500" i="20" s="1"/>
  <c r="BG500" i="20" s="1"/>
  <c r="BA501" i="20" a="1"/>
  <c r="BA501" i="20" s="1"/>
  <c r="BF501" i="20" s="1"/>
  <c r="BG501" i="20" s="1"/>
  <c r="BA502" i="20" a="1"/>
  <c r="BA502" i="20" s="1"/>
  <c r="BF502" i="20" s="1"/>
  <c r="BG502" i="20" s="1"/>
  <c r="BA503" i="20" a="1"/>
  <c r="BA503" i="20" s="1"/>
  <c r="BF503" i="20" s="1"/>
  <c r="BA504" i="20" a="1"/>
  <c r="BA504" i="20" s="1"/>
  <c r="BF504" i="20" s="1"/>
  <c r="BA505" i="20" a="1"/>
  <c r="BA505" i="20" s="1"/>
  <c r="BF505" i="20" s="1"/>
  <c r="BG505" i="20" s="1"/>
  <c r="BA506" i="20" a="1"/>
  <c r="BA506" i="20" s="1"/>
  <c r="BF506" i="20" s="1"/>
  <c r="BG506" i="20" s="1"/>
  <c r="BA507" i="20" a="1"/>
  <c r="BA507" i="20" s="1"/>
  <c r="BF507" i="20" s="1"/>
  <c r="BG507" i="20" s="1"/>
  <c r="BA508" i="20" a="1"/>
  <c r="BA508" i="20" s="1"/>
  <c r="BF508" i="20" s="1"/>
  <c r="BG508" i="20" s="1"/>
  <c r="BA509" i="20" a="1"/>
  <c r="BA509" i="20" s="1"/>
  <c r="BF509" i="20" s="1"/>
  <c r="BA510" i="20" a="1"/>
  <c r="BA510" i="20" s="1"/>
  <c r="BF510" i="20" s="1"/>
  <c r="BG510" i="20" s="1"/>
  <c r="BA511" i="20" a="1"/>
  <c r="BA511" i="20" s="1"/>
  <c r="BF511" i="20" s="1"/>
  <c r="BG511" i="20" s="1"/>
  <c r="BA512" i="20" a="1"/>
  <c r="BA512" i="20" s="1"/>
  <c r="BF512" i="20" s="1"/>
  <c r="BG512" i="20" s="1"/>
  <c r="BA513" i="20" a="1"/>
  <c r="BA513" i="20" s="1"/>
  <c r="BF513" i="20" s="1"/>
  <c r="BG513" i="20" s="1"/>
  <c r="BA514" i="20" a="1"/>
  <c r="BA514" i="20" s="1"/>
  <c r="BF514" i="20" s="1"/>
  <c r="BA515" i="20" a="1"/>
  <c r="BA515" i="20" s="1"/>
  <c r="BF515" i="20" s="1"/>
  <c r="BG515" i="20" s="1"/>
  <c r="BA516" i="20" a="1"/>
  <c r="BA516" i="20" s="1"/>
  <c r="BF516" i="20" s="1"/>
  <c r="BG516" i="20" s="1"/>
  <c r="BA517" i="20" a="1"/>
  <c r="BA517" i="20" s="1"/>
  <c r="BF517" i="20" s="1"/>
  <c r="BG517" i="20" s="1"/>
  <c r="BA518" i="20" a="1"/>
  <c r="BA518" i="20" s="1"/>
  <c r="BF518" i="20" s="1"/>
  <c r="BG518" i="20" s="1"/>
  <c r="BA519" i="20" a="1"/>
  <c r="BA519" i="20" s="1"/>
  <c r="BF519" i="20" s="1"/>
  <c r="BA520" i="20" a="1"/>
  <c r="BA520" i="20" s="1"/>
  <c r="BF520" i="20" s="1"/>
  <c r="BG520" i="20" s="1"/>
  <c r="BA521" i="20" a="1"/>
  <c r="BA521" i="20" s="1"/>
  <c r="BF521" i="20" s="1"/>
  <c r="BG521" i="20" s="1"/>
  <c r="BA522" i="20" a="1"/>
  <c r="BA522" i="20" s="1"/>
  <c r="BF522" i="20" s="1"/>
  <c r="BG522" i="20" s="1"/>
  <c r="BA523" i="20" a="1"/>
  <c r="BA523" i="20" s="1"/>
  <c r="BF523" i="20" s="1"/>
  <c r="BG523" i="20" s="1"/>
  <c r="BA524" i="20" a="1"/>
  <c r="BA524" i="20" s="1"/>
  <c r="BF524" i="20" s="1"/>
  <c r="BA525" i="20" a="1"/>
  <c r="BA525" i="20" s="1"/>
  <c r="BF525" i="20" s="1"/>
  <c r="BG525" i="20" s="1"/>
  <c r="BA526" i="20" a="1"/>
  <c r="BA526" i="20" s="1"/>
  <c r="BF526" i="20" s="1"/>
  <c r="BG526" i="20" s="1"/>
  <c r="BA527" i="20" a="1"/>
  <c r="BA527" i="20" s="1"/>
  <c r="BF527" i="20" s="1"/>
  <c r="BA528" i="20" a="1"/>
  <c r="BA528" i="20" s="1"/>
  <c r="BF528" i="20" s="1"/>
  <c r="BG528" i="20" s="1"/>
  <c r="BA529" i="20" a="1"/>
  <c r="BA529" i="20" s="1"/>
  <c r="BF529" i="20" s="1"/>
  <c r="BG529" i="20" s="1"/>
  <c r="BA530" i="20" a="1"/>
  <c r="BA530" i="20" s="1"/>
  <c r="BF530" i="20" s="1"/>
  <c r="BG530" i="20" s="1"/>
  <c r="BA531" i="20" a="1"/>
  <c r="BA531" i="20" s="1"/>
  <c r="BF531" i="20" s="1"/>
  <c r="BG531" i="20" s="1"/>
  <c r="BA532" i="20" a="1"/>
  <c r="BA532" i="20" s="1"/>
  <c r="BF532" i="20" s="1"/>
  <c r="BA533" i="20" a="1"/>
  <c r="BA533" i="20" s="1"/>
  <c r="BF533" i="20" s="1"/>
  <c r="BG533" i="20" s="1"/>
  <c r="BA534" i="20" a="1"/>
  <c r="BA534" i="20" s="1"/>
  <c r="BF534" i="20" s="1"/>
  <c r="BG534" i="20" s="1"/>
  <c r="BA535" i="20" a="1"/>
  <c r="BA535" i="20" s="1"/>
  <c r="BF535" i="20" s="1"/>
  <c r="BG535" i="20" s="1"/>
  <c r="BA536" i="20" a="1"/>
  <c r="BA536" i="20" s="1"/>
  <c r="BF536" i="20" s="1"/>
  <c r="BG536" i="20" s="1"/>
  <c r="BA537" i="20" a="1"/>
  <c r="BA537" i="20" s="1"/>
  <c r="BF537" i="20" s="1"/>
  <c r="BA538" i="20" a="1"/>
  <c r="BA538" i="20" s="1"/>
  <c r="BF538" i="20" s="1"/>
  <c r="BG538" i="20" s="1"/>
  <c r="BA539" i="20" a="1"/>
  <c r="BA539" i="20" s="1"/>
  <c r="BF539" i="20" s="1"/>
  <c r="BG539" i="20" s="1"/>
  <c r="BA540" i="20" a="1"/>
  <c r="BA540" i="20" s="1"/>
  <c r="BF540" i="20" s="1"/>
  <c r="BA541" i="20" a="1"/>
  <c r="BA541" i="20" s="1"/>
  <c r="BF541" i="20" s="1"/>
  <c r="BG541" i="20" s="1"/>
  <c r="BA542" i="20" a="1"/>
  <c r="BA542" i="20" s="1"/>
  <c r="BF542" i="20" s="1"/>
  <c r="BG542" i="20" s="1"/>
  <c r="BA543" i="20" a="1"/>
  <c r="BA543" i="20" s="1"/>
  <c r="BF543" i="20" s="1"/>
  <c r="BA544" i="20" a="1"/>
  <c r="BA544" i="20" s="1"/>
  <c r="BF544" i="20" s="1"/>
  <c r="BG544" i="20" s="1"/>
  <c r="BA545" i="20" a="1"/>
  <c r="BA545" i="20" s="1"/>
  <c r="BF545" i="20" s="1"/>
  <c r="BG545" i="20" s="1"/>
  <c r="BA546" i="20" a="1"/>
  <c r="BA546" i="20" s="1"/>
  <c r="BF546" i="20" s="1"/>
  <c r="BG546" i="20" s="1"/>
  <c r="BA547" i="20" a="1"/>
  <c r="BA547" i="20" s="1"/>
  <c r="BF547" i="20" s="1"/>
  <c r="BA548" i="20" a="1"/>
  <c r="BA548" i="20" s="1"/>
  <c r="BF548" i="20" s="1"/>
  <c r="BG548" i="20" s="1"/>
  <c r="BA549" i="20" a="1"/>
  <c r="BA549" i="20" s="1"/>
  <c r="BF549" i="20" s="1"/>
  <c r="BG549" i="20" s="1"/>
  <c r="BA550" i="20" a="1"/>
  <c r="BA550" i="20" s="1"/>
  <c r="BF550" i="20" s="1"/>
  <c r="BG550" i="20" s="1"/>
  <c r="BA551" i="20" a="1"/>
  <c r="BA551" i="20" s="1"/>
  <c r="BF551" i="20" s="1"/>
  <c r="BG551" i="20" s="1"/>
  <c r="BA552" i="20" a="1"/>
  <c r="BA552" i="20" s="1"/>
  <c r="BF552" i="20" s="1"/>
  <c r="BA553" i="20" a="1"/>
  <c r="BA553" i="20" s="1"/>
  <c r="BF553" i="20" s="1"/>
  <c r="BG553" i="20" s="1"/>
  <c r="BA554" i="20" a="1"/>
  <c r="BA554" i="20" s="1"/>
  <c r="BF554" i="20" s="1"/>
  <c r="BG554" i="20" s="1"/>
  <c r="BA555" i="20" a="1"/>
  <c r="BA555" i="20" s="1"/>
  <c r="BF555" i="20" s="1"/>
  <c r="BG555" i="20" s="1"/>
  <c r="BA556" i="20" a="1"/>
  <c r="BA556" i="20" s="1"/>
  <c r="BF556" i="20" s="1"/>
  <c r="BG556" i="20" s="1"/>
  <c r="BA557" i="20" a="1"/>
  <c r="BA557" i="20" s="1"/>
  <c r="BF557" i="20" s="1"/>
  <c r="BA558" i="20" a="1"/>
  <c r="BA558" i="20" s="1"/>
  <c r="BF558" i="20" s="1"/>
  <c r="BA559" i="20" a="1"/>
  <c r="BA559" i="20" s="1"/>
  <c r="BF559" i="20" s="1"/>
  <c r="BG559" i="20" s="1"/>
  <c r="BA560" i="20" a="1"/>
  <c r="BA560" i="20" s="1"/>
  <c r="BF560" i="20" s="1"/>
  <c r="BG560" i="20" s="1"/>
  <c r="BA561" i="20" a="1"/>
  <c r="BA561" i="20" s="1"/>
  <c r="BF561" i="20" s="1"/>
  <c r="BG561" i="20" s="1"/>
  <c r="BA562" i="20" a="1"/>
  <c r="BA562" i="20" s="1"/>
  <c r="BF562" i="20" s="1"/>
  <c r="BG562" i="20" s="1"/>
  <c r="BA563" i="20" a="1"/>
  <c r="BA563" i="20" s="1"/>
  <c r="BF563" i="20" s="1"/>
  <c r="BA564" i="20" a="1"/>
  <c r="BA564" i="20" s="1"/>
  <c r="BF564" i="20" s="1"/>
  <c r="BG564" i="20" s="1"/>
  <c r="BA565" i="20" a="1"/>
  <c r="BA565" i="20" s="1"/>
  <c r="BF565" i="20" s="1"/>
  <c r="BG565" i="20" s="1"/>
  <c r="BA566" i="20" a="1"/>
  <c r="BA566" i="20" s="1"/>
  <c r="BF566" i="20" s="1"/>
  <c r="BG566" i="20" s="1"/>
  <c r="BA567" i="20" a="1"/>
  <c r="BA567" i="20" s="1"/>
  <c r="BF567" i="20" s="1"/>
  <c r="BG567" i="20" s="1"/>
  <c r="BA568" i="20" a="1"/>
  <c r="BA568" i="20" s="1"/>
  <c r="BF568" i="20" s="1"/>
  <c r="BA569" i="20" a="1"/>
  <c r="BA569" i="20" s="1"/>
  <c r="BF569" i="20" s="1"/>
  <c r="BG569" i="20" s="1"/>
  <c r="BA570" i="20" a="1"/>
  <c r="BA570" i="20" s="1"/>
  <c r="BF570" i="20" s="1"/>
  <c r="BG570" i="20" s="1"/>
  <c r="BA571" i="20" a="1"/>
  <c r="BA571" i="20" s="1"/>
  <c r="BF571" i="20" s="1"/>
  <c r="BG571" i="20" s="1"/>
  <c r="BA572" i="20" a="1"/>
  <c r="BA572" i="20" s="1"/>
  <c r="BF572" i="20" s="1"/>
  <c r="BG572" i="20" s="1"/>
  <c r="BA573" i="20" a="1"/>
  <c r="BA573" i="20" s="1"/>
  <c r="BF573" i="20" s="1"/>
  <c r="BA574" i="20" a="1"/>
  <c r="BA574" i="20" s="1"/>
  <c r="BF574" i="20" s="1"/>
  <c r="BG574" i="20" s="1"/>
  <c r="BA575" i="20" a="1"/>
  <c r="BA575" i="20" s="1"/>
  <c r="BF575" i="20" s="1"/>
  <c r="BG575" i="20" s="1"/>
  <c r="BA576" i="20" a="1"/>
  <c r="BA576" i="20" s="1"/>
  <c r="BF576" i="20" s="1"/>
  <c r="BG576" i="20" s="1"/>
  <c r="BA577" i="20" a="1"/>
  <c r="BA577" i="20" s="1"/>
  <c r="BF577" i="20" s="1"/>
  <c r="BG577" i="20" s="1"/>
  <c r="BA578" i="20" a="1"/>
  <c r="BA578" i="20" s="1"/>
  <c r="BF578" i="20" s="1"/>
  <c r="BA579" i="20" a="1"/>
  <c r="BA579" i="20" s="1"/>
  <c r="BF579" i="20" s="1"/>
  <c r="BG579" i="20" s="1"/>
  <c r="BA580" i="20" a="1"/>
  <c r="BA580" i="20" s="1"/>
  <c r="BF580" i="20" s="1"/>
  <c r="BG580" i="20" s="1"/>
  <c r="BA581" i="20" a="1"/>
  <c r="BA581" i="20" s="1"/>
  <c r="BF581" i="20" s="1"/>
  <c r="BG581" i="20" s="1"/>
  <c r="BA582" i="20" a="1"/>
  <c r="BA582" i="20" s="1"/>
  <c r="BF582" i="20" s="1"/>
  <c r="BA583" i="20" a="1"/>
  <c r="BA583" i="20" s="1"/>
  <c r="BF583" i="20" s="1"/>
  <c r="BG583" i="20" s="1"/>
  <c r="BA584" i="20" a="1"/>
  <c r="BA584" i="20" s="1"/>
  <c r="BF584" i="20" s="1"/>
  <c r="BG584" i="20" s="1"/>
  <c r="BA585" i="20" a="1"/>
  <c r="BA585" i="20" s="1"/>
  <c r="BF585" i="20" s="1"/>
  <c r="BG585" i="20" s="1"/>
  <c r="BA586" i="20" a="1"/>
  <c r="BA586" i="20" s="1"/>
  <c r="BF586" i="20" s="1"/>
  <c r="BG586" i="20" s="1"/>
  <c r="BA587" i="20" a="1"/>
  <c r="BA587" i="20" s="1"/>
  <c r="BF587" i="20" s="1"/>
  <c r="BA588" i="20" a="1"/>
  <c r="BA588" i="20" s="1"/>
  <c r="BF588" i="20" s="1"/>
  <c r="BG588" i="20" s="1"/>
  <c r="BA589" i="20" a="1"/>
  <c r="BA589" i="20" s="1"/>
  <c r="BF589" i="20" s="1"/>
  <c r="BG589" i="20" s="1"/>
  <c r="BA590" i="20" a="1"/>
  <c r="BA590" i="20" s="1"/>
  <c r="BF590" i="20" s="1"/>
  <c r="BG590" i="20" s="1"/>
  <c r="BA591" i="20" a="1"/>
  <c r="BA591" i="20" s="1"/>
  <c r="BF591" i="20" s="1"/>
  <c r="BG591" i="20" s="1"/>
  <c r="BA592" i="20" a="1"/>
  <c r="BA592" i="20" s="1"/>
  <c r="BF592" i="20" s="1"/>
  <c r="BA593" i="20" a="1"/>
  <c r="BA593" i="20" s="1"/>
  <c r="BF593" i="20" s="1"/>
  <c r="BG593" i="20" s="1"/>
  <c r="BA594" i="20" a="1"/>
  <c r="BA594" i="20" s="1"/>
  <c r="BF594" i="20" s="1"/>
  <c r="BG594" i="20" s="1"/>
  <c r="BA595" i="20" a="1"/>
  <c r="BA595" i="20" s="1"/>
  <c r="BF595" i="20" s="1"/>
  <c r="BG595" i="20" s="1"/>
  <c r="BA596" i="20" a="1"/>
  <c r="BA596" i="20" s="1"/>
  <c r="BF596" i="20" s="1"/>
  <c r="BG596" i="20" s="1"/>
  <c r="BA597" i="20" a="1"/>
  <c r="BA597" i="20" s="1"/>
  <c r="BF597" i="20" s="1"/>
  <c r="BG597" i="20" s="1"/>
  <c r="BA598" i="20" a="1"/>
  <c r="BA598" i="20" s="1"/>
  <c r="BF598" i="20" s="1"/>
  <c r="BA599" i="20" a="1"/>
  <c r="BA599" i="20" s="1"/>
  <c r="BF599" i="20" s="1"/>
  <c r="BG599" i="20" s="1"/>
  <c r="BA600" i="20" a="1"/>
  <c r="BA600" i="20" s="1"/>
  <c r="BF600" i="20" s="1"/>
  <c r="BG600" i="20" s="1"/>
  <c r="BA601" i="20" a="1"/>
  <c r="BA601" i="20" s="1"/>
  <c r="BF601" i="20" s="1"/>
  <c r="BG601" i="20" s="1"/>
  <c r="BA602" i="20" a="1"/>
  <c r="BA602" i="20" s="1"/>
  <c r="BF602" i="20" s="1"/>
  <c r="BG602" i="20" s="1"/>
  <c r="BA603" i="20" a="1"/>
  <c r="BA603" i="20" s="1"/>
  <c r="BF603" i="20" s="1"/>
  <c r="BA604" i="20" a="1"/>
  <c r="BA604" i="20" s="1"/>
  <c r="BF604" i="20" s="1"/>
  <c r="BG604" i="20" s="1"/>
  <c r="BA605" i="20" a="1"/>
  <c r="BA605" i="20" s="1"/>
  <c r="BF605" i="20" s="1"/>
  <c r="BG605" i="20" s="1"/>
  <c r="BA606" i="20" a="1"/>
  <c r="BA606" i="20" s="1"/>
  <c r="BF606" i="20" s="1"/>
  <c r="BG606" i="20" s="1"/>
  <c r="BA607" i="20" a="1"/>
  <c r="BA607" i="20" s="1"/>
  <c r="BF607" i="20" s="1"/>
  <c r="BG607" i="20" s="1"/>
  <c r="BA608" i="20" a="1"/>
  <c r="BA608" i="20" s="1"/>
  <c r="BF608" i="20" s="1"/>
  <c r="BA609" i="20" a="1"/>
  <c r="BA609" i="20" s="1"/>
  <c r="BF609" i="20" s="1"/>
  <c r="BG609" i="20" s="1"/>
  <c r="BA610" i="20" a="1"/>
  <c r="BA610" i="20" s="1"/>
  <c r="BF610" i="20" s="1"/>
  <c r="BG610" i="20" s="1"/>
  <c r="BA611" i="20" a="1"/>
  <c r="BA611" i="20" s="1"/>
  <c r="BF611" i="20" s="1"/>
  <c r="BG611" i="20" s="1"/>
  <c r="BA612" i="20" a="1"/>
  <c r="BA612" i="20" s="1"/>
  <c r="BF612" i="20" s="1"/>
  <c r="BG612" i="20" s="1"/>
  <c r="BA613" i="20" a="1"/>
  <c r="BA613" i="20" s="1"/>
  <c r="BF613" i="20" s="1"/>
  <c r="BA614" i="20" a="1"/>
  <c r="BA614" i="20" s="1"/>
  <c r="BF614" i="20" s="1"/>
  <c r="BG614" i="20" s="1"/>
  <c r="BA615" i="20" a="1"/>
  <c r="BA615" i="20" s="1"/>
  <c r="BF615" i="20" s="1"/>
  <c r="BA616" i="20" a="1"/>
  <c r="BA616" i="20" s="1"/>
  <c r="BF616" i="20" s="1"/>
  <c r="BG616" i="20" s="1"/>
  <c r="BA617" i="20" a="1"/>
  <c r="BA617" i="20" s="1"/>
  <c r="BF617" i="20" s="1"/>
  <c r="BG617" i="20" s="1"/>
  <c r="BA618" i="20" a="1"/>
  <c r="BA618" i="20" s="1"/>
  <c r="BF618" i="20" s="1"/>
  <c r="BG618" i="20" s="1"/>
  <c r="BA619" i="20" a="1"/>
  <c r="BA619" i="20" s="1"/>
  <c r="BF619" i="20" s="1"/>
  <c r="BA620" i="20" a="1"/>
  <c r="BA620" i="20" s="1"/>
  <c r="BF620" i="20" s="1"/>
  <c r="BG620" i="20" s="1"/>
  <c r="BA621" i="20" a="1"/>
  <c r="BA621" i="20" s="1"/>
  <c r="BF621" i="20" s="1"/>
  <c r="BG621" i="20" s="1"/>
  <c r="BA622" i="20" a="1"/>
  <c r="BA622" i="20" s="1"/>
  <c r="BF622" i="20" s="1"/>
  <c r="BG622" i="20" s="1"/>
  <c r="BA623" i="20" a="1"/>
  <c r="BA623" i="20" s="1"/>
  <c r="BF623" i="20" s="1"/>
  <c r="BG623" i="20" s="1"/>
  <c r="BA624" i="20" a="1"/>
  <c r="BA624" i="20" s="1"/>
  <c r="BF624" i="20" s="1"/>
  <c r="BA625" i="20" a="1"/>
  <c r="BA625" i="20" s="1"/>
  <c r="BF625" i="20" s="1"/>
  <c r="BG625" i="20" s="1"/>
  <c r="BA626" i="20" a="1"/>
  <c r="BA626" i="20" s="1"/>
  <c r="BF626" i="20" s="1"/>
  <c r="BG626" i="20" s="1"/>
  <c r="BA627" i="20" a="1"/>
  <c r="BA627" i="20" s="1"/>
  <c r="BF627" i="20" s="1"/>
  <c r="BG627" i="20" s="1"/>
  <c r="BA628" i="20" a="1"/>
  <c r="BA628" i="20" s="1"/>
  <c r="BF628" i="20" s="1"/>
  <c r="BG628" i="20" s="1"/>
  <c r="BA629" i="20" a="1"/>
  <c r="BA629" i="20" s="1"/>
  <c r="BF629" i="20" s="1"/>
  <c r="BA630" i="20" a="1"/>
  <c r="BA630" i="20" s="1"/>
  <c r="BF630" i="20" s="1"/>
  <c r="BG630" i="20" s="1"/>
  <c r="BA631" i="20" a="1"/>
  <c r="BA631" i="20" s="1"/>
  <c r="BF631" i="20" s="1"/>
  <c r="BG631" i="20" s="1"/>
  <c r="BA632" i="20" a="1"/>
  <c r="BA632" i="20" s="1"/>
  <c r="BF632" i="20" s="1"/>
  <c r="BG632" i="20" s="1"/>
  <c r="BA633" i="20" a="1"/>
  <c r="BA633" i="20" s="1"/>
  <c r="BF633" i="20" s="1"/>
  <c r="BG633" i="20" s="1"/>
  <c r="BA634" i="20" a="1"/>
  <c r="BA634" i="20" s="1"/>
  <c r="BF634" i="20" s="1"/>
  <c r="BG634" i="20" s="1"/>
  <c r="BA635" i="20" a="1"/>
  <c r="BA635" i="20" s="1"/>
  <c r="BF635" i="20" s="1"/>
  <c r="BG635" i="20" s="1"/>
  <c r="BA636" i="20" a="1"/>
  <c r="BA636" i="20" s="1"/>
  <c r="BF636" i="20" s="1"/>
  <c r="BA637" i="20" a="1"/>
  <c r="BA637" i="20" s="1"/>
  <c r="BF637" i="20" s="1"/>
  <c r="BG637" i="20" s="1"/>
  <c r="BA638" i="20" a="1"/>
  <c r="BA638" i="20" s="1"/>
  <c r="BF638" i="20" s="1"/>
  <c r="BG638" i="20" s="1"/>
  <c r="BA639" i="20" a="1"/>
  <c r="BA639" i="20" s="1"/>
  <c r="BF639" i="20" s="1"/>
  <c r="BG639" i="20" s="1"/>
  <c r="BA640" i="20" a="1"/>
  <c r="BA640" i="20" s="1"/>
  <c r="BF640" i="20" s="1"/>
  <c r="BA641" i="20" a="1"/>
  <c r="BA641" i="20" s="1"/>
  <c r="BF641" i="20" s="1"/>
  <c r="BG641" i="20" s="1"/>
  <c r="BA642" i="20" a="1"/>
  <c r="BA642" i="20" s="1"/>
  <c r="BF642" i="20" s="1"/>
  <c r="BG642" i="20" s="1"/>
  <c r="BA643" i="20" a="1"/>
  <c r="BA643" i="20" s="1"/>
  <c r="BF643" i="20" s="1"/>
  <c r="BG643" i="20" s="1"/>
  <c r="BA644" i="20" a="1"/>
  <c r="BA644" i="20" s="1"/>
  <c r="BF644" i="20" s="1"/>
  <c r="BA645" i="20" a="1"/>
  <c r="BA645" i="20" s="1"/>
  <c r="BF645" i="20" s="1"/>
  <c r="BG645" i="20" s="1"/>
  <c r="BA646" i="20" a="1"/>
  <c r="BA646" i="20" s="1"/>
  <c r="BF646" i="20" s="1"/>
  <c r="BG646" i="20" s="1"/>
  <c r="BA647" i="20" a="1"/>
  <c r="BA647" i="20" s="1"/>
  <c r="BF647" i="20" s="1"/>
  <c r="BG647" i="20" s="1"/>
  <c r="BA648" i="20" a="1"/>
  <c r="BA648" i="20" s="1"/>
  <c r="BF648" i="20" s="1"/>
  <c r="BG648" i="20" s="1"/>
  <c r="BA649" i="20" a="1"/>
  <c r="BA649" i="20" s="1"/>
  <c r="BF649" i="20" s="1"/>
  <c r="BA650" i="20" a="1"/>
  <c r="BA650" i="20" s="1"/>
  <c r="BF650" i="20" s="1"/>
  <c r="BG650" i="20" s="1"/>
  <c r="BA651" i="20" a="1"/>
  <c r="BA651" i="20" s="1"/>
  <c r="BF651" i="20" s="1"/>
  <c r="BG651" i="20" s="1"/>
  <c r="BA652" i="20" a="1"/>
  <c r="BA652" i="20" s="1"/>
  <c r="BF652" i="20" s="1"/>
  <c r="BA653" i="20" a="1"/>
  <c r="BA653" i="20" s="1"/>
  <c r="BF653" i="20" s="1"/>
  <c r="BG653" i="20" s="1"/>
  <c r="BA654" i="20" a="1"/>
  <c r="BA654" i="20" s="1"/>
  <c r="BF654" i="20" s="1"/>
  <c r="BG654" i="20" s="1"/>
  <c r="BA655" i="20" a="1"/>
  <c r="BA655" i="20" s="1"/>
  <c r="BF655" i="20" s="1"/>
  <c r="BG655" i="20" s="1"/>
  <c r="BA656" i="20" a="1"/>
  <c r="BA656" i="20" s="1"/>
  <c r="BF656" i="20" s="1"/>
  <c r="BG656" i="20" s="1"/>
  <c r="BA657" i="20" a="1"/>
  <c r="BA657" i="20" s="1"/>
  <c r="BF657" i="20" s="1"/>
  <c r="BA658" i="20" a="1"/>
  <c r="BA658" i="20" s="1"/>
  <c r="BF658" i="20" s="1"/>
  <c r="BG658" i="20" s="1"/>
  <c r="BA659" i="20" a="1"/>
  <c r="BA659" i="20" s="1"/>
  <c r="BF659" i="20" s="1"/>
  <c r="BG659" i="20" s="1"/>
  <c r="BA660" i="20" a="1"/>
  <c r="BA660" i="20" s="1"/>
  <c r="BF660" i="20" s="1"/>
  <c r="BG660" i="20" s="1"/>
  <c r="BA661" i="20" a="1"/>
  <c r="BA661" i="20" s="1"/>
  <c r="BF661" i="20" s="1"/>
  <c r="BG661" i="20" s="1"/>
  <c r="BA662" i="20" a="1"/>
  <c r="BA662" i="20" s="1"/>
  <c r="BF662" i="20" s="1"/>
  <c r="BA663" i="20" a="1"/>
  <c r="BA663" i="20" s="1"/>
  <c r="BF663" i="20" s="1"/>
  <c r="BG663" i="20" s="1"/>
  <c r="BA664" i="20" a="1"/>
  <c r="BA664" i="20" s="1"/>
  <c r="BF664" i="20" s="1"/>
  <c r="BG664" i="20" s="1"/>
  <c r="BA665" i="20" a="1"/>
  <c r="BA665" i="20" s="1"/>
  <c r="BF665" i="20" s="1"/>
  <c r="BG665" i="20" s="1"/>
  <c r="BA666" i="20" a="1"/>
  <c r="BA666" i="20" s="1"/>
  <c r="BF666" i="20" s="1"/>
  <c r="BG666" i="20" s="1"/>
  <c r="BA667" i="20" a="1"/>
  <c r="BA667" i="20" s="1"/>
  <c r="BF667" i="20" s="1"/>
  <c r="BA668" i="20" a="1"/>
  <c r="BA668" i="20" s="1"/>
  <c r="BF668" i="20" s="1"/>
  <c r="BA669" i="20" a="1"/>
  <c r="BA669" i="20" s="1"/>
  <c r="BF669" i="20" s="1"/>
  <c r="BG669" i="20" s="1"/>
  <c r="BA670" i="20" a="1"/>
  <c r="BA670" i="20" s="1"/>
  <c r="BF670" i="20" s="1"/>
  <c r="BG670" i="20" s="1"/>
  <c r="BA671" i="20" a="1"/>
  <c r="BA671" i="20" s="1"/>
  <c r="BF671" i="20" s="1"/>
  <c r="BG671" i="20" s="1"/>
  <c r="BA672" i="20" a="1"/>
  <c r="BA672" i="20" s="1"/>
  <c r="BF672" i="20" s="1"/>
  <c r="BG672" i="20" s="1"/>
  <c r="BA673" i="20" a="1"/>
  <c r="BA673" i="20" s="1"/>
  <c r="BF673" i="20" s="1"/>
  <c r="BA674" i="20" a="1"/>
  <c r="BA674" i="20" s="1"/>
  <c r="BF674" i="20" s="1"/>
  <c r="BG674" i="20" s="1"/>
  <c r="BA675" i="20" a="1"/>
  <c r="BA675" i="20" s="1"/>
  <c r="BF675" i="20" s="1"/>
  <c r="BG675" i="20" s="1"/>
  <c r="BA676" i="20" a="1"/>
  <c r="BA676" i="20" s="1"/>
  <c r="BF676" i="20" s="1"/>
  <c r="BG676" i="20" s="1"/>
  <c r="BA677" i="20" a="1"/>
  <c r="BA677" i="20" s="1"/>
  <c r="BF677" i="20" s="1"/>
  <c r="BG677" i="20" s="1"/>
  <c r="BA678" i="20" a="1"/>
  <c r="BA678" i="20" s="1"/>
  <c r="BF678" i="20" s="1"/>
  <c r="BA679" i="20" a="1"/>
  <c r="BA679" i="20" s="1"/>
  <c r="BF679" i="20" s="1"/>
  <c r="BG679" i="20" s="1"/>
  <c r="BA680" i="20" a="1"/>
  <c r="BA680" i="20" s="1"/>
  <c r="BF680" i="20" s="1"/>
  <c r="BG680" i="20" s="1"/>
  <c r="BA681" i="20" a="1"/>
  <c r="BA681" i="20" s="1"/>
  <c r="BF681" i="20" s="1"/>
  <c r="BG681" i="20" s="1"/>
  <c r="BA682" i="20" a="1"/>
  <c r="BA682" i="20" s="1"/>
  <c r="BF682" i="20" s="1"/>
  <c r="BG682" i="20" s="1"/>
  <c r="BA683" i="20" a="1"/>
  <c r="BA683" i="20" s="1"/>
  <c r="BF683" i="20" s="1"/>
  <c r="BA684" i="20" a="1"/>
  <c r="BA684" i="20" s="1"/>
  <c r="BF684" i="20" s="1"/>
  <c r="BG684" i="20" s="1"/>
  <c r="BA685" i="20" a="1"/>
  <c r="BA685" i="20" s="1"/>
  <c r="BF685" i="20" s="1"/>
  <c r="BG685" i="20" s="1"/>
  <c r="BA686" i="20" a="1"/>
  <c r="BA686" i="20" s="1"/>
  <c r="BF686" i="20" s="1"/>
  <c r="BG686" i="20" s="1"/>
  <c r="BA687" i="20" a="1"/>
  <c r="BA687" i="20" s="1"/>
  <c r="BF687" i="20" s="1"/>
  <c r="BG687" i="20" s="1"/>
  <c r="BA688" i="20" a="1"/>
  <c r="BA688" i="20" s="1"/>
  <c r="BF688" i="20" s="1"/>
  <c r="BG688" i="20" s="1"/>
  <c r="BA689" i="20" a="1"/>
  <c r="BA689" i="20" s="1"/>
  <c r="BF689" i="20" s="1"/>
  <c r="BG689" i="20" s="1"/>
  <c r="BA690" i="20" a="1"/>
  <c r="BA690" i="20" s="1"/>
  <c r="BF690" i="20" s="1"/>
  <c r="BA691" i="20" a="1"/>
  <c r="BA691" i="20" s="1"/>
  <c r="BF691" i="20" s="1"/>
  <c r="BG691" i="20" s="1"/>
  <c r="BA692" i="20" a="1"/>
  <c r="BA692" i="20" s="1"/>
  <c r="BF692" i="20" s="1"/>
  <c r="BG692" i="20" s="1"/>
  <c r="BA693" i="20" a="1"/>
  <c r="BA693" i="20" s="1"/>
  <c r="BF693" i="20" s="1"/>
  <c r="BG693" i="20" s="1"/>
  <c r="BA694" i="20" a="1"/>
  <c r="BA694" i="20" s="1"/>
  <c r="BF694" i="20" s="1"/>
  <c r="BG694" i="20" s="1"/>
  <c r="BA695" i="20" a="1"/>
  <c r="BA695" i="20" s="1"/>
  <c r="BF695" i="20" s="1"/>
  <c r="BA696" i="20" a="1"/>
  <c r="BA696" i="20" s="1"/>
  <c r="BF696" i="20" s="1"/>
  <c r="BG696" i="20" s="1"/>
  <c r="BA697" i="20" a="1"/>
  <c r="BA697" i="20" s="1"/>
  <c r="BF697" i="20" s="1"/>
  <c r="BG697" i="20" s="1"/>
  <c r="BA698" i="20" a="1"/>
  <c r="BA698" i="20" s="1"/>
  <c r="BF698" i="20" s="1"/>
  <c r="BG698" i="20" s="1"/>
  <c r="BA699" i="20" a="1"/>
  <c r="BA699" i="20" s="1"/>
  <c r="BF699" i="20" s="1"/>
  <c r="BG699" i="20" s="1"/>
  <c r="BA700" i="20" a="1"/>
  <c r="BA700" i="20" s="1"/>
  <c r="BF700" i="20" s="1"/>
  <c r="BA701" i="20" a="1"/>
  <c r="BA701" i="20" s="1"/>
  <c r="BF701" i="20" s="1"/>
  <c r="BG701" i="20" s="1"/>
  <c r="BA702" i="20" a="1"/>
  <c r="BA702" i="20" s="1"/>
  <c r="BF702" i="20" s="1"/>
  <c r="BG702" i="20" s="1"/>
  <c r="BA703" i="20" a="1"/>
  <c r="BA703" i="20" s="1"/>
  <c r="BF703" i="20" s="1"/>
  <c r="BG703" i="20" s="1"/>
  <c r="BA704" i="20" a="1"/>
  <c r="BA704" i="20" s="1"/>
  <c r="BF704" i="20" s="1"/>
  <c r="BG704" i="20" s="1"/>
  <c r="BA705" i="20" a="1"/>
  <c r="BA705" i="20" s="1"/>
  <c r="BF705" i="20" s="1"/>
  <c r="BA706" i="20" a="1"/>
  <c r="BA706" i="20" s="1"/>
  <c r="BF706" i="20" s="1"/>
  <c r="BG706" i="20" s="1"/>
  <c r="BA707" i="20" a="1"/>
  <c r="BA707" i="20" s="1"/>
  <c r="BF707" i="20" s="1"/>
  <c r="BG707" i="20" s="1"/>
  <c r="BA708" i="20" a="1"/>
  <c r="BA708" i="20" s="1"/>
  <c r="BF708" i="20" s="1"/>
  <c r="BA709" i="20" a="1"/>
  <c r="BA709" i="20" s="1"/>
  <c r="BF709" i="20" s="1"/>
  <c r="BG709" i="20" s="1"/>
  <c r="BA710" i="20" a="1"/>
  <c r="BA710" i="20" s="1"/>
  <c r="BF710" i="20" s="1"/>
  <c r="BG710" i="20" s="1"/>
  <c r="BA711" i="20" a="1"/>
  <c r="BA711" i="20" s="1"/>
  <c r="BF711" i="20" s="1"/>
  <c r="BG711" i="20" s="1"/>
  <c r="BA712" i="20" a="1"/>
  <c r="BA712" i="20" s="1"/>
  <c r="BF712" i="20" s="1"/>
  <c r="BG712" i="20" s="1"/>
  <c r="BA713" i="20" a="1"/>
  <c r="BA713" i="20" s="1"/>
  <c r="BF713" i="20" s="1"/>
  <c r="BA714" i="20" a="1"/>
  <c r="BA714" i="20" s="1"/>
  <c r="BF714" i="20" s="1"/>
  <c r="BG714" i="20" s="1"/>
  <c r="BA715" i="20" a="1"/>
  <c r="BA715" i="20" s="1"/>
  <c r="BF715" i="20" s="1"/>
  <c r="BG715" i="20" s="1"/>
  <c r="BA716" i="20" a="1"/>
  <c r="BA716" i="20" s="1"/>
  <c r="BF716" i="20" s="1"/>
  <c r="BG716" i="20" s="1"/>
  <c r="BA717" i="20" a="1"/>
  <c r="BA717" i="20" s="1"/>
  <c r="BF717" i="20" s="1"/>
  <c r="BA718" i="20" a="1"/>
  <c r="BA718" i="20" s="1"/>
  <c r="BF718" i="20" s="1"/>
  <c r="BG718" i="20" s="1"/>
  <c r="BA719" i="20" a="1"/>
  <c r="BA719" i="20" s="1"/>
  <c r="BF719" i="20" s="1"/>
  <c r="BG719" i="20" s="1"/>
  <c r="BA720" i="20" a="1"/>
  <c r="BA720" i="20" s="1"/>
  <c r="BF720" i="20" s="1"/>
  <c r="BG720" i="20" s="1"/>
  <c r="BA721" i="20" a="1"/>
  <c r="BA721" i="20" s="1"/>
  <c r="BF721" i="20" s="1"/>
  <c r="BG721" i="20" s="1"/>
  <c r="BA722" i="20" a="1"/>
  <c r="BA722" i="20" s="1"/>
  <c r="BF722" i="20" s="1"/>
  <c r="BA723" i="20" a="1"/>
  <c r="BA723" i="20" s="1"/>
  <c r="BF723" i="20" s="1"/>
  <c r="BG723" i="20" s="1"/>
  <c r="BA724" i="20" a="1"/>
  <c r="BA724" i="20" s="1"/>
  <c r="BF724" i="20" s="1"/>
  <c r="BG724" i="20" s="1"/>
  <c r="BA725" i="20" a="1"/>
  <c r="BA725" i="20" s="1"/>
  <c r="BF725" i="20" s="1"/>
  <c r="BG725" i="20" s="1"/>
  <c r="BA726" i="20" a="1"/>
  <c r="BA726" i="20" s="1"/>
  <c r="BF726" i="20" s="1"/>
  <c r="BG726" i="20" s="1"/>
  <c r="BA727" i="20" a="1"/>
  <c r="BA727" i="20" s="1"/>
  <c r="BF727" i="20" s="1"/>
  <c r="BA728" i="20" a="1"/>
  <c r="BA728" i="20" s="1"/>
  <c r="BF728" i="20" s="1"/>
  <c r="BG728" i="20" s="1"/>
  <c r="BA729" i="20" a="1"/>
  <c r="BA729" i="20" s="1"/>
  <c r="BF729" i="20" s="1"/>
  <c r="BG729" i="20" s="1"/>
  <c r="BA730" i="20" a="1"/>
  <c r="BA730" i="20" s="1"/>
  <c r="BF730" i="20" s="1"/>
  <c r="BG730" i="20" s="1"/>
  <c r="BA731" i="20" a="1"/>
  <c r="BA731" i="20" s="1"/>
  <c r="BF731" i="20" s="1"/>
  <c r="BG731" i="20" s="1"/>
  <c r="BA732" i="20" a="1"/>
  <c r="BA732" i="20" s="1"/>
  <c r="BF732" i="20" s="1"/>
  <c r="BA733" i="20" a="1"/>
  <c r="BA733" i="20" s="1"/>
  <c r="BF733" i="20" s="1"/>
  <c r="BG733" i="20" s="1"/>
  <c r="BA734" i="20" a="1"/>
  <c r="BA734" i="20" s="1"/>
  <c r="BF734" i="20" s="1"/>
  <c r="BG734" i="20" s="1"/>
  <c r="BA735" i="20" a="1"/>
  <c r="BA735" i="20" s="1"/>
  <c r="BF735" i="20" s="1"/>
  <c r="BG735" i="20" s="1"/>
  <c r="BA736" i="20" a="1"/>
  <c r="BA736" i="20" s="1"/>
  <c r="BF736" i="20" s="1"/>
  <c r="BG736" i="20" s="1"/>
  <c r="BA737" i="20" a="1"/>
  <c r="BA737" i="20" s="1"/>
  <c r="BF737" i="20" s="1"/>
  <c r="BA738" i="20" a="1"/>
  <c r="BA738" i="20" s="1"/>
  <c r="BF738" i="20" s="1"/>
  <c r="BG738" i="20" s="1"/>
  <c r="BA739" i="20" a="1"/>
  <c r="BA739" i="20" s="1"/>
  <c r="BF739" i="20" s="1"/>
  <c r="BG739" i="20" s="1"/>
  <c r="BA740" i="20" a="1"/>
  <c r="BA740" i="20" s="1"/>
  <c r="BF740" i="20" s="1"/>
  <c r="BG740" i="20" s="1"/>
  <c r="BA741" i="20" a="1"/>
  <c r="BA741" i="20" s="1"/>
  <c r="BF741" i="20" s="1"/>
  <c r="BA742" i="20" a="1"/>
  <c r="BA742" i="20" s="1"/>
  <c r="BF742" i="20" s="1"/>
  <c r="BG742" i="20" s="1"/>
  <c r="BA743" i="20" a="1"/>
  <c r="BA743" i="20" s="1"/>
  <c r="BF743" i="20" s="1"/>
  <c r="BG743" i="20" s="1"/>
  <c r="BA744" i="20" a="1"/>
  <c r="BA744" i="20" s="1"/>
  <c r="BF744" i="20" s="1"/>
  <c r="BG744" i="20" s="1"/>
  <c r="BA745" i="20" a="1"/>
  <c r="BA745" i="20" s="1"/>
  <c r="BF745" i="20" s="1"/>
  <c r="BG745" i="20" s="1"/>
  <c r="BA746" i="20" a="1"/>
  <c r="BA746" i="20" s="1"/>
  <c r="BF746" i="20" s="1"/>
  <c r="BA747" i="20" a="1"/>
  <c r="BA747" i="20" s="1"/>
  <c r="BF747" i="20" s="1"/>
  <c r="BG747" i="20" s="1"/>
  <c r="BA748" i="20" a="1"/>
  <c r="BA748" i="20" s="1"/>
  <c r="BF748" i="20" s="1"/>
  <c r="BG748" i="20" s="1"/>
  <c r="BA749" i="20" a="1"/>
  <c r="BA749" i="20" s="1"/>
  <c r="BF749" i="20" s="1"/>
  <c r="BA750" i="20" a="1"/>
  <c r="BA750" i="20" s="1"/>
  <c r="BF750" i="20" s="1"/>
  <c r="BG750" i="20" s="1"/>
  <c r="BA751" i="20" a="1"/>
  <c r="BA751" i="20" s="1"/>
  <c r="BF751" i="20" s="1"/>
  <c r="BG751" i="20" s="1"/>
  <c r="BA752" i="20" a="1"/>
  <c r="BA752" i="20" s="1"/>
  <c r="BF752" i="20" s="1"/>
  <c r="BG752" i="20" s="1"/>
  <c r="BA753" i="20" a="1"/>
  <c r="BA753" i="20" s="1"/>
  <c r="BF753" i="20" s="1"/>
  <c r="BG753" i="20" s="1"/>
  <c r="BA754" i="20" a="1"/>
  <c r="BA754" i="20" s="1"/>
  <c r="BF754" i="20" s="1"/>
  <c r="BA755" i="20" a="1"/>
  <c r="BA755" i="20" s="1"/>
  <c r="BF755" i="20" s="1"/>
  <c r="BG755" i="20" s="1"/>
  <c r="BA756" i="20" a="1"/>
  <c r="BA756" i="20" s="1"/>
  <c r="BF756" i="20" s="1"/>
  <c r="BG756" i="20" s="1"/>
  <c r="BA757" i="20" a="1"/>
  <c r="BA757" i="20" s="1"/>
  <c r="BF757" i="20" s="1"/>
  <c r="BG757" i="20" s="1"/>
  <c r="BA758" i="20" a="1"/>
  <c r="BA758" i="20" s="1"/>
  <c r="BF758" i="20" s="1"/>
  <c r="BG758" i="20" s="1"/>
  <c r="BA759" i="20" a="1"/>
  <c r="BA759" i="20" s="1"/>
  <c r="BF759" i="20" s="1"/>
  <c r="BA760" i="20" a="1"/>
  <c r="BA760" i="20" s="1"/>
  <c r="BF760" i="20" s="1"/>
  <c r="BG760" i="20" s="1"/>
  <c r="BA761" i="20" a="1"/>
  <c r="BA761" i="20" s="1"/>
  <c r="BF761" i="20" s="1"/>
  <c r="BG761" i="20" s="1"/>
  <c r="BA762" i="20" a="1"/>
  <c r="BA762" i="20" s="1"/>
  <c r="BF762" i="20" s="1"/>
  <c r="BG762" i="20" s="1"/>
  <c r="BA763" i="20" a="1"/>
  <c r="BA763" i="20" s="1"/>
  <c r="BF763" i="20" s="1"/>
  <c r="BA764" i="20" a="1"/>
  <c r="BA764" i="20" s="1"/>
  <c r="BF764" i="20" s="1"/>
  <c r="BG764" i="20" s="1"/>
  <c r="BA765" i="20" a="1"/>
  <c r="BA765" i="20" s="1"/>
  <c r="BF765" i="20" s="1"/>
  <c r="BA766" i="20" a="1"/>
  <c r="BA766" i="20" s="1"/>
  <c r="BF766" i="20" s="1"/>
  <c r="BG766" i="20" s="1"/>
  <c r="BA767" i="20" a="1"/>
  <c r="BA767" i="20" s="1"/>
  <c r="BF767" i="20" s="1"/>
  <c r="BG767" i="20" s="1"/>
  <c r="BA768" i="20" a="1"/>
  <c r="BA768" i="20" s="1"/>
  <c r="BF768" i="20" s="1"/>
  <c r="BG768" i="20" s="1"/>
  <c r="BA769" i="20" a="1"/>
  <c r="BA769" i="20" s="1"/>
  <c r="BF769" i="20" s="1"/>
  <c r="BG769" i="20" s="1"/>
  <c r="BA770" i="20" a="1"/>
  <c r="BA770" i="20" s="1"/>
  <c r="BF770" i="20" s="1"/>
  <c r="BA771" i="20" a="1"/>
  <c r="BA771" i="20" s="1"/>
  <c r="BF771" i="20" s="1"/>
  <c r="BG771" i="20" s="1"/>
  <c r="BA772" i="20" a="1"/>
  <c r="BA772" i="20" s="1"/>
  <c r="BF772" i="20" s="1"/>
  <c r="BG772" i="20" s="1"/>
  <c r="BA773" i="20" a="1"/>
  <c r="BA773" i="20" s="1"/>
  <c r="BF773" i="20" s="1"/>
  <c r="BG773" i="20" s="1"/>
  <c r="BA774" i="20" a="1"/>
  <c r="BA774" i="20" s="1"/>
  <c r="BF774" i="20" s="1"/>
  <c r="BG774" i="20" s="1"/>
  <c r="BA775" i="20" a="1"/>
  <c r="BA775" i="20" s="1"/>
  <c r="BF775" i="20" s="1"/>
  <c r="BA776" i="20" a="1"/>
  <c r="BA776" i="20" s="1"/>
  <c r="BF776" i="20" s="1"/>
  <c r="BG776" i="20" s="1"/>
  <c r="BA777" i="20" a="1"/>
  <c r="BA777" i="20" s="1"/>
  <c r="BF777" i="20" s="1"/>
  <c r="BG777" i="20" s="1"/>
  <c r="BA778" i="20" a="1"/>
  <c r="BA778" i="20" s="1"/>
  <c r="BF778" i="20" s="1"/>
  <c r="BG778" i="20" s="1"/>
  <c r="BA779" i="20" a="1"/>
  <c r="BA779" i="20" s="1"/>
  <c r="BF779" i="20" s="1"/>
  <c r="BG779" i="20" s="1"/>
  <c r="BA780" i="20" a="1"/>
  <c r="BA780" i="20" s="1"/>
  <c r="BF780" i="20" s="1"/>
  <c r="BA781" i="20" a="1"/>
  <c r="BA781" i="20" s="1"/>
  <c r="BF781" i="20" s="1"/>
  <c r="BG781" i="20" s="1"/>
  <c r="BA782" i="20" a="1"/>
  <c r="BA782" i="20" s="1"/>
  <c r="BF782" i="20" s="1"/>
  <c r="BG782" i="20" s="1"/>
  <c r="BA783" i="20" a="1"/>
  <c r="BA783" i="20" s="1"/>
  <c r="BF783" i="20" s="1"/>
  <c r="BG783" i="20" s="1"/>
  <c r="BA784" i="20" a="1"/>
  <c r="BA784" i="20" s="1"/>
  <c r="BF784" i="20" s="1"/>
  <c r="BA785" i="20" a="1"/>
  <c r="BA785" i="20" s="1"/>
  <c r="BF785" i="20" s="1"/>
  <c r="BG785" i="20" s="1"/>
  <c r="BA786" i="20" a="1"/>
  <c r="BA786" i="20" s="1"/>
  <c r="BF786" i="20" s="1"/>
  <c r="BG786" i="20" s="1"/>
  <c r="BA787" i="20" a="1"/>
  <c r="BA787" i="20" s="1"/>
  <c r="BF787" i="20" s="1"/>
  <c r="BG787" i="20" s="1"/>
  <c r="BA788" i="20" a="1"/>
  <c r="BA788" i="20" s="1"/>
  <c r="BF788" i="20" s="1"/>
  <c r="BG788" i="20" s="1"/>
  <c r="BA789" i="20" a="1"/>
  <c r="BA789" i="20" s="1"/>
  <c r="BF789" i="20" s="1"/>
  <c r="BA790" i="20" a="1"/>
  <c r="BA790" i="20" s="1"/>
  <c r="BF790" i="20" s="1"/>
  <c r="BG790" i="20" s="1"/>
  <c r="BA791" i="20" a="1"/>
  <c r="BA791" i="20" s="1"/>
  <c r="BF791" i="20" s="1"/>
  <c r="BG791" i="20" s="1"/>
  <c r="BA792" i="20" a="1"/>
  <c r="BA792" i="20" s="1"/>
  <c r="BF792" i="20" s="1"/>
  <c r="BG792" i="20" s="1"/>
  <c r="BA793" i="20" a="1"/>
  <c r="BA793" i="20" s="1"/>
  <c r="BF793" i="20" s="1"/>
  <c r="BG793" i="20" s="1"/>
  <c r="BA794" i="20" a="1"/>
  <c r="BA794" i="20" s="1"/>
  <c r="BF794" i="20" s="1"/>
  <c r="BA795" i="20" a="1"/>
  <c r="BA795" i="20" s="1"/>
  <c r="BF795" i="20" s="1"/>
  <c r="BG795" i="20" s="1"/>
  <c r="BA796" i="20" a="1"/>
  <c r="BA796" i="20" s="1"/>
  <c r="BF796" i="20" s="1"/>
  <c r="BG796" i="20" s="1"/>
  <c r="BA797" i="20" a="1"/>
  <c r="BA797" i="20" s="1"/>
  <c r="BF797" i="20" s="1"/>
  <c r="BG797" i="20" s="1"/>
  <c r="BA798" i="20" a="1"/>
  <c r="BA798" i="20" s="1"/>
  <c r="BF798" i="20" s="1"/>
  <c r="BG798" i="20" s="1"/>
  <c r="BA799" i="20" a="1"/>
  <c r="BA799" i="20" s="1"/>
  <c r="BF799" i="20" s="1"/>
  <c r="BA800" i="20" a="1"/>
  <c r="BA800" i="20" s="1"/>
  <c r="BF800" i="20" s="1"/>
  <c r="BG800" i="20" s="1"/>
  <c r="BA801" i="20" a="1"/>
  <c r="BA801" i="20" s="1"/>
  <c r="BF801" i="20" s="1"/>
  <c r="BG801" i="20" s="1"/>
  <c r="BA802" i="20" a="1"/>
  <c r="BA802" i="20" s="1"/>
  <c r="BF802" i="20" s="1"/>
  <c r="BG802" i="20" s="1"/>
  <c r="BA803" i="20" a="1"/>
  <c r="BA803" i="20" s="1"/>
  <c r="BF803" i="20" s="1"/>
  <c r="BA804" i="20" a="1"/>
  <c r="BA804" i="20" s="1"/>
  <c r="BF804" i="20" s="1"/>
  <c r="BG804" i="20" s="1"/>
  <c r="BA805" i="20" a="1"/>
  <c r="BA805" i="20" s="1"/>
  <c r="BF805" i="20" s="1"/>
  <c r="BG805" i="20" s="1"/>
  <c r="BA806" i="20" a="1"/>
  <c r="BA806" i="20" s="1"/>
  <c r="BF806" i="20" s="1"/>
  <c r="BG806" i="20" s="1"/>
  <c r="BA807" i="20" a="1"/>
  <c r="BA807" i="20" s="1"/>
  <c r="BF807" i="20" s="1"/>
  <c r="BA808" i="20" a="1"/>
  <c r="BA808" i="20" s="1"/>
  <c r="BF808" i="20" s="1"/>
  <c r="BG808" i="20" s="1"/>
  <c r="BA809" i="20" a="1"/>
  <c r="BA809" i="20" s="1"/>
  <c r="BF809" i="20" s="1"/>
  <c r="BG809" i="20" s="1"/>
  <c r="BA810" i="20" a="1"/>
  <c r="BA810" i="20" s="1"/>
  <c r="BF810" i="20" s="1"/>
  <c r="BG810" i="20" s="1"/>
  <c r="BA811" i="20" a="1"/>
  <c r="BA811" i="20" s="1"/>
  <c r="BF811" i="20" s="1"/>
  <c r="BG811" i="20" s="1"/>
  <c r="BA812" i="20" a="1"/>
  <c r="BA812" i="20" s="1"/>
  <c r="BF812" i="20" s="1"/>
  <c r="BA813" i="20" a="1"/>
  <c r="BA813" i="20" s="1"/>
  <c r="BF813" i="20" s="1"/>
  <c r="BG813" i="20" s="1"/>
  <c r="BA814" i="20" a="1"/>
  <c r="BA814" i="20" s="1"/>
  <c r="BF814" i="20" s="1"/>
  <c r="BG814" i="20" s="1"/>
  <c r="BA815" i="20" a="1"/>
  <c r="BA815" i="20" s="1"/>
  <c r="BF815" i="20" s="1"/>
  <c r="BG815" i="20" s="1"/>
  <c r="BA816" i="20" a="1"/>
  <c r="BA816" i="20" s="1"/>
  <c r="BF816" i="20" s="1"/>
  <c r="BG816" i="20" s="1"/>
  <c r="BA817" i="20" a="1"/>
  <c r="BA817" i="20" s="1"/>
  <c r="BF817" i="20" s="1"/>
  <c r="BA818" i="20" a="1"/>
  <c r="BA818" i="20" s="1"/>
  <c r="BF818" i="20" s="1"/>
  <c r="BG818" i="20" s="1"/>
  <c r="BA819" i="20" a="1"/>
  <c r="BA819" i="20" s="1"/>
  <c r="BF819" i="20" s="1"/>
  <c r="BG819" i="20" s="1"/>
  <c r="BA820" i="20" a="1"/>
  <c r="BA820" i="20" s="1"/>
  <c r="BF820" i="20" s="1"/>
  <c r="BG820" i="20" s="1"/>
  <c r="BA821" i="20" a="1"/>
  <c r="BA821" i="20" s="1"/>
  <c r="BF821" i="20" s="1"/>
  <c r="BG821" i="20" s="1"/>
  <c r="BA822" i="20" a="1"/>
  <c r="BA822" i="20" s="1"/>
  <c r="BF822" i="20" s="1"/>
  <c r="BA823" i="20" a="1"/>
  <c r="BA823" i="20" s="1"/>
  <c r="BF823" i="20" s="1"/>
  <c r="BA824" i="20" a="1"/>
  <c r="BA824" i="20" s="1"/>
  <c r="BF824" i="20" s="1"/>
  <c r="BG824" i="20" s="1"/>
  <c r="BA825" i="20" a="1"/>
  <c r="BA825" i="20" s="1"/>
  <c r="BF825" i="20" s="1"/>
  <c r="BG825" i="20" s="1"/>
  <c r="BA826" i="20" a="1"/>
  <c r="BA826" i="20" s="1"/>
  <c r="BF826" i="20" s="1"/>
  <c r="BG826" i="20" s="1"/>
  <c r="BA827" i="20" a="1"/>
  <c r="BA827" i="20" s="1"/>
  <c r="BF827" i="20" s="1"/>
  <c r="BG827" i="20" s="1"/>
  <c r="BA828" i="20" a="1"/>
  <c r="BA828" i="20" s="1"/>
  <c r="BF828" i="20" s="1"/>
  <c r="BA829" i="20" a="1"/>
  <c r="BA829" i="20" s="1"/>
  <c r="BF829" i="20" s="1"/>
  <c r="BG829" i="20" s="1"/>
  <c r="BA830" i="20" a="1"/>
  <c r="BA830" i="20" s="1"/>
  <c r="BF830" i="20" s="1"/>
  <c r="BG830" i="20" s="1"/>
  <c r="BA831" i="20" a="1"/>
  <c r="BA831" i="20" s="1"/>
  <c r="BF831" i="20" s="1"/>
  <c r="BG831" i="20" s="1"/>
  <c r="BA832" i="20" a="1"/>
  <c r="BA832" i="20" s="1"/>
  <c r="BF832" i="20" s="1"/>
  <c r="BG832" i="20" s="1"/>
  <c r="BA833" i="20" a="1"/>
  <c r="BA833" i="20" s="1"/>
  <c r="BF833" i="20" s="1"/>
  <c r="BA834" i="20" a="1"/>
  <c r="BA834" i="20" s="1"/>
  <c r="BF834" i="20" s="1"/>
  <c r="BG834" i="20" s="1"/>
  <c r="BA835" i="20" a="1"/>
  <c r="BA835" i="20" s="1"/>
  <c r="BF835" i="20" s="1"/>
  <c r="BG835" i="20" s="1"/>
  <c r="BA836" i="20" a="1"/>
  <c r="BA836" i="20" s="1"/>
  <c r="BF836" i="20" s="1"/>
  <c r="BG836" i="20" s="1"/>
  <c r="BA837" i="20" a="1"/>
  <c r="BA837" i="20" s="1"/>
  <c r="BF837" i="20" s="1"/>
  <c r="BG837" i="20" s="1"/>
  <c r="BA838" i="20" a="1"/>
  <c r="BA838" i="20" s="1"/>
  <c r="BF838" i="20" s="1"/>
  <c r="BA839" i="20" a="1"/>
  <c r="BA839" i="20" s="1"/>
  <c r="BF839" i="20" s="1"/>
  <c r="BG839" i="20" s="1"/>
  <c r="BA840" i="20" a="1"/>
  <c r="BA840" i="20" s="1"/>
  <c r="BF840" i="20" s="1"/>
  <c r="BG840" i="20" s="1"/>
  <c r="BA841" i="20" a="1"/>
  <c r="BA841" i="20" s="1"/>
  <c r="BF841" i="20" s="1"/>
  <c r="BG841" i="20" s="1"/>
  <c r="BA842" i="20" a="1"/>
  <c r="BA842" i="20" s="1"/>
  <c r="BF842" i="20" s="1"/>
  <c r="BG842" i="20" s="1"/>
  <c r="BA843" i="20" a="1"/>
  <c r="BA843" i="20" s="1"/>
  <c r="BF843" i="20" s="1"/>
  <c r="BA844" i="20" a="1"/>
  <c r="BA844" i="20" s="1"/>
  <c r="BF844" i="20" s="1"/>
  <c r="BG844" i="20" s="1"/>
  <c r="BA845" i="20" a="1"/>
  <c r="BA845" i="20" s="1"/>
  <c r="BF845" i="20" s="1"/>
  <c r="BG845" i="20" s="1"/>
  <c r="BA846" i="20" a="1"/>
  <c r="BA846" i="20" s="1"/>
  <c r="BF846" i="20" s="1"/>
  <c r="BG846" i="20" s="1"/>
  <c r="BA847" i="20" a="1"/>
  <c r="BA847" i="20" s="1"/>
  <c r="BF847" i="20" s="1"/>
  <c r="BG847" i="20" s="1"/>
  <c r="BA848" i="20" a="1"/>
  <c r="BA848" i="20" s="1"/>
  <c r="BF848" i="20" s="1"/>
  <c r="BG848" i="20" s="1"/>
  <c r="BA849" i="20" a="1"/>
  <c r="BA849" i="20" s="1"/>
  <c r="BF849" i="20" s="1"/>
  <c r="BA850" i="20" a="1"/>
  <c r="BA850" i="20" s="1"/>
  <c r="BF850" i="20" s="1"/>
  <c r="BG850" i="20" s="1"/>
  <c r="BA851" i="20" a="1"/>
  <c r="BA851" i="20" s="1"/>
  <c r="BF851" i="20" s="1"/>
  <c r="BG851" i="20" s="1"/>
  <c r="BA852" i="20" a="1"/>
  <c r="BA852" i="20" s="1"/>
  <c r="BF852" i="20" s="1"/>
  <c r="BG852" i="20" s="1"/>
  <c r="BA853" i="20" a="1"/>
  <c r="BA853" i="20" s="1"/>
  <c r="BF853" i="20" s="1"/>
  <c r="BA854" i="20" a="1"/>
  <c r="BA854" i="20" s="1"/>
  <c r="BF854" i="20" s="1"/>
  <c r="BG854" i="20" s="1"/>
  <c r="BA855" i="20" a="1"/>
  <c r="BA855" i="20" s="1"/>
  <c r="BF855" i="20" s="1"/>
  <c r="BG855" i="20" s="1"/>
  <c r="BA856" i="20" a="1"/>
  <c r="BA856" i="20" s="1"/>
  <c r="BF856" i="20" s="1"/>
  <c r="BG856" i="20" s="1"/>
  <c r="BA857" i="20" a="1"/>
  <c r="BA857" i="20" s="1"/>
  <c r="BF857" i="20" s="1"/>
  <c r="BG857" i="20" s="1"/>
  <c r="BA858" i="20" a="1"/>
  <c r="BA858" i="20" s="1"/>
  <c r="BF858" i="20" s="1"/>
  <c r="BA859" i="20" a="1"/>
  <c r="BA859" i="20" s="1"/>
  <c r="BF859" i="20" s="1"/>
  <c r="BG859" i="20" s="1"/>
  <c r="BA860" i="20" a="1"/>
  <c r="BA860" i="20" s="1"/>
  <c r="BF860" i="20" s="1"/>
  <c r="BG860" i="20" s="1"/>
  <c r="BA861" i="20" a="1"/>
  <c r="BA861" i="20" s="1"/>
  <c r="BF861" i="20" s="1"/>
  <c r="BG861" i="20" s="1"/>
  <c r="BA862" i="20" a="1"/>
  <c r="BA862" i="20" s="1"/>
  <c r="BF862" i="20" s="1"/>
  <c r="BA863" i="20" a="1"/>
  <c r="BA863" i="20" s="1"/>
  <c r="BF863" i="20" s="1"/>
  <c r="BG863" i="20" s="1"/>
  <c r="BA864" i="20" a="1"/>
  <c r="BA864" i="20" s="1"/>
  <c r="BF864" i="20" s="1"/>
  <c r="BG864" i="20" s="1"/>
  <c r="BA865" i="20" a="1"/>
  <c r="BA865" i="20" s="1"/>
  <c r="BF865" i="20" s="1"/>
  <c r="BG865" i="20" s="1"/>
  <c r="BA866" i="20" a="1"/>
  <c r="BA866" i="20" s="1"/>
  <c r="BF866" i="20" s="1"/>
  <c r="BA867" i="20" a="1"/>
  <c r="BA867" i="20" s="1"/>
  <c r="BF867" i="20" s="1"/>
  <c r="BG867" i="20" s="1"/>
  <c r="BA868" i="20" a="1"/>
  <c r="BA868" i="20" s="1"/>
  <c r="BF868" i="20" s="1"/>
  <c r="BG868" i="20" s="1"/>
  <c r="BA869" i="20" a="1"/>
  <c r="BA869" i="20" s="1"/>
  <c r="BF869" i="20" s="1"/>
  <c r="BG869" i="20" s="1"/>
  <c r="BA870" i="20" a="1"/>
  <c r="BA870" i="20" s="1"/>
  <c r="BF870" i="20" s="1"/>
  <c r="BG870" i="20" s="1"/>
  <c r="BA871" i="20" a="1"/>
  <c r="BA871" i="20" s="1"/>
  <c r="BF871" i="20" s="1"/>
  <c r="BG871" i="20" s="1"/>
  <c r="BA872" i="20" a="1"/>
  <c r="BA872" i="20" s="1"/>
  <c r="BF872" i="20" s="1"/>
  <c r="BG872" i="20" s="1"/>
  <c r="BA873" i="20" a="1"/>
  <c r="BA873" i="20" s="1"/>
  <c r="BF873" i="20" s="1"/>
  <c r="BG873" i="20" s="1"/>
  <c r="BA874" i="20" a="1"/>
  <c r="BA874" i="20" s="1"/>
  <c r="BF874" i="20" s="1"/>
  <c r="BA875" i="20" a="1"/>
  <c r="BA875" i="20" s="1"/>
  <c r="BF875" i="20" s="1"/>
  <c r="BG875" i="20" s="1"/>
  <c r="BA876" i="20" a="1"/>
  <c r="BA876" i="20" s="1"/>
  <c r="BF876" i="20" s="1"/>
  <c r="BG876" i="20" s="1"/>
  <c r="BA877" i="20" a="1"/>
  <c r="BA877" i="20" s="1"/>
  <c r="BF877" i="20" s="1"/>
  <c r="BG877" i="20" s="1"/>
  <c r="BA878" i="20" a="1"/>
  <c r="BA878" i="20" s="1"/>
  <c r="BF878" i="20" s="1"/>
  <c r="BG878" i="20" s="1"/>
  <c r="BA879" i="20" a="1"/>
  <c r="BA879" i="20" s="1"/>
  <c r="BF879" i="20" s="1"/>
  <c r="BA880" i="20" a="1"/>
  <c r="BA880" i="20" s="1"/>
  <c r="BF880" i="20" s="1"/>
  <c r="BA881" i="20" a="1"/>
  <c r="BA881" i="20" s="1"/>
  <c r="BF881" i="20" s="1"/>
  <c r="BG881" i="20" s="1"/>
  <c r="BA882" i="20" a="1"/>
  <c r="BA882" i="20" s="1"/>
  <c r="BF882" i="20" s="1"/>
  <c r="BG882" i="20" s="1"/>
  <c r="BA883" i="20" a="1"/>
  <c r="BA883" i="20" s="1"/>
  <c r="BF883" i="20" s="1"/>
  <c r="BG883" i="20" s="1"/>
  <c r="BA884" i="20" a="1"/>
  <c r="BA884" i="20" s="1"/>
  <c r="BF884" i="20" s="1"/>
  <c r="BG884" i="20" s="1"/>
  <c r="BA885" i="20" a="1"/>
  <c r="BA885" i="20" s="1"/>
  <c r="BF885" i="20" s="1"/>
  <c r="BA886" i="20" a="1"/>
  <c r="BA886" i="20" s="1"/>
  <c r="BF886" i="20" s="1"/>
  <c r="BG886" i="20" s="1"/>
  <c r="BA887" i="20" a="1"/>
  <c r="BA887" i="20" s="1"/>
  <c r="BF887" i="20" s="1"/>
  <c r="BG887" i="20" s="1"/>
  <c r="BA888" i="20" a="1"/>
  <c r="BA888" i="20" s="1"/>
  <c r="BF888" i="20" s="1"/>
  <c r="BG888" i="20" s="1"/>
  <c r="BA889" i="20" a="1"/>
  <c r="BA889" i="20" s="1"/>
  <c r="BF889" i="20" s="1"/>
  <c r="BG889" i="20" s="1"/>
  <c r="BA890" i="20" a="1"/>
  <c r="BA890" i="20" s="1"/>
  <c r="BF890" i="20" s="1"/>
  <c r="BA891" i="20" a="1"/>
  <c r="BA891" i="20" s="1"/>
  <c r="BF891" i="20" s="1"/>
  <c r="BG891" i="20" s="1"/>
  <c r="BA892" i="20" a="1"/>
  <c r="BA892" i="20" s="1"/>
  <c r="BF892" i="20" s="1"/>
  <c r="BG892" i="20" s="1"/>
  <c r="BA893" i="20" a="1"/>
  <c r="BA893" i="20" s="1"/>
  <c r="BF893" i="20" s="1"/>
  <c r="BG893" i="20" s="1"/>
  <c r="BA894" i="20" a="1"/>
  <c r="BA894" i="20" s="1"/>
  <c r="BF894" i="20" s="1"/>
  <c r="BG894" i="20" s="1"/>
  <c r="BA895" i="20" a="1"/>
  <c r="BA895" i="20" s="1"/>
  <c r="BF895" i="20" s="1"/>
  <c r="BA896" i="20" a="1"/>
  <c r="BA896" i="20" s="1"/>
  <c r="BF896" i="20" s="1"/>
  <c r="BG896" i="20" s="1"/>
  <c r="BA897" i="20" a="1"/>
  <c r="BA897" i="20" s="1"/>
  <c r="BF897" i="20" s="1"/>
  <c r="BG897" i="20" s="1"/>
  <c r="BA898" i="20" a="1"/>
  <c r="BA898" i="20" s="1"/>
  <c r="BF898" i="20" s="1"/>
  <c r="BG898" i="20" s="1"/>
  <c r="BA899" i="20" a="1"/>
  <c r="BA899" i="20" s="1"/>
  <c r="BF899" i="20" s="1"/>
  <c r="BG899" i="20" s="1"/>
  <c r="BA900" i="20" a="1"/>
  <c r="BA900" i="20" s="1"/>
  <c r="BF900" i="20" s="1"/>
  <c r="BA901" i="20" a="1"/>
  <c r="BA901" i="20" s="1"/>
  <c r="BF901" i="20" s="1"/>
  <c r="BG901" i="20" s="1"/>
  <c r="BA902" i="20" a="1"/>
  <c r="BA902" i="20" s="1"/>
  <c r="BF902" i="20" s="1"/>
  <c r="BG902" i="20" s="1"/>
  <c r="BA903" i="20" a="1"/>
  <c r="BA903" i="20" s="1"/>
  <c r="BF903" i="20" s="1"/>
  <c r="BG903" i="20" s="1"/>
  <c r="BA904" i="20" a="1"/>
  <c r="BA904" i="20" s="1"/>
  <c r="BF904" i="20" s="1"/>
  <c r="BA905" i="20" a="1"/>
  <c r="BA905" i="20" s="1"/>
  <c r="BF905" i="20" s="1"/>
  <c r="BG905" i="20" s="1"/>
  <c r="BA906" i="20" a="1"/>
  <c r="BA906" i="20" s="1"/>
  <c r="BF906" i="20" s="1"/>
  <c r="BG906" i="20" s="1"/>
  <c r="BA907" i="20" a="1"/>
  <c r="BA907" i="20" s="1"/>
  <c r="BF907" i="20" s="1"/>
  <c r="BG907" i="20" s="1"/>
  <c r="BA908" i="20" a="1"/>
  <c r="BA908" i="20" s="1"/>
  <c r="BF908" i="20" s="1"/>
  <c r="BG908" i="20" s="1"/>
  <c r="BA909" i="20" a="1"/>
  <c r="BA909" i="20" s="1"/>
  <c r="BF909" i="20" s="1"/>
  <c r="BA910" i="20" a="1"/>
  <c r="BA910" i="20" s="1"/>
  <c r="BF910" i="20" s="1"/>
  <c r="BG910" i="20" s="1"/>
  <c r="BA911" i="20" a="1"/>
  <c r="BA911" i="20" s="1"/>
  <c r="BF911" i="20" s="1"/>
  <c r="BG911" i="20" s="1"/>
  <c r="BA912" i="20" a="1"/>
  <c r="BA912" i="20" s="1"/>
  <c r="BF912" i="20" s="1"/>
  <c r="BG912" i="20" s="1"/>
  <c r="BA913" i="20" a="1"/>
  <c r="BA913" i="20" s="1"/>
  <c r="BF913" i="20" s="1"/>
  <c r="BA914" i="20" a="1"/>
  <c r="BA914" i="20" s="1"/>
  <c r="BF914" i="20" s="1"/>
  <c r="BG914" i="20" s="1"/>
  <c r="BA915" i="20" a="1"/>
  <c r="BA915" i="20" s="1"/>
  <c r="BF915" i="20" s="1"/>
  <c r="BG915" i="20" s="1"/>
  <c r="BA916" i="20" a="1"/>
  <c r="BA916" i="20" s="1"/>
  <c r="BF916" i="20" s="1"/>
  <c r="BG916" i="20" s="1"/>
  <c r="BA917" i="20" a="1"/>
  <c r="BA917" i="20" s="1"/>
  <c r="BF917" i="20" s="1"/>
  <c r="BG917" i="20" s="1"/>
  <c r="BA918" i="20" a="1"/>
  <c r="BA918" i="20" s="1"/>
  <c r="BF918" i="20" s="1"/>
  <c r="BA466" i="20" a="1"/>
  <c r="BA466" i="20" s="1"/>
  <c r="BF466" i="20" s="1"/>
  <c r="AM467" i="20" a="1"/>
  <c r="AM467" i="20" s="1"/>
  <c r="AM468" i="20" a="1"/>
  <c r="AM468" i="20" s="1"/>
  <c r="AM469" i="20" a="1"/>
  <c r="AM469" i="20" s="1"/>
  <c r="AM470" i="20" a="1"/>
  <c r="AM470" i="20" s="1"/>
  <c r="AM471" i="20" a="1"/>
  <c r="AM471" i="20" s="1"/>
  <c r="AM472" i="20" a="1"/>
  <c r="AM472" i="20" s="1"/>
  <c r="AM473" i="20" a="1"/>
  <c r="AM473" i="20" s="1"/>
  <c r="AM474" i="20" a="1"/>
  <c r="AM474" i="20" s="1"/>
  <c r="AM475" i="20" a="1"/>
  <c r="AM475" i="20" s="1"/>
  <c r="AM476" i="20" a="1"/>
  <c r="AM476" i="20" s="1"/>
  <c r="AM477" i="20" a="1"/>
  <c r="AM477" i="20" s="1"/>
  <c r="AM478" i="20" a="1"/>
  <c r="AM478" i="20" s="1"/>
  <c r="AM479" i="20" a="1"/>
  <c r="AM479" i="20" s="1"/>
  <c r="AM480" i="20" a="1"/>
  <c r="AM480" i="20" s="1"/>
  <c r="AM481" i="20" a="1"/>
  <c r="AM481" i="20" s="1"/>
  <c r="AM482" i="20" a="1"/>
  <c r="AM482" i="20" s="1"/>
  <c r="AM483" i="20" a="1"/>
  <c r="AM483" i="20" s="1"/>
  <c r="AM484" i="20" a="1"/>
  <c r="AM484" i="20" s="1"/>
  <c r="AM485" i="20" a="1"/>
  <c r="AM485" i="20" s="1"/>
  <c r="AM486" i="20" a="1"/>
  <c r="AM486" i="20" s="1"/>
  <c r="AM487" i="20" a="1"/>
  <c r="AM487" i="20" s="1"/>
  <c r="AM488" i="20" a="1"/>
  <c r="AM488" i="20" s="1"/>
  <c r="AM489" i="20" a="1"/>
  <c r="AM489" i="20" s="1"/>
  <c r="AM490" i="20" a="1"/>
  <c r="AM490" i="20" s="1"/>
  <c r="AM491" i="20" a="1"/>
  <c r="AM491" i="20" s="1"/>
  <c r="AM492" i="20" a="1"/>
  <c r="AM492" i="20" s="1"/>
  <c r="AM493" i="20" a="1"/>
  <c r="AM493" i="20" s="1"/>
  <c r="AM494" i="20" a="1"/>
  <c r="AM494" i="20" s="1"/>
  <c r="AM495" i="20" a="1"/>
  <c r="AM495" i="20" s="1"/>
  <c r="AM496" i="20" a="1"/>
  <c r="AM496" i="20" s="1"/>
  <c r="AM497" i="20" a="1"/>
  <c r="AM497" i="20" s="1"/>
  <c r="AM498" i="20" a="1"/>
  <c r="AM498" i="20" s="1"/>
  <c r="AM499" i="20" a="1"/>
  <c r="AM499" i="20" s="1"/>
  <c r="AM500" i="20" a="1"/>
  <c r="AM500" i="20" s="1"/>
  <c r="AM501" i="20" a="1"/>
  <c r="AM501" i="20" s="1"/>
  <c r="AM502" i="20" a="1"/>
  <c r="AM502" i="20" s="1"/>
  <c r="AM503" i="20" a="1"/>
  <c r="AM503" i="20" s="1"/>
  <c r="AM504" i="20" a="1"/>
  <c r="AM504" i="20" s="1"/>
  <c r="AM505" i="20" a="1"/>
  <c r="AM505" i="20" s="1"/>
  <c r="AM506" i="20" a="1"/>
  <c r="AM506" i="20" s="1"/>
  <c r="AM507" i="20" a="1"/>
  <c r="AM507" i="20" s="1"/>
  <c r="AM508" i="20" a="1"/>
  <c r="AM508" i="20" s="1"/>
  <c r="AM509" i="20" a="1"/>
  <c r="AM509" i="20" s="1"/>
  <c r="AM510" i="20" a="1"/>
  <c r="AM510" i="20" s="1"/>
  <c r="AM511" i="20" a="1"/>
  <c r="AM511" i="20" s="1"/>
  <c r="AM512" i="20" a="1"/>
  <c r="AM512" i="20" s="1"/>
  <c r="AM513" i="20" a="1"/>
  <c r="AM513" i="20" s="1"/>
  <c r="AM514" i="20" a="1"/>
  <c r="AM514" i="20" s="1"/>
  <c r="AM515" i="20" a="1"/>
  <c r="AM515" i="20" s="1"/>
  <c r="AM516" i="20" a="1"/>
  <c r="AM516" i="20" s="1"/>
  <c r="AM517" i="20" a="1"/>
  <c r="AM517" i="20" s="1"/>
  <c r="AM518" i="20" a="1"/>
  <c r="AM518" i="20" s="1"/>
  <c r="AM519" i="20" a="1"/>
  <c r="AM519" i="20" s="1"/>
  <c r="AM520" i="20" a="1"/>
  <c r="AM520" i="20" s="1"/>
  <c r="AM521" i="20" a="1"/>
  <c r="AM521" i="20" s="1"/>
  <c r="AM522" i="20" a="1"/>
  <c r="AM522" i="20" s="1"/>
  <c r="AM523" i="20" a="1"/>
  <c r="AM523" i="20" s="1"/>
  <c r="AM524" i="20" a="1"/>
  <c r="AM524" i="20" s="1"/>
  <c r="AM525" i="20" a="1"/>
  <c r="AM525" i="20" s="1"/>
  <c r="AM526" i="20" a="1"/>
  <c r="AM526" i="20" s="1"/>
  <c r="AM527" i="20" a="1"/>
  <c r="AM527" i="20" s="1"/>
  <c r="AM528" i="20" a="1"/>
  <c r="AM528" i="20" s="1"/>
  <c r="AM529" i="20" a="1"/>
  <c r="AM529" i="20" s="1"/>
  <c r="AM530" i="20" a="1"/>
  <c r="AM530" i="20" s="1"/>
  <c r="AM531" i="20" a="1"/>
  <c r="AM531" i="20" s="1"/>
  <c r="AM532" i="20" a="1"/>
  <c r="AM532" i="20" s="1"/>
  <c r="AM533" i="20" a="1"/>
  <c r="AM533" i="20" s="1"/>
  <c r="AM534" i="20" a="1"/>
  <c r="AM534" i="20" s="1"/>
  <c r="AM535" i="20" a="1"/>
  <c r="AM535" i="20" s="1"/>
  <c r="AM536" i="20" a="1"/>
  <c r="AM536" i="20" s="1"/>
  <c r="AM537" i="20" a="1"/>
  <c r="AM537" i="20" s="1"/>
  <c r="AM538" i="20" a="1"/>
  <c r="AM538" i="20" s="1"/>
  <c r="AM539" i="20" a="1"/>
  <c r="AM539" i="20" s="1"/>
  <c r="AM540" i="20" a="1"/>
  <c r="AM540" i="20" s="1"/>
  <c r="AM541" i="20" a="1"/>
  <c r="AM541" i="20" s="1"/>
  <c r="AM542" i="20" a="1"/>
  <c r="AM542" i="20" s="1"/>
  <c r="AM543" i="20" a="1"/>
  <c r="AM543" i="20" s="1"/>
  <c r="AM544" i="20" a="1"/>
  <c r="AM544" i="20" s="1"/>
  <c r="AM545" i="20" a="1"/>
  <c r="AM545" i="20" s="1"/>
  <c r="AM546" i="20" a="1"/>
  <c r="AM546" i="20" s="1"/>
  <c r="AM547" i="20" a="1"/>
  <c r="AM547" i="20" s="1"/>
  <c r="AM548" i="20" a="1"/>
  <c r="AM548" i="20" s="1"/>
  <c r="AM549" i="20" a="1"/>
  <c r="AM549" i="20" s="1"/>
  <c r="AM550" i="20" a="1"/>
  <c r="AM550" i="20" s="1"/>
  <c r="AM551" i="20" a="1"/>
  <c r="AM551" i="20" s="1"/>
  <c r="AM552" i="20" a="1"/>
  <c r="AM552" i="20" s="1"/>
  <c r="AM553" i="20" a="1"/>
  <c r="AM553" i="20" s="1"/>
  <c r="AM554" i="20" a="1"/>
  <c r="AM554" i="20" s="1"/>
  <c r="AM555" i="20" a="1"/>
  <c r="AM555" i="20" s="1"/>
  <c r="AM556" i="20" a="1"/>
  <c r="AM556" i="20" s="1"/>
  <c r="AM557" i="20" a="1"/>
  <c r="AM557" i="20" s="1"/>
  <c r="AM558" i="20" a="1"/>
  <c r="AM558" i="20" s="1"/>
  <c r="AM559" i="20" a="1"/>
  <c r="AM559" i="20" s="1"/>
  <c r="AM560" i="20" a="1"/>
  <c r="AM560" i="20" s="1"/>
  <c r="AM561" i="20" a="1"/>
  <c r="AM561" i="20" s="1"/>
  <c r="AM562" i="20" a="1"/>
  <c r="AM562" i="20" s="1"/>
  <c r="AM563" i="20" a="1"/>
  <c r="AM563" i="20" s="1"/>
  <c r="AM564" i="20" a="1"/>
  <c r="AM564" i="20" s="1"/>
  <c r="AM565" i="20" a="1"/>
  <c r="AM565" i="20" s="1"/>
  <c r="AM566" i="20" a="1"/>
  <c r="AM566" i="20" s="1"/>
  <c r="AM567" i="20" a="1"/>
  <c r="AM567" i="20" s="1"/>
  <c r="AM568" i="20" a="1"/>
  <c r="AM568" i="20" s="1"/>
  <c r="AM569" i="20" a="1"/>
  <c r="AM569" i="20" s="1"/>
  <c r="AM570" i="20" a="1"/>
  <c r="AM570" i="20" s="1"/>
  <c r="AM571" i="20" a="1"/>
  <c r="AM571" i="20" s="1"/>
  <c r="AM572" i="20" a="1"/>
  <c r="AM572" i="20" s="1"/>
  <c r="AM573" i="20" a="1"/>
  <c r="AM573" i="20" s="1"/>
  <c r="AM574" i="20" a="1"/>
  <c r="AM574" i="20" s="1"/>
  <c r="AM575" i="20" a="1"/>
  <c r="AM575" i="20" s="1"/>
  <c r="AM576" i="20" a="1"/>
  <c r="AM576" i="20" s="1"/>
  <c r="AM577" i="20" a="1"/>
  <c r="AM577" i="20" s="1"/>
  <c r="AM578" i="20" a="1"/>
  <c r="AM578" i="20" s="1"/>
  <c r="AM579" i="20" a="1"/>
  <c r="AM579" i="20" s="1"/>
  <c r="AM580" i="20" a="1"/>
  <c r="AM580" i="20" s="1"/>
  <c r="AM581" i="20" a="1"/>
  <c r="AM581" i="20" s="1"/>
  <c r="AM582" i="20" a="1"/>
  <c r="AM582" i="20" s="1"/>
  <c r="AM583" i="20" a="1"/>
  <c r="AM583" i="20" s="1"/>
  <c r="AM584" i="20" a="1"/>
  <c r="AM584" i="20" s="1"/>
  <c r="AM585" i="20" a="1"/>
  <c r="AM585" i="20" s="1"/>
  <c r="AM586" i="20" a="1"/>
  <c r="AM586" i="20" s="1"/>
  <c r="AM587" i="20" a="1"/>
  <c r="AM587" i="20" s="1"/>
  <c r="AM588" i="20" a="1"/>
  <c r="AM588" i="20" s="1"/>
  <c r="AM589" i="20" a="1"/>
  <c r="AM589" i="20" s="1"/>
  <c r="AM590" i="20" a="1"/>
  <c r="AM590" i="20" s="1"/>
  <c r="AM591" i="20" a="1"/>
  <c r="AM591" i="20" s="1"/>
  <c r="AM592" i="20" a="1"/>
  <c r="AM592" i="20" s="1"/>
  <c r="AM593" i="20" a="1"/>
  <c r="AM593" i="20" s="1"/>
  <c r="AM594" i="20" a="1"/>
  <c r="AM594" i="20" s="1"/>
  <c r="AM595" i="20" a="1"/>
  <c r="AM595" i="20" s="1"/>
  <c r="AM596" i="20" a="1"/>
  <c r="AM596" i="20" s="1"/>
  <c r="AM597" i="20" a="1"/>
  <c r="AM597" i="20" s="1"/>
  <c r="AM598" i="20" a="1"/>
  <c r="AM598" i="20" s="1"/>
  <c r="AM599" i="20" a="1"/>
  <c r="AM599" i="20" s="1"/>
  <c r="AM600" i="20" a="1"/>
  <c r="AM600" i="20" s="1"/>
  <c r="AM601" i="20" a="1"/>
  <c r="AM601" i="20" s="1"/>
  <c r="AM602" i="20" a="1"/>
  <c r="AM602" i="20" s="1"/>
  <c r="AM603" i="20" a="1"/>
  <c r="AM603" i="20" s="1"/>
  <c r="AM604" i="20" a="1"/>
  <c r="AM604" i="20" s="1"/>
  <c r="AM605" i="20" a="1"/>
  <c r="AM605" i="20" s="1"/>
  <c r="AM606" i="20" a="1"/>
  <c r="AM606" i="20" s="1"/>
  <c r="AM607" i="20" a="1"/>
  <c r="AM607" i="20" s="1"/>
  <c r="AM608" i="20" a="1"/>
  <c r="AM608" i="20" s="1"/>
  <c r="AM609" i="20" a="1"/>
  <c r="AM609" i="20" s="1"/>
  <c r="AM610" i="20" a="1"/>
  <c r="AM610" i="20" s="1"/>
  <c r="AM611" i="20" a="1"/>
  <c r="AM611" i="20" s="1"/>
  <c r="AM612" i="20" a="1"/>
  <c r="AM612" i="20" s="1"/>
  <c r="AM613" i="20" a="1"/>
  <c r="AM613" i="20" s="1"/>
  <c r="AM614" i="20" a="1"/>
  <c r="AM614" i="20" s="1"/>
  <c r="AM615" i="20" a="1"/>
  <c r="AM615" i="20" s="1"/>
  <c r="AM616" i="20" a="1"/>
  <c r="AM616" i="20" s="1"/>
  <c r="AM617" i="20" a="1"/>
  <c r="AM617" i="20" s="1"/>
  <c r="AM618" i="20" a="1"/>
  <c r="AM618" i="20" s="1"/>
  <c r="AM619" i="20" a="1"/>
  <c r="AM619" i="20" s="1"/>
  <c r="AM620" i="20" a="1"/>
  <c r="AM620" i="20" s="1"/>
  <c r="AM621" i="20" a="1"/>
  <c r="AM621" i="20" s="1"/>
  <c r="AM622" i="20" a="1"/>
  <c r="AM622" i="20" s="1"/>
  <c r="AM623" i="20" a="1"/>
  <c r="AM623" i="20" s="1"/>
  <c r="AM624" i="20" a="1"/>
  <c r="AM624" i="20" s="1"/>
  <c r="AM625" i="20" a="1"/>
  <c r="AM625" i="20" s="1"/>
  <c r="AM626" i="20" a="1"/>
  <c r="AM626" i="20" s="1"/>
  <c r="AM627" i="20" a="1"/>
  <c r="AM627" i="20" s="1"/>
  <c r="AM628" i="20" a="1"/>
  <c r="AM628" i="20" s="1"/>
  <c r="AM629" i="20" a="1"/>
  <c r="AM629" i="20" s="1"/>
  <c r="AM630" i="20" a="1"/>
  <c r="AM630" i="20" s="1"/>
  <c r="AM631" i="20" a="1"/>
  <c r="AM631" i="20" s="1"/>
  <c r="AM632" i="20" a="1"/>
  <c r="AM632" i="20" s="1"/>
  <c r="AM633" i="20" a="1"/>
  <c r="AM633" i="20" s="1"/>
  <c r="AM634" i="20" a="1"/>
  <c r="AM634" i="20" s="1"/>
  <c r="AM635" i="20" a="1"/>
  <c r="AM635" i="20" s="1"/>
  <c r="AM636" i="20" a="1"/>
  <c r="AM636" i="20" s="1"/>
  <c r="AM637" i="20" a="1"/>
  <c r="AM637" i="20" s="1"/>
  <c r="AM638" i="20" a="1"/>
  <c r="AM638" i="20" s="1"/>
  <c r="AM639" i="20" a="1"/>
  <c r="AM639" i="20" s="1"/>
  <c r="AM640" i="20" a="1"/>
  <c r="AM640" i="20" s="1"/>
  <c r="AM641" i="20" a="1"/>
  <c r="AM641" i="20" s="1"/>
  <c r="AM642" i="20" a="1"/>
  <c r="AM642" i="20" s="1"/>
  <c r="AM643" i="20" a="1"/>
  <c r="AM643" i="20" s="1"/>
  <c r="AM644" i="20" a="1"/>
  <c r="AM644" i="20" s="1"/>
  <c r="AM645" i="20" a="1"/>
  <c r="AM645" i="20" s="1"/>
  <c r="AM646" i="20" a="1"/>
  <c r="AM646" i="20" s="1"/>
  <c r="AM647" i="20" a="1"/>
  <c r="AM647" i="20" s="1"/>
  <c r="AM648" i="20" a="1"/>
  <c r="AM648" i="20" s="1"/>
  <c r="AM649" i="20" a="1"/>
  <c r="AM649" i="20" s="1"/>
  <c r="AM650" i="20" a="1"/>
  <c r="AM650" i="20" s="1"/>
  <c r="AM651" i="20" a="1"/>
  <c r="AM651" i="20" s="1"/>
  <c r="AM652" i="20" a="1"/>
  <c r="AM652" i="20" s="1"/>
  <c r="AM653" i="20" a="1"/>
  <c r="AM653" i="20" s="1"/>
  <c r="AM654" i="20" a="1"/>
  <c r="AM654" i="20" s="1"/>
  <c r="AM655" i="20" a="1"/>
  <c r="AM655" i="20" s="1"/>
  <c r="AM656" i="20" a="1"/>
  <c r="AM656" i="20" s="1"/>
  <c r="AM657" i="20" a="1"/>
  <c r="AM657" i="20" s="1"/>
  <c r="AM658" i="20" a="1"/>
  <c r="AM658" i="20" s="1"/>
  <c r="AM659" i="20" a="1"/>
  <c r="AM659" i="20" s="1"/>
  <c r="AM660" i="20" a="1"/>
  <c r="AM660" i="20" s="1"/>
  <c r="AM661" i="20" a="1"/>
  <c r="AM661" i="20" s="1"/>
  <c r="AM662" i="20" a="1"/>
  <c r="AM662" i="20" s="1"/>
  <c r="AM663" i="20" a="1"/>
  <c r="AM663" i="20" s="1"/>
  <c r="AM664" i="20" a="1"/>
  <c r="AM664" i="20" s="1"/>
  <c r="AM665" i="20" a="1"/>
  <c r="AM665" i="20" s="1"/>
  <c r="AM666" i="20" a="1"/>
  <c r="AM666" i="20" s="1"/>
  <c r="AM667" i="20" a="1"/>
  <c r="AM667" i="20" s="1"/>
  <c r="AM668" i="20" a="1"/>
  <c r="AM668" i="20" s="1"/>
  <c r="AM669" i="20" a="1"/>
  <c r="AM669" i="20" s="1"/>
  <c r="AM670" i="20" a="1"/>
  <c r="AM670" i="20" s="1"/>
  <c r="AM671" i="20" a="1"/>
  <c r="AM671" i="20" s="1"/>
  <c r="AM672" i="20" a="1"/>
  <c r="AM672" i="20" s="1"/>
  <c r="AM673" i="20" a="1"/>
  <c r="AM673" i="20" s="1"/>
  <c r="AM674" i="20" a="1"/>
  <c r="AM674" i="20" s="1"/>
  <c r="AM675" i="20" a="1"/>
  <c r="AM675" i="20" s="1"/>
  <c r="AM676" i="20" a="1"/>
  <c r="AM676" i="20" s="1"/>
  <c r="AM677" i="20" a="1"/>
  <c r="AM677" i="20" s="1"/>
  <c r="AM678" i="20" a="1"/>
  <c r="AM678" i="20" s="1"/>
  <c r="AM679" i="20" a="1"/>
  <c r="AM679" i="20" s="1"/>
  <c r="AM680" i="20" a="1"/>
  <c r="AM680" i="20" s="1"/>
  <c r="AM681" i="20" a="1"/>
  <c r="AM681" i="20" s="1"/>
  <c r="AM682" i="20" a="1"/>
  <c r="AM682" i="20" s="1"/>
  <c r="AM683" i="20" a="1"/>
  <c r="AM683" i="20" s="1"/>
  <c r="AM684" i="20" a="1"/>
  <c r="AM684" i="20" s="1"/>
  <c r="AM685" i="20" a="1"/>
  <c r="AM685" i="20" s="1"/>
  <c r="AM686" i="20" a="1"/>
  <c r="AM686" i="20" s="1"/>
  <c r="AM687" i="20" a="1"/>
  <c r="AM687" i="20" s="1"/>
  <c r="AM688" i="20" a="1"/>
  <c r="AM688" i="20" s="1"/>
  <c r="AM689" i="20" a="1"/>
  <c r="AM689" i="20" s="1"/>
  <c r="AM690" i="20" a="1"/>
  <c r="AM690" i="20" s="1"/>
  <c r="AM691" i="20" a="1"/>
  <c r="AM691" i="20" s="1"/>
  <c r="AM692" i="20" a="1"/>
  <c r="AM692" i="20" s="1"/>
  <c r="AM693" i="20" a="1"/>
  <c r="AM693" i="20" s="1"/>
  <c r="AM694" i="20" a="1"/>
  <c r="AM694" i="20" s="1"/>
  <c r="AM695" i="20" a="1"/>
  <c r="AM695" i="20" s="1"/>
  <c r="AM696" i="20" a="1"/>
  <c r="AM696" i="20" s="1"/>
  <c r="AM697" i="20" a="1"/>
  <c r="AM697" i="20" s="1"/>
  <c r="AM698" i="20" a="1"/>
  <c r="AM698" i="20" s="1"/>
  <c r="AM699" i="20" a="1"/>
  <c r="AM699" i="20" s="1"/>
  <c r="AM700" i="20" a="1"/>
  <c r="AM700" i="20" s="1"/>
  <c r="AM701" i="20" a="1"/>
  <c r="AM701" i="20" s="1"/>
  <c r="AM702" i="20" a="1"/>
  <c r="AM702" i="20" s="1"/>
  <c r="AM703" i="20" a="1"/>
  <c r="AM703" i="20" s="1"/>
  <c r="AM704" i="20" a="1"/>
  <c r="AM704" i="20" s="1"/>
  <c r="AM705" i="20" a="1"/>
  <c r="AM705" i="20" s="1"/>
  <c r="AM706" i="20" a="1"/>
  <c r="AM706" i="20" s="1"/>
  <c r="AM707" i="20" a="1"/>
  <c r="AM707" i="20" s="1"/>
  <c r="AM708" i="20" a="1"/>
  <c r="AM708" i="20" s="1"/>
  <c r="AM709" i="20" a="1"/>
  <c r="AM709" i="20" s="1"/>
  <c r="AM710" i="20" a="1"/>
  <c r="AM710" i="20" s="1"/>
  <c r="AM711" i="20" a="1"/>
  <c r="AM711" i="20" s="1"/>
  <c r="AM712" i="20" a="1"/>
  <c r="AM712" i="20" s="1"/>
  <c r="AM713" i="20" a="1"/>
  <c r="AM713" i="20" s="1"/>
  <c r="AM714" i="20" a="1"/>
  <c r="AM714" i="20" s="1"/>
  <c r="AM715" i="20" a="1"/>
  <c r="AM715" i="20" s="1"/>
  <c r="AM716" i="20" a="1"/>
  <c r="AM716" i="20" s="1"/>
  <c r="AM717" i="20" a="1"/>
  <c r="AM717" i="20" s="1"/>
  <c r="AM718" i="20" a="1"/>
  <c r="AM718" i="20" s="1"/>
  <c r="AM719" i="20" a="1"/>
  <c r="AM719" i="20" s="1"/>
  <c r="AM720" i="20" a="1"/>
  <c r="AM720" i="20" s="1"/>
  <c r="AM721" i="20" a="1"/>
  <c r="AM721" i="20" s="1"/>
  <c r="AM722" i="20" a="1"/>
  <c r="AM722" i="20" s="1"/>
  <c r="AM723" i="20" a="1"/>
  <c r="AM723" i="20" s="1"/>
  <c r="AM724" i="20" a="1"/>
  <c r="AM724" i="20" s="1"/>
  <c r="AM725" i="20" a="1"/>
  <c r="AM725" i="20" s="1"/>
  <c r="AM726" i="20" a="1"/>
  <c r="AM726" i="20" s="1"/>
  <c r="AM727" i="20" a="1"/>
  <c r="AM727" i="20" s="1"/>
  <c r="AM728" i="20" a="1"/>
  <c r="AM728" i="20" s="1"/>
  <c r="AM729" i="20" a="1"/>
  <c r="AM729" i="20" s="1"/>
  <c r="AM730" i="20" a="1"/>
  <c r="AM730" i="20" s="1"/>
  <c r="AM731" i="20" a="1"/>
  <c r="AM731" i="20" s="1"/>
  <c r="AM732" i="20" a="1"/>
  <c r="AM732" i="20" s="1"/>
  <c r="AM733" i="20" a="1"/>
  <c r="AM733" i="20" s="1"/>
  <c r="AM734" i="20" a="1"/>
  <c r="AM734" i="20" s="1"/>
  <c r="AM735" i="20" a="1"/>
  <c r="AM735" i="20" s="1"/>
  <c r="AM736" i="20" a="1"/>
  <c r="AM736" i="20" s="1"/>
  <c r="AM737" i="20" a="1"/>
  <c r="AM737" i="20" s="1"/>
  <c r="AM738" i="20" a="1"/>
  <c r="AM738" i="20" s="1"/>
  <c r="AM739" i="20" a="1"/>
  <c r="AM739" i="20" s="1"/>
  <c r="AM740" i="20" a="1"/>
  <c r="AM740" i="20" s="1"/>
  <c r="AM741" i="20" a="1"/>
  <c r="AM741" i="20" s="1"/>
  <c r="AM742" i="20" a="1"/>
  <c r="AM742" i="20" s="1"/>
  <c r="AM743" i="20" a="1"/>
  <c r="AM743" i="20" s="1"/>
  <c r="AM744" i="20" a="1"/>
  <c r="AM744" i="20" s="1"/>
  <c r="AM745" i="20" a="1"/>
  <c r="AM745" i="20" s="1"/>
  <c r="AM746" i="20" a="1"/>
  <c r="AM746" i="20" s="1"/>
  <c r="AM747" i="20" a="1"/>
  <c r="AM747" i="20" s="1"/>
  <c r="AM748" i="20" a="1"/>
  <c r="AM748" i="20" s="1"/>
  <c r="AM749" i="20" a="1"/>
  <c r="AM749" i="20" s="1"/>
  <c r="AM750" i="20" a="1"/>
  <c r="AM750" i="20" s="1"/>
  <c r="AM751" i="20" a="1"/>
  <c r="AM751" i="20" s="1"/>
  <c r="AM752" i="20" a="1"/>
  <c r="AM752" i="20" s="1"/>
  <c r="AM753" i="20" a="1"/>
  <c r="AM753" i="20" s="1"/>
  <c r="AM754" i="20" a="1"/>
  <c r="AM754" i="20" s="1"/>
  <c r="AM755" i="20" a="1"/>
  <c r="AM755" i="20" s="1"/>
  <c r="AM756" i="20" a="1"/>
  <c r="AM756" i="20" s="1"/>
  <c r="AM757" i="20" a="1"/>
  <c r="AM757" i="20" s="1"/>
  <c r="AM758" i="20" a="1"/>
  <c r="AM758" i="20" s="1"/>
  <c r="AM759" i="20" a="1"/>
  <c r="AM759" i="20" s="1"/>
  <c r="AM760" i="20" a="1"/>
  <c r="AM760" i="20" s="1"/>
  <c r="AM761" i="20" a="1"/>
  <c r="AM761" i="20" s="1"/>
  <c r="AM762" i="20" a="1"/>
  <c r="AM762" i="20" s="1"/>
  <c r="AM763" i="20" a="1"/>
  <c r="AM763" i="20" s="1"/>
  <c r="AM764" i="20" a="1"/>
  <c r="AM764" i="20" s="1"/>
  <c r="AM765" i="20" a="1"/>
  <c r="AM765" i="20" s="1"/>
  <c r="AM766" i="20" a="1"/>
  <c r="AM766" i="20" s="1"/>
  <c r="AM767" i="20" a="1"/>
  <c r="AM767" i="20" s="1"/>
  <c r="AM768" i="20" a="1"/>
  <c r="AM768" i="20" s="1"/>
  <c r="AM769" i="20" a="1"/>
  <c r="AM769" i="20" s="1"/>
  <c r="AM770" i="20" a="1"/>
  <c r="AM770" i="20" s="1"/>
  <c r="AM771" i="20" a="1"/>
  <c r="AM771" i="20" s="1"/>
  <c r="AM772" i="20" a="1"/>
  <c r="AM772" i="20" s="1"/>
  <c r="AM773" i="20" a="1"/>
  <c r="AM773" i="20" s="1"/>
  <c r="AM774" i="20" a="1"/>
  <c r="AM774" i="20" s="1"/>
  <c r="AM775" i="20" a="1"/>
  <c r="AM775" i="20" s="1"/>
  <c r="AM776" i="20" a="1"/>
  <c r="AM776" i="20" s="1"/>
  <c r="AM777" i="20" a="1"/>
  <c r="AM777" i="20" s="1"/>
  <c r="AM778" i="20" a="1"/>
  <c r="AM778" i="20" s="1"/>
  <c r="AM779" i="20" a="1"/>
  <c r="AM779" i="20" s="1"/>
  <c r="AM780" i="20" a="1"/>
  <c r="AM780" i="20" s="1"/>
  <c r="AM781" i="20" a="1"/>
  <c r="AM781" i="20" s="1"/>
  <c r="AM782" i="20" a="1"/>
  <c r="AM782" i="20" s="1"/>
  <c r="AM783" i="20" a="1"/>
  <c r="AM783" i="20" s="1"/>
  <c r="AM784" i="20" a="1"/>
  <c r="AM784" i="20" s="1"/>
  <c r="AM785" i="20" a="1"/>
  <c r="AM785" i="20" s="1"/>
  <c r="AM786" i="20" a="1"/>
  <c r="AM786" i="20" s="1"/>
  <c r="AM787" i="20" a="1"/>
  <c r="AM787" i="20" s="1"/>
  <c r="AM788" i="20" a="1"/>
  <c r="AM788" i="20" s="1"/>
  <c r="AM789" i="20" a="1"/>
  <c r="AM789" i="20" s="1"/>
  <c r="AM790" i="20" a="1"/>
  <c r="AM790" i="20" s="1"/>
  <c r="AM791" i="20" a="1"/>
  <c r="AM791" i="20" s="1"/>
  <c r="AM792" i="20" a="1"/>
  <c r="AM792" i="20" s="1"/>
  <c r="AM793" i="20" a="1"/>
  <c r="AM793" i="20" s="1"/>
  <c r="AM794" i="20" a="1"/>
  <c r="AM794" i="20" s="1"/>
  <c r="AM795" i="20" a="1"/>
  <c r="AM795" i="20" s="1"/>
  <c r="AM796" i="20" a="1"/>
  <c r="AM796" i="20" s="1"/>
  <c r="AM797" i="20" a="1"/>
  <c r="AM797" i="20" s="1"/>
  <c r="AM798" i="20" a="1"/>
  <c r="AM798" i="20" s="1"/>
  <c r="AM799" i="20" a="1"/>
  <c r="AM799" i="20" s="1"/>
  <c r="AM800" i="20" a="1"/>
  <c r="AM800" i="20" s="1"/>
  <c r="AM801" i="20" a="1"/>
  <c r="AM801" i="20" s="1"/>
  <c r="AM802" i="20" a="1"/>
  <c r="AM802" i="20" s="1"/>
  <c r="AM803" i="20" a="1"/>
  <c r="AM803" i="20" s="1"/>
  <c r="AM804" i="20" a="1"/>
  <c r="AM804" i="20" s="1"/>
  <c r="AM805" i="20" a="1"/>
  <c r="AM805" i="20" s="1"/>
  <c r="AM806" i="20" a="1"/>
  <c r="AM806" i="20" s="1"/>
  <c r="AM807" i="20" a="1"/>
  <c r="AM807" i="20" s="1"/>
  <c r="AM808" i="20" a="1"/>
  <c r="AM808" i="20" s="1"/>
  <c r="AM809" i="20" a="1"/>
  <c r="AM809" i="20" s="1"/>
  <c r="AM810" i="20" a="1"/>
  <c r="AM810" i="20" s="1"/>
  <c r="AM811" i="20" a="1"/>
  <c r="AM811" i="20" s="1"/>
  <c r="AM812" i="20" a="1"/>
  <c r="AM812" i="20" s="1"/>
  <c r="AM813" i="20" a="1"/>
  <c r="AM813" i="20" s="1"/>
  <c r="AM814" i="20" a="1"/>
  <c r="AM814" i="20" s="1"/>
  <c r="AM815" i="20" a="1"/>
  <c r="AM815" i="20" s="1"/>
  <c r="AM816" i="20" a="1"/>
  <c r="AM816" i="20" s="1"/>
  <c r="AM817" i="20" a="1"/>
  <c r="AM817" i="20" s="1"/>
  <c r="AM818" i="20" a="1"/>
  <c r="AM818" i="20" s="1"/>
  <c r="AM819" i="20" a="1"/>
  <c r="AM819" i="20" s="1"/>
  <c r="AM820" i="20" a="1"/>
  <c r="AM820" i="20" s="1"/>
  <c r="AM821" i="20" a="1"/>
  <c r="AM821" i="20" s="1"/>
  <c r="AM822" i="20" a="1"/>
  <c r="AM822" i="20" s="1"/>
  <c r="AM823" i="20" a="1"/>
  <c r="AM823" i="20" s="1"/>
  <c r="AM824" i="20" a="1"/>
  <c r="AM824" i="20" s="1"/>
  <c r="AM825" i="20" a="1"/>
  <c r="AM825" i="20" s="1"/>
  <c r="AM826" i="20" a="1"/>
  <c r="AM826" i="20" s="1"/>
  <c r="AM827" i="20" a="1"/>
  <c r="AM827" i="20" s="1"/>
  <c r="AM828" i="20" a="1"/>
  <c r="AM828" i="20" s="1"/>
  <c r="AM829" i="20" a="1"/>
  <c r="AM829" i="20" s="1"/>
  <c r="AM830" i="20" a="1"/>
  <c r="AM830" i="20" s="1"/>
  <c r="AM831" i="20" a="1"/>
  <c r="AM831" i="20" s="1"/>
  <c r="AM832" i="20" a="1"/>
  <c r="AM832" i="20" s="1"/>
  <c r="AM833" i="20" a="1"/>
  <c r="AM833" i="20" s="1"/>
  <c r="AM834" i="20" a="1"/>
  <c r="AM834" i="20" s="1"/>
  <c r="AM835" i="20" a="1"/>
  <c r="AM835" i="20" s="1"/>
  <c r="AM836" i="20" a="1"/>
  <c r="AM836" i="20" s="1"/>
  <c r="AM837" i="20" a="1"/>
  <c r="AM837" i="20" s="1"/>
  <c r="AM838" i="20" a="1"/>
  <c r="AM838" i="20" s="1"/>
  <c r="AM839" i="20" a="1"/>
  <c r="AM839" i="20" s="1"/>
  <c r="AM840" i="20" a="1"/>
  <c r="AM840" i="20" s="1"/>
  <c r="AM841" i="20" a="1"/>
  <c r="AM841" i="20" s="1"/>
  <c r="AM842" i="20" a="1"/>
  <c r="AM842" i="20" s="1"/>
  <c r="AM843" i="20" a="1"/>
  <c r="AM843" i="20" s="1"/>
  <c r="AM844" i="20" a="1"/>
  <c r="AM844" i="20" s="1"/>
  <c r="AM845" i="20" a="1"/>
  <c r="AM845" i="20" s="1"/>
  <c r="AM846" i="20" a="1"/>
  <c r="AM846" i="20" s="1"/>
  <c r="AM847" i="20" a="1"/>
  <c r="AM847" i="20" s="1"/>
  <c r="AM848" i="20" a="1"/>
  <c r="AM848" i="20" s="1"/>
  <c r="AM849" i="20" a="1"/>
  <c r="AM849" i="20" s="1"/>
  <c r="AM850" i="20" a="1"/>
  <c r="AM850" i="20" s="1"/>
  <c r="AM851" i="20" a="1"/>
  <c r="AM851" i="20" s="1"/>
  <c r="AM852" i="20" a="1"/>
  <c r="AM852" i="20" s="1"/>
  <c r="AM853" i="20" a="1"/>
  <c r="AM853" i="20" s="1"/>
  <c r="AM854" i="20" a="1"/>
  <c r="AM854" i="20" s="1"/>
  <c r="AM855" i="20" a="1"/>
  <c r="AM855" i="20" s="1"/>
  <c r="AM856" i="20" a="1"/>
  <c r="AM856" i="20" s="1"/>
  <c r="AM857" i="20" a="1"/>
  <c r="AM857" i="20" s="1"/>
  <c r="AM858" i="20" a="1"/>
  <c r="AM858" i="20" s="1"/>
  <c r="AM859" i="20" a="1"/>
  <c r="AM859" i="20" s="1"/>
  <c r="AM860" i="20" a="1"/>
  <c r="AM860" i="20" s="1"/>
  <c r="AM861" i="20" a="1"/>
  <c r="AM861" i="20" s="1"/>
  <c r="AM862" i="20" a="1"/>
  <c r="AM862" i="20" s="1"/>
  <c r="AM863" i="20" a="1"/>
  <c r="AM863" i="20" s="1"/>
  <c r="AM864" i="20" a="1"/>
  <c r="AM864" i="20" s="1"/>
  <c r="AM865" i="20" a="1"/>
  <c r="AM865" i="20" s="1"/>
  <c r="AM866" i="20" a="1"/>
  <c r="AM866" i="20" s="1"/>
  <c r="AM867" i="20" a="1"/>
  <c r="AM867" i="20" s="1"/>
  <c r="AM868" i="20" a="1"/>
  <c r="AM868" i="20" s="1"/>
  <c r="AM869" i="20" a="1"/>
  <c r="AM869" i="20" s="1"/>
  <c r="AM870" i="20" a="1"/>
  <c r="AM870" i="20" s="1"/>
  <c r="AM871" i="20" a="1"/>
  <c r="AM871" i="20" s="1"/>
  <c r="AM872" i="20" a="1"/>
  <c r="AM872" i="20" s="1"/>
  <c r="AM873" i="20" a="1"/>
  <c r="AM873" i="20" s="1"/>
  <c r="AM874" i="20" a="1"/>
  <c r="AM874" i="20" s="1"/>
  <c r="AM875" i="20" a="1"/>
  <c r="AM875" i="20" s="1"/>
  <c r="AM876" i="20" a="1"/>
  <c r="AM876" i="20" s="1"/>
  <c r="AM877" i="20" a="1"/>
  <c r="AM877" i="20" s="1"/>
  <c r="AM878" i="20" a="1"/>
  <c r="AM878" i="20" s="1"/>
  <c r="AM879" i="20" a="1"/>
  <c r="AM879" i="20" s="1"/>
  <c r="AM880" i="20" a="1"/>
  <c r="AM880" i="20" s="1"/>
  <c r="AM881" i="20" a="1"/>
  <c r="AM881" i="20" s="1"/>
  <c r="AM882" i="20" a="1"/>
  <c r="AM882" i="20" s="1"/>
  <c r="AM883" i="20" a="1"/>
  <c r="AM883" i="20" s="1"/>
  <c r="AM884" i="20" a="1"/>
  <c r="AM884" i="20" s="1"/>
  <c r="AM885" i="20" a="1"/>
  <c r="AM885" i="20" s="1"/>
  <c r="AM886" i="20" a="1"/>
  <c r="AM886" i="20" s="1"/>
  <c r="AM887" i="20" a="1"/>
  <c r="AM887" i="20" s="1"/>
  <c r="AM888" i="20" a="1"/>
  <c r="AM888" i="20" s="1"/>
  <c r="AM889" i="20" a="1"/>
  <c r="AM889" i="20" s="1"/>
  <c r="AM890" i="20" a="1"/>
  <c r="AM890" i="20" s="1"/>
  <c r="AM891" i="20" a="1"/>
  <c r="AM891" i="20" s="1"/>
  <c r="AM892" i="20" a="1"/>
  <c r="AM892" i="20" s="1"/>
  <c r="AM893" i="20" a="1"/>
  <c r="AM893" i="20" s="1"/>
  <c r="AM894" i="20" a="1"/>
  <c r="AM894" i="20" s="1"/>
  <c r="AM895" i="20" a="1"/>
  <c r="AM895" i="20" s="1"/>
  <c r="AM896" i="20" a="1"/>
  <c r="AM896" i="20" s="1"/>
  <c r="AM897" i="20" a="1"/>
  <c r="AM897" i="20" s="1"/>
  <c r="AM898" i="20" a="1"/>
  <c r="AM898" i="20" s="1"/>
  <c r="AM899" i="20" a="1"/>
  <c r="AM899" i="20" s="1"/>
  <c r="AM900" i="20" a="1"/>
  <c r="AM900" i="20" s="1"/>
  <c r="AM901" i="20" a="1"/>
  <c r="AM901" i="20" s="1"/>
  <c r="AM902" i="20" a="1"/>
  <c r="AM902" i="20" s="1"/>
  <c r="AM903" i="20" a="1"/>
  <c r="AM903" i="20" s="1"/>
  <c r="AM904" i="20" a="1"/>
  <c r="AM904" i="20" s="1"/>
  <c r="AM905" i="20" a="1"/>
  <c r="AM905" i="20" s="1"/>
  <c r="AM906" i="20" a="1"/>
  <c r="AM906" i="20" s="1"/>
  <c r="AM907" i="20" a="1"/>
  <c r="AM907" i="20" s="1"/>
  <c r="AM908" i="20" a="1"/>
  <c r="AM908" i="20" s="1"/>
  <c r="AM909" i="20" a="1"/>
  <c r="AM909" i="20" s="1"/>
  <c r="AM910" i="20" a="1"/>
  <c r="AM910" i="20" s="1"/>
  <c r="AM911" i="20" a="1"/>
  <c r="AM911" i="20" s="1"/>
  <c r="AM912" i="20" a="1"/>
  <c r="AM912" i="20" s="1"/>
  <c r="AM913" i="20" a="1"/>
  <c r="AM913" i="20" s="1"/>
  <c r="AM914" i="20" a="1"/>
  <c r="AM914" i="20" s="1"/>
  <c r="AM915" i="20" a="1"/>
  <c r="AM915" i="20" s="1"/>
  <c r="AM916" i="20" a="1"/>
  <c r="AM916" i="20" s="1"/>
  <c r="AM917" i="20" a="1"/>
  <c r="AM917" i="20" s="1"/>
  <c r="AM918" i="20" a="1"/>
  <c r="AM918" i="20" s="1"/>
  <c r="AM466" i="20" a="1"/>
  <c r="AM466" i="20" s="1"/>
  <c r="AL467" i="20" a="1"/>
  <c r="AL467" i="20" s="1"/>
  <c r="AL468" i="20" a="1"/>
  <c r="AL468" i="20" s="1"/>
  <c r="AL469" i="20" a="1"/>
  <c r="AL469" i="20" s="1"/>
  <c r="AL470" i="20" a="1"/>
  <c r="AL470" i="20" s="1"/>
  <c r="AL471" i="20" a="1"/>
  <c r="AL471" i="20" s="1"/>
  <c r="AL472" i="20" a="1"/>
  <c r="AL472" i="20" s="1"/>
  <c r="AL473" i="20" a="1"/>
  <c r="AL473" i="20" s="1"/>
  <c r="AL474" i="20" a="1"/>
  <c r="AL474" i="20" s="1"/>
  <c r="AL475" i="20" a="1"/>
  <c r="AL475" i="20" s="1"/>
  <c r="AL476" i="20" a="1"/>
  <c r="AL476" i="20" s="1"/>
  <c r="AL477" i="20" a="1"/>
  <c r="AL477" i="20" s="1"/>
  <c r="AL478" i="20" a="1"/>
  <c r="AL478" i="20" s="1"/>
  <c r="AL479" i="20" a="1"/>
  <c r="AL479" i="20" s="1"/>
  <c r="AL480" i="20" a="1"/>
  <c r="AL480" i="20" s="1"/>
  <c r="AL481" i="20" a="1"/>
  <c r="AL481" i="20" s="1"/>
  <c r="AL482" i="20" a="1"/>
  <c r="AL482" i="20" s="1"/>
  <c r="AL483" i="20" a="1"/>
  <c r="AL483" i="20" s="1"/>
  <c r="AL484" i="20" a="1"/>
  <c r="AL484" i="20" s="1"/>
  <c r="AL485" i="20" a="1"/>
  <c r="AL485" i="20" s="1"/>
  <c r="AL486" i="20" a="1"/>
  <c r="AL486" i="20" s="1"/>
  <c r="AL487" i="20" a="1"/>
  <c r="AL487" i="20" s="1"/>
  <c r="AL488" i="20" a="1"/>
  <c r="AL488" i="20" s="1"/>
  <c r="AL489" i="20" a="1"/>
  <c r="AL489" i="20" s="1"/>
  <c r="AL490" i="20" a="1"/>
  <c r="AL490" i="20" s="1"/>
  <c r="AL491" i="20" a="1"/>
  <c r="AL491" i="20" s="1"/>
  <c r="AL492" i="20" a="1"/>
  <c r="AL492" i="20" s="1"/>
  <c r="AL493" i="20" a="1"/>
  <c r="AL493" i="20" s="1"/>
  <c r="AL494" i="20" a="1"/>
  <c r="AL494" i="20" s="1"/>
  <c r="AL495" i="20" a="1"/>
  <c r="AL495" i="20" s="1"/>
  <c r="AL496" i="20" a="1"/>
  <c r="AL496" i="20" s="1"/>
  <c r="AL497" i="20" a="1"/>
  <c r="AL497" i="20" s="1"/>
  <c r="AL498" i="20" a="1"/>
  <c r="AL498" i="20" s="1"/>
  <c r="AL499" i="20" a="1"/>
  <c r="AL499" i="20" s="1"/>
  <c r="AL500" i="20" a="1"/>
  <c r="AL500" i="20" s="1"/>
  <c r="AL501" i="20" a="1"/>
  <c r="AL501" i="20" s="1"/>
  <c r="AL502" i="20" a="1"/>
  <c r="AL502" i="20" s="1"/>
  <c r="AL503" i="20" a="1"/>
  <c r="AL503" i="20" s="1"/>
  <c r="AL504" i="20" a="1"/>
  <c r="AL504" i="20" s="1"/>
  <c r="AL505" i="20" a="1"/>
  <c r="AL505" i="20" s="1"/>
  <c r="AL506" i="20" a="1"/>
  <c r="AL506" i="20" s="1"/>
  <c r="AL507" i="20" a="1"/>
  <c r="AL507" i="20" s="1"/>
  <c r="AL508" i="20" a="1"/>
  <c r="AL508" i="20" s="1"/>
  <c r="AL509" i="20" a="1"/>
  <c r="AL509" i="20" s="1"/>
  <c r="AL510" i="20" a="1"/>
  <c r="AL510" i="20" s="1"/>
  <c r="AL511" i="20" a="1"/>
  <c r="AL511" i="20" s="1"/>
  <c r="AL512" i="20" a="1"/>
  <c r="AL512" i="20" s="1"/>
  <c r="AL513" i="20" a="1"/>
  <c r="AL513" i="20" s="1"/>
  <c r="AL514" i="20" a="1"/>
  <c r="AL514" i="20" s="1"/>
  <c r="AL515" i="20" a="1"/>
  <c r="AL515" i="20" s="1"/>
  <c r="AL516" i="20" a="1"/>
  <c r="AL516" i="20" s="1"/>
  <c r="AL517" i="20" a="1"/>
  <c r="AL517" i="20" s="1"/>
  <c r="AL518" i="20" a="1"/>
  <c r="AL518" i="20" s="1"/>
  <c r="AL519" i="20" a="1"/>
  <c r="AL519" i="20" s="1"/>
  <c r="AL520" i="20" a="1"/>
  <c r="AL520" i="20" s="1"/>
  <c r="AL521" i="20" a="1"/>
  <c r="AL521" i="20" s="1"/>
  <c r="AL522" i="20" a="1"/>
  <c r="AL522" i="20" s="1"/>
  <c r="AL523" i="20" a="1"/>
  <c r="AL523" i="20" s="1"/>
  <c r="AL524" i="20" a="1"/>
  <c r="AL524" i="20" s="1"/>
  <c r="AL525" i="20" a="1"/>
  <c r="AL525" i="20" s="1"/>
  <c r="AL526" i="20" a="1"/>
  <c r="AL526" i="20" s="1"/>
  <c r="AL527" i="20" a="1"/>
  <c r="AL527" i="20" s="1"/>
  <c r="AL528" i="20" a="1"/>
  <c r="AL528" i="20" s="1"/>
  <c r="AL529" i="20" a="1"/>
  <c r="AL529" i="20" s="1"/>
  <c r="AL530" i="20" a="1"/>
  <c r="AL530" i="20" s="1"/>
  <c r="AL531" i="20" a="1"/>
  <c r="AL531" i="20" s="1"/>
  <c r="AL532" i="20" a="1"/>
  <c r="AL532" i="20" s="1"/>
  <c r="AL533" i="20" a="1"/>
  <c r="AL533" i="20" s="1"/>
  <c r="AL534" i="20" a="1"/>
  <c r="AL534" i="20" s="1"/>
  <c r="AL535" i="20" a="1"/>
  <c r="AL535" i="20" s="1"/>
  <c r="AL536" i="20" a="1"/>
  <c r="AL536" i="20" s="1"/>
  <c r="AL537" i="20" a="1"/>
  <c r="AL537" i="20" s="1"/>
  <c r="AL538" i="20" a="1"/>
  <c r="AL538" i="20" s="1"/>
  <c r="AL539" i="20" a="1"/>
  <c r="AL539" i="20" s="1"/>
  <c r="AL540" i="20" a="1"/>
  <c r="AL540" i="20" s="1"/>
  <c r="AL541" i="20" a="1"/>
  <c r="AL541" i="20" s="1"/>
  <c r="AL542" i="20" a="1"/>
  <c r="AL542" i="20" s="1"/>
  <c r="AL543" i="20" a="1"/>
  <c r="AL543" i="20" s="1"/>
  <c r="AL544" i="20" a="1"/>
  <c r="AL544" i="20" s="1"/>
  <c r="AL545" i="20" a="1"/>
  <c r="AL545" i="20" s="1"/>
  <c r="AL546" i="20" a="1"/>
  <c r="AL546" i="20" s="1"/>
  <c r="AL547" i="20" a="1"/>
  <c r="AL547" i="20" s="1"/>
  <c r="AL548" i="20" a="1"/>
  <c r="AL548" i="20" s="1"/>
  <c r="AL549" i="20" a="1"/>
  <c r="AL549" i="20" s="1"/>
  <c r="AL550" i="20" a="1"/>
  <c r="AL550" i="20" s="1"/>
  <c r="AL551" i="20" a="1"/>
  <c r="AL551" i="20" s="1"/>
  <c r="AL552" i="20" a="1"/>
  <c r="AL552" i="20" s="1"/>
  <c r="AL553" i="20" a="1"/>
  <c r="AL553" i="20" s="1"/>
  <c r="AL554" i="20" a="1"/>
  <c r="AL554" i="20" s="1"/>
  <c r="AL555" i="20" a="1"/>
  <c r="AL555" i="20" s="1"/>
  <c r="AL556" i="20" a="1"/>
  <c r="AL556" i="20" s="1"/>
  <c r="AL557" i="20" a="1"/>
  <c r="AL557" i="20" s="1"/>
  <c r="AL558" i="20" a="1"/>
  <c r="AL558" i="20" s="1"/>
  <c r="AL559" i="20" a="1"/>
  <c r="AL559" i="20" s="1"/>
  <c r="AL560" i="20" a="1"/>
  <c r="AL560" i="20" s="1"/>
  <c r="AL561" i="20" a="1"/>
  <c r="AL561" i="20" s="1"/>
  <c r="AL562" i="20" a="1"/>
  <c r="AL562" i="20" s="1"/>
  <c r="AL563" i="20" a="1"/>
  <c r="AL563" i="20" s="1"/>
  <c r="AL564" i="20" a="1"/>
  <c r="AL564" i="20" s="1"/>
  <c r="AL565" i="20" a="1"/>
  <c r="AL565" i="20" s="1"/>
  <c r="AL566" i="20" a="1"/>
  <c r="AL566" i="20" s="1"/>
  <c r="AL567" i="20" a="1"/>
  <c r="AL567" i="20" s="1"/>
  <c r="AL568" i="20" a="1"/>
  <c r="AL568" i="20" s="1"/>
  <c r="AL569" i="20" a="1"/>
  <c r="AL569" i="20" s="1"/>
  <c r="AL570" i="20" a="1"/>
  <c r="AL570" i="20" s="1"/>
  <c r="AL571" i="20" a="1"/>
  <c r="AL571" i="20" s="1"/>
  <c r="AL572" i="20" a="1"/>
  <c r="AL572" i="20" s="1"/>
  <c r="AL573" i="20" a="1"/>
  <c r="AL573" i="20" s="1"/>
  <c r="AL574" i="20" a="1"/>
  <c r="AL574" i="20" s="1"/>
  <c r="AL575" i="20" a="1"/>
  <c r="AL575" i="20" s="1"/>
  <c r="AL576" i="20" a="1"/>
  <c r="AL576" i="20" s="1"/>
  <c r="AL577" i="20" a="1"/>
  <c r="AL577" i="20" s="1"/>
  <c r="AL578" i="20" a="1"/>
  <c r="AL578" i="20" s="1"/>
  <c r="AL579" i="20" a="1"/>
  <c r="AL579" i="20" s="1"/>
  <c r="AL580" i="20" a="1"/>
  <c r="AL580" i="20" s="1"/>
  <c r="AL581" i="20" a="1"/>
  <c r="AL581" i="20" s="1"/>
  <c r="AL582" i="20" a="1"/>
  <c r="AL582" i="20" s="1"/>
  <c r="AL583" i="20" a="1"/>
  <c r="AL583" i="20" s="1"/>
  <c r="AL584" i="20" a="1"/>
  <c r="AL584" i="20" s="1"/>
  <c r="AL585" i="20" a="1"/>
  <c r="AL585" i="20" s="1"/>
  <c r="AL586" i="20" a="1"/>
  <c r="AL586" i="20" s="1"/>
  <c r="AL587" i="20" a="1"/>
  <c r="AL587" i="20" s="1"/>
  <c r="AL588" i="20" a="1"/>
  <c r="AL588" i="20" s="1"/>
  <c r="AL589" i="20" a="1"/>
  <c r="AL589" i="20" s="1"/>
  <c r="AL590" i="20" a="1"/>
  <c r="AL590" i="20" s="1"/>
  <c r="AL591" i="20" a="1"/>
  <c r="AL591" i="20" s="1"/>
  <c r="AL592" i="20" a="1"/>
  <c r="AL592" i="20" s="1"/>
  <c r="AL593" i="20" a="1"/>
  <c r="AL593" i="20" s="1"/>
  <c r="AL594" i="20" a="1"/>
  <c r="AL594" i="20" s="1"/>
  <c r="AL595" i="20" a="1"/>
  <c r="AL595" i="20" s="1"/>
  <c r="AL596" i="20" a="1"/>
  <c r="AL596" i="20" s="1"/>
  <c r="AL597" i="20" a="1"/>
  <c r="AL597" i="20" s="1"/>
  <c r="AL598" i="20" a="1"/>
  <c r="AL598" i="20" s="1"/>
  <c r="AL599" i="20" a="1"/>
  <c r="AL599" i="20" s="1"/>
  <c r="AL600" i="20" a="1"/>
  <c r="AL600" i="20" s="1"/>
  <c r="AL601" i="20" a="1"/>
  <c r="AL601" i="20" s="1"/>
  <c r="AL602" i="20" a="1"/>
  <c r="AL602" i="20" s="1"/>
  <c r="AL603" i="20" a="1"/>
  <c r="AL603" i="20" s="1"/>
  <c r="AL604" i="20" a="1"/>
  <c r="AL604" i="20" s="1"/>
  <c r="AL605" i="20" a="1"/>
  <c r="AL605" i="20" s="1"/>
  <c r="AL606" i="20" a="1"/>
  <c r="AL606" i="20" s="1"/>
  <c r="AL607" i="20" a="1"/>
  <c r="AL607" i="20" s="1"/>
  <c r="AL608" i="20" a="1"/>
  <c r="AL608" i="20" s="1"/>
  <c r="AL609" i="20" a="1"/>
  <c r="AL609" i="20" s="1"/>
  <c r="AL610" i="20" a="1"/>
  <c r="AL610" i="20" s="1"/>
  <c r="AL611" i="20" a="1"/>
  <c r="AL611" i="20" s="1"/>
  <c r="AL612" i="20" a="1"/>
  <c r="AL612" i="20" s="1"/>
  <c r="AL613" i="20" a="1"/>
  <c r="AL613" i="20" s="1"/>
  <c r="AL614" i="20" a="1"/>
  <c r="AL614" i="20" s="1"/>
  <c r="AL615" i="20" a="1"/>
  <c r="AL615" i="20" s="1"/>
  <c r="AL616" i="20" a="1"/>
  <c r="AL616" i="20" s="1"/>
  <c r="AL617" i="20" a="1"/>
  <c r="AL617" i="20" s="1"/>
  <c r="AL618" i="20" a="1"/>
  <c r="AL618" i="20" s="1"/>
  <c r="AL619" i="20" a="1"/>
  <c r="AL619" i="20" s="1"/>
  <c r="AL620" i="20" a="1"/>
  <c r="AL620" i="20" s="1"/>
  <c r="AL621" i="20" a="1"/>
  <c r="AL621" i="20" s="1"/>
  <c r="AL622" i="20" a="1"/>
  <c r="AL622" i="20" s="1"/>
  <c r="AL623" i="20" a="1"/>
  <c r="AL623" i="20" s="1"/>
  <c r="AL624" i="20" a="1"/>
  <c r="AL624" i="20" s="1"/>
  <c r="AL625" i="20" a="1"/>
  <c r="AL625" i="20" s="1"/>
  <c r="AL626" i="20" a="1"/>
  <c r="AL626" i="20" s="1"/>
  <c r="AL627" i="20" a="1"/>
  <c r="AL627" i="20" s="1"/>
  <c r="AL628" i="20" a="1"/>
  <c r="AL628" i="20" s="1"/>
  <c r="AL629" i="20" a="1"/>
  <c r="AL629" i="20" s="1"/>
  <c r="AL630" i="20" a="1"/>
  <c r="AL630" i="20" s="1"/>
  <c r="AL631" i="20" a="1"/>
  <c r="AL631" i="20" s="1"/>
  <c r="AL632" i="20" a="1"/>
  <c r="AL632" i="20" s="1"/>
  <c r="AL633" i="20" a="1"/>
  <c r="AL633" i="20" s="1"/>
  <c r="AL634" i="20" a="1"/>
  <c r="AL634" i="20" s="1"/>
  <c r="AL635" i="20" a="1"/>
  <c r="AL635" i="20" s="1"/>
  <c r="AL636" i="20" a="1"/>
  <c r="AL636" i="20" s="1"/>
  <c r="AL637" i="20" a="1"/>
  <c r="AL637" i="20" s="1"/>
  <c r="AL638" i="20" a="1"/>
  <c r="AL638" i="20" s="1"/>
  <c r="AL639" i="20" a="1"/>
  <c r="AL639" i="20" s="1"/>
  <c r="AL640" i="20" a="1"/>
  <c r="AL640" i="20" s="1"/>
  <c r="AL641" i="20" a="1"/>
  <c r="AL641" i="20" s="1"/>
  <c r="AL642" i="20" a="1"/>
  <c r="AL642" i="20" s="1"/>
  <c r="AL643" i="20" a="1"/>
  <c r="AL643" i="20" s="1"/>
  <c r="AL644" i="20" a="1"/>
  <c r="AL644" i="20" s="1"/>
  <c r="AL645" i="20" a="1"/>
  <c r="AL645" i="20" s="1"/>
  <c r="AL646" i="20" a="1"/>
  <c r="AL646" i="20" s="1"/>
  <c r="AL647" i="20" a="1"/>
  <c r="AL647" i="20" s="1"/>
  <c r="AL648" i="20" a="1"/>
  <c r="AL648" i="20" s="1"/>
  <c r="AL649" i="20" a="1"/>
  <c r="AL649" i="20" s="1"/>
  <c r="AL650" i="20" a="1"/>
  <c r="AL650" i="20" s="1"/>
  <c r="AL651" i="20" a="1"/>
  <c r="AL651" i="20" s="1"/>
  <c r="AL652" i="20" a="1"/>
  <c r="AL652" i="20" s="1"/>
  <c r="AL653" i="20" a="1"/>
  <c r="AL653" i="20" s="1"/>
  <c r="AL654" i="20" a="1"/>
  <c r="AL654" i="20" s="1"/>
  <c r="AL655" i="20" a="1"/>
  <c r="AL655" i="20" s="1"/>
  <c r="AL656" i="20" a="1"/>
  <c r="AL656" i="20" s="1"/>
  <c r="AL657" i="20" a="1"/>
  <c r="AL657" i="20" s="1"/>
  <c r="AL658" i="20" a="1"/>
  <c r="AL658" i="20" s="1"/>
  <c r="AL659" i="20" a="1"/>
  <c r="AL659" i="20" s="1"/>
  <c r="AL660" i="20" a="1"/>
  <c r="AL660" i="20" s="1"/>
  <c r="AL661" i="20" a="1"/>
  <c r="AL661" i="20" s="1"/>
  <c r="AL662" i="20" a="1"/>
  <c r="AL662" i="20" s="1"/>
  <c r="AL663" i="20" a="1"/>
  <c r="AL663" i="20" s="1"/>
  <c r="AL664" i="20" a="1"/>
  <c r="AL664" i="20" s="1"/>
  <c r="AL665" i="20" a="1"/>
  <c r="AL665" i="20" s="1"/>
  <c r="AL666" i="20" a="1"/>
  <c r="AL666" i="20" s="1"/>
  <c r="AL667" i="20" a="1"/>
  <c r="AL667" i="20" s="1"/>
  <c r="AL668" i="20" a="1"/>
  <c r="AL668" i="20" s="1"/>
  <c r="AL669" i="20" a="1"/>
  <c r="AL669" i="20" s="1"/>
  <c r="AL670" i="20" a="1"/>
  <c r="AL670" i="20" s="1"/>
  <c r="AL671" i="20" a="1"/>
  <c r="AL671" i="20" s="1"/>
  <c r="AL672" i="20" a="1"/>
  <c r="AL672" i="20" s="1"/>
  <c r="AL673" i="20" a="1"/>
  <c r="AL673" i="20" s="1"/>
  <c r="AL674" i="20" a="1"/>
  <c r="AL674" i="20" s="1"/>
  <c r="AL675" i="20" a="1"/>
  <c r="AL675" i="20" s="1"/>
  <c r="AL676" i="20" a="1"/>
  <c r="AL676" i="20" s="1"/>
  <c r="AL677" i="20" a="1"/>
  <c r="AL677" i="20" s="1"/>
  <c r="AL678" i="20" a="1"/>
  <c r="AL678" i="20" s="1"/>
  <c r="AL679" i="20" a="1"/>
  <c r="AL679" i="20" s="1"/>
  <c r="AL680" i="20" a="1"/>
  <c r="AL680" i="20" s="1"/>
  <c r="AL681" i="20" a="1"/>
  <c r="AL681" i="20" s="1"/>
  <c r="AL682" i="20" a="1"/>
  <c r="AL682" i="20" s="1"/>
  <c r="AL683" i="20" a="1"/>
  <c r="AL683" i="20" s="1"/>
  <c r="AL684" i="20" a="1"/>
  <c r="AL684" i="20" s="1"/>
  <c r="AL685" i="20" a="1"/>
  <c r="AL685" i="20" s="1"/>
  <c r="AL686" i="20" a="1"/>
  <c r="AL686" i="20" s="1"/>
  <c r="AL687" i="20" a="1"/>
  <c r="AL687" i="20" s="1"/>
  <c r="AL688" i="20" a="1"/>
  <c r="AL688" i="20" s="1"/>
  <c r="AL689" i="20" a="1"/>
  <c r="AL689" i="20" s="1"/>
  <c r="AL690" i="20" a="1"/>
  <c r="AL690" i="20" s="1"/>
  <c r="AL691" i="20" a="1"/>
  <c r="AL691" i="20" s="1"/>
  <c r="AL692" i="20" a="1"/>
  <c r="AL692" i="20" s="1"/>
  <c r="AL693" i="20" a="1"/>
  <c r="AL693" i="20" s="1"/>
  <c r="AL694" i="20" a="1"/>
  <c r="AL694" i="20" s="1"/>
  <c r="AL695" i="20" a="1"/>
  <c r="AL695" i="20" s="1"/>
  <c r="AL696" i="20" a="1"/>
  <c r="AL696" i="20" s="1"/>
  <c r="AL697" i="20" a="1"/>
  <c r="AL697" i="20" s="1"/>
  <c r="AL698" i="20" a="1"/>
  <c r="AL698" i="20" s="1"/>
  <c r="AL699" i="20" a="1"/>
  <c r="AL699" i="20" s="1"/>
  <c r="AL700" i="20" a="1"/>
  <c r="AL700" i="20" s="1"/>
  <c r="AL701" i="20" a="1"/>
  <c r="AL701" i="20" s="1"/>
  <c r="AL702" i="20" a="1"/>
  <c r="AL702" i="20" s="1"/>
  <c r="AL703" i="20" a="1"/>
  <c r="AL703" i="20" s="1"/>
  <c r="AL704" i="20" a="1"/>
  <c r="AL704" i="20" s="1"/>
  <c r="AL705" i="20" a="1"/>
  <c r="AL705" i="20" s="1"/>
  <c r="AL706" i="20" a="1"/>
  <c r="AL706" i="20" s="1"/>
  <c r="AL707" i="20" a="1"/>
  <c r="AL707" i="20" s="1"/>
  <c r="AL708" i="20" a="1"/>
  <c r="AL708" i="20" s="1"/>
  <c r="AL709" i="20" a="1"/>
  <c r="AL709" i="20" s="1"/>
  <c r="AL710" i="20" a="1"/>
  <c r="AL710" i="20" s="1"/>
  <c r="AL711" i="20" a="1"/>
  <c r="AL711" i="20" s="1"/>
  <c r="AL712" i="20" a="1"/>
  <c r="AL712" i="20" s="1"/>
  <c r="AL713" i="20" a="1"/>
  <c r="AL713" i="20" s="1"/>
  <c r="AL714" i="20" a="1"/>
  <c r="AL714" i="20" s="1"/>
  <c r="AL715" i="20" a="1"/>
  <c r="AL715" i="20" s="1"/>
  <c r="AL716" i="20" a="1"/>
  <c r="AL716" i="20" s="1"/>
  <c r="AL717" i="20" a="1"/>
  <c r="AL717" i="20" s="1"/>
  <c r="AL718" i="20" a="1"/>
  <c r="AL718" i="20" s="1"/>
  <c r="AL719" i="20" a="1"/>
  <c r="AL719" i="20" s="1"/>
  <c r="AL720" i="20" a="1"/>
  <c r="AL720" i="20" s="1"/>
  <c r="AL721" i="20" a="1"/>
  <c r="AL721" i="20" s="1"/>
  <c r="AL722" i="20" a="1"/>
  <c r="AL722" i="20" s="1"/>
  <c r="AL723" i="20" a="1"/>
  <c r="AL723" i="20" s="1"/>
  <c r="AL724" i="20" a="1"/>
  <c r="AL724" i="20" s="1"/>
  <c r="AL725" i="20" a="1"/>
  <c r="AL725" i="20" s="1"/>
  <c r="AL726" i="20" a="1"/>
  <c r="AL726" i="20" s="1"/>
  <c r="AL727" i="20" a="1"/>
  <c r="AL727" i="20" s="1"/>
  <c r="AL728" i="20" a="1"/>
  <c r="AL728" i="20" s="1"/>
  <c r="AL729" i="20" a="1"/>
  <c r="AL729" i="20" s="1"/>
  <c r="AL730" i="20" a="1"/>
  <c r="AL730" i="20" s="1"/>
  <c r="AL731" i="20" a="1"/>
  <c r="AL731" i="20" s="1"/>
  <c r="AL732" i="20" a="1"/>
  <c r="AL732" i="20" s="1"/>
  <c r="AL733" i="20" a="1"/>
  <c r="AL733" i="20" s="1"/>
  <c r="AL734" i="20" a="1"/>
  <c r="AL734" i="20" s="1"/>
  <c r="AL735" i="20" a="1"/>
  <c r="AL735" i="20" s="1"/>
  <c r="AL736" i="20" a="1"/>
  <c r="AL736" i="20" s="1"/>
  <c r="AL737" i="20" a="1"/>
  <c r="AL737" i="20" s="1"/>
  <c r="AL738" i="20" a="1"/>
  <c r="AL738" i="20" s="1"/>
  <c r="AL739" i="20" a="1"/>
  <c r="AL739" i="20" s="1"/>
  <c r="AL740" i="20" a="1"/>
  <c r="AL740" i="20" s="1"/>
  <c r="AL741" i="20" a="1"/>
  <c r="AL741" i="20" s="1"/>
  <c r="AL742" i="20" a="1"/>
  <c r="AL742" i="20" s="1"/>
  <c r="AL743" i="20" a="1"/>
  <c r="AL743" i="20" s="1"/>
  <c r="AL744" i="20" a="1"/>
  <c r="AL744" i="20" s="1"/>
  <c r="AL745" i="20" a="1"/>
  <c r="AL745" i="20" s="1"/>
  <c r="AL746" i="20" a="1"/>
  <c r="AL746" i="20" s="1"/>
  <c r="AL747" i="20" a="1"/>
  <c r="AL747" i="20" s="1"/>
  <c r="AL748" i="20" a="1"/>
  <c r="AL748" i="20" s="1"/>
  <c r="AL749" i="20" a="1"/>
  <c r="AL749" i="20" s="1"/>
  <c r="AL750" i="20" a="1"/>
  <c r="AL750" i="20" s="1"/>
  <c r="AL751" i="20" a="1"/>
  <c r="AL751" i="20" s="1"/>
  <c r="AL752" i="20" a="1"/>
  <c r="AL752" i="20" s="1"/>
  <c r="AL753" i="20" a="1"/>
  <c r="AL753" i="20" s="1"/>
  <c r="AL754" i="20" a="1"/>
  <c r="AL754" i="20" s="1"/>
  <c r="AL755" i="20" a="1"/>
  <c r="AL755" i="20" s="1"/>
  <c r="AL756" i="20" a="1"/>
  <c r="AL756" i="20" s="1"/>
  <c r="AL757" i="20" a="1"/>
  <c r="AL757" i="20" s="1"/>
  <c r="AL758" i="20" a="1"/>
  <c r="AL758" i="20" s="1"/>
  <c r="AL759" i="20" a="1"/>
  <c r="AL759" i="20" s="1"/>
  <c r="AL760" i="20" a="1"/>
  <c r="AL760" i="20" s="1"/>
  <c r="AL761" i="20" a="1"/>
  <c r="AL761" i="20" s="1"/>
  <c r="AL762" i="20" a="1"/>
  <c r="AL762" i="20" s="1"/>
  <c r="AL763" i="20" a="1"/>
  <c r="AL763" i="20" s="1"/>
  <c r="AL764" i="20" a="1"/>
  <c r="AL764" i="20" s="1"/>
  <c r="AL765" i="20" a="1"/>
  <c r="AL765" i="20" s="1"/>
  <c r="AL766" i="20" a="1"/>
  <c r="AL766" i="20" s="1"/>
  <c r="AL767" i="20" a="1"/>
  <c r="AL767" i="20" s="1"/>
  <c r="AL768" i="20" a="1"/>
  <c r="AL768" i="20" s="1"/>
  <c r="AL769" i="20" a="1"/>
  <c r="AL769" i="20" s="1"/>
  <c r="AL770" i="20" a="1"/>
  <c r="AL770" i="20" s="1"/>
  <c r="AL771" i="20" a="1"/>
  <c r="AL771" i="20" s="1"/>
  <c r="AL772" i="20" a="1"/>
  <c r="AL772" i="20" s="1"/>
  <c r="AL773" i="20" a="1"/>
  <c r="AL773" i="20" s="1"/>
  <c r="AL774" i="20" a="1"/>
  <c r="AL774" i="20" s="1"/>
  <c r="AL775" i="20" a="1"/>
  <c r="AL775" i="20" s="1"/>
  <c r="AL776" i="20" a="1"/>
  <c r="AL776" i="20" s="1"/>
  <c r="AL777" i="20" a="1"/>
  <c r="AL777" i="20" s="1"/>
  <c r="AL778" i="20" a="1"/>
  <c r="AL778" i="20" s="1"/>
  <c r="AL779" i="20" a="1"/>
  <c r="AL779" i="20" s="1"/>
  <c r="AL780" i="20" a="1"/>
  <c r="AL780" i="20" s="1"/>
  <c r="AL781" i="20" a="1"/>
  <c r="AL781" i="20" s="1"/>
  <c r="AL782" i="20" a="1"/>
  <c r="AL782" i="20" s="1"/>
  <c r="AL783" i="20" a="1"/>
  <c r="AL783" i="20" s="1"/>
  <c r="AL784" i="20" a="1"/>
  <c r="AL784" i="20" s="1"/>
  <c r="AL785" i="20" a="1"/>
  <c r="AL785" i="20" s="1"/>
  <c r="AL786" i="20" a="1"/>
  <c r="AL786" i="20" s="1"/>
  <c r="AL787" i="20" a="1"/>
  <c r="AL787" i="20" s="1"/>
  <c r="AL788" i="20" a="1"/>
  <c r="AL788" i="20" s="1"/>
  <c r="AL789" i="20" a="1"/>
  <c r="AL789" i="20" s="1"/>
  <c r="AL790" i="20" a="1"/>
  <c r="AL790" i="20" s="1"/>
  <c r="AL791" i="20" a="1"/>
  <c r="AL791" i="20" s="1"/>
  <c r="AL792" i="20" a="1"/>
  <c r="AL792" i="20" s="1"/>
  <c r="AL793" i="20" a="1"/>
  <c r="AL793" i="20" s="1"/>
  <c r="AL794" i="20" a="1"/>
  <c r="AL794" i="20" s="1"/>
  <c r="AL795" i="20" a="1"/>
  <c r="AL795" i="20" s="1"/>
  <c r="AL796" i="20" a="1"/>
  <c r="AL796" i="20" s="1"/>
  <c r="AL797" i="20" a="1"/>
  <c r="AL797" i="20" s="1"/>
  <c r="AL798" i="20" a="1"/>
  <c r="AL798" i="20" s="1"/>
  <c r="AL799" i="20" a="1"/>
  <c r="AL799" i="20" s="1"/>
  <c r="AL800" i="20" a="1"/>
  <c r="AL800" i="20" s="1"/>
  <c r="AL801" i="20" a="1"/>
  <c r="AL801" i="20" s="1"/>
  <c r="AL802" i="20" a="1"/>
  <c r="AL802" i="20" s="1"/>
  <c r="AL803" i="20" a="1"/>
  <c r="AL803" i="20" s="1"/>
  <c r="AL804" i="20" a="1"/>
  <c r="AL804" i="20" s="1"/>
  <c r="AL805" i="20" a="1"/>
  <c r="AL805" i="20" s="1"/>
  <c r="AL806" i="20" a="1"/>
  <c r="AL806" i="20" s="1"/>
  <c r="AL807" i="20" a="1"/>
  <c r="AL807" i="20" s="1"/>
  <c r="AL808" i="20" a="1"/>
  <c r="AL808" i="20" s="1"/>
  <c r="AL809" i="20" a="1"/>
  <c r="AL809" i="20" s="1"/>
  <c r="AL810" i="20" a="1"/>
  <c r="AL810" i="20" s="1"/>
  <c r="AL811" i="20" a="1"/>
  <c r="AL811" i="20" s="1"/>
  <c r="AL812" i="20" a="1"/>
  <c r="AL812" i="20" s="1"/>
  <c r="AL813" i="20" a="1"/>
  <c r="AL813" i="20" s="1"/>
  <c r="AL814" i="20" a="1"/>
  <c r="AL814" i="20" s="1"/>
  <c r="AL815" i="20" a="1"/>
  <c r="AL815" i="20" s="1"/>
  <c r="AL816" i="20" a="1"/>
  <c r="AL816" i="20" s="1"/>
  <c r="AL817" i="20" a="1"/>
  <c r="AL817" i="20" s="1"/>
  <c r="AL818" i="20" a="1"/>
  <c r="AL818" i="20" s="1"/>
  <c r="AL819" i="20" a="1"/>
  <c r="AL819" i="20" s="1"/>
  <c r="AL820" i="20" a="1"/>
  <c r="AL820" i="20" s="1"/>
  <c r="AL821" i="20" a="1"/>
  <c r="AL821" i="20" s="1"/>
  <c r="AL822" i="20" a="1"/>
  <c r="AL822" i="20" s="1"/>
  <c r="AL823" i="20" a="1"/>
  <c r="AL823" i="20" s="1"/>
  <c r="AL824" i="20" a="1"/>
  <c r="AL824" i="20" s="1"/>
  <c r="AL825" i="20" a="1"/>
  <c r="AL825" i="20" s="1"/>
  <c r="AL826" i="20" a="1"/>
  <c r="AL826" i="20" s="1"/>
  <c r="AL827" i="20" a="1"/>
  <c r="AL827" i="20" s="1"/>
  <c r="AL828" i="20" a="1"/>
  <c r="AL828" i="20" s="1"/>
  <c r="AL829" i="20" a="1"/>
  <c r="AL829" i="20" s="1"/>
  <c r="AL830" i="20" a="1"/>
  <c r="AL830" i="20" s="1"/>
  <c r="AL831" i="20" a="1"/>
  <c r="AL831" i="20" s="1"/>
  <c r="AL832" i="20" a="1"/>
  <c r="AL832" i="20" s="1"/>
  <c r="AL833" i="20" a="1"/>
  <c r="AL833" i="20" s="1"/>
  <c r="AL834" i="20" a="1"/>
  <c r="AL834" i="20" s="1"/>
  <c r="AL835" i="20" a="1"/>
  <c r="AL835" i="20" s="1"/>
  <c r="AL836" i="20" a="1"/>
  <c r="AL836" i="20" s="1"/>
  <c r="AL837" i="20" a="1"/>
  <c r="AL837" i="20" s="1"/>
  <c r="AL838" i="20" a="1"/>
  <c r="AL838" i="20" s="1"/>
  <c r="AL839" i="20" a="1"/>
  <c r="AL839" i="20" s="1"/>
  <c r="AL840" i="20" a="1"/>
  <c r="AL840" i="20" s="1"/>
  <c r="AL841" i="20" a="1"/>
  <c r="AL841" i="20" s="1"/>
  <c r="AL842" i="20" a="1"/>
  <c r="AL842" i="20" s="1"/>
  <c r="AL843" i="20" a="1"/>
  <c r="AL843" i="20" s="1"/>
  <c r="AL844" i="20" a="1"/>
  <c r="AL844" i="20" s="1"/>
  <c r="AL845" i="20" a="1"/>
  <c r="AL845" i="20" s="1"/>
  <c r="AL846" i="20" a="1"/>
  <c r="AL846" i="20" s="1"/>
  <c r="AL847" i="20" a="1"/>
  <c r="AL847" i="20" s="1"/>
  <c r="AL848" i="20" a="1"/>
  <c r="AL848" i="20" s="1"/>
  <c r="AL849" i="20" a="1"/>
  <c r="AL849" i="20" s="1"/>
  <c r="AL850" i="20" a="1"/>
  <c r="AL850" i="20" s="1"/>
  <c r="AL851" i="20" a="1"/>
  <c r="AL851" i="20" s="1"/>
  <c r="AL852" i="20" a="1"/>
  <c r="AL852" i="20" s="1"/>
  <c r="AL853" i="20" a="1"/>
  <c r="AL853" i="20" s="1"/>
  <c r="AL854" i="20" a="1"/>
  <c r="AL854" i="20" s="1"/>
  <c r="AL855" i="20" a="1"/>
  <c r="AL855" i="20" s="1"/>
  <c r="AL856" i="20" a="1"/>
  <c r="AL856" i="20" s="1"/>
  <c r="AL857" i="20" a="1"/>
  <c r="AL857" i="20" s="1"/>
  <c r="AL858" i="20" a="1"/>
  <c r="AL858" i="20" s="1"/>
  <c r="AL859" i="20" a="1"/>
  <c r="AL859" i="20" s="1"/>
  <c r="AL860" i="20" a="1"/>
  <c r="AL860" i="20" s="1"/>
  <c r="AL861" i="20" a="1"/>
  <c r="AL861" i="20" s="1"/>
  <c r="AL862" i="20" a="1"/>
  <c r="AL862" i="20" s="1"/>
  <c r="AL863" i="20" a="1"/>
  <c r="AL863" i="20" s="1"/>
  <c r="AL864" i="20" a="1"/>
  <c r="AL864" i="20" s="1"/>
  <c r="AL865" i="20" a="1"/>
  <c r="AL865" i="20" s="1"/>
  <c r="AL866" i="20" a="1"/>
  <c r="AL866" i="20" s="1"/>
  <c r="AL867" i="20" a="1"/>
  <c r="AL867" i="20" s="1"/>
  <c r="AL868" i="20" a="1"/>
  <c r="AL868" i="20" s="1"/>
  <c r="AL869" i="20" a="1"/>
  <c r="AL869" i="20" s="1"/>
  <c r="AL870" i="20" a="1"/>
  <c r="AL870" i="20" s="1"/>
  <c r="AL871" i="20" a="1"/>
  <c r="AL871" i="20" s="1"/>
  <c r="AL872" i="20" a="1"/>
  <c r="AL872" i="20" s="1"/>
  <c r="AL873" i="20" a="1"/>
  <c r="AL873" i="20" s="1"/>
  <c r="AL874" i="20" a="1"/>
  <c r="AL874" i="20" s="1"/>
  <c r="AL875" i="20" a="1"/>
  <c r="AL875" i="20" s="1"/>
  <c r="AL876" i="20" a="1"/>
  <c r="AL876" i="20" s="1"/>
  <c r="AL877" i="20" a="1"/>
  <c r="AL877" i="20" s="1"/>
  <c r="AL878" i="20" a="1"/>
  <c r="AL878" i="20" s="1"/>
  <c r="AL879" i="20" a="1"/>
  <c r="AL879" i="20" s="1"/>
  <c r="AL880" i="20" a="1"/>
  <c r="AL880" i="20" s="1"/>
  <c r="AL881" i="20" a="1"/>
  <c r="AL881" i="20" s="1"/>
  <c r="AL882" i="20" a="1"/>
  <c r="AL882" i="20" s="1"/>
  <c r="AL883" i="20" a="1"/>
  <c r="AL883" i="20" s="1"/>
  <c r="AL884" i="20" a="1"/>
  <c r="AL884" i="20" s="1"/>
  <c r="AL885" i="20" a="1"/>
  <c r="AL885" i="20" s="1"/>
  <c r="AL886" i="20" a="1"/>
  <c r="AL886" i="20" s="1"/>
  <c r="AL887" i="20" a="1"/>
  <c r="AL887" i="20" s="1"/>
  <c r="AL888" i="20" a="1"/>
  <c r="AL888" i="20" s="1"/>
  <c r="AL889" i="20" a="1"/>
  <c r="AL889" i="20" s="1"/>
  <c r="AL890" i="20" a="1"/>
  <c r="AL890" i="20" s="1"/>
  <c r="AL891" i="20" a="1"/>
  <c r="AL891" i="20" s="1"/>
  <c r="AL892" i="20" a="1"/>
  <c r="AL892" i="20" s="1"/>
  <c r="AL893" i="20" a="1"/>
  <c r="AL893" i="20" s="1"/>
  <c r="AL894" i="20" a="1"/>
  <c r="AL894" i="20" s="1"/>
  <c r="AL895" i="20" a="1"/>
  <c r="AL895" i="20" s="1"/>
  <c r="AL896" i="20" a="1"/>
  <c r="AL896" i="20" s="1"/>
  <c r="AL897" i="20" a="1"/>
  <c r="AL897" i="20" s="1"/>
  <c r="AL898" i="20" a="1"/>
  <c r="AL898" i="20" s="1"/>
  <c r="AL899" i="20" a="1"/>
  <c r="AL899" i="20" s="1"/>
  <c r="AL900" i="20" a="1"/>
  <c r="AL900" i="20" s="1"/>
  <c r="AL901" i="20" a="1"/>
  <c r="AL901" i="20" s="1"/>
  <c r="AL902" i="20" a="1"/>
  <c r="AL902" i="20" s="1"/>
  <c r="AL903" i="20" a="1"/>
  <c r="AL903" i="20" s="1"/>
  <c r="AL904" i="20" a="1"/>
  <c r="AL904" i="20" s="1"/>
  <c r="AL905" i="20" a="1"/>
  <c r="AL905" i="20" s="1"/>
  <c r="AL906" i="20" a="1"/>
  <c r="AL906" i="20" s="1"/>
  <c r="AL907" i="20" a="1"/>
  <c r="AL907" i="20" s="1"/>
  <c r="AL908" i="20" a="1"/>
  <c r="AL908" i="20" s="1"/>
  <c r="AL909" i="20" a="1"/>
  <c r="AL909" i="20" s="1"/>
  <c r="AL910" i="20" a="1"/>
  <c r="AL910" i="20" s="1"/>
  <c r="AL911" i="20" a="1"/>
  <c r="AL911" i="20" s="1"/>
  <c r="AL912" i="20" a="1"/>
  <c r="AL912" i="20" s="1"/>
  <c r="AL913" i="20" a="1"/>
  <c r="AL913" i="20" s="1"/>
  <c r="AL914" i="20" a="1"/>
  <c r="AL914" i="20" s="1"/>
  <c r="AL915" i="20" a="1"/>
  <c r="AL915" i="20" s="1"/>
  <c r="AL916" i="20" a="1"/>
  <c r="AL916" i="20" s="1"/>
  <c r="AL917" i="20" a="1"/>
  <c r="AL917" i="20" s="1"/>
  <c r="AL918" i="20" a="1"/>
  <c r="AL918" i="20" s="1"/>
  <c r="AL466" i="20" a="1"/>
  <c r="AL466" i="20" s="1"/>
  <c r="AK467" i="20" a="1"/>
  <c r="AK467" i="20" s="1"/>
  <c r="AP467" i="20" s="1"/>
  <c r="AK468" i="20" a="1"/>
  <c r="AK468" i="20" s="1"/>
  <c r="AP468" i="20" s="1"/>
  <c r="AK469" i="20" a="1"/>
  <c r="AK469" i="20" s="1"/>
  <c r="AP469" i="20" s="1"/>
  <c r="AK470" i="20" a="1"/>
  <c r="AK470" i="20" s="1"/>
  <c r="AP470" i="20" s="1"/>
  <c r="AK471" i="20" a="1"/>
  <c r="AK471" i="20" s="1"/>
  <c r="AP471" i="20" s="1"/>
  <c r="AK472" i="20" a="1"/>
  <c r="AK472" i="20" s="1"/>
  <c r="AP472" i="20" s="1"/>
  <c r="AQ472" i="20" s="1"/>
  <c r="AK473" i="20" a="1"/>
  <c r="AK473" i="20" s="1"/>
  <c r="AP473" i="20" s="1"/>
  <c r="AQ473" i="20" s="1"/>
  <c r="AK474" i="20" a="1"/>
  <c r="AK474" i="20" s="1"/>
  <c r="AP474" i="20" s="1"/>
  <c r="AQ474" i="20" s="1"/>
  <c r="AK475" i="20" a="1"/>
  <c r="AK475" i="20" s="1"/>
  <c r="AP475" i="20" s="1"/>
  <c r="AQ475" i="20" s="1"/>
  <c r="AK476" i="20" a="1"/>
  <c r="AK476" i="20" s="1"/>
  <c r="AP476" i="20" s="1"/>
  <c r="AK477" i="20" a="1"/>
  <c r="AK477" i="20" s="1"/>
  <c r="AP477" i="20" s="1"/>
  <c r="AQ477" i="20" s="1"/>
  <c r="AK478" i="20" a="1"/>
  <c r="AK478" i="20" s="1"/>
  <c r="AP478" i="20" s="1"/>
  <c r="AQ478" i="20" s="1"/>
  <c r="AK479" i="20" a="1"/>
  <c r="AK479" i="20" s="1"/>
  <c r="AP479" i="20" s="1"/>
  <c r="AQ479" i="20" s="1"/>
  <c r="AK480" i="20" a="1"/>
  <c r="AK480" i="20" s="1"/>
  <c r="AP480" i="20" s="1"/>
  <c r="AQ480" i="20" s="1"/>
  <c r="AK481" i="20" a="1"/>
  <c r="AK481" i="20" s="1"/>
  <c r="AP481" i="20" s="1"/>
  <c r="AK482" i="20" a="1"/>
  <c r="AK482" i="20" s="1"/>
  <c r="AP482" i="20" s="1"/>
  <c r="AQ482" i="20" s="1"/>
  <c r="AK483" i="20" a="1"/>
  <c r="AK483" i="20" s="1"/>
  <c r="AP483" i="20" s="1"/>
  <c r="AQ483" i="20" s="1"/>
  <c r="AK484" i="20" a="1"/>
  <c r="AK484" i="20" s="1"/>
  <c r="AP484" i="20" s="1"/>
  <c r="AQ484" i="20" s="1"/>
  <c r="AK485" i="20" a="1"/>
  <c r="AK485" i="20" s="1"/>
  <c r="AP485" i="20" s="1"/>
  <c r="AQ485" i="20" s="1"/>
  <c r="AK486" i="20" a="1"/>
  <c r="AK486" i="20" s="1"/>
  <c r="AP486" i="20" s="1"/>
  <c r="AK487" i="20" a="1"/>
  <c r="AK487" i="20" s="1"/>
  <c r="AP487" i="20" s="1"/>
  <c r="AQ487" i="20" s="1"/>
  <c r="AK488" i="20" a="1"/>
  <c r="AK488" i="20" s="1"/>
  <c r="AP488" i="20" s="1"/>
  <c r="AQ488" i="20" s="1"/>
  <c r="AK489" i="20" a="1"/>
  <c r="AK489" i="20" s="1"/>
  <c r="AP489" i="20" s="1"/>
  <c r="AQ489" i="20" s="1"/>
  <c r="AK490" i="20" a="1"/>
  <c r="AK490" i="20" s="1"/>
  <c r="AP490" i="20" s="1"/>
  <c r="AK491" i="20" a="1"/>
  <c r="AK491" i="20" s="1"/>
  <c r="AP491" i="20" s="1"/>
  <c r="AQ491" i="20" s="1"/>
  <c r="AK492" i="20" a="1"/>
  <c r="AK492" i="20" s="1"/>
  <c r="AP492" i="20" s="1"/>
  <c r="AQ492" i="20" s="1"/>
  <c r="AK493" i="20" a="1"/>
  <c r="AK493" i="20" s="1"/>
  <c r="AP493" i="20" s="1"/>
  <c r="AQ493" i="20" s="1"/>
  <c r="AK494" i="20" a="1"/>
  <c r="AK494" i="20" s="1"/>
  <c r="AP494" i="20" s="1"/>
  <c r="AK495" i="20" a="1"/>
  <c r="AK495" i="20" s="1"/>
  <c r="AP495" i="20" s="1"/>
  <c r="AQ495" i="20" s="1"/>
  <c r="AK496" i="20" a="1"/>
  <c r="AK496" i="20" s="1"/>
  <c r="AP496" i="20" s="1"/>
  <c r="AQ496" i="20" s="1"/>
  <c r="AK497" i="20" a="1"/>
  <c r="AK497" i="20" s="1"/>
  <c r="AP497" i="20" s="1"/>
  <c r="AQ497" i="20" s="1"/>
  <c r="AK498" i="20" a="1"/>
  <c r="AK498" i="20" s="1"/>
  <c r="AP498" i="20" s="1"/>
  <c r="AK499" i="20" a="1"/>
  <c r="AK499" i="20" s="1"/>
  <c r="AP499" i="20" s="1"/>
  <c r="AQ499" i="20" s="1"/>
  <c r="AK500" i="20" a="1"/>
  <c r="AK500" i="20" s="1"/>
  <c r="AP500" i="20" s="1"/>
  <c r="AQ500" i="20" s="1"/>
  <c r="AK501" i="20" a="1"/>
  <c r="AK501" i="20" s="1"/>
  <c r="AP501" i="20" s="1"/>
  <c r="AQ501" i="20" s="1"/>
  <c r="AK502" i="20" a="1"/>
  <c r="AK502" i="20" s="1"/>
  <c r="AP502" i="20" s="1"/>
  <c r="AQ502" i="20" s="1"/>
  <c r="AK503" i="20" a="1"/>
  <c r="AK503" i="20" s="1"/>
  <c r="AP503" i="20" s="1"/>
  <c r="AK504" i="20" a="1"/>
  <c r="AK504" i="20" s="1"/>
  <c r="AP504" i="20" s="1"/>
  <c r="AK505" i="20" a="1"/>
  <c r="AK505" i="20" s="1"/>
  <c r="AP505" i="20" s="1"/>
  <c r="AQ505" i="20" s="1"/>
  <c r="AK506" i="20" a="1"/>
  <c r="AK506" i="20" s="1"/>
  <c r="AP506" i="20" s="1"/>
  <c r="AQ506" i="20" s="1"/>
  <c r="AK507" i="20" a="1"/>
  <c r="AK507" i="20" s="1"/>
  <c r="AP507" i="20" s="1"/>
  <c r="AQ507" i="20" s="1"/>
  <c r="AK508" i="20" a="1"/>
  <c r="AK508" i="20" s="1"/>
  <c r="AP508" i="20" s="1"/>
  <c r="AQ508" i="20" s="1"/>
  <c r="AK509" i="20" a="1"/>
  <c r="AK509" i="20" s="1"/>
  <c r="AP509" i="20" s="1"/>
  <c r="AK510" i="20" a="1"/>
  <c r="AK510" i="20" s="1"/>
  <c r="AP510" i="20" s="1"/>
  <c r="AQ510" i="20" s="1"/>
  <c r="AK511" i="20" a="1"/>
  <c r="AK511" i="20" s="1"/>
  <c r="AP511" i="20" s="1"/>
  <c r="AQ511" i="20" s="1"/>
  <c r="AK512" i="20" a="1"/>
  <c r="AK512" i="20" s="1"/>
  <c r="AP512" i="20" s="1"/>
  <c r="AQ512" i="20" s="1"/>
  <c r="AK513" i="20" a="1"/>
  <c r="AK513" i="20" s="1"/>
  <c r="AP513" i="20" s="1"/>
  <c r="AQ513" i="20" s="1"/>
  <c r="AK514" i="20" a="1"/>
  <c r="AK514" i="20" s="1"/>
  <c r="AP514" i="20" s="1"/>
  <c r="AK515" i="20" a="1"/>
  <c r="AK515" i="20" s="1"/>
  <c r="AP515" i="20" s="1"/>
  <c r="AQ515" i="20" s="1"/>
  <c r="AK516" i="20" a="1"/>
  <c r="AK516" i="20" s="1"/>
  <c r="AP516" i="20" s="1"/>
  <c r="AQ516" i="20" s="1"/>
  <c r="AK517" i="20" a="1"/>
  <c r="AK517" i="20" s="1"/>
  <c r="AP517" i="20" s="1"/>
  <c r="AQ517" i="20" s="1"/>
  <c r="AK518" i="20" a="1"/>
  <c r="AK518" i="20" s="1"/>
  <c r="AP518" i="20" s="1"/>
  <c r="AQ518" i="20" s="1"/>
  <c r="AK519" i="20" a="1"/>
  <c r="AK519" i="20" s="1"/>
  <c r="AP519" i="20" s="1"/>
  <c r="AK520" i="20" a="1"/>
  <c r="AK520" i="20" s="1"/>
  <c r="AP520" i="20" s="1"/>
  <c r="AQ520" i="20" s="1"/>
  <c r="AK521" i="20" a="1"/>
  <c r="AK521" i="20" s="1"/>
  <c r="AP521" i="20" s="1"/>
  <c r="AQ521" i="20" s="1"/>
  <c r="AK522" i="20" a="1"/>
  <c r="AK522" i="20" s="1"/>
  <c r="AP522" i="20" s="1"/>
  <c r="AQ522" i="20" s="1"/>
  <c r="AK523" i="20" a="1"/>
  <c r="AK523" i="20" s="1"/>
  <c r="AP523" i="20" s="1"/>
  <c r="AQ523" i="20" s="1"/>
  <c r="AK524" i="20" a="1"/>
  <c r="AK524" i="20" s="1"/>
  <c r="AP524" i="20" s="1"/>
  <c r="AK525" i="20" a="1"/>
  <c r="AK525" i="20" s="1"/>
  <c r="AP525" i="20" s="1"/>
  <c r="AQ525" i="20" s="1"/>
  <c r="AK526" i="20" a="1"/>
  <c r="AK526" i="20" s="1"/>
  <c r="AP526" i="20" s="1"/>
  <c r="AQ526" i="20" s="1"/>
  <c r="AK527" i="20" a="1"/>
  <c r="AK527" i="20" s="1"/>
  <c r="AP527" i="20" s="1"/>
  <c r="AK528" i="20" a="1"/>
  <c r="AK528" i="20" s="1"/>
  <c r="AP528" i="20" s="1"/>
  <c r="AQ528" i="20" s="1"/>
  <c r="AK529" i="20" a="1"/>
  <c r="AK529" i="20" s="1"/>
  <c r="AP529" i="20" s="1"/>
  <c r="AQ529" i="20" s="1"/>
  <c r="AK530" i="20" a="1"/>
  <c r="AK530" i="20" s="1"/>
  <c r="AP530" i="20" s="1"/>
  <c r="AQ530" i="20" s="1"/>
  <c r="AK531" i="20" a="1"/>
  <c r="AK531" i="20" s="1"/>
  <c r="AP531" i="20" s="1"/>
  <c r="AQ531" i="20" s="1"/>
  <c r="AK532" i="20" a="1"/>
  <c r="AK532" i="20" s="1"/>
  <c r="AP532" i="20" s="1"/>
  <c r="AK533" i="20" a="1"/>
  <c r="AK533" i="20" s="1"/>
  <c r="AP533" i="20" s="1"/>
  <c r="AQ533" i="20" s="1"/>
  <c r="AK534" i="20" a="1"/>
  <c r="AK534" i="20" s="1"/>
  <c r="AP534" i="20" s="1"/>
  <c r="AQ534" i="20" s="1"/>
  <c r="AK535" i="20" a="1"/>
  <c r="AK535" i="20" s="1"/>
  <c r="AP535" i="20" s="1"/>
  <c r="AQ535" i="20" s="1"/>
  <c r="AK536" i="20" a="1"/>
  <c r="AK536" i="20" s="1"/>
  <c r="AP536" i="20" s="1"/>
  <c r="AQ536" i="20" s="1"/>
  <c r="AK537" i="20" a="1"/>
  <c r="AK537" i="20" s="1"/>
  <c r="AP537" i="20" s="1"/>
  <c r="AK538" i="20" a="1"/>
  <c r="AK538" i="20" s="1"/>
  <c r="AP538" i="20" s="1"/>
  <c r="AQ538" i="20" s="1"/>
  <c r="AK539" i="20" a="1"/>
  <c r="AK539" i="20" s="1"/>
  <c r="AP539" i="20" s="1"/>
  <c r="AQ539" i="20" s="1"/>
  <c r="AK540" i="20" a="1"/>
  <c r="AK540" i="20" s="1"/>
  <c r="AP540" i="20" s="1"/>
  <c r="AK541" i="20" a="1"/>
  <c r="AK541" i="20" s="1"/>
  <c r="AP541" i="20" s="1"/>
  <c r="AQ541" i="20" s="1"/>
  <c r="AK542" i="20" a="1"/>
  <c r="AK542" i="20" s="1"/>
  <c r="AP542" i="20" s="1"/>
  <c r="AQ542" i="20" s="1"/>
  <c r="AK543" i="20" a="1"/>
  <c r="AK543" i="20" s="1"/>
  <c r="AP543" i="20" s="1"/>
  <c r="AK544" i="20" a="1"/>
  <c r="AK544" i="20" s="1"/>
  <c r="AP544" i="20" s="1"/>
  <c r="AQ544" i="20" s="1"/>
  <c r="AK545" i="20" a="1"/>
  <c r="AK545" i="20" s="1"/>
  <c r="AP545" i="20" s="1"/>
  <c r="AQ545" i="20" s="1"/>
  <c r="AK546" i="20" a="1"/>
  <c r="AK546" i="20" s="1"/>
  <c r="AP546" i="20" s="1"/>
  <c r="AQ546" i="20" s="1"/>
  <c r="AK547" i="20" a="1"/>
  <c r="AK547" i="20" s="1"/>
  <c r="AP547" i="20" s="1"/>
  <c r="AK548" i="20" a="1"/>
  <c r="AK548" i="20" s="1"/>
  <c r="AP548" i="20" s="1"/>
  <c r="AQ548" i="20" s="1"/>
  <c r="AK549" i="20" a="1"/>
  <c r="AK549" i="20" s="1"/>
  <c r="AP549" i="20" s="1"/>
  <c r="AQ549" i="20" s="1"/>
  <c r="AK550" i="20" a="1"/>
  <c r="AK550" i="20" s="1"/>
  <c r="AP550" i="20" s="1"/>
  <c r="AQ550" i="20" s="1"/>
  <c r="AK551" i="20" a="1"/>
  <c r="AK551" i="20" s="1"/>
  <c r="AP551" i="20" s="1"/>
  <c r="AQ551" i="20" s="1"/>
  <c r="AK552" i="20" a="1"/>
  <c r="AK552" i="20" s="1"/>
  <c r="AP552" i="20" s="1"/>
  <c r="AK553" i="20" a="1"/>
  <c r="AK553" i="20" s="1"/>
  <c r="AP553" i="20" s="1"/>
  <c r="AQ553" i="20" s="1"/>
  <c r="AK554" i="20" a="1"/>
  <c r="AK554" i="20" s="1"/>
  <c r="AP554" i="20" s="1"/>
  <c r="AQ554" i="20" s="1"/>
  <c r="AK555" i="20" a="1"/>
  <c r="AK555" i="20" s="1"/>
  <c r="AP555" i="20" s="1"/>
  <c r="AQ555" i="20" s="1"/>
  <c r="AK556" i="20" a="1"/>
  <c r="AK556" i="20" s="1"/>
  <c r="AP556" i="20" s="1"/>
  <c r="AQ556" i="20" s="1"/>
  <c r="AK557" i="20" a="1"/>
  <c r="AK557" i="20" s="1"/>
  <c r="AP557" i="20" s="1"/>
  <c r="AK558" i="20" a="1"/>
  <c r="AK558" i="20" s="1"/>
  <c r="AP558" i="20" s="1"/>
  <c r="AK559" i="20" a="1"/>
  <c r="AK559" i="20" s="1"/>
  <c r="AP559" i="20" s="1"/>
  <c r="AQ559" i="20" s="1"/>
  <c r="AK560" i="20" a="1"/>
  <c r="AK560" i="20" s="1"/>
  <c r="AP560" i="20" s="1"/>
  <c r="AQ560" i="20" s="1"/>
  <c r="AK561" i="20" a="1"/>
  <c r="AK561" i="20" s="1"/>
  <c r="AP561" i="20" s="1"/>
  <c r="AQ561" i="20" s="1"/>
  <c r="AK562" i="20" a="1"/>
  <c r="AK562" i="20" s="1"/>
  <c r="AP562" i="20" s="1"/>
  <c r="AQ562" i="20" s="1"/>
  <c r="AK563" i="20" a="1"/>
  <c r="AK563" i="20" s="1"/>
  <c r="AP563" i="20" s="1"/>
  <c r="AK564" i="20" a="1"/>
  <c r="AK564" i="20" s="1"/>
  <c r="AP564" i="20" s="1"/>
  <c r="AQ564" i="20" s="1"/>
  <c r="AK565" i="20" a="1"/>
  <c r="AK565" i="20" s="1"/>
  <c r="AP565" i="20" s="1"/>
  <c r="AQ565" i="20" s="1"/>
  <c r="AK566" i="20" a="1"/>
  <c r="AK566" i="20" s="1"/>
  <c r="AP566" i="20" s="1"/>
  <c r="AQ566" i="20" s="1"/>
  <c r="AK567" i="20" a="1"/>
  <c r="AK567" i="20" s="1"/>
  <c r="AP567" i="20" s="1"/>
  <c r="AQ567" i="20" s="1"/>
  <c r="AK568" i="20" a="1"/>
  <c r="AK568" i="20" s="1"/>
  <c r="AP568" i="20" s="1"/>
  <c r="AK569" i="20" a="1"/>
  <c r="AK569" i="20" s="1"/>
  <c r="AP569" i="20" s="1"/>
  <c r="AQ569" i="20" s="1"/>
  <c r="AK570" i="20" a="1"/>
  <c r="AK570" i="20" s="1"/>
  <c r="AP570" i="20" s="1"/>
  <c r="AQ570" i="20" s="1"/>
  <c r="AK571" i="20" a="1"/>
  <c r="AK571" i="20" s="1"/>
  <c r="AP571" i="20" s="1"/>
  <c r="AQ571" i="20" s="1"/>
  <c r="AK572" i="20" a="1"/>
  <c r="AK572" i="20" s="1"/>
  <c r="AP572" i="20" s="1"/>
  <c r="AQ572" i="20" s="1"/>
  <c r="AK573" i="20" a="1"/>
  <c r="AK573" i="20" s="1"/>
  <c r="AP573" i="20" s="1"/>
  <c r="AK574" i="20" a="1"/>
  <c r="AK574" i="20" s="1"/>
  <c r="AP574" i="20" s="1"/>
  <c r="AQ574" i="20" s="1"/>
  <c r="AK575" i="20" a="1"/>
  <c r="AK575" i="20" s="1"/>
  <c r="AP575" i="20" s="1"/>
  <c r="AQ575" i="20" s="1"/>
  <c r="AK576" i="20" a="1"/>
  <c r="AK576" i="20" s="1"/>
  <c r="AP576" i="20" s="1"/>
  <c r="AQ576" i="20" s="1"/>
  <c r="AK577" i="20" a="1"/>
  <c r="AK577" i="20" s="1"/>
  <c r="AP577" i="20" s="1"/>
  <c r="AQ577" i="20" s="1"/>
  <c r="AK578" i="20" a="1"/>
  <c r="AK578" i="20" s="1"/>
  <c r="AP578" i="20" s="1"/>
  <c r="AK579" i="20" a="1"/>
  <c r="AK579" i="20" s="1"/>
  <c r="AP579" i="20" s="1"/>
  <c r="AQ579" i="20" s="1"/>
  <c r="AK580" i="20" a="1"/>
  <c r="AK580" i="20" s="1"/>
  <c r="AP580" i="20" s="1"/>
  <c r="AQ580" i="20" s="1"/>
  <c r="AK581" i="20" a="1"/>
  <c r="AK581" i="20" s="1"/>
  <c r="AP581" i="20" s="1"/>
  <c r="AQ581" i="20" s="1"/>
  <c r="AK582" i="20" a="1"/>
  <c r="AK582" i="20" s="1"/>
  <c r="AP582" i="20" s="1"/>
  <c r="AK583" i="20" a="1"/>
  <c r="AK583" i="20" s="1"/>
  <c r="AP583" i="20" s="1"/>
  <c r="AQ583" i="20" s="1"/>
  <c r="AK584" i="20" a="1"/>
  <c r="AK584" i="20" s="1"/>
  <c r="AP584" i="20" s="1"/>
  <c r="AQ584" i="20" s="1"/>
  <c r="AK585" i="20" a="1"/>
  <c r="AK585" i="20" s="1"/>
  <c r="AP585" i="20" s="1"/>
  <c r="AQ585" i="20" s="1"/>
  <c r="AK586" i="20" a="1"/>
  <c r="AK586" i="20" s="1"/>
  <c r="AP586" i="20" s="1"/>
  <c r="AQ586" i="20" s="1"/>
  <c r="AK587" i="20" a="1"/>
  <c r="AK587" i="20" s="1"/>
  <c r="AP587" i="20" s="1"/>
  <c r="AK588" i="20" a="1"/>
  <c r="AK588" i="20" s="1"/>
  <c r="AP588" i="20" s="1"/>
  <c r="AQ588" i="20" s="1"/>
  <c r="AK589" i="20" a="1"/>
  <c r="AK589" i="20" s="1"/>
  <c r="AP589" i="20" s="1"/>
  <c r="AQ589" i="20" s="1"/>
  <c r="AK590" i="20" a="1"/>
  <c r="AK590" i="20" s="1"/>
  <c r="AP590" i="20" s="1"/>
  <c r="AQ590" i="20" s="1"/>
  <c r="AK591" i="20" a="1"/>
  <c r="AK591" i="20" s="1"/>
  <c r="AP591" i="20" s="1"/>
  <c r="AQ591" i="20" s="1"/>
  <c r="AK592" i="20" a="1"/>
  <c r="AK592" i="20" s="1"/>
  <c r="AP592" i="20" s="1"/>
  <c r="AK593" i="20" a="1"/>
  <c r="AK593" i="20" s="1"/>
  <c r="AP593" i="20" s="1"/>
  <c r="AQ593" i="20" s="1"/>
  <c r="AK594" i="20" a="1"/>
  <c r="AK594" i="20" s="1"/>
  <c r="AP594" i="20" s="1"/>
  <c r="AQ594" i="20" s="1"/>
  <c r="AK595" i="20" a="1"/>
  <c r="AK595" i="20" s="1"/>
  <c r="AP595" i="20" s="1"/>
  <c r="AQ595" i="20" s="1"/>
  <c r="AK596" i="20" a="1"/>
  <c r="AK596" i="20" s="1"/>
  <c r="AP596" i="20" s="1"/>
  <c r="AQ596" i="20" s="1"/>
  <c r="AK597" i="20" a="1"/>
  <c r="AK597" i="20" s="1"/>
  <c r="AP597" i="20" s="1"/>
  <c r="AQ597" i="20" s="1"/>
  <c r="AK598" i="20" a="1"/>
  <c r="AK598" i="20" s="1"/>
  <c r="AP598" i="20" s="1"/>
  <c r="AK599" i="20" a="1"/>
  <c r="AK599" i="20" s="1"/>
  <c r="AP599" i="20" s="1"/>
  <c r="AQ599" i="20" s="1"/>
  <c r="AK600" i="20" a="1"/>
  <c r="AK600" i="20" s="1"/>
  <c r="AP600" i="20" s="1"/>
  <c r="AQ600" i="20" s="1"/>
  <c r="AK601" i="20" a="1"/>
  <c r="AK601" i="20" s="1"/>
  <c r="AP601" i="20" s="1"/>
  <c r="AQ601" i="20" s="1"/>
  <c r="AK602" i="20" a="1"/>
  <c r="AK602" i="20" s="1"/>
  <c r="AP602" i="20" s="1"/>
  <c r="AQ602" i="20" s="1"/>
  <c r="AK603" i="20" a="1"/>
  <c r="AK603" i="20" s="1"/>
  <c r="AP603" i="20" s="1"/>
  <c r="AK604" i="20" a="1"/>
  <c r="AK604" i="20" s="1"/>
  <c r="AP604" i="20" s="1"/>
  <c r="AQ604" i="20" s="1"/>
  <c r="AK605" i="20" a="1"/>
  <c r="AK605" i="20" s="1"/>
  <c r="AP605" i="20" s="1"/>
  <c r="AQ605" i="20" s="1"/>
  <c r="AK606" i="20" a="1"/>
  <c r="AK606" i="20" s="1"/>
  <c r="AP606" i="20" s="1"/>
  <c r="AQ606" i="20" s="1"/>
  <c r="AK607" i="20" a="1"/>
  <c r="AK607" i="20" s="1"/>
  <c r="AP607" i="20" s="1"/>
  <c r="AQ607" i="20" s="1"/>
  <c r="AK608" i="20" a="1"/>
  <c r="AK608" i="20" s="1"/>
  <c r="AP608" i="20" s="1"/>
  <c r="AK609" i="20" a="1"/>
  <c r="AK609" i="20" s="1"/>
  <c r="AP609" i="20" s="1"/>
  <c r="AQ609" i="20" s="1"/>
  <c r="AK610" i="20" a="1"/>
  <c r="AK610" i="20" s="1"/>
  <c r="AP610" i="20" s="1"/>
  <c r="AQ610" i="20" s="1"/>
  <c r="AK611" i="20" a="1"/>
  <c r="AK611" i="20" s="1"/>
  <c r="AP611" i="20" s="1"/>
  <c r="AQ611" i="20" s="1"/>
  <c r="AK612" i="20" a="1"/>
  <c r="AK612" i="20" s="1"/>
  <c r="AP612" i="20" s="1"/>
  <c r="AQ612" i="20" s="1"/>
  <c r="AK613" i="20" a="1"/>
  <c r="AK613" i="20" s="1"/>
  <c r="AP613" i="20" s="1"/>
  <c r="AK614" i="20" a="1"/>
  <c r="AK614" i="20" s="1"/>
  <c r="AP614" i="20" s="1"/>
  <c r="AQ614" i="20" s="1"/>
  <c r="AK615" i="20" a="1"/>
  <c r="AK615" i="20" s="1"/>
  <c r="AP615" i="20" s="1"/>
  <c r="AK616" i="20" a="1"/>
  <c r="AK616" i="20" s="1"/>
  <c r="AP616" i="20" s="1"/>
  <c r="AQ616" i="20" s="1"/>
  <c r="AK617" i="20" a="1"/>
  <c r="AK617" i="20" s="1"/>
  <c r="AP617" i="20" s="1"/>
  <c r="AQ617" i="20" s="1"/>
  <c r="AK618" i="20" a="1"/>
  <c r="AK618" i="20" s="1"/>
  <c r="AP618" i="20" s="1"/>
  <c r="AQ618" i="20" s="1"/>
  <c r="AK619" i="20" a="1"/>
  <c r="AK619" i="20" s="1"/>
  <c r="AP619" i="20" s="1"/>
  <c r="AK620" i="20" a="1"/>
  <c r="AK620" i="20" s="1"/>
  <c r="AP620" i="20" s="1"/>
  <c r="AQ620" i="20" s="1"/>
  <c r="AK621" i="20" a="1"/>
  <c r="AK621" i="20" s="1"/>
  <c r="AP621" i="20" s="1"/>
  <c r="AQ621" i="20" s="1"/>
  <c r="AK622" i="20" a="1"/>
  <c r="AK622" i="20" s="1"/>
  <c r="AP622" i="20" s="1"/>
  <c r="AQ622" i="20" s="1"/>
  <c r="AK623" i="20" a="1"/>
  <c r="AK623" i="20" s="1"/>
  <c r="AP623" i="20" s="1"/>
  <c r="AQ623" i="20" s="1"/>
  <c r="AK624" i="20" a="1"/>
  <c r="AK624" i="20" s="1"/>
  <c r="AP624" i="20" s="1"/>
  <c r="AK625" i="20" a="1"/>
  <c r="AK625" i="20" s="1"/>
  <c r="AP625" i="20" s="1"/>
  <c r="AQ625" i="20" s="1"/>
  <c r="AK626" i="20" a="1"/>
  <c r="AK626" i="20" s="1"/>
  <c r="AP626" i="20" s="1"/>
  <c r="AQ626" i="20" s="1"/>
  <c r="AK627" i="20" a="1"/>
  <c r="AK627" i="20" s="1"/>
  <c r="AP627" i="20" s="1"/>
  <c r="AQ627" i="20" s="1"/>
  <c r="AK628" i="20" a="1"/>
  <c r="AK628" i="20" s="1"/>
  <c r="AP628" i="20" s="1"/>
  <c r="AQ628" i="20" s="1"/>
  <c r="AK629" i="20" a="1"/>
  <c r="AK629" i="20" s="1"/>
  <c r="AP629" i="20" s="1"/>
  <c r="AK630" i="20" a="1"/>
  <c r="AK630" i="20" s="1"/>
  <c r="AP630" i="20" s="1"/>
  <c r="AQ630" i="20" s="1"/>
  <c r="AK631" i="20" a="1"/>
  <c r="AK631" i="20" s="1"/>
  <c r="AP631" i="20" s="1"/>
  <c r="AQ631" i="20" s="1"/>
  <c r="AK632" i="20" a="1"/>
  <c r="AK632" i="20" s="1"/>
  <c r="AP632" i="20" s="1"/>
  <c r="AQ632" i="20" s="1"/>
  <c r="AK633" i="20" a="1"/>
  <c r="AK633" i="20" s="1"/>
  <c r="AP633" i="20" s="1"/>
  <c r="AQ633" i="20" s="1"/>
  <c r="AK634" i="20" a="1"/>
  <c r="AK634" i="20" s="1"/>
  <c r="AP634" i="20" s="1"/>
  <c r="AQ634" i="20" s="1"/>
  <c r="AK635" i="20" a="1"/>
  <c r="AK635" i="20" s="1"/>
  <c r="AP635" i="20" s="1"/>
  <c r="AQ635" i="20" s="1"/>
  <c r="AK636" i="20" a="1"/>
  <c r="AK636" i="20" s="1"/>
  <c r="AP636" i="20" s="1"/>
  <c r="AK637" i="20" a="1"/>
  <c r="AK637" i="20" s="1"/>
  <c r="AP637" i="20" s="1"/>
  <c r="AQ637" i="20" s="1"/>
  <c r="AK638" i="20" a="1"/>
  <c r="AK638" i="20" s="1"/>
  <c r="AP638" i="20" s="1"/>
  <c r="AQ638" i="20" s="1"/>
  <c r="AK639" i="20" a="1"/>
  <c r="AK639" i="20" s="1"/>
  <c r="AP639" i="20" s="1"/>
  <c r="AQ639" i="20" s="1"/>
  <c r="AK640" i="20" a="1"/>
  <c r="AK640" i="20" s="1"/>
  <c r="AP640" i="20" s="1"/>
  <c r="AK641" i="20" a="1"/>
  <c r="AK641" i="20" s="1"/>
  <c r="AP641" i="20" s="1"/>
  <c r="AQ641" i="20" s="1"/>
  <c r="AK642" i="20" a="1"/>
  <c r="AK642" i="20" s="1"/>
  <c r="AP642" i="20" s="1"/>
  <c r="AQ642" i="20" s="1"/>
  <c r="AK643" i="20" a="1"/>
  <c r="AK643" i="20" s="1"/>
  <c r="AP643" i="20" s="1"/>
  <c r="AQ643" i="20" s="1"/>
  <c r="AK644" i="20" a="1"/>
  <c r="AK644" i="20" s="1"/>
  <c r="AP644" i="20" s="1"/>
  <c r="AK645" i="20" a="1"/>
  <c r="AK645" i="20" s="1"/>
  <c r="AP645" i="20" s="1"/>
  <c r="AQ645" i="20" s="1"/>
  <c r="AK646" i="20" a="1"/>
  <c r="AK646" i="20" s="1"/>
  <c r="AP646" i="20" s="1"/>
  <c r="AQ646" i="20" s="1"/>
  <c r="AK647" i="20" a="1"/>
  <c r="AK647" i="20" s="1"/>
  <c r="AP647" i="20" s="1"/>
  <c r="AQ647" i="20" s="1"/>
  <c r="AK648" i="20" a="1"/>
  <c r="AK648" i="20" s="1"/>
  <c r="AP648" i="20" s="1"/>
  <c r="AQ648" i="20" s="1"/>
  <c r="AK649" i="20" a="1"/>
  <c r="AK649" i="20" s="1"/>
  <c r="AP649" i="20" s="1"/>
  <c r="AK650" i="20" a="1"/>
  <c r="AK650" i="20" s="1"/>
  <c r="AP650" i="20" s="1"/>
  <c r="AQ650" i="20" s="1"/>
  <c r="AK651" i="20" a="1"/>
  <c r="AK651" i="20" s="1"/>
  <c r="AP651" i="20" s="1"/>
  <c r="AQ651" i="20" s="1"/>
  <c r="AK652" i="20" a="1"/>
  <c r="AK652" i="20" s="1"/>
  <c r="AP652" i="20" s="1"/>
  <c r="AK653" i="20" a="1"/>
  <c r="AK653" i="20" s="1"/>
  <c r="AP653" i="20" s="1"/>
  <c r="AQ653" i="20" s="1"/>
  <c r="AK654" i="20" a="1"/>
  <c r="AK654" i="20" s="1"/>
  <c r="AP654" i="20" s="1"/>
  <c r="AQ654" i="20" s="1"/>
  <c r="AK655" i="20" a="1"/>
  <c r="AK655" i="20" s="1"/>
  <c r="AP655" i="20" s="1"/>
  <c r="AQ655" i="20" s="1"/>
  <c r="AK656" i="20" a="1"/>
  <c r="AK656" i="20" s="1"/>
  <c r="AP656" i="20" s="1"/>
  <c r="AQ656" i="20" s="1"/>
  <c r="AK657" i="20" a="1"/>
  <c r="AK657" i="20" s="1"/>
  <c r="AP657" i="20" s="1"/>
  <c r="AK658" i="20" a="1"/>
  <c r="AK658" i="20" s="1"/>
  <c r="AP658" i="20" s="1"/>
  <c r="AQ658" i="20" s="1"/>
  <c r="AK659" i="20" a="1"/>
  <c r="AK659" i="20" s="1"/>
  <c r="AP659" i="20" s="1"/>
  <c r="AQ659" i="20" s="1"/>
  <c r="AK660" i="20" a="1"/>
  <c r="AK660" i="20" s="1"/>
  <c r="AP660" i="20" s="1"/>
  <c r="AQ660" i="20" s="1"/>
  <c r="AK661" i="20" a="1"/>
  <c r="AK661" i="20" s="1"/>
  <c r="AP661" i="20" s="1"/>
  <c r="AQ661" i="20" s="1"/>
  <c r="AK662" i="20" a="1"/>
  <c r="AK662" i="20" s="1"/>
  <c r="AP662" i="20" s="1"/>
  <c r="AK663" i="20" a="1"/>
  <c r="AK663" i="20" s="1"/>
  <c r="AP663" i="20" s="1"/>
  <c r="AQ663" i="20" s="1"/>
  <c r="AK664" i="20" a="1"/>
  <c r="AK664" i="20" s="1"/>
  <c r="AP664" i="20" s="1"/>
  <c r="AQ664" i="20" s="1"/>
  <c r="AK665" i="20" a="1"/>
  <c r="AK665" i="20" s="1"/>
  <c r="AP665" i="20" s="1"/>
  <c r="AQ665" i="20" s="1"/>
  <c r="AK666" i="20" a="1"/>
  <c r="AK666" i="20" s="1"/>
  <c r="AP666" i="20" s="1"/>
  <c r="AQ666" i="20" s="1"/>
  <c r="AK667" i="20" a="1"/>
  <c r="AK667" i="20" s="1"/>
  <c r="AP667" i="20" s="1"/>
  <c r="AK668" i="20" a="1"/>
  <c r="AK668" i="20" s="1"/>
  <c r="AP668" i="20" s="1"/>
  <c r="AK669" i="20" a="1"/>
  <c r="AK669" i="20" s="1"/>
  <c r="AP669" i="20" s="1"/>
  <c r="AQ669" i="20" s="1"/>
  <c r="AK670" i="20" a="1"/>
  <c r="AK670" i="20" s="1"/>
  <c r="AP670" i="20" s="1"/>
  <c r="AQ670" i="20" s="1"/>
  <c r="AK671" i="20" a="1"/>
  <c r="AK671" i="20" s="1"/>
  <c r="AP671" i="20" s="1"/>
  <c r="AQ671" i="20" s="1"/>
  <c r="AK672" i="20" a="1"/>
  <c r="AK672" i="20" s="1"/>
  <c r="AP672" i="20" s="1"/>
  <c r="AQ672" i="20" s="1"/>
  <c r="AK673" i="20" a="1"/>
  <c r="AK673" i="20" s="1"/>
  <c r="AP673" i="20" s="1"/>
  <c r="AK674" i="20" a="1"/>
  <c r="AK674" i="20" s="1"/>
  <c r="AP674" i="20" s="1"/>
  <c r="AQ674" i="20" s="1"/>
  <c r="AK675" i="20" a="1"/>
  <c r="AK675" i="20" s="1"/>
  <c r="AP675" i="20" s="1"/>
  <c r="AQ675" i="20" s="1"/>
  <c r="AK676" i="20" a="1"/>
  <c r="AK676" i="20" s="1"/>
  <c r="AP676" i="20" s="1"/>
  <c r="AQ676" i="20" s="1"/>
  <c r="AK677" i="20" a="1"/>
  <c r="AK677" i="20" s="1"/>
  <c r="AP677" i="20" s="1"/>
  <c r="AQ677" i="20" s="1"/>
  <c r="AK678" i="20" a="1"/>
  <c r="AK678" i="20" s="1"/>
  <c r="AP678" i="20" s="1"/>
  <c r="AK679" i="20" a="1"/>
  <c r="AK679" i="20" s="1"/>
  <c r="AP679" i="20" s="1"/>
  <c r="AQ679" i="20" s="1"/>
  <c r="AK680" i="20" a="1"/>
  <c r="AK680" i="20" s="1"/>
  <c r="AP680" i="20" s="1"/>
  <c r="AQ680" i="20" s="1"/>
  <c r="AK681" i="20" a="1"/>
  <c r="AK681" i="20" s="1"/>
  <c r="AP681" i="20" s="1"/>
  <c r="AQ681" i="20" s="1"/>
  <c r="AK682" i="20" a="1"/>
  <c r="AK682" i="20" s="1"/>
  <c r="AP682" i="20" s="1"/>
  <c r="AQ682" i="20" s="1"/>
  <c r="AK683" i="20" a="1"/>
  <c r="AK683" i="20" s="1"/>
  <c r="AP683" i="20" s="1"/>
  <c r="AK684" i="20" a="1"/>
  <c r="AK684" i="20" s="1"/>
  <c r="AP684" i="20" s="1"/>
  <c r="AQ684" i="20" s="1"/>
  <c r="AK685" i="20" a="1"/>
  <c r="AK685" i="20" s="1"/>
  <c r="AP685" i="20" s="1"/>
  <c r="AQ685" i="20" s="1"/>
  <c r="AK686" i="20" a="1"/>
  <c r="AK686" i="20" s="1"/>
  <c r="AP686" i="20" s="1"/>
  <c r="AQ686" i="20" s="1"/>
  <c r="AK687" i="20" a="1"/>
  <c r="AK687" i="20" s="1"/>
  <c r="AP687" i="20" s="1"/>
  <c r="AQ687" i="20" s="1"/>
  <c r="AK688" i="20" a="1"/>
  <c r="AK688" i="20" s="1"/>
  <c r="AP688" i="20" s="1"/>
  <c r="AQ688" i="20" s="1"/>
  <c r="AK689" i="20" a="1"/>
  <c r="AK689" i="20" s="1"/>
  <c r="AP689" i="20" s="1"/>
  <c r="AQ689" i="20" s="1"/>
  <c r="AK690" i="20" a="1"/>
  <c r="AK690" i="20" s="1"/>
  <c r="AP690" i="20" s="1"/>
  <c r="AK691" i="20" a="1"/>
  <c r="AK691" i="20" s="1"/>
  <c r="AP691" i="20" s="1"/>
  <c r="AQ691" i="20" s="1"/>
  <c r="AK692" i="20" a="1"/>
  <c r="AK692" i="20" s="1"/>
  <c r="AP692" i="20" s="1"/>
  <c r="AQ692" i="20" s="1"/>
  <c r="AK693" i="20" a="1"/>
  <c r="AK693" i="20" s="1"/>
  <c r="AP693" i="20" s="1"/>
  <c r="AQ693" i="20" s="1"/>
  <c r="AK694" i="20" a="1"/>
  <c r="AK694" i="20" s="1"/>
  <c r="AP694" i="20" s="1"/>
  <c r="AQ694" i="20" s="1"/>
  <c r="AK695" i="20" a="1"/>
  <c r="AK695" i="20" s="1"/>
  <c r="AP695" i="20" s="1"/>
  <c r="AK696" i="20" a="1"/>
  <c r="AK696" i="20" s="1"/>
  <c r="AP696" i="20" s="1"/>
  <c r="AQ696" i="20" s="1"/>
  <c r="AK697" i="20" a="1"/>
  <c r="AK697" i="20" s="1"/>
  <c r="AP697" i="20" s="1"/>
  <c r="AQ697" i="20" s="1"/>
  <c r="AK698" i="20" a="1"/>
  <c r="AK698" i="20" s="1"/>
  <c r="AP698" i="20" s="1"/>
  <c r="AQ698" i="20" s="1"/>
  <c r="AK699" i="20" a="1"/>
  <c r="AK699" i="20" s="1"/>
  <c r="AP699" i="20" s="1"/>
  <c r="AQ699" i="20" s="1"/>
  <c r="AK700" i="20" a="1"/>
  <c r="AK700" i="20" s="1"/>
  <c r="AP700" i="20" s="1"/>
  <c r="AK701" i="20" a="1"/>
  <c r="AK701" i="20" s="1"/>
  <c r="AP701" i="20" s="1"/>
  <c r="AQ701" i="20" s="1"/>
  <c r="AK702" i="20" a="1"/>
  <c r="AK702" i="20" s="1"/>
  <c r="AP702" i="20" s="1"/>
  <c r="AQ702" i="20" s="1"/>
  <c r="AK703" i="20" a="1"/>
  <c r="AK703" i="20" s="1"/>
  <c r="AP703" i="20" s="1"/>
  <c r="AQ703" i="20" s="1"/>
  <c r="AK704" i="20" a="1"/>
  <c r="AK704" i="20" s="1"/>
  <c r="AP704" i="20" s="1"/>
  <c r="AQ704" i="20" s="1"/>
  <c r="AK705" i="20" a="1"/>
  <c r="AK705" i="20" s="1"/>
  <c r="AP705" i="20" s="1"/>
  <c r="AK706" i="20" a="1"/>
  <c r="AK706" i="20" s="1"/>
  <c r="AP706" i="20" s="1"/>
  <c r="AQ706" i="20" s="1"/>
  <c r="AK707" i="20" a="1"/>
  <c r="AK707" i="20" s="1"/>
  <c r="AP707" i="20" s="1"/>
  <c r="AQ707" i="20" s="1"/>
  <c r="AK708" i="20" a="1"/>
  <c r="AK708" i="20" s="1"/>
  <c r="AP708" i="20" s="1"/>
  <c r="AK709" i="20" a="1"/>
  <c r="AK709" i="20" s="1"/>
  <c r="AP709" i="20" s="1"/>
  <c r="AQ709" i="20" s="1"/>
  <c r="AK710" i="20" a="1"/>
  <c r="AK710" i="20" s="1"/>
  <c r="AP710" i="20" s="1"/>
  <c r="AQ710" i="20" s="1"/>
  <c r="AK711" i="20" a="1"/>
  <c r="AK711" i="20" s="1"/>
  <c r="AP711" i="20" s="1"/>
  <c r="AQ711" i="20" s="1"/>
  <c r="AK712" i="20" a="1"/>
  <c r="AK712" i="20" s="1"/>
  <c r="AP712" i="20" s="1"/>
  <c r="AQ712" i="20" s="1"/>
  <c r="AK713" i="20" a="1"/>
  <c r="AK713" i="20" s="1"/>
  <c r="AP713" i="20" s="1"/>
  <c r="AK714" i="20" a="1"/>
  <c r="AK714" i="20" s="1"/>
  <c r="AP714" i="20" s="1"/>
  <c r="AQ714" i="20" s="1"/>
  <c r="AK715" i="20" a="1"/>
  <c r="AK715" i="20" s="1"/>
  <c r="AP715" i="20" s="1"/>
  <c r="AQ715" i="20" s="1"/>
  <c r="AK716" i="20" a="1"/>
  <c r="AK716" i="20" s="1"/>
  <c r="AP716" i="20" s="1"/>
  <c r="AQ716" i="20" s="1"/>
  <c r="AK717" i="20" a="1"/>
  <c r="AK717" i="20" s="1"/>
  <c r="AP717" i="20" s="1"/>
  <c r="AK718" i="20" a="1"/>
  <c r="AK718" i="20" s="1"/>
  <c r="AP718" i="20" s="1"/>
  <c r="AQ718" i="20" s="1"/>
  <c r="AK719" i="20" a="1"/>
  <c r="AK719" i="20" s="1"/>
  <c r="AP719" i="20" s="1"/>
  <c r="AQ719" i="20" s="1"/>
  <c r="AK720" i="20" a="1"/>
  <c r="AK720" i="20" s="1"/>
  <c r="AP720" i="20" s="1"/>
  <c r="AQ720" i="20" s="1"/>
  <c r="AK721" i="20" a="1"/>
  <c r="AK721" i="20" s="1"/>
  <c r="AP721" i="20" s="1"/>
  <c r="AQ721" i="20" s="1"/>
  <c r="AK722" i="20" a="1"/>
  <c r="AK722" i="20" s="1"/>
  <c r="AP722" i="20" s="1"/>
  <c r="AK723" i="20" a="1"/>
  <c r="AK723" i="20" s="1"/>
  <c r="AP723" i="20" s="1"/>
  <c r="AQ723" i="20" s="1"/>
  <c r="AK724" i="20" a="1"/>
  <c r="AK724" i="20" s="1"/>
  <c r="AP724" i="20" s="1"/>
  <c r="AQ724" i="20" s="1"/>
  <c r="AK725" i="20" a="1"/>
  <c r="AK725" i="20" s="1"/>
  <c r="AP725" i="20" s="1"/>
  <c r="AQ725" i="20" s="1"/>
  <c r="AK726" i="20" a="1"/>
  <c r="AK726" i="20" s="1"/>
  <c r="AP726" i="20" s="1"/>
  <c r="AQ726" i="20" s="1"/>
  <c r="AK727" i="20" a="1"/>
  <c r="AK727" i="20" s="1"/>
  <c r="AP727" i="20" s="1"/>
  <c r="AK728" i="20" a="1"/>
  <c r="AK728" i="20" s="1"/>
  <c r="AP728" i="20" s="1"/>
  <c r="AQ728" i="20" s="1"/>
  <c r="AK729" i="20" a="1"/>
  <c r="AK729" i="20" s="1"/>
  <c r="AP729" i="20" s="1"/>
  <c r="AQ729" i="20" s="1"/>
  <c r="AK730" i="20" a="1"/>
  <c r="AK730" i="20" s="1"/>
  <c r="AP730" i="20" s="1"/>
  <c r="AQ730" i="20" s="1"/>
  <c r="AK731" i="20" a="1"/>
  <c r="AK731" i="20" s="1"/>
  <c r="AP731" i="20" s="1"/>
  <c r="AQ731" i="20" s="1"/>
  <c r="AK732" i="20" a="1"/>
  <c r="AK732" i="20" s="1"/>
  <c r="AP732" i="20" s="1"/>
  <c r="AK733" i="20" a="1"/>
  <c r="AK733" i="20" s="1"/>
  <c r="AP733" i="20" s="1"/>
  <c r="AQ733" i="20" s="1"/>
  <c r="AK734" i="20" a="1"/>
  <c r="AK734" i="20" s="1"/>
  <c r="AP734" i="20" s="1"/>
  <c r="AQ734" i="20" s="1"/>
  <c r="AK735" i="20" a="1"/>
  <c r="AK735" i="20" s="1"/>
  <c r="AP735" i="20" s="1"/>
  <c r="AQ735" i="20" s="1"/>
  <c r="AK736" i="20" a="1"/>
  <c r="AK736" i="20" s="1"/>
  <c r="AP736" i="20" s="1"/>
  <c r="AQ736" i="20" s="1"/>
  <c r="AK737" i="20" a="1"/>
  <c r="AK737" i="20" s="1"/>
  <c r="AP737" i="20" s="1"/>
  <c r="AK738" i="20" a="1"/>
  <c r="AK738" i="20" s="1"/>
  <c r="AP738" i="20" s="1"/>
  <c r="AQ738" i="20" s="1"/>
  <c r="AK739" i="20" a="1"/>
  <c r="AK739" i="20" s="1"/>
  <c r="AP739" i="20" s="1"/>
  <c r="AQ739" i="20" s="1"/>
  <c r="AK740" i="20" a="1"/>
  <c r="AK740" i="20" s="1"/>
  <c r="AP740" i="20" s="1"/>
  <c r="AQ740" i="20" s="1"/>
  <c r="AK741" i="20" a="1"/>
  <c r="AK741" i="20" s="1"/>
  <c r="AP741" i="20" s="1"/>
  <c r="AK742" i="20" a="1"/>
  <c r="AK742" i="20" s="1"/>
  <c r="AP742" i="20" s="1"/>
  <c r="AQ742" i="20" s="1"/>
  <c r="AK743" i="20" a="1"/>
  <c r="AK743" i="20" s="1"/>
  <c r="AP743" i="20" s="1"/>
  <c r="AQ743" i="20" s="1"/>
  <c r="AK744" i="20" a="1"/>
  <c r="AK744" i="20" s="1"/>
  <c r="AP744" i="20" s="1"/>
  <c r="AQ744" i="20" s="1"/>
  <c r="AK745" i="20" a="1"/>
  <c r="AK745" i="20" s="1"/>
  <c r="AP745" i="20" s="1"/>
  <c r="AQ745" i="20" s="1"/>
  <c r="AK746" i="20" a="1"/>
  <c r="AK746" i="20" s="1"/>
  <c r="AP746" i="20" s="1"/>
  <c r="AK747" i="20" a="1"/>
  <c r="AK747" i="20" s="1"/>
  <c r="AP747" i="20" s="1"/>
  <c r="AQ747" i="20" s="1"/>
  <c r="AK748" i="20" a="1"/>
  <c r="AK748" i="20" s="1"/>
  <c r="AP748" i="20" s="1"/>
  <c r="AQ748" i="20" s="1"/>
  <c r="AK749" i="20" a="1"/>
  <c r="AK749" i="20" s="1"/>
  <c r="AP749" i="20" s="1"/>
  <c r="AK750" i="20" a="1"/>
  <c r="AK750" i="20" s="1"/>
  <c r="AP750" i="20" s="1"/>
  <c r="AQ750" i="20" s="1"/>
  <c r="AK751" i="20" a="1"/>
  <c r="AK751" i="20" s="1"/>
  <c r="AP751" i="20" s="1"/>
  <c r="AQ751" i="20" s="1"/>
  <c r="AK752" i="20" a="1"/>
  <c r="AK752" i="20" s="1"/>
  <c r="AP752" i="20" s="1"/>
  <c r="AQ752" i="20" s="1"/>
  <c r="AK753" i="20" a="1"/>
  <c r="AK753" i="20" s="1"/>
  <c r="AP753" i="20" s="1"/>
  <c r="AQ753" i="20" s="1"/>
  <c r="AK754" i="20" a="1"/>
  <c r="AK754" i="20" s="1"/>
  <c r="AP754" i="20" s="1"/>
  <c r="AK755" i="20" a="1"/>
  <c r="AK755" i="20" s="1"/>
  <c r="AP755" i="20" s="1"/>
  <c r="AQ755" i="20" s="1"/>
  <c r="AK756" i="20" a="1"/>
  <c r="AK756" i="20" s="1"/>
  <c r="AP756" i="20" s="1"/>
  <c r="AQ756" i="20" s="1"/>
  <c r="AK757" i="20" a="1"/>
  <c r="AK757" i="20" s="1"/>
  <c r="AP757" i="20" s="1"/>
  <c r="AQ757" i="20" s="1"/>
  <c r="AK758" i="20" a="1"/>
  <c r="AK758" i="20" s="1"/>
  <c r="AP758" i="20" s="1"/>
  <c r="AQ758" i="20" s="1"/>
  <c r="AK759" i="20" a="1"/>
  <c r="AK759" i="20" s="1"/>
  <c r="AP759" i="20" s="1"/>
  <c r="AK760" i="20" a="1"/>
  <c r="AK760" i="20" s="1"/>
  <c r="AP760" i="20" s="1"/>
  <c r="AQ760" i="20" s="1"/>
  <c r="AK761" i="20" a="1"/>
  <c r="AK761" i="20" s="1"/>
  <c r="AP761" i="20" s="1"/>
  <c r="AQ761" i="20" s="1"/>
  <c r="AK762" i="20" a="1"/>
  <c r="AK762" i="20" s="1"/>
  <c r="AP762" i="20" s="1"/>
  <c r="AQ762" i="20" s="1"/>
  <c r="AK763" i="20" a="1"/>
  <c r="AK763" i="20" s="1"/>
  <c r="AP763" i="20" s="1"/>
  <c r="AK764" i="20" a="1"/>
  <c r="AK764" i="20" s="1"/>
  <c r="AP764" i="20" s="1"/>
  <c r="AQ764" i="20" s="1"/>
  <c r="AK765" i="20" a="1"/>
  <c r="AK765" i="20" s="1"/>
  <c r="AP765" i="20" s="1"/>
  <c r="AK766" i="20" a="1"/>
  <c r="AK766" i="20" s="1"/>
  <c r="AP766" i="20" s="1"/>
  <c r="AQ766" i="20" s="1"/>
  <c r="AK767" i="20" a="1"/>
  <c r="AK767" i="20" s="1"/>
  <c r="AP767" i="20" s="1"/>
  <c r="AQ767" i="20" s="1"/>
  <c r="AK768" i="20" a="1"/>
  <c r="AK768" i="20" s="1"/>
  <c r="AP768" i="20" s="1"/>
  <c r="AQ768" i="20" s="1"/>
  <c r="AK769" i="20" a="1"/>
  <c r="AK769" i="20" s="1"/>
  <c r="AP769" i="20" s="1"/>
  <c r="AQ769" i="20" s="1"/>
  <c r="AK770" i="20" a="1"/>
  <c r="AK770" i="20" s="1"/>
  <c r="AP770" i="20" s="1"/>
  <c r="AK771" i="20" a="1"/>
  <c r="AK771" i="20" s="1"/>
  <c r="AP771" i="20" s="1"/>
  <c r="AQ771" i="20" s="1"/>
  <c r="AK772" i="20" a="1"/>
  <c r="AK772" i="20" s="1"/>
  <c r="AP772" i="20" s="1"/>
  <c r="AQ772" i="20" s="1"/>
  <c r="AK773" i="20" a="1"/>
  <c r="AK773" i="20" s="1"/>
  <c r="AP773" i="20" s="1"/>
  <c r="AQ773" i="20" s="1"/>
  <c r="AK774" i="20" a="1"/>
  <c r="AK774" i="20" s="1"/>
  <c r="AP774" i="20" s="1"/>
  <c r="AQ774" i="20" s="1"/>
  <c r="AK775" i="20" a="1"/>
  <c r="AK775" i="20" s="1"/>
  <c r="AP775" i="20" s="1"/>
  <c r="AK776" i="20" a="1"/>
  <c r="AK776" i="20" s="1"/>
  <c r="AP776" i="20" s="1"/>
  <c r="AQ776" i="20" s="1"/>
  <c r="AK777" i="20" a="1"/>
  <c r="AK777" i="20" s="1"/>
  <c r="AP777" i="20" s="1"/>
  <c r="AQ777" i="20" s="1"/>
  <c r="AK778" i="20" a="1"/>
  <c r="AK778" i="20" s="1"/>
  <c r="AP778" i="20" s="1"/>
  <c r="AQ778" i="20" s="1"/>
  <c r="AK779" i="20" a="1"/>
  <c r="AK779" i="20" s="1"/>
  <c r="AP779" i="20" s="1"/>
  <c r="AQ779" i="20" s="1"/>
  <c r="AK780" i="20" a="1"/>
  <c r="AK780" i="20" s="1"/>
  <c r="AP780" i="20" s="1"/>
  <c r="AK781" i="20" a="1"/>
  <c r="AK781" i="20" s="1"/>
  <c r="AP781" i="20" s="1"/>
  <c r="AQ781" i="20" s="1"/>
  <c r="AK782" i="20" a="1"/>
  <c r="AK782" i="20" s="1"/>
  <c r="AP782" i="20" s="1"/>
  <c r="AQ782" i="20" s="1"/>
  <c r="AK783" i="20" a="1"/>
  <c r="AK783" i="20" s="1"/>
  <c r="AP783" i="20" s="1"/>
  <c r="AQ783" i="20" s="1"/>
  <c r="AK784" i="20" a="1"/>
  <c r="AK784" i="20" s="1"/>
  <c r="AP784" i="20" s="1"/>
  <c r="AK785" i="20" a="1"/>
  <c r="AK785" i="20" s="1"/>
  <c r="AP785" i="20" s="1"/>
  <c r="AQ785" i="20" s="1"/>
  <c r="AK786" i="20" a="1"/>
  <c r="AK786" i="20" s="1"/>
  <c r="AP786" i="20" s="1"/>
  <c r="AQ786" i="20" s="1"/>
  <c r="AK787" i="20" a="1"/>
  <c r="AK787" i="20" s="1"/>
  <c r="AP787" i="20" s="1"/>
  <c r="AQ787" i="20" s="1"/>
  <c r="AK788" i="20" a="1"/>
  <c r="AK788" i="20" s="1"/>
  <c r="AP788" i="20" s="1"/>
  <c r="AQ788" i="20" s="1"/>
  <c r="AK789" i="20" a="1"/>
  <c r="AK789" i="20" s="1"/>
  <c r="AP789" i="20" s="1"/>
  <c r="AK790" i="20" a="1"/>
  <c r="AK790" i="20" s="1"/>
  <c r="AP790" i="20" s="1"/>
  <c r="AQ790" i="20" s="1"/>
  <c r="AK791" i="20" a="1"/>
  <c r="AK791" i="20" s="1"/>
  <c r="AP791" i="20" s="1"/>
  <c r="AQ791" i="20" s="1"/>
  <c r="AK792" i="20" a="1"/>
  <c r="AK792" i="20" s="1"/>
  <c r="AP792" i="20" s="1"/>
  <c r="AQ792" i="20" s="1"/>
  <c r="AK793" i="20" a="1"/>
  <c r="AK793" i="20" s="1"/>
  <c r="AP793" i="20" s="1"/>
  <c r="AQ793" i="20" s="1"/>
  <c r="AK794" i="20" a="1"/>
  <c r="AK794" i="20" s="1"/>
  <c r="AP794" i="20" s="1"/>
  <c r="AK795" i="20" a="1"/>
  <c r="AK795" i="20" s="1"/>
  <c r="AP795" i="20" s="1"/>
  <c r="AQ795" i="20" s="1"/>
  <c r="AK796" i="20" a="1"/>
  <c r="AK796" i="20" s="1"/>
  <c r="AP796" i="20" s="1"/>
  <c r="AQ796" i="20" s="1"/>
  <c r="AK797" i="20" a="1"/>
  <c r="AK797" i="20" s="1"/>
  <c r="AP797" i="20" s="1"/>
  <c r="AQ797" i="20" s="1"/>
  <c r="AK798" i="20" a="1"/>
  <c r="AK798" i="20" s="1"/>
  <c r="AP798" i="20" s="1"/>
  <c r="AQ798" i="20" s="1"/>
  <c r="AK799" i="20" a="1"/>
  <c r="AK799" i="20" s="1"/>
  <c r="AP799" i="20" s="1"/>
  <c r="AK800" i="20" a="1"/>
  <c r="AK800" i="20" s="1"/>
  <c r="AP800" i="20" s="1"/>
  <c r="AQ800" i="20" s="1"/>
  <c r="AK801" i="20" a="1"/>
  <c r="AK801" i="20" s="1"/>
  <c r="AP801" i="20" s="1"/>
  <c r="AQ801" i="20" s="1"/>
  <c r="AK802" i="20" a="1"/>
  <c r="AK802" i="20" s="1"/>
  <c r="AP802" i="20" s="1"/>
  <c r="AQ802" i="20" s="1"/>
  <c r="AK803" i="20" a="1"/>
  <c r="AK803" i="20" s="1"/>
  <c r="AP803" i="20" s="1"/>
  <c r="AK804" i="20" a="1"/>
  <c r="AK804" i="20" s="1"/>
  <c r="AP804" i="20" s="1"/>
  <c r="AQ804" i="20" s="1"/>
  <c r="AK805" i="20" a="1"/>
  <c r="AK805" i="20" s="1"/>
  <c r="AP805" i="20" s="1"/>
  <c r="AQ805" i="20" s="1"/>
  <c r="AK806" i="20" a="1"/>
  <c r="AK806" i="20" s="1"/>
  <c r="AP806" i="20" s="1"/>
  <c r="AQ806" i="20" s="1"/>
  <c r="AK807" i="20" a="1"/>
  <c r="AK807" i="20" s="1"/>
  <c r="AP807" i="20" s="1"/>
  <c r="AK808" i="20" a="1"/>
  <c r="AK808" i="20" s="1"/>
  <c r="AP808" i="20" s="1"/>
  <c r="AQ808" i="20" s="1"/>
  <c r="AK809" i="20" a="1"/>
  <c r="AK809" i="20" s="1"/>
  <c r="AP809" i="20" s="1"/>
  <c r="AQ809" i="20" s="1"/>
  <c r="AK810" i="20" a="1"/>
  <c r="AK810" i="20" s="1"/>
  <c r="AP810" i="20" s="1"/>
  <c r="AQ810" i="20" s="1"/>
  <c r="AK811" i="20" a="1"/>
  <c r="AK811" i="20" s="1"/>
  <c r="AP811" i="20" s="1"/>
  <c r="AQ811" i="20" s="1"/>
  <c r="AK812" i="20" a="1"/>
  <c r="AK812" i="20" s="1"/>
  <c r="AP812" i="20" s="1"/>
  <c r="AK813" i="20" a="1"/>
  <c r="AK813" i="20" s="1"/>
  <c r="AP813" i="20" s="1"/>
  <c r="AQ813" i="20" s="1"/>
  <c r="AK814" i="20" a="1"/>
  <c r="AK814" i="20" s="1"/>
  <c r="AP814" i="20" s="1"/>
  <c r="AQ814" i="20" s="1"/>
  <c r="AK815" i="20" a="1"/>
  <c r="AK815" i="20" s="1"/>
  <c r="AP815" i="20" s="1"/>
  <c r="AQ815" i="20" s="1"/>
  <c r="AK816" i="20" a="1"/>
  <c r="AK816" i="20" s="1"/>
  <c r="AP816" i="20" s="1"/>
  <c r="AQ816" i="20" s="1"/>
  <c r="AK817" i="20" a="1"/>
  <c r="AK817" i="20" s="1"/>
  <c r="AP817" i="20" s="1"/>
  <c r="AK818" i="20" a="1"/>
  <c r="AK818" i="20" s="1"/>
  <c r="AP818" i="20" s="1"/>
  <c r="AQ818" i="20" s="1"/>
  <c r="AK819" i="20" a="1"/>
  <c r="AK819" i="20" s="1"/>
  <c r="AP819" i="20" s="1"/>
  <c r="AQ819" i="20" s="1"/>
  <c r="AK820" i="20" a="1"/>
  <c r="AK820" i="20" s="1"/>
  <c r="AP820" i="20" s="1"/>
  <c r="AQ820" i="20" s="1"/>
  <c r="AK821" i="20" a="1"/>
  <c r="AK821" i="20" s="1"/>
  <c r="AP821" i="20" s="1"/>
  <c r="AQ821" i="20" s="1"/>
  <c r="AK822" i="20" a="1"/>
  <c r="AK822" i="20" s="1"/>
  <c r="AP822" i="20" s="1"/>
  <c r="AK823" i="20" a="1"/>
  <c r="AK823" i="20" s="1"/>
  <c r="AP823" i="20" s="1"/>
  <c r="AK824" i="20" a="1"/>
  <c r="AK824" i="20" s="1"/>
  <c r="AP824" i="20" s="1"/>
  <c r="AQ824" i="20" s="1"/>
  <c r="AK825" i="20" a="1"/>
  <c r="AK825" i="20" s="1"/>
  <c r="AP825" i="20" s="1"/>
  <c r="AQ825" i="20" s="1"/>
  <c r="AK826" i="20" a="1"/>
  <c r="AK826" i="20" s="1"/>
  <c r="AP826" i="20" s="1"/>
  <c r="AQ826" i="20" s="1"/>
  <c r="AK827" i="20" a="1"/>
  <c r="AK827" i="20" s="1"/>
  <c r="AP827" i="20" s="1"/>
  <c r="AQ827" i="20" s="1"/>
  <c r="AK828" i="20" a="1"/>
  <c r="AK828" i="20" s="1"/>
  <c r="AP828" i="20" s="1"/>
  <c r="AK829" i="20" a="1"/>
  <c r="AK829" i="20" s="1"/>
  <c r="AP829" i="20" s="1"/>
  <c r="AQ829" i="20" s="1"/>
  <c r="AK830" i="20" a="1"/>
  <c r="AK830" i="20" s="1"/>
  <c r="AP830" i="20" s="1"/>
  <c r="AQ830" i="20" s="1"/>
  <c r="AK831" i="20" a="1"/>
  <c r="AK831" i="20" s="1"/>
  <c r="AP831" i="20" s="1"/>
  <c r="AQ831" i="20" s="1"/>
  <c r="AK832" i="20" a="1"/>
  <c r="AK832" i="20" s="1"/>
  <c r="AP832" i="20" s="1"/>
  <c r="AQ832" i="20" s="1"/>
  <c r="AK833" i="20" a="1"/>
  <c r="AK833" i="20" s="1"/>
  <c r="AP833" i="20" s="1"/>
  <c r="AK834" i="20" a="1"/>
  <c r="AK834" i="20" s="1"/>
  <c r="AP834" i="20" s="1"/>
  <c r="AQ834" i="20" s="1"/>
  <c r="AK835" i="20" a="1"/>
  <c r="AK835" i="20" s="1"/>
  <c r="AP835" i="20" s="1"/>
  <c r="AQ835" i="20" s="1"/>
  <c r="AK836" i="20" a="1"/>
  <c r="AK836" i="20" s="1"/>
  <c r="AP836" i="20" s="1"/>
  <c r="AQ836" i="20" s="1"/>
  <c r="AK837" i="20" a="1"/>
  <c r="AK837" i="20" s="1"/>
  <c r="AP837" i="20" s="1"/>
  <c r="AQ837" i="20" s="1"/>
  <c r="AK838" i="20" a="1"/>
  <c r="AK838" i="20" s="1"/>
  <c r="AP838" i="20" s="1"/>
  <c r="AK839" i="20" a="1"/>
  <c r="AK839" i="20" s="1"/>
  <c r="AP839" i="20" s="1"/>
  <c r="AQ839" i="20" s="1"/>
  <c r="AK840" i="20" a="1"/>
  <c r="AK840" i="20" s="1"/>
  <c r="AP840" i="20" s="1"/>
  <c r="AQ840" i="20" s="1"/>
  <c r="AK841" i="20" a="1"/>
  <c r="AK841" i="20" s="1"/>
  <c r="AP841" i="20" s="1"/>
  <c r="AQ841" i="20" s="1"/>
  <c r="AK842" i="20" a="1"/>
  <c r="AK842" i="20" s="1"/>
  <c r="AP842" i="20" s="1"/>
  <c r="AQ842" i="20" s="1"/>
  <c r="AK843" i="20" a="1"/>
  <c r="AK843" i="20" s="1"/>
  <c r="AP843" i="20" s="1"/>
  <c r="AK844" i="20" a="1"/>
  <c r="AK844" i="20" s="1"/>
  <c r="AP844" i="20" s="1"/>
  <c r="AQ844" i="20" s="1"/>
  <c r="AK845" i="20" a="1"/>
  <c r="AK845" i="20" s="1"/>
  <c r="AP845" i="20" s="1"/>
  <c r="AQ845" i="20" s="1"/>
  <c r="AK846" i="20" a="1"/>
  <c r="AK846" i="20" s="1"/>
  <c r="AP846" i="20" s="1"/>
  <c r="AQ846" i="20" s="1"/>
  <c r="AK847" i="20" a="1"/>
  <c r="AK847" i="20" s="1"/>
  <c r="AP847" i="20" s="1"/>
  <c r="AQ847" i="20" s="1"/>
  <c r="AK848" i="20" a="1"/>
  <c r="AK848" i="20" s="1"/>
  <c r="AP848" i="20" s="1"/>
  <c r="AQ848" i="20" s="1"/>
  <c r="AK849" i="20" a="1"/>
  <c r="AK849" i="20" s="1"/>
  <c r="AP849" i="20" s="1"/>
  <c r="AK850" i="20" a="1"/>
  <c r="AK850" i="20" s="1"/>
  <c r="AP850" i="20" s="1"/>
  <c r="AQ850" i="20" s="1"/>
  <c r="AK851" i="20" a="1"/>
  <c r="AK851" i="20" s="1"/>
  <c r="AP851" i="20" s="1"/>
  <c r="AQ851" i="20" s="1"/>
  <c r="AK852" i="20" a="1"/>
  <c r="AK852" i="20" s="1"/>
  <c r="AP852" i="20" s="1"/>
  <c r="AQ852" i="20" s="1"/>
  <c r="AK853" i="20" a="1"/>
  <c r="AK853" i="20" s="1"/>
  <c r="AP853" i="20" s="1"/>
  <c r="AK854" i="20" a="1"/>
  <c r="AK854" i="20" s="1"/>
  <c r="AP854" i="20" s="1"/>
  <c r="AQ854" i="20" s="1"/>
  <c r="AK855" i="20" a="1"/>
  <c r="AK855" i="20" s="1"/>
  <c r="AP855" i="20" s="1"/>
  <c r="AQ855" i="20" s="1"/>
  <c r="AK856" i="20" a="1"/>
  <c r="AK856" i="20" s="1"/>
  <c r="AP856" i="20" s="1"/>
  <c r="AQ856" i="20" s="1"/>
  <c r="AK857" i="20" a="1"/>
  <c r="AK857" i="20" s="1"/>
  <c r="AP857" i="20" s="1"/>
  <c r="AQ857" i="20" s="1"/>
  <c r="AK858" i="20" a="1"/>
  <c r="AK858" i="20" s="1"/>
  <c r="AP858" i="20" s="1"/>
  <c r="AK859" i="20" a="1"/>
  <c r="AK859" i="20" s="1"/>
  <c r="AP859" i="20" s="1"/>
  <c r="AQ859" i="20" s="1"/>
  <c r="AK860" i="20" a="1"/>
  <c r="AK860" i="20" s="1"/>
  <c r="AP860" i="20" s="1"/>
  <c r="AQ860" i="20" s="1"/>
  <c r="AK861" i="20" a="1"/>
  <c r="AK861" i="20" s="1"/>
  <c r="AP861" i="20" s="1"/>
  <c r="AQ861" i="20" s="1"/>
  <c r="AK862" i="20" a="1"/>
  <c r="AK862" i="20" s="1"/>
  <c r="AP862" i="20" s="1"/>
  <c r="AK863" i="20" a="1"/>
  <c r="AK863" i="20" s="1"/>
  <c r="AP863" i="20" s="1"/>
  <c r="AQ863" i="20" s="1"/>
  <c r="AK864" i="20" a="1"/>
  <c r="AK864" i="20" s="1"/>
  <c r="AP864" i="20" s="1"/>
  <c r="AQ864" i="20" s="1"/>
  <c r="AK865" i="20" a="1"/>
  <c r="AK865" i="20" s="1"/>
  <c r="AP865" i="20" s="1"/>
  <c r="AQ865" i="20" s="1"/>
  <c r="AK866" i="20" a="1"/>
  <c r="AK866" i="20" s="1"/>
  <c r="AP866" i="20" s="1"/>
  <c r="AK867" i="20" a="1"/>
  <c r="AK867" i="20" s="1"/>
  <c r="AP867" i="20" s="1"/>
  <c r="AQ867" i="20" s="1"/>
  <c r="AK868" i="20" a="1"/>
  <c r="AK868" i="20" s="1"/>
  <c r="AP868" i="20" s="1"/>
  <c r="AQ868" i="20" s="1"/>
  <c r="AK869" i="20" a="1"/>
  <c r="AK869" i="20" s="1"/>
  <c r="AP869" i="20" s="1"/>
  <c r="AQ869" i="20" s="1"/>
  <c r="AK870" i="20" a="1"/>
  <c r="AK870" i="20" s="1"/>
  <c r="AP870" i="20" s="1"/>
  <c r="AQ870" i="20" s="1"/>
  <c r="AK871" i="20" a="1"/>
  <c r="AK871" i="20" s="1"/>
  <c r="AP871" i="20" s="1"/>
  <c r="AQ871" i="20" s="1"/>
  <c r="AK872" i="20" a="1"/>
  <c r="AK872" i="20" s="1"/>
  <c r="AP872" i="20" s="1"/>
  <c r="AQ872" i="20" s="1"/>
  <c r="AK873" i="20" a="1"/>
  <c r="AK873" i="20" s="1"/>
  <c r="AP873" i="20" s="1"/>
  <c r="AQ873" i="20" s="1"/>
  <c r="AK874" i="20" a="1"/>
  <c r="AK874" i="20" s="1"/>
  <c r="AP874" i="20" s="1"/>
  <c r="AK875" i="20" a="1"/>
  <c r="AK875" i="20" s="1"/>
  <c r="AP875" i="20" s="1"/>
  <c r="AQ875" i="20" s="1"/>
  <c r="AK876" i="20" a="1"/>
  <c r="AK876" i="20" s="1"/>
  <c r="AP876" i="20" s="1"/>
  <c r="AQ876" i="20" s="1"/>
  <c r="AK877" i="20" a="1"/>
  <c r="AK877" i="20" s="1"/>
  <c r="AP877" i="20" s="1"/>
  <c r="AQ877" i="20" s="1"/>
  <c r="AK878" i="20" a="1"/>
  <c r="AK878" i="20" s="1"/>
  <c r="AP878" i="20" s="1"/>
  <c r="AQ878" i="20" s="1"/>
  <c r="AK879" i="20" a="1"/>
  <c r="AK879" i="20" s="1"/>
  <c r="AP879" i="20" s="1"/>
  <c r="AK880" i="20" a="1"/>
  <c r="AK880" i="20" s="1"/>
  <c r="AP880" i="20" s="1"/>
  <c r="AK881" i="20" a="1"/>
  <c r="AK881" i="20" s="1"/>
  <c r="AP881" i="20" s="1"/>
  <c r="AQ881" i="20" s="1"/>
  <c r="AK882" i="20" a="1"/>
  <c r="AK882" i="20" s="1"/>
  <c r="AP882" i="20" s="1"/>
  <c r="AQ882" i="20" s="1"/>
  <c r="AK883" i="20" a="1"/>
  <c r="AK883" i="20" s="1"/>
  <c r="AP883" i="20" s="1"/>
  <c r="AQ883" i="20" s="1"/>
  <c r="AK884" i="20" a="1"/>
  <c r="AK884" i="20" s="1"/>
  <c r="AP884" i="20" s="1"/>
  <c r="AQ884" i="20" s="1"/>
  <c r="AK885" i="20" a="1"/>
  <c r="AK885" i="20" s="1"/>
  <c r="AP885" i="20" s="1"/>
  <c r="AK886" i="20" a="1"/>
  <c r="AK886" i="20" s="1"/>
  <c r="AP886" i="20" s="1"/>
  <c r="AQ886" i="20" s="1"/>
  <c r="AK887" i="20" a="1"/>
  <c r="AK887" i="20" s="1"/>
  <c r="AP887" i="20" s="1"/>
  <c r="AQ887" i="20" s="1"/>
  <c r="AK888" i="20" a="1"/>
  <c r="AK888" i="20" s="1"/>
  <c r="AP888" i="20" s="1"/>
  <c r="AQ888" i="20" s="1"/>
  <c r="AK889" i="20" a="1"/>
  <c r="AK889" i="20" s="1"/>
  <c r="AP889" i="20" s="1"/>
  <c r="AQ889" i="20" s="1"/>
  <c r="AK890" i="20" a="1"/>
  <c r="AK890" i="20" s="1"/>
  <c r="AP890" i="20" s="1"/>
  <c r="AK891" i="20" a="1"/>
  <c r="AK891" i="20" s="1"/>
  <c r="AP891" i="20" s="1"/>
  <c r="AQ891" i="20" s="1"/>
  <c r="AK892" i="20" a="1"/>
  <c r="AK892" i="20" s="1"/>
  <c r="AP892" i="20" s="1"/>
  <c r="AQ892" i="20" s="1"/>
  <c r="AK893" i="20" a="1"/>
  <c r="AK893" i="20" s="1"/>
  <c r="AP893" i="20" s="1"/>
  <c r="AQ893" i="20" s="1"/>
  <c r="AK894" i="20" a="1"/>
  <c r="AK894" i="20" s="1"/>
  <c r="AP894" i="20" s="1"/>
  <c r="AQ894" i="20" s="1"/>
  <c r="AK895" i="20" a="1"/>
  <c r="AK895" i="20" s="1"/>
  <c r="AP895" i="20" s="1"/>
  <c r="AK896" i="20" a="1"/>
  <c r="AK896" i="20" s="1"/>
  <c r="AP896" i="20" s="1"/>
  <c r="AQ896" i="20" s="1"/>
  <c r="AK897" i="20" a="1"/>
  <c r="AK897" i="20" s="1"/>
  <c r="AP897" i="20" s="1"/>
  <c r="AQ897" i="20" s="1"/>
  <c r="AK898" i="20" a="1"/>
  <c r="AK898" i="20" s="1"/>
  <c r="AP898" i="20" s="1"/>
  <c r="AQ898" i="20" s="1"/>
  <c r="AK899" i="20" a="1"/>
  <c r="AK899" i="20" s="1"/>
  <c r="AP899" i="20" s="1"/>
  <c r="AQ899" i="20" s="1"/>
  <c r="AK900" i="20" a="1"/>
  <c r="AK900" i="20" s="1"/>
  <c r="AP900" i="20" s="1"/>
  <c r="AK901" i="20" a="1"/>
  <c r="AK901" i="20" s="1"/>
  <c r="AP901" i="20" s="1"/>
  <c r="AQ901" i="20" s="1"/>
  <c r="AK902" i="20" a="1"/>
  <c r="AK902" i="20" s="1"/>
  <c r="AP902" i="20" s="1"/>
  <c r="AQ902" i="20" s="1"/>
  <c r="AK903" i="20" a="1"/>
  <c r="AK903" i="20" s="1"/>
  <c r="AP903" i="20" s="1"/>
  <c r="AQ903" i="20" s="1"/>
  <c r="AK904" i="20" a="1"/>
  <c r="AK904" i="20" s="1"/>
  <c r="AP904" i="20" s="1"/>
  <c r="AK905" i="20" a="1"/>
  <c r="AK905" i="20" s="1"/>
  <c r="AP905" i="20" s="1"/>
  <c r="AQ905" i="20" s="1"/>
  <c r="AK906" i="20" a="1"/>
  <c r="AK906" i="20" s="1"/>
  <c r="AP906" i="20" s="1"/>
  <c r="AQ906" i="20" s="1"/>
  <c r="AK907" i="20" a="1"/>
  <c r="AK907" i="20" s="1"/>
  <c r="AP907" i="20" s="1"/>
  <c r="AQ907" i="20" s="1"/>
  <c r="AK908" i="20" a="1"/>
  <c r="AK908" i="20" s="1"/>
  <c r="AP908" i="20" s="1"/>
  <c r="AQ908" i="20" s="1"/>
  <c r="AK909" i="20" a="1"/>
  <c r="AK909" i="20" s="1"/>
  <c r="AP909" i="20" s="1"/>
  <c r="AK910" i="20" a="1"/>
  <c r="AK910" i="20" s="1"/>
  <c r="AP910" i="20" s="1"/>
  <c r="AQ910" i="20" s="1"/>
  <c r="AK911" i="20" a="1"/>
  <c r="AK911" i="20" s="1"/>
  <c r="AP911" i="20" s="1"/>
  <c r="AQ911" i="20" s="1"/>
  <c r="AK912" i="20" a="1"/>
  <c r="AK912" i="20" s="1"/>
  <c r="AP912" i="20" s="1"/>
  <c r="AQ912" i="20" s="1"/>
  <c r="AK913" i="20" a="1"/>
  <c r="AK913" i="20" s="1"/>
  <c r="AP913" i="20" s="1"/>
  <c r="AK914" i="20" a="1"/>
  <c r="AK914" i="20" s="1"/>
  <c r="AP914" i="20" s="1"/>
  <c r="AQ914" i="20" s="1"/>
  <c r="AK915" i="20" a="1"/>
  <c r="AK915" i="20" s="1"/>
  <c r="AP915" i="20" s="1"/>
  <c r="AQ915" i="20" s="1"/>
  <c r="AK916" i="20" a="1"/>
  <c r="AK916" i="20" s="1"/>
  <c r="AP916" i="20" s="1"/>
  <c r="AQ916" i="20" s="1"/>
  <c r="AK917" i="20" a="1"/>
  <c r="AK917" i="20" s="1"/>
  <c r="AP917" i="20" s="1"/>
  <c r="AQ917" i="20" s="1"/>
  <c r="AK918" i="20" a="1"/>
  <c r="AK918" i="20" s="1"/>
  <c r="AP918" i="20" s="1"/>
  <c r="AK466" i="20" a="1"/>
  <c r="AK466" i="20" s="1"/>
  <c r="AP466" i="20" s="1"/>
  <c r="W467" i="20" a="1"/>
  <c r="W467" i="20" s="1"/>
  <c r="W468" i="20" a="1"/>
  <c r="W468" i="20" s="1"/>
  <c r="W469" i="20" a="1"/>
  <c r="W469" i="20" s="1"/>
  <c r="W470" i="20" a="1"/>
  <c r="W470" i="20" s="1"/>
  <c r="W471" i="20" a="1"/>
  <c r="W471" i="20" s="1"/>
  <c r="W472" i="20" a="1"/>
  <c r="W472" i="20" s="1"/>
  <c r="W473" i="20" a="1"/>
  <c r="W473" i="20" s="1"/>
  <c r="W474" i="20" a="1"/>
  <c r="W474" i="20" s="1"/>
  <c r="W475" i="20" a="1"/>
  <c r="W475" i="20" s="1"/>
  <c r="W476" i="20" a="1"/>
  <c r="W476" i="20" s="1"/>
  <c r="W477" i="20" a="1"/>
  <c r="W477" i="20" s="1"/>
  <c r="W478" i="20" a="1"/>
  <c r="W478" i="20" s="1"/>
  <c r="W479" i="20" a="1"/>
  <c r="W479" i="20" s="1"/>
  <c r="W480" i="20" a="1"/>
  <c r="W480" i="20" s="1"/>
  <c r="W481" i="20" a="1"/>
  <c r="W481" i="20" s="1"/>
  <c r="W482" i="20" a="1"/>
  <c r="W482" i="20" s="1"/>
  <c r="W483" i="20" a="1"/>
  <c r="W483" i="20" s="1"/>
  <c r="W484" i="20" a="1"/>
  <c r="W484" i="20" s="1"/>
  <c r="W485" i="20" a="1"/>
  <c r="W485" i="20" s="1"/>
  <c r="W486" i="20" a="1"/>
  <c r="W486" i="20" s="1"/>
  <c r="W487" i="20" a="1"/>
  <c r="W487" i="20" s="1"/>
  <c r="W488" i="20" a="1"/>
  <c r="W488" i="20" s="1"/>
  <c r="W489" i="20" a="1"/>
  <c r="W489" i="20" s="1"/>
  <c r="W490" i="20" a="1"/>
  <c r="W490" i="20" s="1"/>
  <c r="W491" i="20" a="1"/>
  <c r="W491" i="20" s="1"/>
  <c r="W492" i="20" a="1"/>
  <c r="W492" i="20" s="1"/>
  <c r="W493" i="20" a="1"/>
  <c r="W493" i="20" s="1"/>
  <c r="W494" i="20" a="1"/>
  <c r="W494" i="20" s="1"/>
  <c r="W495" i="20" a="1"/>
  <c r="W495" i="20" s="1"/>
  <c r="W496" i="20" a="1"/>
  <c r="W496" i="20" s="1"/>
  <c r="W497" i="20" a="1"/>
  <c r="W497" i="20" s="1"/>
  <c r="W498" i="20" a="1"/>
  <c r="W498" i="20" s="1"/>
  <c r="W499" i="20" a="1"/>
  <c r="W499" i="20" s="1"/>
  <c r="W500" i="20" a="1"/>
  <c r="W500" i="20" s="1"/>
  <c r="W501" i="20" a="1"/>
  <c r="W501" i="20" s="1"/>
  <c r="W502" i="20" a="1"/>
  <c r="W502" i="20" s="1"/>
  <c r="W503" i="20" a="1"/>
  <c r="W503" i="20" s="1"/>
  <c r="W504" i="20" a="1"/>
  <c r="W504" i="20" s="1"/>
  <c r="W505" i="20" a="1"/>
  <c r="W505" i="20" s="1"/>
  <c r="W506" i="20" a="1"/>
  <c r="W506" i="20" s="1"/>
  <c r="W507" i="20" a="1"/>
  <c r="W507" i="20" s="1"/>
  <c r="W508" i="20" a="1"/>
  <c r="W508" i="20" s="1"/>
  <c r="W509" i="20" a="1"/>
  <c r="W509" i="20" s="1"/>
  <c r="W510" i="20" a="1"/>
  <c r="W510" i="20" s="1"/>
  <c r="W511" i="20" a="1"/>
  <c r="W511" i="20" s="1"/>
  <c r="W512" i="20" a="1"/>
  <c r="W512" i="20" s="1"/>
  <c r="W513" i="20" a="1"/>
  <c r="W513" i="20" s="1"/>
  <c r="W514" i="20" a="1"/>
  <c r="W514" i="20" s="1"/>
  <c r="W515" i="20" a="1"/>
  <c r="W515" i="20" s="1"/>
  <c r="W516" i="20" a="1"/>
  <c r="W516" i="20" s="1"/>
  <c r="W517" i="20" a="1"/>
  <c r="W517" i="20" s="1"/>
  <c r="W518" i="20" a="1"/>
  <c r="W518" i="20" s="1"/>
  <c r="W519" i="20" a="1"/>
  <c r="W519" i="20" s="1"/>
  <c r="W520" i="20" a="1"/>
  <c r="W520" i="20" s="1"/>
  <c r="W521" i="20" a="1"/>
  <c r="W521" i="20" s="1"/>
  <c r="W522" i="20" a="1"/>
  <c r="W522" i="20" s="1"/>
  <c r="W523" i="20" a="1"/>
  <c r="W523" i="20" s="1"/>
  <c r="W524" i="20" a="1"/>
  <c r="W524" i="20" s="1"/>
  <c r="W525" i="20" a="1"/>
  <c r="W525" i="20" s="1"/>
  <c r="W526" i="20" a="1"/>
  <c r="W526" i="20" s="1"/>
  <c r="W527" i="20" a="1"/>
  <c r="W527" i="20" s="1"/>
  <c r="W528" i="20" a="1"/>
  <c r="W528" i="20" s="1"/>
  <c r="W529" i="20" a="1"/>
  <c r="W529" i="20" s="1"/>
  <c r="W530" i="20" a="1"/>
  <c r="W530" i="20" s="1"/>
  <c r="W531" i="20" a="1"/>
  <c r="W531" i="20" s="1"/>
  <c r="W532" i="20" a="1"/>
  <c r="W532" i="20" s="1"/>
  <c r="W533" i="20" a="1"/>
  <c r="W533" i="20" s="1"/>
  <c r="W534" i="20" a="1"/>
  <c r="W534" i="20" s="1"/>
  <c r="W535" i="20" a="1"/>
  <c r="W535" i="20" s="1"/>
  <c r="W536" i="20" a="1"/>
  <c r="W536" i="20" s="1"/>
  <c r="W537" i="20" a="1"/>
  <c r="W537" i="20" s="1"/>
  <c r="W538" i="20" a="1"/>
  <c r="W538" i="20" s="1"/>
  <c r="W539" i="20" a="1"/>
  <c r="W539" i="20" s="1"/>
  <c r="W540" i="20" a="1"/>
  <c r="W540" i="20" s="1"/>
  <c r="W541" i="20" a="1"/>
  <c r="W541" i="20" s="1"/>
  <c r="W542" i="20" a="1"/>
  <c r="W542" i="20" s="1"/>
  <c r="W543" i="20" a="1"/>
  <c r="W543" i="20" s="1"/>
  <c r="W544" i="20" a="1"/>
  <c r="W544" i="20" s="1"/>
  <c r="W545" i="20" a="1"/>
  <c r="W545" i="20" s="1"/>
  <c r="W546" i="20" a="1"/>
  <c r="W546" i="20" s="1"/>
  <c r="W547" i="20" a="1"/>
  <c r="W547" i="20" s="1"/>
  <c r="W548" i="20" a="1"/>
  <c r="W548" i="20" s="1"/>
  <c r="W549" i="20" a="1"/>
  <c r="W549" i="20" s="1"/>
  <c r="W550" i="20" a="1"/>
  <c r="W550" i="20" s="1"/>
  <c r="W551" i="20" a="1"/>
  <c r="W551" i="20" s="1"/>
  <c r="W552" i="20" a="1"/>
  <c r="W552" i="20" s="1"/>
  <c r="W553" i="20" a="1"/>
  <c r="W553" i="20" s="1"/>
  <c r="W554" i="20" a="1"/>
  <c r="W554" i="20" s="1"/>
  <c r="W555" i="20" a="1"/>
  <c r="W555" i="20" s="1"/>
  <c r="W556" i="20" a="1"/>
  <c r="W556" i="20" s="1"/>
  <c r="W557" i="20" a="1"/>
  <c r="W557" i="20" s="1"/>
  <c r="W558" i="20" a="1"/>
  <c r="W558" i="20" s="1"/>
  <c r="W559" i="20" a="1"/>
  <c r="W559" i="20" s="1"/>
  <c r="W560" i="20" a="1"/>
  <c r="W560" i="20" s="1"/>
  <c r="W561" i="20" a="1"/>
  <c r="W561" i="20" s="1"/>
  <c r="W562" i="20" a="1"/>
  <c r="W562" i="20" s="1"/>
  <c r="W563" i="20" a="1"/>
  <c r="W563" i="20" s="1"/>
  <c r="W564" i="20" a="1"/>
  <c r="W564" i="20" s="1"/>
  <c r="W565" i="20" a="1"/>
  <c r="W565" i="20" s="1"/>
  <c r="W566" i="20" a="1"/>
  <c r="W566" i="20" s="1"/>
  <c r="W567" i="20" a="1"/>
  <c r="W567" i="20" s="1"/>
  <c r="W568" i="20" a="1"/>
  <c r="W568" i="20" s="1"/>
  <c r="W569" i="20" a="1"/>
  <c r="W569" i="20" s="1"/>
  <c r="W570" i="20" a="1"/>
  <c r="W570" i="20" s="1"/>
  <c r="W571" i="20" a="1"/>
  <c r="W571" i="20" s="1"/>
  <c r="W572" i="20" a="1"/>
  <c r="W572" i="20" s="1"/>
  <c r="W573" i="20" a="1"/>
  <c r="W573" i="20" s="1"/>
  <c r="W574" i="20" a="1"/>
  <c r="W574" i="20" s="1"/>
  <c r="W575" i="20" a="1"/>
  <c r="W575" i="20" s="1"/>
  <c r="W576" i="20" a="1"/>
  <c r="W576" i="20" s="1"/>
  <c r="W577" i="20" a="1"/>
  <c r="W577" i="20" s="1"/>
  <c r="W578" i="20" a="1"/>
  <c r="W578" i="20" s="1"/>
  <c r="W579" i="20" a="1"/>
  <c r="W579" i="20" s="1"/>
  <c r="W580" i="20" a="1"/>
  <c r="W580" i="20" s="1"/>
  <c r="W581" i="20" a="1"/>
  <c r="W581" i="20" s="1"/>
  <c r="W582" i="20" a="1"/>
  <c r="W582" i="20" s="1"/>
  <c r="W583" i="20" a="1"/>
  <c r="W583" i="20" s="1"/>
  <c r="W584" i="20" a="1"/>
  <c r="W584" i="20" s="1"/>
  <c r="W585" i="20" a="1"/>
  <c r="W585" i="20" s="1"/>
  <c r="W586" i="20" a="1"/>
  <c r="W586" i="20" s="1"/>
  <c r="W587" i="20" a="1"/>
  <c r="W587" i="20" s="1"/>
  <c r="W588" i="20" a="1"/>
  <c r="W588" i="20" s="1"/>
  <c r="W589" i="20" a="1"/>
  <c r="W589" i="20" s="1"/>
  <c r="W590" i="20" a="1"/>
  <c r="W590" i="20" s="1"/>
  <c r="W591" i="20" a="1"/>
  <c r="W591" i="20" s="1"/>
  <c r="W592" i="20" a="1"/>
  <c r="W592" i="20" s="1"/>
  <c r="W593" i="20" a="1"/>
  <c r="W593" i="20" s="1"/>
  <c r="W594" i="20" a="1"/>
  <c r="W594" i="20" s="1"/>
  <c r="W595" i="20" a="1"/>
  <c r="W595" i="20" s="1"/>
  <c r="W596" i="20" a="1"/>
  <c r="W596" i="20" s="1"/>
  <c r="W597" i="20" a="1"/>
  <c r="W597" i="20" s="1"/>
  <c r="W598" i="20" a="1"/>
  <c r="W598" i="20" s="1"/>
  <c r="W599" i="20" a="1"/>
  <c r="W599" i="20" s="1"/>
  <c r="W600" i="20" a="1"/>
  <c r="W600" i="20" s="1"/>
  <c r="W601" i="20" a="1"/>
  <c r="W601" i="20" s="1"/>
  <c r="W602" i="20" a="1"/>
  <c r="W602" i="20" s="1"/>
  <c r="W603" i="20" a="1"/>
  <c r="W603" i="20" s="1"/>
  <c r="W604" i="20" a="1"/>
  <c r="W604" i="20" s="1"/>
  <c r="W605" i="20" a="1"/>
  <c r="W605" i="20" s="1"/>
  <c r="W606" i="20" a="1"/>
  <c r="W606" i="20" s="1"/>
  <c r="W607" i="20" a="1"/>
  <c r="W607" i="20" s="1"/>
  <c r="W608" i="20" a="1"/>
  <c r="W608" i="20" s="1"/>
  <c r="W609" i="20" a="1"/>
  <c r="W609" i="20" s="1"/>
  <c r="W610" i="20" a="1"/>
  <c r="W610" i="20" s="1"/>
  <c r="W611" i="20" a="1"/>
  <c r="W611" i="20" s="1"/>
  <c r="W612" i="20" a="1"/>
  <c r="W612" i="20" s="1"/>
  <c r="W613" i="20" a="1"/>
  <c r="W613" i="20" s="1"/>
  <c r="W614" i="20" a="1"/>
  <c r="W614" i="20" s="1"/>
  <c r="W615" i="20" a="1"/>
  <c r="W615" i="20" s="1"/>
  <c r="W616" i="20" a="1"/>
  <c r="W616" i="20" s="1"/>
  <c r="W617" i="20" a="1"/>
  <c r="W617" i="20" s="1"/>
  <c r="W618" i="20" a="1"/>
  <c r="W618" i="20" s="1"/>
  <c r="W619" i="20" a="1"/>
  <c r="W619" i="20" s="1"/>
  <c r="W620" i="20" a="1"/>
  <c r="W620" i="20" s="1"/>
  <c r="W621" i="20" a="1"/>
  <c r="W621" i="20" s="1"/>
  <c r="W622" i="20" a="1"/>
  <c r="W622" i="20" s="1"/>
  <c r="W623" i="20" a="1"/>
  <c r="W623" i="20" s="1"/>
  <c r="W624" i="20" a="1"/>
  <c r="W624" i="20" s="1"/>
  <c r="W625" i="20" a="1"/>
  <c r="W625" i="20" s="1"/>
  <c r="W626" i="20" a="1"/>
  <c r="W626" i="20" s="1"/>
  <c r="W627" i="20" a="1"/>
  <c r="W627" i="20" s="1"/>
  <c r="W628" i="20" a="1"/>
  <c r="W628" i="20" s="1"/>
  <c r="W629" i="20" a="1"/>
  <c r="W629" i="20" s="1"/>
  <c r="W630" i="20" a="1"/>
  <c r="W630" i="20" s="1"/>
  <c r="W631" i="20" a="1"/>
  <c r="W631" i="20" s="1"/>
  <c r="W632" i="20" a="1"/>
  <c r="W632" i="20" s="1"/>
  <c r="W633" i="20" a="1"/>
  <c r="W633" i="20" s="1"/>
  <c r="W634" i="20" a="1"/>
  <c r="W634" i="20" s="1"/>
  <c r="W635" i="20" a="1"/>
  <c r="W635" i="20" s="1"/>
  <c r="W636" i="20" a="1"/>
  <c r="W636" i="20" s="1"/>
  <c r="W637" i="20" a="1"/>
  <c r="W637" i="20" s="1"/>
  <c r="W638" i="20" a="1"/>
  <c r="W638" i="20" s="1"/>
  <c r="W639" i="20" a="1"/>
  <c r="W639" i="20" s="1"/>
  <c r="W640" i="20" a="1"/>
  <c r="W640" i="20" s="1"/>
  <c r="W641" i="20" a="1"/>
  <c r="W641" i="20" s="1"/>
  <c r="W642" i="20" a="1"/>
  <c r="W642" i="20" s="1"/>
  <c r="W643" i="20" a="1"/>
  <c r="W643" i="20" s="1"/>
  <c r="W644" i="20" a="1"/>
  <c r="W644" i="20" s="1"/>
  <c r="W645" i="20" a="1"/>
  <c r="W645" i="20" s="1"/>
  <c r="W646" i="20" a="1"/>
  <c r="W646" i="20" s="1"/>
  <c r="W647" i="20" a="1"/>
  <c r="W647" i="20" s="1"/>
  <c r="W648" i="20" a="1"/>
  <c r="W648" i="20" s="1"/>
  <c r="W649" i="20" a="1"/>
  <c r="W649" i="20" s="1"/>
  <c r="W650" i="20" a="1"/>
  <c r="W650" i="20" s="1"/>
  <c r="W651" i="20" a="1"/>
  <c r="W651" i="20" s="1"/>
  <c r="W652" i="20" a="1"/>
  <c r="W652" i="20" s="1"/>
  <c r="W653" i="20" a="1"/>
  <c r="W653" i="20" s="1"/>
  <c r="W654" i="20" a="1"/>
  <c r="W654" i="20" s="1"/>
  <c r="W655" i="20" a="1"/>
  <c r="W655" i="20" s="1"/>
  <c r="W656" i="20" a="1"/>
  <c r="W656" i="20" s="1"/>
  <c r="W657" i="20" a="1"/>
  <c r="W657" i="20" s="1"/>
  <c r="W658" i="20" a="1"/>
  <c r="W658" i="20" s="1"/>
  <c r="W659" i="20" a="1"/>
  <c r="W659" i="20" s="1"/>
  <c r="W660" i="20" a="1"/>
  <c r="W660" i="20" s="1"/>
  <c r="W661" i="20" a="1"/>
  <c r="W661" i="20" s="1"/>
  <c r="W662" i="20" a="1"/>
  <c r="W662" i="20" s="1"/>
  <c r="W663" i="20" a="1"/>
  <c r="W663" i="20" s="1"/>
  <c r="W664" i="20" a="1"/>
  <c r="W664" i="20" s="1"/>
  <c r="W665" i="20" a="1"/>
  <c r="W665" i="20" s="1"/>
  <c r="W666" i="20" a="1"/>
  <c r="W666" i="20" s="1"/>
  <c r="W667" i="20" a="1"/>
  <c r="W667" i="20" s="1"/>
  <c r="W668" i="20" a="1"/>
  <c r="W668" i="20" s="1"/>
  <c r="W669" i="20" a="1"/>
  <c r="W669" i="20" s="1"/>
  <c r="W670" i="20" a="1"/>
  <c r="W670" i="20" s="1"/>
  <c r="W671" i="20" a="1"/>
  <c r="W671" i="20" s="1"/>
  <c r="W672" i="20" a="1"/>
  <c r="W672" i="20" s="1"/>
  <c r="W673" i="20" a="1"/>
  <c r="W673" i="20" s="1"/>
  <c r="W674" i="20" a="1"/>
  <c r="W674" i="20" s="1"/>
  <c r="W675" i="20" a="1"/>
  <c r="W675" i="20" s="1"/>
  <c r="W676" i="20" a="1"/>
  <c r="W676" i="20" s="1"/>
  <c r="W677" i="20" a="1"/>
  <c r="W677" i="20" s="1"/>
  <c r="W678" i="20" a="1"/>
  <c r="W678" i="20" s="1"/>
  <c r="W679" i="20" a="1"/>
  <c r="W679" i="20" s="1"/>
  <c r="W680" i="20" a="1"/>
  <c r="W680" i="20" s="1"/>
  <c r="W681" i="20" a="1"/>
  <c r="W681" i="20" s="1"/>
  <c r="W682" i="20" a="1"/>
  <c r="W682" i="20" s="1"/>
  <c r="W683" i="20" a="1"/>
  <c r="W683" i="20" s="1"/>
  <c r="W684" i="20" a="1"/>
  <c r="W684" i="20" s="1"/>
  <c r="W685" i="20" a="1"/>
  <c r="W685" i="20" s="1"/>
  <c r="W686" i="20" a="1"/>
  <c r="W686" i="20" s="1"/>
  <c r="W687" i="20" a="1"/>
  <c r="W687" i="20" s="1"/>
  <c r="W688" i="20" a="1"/>
  <c r="W688" i="20" s="1"/>
  <c r="W689" i="20" a="1"/>
  <c r="W689" i="20" s="1"/>
  <c r="W690" i="20" a="1"/>
  <c r="W690" i="20" s="1"/>
  <c r="W691" i="20" a="1"/>
  <c r="W691" i="20" s="1"/>
  <c r="W692" i="20" a="1"/>
  <c r="W692" i="20" s="1"/>
  <c r="W693" i="20" a="1"/>
  <c r="W693" i="20" s="1"/>
  <c r="W694" i="20" a="1"/>
  <c r="W694" i="20" s="1"/>
  <c r="W695" i="20" a="1"/>
  <c r="W695" i="20" s="1"/>
  <c r="W696" i="20" a="1"/>
  <c r="W696" i="20" s="1"/>
  <c r="W697" i="20" a="1"/>
  <c r="W697" i="20" s="1"/>
  <c r="W698" i="20" a="1"/>
  <c r="W698" i="20" s="1"/>
  <c r="W699" i="20" a="1"/>
  <c r="W699" i="20" s="1"/>
  <c r="W700" i="20" a="1"/>
  <c r="W700" i="20" s="1"/>
  <c r="W701" i="20" a="1"/>
  <c r="W701" i="20" s="1"/>
  <c r="W702" i="20" a="1"/>
  <c r="W702" i="20" s="1"/>
  <c r="W703" i="20" a="1"/>
  <c r="W703" i="20" s="1"/>
  <c r="W704" i="20" a="1"/>
  <c r="W704" i="20" s="1"/>
  <c r="W705" i="20" a="1"/>
  <c r="W705" i="20" s="1"/>
  <c r="W706" i="20" a="1"/>
  <c r="W706" i="20" s="1"/>
  <c r="W707" i="20" a="1"/>
  <c r="W707" i="20" s="1"/>
  <c r="W708" i="20" a="1"/>
  <c r="W708" i="20" s="1"/>
  <c r="W709" i="20" a="1"/>
  <c r="W709" i="20" s="1"/>
  <c r="W710" i="20" a="1"/>
  <c r="W710" i="20" s="1"/>
  <c r="W711" i="20" a="1"/>
  <c r="W711" i="20" s="1"/>
  <c r="W712" i="20" a="1"/>
  <c r="W712" i="20" s="1"/>
  <c r="W713" i="20" a="1"/>
  <c r="W713" i="20" s="1"/>
  <c r="W714" i="20" a="1"/>
  <c r="W714" i="20" s="1"/>
  <c r="W715" i="20" a="1"/>
  <c r="W715" i="20" s="1"/>
  <c r="W716" i="20" a="1"/>
  <c r="W716" i="20" s="1"/>
  <c r="W717" i="20" a="1"/>
  <c r="W717" i="20" s="1"/>
  <c r="W718" i="20" a="1"/>
  <c r="W718" i="20" s="1"/>
  <c r="W719" i="20" a="1"/>
  <c r="W719" i="20" s="1"/>
  <c r="W720" i="20" a="1"/>
  <c r="W720" i="20" s="1"/>
  <c r="W721" i="20" a="1"/>
  <c r="W721" i="20" s="1"/>
  <c r="W722" i="20" a="1"/>
  <c r="W722" i="20" s="1"/>
  <c r="W723" i="20" a="1"/>
  <c r="W723" i="20" s="1"/>
  <c r="W724" i="20" a="1"/>
  <c r="W724" i="20" s="1"/>
  <c r="W725" i="20" a="1"/>
  <c r="W725" i="20" s="1"/>
  <c r="W726" i="20" a="1"/>
  <c r="W726" i="20" s="1"/>
  <c r="W727" i="20" a="1"/>
  <c r="W727" i="20" s="1"/>
  <c r="W728" i="20" a="1"/>
  <c r="W728" i="20" s="1"/>
  <c r="W729" i="20" a="1"/>
  <c r="W729" i="20" s="1"/>
  <c r="W730" i="20" a="1"/>
  <c r="W730" i="20" s="1"/>
  <c r="W731" i="20" a="1"/>
  <c r="W731" i="20" s="1"/>
  <c r="W732" i="20" a="1"/>
  <c r="W732" i="20" s="1"/>
  <c r="W733" i="20" a="1"/>
  <c r="W733" i="20" s="1"/>
  <c r="W734" i="20" a="1"/>
  <c r="W734" i="20" s="1"/>
  <c r="W735" i="20" a="1"/>
  <c r="W735" i="20" s="1"/>
  <c r="W736" i="20" a="1"/>
  <c r="W736" i="20" s="1"/>
  <c r="W737" i="20" a="1"/>
  <c r="W737" i="20" s="1"/>
  <c r="W738" i="20" a="1"/>
  <c r="W738" i="20" s="1"/>
  <c r="W739" i="20" a="1"/>
  <c r="W739" i="20" s="1"/>
  <c r="W740" i="20" a="1"/>
  <c r="W740" i="20" s="1"/>
  <c r="W741" i="20" a="1"/>
  <c r="W741" i="20" s="1"/>
  <c r="W742" i="20" a="1"/>
  <c r="W742" i="20" s="1"/>
  <c r="W743" i="20" a="1"/>
  <c r="W743" i="20" s="1"/>
  <c r="W744" i="20" a="1"/>
  <c r="W744" i="20" s="1"/>
  <c r="W745" i="20" a="1"/>
  <c r="W745" i="20" s="1"/>
  <c r="W746" i="20" a="1"/>
  <c r="W746" i="20" s="1"/>
  <c r="W747" i="20" a="1"/>
  <c r="W747" i="20" s="1"/>
  <c r="W748" i="20" a="1"/>
  <c r="W748" i="20" s="1"/>
  <c r="W749" i="20" a="1"/>
  <c r="W749" i="20" s="1"/>
  <c r="W750" i="20" a="1"/>
  <c r="W750" i="20" s="1"/>
  <c r="W751" i="20" a="1"/>
  <c r="W751" i="20" s="1"/>
  <c r="W752" i="20" a="1"/>
  <c r="W752" i="20" s="1"/>
  <c r="W753" i="20" a="1"/>
  <c r="W753" i="20" s="1"/>
  <c r="W754" i="20" a="1"/>
  <c r="W754" i="20" s="1"/>
  <c r="W755" i="20" a="1"/>
  <c r="W755" i="20" s="1"/>
  <c r="W756" i="20" a="1"/>
  <c r="W756" i="20" s="1"/>
  <c r="W757" i="20" a="1"/>
  <c r="W757" i="20" s="1"/>
  <c r="W758" i="20" a="1"/>
  <c r="W758" i="20" s="1"/>
  <c r="W759" i="20" a="1"/>
  <c r="W759" i="20" s="1"/>
  <c r="W760" i="20" a="1"/>
  <c r="W760" i="20" s="1"/>
  <c r="W761" i="20" a="1"/>
  <c r="W761" i="20" s="1"/>
  <c r="W762" i="20" a="1"/>
  <c r="W762" i="20" s="1"/>
  <c r="W763" i="20" a="1"/>
  <c r="W763" i="20" s="1"/>
  <c r="W764" i="20" a="1"/>
  <c r="W764" i="20" s="1"/>
  <c r="W765" i="20" a="1"/>
  <c r="W765" i="20" s="1"/>
  <c r="W766" i="20" a="1"/>
  <c r="W766" i="20" s="1"/>
  <c r="W767" i="20" a="1"/>
  <c r="W767" i="20" s="1"/>
  <c r="W768" i="20" a="1"/>
  <c r="W768" i="20" s="1"/>
  <c r="W769" i="20" a="1"/>
  <c r="W769" i="20" s="1"/>
  <c r="W770" i="20" a="1"/>
  <c r="W770" i="20" s="1"/>
  <c r="W771" i="20" a="1"/>
  <c r="W771" i="20" s="1"/>
  <c r="W772" i="20" a="1"/>
  <c r="W772" i="20" s="1"/>
  <c r="W773" i="20" a="1"/>
  <c r="W773" i="20" s="1"/>
  <c r="W774" i="20" a="1"/>
  <c r="W774" i="20" s="1"/>
  <c r="W775" i="20" a="1"/>
  <c r="W775" i="20" s="1"/>
  <c r="W776" i="20" a="1"/>
  <c r="W776" i="20" s="1"/>
  <c r="W777" i="20" a="1"/>
  <c r="W777" i="20" s="1"/>
  <c r="W778" i="20" a="1"/>
  <c r="W778" i="20" s="1"/>
  <c r="W779" i="20" a="1"/>
  <c r="W779" i="20" s="1"/>
  <c r="W780" i="20" a="1"/>
  <c r="W780" i="20" s="1"/>
  <c r="W781" i="20" a="1"/>
  <c r="W781" i="20" s="1"/>
  <c r="W782" i="20" a="1"/>
  <c r="W782" i="20" s="1"/>
  <c r="W783" i="20" a="1"/>
  <c r="W783" i="20" s="1"/>
  <c r="W784" i="20" a="1"/>
  <c r="W784" i="20" s="1"/>
  <c r="W785" i="20" a="1"/>
  <c r="W785" i="20" s="1"/>
  <c r="W786" i="20" a="1"/>
  <c r="W786" i="20" s="1"/>
  <c r="W787" i="20" a="1"/>
  <c r="W787" i="20" s="1"/>
  <c r="W788" i="20" a="1"/>
  <c r="W788" i="20" s="1"/>
  <c r="W789" i="20" a="1"/>
  <c r="W789" i="20" s="1"/>
  <c r="W790" i="20" a="1"/>
  <c r="W790" i="20" s="1"/>
  <c r="W791" i="20" a="1"/>
  <c r="W791" i="20" s="1"/>
  <c r="W792" i="20" a="1"/>
  <c r="W792" i="20" s="1"/>
  <c r="W793" i="20" a="1"/>
  <c r="W793" i="20" s="1"/>
  <c r="W794" i="20" a="1"/>
  <c r="W794" i="20" s="1"/>
  <c r="W795" i="20" a="1"/>
  <c r="W795" i="20" s="1"/>
  <c r="W796" i="20" a="1"/>
  <c r="W796" i="20" s="1"/>
  <c r="W797" i="20" a="1"/>
  <c r="W797" i="20" s="1"/>
  <c r="W798" i="20" a="1"/>
  <c r="W798" i="20" s="1"/>
  <c r="W799" i="20" a="1"/>
  <c r="W799" i="20" s="1"/>
  <c r="W800" i="20" a="1"/>
  <c r="W800" i="20" s="1"/>
  <c r="W801" i="20" a="1"/>
  <c r="W801" i="20" s="1"/>
  <c r="W802" i="20" a="1"/>
  <c r="W802" i="20" s="1"/>
  <c r="W803" i="20" a="1"/>
  <c r="W803" i="20" s="1"/>
  <c r="W804" i="20" a="1"/>
  <c r="W804" i="20" s="1"/>
  <c r="W805" i="20" a="1"/>
  <c r="W805" i="20" s="1"/>
  <c r="W806" i="20" a="1"/>
  <c r="W806" i="20" s="1"/>
  <c r="W807" i="20" a="1"/>
  <c r="W807" i="20" s="1"/>
  <c r="W808" i="20" a="1"/>
  <c r="W808" i="20" s="1"/>
  <c r="W809" i="20" a="1"/>
  <c r="W809" i="20" s="1"/>
  <c r="W810" i="20" a="1"/>
  <c r="W810" i="20" s="1"/>
  <c r="W811" i="20" a="1"/>
  <c r="W811" i="20" s="1"/>
  <c r="W812" i="20" a="1"/>
  <c r="W812" i="20" s="1"/>
  <c r="W813" i="20" a="1"/>
  <c r="W813" i="20" s="1"/>
  <c r="W814" i="20" a="1"/>
  <c r="W814" i="20" s="1"/>
  <c r="W815" i="20" a="1"/>
  <c r="W815" i="20" s="1"/>
  <c r="W816" i="20" a="1"/>
  <c r="W816" i="20" s="1"/>
  <c r="W817" i="20" a="1"/>
  <c r="W817" i="20" s="1"/>
  <c r="W818" i="20" a="1"/>
  <c r="W818" i="20" s="1"/>
  <c r="W819" i="20" a="1"/>
  <c r="W819" i="20" s="1"/>
  <c r="W820" i="20" a="1"/>
  <c r="W820" i="20" s="1"/>
  <c r="W821" i="20" a="1"/>
  <c r="W821" i="20" s="1"/>
  <c r="W822" i="20" a="1"/>
  <c r="W822" i="20" s="1"/>
  <c r="W823" i="20" a="1"/>
  <c r="W823" i="20" s="1"/>
  <c r="W824" i="20" a="1"/>
  <c r="W824" i="20" s="1"/>
  <c r="W825" i="20" a="1"/>
  <c r="W825" i="20" s="1"/>
  <c r="W826" i="20" a="1"/>
  <c r="W826" i="20" s="1"/>
  <c r="W827" i="20" a="1"/>
  <c r="W827" i="20" s="1"/>
  <c r="W828" i="20" a="1"/>
  <c r="W828" i="20" s="1"/>
  <c r="W829" i="20" a="1"/>
  <c r="W829" i="20" s="1"/>
  <c r="W830" i="20" a="1"/>
  <c r="W830" i="20" s="1"/>
  <c r="W831" i="20" a="1"/>
  <c r="W831" i="20" s="1"/>
  <c r="W832" i="20" a="1"/>
  <c r="W832" i="20" s="1"/>
  <c r="W833" i="20" a="1"/>
  <c r="W833" i="20" s="1"/>
  <c r="W834" i="20" a="1"/>
  <c r="W834" i="20" s="1"/>
  <c r="W835" i="20" a="1"/>
  <c r="W835" i="20" s="1"/>
  <c r="W836" i="20" a="1"/>
  <c r="W836" i="20" s="1"/>
  <c r="W837" i="20" a="1"/>
  <c r="W837" i="20" s="1"/>
  <c r="W838" i="20" a="1"/>
  <c r="W838" i="20" s="1"/>
  <c r="W839" i="20" a="1"/>
  <c r="W839" i="20" s="1"/>
  <c r="W840" i="20" a="1"/>
  <c r="W840" i="20" s="1"/>
  <c r="W841" i="20" a="1"/>
  <c r="W841" i="20" s="1"/>
  <c r="W842" i="20" a="1"/>
  <c r="W842" i="20" s="1"/>
  <c r="W843" i="20" a="1"/>
  <c r="W843" i="20" s="1"/>
  <c r="W844" i="20" a="1"/>
  <c r="W844" i="20" s="1"/>
  <c r="W845" i="20" a="1"/>
  <c r="W845" i="20" s="1"/>
  <c r="W846" i="20" a="1"/>
  <c r="W846" i="20" s="1"/>
  <c r="W847" i="20" a="1"/>
  <c r="W847" i="20" s="1"/>
  <c r="W848" i="20" a="1"/>
  <c r="W848" i="20" s="1"/>
  <c r="W849" i="20" a="1"/>
  <c r="W849" i="20" s="1"/>
  <c r="W850" i="20" a="1"/>
  <c r="W850" i="20" s="1"/>
  <c r="W851" i="20" a="1"/>
  <c r="W851" i="20" s="1"/>
  <c r="W852" i="20" a="1"/>
  <c r="W852" i="20" s="1"/>
  <c r="W853" i="20" a="1"/>
  <c r="W853" i="20" s="1"/>
  <c r="W854" i="20" a="1"/>
  <c r="W854" i="20" s="1"/>
  <c r="W855" i="20" a="1"/>
  <c r="W855" i="20" s="1"/>
  <c r="W856" i="20" a="1"/>
  <c r="W856" i="20" s="1"/>
  <c r="W857" i="20" a="1"/>
  <c r="W857" i="20" s="1"/>
  <c r="W858" i="20" a="1"/>
  <c r="W858" i="20" s="1"/>
  <c r="W859" i="20" a="1"/>
  <c r="W859" i="20" s="1"/>
  <c r="W860" i="20" a="1"/>
  <c r="W860" i="20" s="1"/>
  <c r="W861" i="20" a="1"/>
  <c r="W861" i="20" s="1"/>
  <c r="W862" i="20" a="1"/>
  <c r="W862" i="20" s="1"/>
  <c r="W863" i="20" a="1"/>
  <c r="W863" i="20" s="1"/>
  <c r="W864" i="20" a="1"/>
  <c r="W864" i="20" s="1"/>
  <c r="W865" i="20" a="1"/>
  <c r="W865" i="20" s="1"/>
  <c r="W866" i="20" a="1"/>
  <c r="W866" i="20" s="1"/>
  <c r="W867" i="20" a="1"/>
  <c r="W867" i="20" s="1"/>
  <c r="W868" i="20" a="1"/>
  <c r="W868" i="20" s="1"/>
  <c r="W869" i="20" a="1"/>
  <c r="W869" i="20" s="1"/>
  <c r="W870" i="20" a="1"/>
  <c r="W870" i="20" s="1"/>
  <c r="W871" i="20" a="1"/>
  <c r="W871" i="20" s="1"/>
  <c r="W872" i="20" a="1"/>
  <c r="W872" i="20" s="1"/>
  <c r="W873" i="20" a="1"/>
  <c r="W873" i="20" s="1"/>
  <c r="W874" i="20" a="1"/>
  <c r="W874" i="20" s="1"/>
  <c r="W875" i="20" a="1"/>
  <c r="W875" i="20" s="1"/>
  <c r="W876" i="20" a="1"/>
  <c r="W876" i="20" s="1"/>
  <c r="W877" i="20" a="1"/>
  <c r="W877" i="20" s="1"/>
  <c r="W878" i="20" a="1"/>
  <c r="W878" i="20" s="1"/>
  <c r="W879" i="20" a="1"/>
  <c r="W879" i="20" s="1"/>
  <c r="W880" i="20" a="1"/>
  <c r="W880" i="20" s="1"/>
  <c r="W881" i="20" a="1"/>
  <c r="W881" i="20" s="1"/>
  <c r="W882" i="20" a="1"/>
  <c r="W882" i="20" s="1"/>
  <c r="W883" i="20" a="1"/>
  <c r="W883" i="20" s="1"/>
  <c r="W884" i="20" a="1"/>
  <c r="W884" i="20" s="1"/>
  <c r="W885" i="20" a="1"/>
  <c r="W885" i="20" s="1"/>
  <c r="W886" i="20" a="1"/>
  <c r="W886" i="20" s="1"/>
  <c r="W887" i="20" a="1"/>
  <c r="W887" i="20" s="1"/>
  <c r="W888" i="20" a="1"/>
  <c r="W888" i="20" s="1"/>
  <c r="W889" i="20" a="1"/>
  <c r="W889" i="20" s="1"/>
  <c r="W890" i="20" a="1"/>
  <c r="W890" i="20" s="1"/>
  <c r="W891" i="20" a="1"/>
  <c r="W891" i="20" s="1"/>
  <c r="W892" i="20" a="1"/>
  <c r="W892" i="20" s="1"/>
  <c r="W893" i="20" a="1"/>
  <c r="W893" i="20" s="1"/>
  <c r="W894" i="20" a="1"/>
  <c r="W894" i="20" s="1"/>
  <c r="W895" i="20" a="1"/>
  <c r="W895" i="20" s="1"/>
  <c r="W896" i="20" a="1"/>
  <c r="W896" i="20" s="1"/>
  <c r="W897" i="20" a="1"/>
  <c r="W897" i="20" s="1"/>
  <c r="W898" i="20" a="1"/>
  <c r="W898" i="20" s="1"/>
  <c r="W899" i="20" a="1"/>
  <c r="W899" i="20" s="1"/>
  <c r="W900" i="20" a="1"/>
  <c r="W900" i="20" s="1"/>
  <c r="W901" i="20" a="1"/>
  <c r="W901" i="20" s="1"/>
  <c r="W902" i="20" a="1"/>
  <c r="W902" i="20" s="1"/>
  <c r="W903" i="20" a="1"/>
  <c r="W903" i="20" s="1"/>
  <c r="W904" i="20" a="1"/>
  <c r="W904" i="20" s="1"/>
  <c r="W905" i="20" a="1"/>
  <c r="W905" i="20" s="1"/>
  <c r="W906" i="20" a="1"/>
  <c r="W906" i="20" s="1"/>
  <c r="W907" i="20" a="1"/>
  <c r="W907" i="20" s="1"/>
  <c r="W908" i="20" a="1"/>
  <c r="W908" i="20" s="1"/>
  <c r="W909" i="20" a="1"/>
  <c r="W909" i="20" s="1"/>
  <c r="W910" i="20" a="1"/>
  <c r="W910" i="20" s="1"/>
  <c r="W911" i="20" a="1"/>
  <c r="W911" i="20" s="1"/>
  <c r="W912" i="20" a="1"/>
  <c r="W912" i="20" s="1"/>
  <c r="W913" i="20" a="1"/>
  <c r="W913" i="20" s="1"/>
  <c r="W914" i="20" a="1"/>
  <c r="W914" i="20" s="1"/>
  <c r="W915" i="20" a="1"/>
  <c r="W915" i="20" s="1"/>
  <c r="W916" i="20" a="1"/>
  <c r="W916" i="20" s="1"/>
  <c r="W917" i="20" a="1"/>
  <c r="W917" i="20" s="1"/>
  <c r="W918" i="20" a="1"/>
  <c r="W918" i="20" s="1"/>
  <c r="W466" i="20" a="1"/>
  <c r="W466" i="20" s="1"/>
  <c r="V471" i="20" a="1"/>
  <c r="V471" i="20" s="1"/>
  <c r="V472" i="20" a="1"/>
  <c r="V472" i="20" s="1"/>
  <c r="V473" i="20" a="1"/>
  <c r="V473" i="20" s="1"/>
  <c r="V474" i="20" a="1"/>
  <c r="V474" i="20" s="1"/>
  <c r="V475" i="20" a="1"/>
  <c r="V475" i="20" s="1"/>
  <c r="V476" i="20" a="1"/>
  <c r="V476" i="20" s="1"/>
  <c r="V477" i="20" a="1"/>
  <c r="V477" i="20" s="1"/>
  <c r="V478" i="20" a="1"/>
  <c r="V478" i="20" s="1"/>
  <c r="V479" i="20" a="1"/>
  <c r="V479" i="20" s="1"/>
  <c r="V480" i="20" a="1"/>
  <c r="V480" i="20" s="1"/>
  <c r="V481" i="20" a="1"/>
  <c r="V481" i="20" s="1"/>
  <c r="V482" i="20" a="1"/>
  <c r="V482" i="20" s="1"/>
  <c r="V483" i="20" a="1"/>
  <c r="V483" i="20" s="1"/>
  <c r="V484" i="20" a="1"/>
  <c r="V484" i="20" s="1"/>
  <c r="V485" i="20" a="1"/>
  <c r="V485" i="20" s="1"/>
  <c r="V486" i="20" a="1"/>
  <c r="V486" i="20" s="1"/>
  <c r="V487" i="20" a="1"/>
  <c r="V487" i="20" s="1"/>
  <c r="V488" i="20" a="1"/>
  <c r="V488" i="20" s="1"/>
  <c r="V489" i="20" a="1"/>
  <c r="V489" i="20" s="1"/>
  <c r="V490" i="20" a="1"/>
  <c r="V490" i="20" s="1"/>
  <c r="V491" i="20" a="1"/>
  <c r="V491" i="20" s="1"/>
  <c r="V492" i="20" a="1"/>
  <c r="V492" i="20" s="1"/>
  <c r="V493" i="20" a="1"/>
  <c r="V493" i="20" s="1"/>
  <c r="V494" i="20" a="1"/>
  <c r="V494" i="20" s="1"/>
  <c r="V495" i="20" a="1"/>
  <c r="V495" i="20" s="1"/>
  <c r="V496" i="20" a="1"/>
  <c r="V496" i="20" s="1"/>
  <c r="V497" i="20" a="1"/>
  <c r="V497" i="20" s="1"/>
  <c r="V498" i="20" a="1"/>
  <c r="V498" i="20" s="1"/>
  <c r="V499" i="20" a="1"/>
  <c r="V499" i="20" s="1"/>
  <c r="V500" i="20" a="1"/>
  <c r="V500" i="20" s="1"/>
  <c r="V501" i="20" a="1"/>
  <c r="V501" i="20" s="1"/>
  <c r="V502" i="20" a="1"/>
  <c r="V502" i="20" s="1"/>
  <c r="V503" i="20" a="1"/>
  <c r="V503" i="20" s="1"/>
  <c r="V504" i="20" a="1"/>
  <c r="V504" i="20" s="1"/>
  <c r="V505" i="20" a="1"/>
  <c r="V505" i="20" s="1"/>
  <c r="V506" i="20" a="1"/>
  <c r="V506" i="20" s="1"/>
  <c r="V507" i="20" a="1"/>
  <c r="V507" i="20" s="1"/>
  <c r="V508" i="20" a="1"/>
  <c r="V508" i="20" s="1"/>
  <c r="V509" i="20" a="1"/>
  <c r="V509" i="20" s="1"/>
  <c r="V510" i="20" a="1"/>
  <c r="V510" i="20" s="1"/>
  <c r="V511" i="20" a="1"/>
  <c r="V511" i="20" s="1"/>
  <c r="V512" i="20" a="1"/>
  <c r="V512" i="20" s="1"/>
  <c r="V513" i="20" a="1"/>
  <c r="V513" i="20" s="1"/>
  <c r="V514" i="20" a="1"/>
  <c r="V514" i="20" s="1"/>
  <c r="V515" i="20" a="1"/>
  <c r="V515" i="20" s="1"/>
  <c r="V516" i="20" a="1"/>
  <c r="V516" i="20" s="1"/>
  <c r="V517" i="20" a="1"/>
  <c r="V517" i="20" s="1"/>
  <c r="V518" i="20" a="1"/>
  <c r="V518" i="20" s="1"/>
  <c r="V519" i="20" a="1"/>
  <c r="V519" i="20" s="1"/>
  <c r="V520" i="20" a="1"/>
  <c r="V520" i="20" s="1"/>
  <c r="V521" i="20" a="1"/>
  <c r="V521" i="20" s="1"/>
  <c r="V522" i="20" a="1"/>
  <c r="V522" i="20" s="1"/>
  <c r="V523" i="20" a="1"/>
  <c r="V523" i="20" s="1"/>
  <c r="V524" i="20" a="1"/>
  <c r="V524" i="20" s="1"/>
  <c r="V525" i="20" a="1"/>
  <c r="V525" i="20" s="1"/>
  <c r="V526" i="20" a="1"/>
  <c r="V526" i="20" s="1"/>
  <c r="V527" i="20" a="1"/>
  <c r="V527" i="20" s="1"/>
  <c r="V528" i="20" a="1"/>
  <c r="V528" i="20" s="1"/>
  <c r="V529" i="20" a="1"/>
  <c r="V529" i="20" s="1"/>
  <c r="V530" i="20" a="1"/>
  <c r="V530" i="20" s="1"/>
  <c r="V531" i="20" a="1"/>
  <c r="V531" i="20" s="1"/>
  <c r="V532" i="20" a="1"/>
  <c r="V532" i="20" s="1"/>
  <c r="V533" i="20" a="1"/>
  <c r="V533" i="20" s="1"/>
  <c r="V534" i="20" a="1"/>
  <c r="V534" i="20" s="1"/>
  <c r="V535" i="20" a="1"/>
  <c r="V535" i="20" s="1"/>
  <c r="V536" i="20" a="1"/>
  <c r="V536" i="20" s="1"/>
  <c r="V537" i="20" a="1"/>
  <c r="V537" i="20" s="1"/>
  <c r="V538" i="20" a="1"/>
  <c r="V538" i="20" s="1"/>
  <c r="V539" i="20" a="1"/>
  <c r="V539" i="20" s="1"/>
  <c r="V540" i="20" a="1"/>
  <c r="V540" i="20" s="1"/>
  <c r="V541" i="20" a="1"/>
  <c r="V541" i="20" s="1"/>
  <c r="V542" i="20" a="1"/>
  <c r="V542" i="20" s="1"/>
  <c r="V543" i="20" a="1"/>
  <c r="V543" i="20" s="1"/>
  <c r="V544" i="20" a="1"/>
  <c r="V544" i="20" s="1"/>
  <c r="V545" i="20" a="1"/>
  <c r="V545" i="20" s="1"/>
  <c r="V546" i="20" a="1"/>
  <c r="V546" i="20" s="1"/>
  <c r="V547" i="20" a="1"/>
  <c r="V547" i="20" s="1"/>
  <c r="V548" i="20" a="1"/>
  <c r="V548" i="20" s="1"/>
  <c r="V549" i="20" a="1"/>
  <c r="V549" i="20" s="1"/>
  <c r="V550" i="20" a="1"/>
  <c r="V550" i="20" s="1"/>
  <c r="V551" i="20" a="1"/>
  <c r="V551" i="20" s="1"/>
  <c r="V552" i="20" a="1"/>
  <c r="V552" i="20" s="1"/>
  <c r="V553" i="20" a="1"/>
  <c r="V553" i="20" s="1"/>
  <c r="V554" i="20" a="1"/>
  <c r="V554" i="20" s="1"/>
  <c r="V555" i="20" a="1"/>
  <c r="V555" i="20" s="1"/>
  <c r="V556" i="20" a="1"/>
  <c r="V556" i="20" s="1"/>
  <c r="V557" i="20" a="1"/>
  <c r="V557" i="20" s="1"/>
  <c r="V558" i="20" a="1"/>
  <c r="V558" i="20" s="1"/>
  <c r="V559" i="20" a="1"/>
  <c r="V559" i="20" s="1"/>
  <c r="V560" i="20" a="1"/>
  <c r="V560" i="20" s="1"/>
  <c r="V561" i="20" a="1"/>
  <c r="V561" i="20" s="1"/>
  <c r="V562" i="20" a="1"/>
  <c r="V562" i="20" s="1"/>
  <c r="V563" i="20" a="1"/>
  <c r="V563" i="20" s="1"/>
  <c r="V564" i="20" a="1"/>
  <c r="V564" i="20" s="1"/>
  <c r="V565" i="20" a="1"/>
  <c r="V565" i="20" s="1"/>
  <c r="V566" i="20" a="1"/>
  <c r="V566" i="20" s="1"/>
  <c r="V567" i="20" a="1"/>
  <c r="V567" i="20" s="1"/>
  <c r="V568" i="20" a="1"/>
  <c r="V568" i="20" s="1"/>
  <c r="V569" i="20" a="1"/>
  <c r="V569" i="20" s="1"/>
  <c r="V570" i="20" a="1"/>
  <c r="V570" i="20" s="1"/>
  <c r="V571" i="20" a="1"/>
  <c r="V571" i="20" s="1"/>
  <c r="V572" i="20" a="1"/>
  <c r="V572" i="20" s="1"/>
  <c r="V573" i="20" a="1"/>
  <c r="V573" i="20" s="1"/>
  <c r="V574" i="20" a="1"/>
  <c r="V574" i="20" s="1"/>
  <c r="V575" i="20" a="1"/>
  <c r="V575" i="20" s="1"/>
  <c r="V576" i="20" a="1"/>
  <c r="V576" i="20" s="1"/>
  <c r="V577" i="20" a="1"/>
  <c r="V577" i="20" s="1"/>
  <c r="V578" i="20" a="1"/>
  <c r="V578" i="20" s="1"/>
  <c r="V579" i="20" a="1"/>
  <c r="V579" i="20" s="1"/>
  <c r="V580" i="20" a="1"/>
  <c r="V580" i="20" s="1"/>
  <c r="V581" i="20" a="1"/>
  <c r="V581" i="20" s="1"/>
  <c r="V582" i="20" a="1"/>
  <c r="V582" i="20" s="1"/>
  <c r="V583" i="20" a="1"/>
  <c r="V583" i="20" s="1"/>
  <c r="V584" i="20" a="1"/>
  <c r="V584" i="20" s="1"/>
  <c r="V585" i="20" a="1"/>
  <c r="V585" i="20" s="1"/>
  <c r="V586" i="20" a="1"/>
  <c r="V586" i="20" s="1"/>
  <c r="V587" i="20" a="1"/>
  <c r="V587" i="20" s="1"/>
  <c r="V588" i="20" a="1"/>
  <c r="V588" i="20" s="1"/>
  <c r="V589" i="20" a="1"/>
  <c r="V589" i="20" s="1"/>
  <c r="V590" i="20" a="1"/>
  <c r="V590" i="20" s="1"/>
  <c r="V591" i="20" a="1"/>
  <c r="V591" i="20" s="1"/>
  <c r="V592" i="20" a="1"/>
  <c r="V592" i="20" s="1"/>
  <c r="V593" i="20" a="1"/>
  <c r="V593" i="20" s="1"/>
  <c r="V594" i="20" a="1"/>
  <c r="V594" i="20" s="1"/>
  <c r="V595" i="20" a="1"/>
  <c r="V595" i="20" s="1"/>
  <c r="V596" i="20" a="1"/>
  <c r="V596" i="20" s="1"/>
  <c r="V597" i="20" a="1"/>
  <c r="V597" i="20" s="1"/>
  <c r="V598" i="20" a="1"/>
  <c r="V598" i="20" s="1"/>
  <c r="V599" i="20" a="1"/>
  <c r="V599" i="20" s="1"/>
  <c r="V600" i="20" a="1"/>
  <c r="V600" i="20" s="1"/>
  <c r="V601" i="20" a="1"/>
  <c r="V601" i="20" s="1"/>
  <c r="V602" i="20" a="1"/>
  <c r="V602" i="20" s="1"/>
  <c r="V603" i="20" a="1"/>
  <c r="V603" i="20" s="1"/>
  <c r="V604" i="20" a="1"/>
  <c r="V604" i="20" s="1"/>
  <c r="V605" i="20" a="1"/>
  <c r="V605" i="20" s="1"/>
  <c r="V606" i="20" a="1"/>
  <c r="V606" i="20" s="1"/>
  <c r="V607" i="20" a="1"/>
  <c r="V607" i="20" s="1"/>
  <c r="V608" i="20" a="1"/>
  <c r="V608" i="20" s="1"/>
  <c r="V609" i="20" a="1"/>
  <c r="V609" i="20" s="1"/>
  <c r="V610" i="20" a="1"/>
  <c r="V610" i="20" s="1"/>
  <c r="V611" i="20" a="1"/>
  <c r="V611" i="20" s="1"/>
  <c r="V612" i="20" a="1"/>
  <c r="V612" i="20" s="1"/>
  <c r="V613" i="20" a="1"/>
  <c r="V613" i="20" s="1"/>
  <c r="V614" i="20" a="1"/>
  <c r="V614" i="20" s="1"/>
  <c r="V615" i="20" a="1"/>
  <c r="V615" i="20" s="1"/>
  <c r="V616" i="20" a="1"/>
  <c r="V616" i="20" s="1"/>
  <c r="V617" i="20" a="1"/>
  <c r="V617" i="20" s="1"/>
  <c r="V618" i="20" a="1"/>
  <c r="V618" i="20" s="1"/>
  <c r="V619" i="20" a="1"/>
  <c r="V619" i="20" s="1"/>
  <c r="V620" i="20" a="1"/>
  <c r="V620" i="20" s="1"/>
  <c r="V621" i="20" a="1"/>
  <c r="V621" i="20" s="1"/>
  <c r="V622" i="20" a="1"/>
  <c r="V622" i="20" s="1"/>
  <c r="V623" i="20" a="1"/>
  <c r="V623" i="20" s="1"/>
  <c r="V624" i="20" a="1"/>
  <c r="V624" i="20" s="1"/>
  <c r="V625" i="20" a="1"/>
  <c r="V625" i="20" s="1"/>
  <c r="V626" i="20" a="1"/>
  <c r="V626" i="20" s="1"/>
  <c r="V627" i="20" a="1"/>
  <c r="V627" i="20" s="1"/>
  <c r="V628" i="20" a="1"/>
  <c r="V628" i="20" s="1"/>
  <c r="V629" i="20" a="1"/>
  <c r="V629" i="20" s="1"/>
  <c r="V630" i="20" a="1"/>
  <c r="V630" i="20" s="1"/>
  <c r="V631" i="20" a="1"/>
  <c r="V631" i="20" s="1"/>
  <c r="V632" i="20" a="1"/>
  <c r="V632" i="20" s="1"/>
  <c r="V633" i="20" a="1"/>
  <c r="V633" i="20" s="1"/>
  <c r="V634" i="20" a="1"/>
  <c r="V634" i="20" s="1"/>
  <c r="V635" i="20" a="1"/>
  <c r="V635" i="20" s="1"/>
  <c r="V636" i="20" a="1"/>
  <c r="V636" i="20" s="1"/>
  <c r="V637" i="20" a="1"/>
  <c r="V637" i="20" s="1"/>
  <c r="V638" i="20" a="1"/>
  <c r="V638" i="20" s="1"/>
  <c r="V639" i="20" a="1"/>
  <c r="V639" i="20" s="1"/>
  <c r="V640" i="20" a="1"/>
  <c r="V640" i="20" s="1"/>
  <c r="V641" i="20" a="1"/>
  <c r="V641" i="20" s="1"/>
  <c r="V642" i="20" a="1"/>
  <c r="V642" i="20" s="1"/>
  <c r="V643" i="20" a="1"/>
  <c r="V643" i="20" s="1"/>
  <c r="V644" i="20" a="1"/>
  <c r="V644" i="20" s="1"/>
  <c r="V645" i="20" a="1"/>
  <c r="V645" i="20" s="1"/>
  <c r="V646" i="20" a="1"/>
  <c r="V646" i="20" s="1"/>
  <c r="V647" i="20" a="1"/>
  <c r="V647" i="20" s="1"/>
  <c r="V648" i="20" a="1"/>
  <c r="V648" i="20" s="1"/>
  <c r="V649" i="20" a="1"/>
  <c r="V649" i="20" s="1"/>
  <c r="V650" i="20" a="1"/>
  <c r="V650" i="20" s="1"/>
  <c r="V651" i="20" a="1"/>
  <c r="V651" i="20" s="1"/>
  <c r="V652" i="20" a="1"/>
  <c r="V652" i="20" s="1"/>
  <c r="V653" i="20" a="1"/>
  <c r="V653" i="20" s="1"/>
  <c r="V654" i="20" a="1"/>
  <c r="V654" i="20" s="1"/>
  <c r="V655" i="20" a="1"/>
  <c r="V655" i="20" s="1"/>
  <c r="V656" i="20" a="1"/>
  <c r="V656" i="20" s="1"/>
  <c r="V657" i="20" a="1"/>
  <c r="V657" i="20" s="1"/>
  <c r="V658" i="20" a="1"/>
  <c r="V658" i="20" s="1"/>
  <c r="V659" i="20" a="1"/>
  <c r="V659" i="20" s="1"/>
  <c r="V660" i="20" a="1"/>
  <c r="V660" i="20" s="1"/>
  <c r="V661" i="20" a="1"/>
  <c r="V661" i="20" s="1"/>
  <c r="V662" i="20" a="1"/>
  <c r="V662" i="20" s="1"/>
  <c r="V663" i="20" a="1"/>
  <c r="V663" i="20" s="1"/>
  <c r="V664" i="20" a="1"/>
  <c r="V664" i="20" s="1"/>
  <c r="V665" i="20" a="1"/>
  <c r="V665" i="20" s="1"/>
  <c r="V666" i="20" a="1"/>
  <c r="V666" i="20" s="1"/>
  <c r="V667" i="20" a="1"/>
  <c r="V667" i="20" s="1"/>
  <c r="V668" i="20" a="1"/>
  <c r="V668" i="20" s="1"/>
  <c r="V669" i="20" a="1"/>
  <c r="V669" i="20" s="1"/>
  <c r="V670" i="20" a="1"/>
  <c r="V670" i="20" s="1"/>
  <c r="V671" i="20" a="1"/>
  <c r="V671" i="20" s="1"/>
  <c r="V672" i="20" a="1"/>
  <c r="V672" i="20" s="1"/>
  <c r="V673" i="20" a="1"/>
  <c r="V673" i="20" s="1"/>
  <c r="V674" i="20" a="1"/>
  <c r="V674" i="20" s="1"/>
  <c r="V675" i="20" a="1"/>
  <c r="V675" i="20" s="1"/>
  <c r="V676" i="20" a="1"/>
  <c r="V676" i="20" s="1"/>
  <c r="V677" i="20" a="1"/>
  <c r="V677" i="20" s="1"/>
  <c r="V678" i="20" a="1"/>
  <c r="V678" i="20" s="1"/>
  <c r="V679" i="20" a="1"/>
  <c r="V679" i="20" s="1"/>
  <c r="V680" i="20" a="1"/>
  <c r="V680" i="20" s="1"/>
  <c r="V681" i="20" a="1"/>
  <c r="V681" i="20" s="1"/>
  <c r="V682" i="20" a="1"/>
  <c r="V682" i="20" s="1"/>
  <c r="V683" i="20" a="1"/>
  <c r="V683" i="20" s="1"/>
  <c r="V684" i="20" a="1"/>
  <c r="V684" i="20" s="1"/>
  <c r="V685" i="20" a="1"/>
  <c r="V685" i="20" s="1"/>
  <c r="V686" i="20" a="1"/>
  <c r="V686" i="20" s="1"/>
  <c r="V687" i="20" a="1"/>
  <c r="V687" i="20" s="1"/>
  <c r="V688" i="20" a="1"/>
  <c r="V688" i="20" s="1"/>
  <c r="V689" i="20" a="1"/>
  <c r="V689" i="20" s="1"/>
  <c r="V690" i="20" a="1"/>
  <c r="V690" i="20" s="1"/>
  <c r="V691" i="20" a="1"/>
  <c r="V691" i="20" s="1"/>
  <c r="V692" i="20" a="1"/>
  <c r="V692" i="20" s="1"/>
  <c r="V693" i="20" a="1"/>
  <c r="V693" i="20" s="1"/>
  <c r="V694" i="20" a="1"/>
  <c r="V694" i="20" s="1"/>
  <c r="V695" i="20" a="1"/>
  <c r="V695" i="20" s="1"/>
  <c r="V696" i="20" a="1"/>
  <c r="V696" i="20" s="1"/>
  <c r="V697" i="20" a="1"/>
  <c r="V697" i="20" s="1"/>
  <c r="V698" i="20" a="1"/>
  <c r="V698" i="20" s="1"/>
  <c r="V699" i="20" a="1"/>
  <c r="V699" i="20" s="1"/>
  <c r="V700" i="20" a="1"/>
  <c r="V700" i="20" s="1"/>
  <c r="V701" i="20" a="1"/>
  <c r="V701" i="20" s="1"/>
  <c r="V702" i="20" a="1"/>
  <c r="V702" i="20" s="1"/>
  <c r="V703" i="20" a="1"/>
  <c r="V703" i="20" s="1"/>
  <c r="V704" i="20" a="1"/>
  <c r="V704" i="20" s="1"/>
  <c r="V705" i="20" a="1"/>
  <c r="V705" i="20" s="1"/>
  <c r="V706" i="20" a="1"/>
  <c r="V706" i="20" s="1"/>
  <c r="V707" i="20" a="1"/>
  <c r="V707" i="20" s="1"/>
  <c r="V708" i="20" a="1"/>
  <c r="V708" i="20" s="1"/>
  <c r="V709" i="20" a="1"/>
  <c r="V709" i="20" s="1"/>
  <c r="V710" i="20" a="1"/>
  <c r="V710" i="20" s="1"/>
  <c r="V711" i="20" a="1"/>
  <c r="V711" i="20" s="1"/>
  <c r="V712" i="20" a="1"/>
  <c r="V712" i="20" s="1"/>
  <c r="V713" i="20" a="1"/>
  <c r="V713" i="20" s="1"/>
  <c r="V714" i="20" a="1"/>
  <c r="V714" i="20" s="1"/>
  <c r="V715" i="20" a="1"/>
  <c r="V715" i="20" s="1"/>
  <c r="V716" i="20" a="1"/>
  <c r="V716" i="20" s="1"/>
  <c r="V717" i="20" a="1"/>
  <c r="V717" i="20" s="1"/>
  <c r="V718" i="20" a="1"/>
  <c r="V718" i="20" s="1"/>
  <c r="V719" i="20" a="1"/>
  <c r="V719" i="20" s="1"/>
  <c r="V720" i="20" a="1"/>
  <c r="V720" i="20" s="1"/>
  <c r="V721" i="20" a="1"/>
  <c r="V721" i="20" s="1"/>
  <c r="V722" i="20" a="1"/>
  <c r="V722" i="20" s="1"/>
  <c r="V723" i="20" a="1"/>
  <c r="V723" i="20" s="1"/>
  <c r="V724" i="20" a="1"/>
  <c r="V724" i="20" s="1"/>
  <c r="V725" i="20" a="1"/>
  <c r="V725" i="20" s="1"/>
  <c r="V726" i="20" a="1"/>
  <c r="V726" i="20" s="1"/>
  <c r="V727" i="20" a="1"/>
  <c r="V727" i="20" s="1"/>
  <c r="V728" i="20" a="1"/>
  <c r="V728" i="20" s="1"/>
  <c r="V729" i="20" a="1"/>
  <c r="V729" i="20" s="1"/>
  <c r="V730" i="20" a="1"/>
  <c r="V730" i="20" s="1"/>
  <c r="V731" i="20" a="1"/>
  <c r="V731" i="20" s="1"/>
  <c r="V732" i="20" a="1"/>
  <c r="V732" i="20" s="1"/>
  <c r="V733" i="20" a="1"/>
  <c r="V733" i="20" s="1"/>
  <c r="V734" i="20" a="1"/>
  <c r="V734" i="20" s="1"/>
  <c r="V735" i="20" a="1"/>
  <c r="V735" i="20" s="1"/>
  <c r="V736" i="20" a="1"/>
  <c r="V736" i="20" s="1"/>
  <c r="V737" i="20" a="1"/>
  <c r="V737" i="20" s="1"/>
  <c r="V738" i="20" a="1"/>
  <c r="V738" i="20" s="1"/>
  <c r="V739" i="20" a="1"/>
  <c r="V739" i="20" s="1"/>
  <c r="V740" i="20" a="1"/>
  <c r="V740" i="20" s="1"/>
  <c r="V741" i="20" a="1"/>
  <c r="V741" i="20" s="1"/>
  <c r="V742" i="20" a="1"/>
  <c r="V742" i="20" s="1"/>
  <c r="V743" i="20" a="1"/>
  <c r="V743" i="20" s="1"/>
  <c r="V744" i="20" a="1"/>
  <c r="V744" i="20" s="1"/>
  <c r="V745" i="20" a="1"/>
  <c r="V745" i="20" s="1"/>
  <c r="V746" i="20" a="1"/>
  <c r="V746" i="20" s="1"/>
  <c r="V747" i="20" a="1"/>
  <c r="V747" i="20" s="1"/>
  <c r="V748" i="20" a="1"/>
  <c r="V748" i="20" s="1"/>
  <c r="V749" i="20" a="1"/>
  <c r="V749" i="20" s="1"/>
  <c r="V750" i="20" a="1"/>
  <c r="V750" i="20" s="1"/>
  <c r="V751" i="20" a="1"/>
  <c r="V751" i="20" s="1"/>
  <c r="V752" i="20" a="1"/>
  <c r="V752" i="20" s="1"/>
  <c r="V753" i="20" a="1"/>
  <c r="V753" i="20" s="1"/>
  <c r="V754" i="20" a="1"/>
  <c r="V754" i="20" s="1"/>
  <c r="V755" i="20" a="1"/>
  <c r="V755" i="20" s="1"/>
  <c r="V756" i="20" a="1"/>
  <c r="V756" i="20" s="1"/>
  <c r="V757" i="20" a="1"/>
  <c r="V757" i="20" s="1"/>
  <c r="V758" i="20" a="1"/>
  <c r="V758" i="20" s="1"/>
  <c r="V759" i="20" a="1"/>
  <c r="V759" i="20" s="1"/>
  <c r="V760" i="20" a="1"/>
  <c r="V760" i="20" s="1"/>
  <c r="V761" i="20" a="1"/>
  <c r="V761" i="20" s="1"/>
  <c r="V762" i="20" a="1"/>
  <c r="V762" i="20" s="1"/>
  <c r="V763" i="20" a="1"/>
  <c r="V763" i="20" s="1"/>
  <c r="V764" i="20" a="1"/>
  <c r="V764" i="20" s="1"/>
  <c r="V765" i="20" a="1"/>
  <c r="V765" i="20" s="1"/>
  <c r="V766" i="20" a="1"/>
  <c r="V766" i="20" s="1"/>
  <c r="V767" i="20" a="1"/>
  <c r="V767" i="20" s="1"/>
  <c r="V768" i="20" a="1"/>
  <c r="V768" i="20" s="1"/>
  <c r="V769" i="20" a="1"/>
  <c r="V769" i="20" s="1"/>
  <c r="V770" i="20" a="1"/>
  <c r="V770" i="20" s="1"/>
  <c r="V771" i="20" a="1"/>
  <c r="V771" i="20" s="1"/>
  <c r="V772" i="20" a="1"/>
  <c r="V772" i="20" s="1"/>
  <c r="V773" i="20" a="1"/>
  <c r="V773" i="20" s="1"/>
  <c r="V774" i="20" a="1"/>
  <c r="V774" i="20" s="1"/>
  <c r="V775" i="20" a="1"/>
  <c r="V775" i="20" s="1"/>
  <c r="V776" i="20" a="1"/>
  <c r="V776" i="20" s="1"/>
  <c r="V777" i="20" a="1"/>
  <c r="V777" i="20" s="1"/>
  <c r="V778" i="20" a="1"/>
  <c r="V778" i="20" s="1"/>
  <c r="V779" i="20" a="1"/>
  <c r="V779" i="20" s="1"/>
  <c r="V780" i="20" a="1"/>
  <c r="V780" i="20" s="1"/>
  <c r="V781" i="20" a="1"/>
  <c r="V781" i="20" s="1"/>
  <c r="V782" i="20" a="1"/>
  <c r="V782" i="20" s="1"/>
  <c r="V783" i="20" a="1"/>
  <c r="V783" i="20" s="1"/>
  <c r="V784" i="20" a="1"/>
  <c r="V784" i="20" s="1"/>
  <c r="V785" i="20" a="1"/>
  <c r="V785" i="20" s="1"/>
  <c r="V786" i="20" a="1"/>
  <c r="V786" i="20" s="1"/>
  <c r="V787" i="20" a="1"/>
  <c r="V787" i="20" s="1"/>
  <c r="V788" i="20" a="1"/>
  <c r="V788" i="20" s="1"/>
  <c r="V789" i="20" a="1"/>
  <c r="V789" i="20" s="1"/>
  <c r="V790" i="20" a="1"/>
  <c r="V790" i="20" s="1"/>
  <c r="V791" i="20" a="1"/>
  <c r="V791" i="20" s="1"/>
  <c r="V792" i="20" a="1"/>
  <c r="V792" i="20" s="1"/>
  <c r="V793" i="20" a="1"/>
  <c r="V793" i="20" s="1"/>
  <c r="V794" i="20" a="1"/>
  <c r="V794" i="20" s="1"/>
  <c r="V795" i="20" a="1"/>
  <c r="V795" i="20" s="1"/>
  <c r="V796" i="20" a="1"/>
  <c r="V796" i="20" s="1"/>
  <c r="V797" i="20" a="1"/>
  <c r="V797" i="20" s="1"/>
  <c r="V798" i="20" a="1"/>
  <c r="V798" i="20" s="1"/>
  <c r="V799" i="20" a="1"/>
  <c r="V799" i="20" s="1"/>
  <c r="V800" i="20" a="1"/>
  <c r="V800" i="20" s="1"/>
  <c r="V801" i="20" a="1"/>
  <c r="V801" i="20" s="1"/>
  <c r="V802" i="20" a="1"/>
  <c r="V802" i="20" s="1"/>
  <c r="V803" i="20" a="1"/>
  <c r="V803" i="20" s="1"/>
  <c r="V804" i="20" a="1"/>
  <c r="V804" i="20" s="1"/>
  <c r="V805" i="20" a="1"/>
  <c r="V805" i="20" s="1"/>
  <c r="V806" i="20" a="1"/>
  <c r="V806" i="20" s="1"/>
  <c r="V807" i="20" a="1"/>
  <c r="V807" i="20" s="1"/>
  <c r="V808" i="20" a="1"/>
  <c r="V808" i="20" s="1"/>
  <c r="V809" i="20" a="1"/>
  <c r="V809" i="20" s="1"/>
  <c r="V810" i="20" a="1"/>
  <c r="V810" i="20" s="1"/>
  <c r="V811" i="20" a="1"/>
  <c r="V811" i="20" s="1"/>
  <c r="V812" i="20" a="1"/>
  <c r="V812" i="20" s="1"/>
  <c r="V813" i="20" a="1"/>
  <c r="V813" i="20" s="1"/>
  <c r="V814" i="20" a="1"/>
  <c r="V814" i="20" s="1"/>
  <c r="V815" i="20" a="1"/>
  <c r="V815" i="20" s="1"/>
  <c r="V816" i="20" a="1"/>
  <c r="V816" i="20" s="1"/>
  <c r="V817" i="20" a="1"/>
  <c r="V817" i="20" s="1"/>
  <c r="V818" i="20" a="1"/>
  <c r="V818" i="20" s="1"/>
  <c r="V819" i="20" a="1"/>
  <c r="V819" i="20" s="1"/>
  <c r="V820" i="20" a="1"/>
  <c r="V820" i="20" s="1"/>
  <c r="V821" i="20" a="1"/>
  <c r="V821" i="20" s="1"/>
  <c r="V822" i="20" a="1"/>
  <c r="V822" i="20" s="1"/>
  <c r="V823" i="20" a="1"/>
  <c r="V823" i="20" s="1"/>
  <c r="V824" i="20" a="1"/>
  <c r="V824" i="20" s="1"/>
  <c r="V825" i="20" a="1"/>
  <c r="V825" i="20" s="1"/>
  <c r="V826" i="20" a="1"/>
  <c r="V826" i="20" s="1"/>
  <c r="V827" i="20" a="1"/>
  <c r="V827" i="20" s="1"/>
  <c r="V828" i="20" a="1"/>
  <c r="V828" i="20" s="1"/>
  <c r="V829" i="20" a="1"/>
  <c r="V829" i="20" s="1"/>
  <c r="V830" i="20" a="1"/>
  <c r="V830" i="20" s="1"/>
  <c r="V831" i="20" a="1"/>
  <c r="V831" i="20" s="1"/>
  <c r="V832" i="20" a="1"/>
  <c r="V832" i="20" s="1"/>
  <c r="V833" i="20" a="1"/>
  <c r="V833" i="20" s="1"/>
  <c r="V834" i="20" a="1"/>
  <c r="V834" i="20" s="1"/>
  <c r="V835" i="20" a="1"/>
  <c r="V835" i="20" s="1"/>
  <c r="V836" i="20" a="1"/>
  <c r="V836" i="20" s="1"/>
  <c r="V837" i="20" a="1"/>
  <c r="V837" i="20" s="1"/>
  <c r="V838" i="20" a="1"/>
  <c r="V838" i="20" s="1"/>
  <c r="V839" i="20" a="1"/>
  <c r="V839" i="20" s="1"/>
  <c r="V840" i="20" a="1"/>
  <c r="V840" i="20" s="1"/>
  <c r="V841" i="20" a="1"/>
  <c r="V841" i="20" s="1"/>
  <c r="V842" i="20" a="1"/>
  <c r="V842" i="20" s="1"/>
  <c r="V843" i="20" a="1"/>
  <c r="V843" i="20" s="1"/>
  <c r="V844" i="20" a="1"/>
  <c r="V844" i="20" s="1"/>
  <c r="V845" i="20" a="1"/>
  <c r="V845" i="20" s="1"/>
  <c r="V846" i="20" a="1"/>
  <c r="V846" i="20" s="1"/>
  <c r="V847" i="20" a="1"/>
  <c r="V847" i="20" s="1"/>
  <c r="V848" i="20" a="1"/>
  <c r="V848" i="20" s="1"/>
  <c r="V849" i="20" a="1"/>
  <c r="V849" i="20" s="1"/>
  <c r="V850" i="20" a="1"/>
  <c r="V850" i="20" s="1"/>
  <c r="V851" i="20" a="1"/>
  <c r="V851" i="20" s="1"/>
  <c r="V852" i="20" a="1"/>
  <c r="V852" i="20" s="1"/>
  <c r="V853" i="20" a="1"/>
  <c r="V853" i="20" s="1"/>
  <c r="V854" i="20" a="1"/>
  <c r="V854" i="20" s="1"/>
  <c r="V855" i="20" a="1"/>
  <c r="V855" i="20" s="1"/>
  <c r="V856" i="20" a="1"/>
  <c r="V856" i="20" s="1"/>
  <c r="V857" i="20" a="1"/>
  <c r="V857" i="20" s="1"/>
  <c r="V858" i="20" a="1"/>
  <c r="V858" i="20" s="1"/>
  <c r="V859" i="20" a="1"/>
  <c r="V859" i="20" s="1"/>
  <c r="V860" i="20" a="1"/>
  <c r="V860" i="20" s="1"/>
  <c r="V861" i="20" a="1"/>
  <c r="V861" i="20" s="1"/>
  <c r="V862" i="20" a="1"/>
  <c r="V862" i="20" s="1"/>
  <c r="V863" i="20" a="1"/>
  <c r="V863" i="20" s="1"/>
  <c r="V864" i="20" a="1"/>
  <c r="V864" i="20" s="1"/>
  <c r="V865" i="20" a="1"/>
  <c r="V865" i="20" s="1"/>
  <c r="V866" i="20" a="1"/>
  <c r="V866" i="20" s="1"/>
  <c r="V867" i="20" a="1"/>
  <c r="V867" i="20" s="1"/>
  <c r="V868" i="20" a="1"/>
  <c r="V868" i="20" s="1"/>
  <c r="V869" i="20" a="1"/>
  <c r="V869" i="20" s="1"/>
  <c r="V870" i="20" a="1"/>
  <c r="V870" i="20" s="1"/>
  <c r="V871" i="20" a="1"/>
  <c r="V871" i="20" s="1"/>
  <c r="V872" i="20" a="1"/>
  <c r="V872" i="20" s="1"/>
  <c r="V873" i="20" a="1"/>
  <c r="V873" i="20" s="1"/>
  <c r="V874" i="20" a="1"/>
  <c r="V874" i="20" s="1"/>
  <c r="V875" i="20" a="1"/>
  <c r="V875" i="20" s="1"/>
  <c r="V876" i="20" a="1"/>
  <c r="V876" i="20" s="1"/>
  <c r="V877" i="20" a="1"/>
  <c r="V877" i="20" s="1"/>
  <c r="V878" i="20" a="1"/>
  <c r="V878" i="20" s="1"/>
  <c r="V879" i="20" a="1"/>
  <c r="V879" i="20" s="1"/>
  <c r="V880" i="20" a="1"/>
  <c r="V880" i="20" s="1"/>
  <c r="V881" i="20" a="1"/>
  <c r="V881" i="20" s="1"/>
  <c r="V882" i="20" a="1"/>
  <c r="V882" i="20" s="1"/>
  <c r="V883" i="20" a="1"/>
  <c r="V883" i="20" s="1"/>
  <c r="V884" i="20" a="1"/>
  <c r="V884" i="20" s="1"/>
  <c r="V885" i="20" a="1"/>
  <c r="V885" i="20" s="1"/>
  <c r="V886" i="20" a="1"/>
  <c r="V886" i="20" s="1"/>
  <c r="V887" i="20" a="1"/>
  <c r="V887" i="20" s="1"/>
  <c r="V888" i="20" a="1"/>
  <c r="V888" i="20" s="1"/>
  <c r="V889" i="20" a="1"/>
  <c r="V889" i="20" s="1"/>
  <c r="V890" i="20" a="1"/>
  <c r="V890" i="20" s="1"/>
  <c r="V891" i="20" a="1"/>
  <c r="V891" i="20" s="1"/>
  <c r="V892" i="20" a="1"/>
  <c r="V892" i="20" s="1"/>
  <c r="V893" i="20" a="1"/>
  <c r="V893" i="20" s="1"/>
  <c r="V894" i="20" a="1"/>
  <c r="V894" i="20" s="1"/>
  <c r="V895" i="20" a="1"/>
  <c r="V895" i="20" s="1"/>
  <c r="V896" i="20" a="1"/>
  <c r="V896" i="20" s="1"/>
  <c r="V897" i="20" a="1"/>
  <c r="V897" i="20" s="1"/>
  <c r="V898" i="20" a="1"/>
  <c r="V898" i="20" s="1"/>
  <c r="V899" i="20" a="1"/>
  <c r="V899" i="20" s="1"/>
  <c r="V900" i="20" a="1"/>
  <c r="V900" i="20" s="1"/>
  <c r="V901" i="20" a="1"/>
  <c r="V901" i="20" s="1"/>
  <c r="V902" i="20" a="1"/>
  <c r="V902" i="20" s="1"/>
  <c r="V903" i="20" a="1"/>
  <c r="V903" i="20" s="1"/>
  <c r="V904" i="20" a="1"/>
  <c r="V904" i="20" s="1"/>
  <c r="V905" i="20" a="1"/>
  <c r="V905" i="20" s="1"/>
  <c r="V906" i="20" a="1"/>
  <c r="V906" i="20" s="1"/>
  <c r="V907" i="20" a="1"/>
  <c r="V907" i="20" s="1"/>
  <c r="V908" i="20" a="1"/>
  <c r="V908" i="20" s="1"/>
  <c r="V909" i="20" a="1"/>
  <c r="V909" i="20" s="1"/>
  <c r="V910" i="20" a="1"/>
  <c r="V910" i="20" s="1"/>
  <c r="V911" i="20" a="1"/>
  <c r="V911" i="20" s="1"/>
  <c r="V912" i="20" a="1"/>
  <c r="V912" i="20" s="1"/>
  <c r="V913" i="20" a="1"/>
  <c r="V913" i="20" s="1"/>
  <c r="V914" i="20" a="1"/>
  <c r="V914" i="20" s="1"/>
  <c r="V915" i="20" a="1"/>
  <c r="V915" i="20" s="1"/>
  <c r="V916" i="20" a="1"/>
  <c r="V916" i="20" s="1"/>
  <c r="V917" i="20" a="1"/>
  <c r="V917" i="20" s="1"/>
  <c r="V918" i="20" a="1"/>
  <c r="V918" i="20" s="1"/>
  <c r="V467" i="20" a="1"/>
  <c r="V467" i="20" s="1"/>
  <c r="V468" i="20" a="1"/>
  <c r="V468" i="20" s="1"/>
  <c r="V469" i="20" a="1"/>
  <c r="V469" i="20" s="1"/>
  <c r="V470" i="20" a="1"/>
  <c r="V470" i="20" s="1"/>
  <c r="V466" i="20" a="1"/>
  <c r="V466" i="20" s="1"/>
  <c r="U467" i="20" a="1"/>
  <c r="U467" i="20" s="1"/>
  <c r="Z467" i="20" s="1"/>
  <c r="U468" i="20" a="1"/>
  <c r="U468" i="20" s="1"/>
  <c r="Z468" i="20" s="1"/>
  <c r="U469" i="20" a="1"/>
  <c r="U469" i="20" s="1"/>
  <c r="Z469" i="20" s="1"/>
  <c r="U470" i="20" a="1"/>
  <c r="U470" i="20" s="1"/>
  <c r="Z470" i="20" s="1"/>
  <c r="U471" i="20" a="1"/>
  <c r="U471" i="20" s="1"/>
  <c r="Z471" i="20" s="1"/>
  <c r="U472" i="20" a="1"/>
  <c r="U472" i="20" s="1"/>
  <c r="Z472" i="20" s="1"/>
  <c r="AA472" i="20" s="1"/>
  <c r="U473" i="20" a="1"/>
  <c r="U473" i="20" s="1"/>
  <c r="Z473" i="20" s="1"/>
  <c r="AA473" i="20" s="1"/>
  <c r="U474" i="20" a="1"/>
  <c r="U474" i="20" s="1"/>
  <c r="Z474" i="20" s="1"/>
  <c r="AA474" i="20" s="1"/>
  <c r="U475" i="20" a="1"/>
  <c r="U475" i="20" s="1"/>
  <c r="Z475" i="20" s="1"/>
  <c r="AA475" i="20" s="1"/>
  <c r="U476" i="20" a="1"/>
  <c r="U476" i="20" s="1"/>
  <c r="Z476" i="20" s="1"/>
  <c r="U477" i="20" a="1"/>
  <c r="U477" i="20" s="1"/>
  <c r="Z477" i="20" s="1"/>
  <c r="AA477" i="20" s="1"/>
  <c r="U478" i="20" a="1"/>
  <c r="U478" i="20" s="1"/>
  <c r="Z478" i="20" s="1"/>
  <c r="AA478" i="20" s="1"/>
  <c r="U479" i="20" a="1"/>
  <c r="U479" i="20" s="1"/>
  <c r="Z479" i="20" s="1"/>
  <c r="AA479" i="20" s="1"/>
  <c r="U480" i="20" a="1"/>
  <c r="U480" i="20" s="1"/>
  <c r="Z480" i="20" s="1"/>
  <c r="AA480" i="20" s="1"/>
  <c r="U481" i="20" a="1"/>
  <c r="U481" i="20" s="1"/>
  <c r="Z481" i="20" s="1"/>
  <c r="U482" i="20" a="1"/>
  <c r="U482" i="20" s="1"/>
  <c r="Z482" i="20" s="1"/>
  <c r="AA482" i="20" s="1"/>
  <c r="U483" i="20" a="1"/>
  <c r="U483" i="20" s="1"/>
  <c r="Z483" i="20" s="1"/>
  <c r="AA483" i="20" s="1"/>
  <c r="U484" i="20" a="1"/>
  <c r="U484" i="20" s="1"/>
  <c r="Z484" i="20" s="1"/>
  <c r="AA484" i="20" s="1"/>
  <c r="U485" i="20" a="1"/>
  <c r="U485" i="20" s="1"/>
  <c r="Z485" i="20" s="1"/>
  <c r="AA485" i="20" s="1"/>
  <c r="U486" i="20" a="1"/>
  <c r="U486" i="20" s="1"/>
  <c r="Z486" i="20" s="1"/>
  <c r="U487" i="20" a="1"/>
  <c r="U487" i="20" s="1"/>
  <c r="Z487" i="20" s="1"/>
  <c r="AA487" i="20" s="1"/>
  <c r="U488" i="20" a="1"/>
  <c r="U488" i="20" s="1"/>
  <c r="Z488" i="20" s="1"/>
  <c r="AA488" i="20" s="1"/>
  <c r="U489" i="20" a="1"/>
  <c r="U489" i="20" s="1"/>
  <c r="Z489" i="20" s="1"/>
  <c r="AA489" i="20" s="1"/>
  <c r="U490" i="20" a="1"/>
  <c r="U490" i="20" s="1"/>
  <c r="Z490" i="20" s="1"/>
  <c r="U491" i="20" a="1"/>
  <c r="U491" i="20" s="1"/>
  <c r="Z491" i="20" s="1"/>
  <c r="AA491" i="20" s="1"/>
  <c r="U492" i="20" a="1"/>
  <c r="U492" i="20" s="1"/>
  <c r="Z492" i="20" s="1"/>
  <c r="AA492" i="20" s="1"/>
  <c r="U493" i="20" a="1"/>
  <c r="U493" i="20" s="1"/>
  <c r="Z493" i="20" s="1"/>
  <c r="AA493" i="20" s="1"/>
  <c r="U494" i="20" a="1"/>
  <c r="U494" i="20" s="1"/>
  <c r="Z494" i="20" s="1"/>
  <c r="U495" i="20" a="1"/>
  <c r="U495" i="20" s="1"/>
  <c r="Z495" i="20" s="1"/>
  <c r="AA495" i="20" s="1"/>
  <c r="U496" i="20" a="1"/>
  <c r="U496" i="20" s="1"/>
  <c r="Z496" i="20" s="1"/>
  <c r="AA496" i="20" s="1"/>
  <c r="U497" i="20" a="1"/>
  <c r="U497" i="20" s="1"/>
  <c r="Z497" i="20" s="1"/>
  <c r="AA497" i="20" s="1"/>
  <c r="U498" i="20" a="1"/>
  <c r="U498" i="20" s="1"/>
  <c r="Z498" i="20" s="1"/>
  <c r="U499" i="20" a="1"/>
  <c r="U499" i="20" s="1"/>
  <c r="Z499" i="20" s="1"/>
  <c r="AA499" i="20" s="1"/>
  <c r="U500" i="20" a="1"/>
  <c r="U500" i="20" s="1"/>
  <c r="Z500" i="20" s="1"/>
  <c r="AA500" i="20" s="1"/>
  <c r="U501" i="20" a="1"/>
  <c r="U501" i="20" s="1"/>
  <c r="Z501" i="20" s="1"/>
  <c r="AA501" i="20" s="1"/>
  <c r="U502" i="20" a="1"/>
  <c r="U502" i="20" s="1"/>
  <c r="Z502" i="20" s="1"/>
  <c r="AA502" i="20" s="1"/>
  <c r="U503" i="20" a="1"/>
  <c r="U503" i="20" s="1"/>
  <c r="Z503" i="20" s="1"/>
  <c r="U504" i="20" a="1"/>
  <c r="U504" i="20" s="1"/>
  <c r="Z504" i="20" s="1"/>
  <c r="U505" i="20" a="1"/>
  <c r="U505" i="20" s="1"/>
  <c r="Z505" i="20" s="1"/>
  <c r="AA505" i="20" s="1"/>
  <c r="U506" i="20" a="1"/>
  <c r="U506" i="20" s="1"/>
  <c r="Z506" i="20" s="1"/>
  <c r="AA506" i="20" s="1"/>
  <c r="U507" i="20" a="1"/>
  <c r="U507" i="20" s="1"/>
  <c r="Z507" i="20" s="1"/>
  <c r="AA507" i="20" s="1"/>
  <c r="U508" i="20" a="1"/>
  <c r="U508" i="20" s="1"/>
  <c r="Z508" i="20" s="1"/>
  <c r="AA508" i="20" s="1"/>
  <c r="U509" i="20" a="1"/>
  <c r="U509" i="20" s="1"/>
  <c r="Z509" i="20" s="1"/>
  <c r="U510" i="20" a="1"/>
  <c r="U510" i="20" s="1"/>
  <c r="Z510" i="20" s="1"/>
  <c r="AA510" i="20" s="1"/>
  <c r="U511" i="20" a="1"/>
  <c r="U511" i="20" s="1"/>
  <c r="Z511" i="20" s="1"/>
  <c r="AA511" i="20" s="1"/>
  <c r="U512" i="20" a="1"/>
  <c r="U512" i="20" s="1"/>
  <c r="Z512" i="20" s="1"/>
  <c r="AA512" i="20" s="1"/>
  <c r="U513" i="20" a="1"/>
  <c r="U513" i="20" s="1"/>
  <c r="Z513" i="20" s="1"/>
  <c r="AA513" i="20" s="1"/>
  <c r="U514" i="20" a="1"/>
  <c r="U514" i="20" s="1"/>
  <c r="Z514" i="20" s="1"/>
  <c r="U515" i="20" a="1"/>
  <c r="U515" i="20" s="1"/>
  <c r="Z515" i="20" s="1"/>
  <c r="AA515" i="20" s="1"/>
  <c r="U516" i="20" a="1"/>
  <c r="U516" i="20" s="1"/>
  <c r="Z516" i="20" s="1"/>
  <c r="AA516" i="20" s="1"/>
  <c r="U517" i="20" a="1"/>
  <c r="U517" i="20" s="1"/>
  <c r="Z517" i="20" s="1"/>
  <c r="AA517" i="20" s="1"/>
  <c r="U518" i="20" a="1"/>
  <c r="U518" i="20" s="1"/>
  <c r="Z518" i="20" s="1"/>
  <c r="AA518" i="20" s="1"/>
  <c r="U519" i="20" a="1"/>
  <c r="U519" i="20" s="1"/>
  <c r="Z519" i="20" s="1"/>
  <c r="U520" i="20" a="1"/>
  <c r="U520" i="20" s="1"/>
  <c r="Z520" i="20" s="1"/>
  <c r="AA520" i="20" s="1"/>
  <c r="U521" i="20" a="1"/>
  <c r="U521" i="20" s="1"/>
  <c r="Z521" i="20" s="1"/>
  <c r="AA521" i="20" s="1"/>
  <c r="U522" i="20" a="1"/>
  <c r="U522" i="20" s="1"/>
  <c r="Z522" i="20" s="1"/>
  <c r="AA522" i="20" s="1"/>
  <c r="U523" i="20" a="1"/>
  <c r="U523" i="20" s="1"/>
  <c r="Z523" i="20" s="1"/>
  <c r="AA523" i="20" s="1"/>
  <c r="U524" i="20" a="1"/>
  <c r="U524" i="20" s="1"/>
  <c r="Z524" i="20" s="1"/>
  <c r="U525" i="20" a="1"/>
  <c r="U525" i="20" s="1"/>
  <c r="Z525" i="20" s="1"/>
  <c r="AA525" i="20" s="1"/>
  <c r="U526" i="20" a="1"/>
  <c r="U526" i="20" s="1"/>
  <c r="Z526" i="20" s="1"/>
  <c r="AA526" i="20" s="1"/>
  <c r="U527" i="20" a="1"/>
  <c r="U527" i="20" s="1"/>
  <c r="Z527" i="20" s="1"/>
  <c r="U528" i="20" a="1"/>
  <c r="U528" i="20" s="1"/>
  <c r="Z528" i="20" s="1"/>
  <c r="AA528" i="20" s="1"/>
  <c r="U529" i="20" a="1"/>
  <c r="U529" i="20" s="1"/>
  <c r="Z529" i="20" s="1"/>
  <c r="AA529" i="20" s="1"/>
  <c r="U530" i="20" a="1"/>
  <c r="U530" i="20" s="1"/>
  <c r="Z530" i="20" s="1"/>
  <c r="AA530" i="20" s="1"/>
  <c r="U531" i="20" a="1"/>
  <c r="U531" i="20" s="1"/>
  <c r="Z531" i="20" s="1"/>
  <c r="AA531" i="20" s="1"/>
  <c r="U532" i="20" a="1"/>
  <c r="U532" i="20" s="1"/>
  <c r="Z532" i="20" s="1"/>
  <c r="U533" i="20" a="1"/>
  <c r="U533" i="20" s="1"/>
  <c r="Z533" i="20" s="1"/>
  <c r="AA533" i="20" s="1"/>
  <c r="U534" i="20" a="1"/>
  <c r="U534" i="20" s="1"/>
  <c r="Z534" i="20" s="1"/>
  <c r="AA534" i="20" s="1"/>
  <c r="U535" i="20" a="1"/>
  <c r="U535" i="20" s="1"/>
  <c r="Z535" i="20" s="1"/>
  <c r="AA535" i="20" s="1"/>
  <c r="U536" i="20" a="1"/>
  <c r="U536" i="20" s="1"/>
  <c r="Z536" i="20" s="1"/>
  <c r="AA536" i="20" s="1"/>
  <c r="U537" i="20" a="1"/>
  <c r="U537" i="20" s="1"/>
  <c r="Z537" i="20" s="1"/>
  <c r="U538" i="20" a="1"/>
  <c r="U538" i="20" s="1"/>
  <c r="Z538" i="20" s="1"/>
  <c r="AA538" i="20" s="1"/>
  <c r="U539" i="20" a="1"/>
  <c r="U539" i="20" s="1"/>
  <c r="Z539" i="20" s="1"/>
  <c r="AA539" i="20" s="1"/>
  <c r="U540" i="20" a="1"/>
  <c r="U540" i="20" s="1"/>
  <c r="Z540" i="20" s="1"/>
  <c r="U541" i="20" a="1"/>
  <c r="U541" i="20" s="1"/>
  <c r="Z541" i="20" s="1"/>
  <c r="AA541" i="20" s="1"/>
  <c r="U542" i="20" a="1"/>
  <c r="U542" i="20" s="1"/>
  <c r="Z542" i="20" s="1"/>
  <c r="AA542" i="20" s="1"/>
  <c r="U543" i="20" a="1"/>
  <c r="U543" i="20" s="1"/>
  <c r="Z543" i="20" s="1"/>
  <c r="U544" i="20" a="1"/>
  <c r="U544" i="20" s="1"/>
  <c r="Z544" i="20" s="1"/>
  <c r="AA544" i="20" s="1"/>
  <c r="U545" i="20" a="1"/>
  <c r="U545" i="20" s="1"/>
  <c r="Z545" i="20" s="1"/>
  <c r="AA545" i="20" s="1"/>
  <c r="U546" i="20" a="1"/>
  <c r="U546" i="20" s="1"/>
  <c r="Z546" i="20" s="1"/>
  <c r="AA546" i="20" s="1"/>
  <c r="U547" i="20" a="1"/>
  <c r="U547" i="20" s="1"/>
  <c r="Z547" i="20" s="1"/>
  <c r="U548" i="20" a="1"/>
  <c r="U548" i="20" s="1"/>
  <c r="Z548" i="20" s="1"/>
  <c r="AA548" i="20" s="1"/>
  <c r="U549" i="20" a="1"/>
  <c r="U549" i="20" s="1"/>
  <c r="Z549" i="20" s="1"/>
  <c r="AA549" i="20" s="1"/>
  <c r="U550" i="20" a="1"/>
  <c r="U550" i="20" s="1"/>
  <c r="Z550" i="20" s="1"/>
  <c r="AA550" i="20" s="1"/>
  <c r="U551" i="20" a="1"/>
  <c r="U551" i="20" s="1"/>
  <c r="Z551" i="20" s="1"/>
  <c r="AA551" i="20" s="1"/>
  <c r="U552" i="20" a="1"/>
  <c r="U552" i="20" s="1"/>
  <c r="Z552" i="20" s="1"/>
  <c r="U553" i="20" a="1"/>
  <c r="U553" i="20" s="1"/>
  <c r="Z553" i="20" s="1"/>
  <c r="AA553" i="20" s="1"/>
  <c r="U554" i="20" a="1"/>
  <c r="U554" i="20" s="1"/>
  <c r="Z554" i="20" s="1"/>
  <c r="AA554" i="20" s="1"/>
  <c r="U555" i="20" a="1"/>
  <c r="U555" i="20" s="1"/>
  <c r="Z555" i="20" s="1"/>
  <c r="AA555" i="20" s="1"/>
  <c r="U556" i="20" a="1"/>
  <c r="U556" i="20" s="1"/>
  <c r="Z556" i="20" s="1"/>
  <c r="AA556" i="20" s="1"/>
  <c r="U557" i="20" a="1"/>
  <c r="U557" i="20" s="1"/>
  <c r="Z557" i="20" s="1"/>
  <c r="U558" i="20" a="1"/>
  <c r="U558" i="20" s="1"/>
  <c r="Z558" i="20" s="1"/>
  <c r="U559" i="20" a="1"/>
  <c r="U559" i="20" s="1"/>
  <c r="Z559" i="20" s="1"/>
  <c r="AA559" i="20" s="1"/>
  <c r="U560" i="20" a="1"/>
  <c r="U560" i="20" s="1"/>
  <c r="Z560" i="20" s="1"/>
  <c r="AA560" i="20" s="1"/>
  <c r="U561" i="20" a="1"/>
  <c r="U561" i="20" s="1"/>
  <c r="Z561" i="20" s="1"/>
  <c r="AA561" i="20" s="1"/>
  <c r="U562" i="20" a="1"/>
  <c r="U562" i="20" s="1"/>
  <c r="Z562" i="20" s="1"/>
  <c r="AA562" i="20" s="1"/>
  <c r="U563" i="20" a="1"/>
  <c r="U563" i="20" s="1"/>
  <c r="Z563" i="20" s="1"/>
  <c r="U564" i="20" a="1"/>
  <c r="U564" i="20" s="1"/>
  <c r="Z564" i="20" s="1"/>
  <c r="AA564" i="20" s="1"/>
  <c r="U565" i="20" a="1"/>
  <c r="U565" i="20" s="1"/>
  <c r="Z565" i="20" s="1"/>
  <c r="AA565" i="20" s="1"/>
  <c r="U566" i="20" a="1"/>
  <c r="U566" i="20" s="1"/>
  <c r="Z566" i="20" s="1"/>
  <c r="AA566" i="20" s="1"/>
  <c r="U567" i="20" a="1"/>
  <c r="U567" i="20" s="1"/>
  <c r="Z567" i="20" s="1"/>
  <c r="AA567" i="20" s="1"/>
  <c r="U568" i="20" a="1"/>
  <c r="U568" i="20" s="1"/>
  <c r="Z568" i="20" s="1"/>
  <c r="U569" i="20" a="1"/>
  <c r="U569" i="20" s="1"/>
  <c r="Z569" i="20" s="1"/>
  <c r="AA569" i="20" s="1"/>
  <c r="U570" i="20" a="1"/>
  <c r="U570" i="20" s="1"/>
  <c r="Z570" i="20" s="1"/>
  <c r="AA570" i="20" s="1"/>
  <c r="U571" i="20" a="1"/>
  <c r="U571" i="20" s="1"/>
  <c r="Z571" i="20" s="1"/>
  <c r="AA571" i="20" s="1"/>
  <c r="U572" i="20" a="1"/>
  <c r="U572" i="20" s="1"/>
  <c r="Z572" i="20" s="1"/>
  <c r="AA572" i="20" s="1"/>
  <c r="U573" i="20" a="1"/>
  <c r="U573" i="20" s="1"/>
  <c r="Z573" i="20" s="1"/>
  <c r="U574" i="20" a="1"/>
  <c r="U574" i="20" s="1"/>
  <c r="Z574" i="20" s="1"/>
  <c r="AA574" i="20" s="1"/>
  <c r="U575" i="20" a="1"/>
  <c r="U575" i="20" s="1"/>
  <c r="Z575" i="20" s="1"/>
  <c r="AA575" i="20" s="1"/>
  <c r="U576" i="20" a="1"/>
  <c r="U576" i="20" s="1"/>
  <c r="Z576" i="20" s="1"/>
  <c r="AA576" i="20" s="1"/>
  <c r="U577" i="20" a="1"/>
  <c r="U577" i="20" s="1"/>
  <c r="Z577" i="20" s="1"/>
  <c r="AA577" i="20" s="1"/>
  <c r="U578" i="20" a="1"/>
  <c r="U578" i="20" s="1"/>
  <c r="Z578" i="20" s="1"/>
  <c r="U579" i="20" a="1"/>
  <c r="U579" i="20" s="1"/>
  <c r="Z579" i="20" s="1"/>
  <c r="AA579" i="20" s="1"/>
  <c r="U580" i="20" a="1"/>
  <c r="U580" i="20" s="1"/>
  <c r="Z580" i="20" s="1"/>
  <c r="AA580" i="20" s="1"/>
  <c r="U581" i="20" a="1"/>
  <c r="U581" i="20" s="1"/>
  <c r="Z581" i="20" s="1"/>
  <c r="AA581" i="20" s="1"/>
  <c r="U582" i="20" a="1"/>
  <c r="U582" i="20" s="1"/>
  <c r="Z582" i="20" s="1"/>
  <c r="U583" i="20" a="1"/>
  <c r="U583" i="20" s="1"/>
  <c r="Z583" i="20" s="1"/>
  <c r="AA583" i="20" s="1"/>
  <c r="U584" i="20" a="1"/>
  <c r="U584" i="20" s="1"/>
  <c r="Z584" i="20" s="1"/>
  <c r="AA584" i="20" s="1"/>
  <c r="U585" i="20" a="1"/>
  <c r="U585" i="20" s="1"/>
  <c r="Z585" i="20" s="1"/>
  <c r="AA585" i="20" s="1"/>
  <c r="U586" i="20" a="1"/>
  <c r="U586" i="20" s="1"/>
  <c r="Z586" i="20" s="1"/>
  <c r="AA586" i="20" s="1"/>
  <c r="U587" i="20" a="1"/>
  <c r="U587" i="20" s="1"/>
  <c r="Z587" i="20" s="1"/>
  <c r="U588" i="20" a="1"/>
  <c r="U588" i="20" s="1"/>
  <c r="Z588" i="20" s="1"/>
  <c r="AA588" i="20" s="1"/>
  <c r="U589" i="20" a="1"/>
  <c r="U589" i="20" s="1"/>
  <c r="Z589" i="20" s="1"/>
  <c r="AA589" i="20" s="1"/>
  <c r="U590" i="20" a="1"/>
  <c r="U590" i="20" s="1"/>
  <c r="Z590" i="20" s="1"/>
  <c r="AA590" i="20" s="1"/>
  <c r="U591" i="20" a="1"/>
  <c r="U591" i="20" s="1"/>
  <c r="Z591" i="20" s="1"/>
  <c r="AA591" i="20" s="1"/>
  <c r="U592" i="20" a="1"/>
  <c r="U592" i="20" s="1"/>
  <c r="Z592" i="20" s="1"/>
  <c r="U593" i="20" a="1"/>
  <c r="U593" i="20" s="1"/>
  <c r="Z593" i="20" s="1"/>
  <c r="AA593" i="20" s="1"/>
  <c r="U594" i="20" a="1"/>
  <c r="U594" i="20" s="1"/>
  <c r="Z594" i="20" s="1"/>
  <c r="AA594" i="20" s="1"/>
  <c r="U595" i="20" a="1"/>
  <c r="U595" i="20" s="1"/>
  <c r="Z595" i="20" s="1"/>
  <c r="AA595" i="20" s="1"/>
  <c r="U596" i="20" a="1"/>
  <c r="U596" i="20" s="1"/>
  <c r="Z596" i="20" s="1"/>
  <c r="AA596" i="20" s="1"/>
  <c r="U597" i="20" a="1"/>
  <c r="U597" i="20" s="1"/>
  <c r="Z597" i="20" s="1"/>
  <c r="AA597" i="20" s="1"/>
  <c r="U598" i="20" a="1"/>
  <c r="U598" i="20" s="1"/>
  <c r="Z598" i="20" s="1"/>
  <c r="U599" i="20" a="1"/>
  <c r="U599" i="20" s="1"/>
  <c r="Z599" i="20" s="1"/>
  <c r="AA599" i="20" s="1"/>
  <c r="U600" i="20" a="1"/>
  <c r="U600" i="20" s="1"/>
  <c r="Z600" i="20" s="1"/>
  <c r="AA600" i="20" s="1"/>
  <c r="U601" i="20" a="1"/>
  <c r="U601" i="20" s="1"/>
  <c r="Z601" i="20" s="1"/>
  <c r="AA601" i="20" s="1"/>
  <c r="U602" i="20" a="1"/>
  <c r="U602" i="20" s="1"/>
  <c r="Z602" i="20" s="1"/>
  <c r="AA602" i="20" s="1"/>
  <c r="U603" i="20" a="1"/>
  <c r="U603" i="20" s="1"/>
  <c r="Z603" i="20" s="1"/>
  <c r="U604" i="20" a="1"/>
  <c r="U604" i="20" s="1"/>
  <c r="Z604" i="20" s="1"/>
  <c r="AA604" i="20" s="1"/>
  <c r="U605" i="20" a="1"/>
  <c r="U605" i="20" s="1"/>
  <c r="Z605" i="20" s="1"/>
  <c r="AA605" i="20" s="1"/>
  <c r="U606" i="20" a="1"/>
  <c r="U606" i="20" s="1"/>
  <c r="Z606" i="20" s="1"/>
  <c r="AA606" i="20" s="1"/>
  <c r="U607" i="20" a="1"/>
  <c r="U607" i="20" s="1"/>
  <c r="Z607" i="20" s="1"/>
  <c r="AA607" i="20" s="1"/>
  <c r="U608" i="20" a="1"/>
  <c r="U608" i="20" s="1"/>
  <c r="Z608" i="20" s="1"/>
  <c r="U609" i="20" a="1"/>
  <c r="U609" i="20" s="1"/>
  <c r="Z609" i="20" s="1"/>
  <c r="AA609" i="20" s="1"/>
  <c r="U610" i="20" a="1"/>
  <c r="U610" i="20" s="1"/>
  <c r="Z610" i="20" s="1"/>
  <c r="AA610" i="20" s="1"/>
  <c r="U611" i="20" a="1"/>
  <c r="U611" i="20" s="1"/>
  <c r="Z611" i="20" s="1"/>
  <c r="AA611" i="20" s="1"/>
  <c r="U612" i="20" a="1"/>
  <c r="U612" i="20" s="1"/>
  <c r="Z612" i="20" s="1"/>
  <c r="AA612" i="20" s="1"/>
  <c r="U613" i="20" a="1"/>
  <c r="U613" i="20" s="1"/>
  <c r="Z613" i="20" s="1"/>
  <c r="U614" i="20" a="1"/>
  <c r="U614" i="20" s="1"/>
  <c r="Z614" i="20" s="1"/>
  <c r="AA614" i="20" s="1"/>
  <c r="U615" i="20" a="1"/>
  <c r="U615" i="20" s="1"/>
  <c r="Z615" i="20" s="1"/>
  <c r="U616" i="20" a="1"/>
  <c r="U616" i="20" s="1"/>
  <c r="Z616" i="20" s="1"/>
  <c r="AA616" i="20" s="1"/>
  <c r="U617" i="20" a="1"/>
  <c r="U617" i="20" s="1"/>
  <c r="Z617" i="20" s="1"/>
  <c r="AA617" i="20" s="1"/>
  <c r="U618" i="20" a="1"/>
  <c r="U618" i="20" s="1"/>
  <c r="Z618" i="20" s="1"/>
  <c r="AA618" i="20" s="1"/>
  <c r="U619" i="20" a="1"/>
  <c r="U619" i="20" s="1"/>
  <c r="Z619" i="20" s="1"/>
  <c r="U620" i="20" a="1"/>
  <c r="U620" i="20" s="1"/>
  <c r="Z620" i="20" s="1"/>
  <c r="AA620" i="20" s="1"/>
  <c r="U621" i="20" a="1"/>
  <c r="U621" i="20" s="1"/>
  <c r="Z621" i="20" s="1"/>
  <c r="AA621" i="20" s="1"/>
  <c r="U622" i="20" a="1"/>
  <c r="U622" i="20" s="1"/>
  <c r="Z622" i="20" s="1"/>
  <c r="AA622" i="20" s="1"/>
  <c r="U623" i="20" a="1"/>
  <c r="U623" i="20" s="1"/>
  <c r="Z623" i="20" s="1"/>
  <c r="AA623" i="20" s="1"/>
  <c r="U624" i="20" a="1"/>
  <c r="U624" i="20" s="1"/>
  <c r="Z624" i="20" s="1"/>
  <c r="U625" i="20" a="1"/>
  <c r="U625" i="20" s="1"/>
  <c r="Z625" i="20" s="1"/>
  <c r="AA625" i="20" s="1"/>
  <c r="U626" i="20" a="1"/>
  <c r="U626" i="20" s="1"/>
  <c r="Z626" i="20" s="1"/>
  <c r="AA626" i="20" s="1"/>
  <c r="U627" i="20" a="1"/>
  <c r="U627" i="20" s="1"/>
  <c r="Z627" i="20" s="1"/>
  <c r="AA627" i="20" s="1"/>
  <c r="U628" i="20" a="1"/>
  <c r="U628" i="20" s="1"/>
  <c r="Z628" i="20" s="1"/>
  <c r="AA628" i="20" s="1"/>
  <c r="U629" i="20" a="1"/>
  <c r="U629" i="20" s="1"/>
  <c r="Z629" i="20" s="1"/>
  <c r="U630" i="20" a="1"/>
  <c r="U630" i="20" s="1"/>
  <c r="Z630" i="20" s="1"/>
  <c r="AA630" i="20" s="1"/>
  <c r="U631" i="20" a="1"/>
  <c r="U631" i="20" s="1"/>
  <c r="Z631" i="20" s="1"/>
  <c r="AA631" i="20" s="1"/>
  <c r="U632" i="20" a="1"/>
  <c r="U632" i="20" s="1"/>
  <c r="Z632" i="20" s="1"/>
  <c r="AA632" i="20" s="1"/>
  <c r="U633" i="20" a="1"/>
  <c r="U633" i="20" s="1"/>
  <c r="Z633" i="20" s="1"/>
  <c r="AA633" i="20" s="1"/>
  <c r="U634" i="20" a="1"/>
  <c r="U634" i="20" s="1"/>
  <c r="Z634" i="20" s="1"/>
  <c r="AA634" i="20" s="1"/>
  <c r="U635" i="20" a="1"/>
  <c r="U635" i="20" s="1"/>
  <c r="Z635" i="20" s="1"/>
  <c r="AA635" i="20" s="1"/>
  <c r="U636" i="20" a="1"/>
  <c r="U636" i="20" s="1"/>
  <c r="Z636" i="20" s="1"/>
  <c r="U637" i="20" a="1"/>
  <c r="U637" i="20" s="1"/>
  <c r="Z637" i="20" s="1"/>
  <c r="AA637" i="20" s="1"/>
  <c r="U638" i="20" a="1"/>
  <c r="U638" i="20" s="1"/>
  <c r="Z638" i="20" s="1"/>
  <c r="AA638" i="20" s="1"/>
  <c r="U639" i="20" a="1"/>
  <c r="U639" i="20" s="1"/>
  <c r="Z639" i="20" s="1"/>
  <c r="AA639" i="20" s="1"/>
  <c r="U640" i="20" a="1"/>
  <c r="U640" i="20" s="1"/>
  <c r="Z640" i="20" s="1"/>
  <c r="U641" i="20" a="1"/>
  <c r="U641" i="20" s="1"/>
  <c r="Z641" i="20" s="1"/>
  <c r="AA641" i="20" s="1"/>
  <c r="U642" i="20" a="1"/>
  <c r="U642" i="20" s="1"/>
  <c r="Z642" i="20" s="1"/>
  <c r="AA642" i="20" s="1"/>
  <c r="U643" i="20" a="1"/>
  <c r="U643" i="20" s="1"/>
  <c r="Z643" i="20" s="1"/>
  <c r="AA643" i="20" s="1"/>
  <c r="U644" i="20" a="1"/>
  <c r="U644" i="20" s="1"/>
  <c r="Z644" i="20" s="1"/>
  <c r="U645" i="20" a="1"/>
  <c r="U645" i="20" s="1"/>
  <c r="Z645" i="20" s="1"/>
  <c r="AA645" i="20" s="1"/>
  <c r="U646" i="20" a="1"/>
  <c r="U646" i="20" s="1"/>
  <c r="Z646" i="20" s="1"/>
  <c r="AA646" i="20" s="1"/>
  <c r="U647" i="20" a="1"/>
  <c r="U647" i="20" s="1"/>
  <c r="Z647" i="20" s="1"/>
  <c r="AA647" i="20" s="1"/>
  <c r="U648" i="20" a="1"/>
  <c r="U648" i="20" s="1"/>
  <c r="Z648" i="20" s="1"/>
  <c r="AA648" i="20" s="1"/>
  <c r="U649" i="20" a="1"/>
  <c r="U649" i="20" s="1"/>
  <c r="Z649" i="20" s="1"/>
  <c r="U650" i="20" a="1"/>
  <c r="U650" i="20" s="1"/>
  <c r="Z650" i="20" s="1"/>
  <c r="AA650" i="20" s="1"/>
  <c r="U651" i="20" a="1"/>
  <c r="U651" i="20" s="1"/>
  <c r="Z651" i="20" s="1"/>
  <c r="AA651" i="20" s="1"/>
  <c r="U652" i="20" a="1"/>
  <c r="U652" i="20" s="1"/>
  <c r="Z652" i="20" s="1"/>
  <c r="U653" i="20" a="1"/>
  <c r="U653" i="20" s="1"/>
  <c r="Z653" i="20" s="1"/>
  <c r="AA653" i="20" s="1"/>
  <c r="U654" i="20" a="1"/>
  <c r="U654" i="20" s="1"/>
  <c r="Z654" i="20" s="1"/>
  <c r="AA654" i="20" s="1"/>
  <c r="U655" i="20" a="1"/>
  <c r="U655" i="20" s="1"/>
  <c r="Z655" i="20" s="1"/>
  <c r="AA655" i="20" s="1"/>
  <c r="U656" i="20" a="1"/>
  <c r="U656" i="20" s="1"/>
  <c r="Z656" i="20" s="1"/>
  <c r="AA656" i="20" s="1"/>
  <c r="U657" i="20" a="1"/>
  <c r="U657" i="20" s="1"/>
  <c r="Z657" i="20" s="1"/>
  <c r="U658" i="20" a="1"/>
  <c r="U658" i="20" s="1"/>
  <c r="Z658" i="20" s="1"/>
  <c r="AA658" i="20" s="1"/>
  <c r="U659" i="20" a="1"/>
  <c r="U659" i="20" s="1"/>
  <c r="Z659" i="20" s="1"/>
  <c r="AA659" i="20" s="1"/>
  <c r="U660" i="20" a="1"/>
  <c r="U660" i="20" s="1"/>
  <c r="Z660" i="20" s="1"/>
  <c r="AA660" i="20" s="1"/>
  <c r="U661" i="20" a="1"/>
  <c r="U661" i="20" s="1"/>
  <c r="Z661" i="20" s="1"/>
  <c r="AA661" i="20" s="1"/>
  <c r="U662" i="20" a="1"/>
  <c r="U662" i="20" s="1"/>
  <c r="Z662" i="20" s="1"/>
  <c r="U663" i="20" a="1"/>
  <c r="U663" i="20" s="1"/>
  <c r="Z663" i="20" s="1"/>
  <c r="AA663" i="20" s="1"/>
  <c r="U664" i="20" a="1"/>
  <c r="U664" i="20" s="1"/>
  <c r="Z664" i="20" s="1"/>
  <c r="AA664" i="20" s="1"/>
  <c r="U665" i="20" a="1"/>
  <c r="U665" i="20" s="1"/>
  <c r="Z665" i="20" s="1"/>
  <c r="AA665" i="20" s="1"/>
  <c r="U666" i="20" a="1"/>
  <c r="U666" i="20" s="1"/>
  <c r="Z666" i="20" s="1"/>
  <c r="AA666" i="20" s="1"/>
  <c r="U667" i="20" a="1"/>
  <c r="U667" i="20" s="1"/>
  <c r="Z667" i="20" s="1"/>
  <c r="U668" i="20" a="1"/>
  <c r="U668" i="20" s="1"/>
  <c r="Z668" i="20" s="1"/>
  <c r="U669" i="20" a="1"/>
  <c r="U669" i="20" s="1"/>
  <c r="Z669" i="20" s="1"/>
  <c r="U670" i="20" a="1"/>
  <c r="U670" i="20" s="1"/>
  <c r="Z670" i="20" s="1"/>
  <c r="AA670" i="20" s="1"/>
  <c r="U671" i="20" a="1"/>
  <c r="U671" i="20" s="1"/>
  <c r="Z671" i="20" s="1"/>
  <c r="AA671" i="20" s="1"/>
  <c r="U672" i="20" a="1"/>
  <c r="U672" i="20" s="1"/>
  <c r="Z672" i="20" s="1"/>
  <c r="AA672" i="20" s="1"/>
  <c r="U673" i="20" a="1"/>
  <c r="U673" i="20" s="1"/>
  <c r="Z673" i="20" s="1"/>
  <c r="U674" i="20" a="1"/>
  <c r="U674" i="20" s="1"/>
  <c r="Z674" i="20" s="1"/>
  <c r="U675" i="20" a="1"/>
  <c r="U675" i="20" s="1"/>
  <c r="Z675" i="20" s="1"/>
  <c r="AA675" i="20" s="1"/>
  <c r="U676" i="20" a="1"/>
  <c r="U676" i="20" s="1"/>
  <c r="Z676" i="20" s="1"/>
  <c r="AA676" i="20" s="1"/>
  <c r="U677" i="20" a="1"/>
  <c r="U677" i="20" s="1"/>
  <c r="Z677" i="20" s="1"/>
  <c r="AA677" i="20" s="1"/>
  <c r="U678" i="20" a="1"/>
  <c r="U678" i="20" s="1"/>
  <c r="Z678" i="20" s="1"/>
  <c r="U679" i="20" a="1"/>
  <c r="U679" i="20" s="1"/>
  <c r="Z679" i="20" s="1"/>
  <c r="AA679" i="20" s="1"/>
  <c r="U680" i="20" a="1"/>
  <c r="U680" i="20" s="1"/>
  <c r="Z680" i="20" s="1"/>
  <c r="AA680" i="20" s="1"/>
  <c r="U681" i="20" a="1"/>
  <c r="U681" i="20" s="1"/>
  <c r="Z681" i="20" s="1"/>
  <c r="AA681" i="20" s="1"/>
  <c r="U682" i="20" a="1"/>
  <c r="U682" i="20" s="1"/>
  <c r="Z682" i="20" s="1"/>
  <c r="AA682" i="20" s="1"/>
  <c r="U683" i="20" a="1"/>
  <c r="U683" i="20" s="1"/>
  <c r="Z683" i="20" s="1"/>
  <c r="U684" i="20" a="1"/>
  <c r="U684" i="20" s="1"/>
  <c r="Z684" i="20" s="1"/>
  <c r="AA684" i="20" s="1"/>
  <c r="U685" i="20" a="1"/>
  <c r="U685" i="20" s="1"/>
  <c r="Z685" i="20" s="1"/>
  <c r="AA685" i="20" s="1"/>
  <c r="U686" i="20" a="1"/>
  <c r="U686" i="20" s="1"/>
  <c r="Z686" i="20" s="1"/>
  <c r="AA686" i="20" s="1"/>
  <c r="U687" i="20" a="1"/>
  <c r="U687" i="20" s="1"/>
  <c r="Z687" i="20" s="1"/>
  <c r="AA687" i="20" s="1"/>
  <c r="U688" i="20" a="1"/>
  <c r="U688" i="20" s="1"/>
  <c r="Z688" i="20" s="1"/>
  <c r="AA688" i="20" s="1"/>
  <c r="U689" i="20" a="1"/>
  <c r="U689" i="20" s="1"/>
  <c r="Z689" i="20" s="1"/>
  <c r="AA689" i="20" s="1"/>
  <c r="U690" i="20" a="1"/>
  <c r="U690" i="20" s="1"/>
  <c r="Z690" i="20" s="1"/>
  <c r="U691" i="20" a="1"/>
  <c r="U691" i="20" s="1"/>
  <c r="Z691" i="20" s="1"/>
  <c r="AA691" i="20" s="1"/>
  <c r="U692" i="20" a="1"/>
  <c r="U692" i="20" s="1"/>
  <c r="Z692" i="20" s="1"/>
  <c r="AA692" i="20" s="1"/>
  <c r="U693" i="20" a="1"/>
  <c r="U693" i="20" s="1"/>
  <c r="Z693" i="20" s="1"/>
  <c r="AA693" i="20" s="1"/>
  <c r="U694" i="20" a="1"/>
  <c r="U694" i="20" s="1"/>
  <c r="Z694" i="20" s="1"/>
  <c r="AA694" i="20" s="1"/>
  <c r="U695" i="20" a="1"/>
  <c r="U695" i="20" s="1"/>
  <c r="Z695" i="20" s="1"/>
  <c r="U696" i="20" a="1"/>
  <c r="U696" i="20" s="1"/>
  <c r="Z696" i="20" s="1"/>
  <c r="AA696" i="20" s="1"/>
  <c r="U697" i="20" a="1"/>
  <c r="U697" i="20" s="1"/>
  <c r="Z697" i="20" s="1"/>
  <c r="AA697" i="20" s="1"/>
  <c r="U698" i="20" a="1"/>
  <c r="U698" i="20" s="1"/>
  <c r="Z698" i="20" s="1"/>
  <c r="AA698" i="20" s="1"/>
  <c r="U699" i="20" a="1"/>
  <c r="U699" i="20" s="1"/>
  <c r="Z699" i="20" s="1"/>
  <c r="AA699" i="20" s="1"/>
  <c r="U700" i="20" a="1"/>
  <c r="U700" i="20" s="1"/>
  <c r="Z700" i="20" s="1"/>
  <c r="U701" i="20" a="1"/>
  <c r="U701" i="20" s="1"/>
  <c r="Z701" i="20" s="1"/>
  <c r="AA701" i="20" s="1"/>
  <c r="U702" i="20" a="1"/>
  <c r="U702" i="20" s="1"/>
  <c r="Z702" i="20" s="1"/>
  <c r="AA702" i="20" s="1"/>
  <c r="U703" i="20" a="1"/>
  <c r="U703" i="20" s="1"/>
  <c r="Z703" i="20" s="1"/>
  <c r="AA703" i="20" s="1"/>
  <c r="U704" i="20" a="1"/>
  <c r="U704" i="20" s="1"/>
  <c r="Z704" i="20" s="1"/>
  <c r="AA704" i="20" s="1"/>
  <c r="U705" i="20" a="1"/>
  <c r="U705" i="20" s="1"/>
  <c r="Z705" i="20" s="1"/>
  <c r="U706" i="20" a="1"/>
  <c r="U706" i="20" s="1"/>
  <c r="Z706" i="20" s="1"/>
  <c r="AA706" i="20" s="1"/>
  <c r="U707" i="20" a="1"/>
  <c r="U707" i="20" s="1"/>
  <c r="Z707" i="20" s="1"/>
  <c r="AA707" i="20" s="1"/>
  <c r="U708" i="20" a="1"/>
  <c r="U708" i="20" s="1"/>
  <c r="Z708" i="20" s="1"/>
  <c r="U709" i="20" a="1"/>
  <c r="U709" i="20" s="1"/>
  <c r="Z709" i="20" s="1"/>
  <c r="AA709" i="20" s="1"/>
  <c r="U710" i="20" a="1"/>
  <c r="U710" i="20" s="1"/>
  <c r="Z710" i="20" s="1"/>
  <c r="AA710" i="20" s="1"/>
  <c r="U711" i="20" a="1"/>
  <c r="U711" i="20" s="1"/>
  <c r="Z711" i="20" s="1"/>
  <c r="AA711" i="20" s="1"/>
  <c r="U712" i="20" a="1"/>
  <c r="U712" i="20" s="1"/>
  <c r="Z712" i="20" s="1"/>
  <c r="AA712" i="20" s="1"/>
  <c r="U713" i="20" a="1"/>
  <c r="U713" i="20" s="1"/>
  <c r="Z713" i="20" s="1"/>
  <c r="U714" i="20" a="1"/>
  <c r="U714" i="20" s="1"/>
  <c r="Z714" i="20" s="1"/>
  <c r="AA714" i="20" s="1"/>
  <c r="U715" i="20" a="1"/>
  <c r="U715" i="20" s="1"/>
  <c r="Z715" i="20" s="1"/>
  <c r="AA715" i="20" s="1"/>
  <c r="U716" i="20" a="1"/>
  <c r="U716" i="20" s="1"/>
  <c r="Z716" i="20" s="1"/>
  <c r="AA716" i="20" s="1"/>
  <c r="U717" i="20" a="1"/>
  <c r="U717" i="20" s="1"/>
  <c r="Z717" i="20" s="1"/>
  <c r="U718" i="20" a="1"/>
  <c r="U718" i="20" s="1"/>
  <c r="Z718" i="20" s="1"/>
  <c r="AA718" i="20" s="1"/>
  <c r="U719" i="20" a="1"/>
  <c r="U719" i="20" s="1"/>
  <c r="Z719" i="20" s="1"/>
  <c r="AA719" i="20" s="1"/>
  <c r="U720" i="20" a="1"/>
  <c r="U720" i="20" s="1"/>
  <c r="Z720" i="20" s="1"/>
  <c r="AA720" i="20" s="1"/>
  <c r="U721" i="20" a="1"/>
  <c r="U721" i="20" s="1"/>
  <c r="Z721" i="20" s="1"/>
  <c r="AA721" i="20" s="1"/>
  <c r="U722" i="20" a="1"/>
  <c r="U722" i="20" s="1"/>
  <c r="Z722" i="20" s="1"/>
  <c r="U723" i="20" a="1"/>
  <c r="U723" i="20" s="1"/>
  <c r="Z723" i="20" s="1"/>
  <c r="AA723" i="20" s="1"/>
  <c r="U724" i="20" a="1"/>
  <c r="U724" i="20" s="1"/>
  <c r="Z724" i="20" s="1"/>
  <c r="AA724" i="20" s="1"/>
  <c r="U725" i="20" a="1"/>
  <c r="U725" i="20" s="1"/>
  <c r="Z725" i="20" s="1"/>
  <c r="AA725" i="20" s="1"/>
  <c r="U726" i="20" a="1"/>
  <c r="U726" i="20" s="1"/>
  <c r="Z726" i="20" s="1"/>
  <c r="AA726" i="20" s="1"/>
  <c r="U727" i="20" a="1"/>
  <c r="U727" i="20" s="1"/>
  <c r="Z727" i="20" s="1"/>
  <c r="U728" i="20" a="1"/>
  <c r="U728" i="20" s="1"/>
  <c r="Z728" i="20" s="1"/>
  <c r="AA728" i="20" s="1"/>
  <c r="U729" i="20" a="1"/>
  <c r="U729" i="20" s="1"/>
  <c r="Z729" i="20" s="1"/>
  <c r="AA729" i="20" s="1"/>
  <c r="U730" i="20" a="1"/>
  <c r="U730" i="20" s="1"/>
  <c r="Z730" i="20" s="1"/>
  <c r="AA730" i="20" s="1"/>
  <c r="U731" i="20" a="1"/>
  <c r="U731" i="20" s="1"/>
  <c r="Z731" i="20" s="1"/>
  <c r="AA731" i="20" s="1"/>
  <c r="U732" i="20" a="1"/>
  <c r="U732" i="20" s="1"/>
  <c r="Z732" i="20" s="1"/>
  <c r="U733" i="20" a="1"/>
  <c r="U733" i="20" s="1"/>
  <c r="Z733" i="20" s="1"/>
  <c r="AA733" i="20" s="1"/>
  <c r="U734" i="20" a="1"/>
  <c r="U734" i="20" s="1"/>
  <c r="Z734" i="20" s="1"/>
  <c r="AA734" i="20" s="1"/>
  <c r="U735" i="20" a="1"/>
  <c r="U735" i="20" s="1"/>
  <c r="Z735" i="20" s="1"/>
  <c r="AA735" i="20" s="1"/>
  <c r="U736" i="20" a="1"/>
  <c r="U736" i="20" s="1"/>
  <c r="Z736" i="20" s="1"/>
  <c r="AA736" i="20" s="1"/>
  <c r="U737" i="20" a="1"/>
  <c r="U737" i="20" s="1"/>
  <c r="Z737" i="20" s="1"/>
  <c r="U738" i="20" a="1"/>
  <c r="U738" i="20" s="1"/>
  <c r="Z738" i="20" s="1"/>
  <c r="AA738" i="20" s="1"/>
  <c r="U739" i="20" a="1"/>
  <c r="U739" i="20" s="1"/>
  <c r="Z739" i="20" s="1"/>
  <c r="AA739" i="20" s="1"/>
  <c r="U740" i="20" a="1"/>
  <c r="U740" i="20" s="1"/>
  <c r="Z740" i="20" s="1"/>
  <c r="AA740" i="20" s="1"/>
  <c r="U741" i="20" a="1"/>
  <c r="U741" i="20" s="1"/>
  <c r="Z741" i="20" s="1"/>
  <c r="U742" i="20" a="1"/>
  <c r="U742" i="20" s="1"/>
  <c r="Z742" i="20" s="1"/>
  <c r="AA742" i="20" s="1"/>
  <c r="U743" i="20" a="1"/>
  <c r="U743" i="20" s="1"/>
  <c r="Z743" i="20" s="1"/>
  <c r="AA743" i="20" s="1"/>
  <c r="U744" i="20" a="1"/>
  <c r="U744" i="20" s="1"/>
  <c r="Z744" i="20" s="1"/>
  <c r="AA744" i="20" s="1"/>
  <c r="U745" i="20" a="1"/>
  <c r="U745" i="20" s="1"/>
  <c r="Z745" i="20" s="1"/>
  <c r="AA745" i="20" s="1"/>
  <c r="U746" i="20" a="1"/>
  <c r="U746" i="20" s="1"/>
  <c r="Z746" i="20" s="1"/>
  <c r="U747" i="20" a="1"/>
  <c r="U747" i="20" s="1"/>
  <c r="Z747" i="20" s="1"/>
  <c r="AA747" i="20" s="1"/>
  <c r="U748" i="20" a="1"/>
  <c r="U748" i="20" s="1"/>
  <c r="Z748" i="20" s="1"/>
  <c r="AA748" i="20" s="1"/>
  <c r="U749" i="20" a="1"/>
  <c r="U749" i="20" s="1"/>
  <c r="Z749" i="20" s="1"/>
  <c r="U750" i="20" a="1"/>
  <c r="U750" i="20" s="1"/>
  <c r="Z750" i="20" s="1"/>
  <c r="AA750" i="20" s="1"/>
  <c r="U751" i="20" a="1"/>
  <c r="U751" i="20" s="1"/>
  <c r="Z751" i="20" s="1"/>
  <c r="AA751" i="20" s="1"/>
  <c r="U752" i="20" a="1"/>
  <c r="U752" i="20" s="1"/>
  <c r="Z752" i="20" s="1"/>
  <c r="AA752" i="20" s="1"/>
  <c r="U753" i="20" a="1"/>
  <c r="U753" i="20" s="1"/>
  <c r="Z753" i="20" s="1"/>
  <c r="AA753" i="20" s="1"/>
  <c r="U754" i="20" a="1"/>
  <c r="U754" i="20" s="1"/>
  <c r="Z754" i="20" s="1"/>
  <c r="U755" i="20" a="1"/>
  <c r="U755" i="20" s="1"/>
  <c r="Z755" i="20" s="1"/>
  <c r="AA755" i="20" s="1"/>
  <c r="U756" i="20" a="1"/>
  <c r="U756" i="20" s="1"/>
  <c r="Z756" i="20" s="1"/>
  <c r="AA756" i="20" s="1"/>
  <c r="U757" i="20" a="1"/>
  <c r="U757" i="20" s="1"/>
  <c r="Z757" i="20" s="1"/>
  <c r="AA757" i="20" s="1"/>
  <c r="U758" i="20" a="1"/>
  <c r="U758" i="20" s="1"/>
  <c r="Z758" i="20" s="1"/>
  <c r="AA758" i="20" s="1"/>
  <c r="U759" i="20" a="1"/>
  <c r="U759" i="20" s="1"/>
  <c r="Z759" i="20" s="1"/>
  <c r="U760" i="20" a="1"/>
  <c r="U760" i="20" s="1"/>
  <c r="Z760" i="20" s="1"/>
  <c r="AA760" i="20" s="1"/>
  <c r="U761" i="20" a="1"/>
  <c r="U761" i="20" s="1"/>
  <c r="Z761" i="20" s="1"/>
  <c r="AA761" i="20" s="1"/>
  <c r="U762" i="20" a="1"/>
  <c r="U762" i="20" s="1"/>
  <c r="Z762" i="20" s="1"/>
  <c r="AA762" i="20" s="1"/>
  <c r="U763" i="20" a="1"/>
  <c r="U763" i="20" s="1"/>
  <c r="Z763" i="20" s="1"/>
  <c r="U764" i="20" a="1"/>
  <c r="U764" i="20" s="1"/>
  <c r="Z764" i="20" s="1"/>
  <c r="AA764" i="20" s="1"/>
  <c r="U765" i="20" a="1"/>
  <c r="U765" i="20" s="1"/>
  <c r="Z765" i="20" s="1"/>
  <c r="U766" i="20" a="1"/>
  <c r="U766" i="20" s="1"/>
  <c r="Z766" i="20" s="1"/>
  <c r="AA766" i="20" s="1"/>
  <c r="U767" i="20" a="1"/>
  <c r="U767" i="20" s="1"/>
  <c r="Z767" i="20" s="1"/>
  <c r="AA767" i="20" s="1"/>
  <c r="U768" i="20" a="1"/>
  <c r="U768" i="20" s="1"/>
  <c r="Z768" i="20" s="1"/>
  <c r="AA768" i="20" s="1"/>
  <c r="U769" i="20" a="1"/>
  <c r="U769" i="20" s="1"/>
  <c r="Z769" i="20" s="1"/>
  <c r="AA769" i="20" s="1"/>
  <c r="U770" i="20" a="1"/>
  <c r="U770" i="20" s="1"/>
  <c r="Z770" i="20" s="1"/>
  <c r="U771" i="20" a="1"/>
  <c r="U771" i="20" s="1"/>
  <c r="Z771" i="20" s="1"/>
  <c r="AA771" i="20" s="1"/>
  <c r="U772" i="20" a="1"/>
  <c r="U772" i="20" s="1"/>
  <c r="Z772" i="20" s="1"/>
  <c r="AA772" i="20" s="1"/>
  <c r="U773" i="20" a="1"/>
  <c r="U773" i="20" s="1"/>
  <c r="Z773" i="20" s="1"/>
  <c r="AA773" i="20" s="1"/>
  <c r="U774" i="20" a="1"/>
  <c r="U774" i="20" s="1"/>
  <c r="Z774" i="20" s="1"/>
  <c r="AA774" i="20" s="1"/>
  <c r="U775" i="20" a="1"/>
  <c r="U775" i="20" s="1"/>
  <c r="Z775" i="20" s="1"/>
  <c r="U776" i="20" a="1"/>
  <c r="U776" i="20" s="1"/>
  <c r="Z776" i="20" s="1"/>
  <c r="AA776" i="20" s="1"/>
  <c r="U777" i="20" a="1"/>
  <c r="U777" i="20" s="1"/>
  <c r="Z777" i="20" s="1"/>
  <c r="AA777" i="20" s="1"/>
  <c r="U778" i="20" a="1"/>
  <c r="U778" i="20" s="1"/>
  <c r="Z778" i="20" s="1"/>
  <c r="AA778" i="20" s="1"/>
  <c r="U779" i="20" a="1"/>
  <c r="U779" i="20" s="1"/>
  <c r="Z779" i="20" s="1"/>
  <c r="AA779" i="20" s="1"/>
  <c r="U780" i="20" a="1"/>
  <c r="U780" i="20" s="1"/>
  <c r="Z780" i="20" s="1"/>
  <c r="U781" i="20" a="1"/>
  <c r="U781" i="20" s="1"/>
  <c r="Z781" i="20" s="1"/>
  <c r="AA781" i="20" s="1"/>
  <c r="U782" i="20" a="1"/>
  <c r="U782" i="20" s="1"/>
  <c r="Z782" i="20" s="1"/>
  <c r="AA782" i="20" s="1"/>
  <c r="U783" i="20" a="1"/>
  <c r="U783" i="20" s="1"/>
  <c r="Z783" i="20" s="1"/>
  <c r="AA783" i="20" s="1"/>
  <c r="U784" i="20" a="1"/>
  <c r="U784" i="20" s="1"/>
  <c r="Z784" i="20" s="1"/>
  <c r="U785" i="20" a="1"/>
  <c r="U785" i="20" s="1"/>
  <c r="Z785" i="20" s="1"/>
  <c r="AA785" i="20" s="1"/>
  <c r="U786" i="20" a="1"/>
  <c r="U786" i="20" s="1"/>
  <c r="Z786" i="20" s="1"/>
  <c r="AA786" i="20" s="1"/>
  <c r="U787" i="20" a="1"/>
  <c r="U787" i="20" s="1"/>
  <c r="Z787" i="20" s="1"/>
  <c r="AA787" i="20" s="1"/>
  <c r="U788" i="20" a="1"/>
  <c r="U788" i="20" s="1"/>
  <c r="Z788" i="20" s="1"/>
  <c r="AA788" i="20" s="1"/>
  <c r="U789" i="20" a="1"/>
  <c r="U789" i="20" s="1"/>
  <c r="Z789" i="20" s="1"/>
  <c r="U790" i="20" a="1"/>
  <c r="U790" i="20" s="1"/>
  <c r="Z790" i="20" s="1"/>
  <c r="AA790" i="20" s="1"/>
  <c r="U791" i="20" a="1"/>
  <c r="U791" i="20" s="1"/>
  <c r="Z791" i="20" s="1"/>
  <c r="AA791" i="20" s="1"/>
  <c r="U792" i="20" a="1"/>
  <c r="U792" i="20" s="1"/>
  <c r="Z792" i="20" s="1"/>
  <c r="AA792" i="20" s="1"/>
  <c r="U793" i="20" a="1"/>
  <c r="U793" i="20" s="1"/>
  <c r="Z793" i="20" s="1"/>
  <c r="AA793" i="20" s="1"/>
  <c r="U794" i="20" a="1"/>
  <c r="U794" i="20" s="1"/>
  <c r="Z794" i="20" s="1"/>
  <c r="U795" i="20" a="1"/>
  <c r="U795" i="20" s="1"/>
  <c r="Z795" i="20" s="1"/>
  <c r="AA795" i="20" s="1"/>
  <c r="U796" i="20" a="1"/>
  <c r="U796" i="20" s="1"/>
  <c r="Z796" i="20" s="1"/>
  <c r="AA796" i="20" s="1"/>
  <c r="U797" i="20" a="1"/>
  <c r="U797" i="20" s="1"/>
  <c r="Z797" i="20" s="1"/>
  <c r="AA797" i="20" s="1"/>
  <c r="U798" i="20" a="1"/>
  <c r="U798" i="20" s="1"/>
  <c r="Z798" i="20" s="1"/>
  <c r="AA798" i="20" s="1"/>
  <c r="U799" i="20" a="1"/>
  <c r="U799" i="20" s="1"/>
  <c r="Z799" i="20" s="1"/>
  <c r="U800" i="20" a="1"/>
  <c r="U800" i="20" s="1"/>
  <c r="Z800" i="20" s="1"/>
  <c r="AA800" i="20" s="1"/>
  <c r="U801" i="20" a="1"/>
  <c r="U801" i="20" s="1"/>
  <c r="Z801" i="20" s="1"/>
  <c r="AA801" i="20" s="1"/>
  <c r="U802" i="20" a="1"/>
  <c r="U802" i="20" s="1"/>
  <c r="Z802" i="20" s="1"/>
  <c r="AA802" i="20" s="1"/>
  <c r="U803" i="20" a="1"/>
  <c r="U803" i="20" s="1"/>
  <c r="Z803" i="20" s="1"/>
  <c r="U804" i="20" a="1"/>
  <c r="U804" i="20" s="1"/>
  <c r="Z804" i="20" s="1"/>
  <c r="AA804" i="20" s="1"/>
  <c r="U805" i="20" a="1"/>
  <c r="U805" i="20" s="1"/>
  <c r="Z805" i="20" s="1"/>
  <c r="AA805" i="20" s="1"/>
  <c r="U806" i="20" a="1"/>
  <c r="U806" i="20" s="1"/>
  <c r="Z806" i="20" s="1"/>
  <c r="AA806" i="20" s="1"/>
  <c r="U807" i="20" a="1"/>
  <c r="U807" i="20" s="1"/>
  <c r="Z807" i="20" s="1"/>
  <c r="U808" i="20" a="1"/>
  <c r="U808" i="20" s="1"/>
  <c r="Z808" i="20" s="1"/>
  <c r="AA808" i="20" s="1"/>
  <c r="U809" i="20" a="1"/>
  <c r="U809" i="20" s="1"/>
  <c r="Z809" i="20" s="1"/>
  <c r="AA809" i="20" s="1"/>
  <c r="U810" i="20" a="1"/>
  <c r="U810" i="20" s="1"/>
  <c r="Z810" i="20" s="1"/>
  <c r="AA810" i="20" s="1"/>
  <c r="U811" i="20" a="1"/>
  <c r="U811" i="20" s="1"/>
  <c r="Z811" i="20" s="1"/>
  <c r="AA811" i="20" s="1"/>
  <c r="U812" i="20" a="1"/>
  <c r="U812" i="20" s="1"/>
  <c r="Z812" i="20" s="1"/>
  <c r="U813" i="20" a="1"/>
  <c r="U813" i="20" s="1"/>
  <c r="Z813" i="20" s="1"/>
  <c r="AA813" i="20" s="1"/>
  <c r="U814" i="20" a="1"/>
  <c r="U814" i="20" s="1"/>
  <c r="Z814" i="20" s="1"/>
  <c r="AA814" i="20" s="1"/>
  <c r="U815" i="20" a="1"/>
  <c r="U815" i="20" s="1"/>
  <c r="Z815" i="20" s="1"/>
  <c r="AA815" i="20" s="1"/>
  <c r="U816" i="20" a="1"/>
  <c r="U816" i="20" s="1"/>
  <c r="Z816" i="20" s="1"/>
  <c r="AA816" i="20" s="1"/>
  <c r="U817" i="20" a="1"/>
  <c r="U817" i="20" s="1"/>
  <c r="Z817" i="20" s="1"/>
  <c r="U818" i="20" a="1"/>
  <c r="U818" i="20" s="1"/>
  <c r="Z818" i="20" s="1"/>
  <c r="AA818" i="20" s="1"/>
  <c r="U819" i="20" a="1"/>
  <c r="U819" i="20" s="1"/>
  <c r="Z819" i="20" s="1"/>
  <c r="AA819" i="20" s="1"/>
  <c r="U820" i="20" a="1"/>
  <c r="U820" i="20" s="1"/>
  <c r="Z820" i="20" s="1"/>
  <c r="AA820" i="20" s="1"/>
  <c r="U821" i="20" a="1"/>
  <c r="U821" i="20" s="1"/>
  <c r="Z821" i="20" s="1"/>
  <c r="AA821" i="20" s="1"/>
  <c r="U822" i="20" a="1"/>
  <c r="U822" i="20" s="1"/>
  <c r="Z822" i="20" s="1"/>
  <c r="U823" i="20" a="1"/>
  <c r="U823" i="20" s="1"/>
  <c r="Z823" i="20" s="1"/>
  <c r="U824" i="20" a="1"/>
  <c r="U824" i="20" s="1"/>
  <c r="Z824" i="20" s="1"/>
  <c r="AA824" i="20" s="1"/>
  <c r="U825" i="20" a="1"/>
  <c r="U825" i="20" s="1"/>
  <c r="Z825" i="20" s="1"/>
  <c r="AA825" i="20" s="1"/>
  <c r="U826" i="20" a="1"/>
  <c r="U826" i="20" s="1"/>
  <c r="Z826" i="20" s="1"/>
  <c r="AA826" i="20" s="1"/>
  <c r="U827" i="20" a="1"/>
  <c r="U827" i="20" s="1"/>
  <c r="Z827" i="20" s="1"/>
  <c r="AA827" i="20" s="1"/>
  <c r="U828" i="20" a="1"/>
  <c r="U828" i="20" s="1"/>
  <c r="Z828" i="20" s="1"/>
  <c r="U829" i="20" a="1"/>
  <c r="U829" i="20" s="1"/>
  <c r="Z829" i="20" s="1"/>
  <c r="AA829" i="20" s="1"/>
  <c r="U830" i="20" a="1"/>
  <c r="U830" i="20" s="1"/>
  <c r="Z830" i="20" s="1"/>
  <c r="AA830" i="20" s="1"/>
  <c r="U831" i="20" a="1"/>
  <c r="U831" i="20" s="1"/>
  <c r="Z831" i="20" s="1"/>
  <c r="AA831" i="20" s="1"/>
  <c r="U832" i="20" a="1"/>
  <c r="U832" i="20" s="1"/>
  <c r="Z832" i="20" s="1"/>
  <c r="AA832" i="20" s="1"/>
  <c r="U833" i="20" a="1"/>
  <c r="U833" i="20" s="1"/>
  <c r="Z833" i="20" s="1"/>
  <c r="U834" i="20" a="1"/>
  <c r="U834" i="20" s="1"/>
  <c r="Z834" i="20" s="1"/>
  <c r="AA834" i="20" s="1"/>
  <c r="U835" i="20" a="1"/>
  <c r="U835" i="20" s="1"/>
  <c r="Z835" i="20" s="1"/>
  <c r="AA835" i="20" s="1"/>
  <c r="U836" i="20" a="1"/>
  <c r="U836" i="20" s="1"/>
  <c r="Z836" i="20" s="1"/>
  <c r="AA836" i="20" s="1"/>
  <c r="U837" i="20" a="1"/>
  <c r="U837" i="20" s="1"/>
  <c r="Z837" i="20" s="1"/>
  <c r="AA837" i="20" s="1"/>
  <c r="U838" i="20" a="1"/>
  <c r="U838" i="20" s="1"/>
  <c r="Z838" i="20" s="1"/>
  <c r="U839" i="20" a="1"/>
  <c r="U839" i="20" s="1"/>
  <c r="Z839" i="20" s="1"/>
  <c r="AA839" i="20" s="1"/>
  <c r="U840" i="20" a="1"/>
  <c r="U840" i="20" s="1"/>
  <c r="Z840" i="20" s="1"/>
  <c r="AA840" i="20" s="1"/>
  <c r="U841" i="20" a="1"/>
  <c r="U841" i="20" s="1"/>
  <c r="Z841" i="20" s="1"/>
  <c r="AA841" i="20" s="1"/>
  <c r="U842" i="20" a="1"/>
  <c r="U842" i="20" s="1"/>
  <c r="Z842" i="20" s="1"/>
  <c r="AA842" i="20" s="1"/>
  <c r="U843" i="20" a="1"/>
  <c r="U843" i="20" s="1"/>
  <c r="Z843" i="20" s="1"/>
  <c r="U844" i="20" a="1"/>
  <c r="U844" i="20" s="1"/>
  <c r="Z844" i="20" s="1"/>
  <c r="AA844" i="20" s="1"/>
  <c r="U845" i="20" a="1"/>
  <c r="U845" i="20" s="1"/>
  <c r="Z845" i="20" s="1"/>
  <c r="AA845" i="20" s="1"/>
  <c r="U846" i="20" a="1"/>
  <c r="U846" i="20" s="1"/>
  <c r="Z846" i="20" s="1"/>
  <c r="AA846" i="20" s="1"/>
  <c r="U847" i="20" a="1"/>
  <c r="U847" i="20" s="1"/>
  <c r="Z847" i="20" s="1"/>
  <c r="AA847" i="20" s="1"/>
  <c r="U848" i="20" a="1"/>
  <c r="U848" i="20" s="1"/>
  <c r="Z848" i="20" s="1"/>
  <c r="AA848" i="20" s="1"/>
  <c r="U849" i="20" a="1"/>
  <c r="U849" i="20" s="1"/>
  <c r="Z849" i="20" s="1"/>
  <c r="U850" i="20" a="1"/>
  <c r="U850" i="20" s="1"/>
  <c r="Z850" i="20" s="1"/>
  <c r="AA850" i="20" s="1"/>
  <c r="U851" i="20" a="1"/>
  <c r="U851" i="20" s="1"/>
  <c r="Z851" i="20" s="1"/>
  <c r="AA851" i="20" s="1"/>
  <c r="U852" i="20" a="1"/>
  <c r="U852" i="20" s="1"/>
  <c r="Z852" i="20" s="1"/>
  <c r="AA852" i="20" s="1"/>
  <c r="U853" i="20" a="1"/>
  <c r="U853" i="20" s="1"/>
  <c r="Z853" i="20" s="1"/>
  <c r="U854" i="20" a="1"/>
  <c r="U854" i="20" s="1"/>
  <c r="Z854" i="20" s="1"/>
  <c r="AA854" i="20" s="1"/>
  <c r="U855" i="20" a="1"/>
  <c r="U855" i="20" s="1"/>
  <c r="Z855" i="20" s="1"/>
  <c r="AA855" i="20" s="1"/>
  <c r="U856" i="20" a="1"/>
  <c r="U856" i="20" s="1"/>
  <c r="Z856" i="20" s="1"/>
  <c r="AA856" i="20" s="1"/>
  <c r="U857" i="20" a="1"/>
  <c r="U857" i="20" s="1"/>
  <c r="Z857" i="20" s="1"/>
  <c r="AA857" i="20" s="1"/>
  <c r="U858" i="20" a="1"/>
  <c r="U858" i="20" s="1"/>
  <c r="Z858" i="20" s="1"/>
  <c r="U859" i="20" a="1"/>
  <c r="U859" i="20" s="1"/>
  <c r="Z859" i="20" s="1"/>
  <c r="AA859" i="20" s="1"/>
  <c r="U860" i="20" a="1"/>
  <c r="U860" i="20" s="1"/>
  <c r="Z860" i="20" s="1"/>
  <c r="AA860" i="20" s="1"/>
  <c r="U861" i="20" a="1"/>
  <c r="U861" i="20" s="1"/>
  <c r="Z861" i="20" s="1"/>
  <c r="AA861" i="20" s="1"/>
  <c r="U862" i="20" a="1"/>
  <c r="U862" i="20" s="1"/>
  <c r="Z862" i="20" s="1"/>
  <c r="U863" i="20" a="1"/>
  <c r="U863" i="20" s="1"/>
  <c r="Z863" i="20" s="1"/>
  <c r="AA863" i="20" s="1"/>
  <c r="U864" i="20" a="1"/>
  <c r="U864" i="20" s="1"/>
  <c r="Z864" i="20" s="1"/>
  <c r="AA864" i="20" s="1"/>
  <c r="U865" i="20" a="1"/>
  <c r="U865" i="20" s="1"/>
  <c r="Z865" i="20" s="1"/>
  <c r="AA865" i="20" s="1"/>
  <c r="U866" i="20" a="1"/>
  <c r="U866" i="20" s="1"/>
  <c r="Z866" i="20" s="1"/>
  <c r="U867" i="20" a="1"/>
  <c r="U867" i="20" s="1"/>
  <c r="Z867" i="20" s="1"/>
  <c r="AA867" i="20" s="1"/>
  <c r="U868" i="20" a="1"/>
  <c r="U868" i="20" s="1"/>
  <c r="Z868" i="20" s="1"/>
  <c r="AA868" i="20" s="1"/>
  <c r="U869" i="20" a="1"/>
  <c r="U869" i="20" s="1"/>
  <c r="Z869" i="20" s="1"/>
  <c r="AA869" i="20" s="1"/>
  <c r="U870" i="20" a="1"/>
  <c r="U870" i="20" s="1"/>
  <c r="Z870" i="20" s="1"/>
  <c r="AA870" i="20" s="1"/>
  <c r="U871" i="20" a="1"/>
  <c r="U871" i="20" s="1"/>
  <c r="Z871" i="20" s="1"/>
  <c r="AA871" i="20" s="1"/>
  <c r="U872" i="20" a="1"/>
  <c r="U872" i="20" s="1"/>
  <c r="Z872" i="20" s="1"/>
  <c r="AA872" i="20" s="1"/>
  <c r="U873" i="20" a="1"/>
  <c r="U873" i="20" s="1"/>
  <c r="Z873" i="20" s="1"/>
  <c r="AA873" i="20" s="1"/>
  <c r="U874" i="20" a="1"/>
  <c r="U874" i="20" s="1"/>
  <c r="Z874" i="20" s="1"/>
  <c r="U875" i="20" a="1"/>
  <c r="U875" i="20" s="1"/>
  <c r="Z875" i="20" s="1"/>
  <c r="AA875" i="20" s="1"/>
  <c r="U876" i="20" a="1"/>
  <c r="U876" i="20" s="1"/>
  <c r="Z876" i="20" s="1"/>
  <c r="AA876" i="20" s="1"/>
  <c r="U877" i="20" a="1"/>
  <c r="U877" i="20" s="1"/>
  <c r="Z877" i="20" s="1"/>
  <c r="AA877" i="20" s="1"/>
  <c r="U878" i="20" a="1"/>
  <c r="U878" i="20" s="1"/>
  <c r="Z878" i="20" s="1"/>
  <c r="AA878" i="20" s="1"/>
  <c r="U879" i="20" a="1"/>
  <c r="U879" i="20" s="1"/>
  <c r="Z879" i="20" s="1"/>
  <c r="U880" i="20" a="1"/>
  <c r="U880" i="20" s="1"/>
  <c r="Z880" i="20" s="1"/>
  <c r="U881" i="20" a="1"/>
  <c r="U881" i="20" s="1"/>
  <c r="Z881" i="20" s="1"/>
  <c r="AA881" i="20" s="1"/>
  <c r="U882" i="20" a="1"/>
  <c r="U882" i="20" s="1"/>
  <c r="Z882" i="20" s="1"/>
  <c r="AA882" i="20" s="1"/>
  <c r="U883" i="20" a="1"/>
  <c r="U883" i="20" s="1"/>
  <c r="Z883" i="20" s="1"/>
  <c r="AA883" i="20" s="1"/>
  <c r="U884" i="20" a="1"/>
  <c r="U884" i="20" s="1"/>
  <c r="Z884" i="20" s="1"/>
  <c r="AA884" i="20" s="1"/>
  <c r="U885" i="20" a="1"/>
  <c r="U885" i="20" s="1"/>
  <c r="Z885" i="20" s="1"/>
  <c r="U886" i="20" a="1"/>
  <c r="U886" i="20" s="1"/>
  <c r="Z886" i="20" s="1"/>
  <c r="AA886" i="20" s="1"/>
  <c r="U887" i="20" a="1"/>
  <c r="U887" i="20" s="1"/>
  <c r="Z887" i="20" s="1"/>
  <c r="AA887" i="20" s="1"/>
  <c r="U888" i="20" a="1"/>
  <c r="U888" i="20" s="1"/>
  <c r="Z888" i="20" s="1"/>
  <c r="AA888" i="20" s="1"/>
  <c r="U889" i="20" a="1"/>
  <c r="U889" i="20" s="1"/>
  <c r="Z889" i="20" s="1"/>
  <c r="AA889" i="20" s="1"/>
  <c r="U890" i="20" a="1"/>
  <c r="U890" i="20" s="1"/>
  <c r="Z890" i="20" s="1"/>
  <c r="U891" i="20" a="1"/>
  <c r="U891" i="20" s="1"/>
  <c r="Z891" i="20" s="1"/>
  <c r="AA891" i="20" s="1"/>
  <c r="U892" i="20" a="1"/>
  <c r="U892" i="20" s="1"/>
  <c r="Z892" i="20" s="1"/>
  <c r="AA892" i="20" s="1"/>
  <c r="U893" i="20" a="1"/>
  <c r="U893" i="20" s="1"/>
  <c r="Z893" i="20" s="1"/>
  <c r="AA893" i="20" s="1"/>
  <c r="U894" i="20" a="1"/>
  <c r="U894" i="20" s="1"/>
  <c r="Z894" i="20" s="1"/>
  <c r="AA894" i="20" s="1"/>
  <c r="U895" i="20" a="1"/>
  <c r="U895" i="20" s="1"/>
  <c r="Z895" i="20" s="1"/>
  <c r="U896" i="20" a="1"/>
  <c r="U896" i="20" s="1"/>
  <c r="Z896" i="20" s="1"/>
  <c r="AA896" i="20" s="1"/>
  <c r="U897" i="20" a="1"/>
  <c r="U897" i="20" s="1"/>
  <c r="Z897" i="20" s="1"/>
  <c r="AA897" i="20" s="1"/>
  <c r="U898" i="20" a="1"/>
  <c r="U898" i="20" s="1"/>
  <c r="Z898" i="20" s="1"/>
  <c r="AA898" i="20" s="1"/>
  <c r="U899" i="20" a="1"/>
  <c r="U899" i="20" s="1"/>
  <c r="Z899" i="20" s="1"/>
  <c r="AA899" i="20" s="1"/>
  <c r="U900" i="20" a="1"/>
  <c r="U900" i="20" s="1"/>
  <c r="Z900" i="20" s="1"/>
  <c r="U901" i="20" a="1"/>
  <c r="U901" i="20" s="1"/>
  <c r="Z901" i="20" s="1"/>
  <c r="AA901" i="20" s="1"/>
  <c r="U902" i="20" a="1"/>
  <c r="U902" i="20" s="1"/>
  <c r="Z902" i="20" s="1"/>
  <c r="AA902" i="20" s="1"/>
  <c r="U903" i="20" a="1"/>
  <c r="U903" i="20" s="1"/>
  <c r="Z903" i="20" s="1"/>
  <c r="AA903" i="20" s="1"/>
  <c r="U904" i="20" a="1"/>
  <c r="U904" i="20" s="1"/>
  <c r="Z904" i="20" s="1"/>
  <c r="U905" i="20" a="1"/>
  <c r="U905" i="20" s="1"/>
  <c r="Z905" i="20" s="1"/>
  <c r="AA905" i="20" s="1"/>
  <c r="U906" i="20" a="1"/>
  <c r="U906" i="20" s="1"/>
  <c r="Z906" i="20" s="1"/>
  <c r="AA906" i="20" s="1"/>
  <c r="U907" i="20" a="1"/>
  <c r="U907" i="20" s="1"/>
  <c r="Z907" i="20" s="1"/>
  <c r="AA907" i="20" s="1"/>
  <c r="U908" i="20" a="1"/>
  <c r="U908" i="20" s="1"/>
  <c r="Z908" i="20" s="1"/>
  <c r="AA908" i="20" s="1"/>
  <c r="U909" i="20" a="1"/>
  <c r="U909" i="20" s="1"/>
  <c r="Z909" i="20" s="1"/>
  <c r="U910" i="20" a="1"/>
  <c r="U910" i="20" s="1"/>
  <c r="Z910" i="20" s="1"/>
  <c r="AA910" i="20" s="1"/>
  <c r="U911" i="20" a="1"/>
  <c r="U911" i="20" s="1"/>
  <c r="Z911" i="20" s="1"/>
  <c r="AA911" i="20" s="1"/>
  <c r="U912" i="20" a="1"/>
  <c r="U912" i="20" s="1"/>
  <c r="Z912" i="20" s="1"/>
  <c r="AA912" i="20" s="1"/>
  <c r="U913" i="20" a="1"/>
  <c r="U913" i="20" s="1"/>
  <c r="Z913" i="20" s="1"/>
  <c r="U914" i="20" a="1"/>
  <c r="U914" i="20" s="1"/>
  <c r="Z914" i="20" s="1"/>
  <c r="AA914" i="20" s="1"/>
  <c r="U915" i="20" a="1"/>
  <c r="U915" i="20" s="1"/>
  <c r="Z915" i="20" s="1"/>
  <c r="AA915" i="20" s="1"/>
  <c r="U916" i="20" a="1"/>
  <c r="U916" i="20" s="1"/>
  <c r="Z916" i="20" s="1"/>
  <c r="AA916" i="20" s="1"/>
  <c r="U917" i="20" a="1"/>
  <c r="U917" i="20" s="1"/>
  <c r="Z917" i="20" s="1"/>
  <c r="AA917" i="20" s="1"/>
  <c r="U918" i="20" a="1"/>
  <c r="U918" i="20" s="1"/>
  <c r="Z918" i="20" s="1"/>
  <c r="U466" i="20" a="1"/>
  <c r="U466" i="20" s="1"/>
  <c r="Z466" i="20" s="1"/>
  <c r="G467" i="20" a="1"/>
  <c r="G467" i="20" s="1"/>
  <c r="G468" i="20" a="1"/>
  <c r="G468" i="20" s="1"/>
  <c r="G469" i="20" a="1"/>
  <c r="G469" i="20" s="1"/>
  <c r="G470" i="20" a="1"/>
  <c r="G470" i="20" s="1"/>
  <c r="G471" i="20" a="1"/>
  <c r="G471" i="20" s="1"/>
  <c r="G472" i="20" a="1"/>
  <c r="G472" i="20" s="1"/>
  <c r="G473" i="20" a="1"/>
  <c r="G473" i="20" s="1"/>
  <c r="G474" i="20" a="1"/>
  <c r="G474" i="20" s="1"/>
  <c r="G475" i="20" a="1"/>
  <c r="G475" i="20" s="1"/>
  <c r="G476" i="20" a="1"/>
  <c r="G476" i="20" s="1"/>
  <c r="G477" i="20" a="1"/>
  <c r="G477" i="20" s="1"/>
  <c r="G478" i="20" a="1"/>
  <c r="G478" i="20" s="1"/>
  <c r="G479" i="20" a="1"/>
  <c r="G479" i="20" s="1"/>
  <c r="G480" i="20" a="1"/>
  <c r="G480" i="20" s="1"/>
  <c r="G481" i="20" a="1"/>
  <c r="G481" i="20" s="1"/>
  <c r="G482" i="20" a="1"/>
  <c r="G482" i="20" s="1"/>
  <c r="G483" i="20" a="1"/>
  <c r="G483" i="20" s="1"/>
  <c r="G484" i="20" a="1"/>
  <c r="G484" i="20" s="1"/>
  <c r="G485" i="20" a="1"/>
  <c r="G485" i="20" s="1"/>
  <c r="G486" i="20" a="1"/>
  <c r="G486" i="20" s="1"/>
  <c r="G487" i="20" a="1"/>
  <c r="G487" i="20" s="1"/>
  <c r="G488" i="20" a="1"/>
  <c r="G488" i="20" s="1"/>
  <c r="G489" i="20" a="1"/>
  <c r="G489" i="20" s="1"/>
  <c r="G490" i="20" a="1"/>
  <c r="G490" i="20" s="1"/>
  <c r="G491" i="20" a="1"/>
  <c r="G491" i="20" s="1"/>
  <c r="G492" i="20" a="1"/>
  <c r="G492" i="20" s="1"/>
  <c r="G493" i="20" a="1"/>
  <c r="G493" i="20" s="1"/>
  <c r="G494" i="20" a="1"/>
  <c r="G494" i="20" s="1"/>
  <c r="G495" i="20" a="1"/>
  <c r="G495" i="20" s="1"/>
  <c r="G496" i="20" a="1"/>
  <c r="G496" i="20" s="1"/>
  <c r="G497" i="20" a="1"/>
  <c r="G497" i="20" s="1"/>
  <c r="G498" i="20" a="1"/>
  <c r="G498" i="20" s="1"/>
  <c r="G499" i="20" a="1"/>
  <c r="G499" i="20" s="1"/>
  <c r="G500" i="20" a="1"/>
  <c r="G500" i="20" s="1"/>
  <c r="G501" i="20" a="1"/>
  <c r="G501" i="20" s="1"/>
  <c r="G502" i="20" a="1"/>
  <c r="G502" i="20" s="1"/>
  <c r="G503" i="20" a="1"/>
  <c r="G503" i="20" s="1"/>
  <c r="G504" i="20" a="1"/>
  <c r="G504" i="20" s="1"/>
  <c r="G505" i="20" a="1"/>
  <c r="G505" i="20" s="1"/>
  <c r="G506" i="20" a="1"/>
  <c r="G506" i="20" s="1"/>
  <c r="G507" i="20" a="1"/>
  <c r="G507" i="20" s="1"/>
  <c r="G508" i="20" a="1"/>
  <c r="G508" i="20" s="1"/>
  <c r="G509" i="20" a="1"/>
  <c r="G509" i="20" s="1"/>
  <c r="G510" i="20" a="1"/>
  <c r="G510" i="20" s="1"/>
  <c r="G511" i="20" a="1"/>
  <c r="G511" i="20" s="1"/>
  <c r="G512" i="20" a="1"/>
  <c r="G512" i="20" s="1"/>
  <c r="G513" i="20" a="1"/>
  <c r="G513" i="20" s="1"/>
  <c r="G514" i="20" a="1"/>
  <c r="G514" i="20" s="1"/>
  <c r="G515" i="20" a="1"/>
  <c r="G515" i="20" s="1"/>
  <c r="G516" i="20" a="1"/>
  <c r="G516" i="20" s="1"/>
  <c r="G517" i="20" a="1"/>
  <c r="G517" i="20" s="1"/>
  <c r="G518" i="20" a="1"/>
  <c r="G518" i="20" s="1"/>
  <c r="G519" i="20" a="1"/>
  <c r="G519" i="20" s="1"/>
  <c r="G520" i="20" a="1"/>
  <c r="G520" i="20" s="1"/>
  <c r="G521" i="20" a="1"/>
  <c r="G521" i="20" s="1"/>
  <c r="G522" i="20" a="1"/>
  <c r="G522" i="20" s="1"/>
  <c r="G523" i="20" a="1"/>
  <c r="G523" i="20" s="1"/>
  <c r="G524" i="20" a="1"/>
  <c r="G524" i="20" s="1"/>
  <c r="G525" i="20" a="1"/>
  <c r="G525" i="20" s="1"/>
  <c r="G526" i="20" a="1"/>
  <c r="G526" i="20" s="1"/>
  <c r="G527" i="20" a="1"/>
  <c r="G527" i="20" s="1"/>
  <c r="G528" i="20" a="1"/>
  <c r="G528" i="20" s="1"/>
  <c r="G529" i="20" a="1"/>
  <c r="G529" i="20" s="1"/>
  <c r="G530" i="20" a="1"/>
  <c r="G530" i="20" s="1"/>
  <c r="G531" i="20" a="1"/>
  <c r="G531" i="20" s="1"/>
  <c r="G532" i="20" a="1"/>
  <c r="G532" i="20" s="1"/>
  <c r="G533" i="20" a="1"/>
  <c r="G533" i="20" s="1"/>
  <c r="G534" i="20" a="1"/>
  <c r="G534" i="20" s="1"/>
  <c r="G535" i="20" a="1"/>
  <c r="G535" i="20" s="1"/>
  <c r="G536" i="20" a="1"/>
  <c r="G536" i="20" s="1"/>
  <c r="G537" i="20" a="1"/>
  <c r="G537" i="20" s="1"/>
  <c r="G538" i="20" a="1"/>
  <c r="G538" i="20" s="1"/>
  <c r="G539" i="20" a="1"/>
  <c r="G539" i="20" s="1"/>
  <c r="G540" i="20" a="1"/>
  <c r="G540" i="20" s="1"/>
  <c r="G541" i="20" a="1"/>
  <c r="G541" i="20" s="1"/>
  <c r="G542" i="20" a="1"/>
  <c r="G542" i="20" s="1"/>
  <c r="G543" i="20" a="1"/>
  <c r="G543" i="20" s="1"/>
  <c r="G544" i="20" a="1"/>
  <c r="G544" i="20" s="1"/>
  <c r="G545" i="20" a="1"/>
  <c r="G545" i="20" s="1"/>
  <c r="G546" i="20" a="1"/>
  <c r="G546" i="20" s="1"/>
  <c r="G547" i="20" a="1"/>
  <c r="G547" i="20" s="1"/>
  <c r="G548" i="20" a="1"/>
  <c r="G548" i="20" s="1"/>
  <c r="G549" i="20" a="1"/>
  <c r="G549" i="20" s="1"/>
  <c r="G550" i="20" a="1"/>
  <c r="G550" i="20" s="1"/>
  <c r="G551" i="20" a="1"/>
  <c r="G551" i="20" s="1"/>
  <c r="G552" i="20" a="1"/>
  <c r="G552" i="20" s="1"/>
  <c r="G553" i="20" a="1"/>
  <c r="G553" i="20" s="1"/>
  <c r="G554" i="20" a="1"/>
  <c r="G554" i="20" s="1"/>
  <c r="G555" i="20" a="1"/>
  <c r="G555" i="20" s="1"/>
  <c r="G556" i="20" a="1"/>
  <c r="G556" i="20" s="1"/>
  <c r="G557" i="20" a="1"/>
  <c r="G557" i="20" s="1"/>
  <c r="G558" i="20" a="1"/>
  <c r="G558" i="20" s="1"/>
  <c r="G559" i="20" a="1"/>
  <c r="G559" i="20" s="1"/>
  <c r="G560" i="20" a="1"/>
  <c r="G560" i="20" s="1"/>
  <c r="G561" i="20" a="1"/>
  <c r="G561" i="20" s="1"/>
  <c r="G562" i="20" a="1"/>
  <c r="G562" i="20" s="1"/>
  <c r="G563" i="20" a="1"/>
  <c r="G563" i="20" s="1"/>
  <c r="G564" i="20" a="1"/>
  <c r="G564" i="20" s="1"/>
  <c r="G565" i="20" a="1"/>
  <c r="G565" i="20" s="1"/>
  <c r="G566" i="20" a="1"/>
  <c r="G566" i="20" s="1"/>
  <c r="G567" i="20" a="1"/>
  <c r="G567" i="20" s="1"/>
  <c r="G568" i="20" a="1"/>
  <c r="G568" i="20" s="1"/>
  <c r="G569" i="20" a="1"/>
  <c r="G569" i="20" s="1"/>
  <c r="G570" i="20" a="1"/>
  <c r="G570" i="20" s="1"/>
  <c r="G571" i="20" a="1"/>
  <c r="G571" i="20" s="1"/>
  <c r="G572" i="20" a="1"/>
  <c r="G572" i="20" s="1"/>
  <c r="G573" i="20" a="1"/>
  <c r="G573" i="20" s="1"/>
  <c r="G574" i="20" a="1"/>
  <c r="G574" i="20" s="1"/>
  <c r="G575" i="20" a="1"/>
  <c r="G575" i="20" s="1"/>
  <c r="G576" i="20" a="1"/>
  <c r="G576" i="20" s="1"/>
  <c r="G577" i="20" a="1"/>
  <c r="G577" i="20" s="1"/>
  <c r="G578" i="20" a="1"/>
  <c r="G578" i="20" s="1"/>
  <c r="G579" i="20" a="1"/>
  <c r="G579" i="20" s="1"/>
  <c r="G580" i="20" a="1"/>
  <c r="G580" i="20" s="1"/>
  <c r="G581" i="20" a="1"/>
  <c r="G581" i="20" s="1"/>
  <c r="G582" i="20" a="1"/>
  <c r="G582" i="20" s="1"/>
  <c r="G583" i="20" a="1"/>
  <c r="G583" i="20" s="1"/>
  <c r="G584" i="20" a="1"/>
  <c r="G584" i="20" s="1"/>
  <c r="G585" i="20" a="1"/>
  <c r="G585" i="20" s="1"/>
  <c r="G586" i="20" a="1"/>
  <c r="G586" i="20" s="1"/>
  <c r="G587" i="20" a="1"/>
  <c r="G587" i="20" s="1"/>
  <c r="G588" i="20" a="1"/>
  <c r="G588" i="20" s="1"/>
  <c r="G589" i="20" a="1"/>
  <c r="G589" i="20" s="1"/>
  <c r="G590" i="20" a="1"/>
  <c r="G590" i="20" s="1"/>
  <c r="G591" i="20" a="1"/>
  <c r="G591" i="20" s="1"/>
  <c r="G592" i="20" a="1"/>
  <c r="G592" i="20" s="1"/>
  <c r="G593" i="20" a="1"/>
  <c r="G593" i="20" s="1"/>
  <c r="G594" i="20" a="1"/>
  <c r="G594" i="20" s="1"/>
  <c r="G595" i="20" a="1"/>
  <c r="G595" i="20" s="1"/>
  <c r="G596" i="20" a="1"/>
  <c r="G596" i="20" s="1"/>
  <c r="G597" i="20" a="1"/>
  <c r="G597" i="20" s="1"/>
  <c r="G598" i="20" a="1"/>
  <c r="G598" i="20" s="1"/>
  <c r="G599" i="20" a="1"/>
  <c r="G599" i="20" s="1"/>
  <c r="G600" i="20" a="1"/>
  <c r="G600" i="20" s="1"/>
  <c r="G601" i="20" a="1"/>
  <c r="G601" i="20" s="1"/>
  <c r="G602" i="20" a="1"/>
  <c r="G602" i="20" s="1"/>
  <c r="G603" i="20" a="1"/>
  <c r="G603" i="20" s="1"/>
  <c r="G604" i="20" a="1"/>
  <c r="G604" i="20" s="1"/>
  <c r="G605" i="20" a="1"/>
  <c r="G605" i="20" s="1"/>
  <c r="G606" i="20" a="1"/>
  <c r="G606" i="20" s="1"/>
  <c r="G607" i="20" a="1"/>
  <c r="G607" i="20" s="1"/>
  <c r="G608" i="20" a="1"/>
  <c r="G608" i="20" s="1"/>
  <c r="G609" i="20" a="1"/>
  <c r="G609" i="20" s="1"/>
  <c r="G610" i="20" a="1"/>
  <c r="G610" i="20" s="1"/>
  <c r="G611" i="20" a="1"/>
  <c r="G611" i="20" s="1"/>
  <c r="G612" i="20" a="1"/>
  <c r="G612" i="20" s="1"/>
  <c r="G613" i="20" a="1"/>
  <c r="G613" i="20" s="1"/>
  <c r="G614" i="20" a="1"/>
  <c r="G614" i="20" s="1"/>
  <c r="G615" i="20" a="1"/>
  <c r="G615" i="20" s="1"/>
  <c r="G616" i="20" a="1"/>
  <c r="G616" i="20" s="1"/>
  <c r="G617" i="20" a="1"/>
  <c r="G617" i="20" s="1"/>
  <c r="G618" i="20" a="1"/>
  <c r="G618" i="20" s="1"/>
  <c r="G619" i="20" a="1"/>
  <c r="G619" i="20" s="1"/>
  <c r="G620" i="20" a="1"/>
  <c r="G620" i="20" s="1"/>
  <c r="G621" i="20" a="1"/>
  <c r="G621" i="20" s="1"/>
  <c r="G622" i="20" a="1"/>
  <c r="G622" i="20" s="1"/>
  <c r="G623" i="20" a="1"/>
  <c r="G623" i="20" s="1"/>
  <c r="G624" i="20" a="1"/>
  <c r="G624" i="20" s="1"/>
  <c r="G625" i="20" a="1"/>
  <c r="G625" i="20" s="1"/>
  <c r="G626" i="20" a="1"/>
  <c r="G626" i="20" s="1"/>
  <c r="G627" i="20" a="1"/>
  <c r="G627" i="20" s="1"/>
  <c r="G628" i="20" a="1"/>
  <c r="G628" i="20" s="1"/>
  <c r="G629" i="20" a="1"/>
  <c r="G629" i="20" s="1"/>
  <c r="G630" i="20" a="1"/>
  <c r="G630" i="20" s="1"/>
  <c r="G631" i="20" a="1"/>
  <c r="G631" i="20" s="1"/>
  <c r="G632" i="20" a="1"/>
  <c r="G632" i="20" s="1"/>
  <c r="G633" i="20" a="1"/>
  <c r="G633" i="20" s="1"/>
  <c r="G634" i="20" a="1"/>
  <c r="G634" i="20" s="1"/>
  <c r="G635" i="20" a="1"/>
  <c r="G635" i="20" s="1"/>
  <c r="G636" i="20" a="1"/>
  <c r="G636" i="20" s="1"/>
  <c r="G637" i="20" a="1"/>
  <c r="G637" i="20" s="1"/>
  <c r="G638" i="20" a="1"/>
  <c r="G638" i="20" s="1"/>
  <c r="G639" i="20" a="1"/>
  <c r="G639" i="20" s="1"/>
  <c r="G640" i="20" a="1"/>
  <c r="G640" i="20" s="1"/>
  <c r="G641" i="20" a="1"/>
  <c r="G641" i="20" s="1"/>
  <c r="G642" i="20" a="1"/>
  <c r="G642" i="20" s="1"/>
  <c r="G643" i="20" a="1"/>
  <c r="G643" i="20" s="1"/>
  <c r="G644" i="20" a="1"/>
  <c r="G644" i="20" s="1"/>
  <c r="G645" i="20" a="1"/>
  <c r="G645" i="20" s="1"/>
  <c r="G646" i="20" a="1"/>
  <c r="G646" i="20" s="1"/>
  <c r="G647" i="20" a="1"/>
  <c r="G647" i="20" s="1"/>
  <c r="G648" i="20" a="1"/>
  <c r="G648" i="20" s="1"/>
  <c r="G649" i="20" a="1"/>
  <c r="G649" i="20" s="1"/>
  <c r="G650" i="20" a="1"/>
  <c r="G650" i="20" s="1"/>
  <c r="G651" i="20" a="1"/>
  <c r="G651" i="20" s="1"/>
  <c r="G652" i="20" a="1"/>
  <c r="G652" i="20" s="1"/>
  <c r="G653" i="20" a="1"/>
  <c r="G653" i="20" s="1"/>
  <c r="G654" i="20" a="1"/>
  <c r="G654" i="20" s="1"/>
  <c r="G655" i="20" a="1"/>
  <c r="G655" i="20" s="1"/>
  <c r="G656" i="20" a="1"/>
  <c r="G656" i="20" s="1"/>
  <c r="G657" i="20" a="1"/>
  <c r="G657" i="20" s="1"/>
  <c r="G658" i="20" a="1"/>
  <c r="G658" i="20" s="1"/>
  <c r="G659" i="20" a="1"/>
  <c r="G659" i="20" s="1"/>
  <c r="G660" i="20" a="1"/>
  <c r="G660" i="20" s="1"/>
  <c r="G661" i="20" a="1"/>
  <c r="G661" i="20" s="1"/>
  <c r="G662" i="20" a="1"/>
  <c r="G662" i="20" s="1"/>
  <c r="G663" i="20" a="1"/>
  <c r="G663" i="20" s="1"/>
  <c r="G664" i="20" a="1"/>
  <c r="G664" i="20" s="1"/>
  <c r="G665" i="20" a="1"/>
  <c r="G665" i="20" s="1"/>
  <c r="G666" i="20" a="1"/>
  <c r="G666" i="20" s="1"/>
  <c r="G667" i="20" a="1"/>
  <c r="G667" i="20" s="1"/>
  <c r="G668" i="20" a="1"/>
  <c r="G668" i="20" s="1"/>
  <c r="G669" i="20" a="1"/>
  <c r="G669" i="20" s="1"/>
  <c r="G670" i="20" a="1"/>
  <c r="G670" i="20" s="1"/>
  <c r="G671" i="20" a="1"/>
  <c r="G671" i="20" s="1"/>
  <c r="G672" i="20" a="1"/>
  <c r="G672" i="20" s="1"/>
  <c r="G673" i="20" a="1"/>
  <c r="G673" i="20" s="1"/>
  <c r="G674" i="20" a="1"/>
  <c r="G674" i="20" s="1"/>
  <c r="G675" i="20" a="1"/>
  <c r="G675" i="20" s="1"/>
  <c r="G676" i="20" a="1"/>
  <c r="G676" i="20" s="1"/>
  <c r="G677" i="20" a="1"/>
  <c r="G677" i="20" s="1"/>
  <c r="G678" i="20" a="1"/>
  <c r="G678" i="20" s="1"/>
  <c r="G679" i="20" a="1"/>
  <c r="G679" i="20" s="1"/>
  <c r="G680" i="20" a="1"/>
  <c r="G680" i="20" s="1"/>
  <c r="G681" i="20" a="1"/>
  <c r="G681" i="20" s="1"/>
  <c r="G682" i="20" a="1"/>
  <c r="G682" i="20" s="1"/>
  <c r="G683" i="20" a="1"/>
  <c r="G683" i="20" s="1"/>
  <c r="G684" i="20" a="1"/>
  <c r="G684" i="20" s="1"/>
  <c r="G685" i="20" a="1"/>
  <c r="G685" i="20" s="1"/>
  <c r="G686" i="20" a="1"/>
  <c r="G686" i="20" s="1"/>
  <c r="G687" i="20" a="1"/>
  <c r="G687" i="20" s="1"/>
  <c r="G688" i="20" a="1"/>
  <c r="G688" i="20" s="1"/>
  <c r="G689" i="20" a="1"/>
  <c r="G689" i="20" s="1"/>
  <c r="G690" i="20" a="1"/>
  <c r="G690" i="20" s="1"/>
  <c r="G691" i="20" a="1"/>
  <c r="G691" i="20" s="1"/>
  <c r="G692" i="20" a="1"/>
  <c r="G692" i="20" s="1"/>
  <c r="G693" i="20" a="1"/>
  <c r="G693" i="20" s="1"/>
  <c r="G694" i="20" a="1"/>
  <c r="G694" i="20" s="1"/>
  <c r="G695" i="20" a="1"/>
  <c r="G695" i="20" s="1"/>
  <c r="G696" i="20" a="1"/>
  <c r="G696" i="20" s="1"/>
  <c r="G697" i="20" a="1"/>
  <c r="G697" i="20" s="1"/>
  <c r="G698" i="20" a="1"/>
  <c r="G698" i="20" s="1"/>
  <c r="G699" i="20" a="1"/>
  <c r="G699" i="20" s="1"/>
  <c r="G700" i="20" a="1"/>
  <c r="G700" i="20" s="1"/>
  <c r="G701" i="20" a="1"/>
  <c r="G701" i="20" s="1"/>
  <c r="G702" i="20" a="1"/>
  <c r="G702" i="20" s="1"/>
  <c r="G703" i="20" a="1"/>
  <c r="G703" i="20" s="1"/>
  <c r="G704" i="20" a="1"/>
  <c r="G704" i="20" s="1"/>
  <c r="G705" i="20" a="1"/>
  <c r="G705" i="20" s="1"/>
  <c r="G706" i="20" a="1"/>
  <c r="G706" i="20" s="1"/>
  <c r="G707" i="20" a="1"/>
  <c r="G707" i="20" s="1"/>
  <c r="G708" i="20" a="1"/>
  <c r="G708" i="20" s="1"/>
  <c r="G709" i="20" a="1"/>
  <c r="G709" i="20" s="1"/>
  <c r="G710" i="20" a="1"/>
  <c r="G710" i="20" s="1"/>
  <c r="G711" i="20" a="1"/>
  <c r="G711" i="20" s="1"/>
  <c r="G712" i="20" a="1"/>
  <c r="G712" i="20" s="1"/>
  <c r="G713" i="20" a="1"/>
  <c r="G713" i="20" s="1"/>
  <c r="G714" i="20" a="1"/>
  <c r="G714" i="20" s="1"/>
  <c r="G715" i="20" a="1"/>
  <c r="G715" i="20" s="1"/>
  <c r="G716" i="20" a="1"/>
  <c r="G716" i="20" s="1"/>
  <c r="G717" i="20" a="1"/>
  <c r="G717" i="20" s="1"/>
  <c r="G718" i="20" a="1"/>
  <c r="G718" i="20" s="1"/>
  <c r="G719" i="20" a="1"/>
  <c r="G719" i="20" s="1"/>
  <c r="G720" i="20" a="1"/>
  <c r="G720" i="20" s="1"/>
  <c r="G721" i="20" a="1"/>
  <c r="G721" i="20" s="1"/>
  <c r="G722" i="20" a="1"/>
  <c r="G722" i="20" s="1"/>
  <c r="G723" i="20" a="1"/>
  <c r="G723" i="20" s="1"/>
  <c r="G724" i="20" a="1"/>
  <c r="G724" i="20" s="1"/>
  <c r="G725" i="20" a="1"/>
  <c r="G725" i="20" s="1"/>
  <c r="G726" i="20" a="1"/>
  <c r="G726" i="20" s="1"/>
  <c r="G727" i="20" a="1"/>
  <c r="G727" i="20" s="1"/>
  <c r="G728" i="20" a="1"/>
  <c r="G728" i="20" s="1"/>
  <c r="G729" i="20" a="1"/>
  <c r="G729" i="20" s="1"/>
  <c r="G730" i="20" a="1"/>
  <c r="G730" i="20" s="1"/>
  <c r="G731" i="20" a="1"/>
  <c r="G731" i="20" s="1"/>
  <c r="G732" i="20" a="1"/>
  <c r="G732" i="20" s="1"/>
  <c r="G733" i="20" a="1"/>
  <c r="G733" i="20" s="1"/>
  <c r="G734" i="20" a="1"/>
  <c r="G734" i="20" s="1"/>
  <c r="G735" i="20" a="1"/>
  <c r="G735" i="20" s="1"/>
  <c r="G736" i="20" a="1"/>
  <c r="G736" i="20" s="1"/>
  <c r="G737" i="20" a="1"/>
  <c r="G737" i="20" s="1"/>
  <c r="G738" i="20" a="1"/>
  <c r="G738" i="20" s="1"/>
  <c r="G739" i="20" a="1"/>
  <c r="G739" i="20" s="1"/>
  <c r="G740" i="20" a="1"/>
  <c r="G740" i="20" s="1"/>
  <c r="G741" i="20" a="1"/>
  <c r="G741" i="20" s="1"/>
  <c r="G742" i="20" a="1"/>
  <c r="G742" i="20" s="1"/>
  <c r="G743" i="20" a="1"/>
  <c r="G743" i="20" s="1"/>
  <c r="G744" i="20" a="1"/>
  <c r="G744" i="20" s="1"/>
  <c r="G745" i="20" a="1"/>
  <c r="G745" i="20" s="1"/>
  <c r="G746" i="20" a="1"/>
  <c r="G746" i="20" s="1"/>
  <c r="G747" i="20" a="1"/>
  <c r="G747" i="20" s="1"/>
  <c r="G748" i="20" a="1"/>
  <c r="G748" i="20" s="1"/>
  <c r="G749" i="20" a="1"/>
  <c r="G749" i="20" s="1"/>
  <c r="G750" i="20" a="1"/>
  <c r="G750" i="20" s="1"/>
  <c r="G751" i="20" a="1"/>
  <c r="G751" i="20" s="1"/>
  <c r="G752" i="20" a="1"/>
  <c r="G752" i="20" s="1"/>
  <c r="G753" i="20" a="1"/>
  <c r="G753" i="20" s="1"/>
  <c r="G754" i="20" a="1"/>
  <c r="G754" i="20" s="1"/>
  <c r="G755" i="20" a="1"/>
  <c r="G755" i="20" s="1"/>
  <c r="G756" i="20" a="1"/>
  <c r="G756" i="20" s="1"/>
  <c r="G757" i="20" a="1"/>
  <c r="G757" i="20" s="1"/>
  <c r="G758" i="20" a="1"/>
  <c r="G758" i="20" s="1"/>
  <c r="G759" i="20" a="1"/>
  <c r="G759" i="20" s="1"/>
  <c r="G760" i="20" a="1"/>
  <c r="G760" i="20" s="1"/>
  <c r="G761" i="20" a="1"/>
  <c r="G761" i="20" s="1"/>
  <c r="G762" i="20" a="1"/>
  <c r="G762" i="20" s="1"/>
  <c r="G763" i="20" a="1"/>
  <c r="G763" i="20" s="1"/>
  <c r="G764" i="20" a="1"/>
  <c r="G764" i="20" s="1"/>
  <c r="G765" i="20" a="1"/>
  <c r="G765" i="20" s="1"/>
  <c r="G766" i="20" a="1"/>
  <c r="G766" i="20" s="1"/>
  <c r="G767" i="20" a="1"/>
  <c r="G767" i="20" s="1"/>
  <c r="G768" i="20" a="1"/>
  <c r="G768" i="20" s="1"/>
  <c r="G769" i="20" a="1"/>
  <c r="G769" i="20" s="1"/>
  <c r="G770" i="20" a="1"/>
  <c r="G770" i="20" s="1"/>
  <c r="G771" i="20" a="1"/>
  <c r="G771" i="20" s="1"/>
  <c r="G772" i="20" a="1"/>
  <c r="G772" i="20" s="1"/>
  <c r="G773" i="20" a="1"/>
  <c r="G773" i="20" s="1"/>
  <c r="G774" i="20" a="1"/>
  <c r="G774" i="20" s="1"/>
  <c r="G775" i="20" a="1"/>
  <c r="G775" i="20" s="1"/>
  <c r="G776" i="20" a="1"/>
  <c r="G776" i="20" s="1"/>
  <c r="G777" i="20" a="1"/>
  <c r="G777" i="20" s="1"/>
  <c r="G778" i="20" a="1"/>
  <c r="G778" i="20" s="1"/>
  <c r="G779" i="20" a="1"/>
  <c r="G779" i="20" s="1"/>
  <c r="G780" i="20" a="1"/>
  <c r="G780" i="20" s="1"/>
  <c r="G781" i="20" a="1"/>
  <c r="G781" i="20" s="1"/>
  <c r="G782" i="20" a="1"/>
  <c r="G782" i="20" s="1"/>
  <c r="G783" i="20" a="1"/>
  <c r="G783" i="20" s="1"/>
  <c r="G784" i="20" a="1"/>
  <c r="G784" i="20" s="1"/>
  <c r="G785" i="20" a="1"/>
  <c r="G785" i="20" s="1"/>
  <c r="G786" i="20" a="1"/>
  <c r="G786" i="20" s="1"/>
  <c r="G787" i="20" a="1"/>
  <c r="G787" i="20" s="1"/>
  <c r="G788" i="20" a="1"/>
  <c r="G788" i="20" s="1"/>
  <c r="G789" i="20" a="1"/>
  <c r="G789" i="20" s="1"/>
  <c r="G790" i="20" a="1"/>
  <c r="G790" i="20" s="1"/>
  <c r="G791" i="20" a="1"/>
  <c r="G791" i="20" s="1"/>
  <c r="G792" i="20" a="1"/>
  <c r="G792" i="20" s="1"/>
  <c r="G793" i="20" a="1"/>
  <c r="G793" i="20" s="1"/>
  <c r="G794" i="20" a="1"/>
  <c r="G794" i="20" s="1"/>
  <c r="G795" i="20" a="1"/>
  <c r="G795" i="20" s="1"/>
  <c r="G796" i="20" a="1"/>
  <c r="G796" i="20" s="1"/>
  <c r="G797" i="20" a="1"/>
  <c r="G797" i="20" s="1"/>
  <c r="G798" i="20" a="1"/>
  <c r="G798" i="20" s="1"/>
  <c r="G799" i="20" a="1"/>
  <c r="G799" i="20" s="1"/>
  <c r="G800" i="20" a="1"/>
  <c r="G800" i="20" s="1"/>
  <c r="G801" i="20" a="1"/>
  <c r="G801" i="20" s="1"/>
  <c r="G802" i="20" a="1"/>
  <c r="G802" i="20" s="1"/>
  <c r="G803" i="20" a="1"/>
  <c r="G803" i="20" s="1"/>
  <c r="G804" i="20" a="1"/>
  <c r="G804" i="20" s="1"/>
  <c r="G805" i="20" a="1"/>
  <c r="G805" i="20" s="1"/>
  <c r="G806" i="20" a="1"/>
  <c r="G806" i="20" s="1"/>
  <c r="G807" i="20" a="1"/>
  <c r="G807" i="20" s="1"/>
  <c r="G808" i="20" a="1"/>
  <c r="G808" i="20" s="1"/>
  <c r="G809" i="20" a="1"/>
  <c r="G809" i="20" s="1"/>
  <c r="G810" i="20" a="1"/>
  <c r="G810" i="20" s="1"/>
  <c r="G811" i="20" a="1"/>
  <c r="G811" i="20" s="1"/>
  <c r="G812" i="20" a="1"/>
  <c r="G812" i="20" s="1"/>
  <c r="G813" i="20" a="1"/>
  <c r="G813" i="20" s="1"/>
  <c r="G814" i="20" a="1"/>
  <c r="G814" i="20" s="1"/>
  <c r="G815" i="20" a="1"/>
  <c r="G815" i="20" s="1"/>
  <c r="G816" i="20" a="1"/>
  <c r="G816" i="20" s="1"/>
  <c r="G817" i="20" a="1"/>
  <c r="G817" i="20" s="1"/>
  <c r="G818" i="20" a="1"/>
  <c r="G818" i="20" s="1"/>
  <c r="G819" i="20" a="1"/>
  <c r="G819" i="20" s="1"/>
  <c r="G820" i="20" a="1"/>
  <c r="G820" i="20" s="1"/>
  <c r="G821" i="20" a="1"/>
  <c r="G821" i="20" s="1"/>
  <c r="G822" i="20" a="1"/>
  <c r="G822" i="20" s="1"/>
  <c r="G823" i="20" a="1"/>
  <c r="G823" i="20" s="1"/>
  <c r="G824" i="20" a="1"/>
  <c r="G824" i="20" s="1"/>
  <c r="G825" i="20" a="1"/>
  <c r="G825" i="20" s="1"/>
  <c r="G826" i="20" a="1"/>
  <c r="G826" i="20" s="1"/>
  <c r="G827" i="20" a="1"/>
  <c r="G827" i="20" s="1"/>
  <c r="G828" i="20" a="1"/>
  <c r="G828" i="20" s="1"/>
  <c r="G829" i="20" a="1"/>
  <c r="G829" i="20" s="1"/>
  <c r="G830" i="20" a="1"/>
  <c r="G830" i="20" s="1"/>
  <c r="G831" i="20" a="1"/>
  <c r="G831" i="20" s="1"/>
  <c r="G832" i="20" a="1"/>
  <c r="G832" i="20" s="1"/>
  <c r="G833" i="20" a="1"/>
  <c r="G833" i="20" s="1"/>
  <c r="G834" i="20" a="1"/>
  <c r="G834" i="20" s="1"/>
  <c r="G835" i="20" a="1"/>
  <c r="G835" i="20" s="1"/>
  <c r="G836" i="20" a="1"/>
  <c r="G836" i="20" s="1"/>
  <c r="G837" i="20" a="1"/>
  <c r="G837" i="20" s="1"/>
  <c r="G838" i="20" a="1"/>
  <c r="G838" i="20" s="1"/>
  <c r="G839" i="20" a="1"/>
  <c r="G839" i="20" s="1"/>
  <c r="G840" i="20" a="1"/>
  <c r="G840" i="20" s="1"/>
  <c r="G841" i="20" a="1"/>
  <c r="G841" i="20" s="1"/>
  <c r="G842" i="20" a="1"/>
  <c r="G842" i="20" s="1"/>
  <c r="G843" i="20" a="1"/>
  <c r="G843" i="20" s="1"/>
  <c r="G844" i="20" a="1"/>
  <c r="G844" i="20" s="1"/>
  <c r="G845" i="20" a="1"/>
  <c r="G845" i="20" s="1"/>
  <c r="G846" i="20" a="1"/>
  <c r="G846" i="20" s="1"/>
  <c r="G847" i="20" a="1"/>
  <c r="G847" i="20" s="1"/>
  <c r="G848" i="20" a="1"/>
  <c r="G848" i="20" s="1"/>
  <c r="G849" i="20" a="1"/>
  <c r="G849" i="20" s="1"/>
  <c r="G850" i="20" a="1"/>
  <c r="G850" i="20" s="1"/>
  <c r="G851" i="20" a="1"/>
  <c r="G851" i="20" s="1"/>
  <c r="G852" i="20" a="1"/>
  <c r="G852" i="20" s="1"/>
  <c r="G853" i="20" a="1"/>
  <c r="G853" i="20" s="1"/>
  <c r="G854" i="20" a="1"/>
  <c r="G854" i="20" s="1"/>
  <c r="G855" i="20" a="1"/>
  <c r="G855" i="20" s="1"/>
  <c r="G856" i="20" a="1"/>
  <c r="G856" i="20" s="1"/>
  <c r="G857" i="20" a="1"/>
  <c r="G857" i="20" s="1"/>
  <c r="G858" i="20" a="1"/>
  <c r="G858" i="20" s="1"/>
  <c r="G859" i="20" a="1"/>
  <c r="G859" i="20" s="1"/>
  <c r="G860" i="20" a="1"/>
  <c r="G860" i="20" s="1"/>
  <c r="G861" i="20" a="1"/>
  <c r="G861" i="20" s="1"/>
  <c r="G862" i="20" a="1"/>
  <c r="G862" i="20" s="1"/>
  <c r="G863" i="20" a="1"/>
  <c r="G863" i="20" s="1"/>
  <c r="G864" i="20" a="1"/>
  <c r="G864" i="20" s="1"/>
  <c r="G865" i="20" a="1"/>
  <c r="G865" i="20" s="1"/>
  <c r="G866" i="20" a="1"/>
  <c r="G866" i="20" s="1"/>
  <c r="G867" i="20" a="1"/>
  <c r="G867" i="20" s="1"/>
  <c r="G868" i="20" a="1"/>
  <c r="G868" i="20" s="1"/>
  <c r="G869" i="20" a="1"/>
  <c r="G869" i="20" s="1"/>
  <c r="G870" i="20" a="1"/>
  <c r="G870" i="20" s="1"/>
  <c r="G871" i="20" a="1"/>
  <c r="G871" i="20" s="1"/>
  <c r="G872" i="20" a="1"/>
  <c r="G872" i="20" s="1"/>
  <c r="G873" i="20" a="1"/>
  <c r="G873" i="20" s="1"/>
  <c r="G874" i="20" a="1"/>
  <c r="G874" i="20" s="1"/>
  <c r="G875" i="20" a="1"/>
  <c r="G875" i="20" s="1"/>
  <c r="G876" i="20" a="1"/>
  <c r="G876" i="20" s="1"/>
  <c r="G877" i="20" a="1"/>
  <c r="G877" i="20" s="1"/>
  <c r="G878" i="20" a="1"/>
  <c r="G878" i="20" s="1"/>
  <c r="G879" i="20" a="1"/>
  <c r="G879" i="20" s="1"/>
  <c r="G880" i="20" a="1"/>
  <c r="G880" i="20" s="1"/>
  <c r="G881" i="20" a="1"/>
  <c r="G881" i="20" s="1"/>
  <c r="G882" i="20" a="1"/>
  <c r="G882" i="20" s="1"/>
  <c r="G883" i="20" a="1"/>
  <c r="G883" i="20" s="1"/>
  <c r="G884" i="20" a="1"/>
  <c r="G884" i="20" s="1"/>
  <c r="G885" i="20" a="1"/>
  <c r="G885" i="20" s="1"/>
  <c r="G886" i="20" a="1"/>
  <c r="G886" i="20" s="1"/>
  <c r="G887" i="20" a="1"/>
  <c r="G887" i="20" s="1"/>
  <c r="G888" i="20" a="1"/>
  <c r="G888" i="20" s="1"/>
  <c r="G889" i="20" a="1"/>
  <c r="G889" i="20" s="1"/>
  <c r="G890" i="20" a="1"/>
  <c r="G890" i="20" s="1"/>
  <c r="G891" i="20" a="1"/>
  <c r="G891" i="20" s="1"/>
  <c r="G892" i="20" a="1"/>
  <c r="G892" i="20" s="1"/>
  <c r="G893" i="20" a="1"/>
  <c r="G893" i="20" s="1"/>
  <c r="G894" i="20" a="1"/>
  <c r="G894" i="20" s="1"/>
  <c r="G895" i="20" a="1"/>
  <c r="G895" i="20" s="1"/>
  <c r="G896" i="20" a="1"/>
  <c r="G896" i="20" s="1"/>
  <c r="G897" i="20" a="1"/>
  <c r="G897" i="20" s="1"/>
  <c r="G898" i="20" a="1"/>
  <c r="G898" i="20" s="1"/>
  <c r="G899" i="20" a="1"/>
  <c r="G899" i="20" s="1"/>
  <c r="G900" i="20" a="1"/>
  <c r="G900" i="20" s="1"/>
  <c r="G901" i="20" a="1"/>
  <c r="G901" i="20" s="1"/>
  <c r="G902" i="20" a="1"/>
  <c r="G902" i="20" s="1"/>
  <c r="G903" i="20" a="1"/>
  <c r="G903" i="20" s="1"/>
  <c r="G904" i="20" a="1"/>
  <c r="G904" i="20" s="1"/>
  <c r="G905" i="20" a="1"/>
  <c r="G905" i="20" s="1"/>
  <c r="G906" i="20" a="1"/>
  <c r="G906" i="20" s="1"/>
  <c r="G907" i="20" a="1"/>
  <c r="G907" i="20" s="1"/>
  <c r="G908" i="20" a="1"/>
  <c r="G908" i="20" s="1"/>
  <c r="G909" i="20" a="1"/>
  <c r="G909" i="20" s="1"/>
  <c r="G910" i="20" a="1"/>
  <c r="G910" i="20" s="1"/>
  <c r="G911" i="20" a="1"/>
  <c r="G911" i="20" s="1"/>
  <c r="G912" i="20" a="1"/>
  <c r="G912" i="20" s="1"/>
  <c r="G913" i="20" a="1"/>
  <c r="G913" i="20" s="1"/>
  <c r="G914" i="20" a="1"/>
  <c r="G914" i="20" s="1"/>
  <c r="G915" i="20" a="1"/>
  <c r="G915" i="20" s="1"/>
  <c r="G916" i="20" a="1"/>
  <c r="G916" i="20" s="1"/>
  <c r="G917" i="20" a="1"/>
  <c r="G917" i="20" s="1"/>
  <c r="G918" i="20" a="1"/>
  <c r="G918" i="20" s="1"/>
  <c r="G466" i="20" a="1"/>
  <c r="G466" i="20" s="1"/>
  <c r="F467" i="20" a="1"/>
  <c r="F467" i="20" s="1"/>
  <c r="F468" i="20" a="1"/>
  <c r="F468" i="20" s="1"/>
  <c r="F469" i="20" a="1"/>
  <c r="F469" i="20" s="1"/>
  <c r="F470" i="20" a="1"/>
  <c r="F470" i="20" s="1"/>
  <c r="F471" i="20" a="1"/>
  <c r="F471" i="20" s="1"/>
  <c r="F472" i="20" a="1"/>
  <c r="F472" i="20" s="1"/>
  <c r="F473" i="20" a="1"/>
  <c r="F473" i="20" s="1"/>
  <c r="F474" i="20" a="1"/>
  <c r="F474" i="20" s="1"/>
  <c r="F475" i="20" a="1"/>
  <c r="F475" i="20" s="1"/>
  <c r="F476" i="20" a="1"/>
  <c r="F476" i="20" s="1"/>
  <c r="F477" i="20" a="1"/>
  <c r="F477" i="20" s="1"/>
  <c r="F478" i="20" a="1"/>
  <c r="F478" i="20" s="1"/>
  <c r="F479" i="20" a="1"/>
  <c r="F479" i="20" s="1"/>
  <c r="F480" i="20" a="1"/>
  <c r="F480" i="20" s="1"/>
  <c r="F481" i="20" a="1"/>
  <c r="F481" i="20" s="1"/>
  <c r="F482" i="20" a="1"/>
  <c r="F482" i="20" s="1"/>
  <c r="F483" i="20" a="1"/>
  <c r="F483" i="20" s="1"/>
  <c r="F484" i="20" a="1"/>
  <c r="F484" i="20" s="1"/>
  <c r="F485" i="20" a="1"/>
  <c r="F485" i="20" s="1"/>
  <c r="F486" i="20" a="1"/>
  <c r="F486" i="20" s="1"/>
  <c r="F487" i="20" a="1"/>
  <c r="F487" i="20" s="1"/>
  <c r="F488" i="20" a="1"/>
  <c r="F488" i="20" s="1"/>
  <c r="F489" i="20" a="1"/>
  <c r="F489" i="20" s="1"/>
  <c r="F490" i="20" a="1"/>
  <c r="F490" i="20" s="1"/>
  <c r="F491" i="20" a="1"/>
  <c r="F491" i="20" s="1"/>
  <c r="F492" i="20" a="1"/>
  <c r="F492" i="20" s="1"/>
  <c r="F493" i="20" a="1"/>
  <c r="F493" i="20" s="1"/>
  <c r="F494" i="20" a="1"/>
  <c r="F494" i="20" s="1"/>
  <c r="F495" i="20" a="1"/>
  <c r="F495" i="20" s="1"/>
  <c r="F496" i="20" a="1"/>
  <c r="F496" i="20" s="1"/>
  <c r="F497" i="20" a="1"/>
  <c r="F497" i="20" s="1"/>
  <c r="F498" i="20" a="1"/>
  <c r="F498" i="20" s="1"/>
  <c r="F499" i="20" a="1"/>
  <c r="F499" i="20" s="1"/>
  <c r="F500" i="20" a="1"/>
  <c r="F500" i="20" s="1"/>
  <c r="F501" i="20" a="1"/>
  <c r="F501" i="20" s="1"/>
  <c r="F502" i="20" a="1"/>
  <c r="F502" i="20" s="1"/>
  <c r="F503" i="20" a="1"/>
  <c r="F503" i="20" s="1"/>
  <c r="F504" i="20" a="1"/>
  <c r="F504" i="20" s="1"/>
  <c r="F505" i="20" a="1"/>
  <c r="F505" i="20" s="1"/>
  <c r="F506" i="20" a="1"/>
  <c r="F506" i="20" s="1"/>
  <c r="F507" i="20" a="1"/>
  <c r="F507" i="20" s="1"/>
  <c r="F508" i="20" a="1"/>
  <c r="F508" i="20" s="1"/>
  <c r="F509" i="20" a="1"/>
  <c r="F509" i="20" s="1"/>
  <c r="F510" i="20" a="1"/>
  <c r="F510" i="20" s="1"/>
  <c r="F511" i="20" a="1"/>
  <c r="F511" i="20" s="1"/>
  <c r="F512" i="20" a="1"/>
  <c r="F512" i="20" s="1"/>
  <c r="F513" i="20" a="1"/>
  <c r="F513" i="20" s="1"/>
  <c r="F514" i="20" a="1"/>
  <c r="F514" i="20" s="1"/>
  <c r="F515" i="20" a="1"/>
  <c r="F515" i="20" s="1"/>
  <c r="F516" i="20" a="1"/>
  <c r="F516" i="20" s="1"/>
  <c r="F517" i="20" a="1"/>
  <c r="F517" i="20" s="1"/>
  <c r="F518" i="20" a="1"/>
  <c r="F518" i="20" s="1"/>
  <c r="F519" i="20" a="1"/>
  <c r="F519" i="20" s="1"/>
  <c r="F520" i="20" a="1"/>
  <c r="F520" i="20" s="1"/>
  <c r="F521" i="20" a="1"/>
  <c r="F521" i="20" s="1"/>
  <c r="F522" i="20" a="1"/>
  <c r="F522" i="20" s="1"/>
  <c r="F523" i="20" a="1"/>
  <c r="F523" i="20" s="1"/>
  <c r="F524" i="20" a="1"/>
  <c r="F524" i="20" s="1"/>
  <c r="F525" i="20" a="1"/>
  <c r="F525" i="20" s="1"/>
  <c r="F526" i="20" a="1"/>
  <c r="F526" i="20" s="1"/>
  <c r="F527" i="20" a="1"/>
  <c r="F527" i="20" s="1"/>
  <c r="F528" i="20" a="1"/>
  <c r="F528" i="20" s="1"/>
  <c r="F529" i="20" a="1"/>
  <c r="F529" i="20" s="1"/>
  <c r="F530" i="20" a="1"/>
  <c r="F530" i="20" s="1"/>
  <c r="F531" i="20" a="1"/>
  <c r="F531" i="20" s="1"/>
  <c r="F532" i="20" a="1"/>
  <c r="F532" i="20" s="1"/>
  <c r="F533" i="20" a="1"/>
  <c r="F533" i="20" s="1"/>
  <c r="F534" i="20" a="1"/>
  <c r="F534" i="20" s="1"/>
  <c r="F535" i="20" a="1"/>
  <c r="F535" i="20" s="1"/>
  <c r="F536" i="20" a="1"/>
  <c r="F536" i="20" s="1"/>
  <c r="F537" i="20" a="1"/>
  <c r="F537" i="20" s="1"/>
  <c r="F538" i="20" a="1"/>
  <c r="F538" i="20" s="1"/>
  <c r="F539" i="20" a="1"/>
  <c r="F539" i="20" s="1"/>
  <c r="F540" i="20" a="1"/>
  <c r="F540" i="20" s="1"/>
  <c r="F541" i="20" a="1"/>
  <c r="F541" i="20" s="1"/>
  <c r="F542" i="20" a="1"/>
  <c r="F542" i="20" s="1"/>
  <c r="F543" i="20" a="1"/>
  <c r="F543" i="20" s="1"/>
  <c r="F544" i="20" a="1"/>
  <c r="F544" i="20" s="1"/>
  <c r="F545" i="20" a="1"/>
  <c r="F545" i="20" s="1"/>
  <c r="F546" i="20" a="1"/>
  <c r="F546" i="20" s="1"/>
  <c r="F547" i="20" a="1"/>
  <c r="F547" i="20" s="1"/>
  <c r="F548" i="20" a="1"/>
  <c r="F548" i="20" s="1"/>
  <c r="F549" i="20" a="1"/>
  <c r="F549" i="20" s="1"/>
  <c r="F550" i="20" a="1"/>
  <c r="F550" i="20" s="1"/>
  <c r="F551" i="20" a="1"/>
  <c r="F551" i="20" s="1"/>
  <c r="F552" i="20" a="1"/>
  <c r="F552" i="20" s="1"/>
  <c r="F553" i="20" a="1"/>
  <c r="F553" i="20" s="1"/>
  <c r="F554" i="20" a="1"/>
  <c r="F554" i="20" s="1"/>
  <c r="F555" i="20" a="1"/>
  <c r="F555" i="20" s="1"/>
  <c r="F556" i="20" a="1"/>
  <c r="F556" i="20" s="1"/>
  <c r="F557" i="20" a="1"/>
  <c r="F557" i="20" s="1"/>
  <c r="F558" i="20" a="1"/>
  <c r="F558" i="20" s="1"/>
  <c r="F559" i="20" a="1"/>
  <c r="F559" i="20" s="1"/>
  <c r="F560" i="20" a="1"/>
  <c r="F560" i="20" s="1"/>
  <c r="F561" i="20" a="1"/>
  <c r="F561" i="20" s="1"/>
  <c r="F562" i="20" a="1"/>
  <c r="F562" i="20" s="1"/>
  <c r="F563" i="20" a="1"/>
  <c r="F563" i="20" s="1"/>
  <c r="F564" i="20" a="1"/>
  <c r="F564" i="20" s="1"/>
  <c r="F565" i="20" a="1"/>
  <c r="F565" i="20" s="1"/>
  <c r="F566" i="20" a="1"/>
  <c r="F566" i="20" s="1"/>
  <c r="F567" i="20" a="1"/>
  <c r="F567" i="20" s="1"/>
  <c r="F568" i="20" a="1"/>
  <c r="F568" i="20" s="1"/>
  <c r="F569" i="20" a="1"/>
  <c r="F569" i="20" s="1"/>
  <c r="F570" i="20" a="1"/>
  <c r="F570" i="20" s="1"/>
  <c r="F571" i="20" a="1"/>
  <c r="F571" i="20" s="1"/>
  <c r="F572" i="20" a="1"/>
  <c r="F572" i="20" s="1"/>
  <c r="F573" i="20" a="1"/>
  <c r="F573" i="20" s="1"/>
  <c r="F574" i="20" a="1"/>
  <c r="F574" i="20" s="1"/>
  <c r="F575" i="20" a="1"/>
  <c r="F575" i="20" s="1"/>
  <c r="F576" i="20" a="1"/>
  <c r="F576" i="20" s="1"/>
  <c r="F577" i="20" a="1"/>
  <c r="F577" i="20" s="1"/>
  <c r="F578" i="20" a="1"/>
  <c r="F578" i="20" s="1"/>
  <c r="F579" i="20" a="1"/>
  <c r="F579" i="20" s="1"/>
  <c r="F580" i="20" a="1"/>
  <c r="F580" i="20" s="1"/>
  <c r="F581" i="20" a="1"/>
  <c r="F581" i="20" s="1"/>
  <c r="F582" i="20" a="1"/>
  <c r="F582" i="20" s="1"/>
  <c r="F583" i="20" a="1"/>
  <c r="F583" i="20" s="1"/>
  <c r="F584" i="20" a="1"/>
  <c r="F584" i="20" s="1"/>
  <c r="F585" i="20" a="1"/>
  <c r="F585" i="20" s="1"/>
  <c r="F586" i="20" a="1"/>
  <c r="F586" i="20" s="1"/>
  <c r="F587" i="20" a="1"/>
  <c r="F587" i="20" s="1"/>
  <c r="F588" i="20" a="1"/>
  <c r="F588" i="20" s="1"/>
  <c r="F589" i="20" a="1"/>
  <c r="F589" i="20" s="1"/>
  <c r="F590" i="20" a="1"/>
  <c r="F590" i="20" s="1"/>
  <c r="F591" i="20" a="1"/>
  <c r="F591" i="20" s="1"/>
  <c r="F592" i="20" a="1"/>
  <c r="F592" i="20" s="1"/>
  <c r="F593" i="20" a="1"/>
  <c r="F593" i="20" s="1"/>
  <c r="F594" i="20" a="1"/>
  <c r="F594" i="20" s="1"/>
  <c r="F595" i="20" a="1"/>
  <c r="F595" i="20" s="1"/>
  <c r="F596" i="20" a="1"/>
  <c r="F596" i="20" s="1"/>
  <c r="F597" i="20" a="1"/>
  <c r="F597" i="20" s="1"/>
  <c r="F598" i="20" a="1"/>
  <c r="F598" i="20" s="1"/>
  <c r="F599" i="20" a="1"/>
  <c r="F599" i="20" s="1"/>
  <c r="F600" i="20" a="1"/>
  <c r="F600" i="20" s="1"/>
  <c r="F601" i="20" a="1"/>
  <c r="F601" i="20" s="1"/>
  <c r="F602" i="20" a="1"/>
  <c r="F602" i="20" s="1"/>
  <c r="F603" i="20" a="1"/>
  <c r="F603" i="20" s="1"/>
  <c r="F604" i="20" a="1"/>
  <c r="F604" i="20" s="1"/>
  <c r="F605" i="20" a="1"/>
  <c r="F605" i="20" s="1"/>
  <c r="F606" i="20" a="1"/>
  <c r="F606" i="20" s="1"/>
  <c r="F607" i="20" a="1"/>
  <c r="F607" i="20" s="1"/>
  <c r="F608" i="20" a="1"/>
  <c r="F608" i="20" s="1"/>
  <c r="F609" i="20" a="1"/>
  <c r="F609" i="20" s="1"/>
  <c r="F610" i="20" a="1"/>
  <c r="F610" i="20" s="1"/>
  <c r="F611" i="20" a="1"/>
  <c r="F611" i="20" s="1"/>
  <c r="F612" i="20" a="1"/>
  <c r="F612" i="20" s="1"/>
  <c r="F613" i="20" a="1"/>
  <c r="F613" i="20" s="1"/>
  <c r="F614" i="20" a="1"/>
  <c r="F614" i="20" s="1"/>
  <c r="F615" i="20" a="1"/>
  <c r="F615" i="20" s="1"/>
  <c r="F616" i="20" a="1"/>
  <c r="F616" i="20" s="1"/>
  <c r="F617" i="20" a="1"/>
  <c r="F617" i="20" s="1"/>
  <c r="F618" i="20" a="1"/>
  <c r="F618" i="20" s="1"/>
  <c r="F619" i="20" a="1"/>
  <c r="F619" i="20" s="1"/>
  <c r="F620" i="20" a="1"/>
  <c r="F620" i="20" s="1"/>
  <c r="F621" i="20" a="1"/>
  <c r="F621" i="20" s="1"/>
  <c r="F622" i="20" a="1"/>
  <c r="F622" i="20" s="1"/>
  <c r="F623" i="20" a="1"/>
  <c r="F623" i="20" s="1"/>
  <c r="F624" i="20" a="1"/>
  <c r="F624" i="20" s="1"/>
  <c r="F625" i="20" a="1"/>
  <c r="F625" i="20" s="1"/>
  <c r="F626" i="20" a="1"/>
  <c r="F626" i="20" s="1"/>
  <c r="F627" i="20" a="1"/>
  <c r="F627" i="20" s="1"/>
  <c r="F628" i="20" a="1"/>
  <c r="F628" i="20" s="1"/>
  <c r="F629" i="20" a="1"/>
  <c r="F629" i="20" s="1"/>
  <c r="F630" i="20" a="1"/>
  <c r="F630" i="20" s="1"/>
  <c r="F631" i="20" a="1"/>
  <c r="F631" i="20" s="1"/>
  <c r="F632" i="20" a="1"/>
  <c r="F632" i="20" s="1"/>
  <c r="F633" i="20" a="1"/>
  <c r="F633" i="20" s="1"/>
  <c r="F634" i="20" a="1"/>
  <c r="F634" i="20" s="1"/>
  <c r="F635" i="20" a="1"/>
  <c r="F635" i="20" s="1"/>
  <c r="F636" i="20" a="1"/>
  <c r="F636" i="20" s="1"/>
  <c r="F637" i="20" a="1"/>
  <c r="F637" i="20" s="1"/>
  <c r="F638" i="20" a="1"/>
  <c r="F638" i="20" s="1"/>
  <c r="F639" i="20" a="1"/>
  <c r="F639" i="20" s="1"/>
  <c r="F640" i="20" a="1"/>
  <c r="F640" i="20" s="1"/>
  <c r="F641" i="20" a="1"/>
  <c r="F641" i="20" s="1"/>
  <c r="F642" i="20" a="1"/>
  <c r="F642" i="20" s="1"/>
  <c r="F643" i="20" a="1"/>
  <c r="F643" i="20" s="1"/>
  <c r="F644" i="20" a="1"/>
  <c r="F644" i="20" s="1"/>
  <c r="F645" i="20" a="1"/>
  <c r="F645" i="20" s="1"/>
  <c r="F646" i="20" a="1"/>
  <c r="F646" i="20" s="1"/>
  <c r="F647" i="20" a="1"/>
  <c r="F647" i="20" s="1"/>
  <c r="F648" i="20" a="1"/>
  <c r="F648" i="20" s="1"/>
  <c r="F649" i="20" a="1"/>
  <c r="F649" i="20" s="1"/>
  <c r="F650" i="20" a="1"/>
  <c r="F650" i="20" s="1"/>
  <c r="F651" i="20" a="1"/>
  <c r="F651" i="20" s="1"/>
  <c r="F652" i="20" a="1"/>
  <c r="F652" i="20" s="1"/>
  <c r="F653" i="20" a="1"/>
  <c r="F653" i="20" s="1"/>
  <c r="F654" i="20" a="1"/>
  <c r="F654" i="20" s="1"/>
  <c r="F655" i="20" a="1"/>
  <c r="F655" i="20" s="1"/>
  <c r="F656" i="20" a="1"/>
  <c r="F656" i="20" s="1"/>
  <c r="F657" i="20" a="1"/>
  <c r="F657" i="20" s="1"/>
  <c r="F658" i="20" a="1"/>
  <c r="F658" i="20" s="1"/>
  <c r="F659" i="20" a="1"/>
  <c r="F659" i="20" s="1"/>
  <c r="F660" i="20" a="1"/>
  <c r="F660" i="20" s="1"/>
  <c r="F661" i="20" a="1"/>
  <c r="F661" i="20" s="1"/>
  <c r="F662" i="20" a="1"/>
  <c r="F662" i="20" s="1"/>
  <c r="F663" i="20" a="1"/>
  <c r="F663" i="20" s="1"/>
  <c r="F664" i="20" a="1"/>
  <c r="F664" i="20" s="1"/>
  <c r="F665" i="20" a="1"/>
  <c r="F665" i="20" s="1"/>
  <c r="F666" i="20" a="1"/>
  <c r="F666" i="20" s="1"/>
  <c r="F667" i="20" a="1"/>
  <c r="F667" i="20" s="1"/>
  <c r="F668" i="20" a="1"/>
  <c r="F668" i="20" s="1"/>
  <c r="F669" i="20" a="1"/>
  <c r="F669" i="20" s="1"/>
  <c r="F670" i="20" a="1"/>
  <c r="F670" i="20" s="1"/>
  <c r="F671" i="20" a="1"/>
  <c r="F671" i="20" s="1"/>
  <c r="F672" i="20" a="1"/>
  <c r="F672" i="20" s="1"/>
  <c r="F673" i="20" a="1"/>
  <c r="F673" i="20" s="1"/>
  <c r="F674" i="20" a="1"/>
  <c r="F674" i="20" s="1"/>
  <c r="F675" i="20" a="1"/>
  <c r="F675" i="20" s="1"/>
  <c r="F676" i="20" a="1"/>
  <c r="F676" i="20" s="1"/>
  <c r="F677" i="20" a="1"/>
  <c r="F677" i="20" s="1"/>
  <c r="F678" i="20" a="1"/>
  <c r="F678" i="20" s="1"/>
  <c r="F679" i="20" a="1"/>
  <c r="F679" i="20" s="1"/>
  <c r="F680" i="20" a="1"/>
  <c r="F680" i="20" s="1"/>
  <c r="F681" i="20" a="1"/>
  <c r="F681" i="20" s="1"/>
  <c r="F682" i="20" a="1"/>
  <c r="F682" i="20" s="1"/>
  <c r="F683" i="20" a="1"/>
  <c r="F683" i="20" s="1"/>
  <c r="F684" i="20" a="1"/>
  <c r="F684" i="20" s="1"/>
  <c r="F685" i="20" a="1"/>
  <c r="F685" i="20" s="1"/>
  <c r="F686" i="20" a="1"/>
  <c r="F686" i="20" s="1"/>
  <c r="F687" i="20" a="1"/>
  <c r="F687" i="20" s="1"/>
  <c r="F688" i="20" a="1"/>
  <c r="F688" i="20" s="1"/>
  <c r="F689" i="20" a="1"/>
  <c r="F689" i="20" s="1"/>
  <c r="F690" i="20" a="1"/>
  <c r="F690" i="20" s="1"/>
  <c r="F691" i="20" a="1"/>
  <c r="F691" i="20" s="1"/>
  <c r="F692" i="20" a="1"/>
  <c r="F692" i="20" s="1"/>
  <c r="F693" i="20" a="1"/>
  <c r="F693" i="20" s="1"/>
  <c r="F694" i="20" a="1"/>
  <c r="F694" i="20" s="1"/>
  <c r="F695" i="20" a="1"/>
  <c r="F695" i="20" s="1"/>
  <c r="F696" i="20" a="1"/>
  <c r="F696" i="20" s="1"/>
  <c r="F697" i="20" a="1"/>
  <c r="F697" i="20" s="1"/>
  <c r="F698" i="20" a="1"/>
  <c r="F698" i="20" s="1"/>
  <c r="F699" i="20" a="1"/>
  <c r="F699" i="20" s="1"/>
  <c r="F700" i="20" a="1"/>
  <c r="F700" i="20" s="1"/>
  <c r="F701" i="20" a="1"/>
  <c r="F701" i="20" s="1"/>
  <c r="F702" i="20" a="1"/>
  <c r="F702" i="20" s="1"/>
  <c r="F703" i="20" a="1"/>
  <c r="F703" i="20" s="1"/>
  <c r="F704" i="20" a="1"/>
  <c r="F704" i="20" s="1"/>
  <c r="F705" i="20" a="1"/>
  <c r="F705" i="20" s="1"/>
  <c r="F706" i="20" a="1"/>
  <c r="F706" i="20" s="1"/>
  <c r="F707" i="20" a="1"/>
  <c r="F707" i="20" s="1"/>
  <c r="F708" i="20" a="1"/>
  <c r="F708" i="20" s="1"/>
  <c r="F709" i="20" a="1"/>
  <c r="F709" i="20" s="1"/>
  <c r="F710" i="20" a="1"/>
  <c r="F710" i="20" s="1"/>
  <c r="F711" i="20" a="1"/>
  <c r="F711" i="20" s="1"/>
  <c r="F712" i="20" a="1"/>
  <c r="F712" i="20" s="1"/>
  <c r="F713" i="20" a="1"/>
  <c r="F713" i="20" s="1"/>
  <c r="F714" i="20" a="1"/>
  <c r="F714" i="20" s="1"/>
  <c r="F715" i="20" a="1"/>
  <c r="F715" i="20" s="1"/>
  <c r="F716" i="20" a="1"/>
  <c r="F716" i="20" s="1"/>
  <c r="F717" i="20" a="1"/>
  <c r="F717" i="20" s="1"/>
  <c r="F718" i="20" a="1"/>
  <c r="F718" i="20" s="1"/>
  <c r="F719" i="20" a="1"/>
  <c r="F719" i="20" s="1"/>
  <c r="F720" i="20" a="1"/>
  <c r="F720" i="20" s="1"/>
  <c r="F721" i="20" a="1"/>
  <c r="F721" i="20" s="1"/>
  <c r="F722" i="20" a="1"/>
  <c r="F722" i="20" s="1"/>
  <c r="F723" i="20" a="1"/>
  <c r="F723" i="20" s="1"/>
  <c r="F724" i="20" a="1"/>
  <c r="F724" i="20" s="1"/>
  <c r="F725" i="20" a="1"/>
  <c r="F725" i="20" s="1"/>
  <c r="F726" i="20" a="1"/>
  <c r="F726" i="20" s="1"/>
  <c r="F727" i="20" a="1"/>
  <c r="F727" i="20" s="1"/>
  <c r="F728" i="20" a="1"/>
  <c r="F728" i="20" s="1"/>
  <c r="F729" i="20" a="1"/>
  <c r="F729" i="20" s="1"/>
  <c r="F730" i="20" a="1"/>
  <c r="F730" i="20" s="1"/>
  <c r="F731" i="20" a="1"/>
  <c r="F731" i="20" s="1"/>
  <c r="F732" i="20" a="1"/>
  <c r="F732" i="20" s="1"/>
  <c r="F733" i="20" a="1"/>
  <c r="F733" i="20" s="1"/>
  <c r="F734" i="20" a="1"/>
  <c r="F734" i="20" s="1"/>
  <c r="F735" i="20" a="1"/>
  <c r="F735" i="20" s="1"/>
  <c r="F736" i="20" a="1"/>
  <c r="F736" i="20" s="1"/>
  <c r="F737" i="20" a="1"/>
  <c r="F737" i="20" s="1"/>
  <c r="F738" i="20" a="1"/>
  <c r="F738" i="20" s="1"/>
  <c r="F739" i="20" a="1"/>
  <c r="F739" i="20" s="1"/>
  <c r="F740" i="20" a="1"/>
  <c r="F740" i="20" s="1"/>
  <c r="F741" i="20" a="1"/>
  <c r="F741" i="20" s="1"/>
  <c r="F742" i="20" a="1"/>
  <c r="F742" i="20" s="1"/>
  <c r="F743" i="20" a="1"/>
  <c r="F743" i="20" s="1"/>
  <c r="F744" i="20" a="1"/>
  <c r="F744" i="20" s="1"/>
  <c r="F745" i="20" a="1"/>
  <c r="F745" i="20" s="1"/>
  <c r="F746" i="20" a="1"/>
  <c r="F746" i="20" s="1"/>
  <c r="F747" i="20" a="1"/>
  <c r="F747" i="20" s="1"/>
  <c r="F748" i="20" a="1"/>
  <c r="F748" i="20" s="1"/>
  <c r="F749" i="20" a="1"/>
  <c r="F749" i="20" s="1"/>
  <c r="F750" i="20" a="1"/>
  <c r="F750" i="20" s="1"/>
  <c r="F751" i="20" a="1"/>
  <c r="F751" i="20" s="1"/>
  <c r="F752" i="20" a="1"/>
  <c r="F752" i="20" s="1"/>
  <c r="F753" i="20" a="1"/>
  <c r="F753" i="20" s="1"/>
  <c r="F754" i="20" a="1"/>
  <c r="F754" i="20" s="1"/>
  <c r="F755" i="20" a="1"/>
  <c r="F755" i="20" s="1"/>
  <c r="F756" i="20" a="1"/>
  <c r="F756" i="20" s="1"/>
  <c r="F757" i="20" a="1"/>
  <c r="F757" i="20" s="1"/>
  <c r="F758" i="20" a="1"/>
  <c r="F758" i="20" s="1"/>
  <c r="F759" i="20" a="1"/>
  <c r="F759" i="20" s="1"/>
  <c r="F760" i="20" a="1"/>
  <c r="F760" i="20" s="1"/>
  <c r="F761" i="20" a="1"/>
  <c r="F761" i="20" s="1"/>
  <c r="F762" i="20" a="1"/>
  <c r="F762" i="20" s="1"/>
  <c r="F763" i="20" a="1"/>
  <c r="F763" i="20" s="1"/>
  <c r="F764" i="20" a="1"/>
  <c r="F764" i="20" s="1"/>
  <c r="F765" i="20" a="1"/>
  <c r="F765" i="20" s="1"/>
  <c r="F766" i="20" a="1"/>
  <c r="F766" i="20" s="1"/>
  <c r="F767" i="20" a="1"/>
  <c r="F767" i="20" s="1"/>
  <c r="F768" i="20" a="1"/>
  <c r="F768" i="20" s="1"/>
  <c r="F769" i="20" a="1"/>
  <c r="F769" i="20" s="1"/>
  <c r="F770" i="20" a="1"/>
  <c r="F770" i="20" s="1"/>
  <c r="F771" i="20" a="1"/>
  <c r="F771" i="20" s="1"/>
  <c r="F772" i="20" a="1"/>
  <c r="F772" i="20" s="1"/>
  <c r="F773" i="20" a="1"/>
  <c r="F773" i="20" s="1"/>
  <c r="F774" i="20" a="1"/>
  <c r="F774" i="20" s="1"/>
  <c r="F775" i="20" a="1"/>
  <c r="F775" i="20" s="1"/>
  <c r="F776" i="20" a="1"/>
  <c r="F776" i="20" s="1"/>
  <c r="F777" i="20" a="1"/>
  <c r="F777" i="20" s="1"/>
  <c r="F778" i="20" a="1"/>
  <c r="F778" i="20" s="1"/>
  <c r="F779" i="20" a="1"/>
  <c r="F779" i="20" s="1"/>
  <c r="F780" i="20" a="1"/>
  <c r="F780" i="20" s="1"/>
  <c r="F781" i="20" a="1"/>
  <c r="F781" i="20" s="1"/>
  <c r="F782" i="20" a="1"/>
  <c r="F782" i="20" s="1"/>
  <c r="F783" i="20" a="1"/>
  <c r="F783" i="20" s="1"/>
  <c r="F784" i="20" a="1"/>
  <c r="F784" i="20" s="1"/>
  <c r="F785" i="20" a="1"/>
  <c r="F785" i="20" s="1"/>
  <c r="F786" i="20" a="1"/>
  <c r="F786" i="20" s="1"/>
  <c r="F787" i="20" a="1"/>
  <c r="F787" i="20" s="1"/>
  <c r="F788" i="20" a="1"/>
  <c r="F788" i="20" s="1"/>
  <c r="F789" i="20" a="1"/>
  <c r="F789" i="20" s="1"/>
  <c r="F790" i="20" a="1"/>
  <c r="F790" i="20" s="1"/>
  <c r="F791" i="20" a="1"/>
  <c r="F791" i="20" s="1"/>
  <c r="F792" i="20" a="1"/>
  <c r="F792" i="20" s="1"/>
  <c r="F793" i="20" a="1"/>
  <c r="F793" i="20" s="1"/>
  <c r="F794" i="20" a="1"/>
  <c r="F794" i="20" s="1"/>
  <c r="F795" i="20" a="1"/>
  <c r="F795" i="20" s="1"/>
  <c r="F796" i="20" a="1"/>
  <c r="F796" i="20" s="1"/>
  <c r="F797" i="20" a="1"/>
  <c r="F797" i="20" s="1"/>
  <c r="F798" i="20" a="1"/>
  <c r="F798" i="20" s="1"/>
  <c r="F799" i="20" a="1"/>
  <c r="F799" i="20" s="1"/>
  <c r="F800" i="20" a="1"/>
  <c r="F800" i="20" s="1"/>
  <c r="F801" i="20" a="1"/>
  <c r="F801" i="20" s="1"/>
  <c r="F802" i="20" a="1"/>
  <c r="F802" i="20" s="1"/>
  <c r="F803" i="20" a="1"/>
  <c r="F803" i="20" s="1"/>
  <c r="F804" i="20" a="1"/>
  <c r="F804" i="20" s="1"/>
  <c r="F805" i="20" a="1"/>
  <c r="F805" i="20" s="1"/>
  <c r="F806" i="20" a="1"/>
  <c r="F806" i="20" s="1"/>
  <c r="F807" i="20" a="1"/>
  <c r="F807" i="20" s="1"/>
  <c r="F808" i="20" a="1"/>
  <c r="F808" i="20" s="1"/>
  <c r="F809" i="20" a="1"/>
  <c r="F809" i="20" s="1"/>
  <c r="F810" i="20" a="1"/>
  <c r="F810" i="20" s="1"/>
  <c r="F811" i="20" a="1"/>
  <c r="F811" i="20" s="1"/>
  <c r="F812" i="20" a="1"/>
  <c r="F812" i="20" s="1"/>
  <c r="F813" i="20" a="1"/>
  <c r="F813" i="20" s="1"/>
  <c r="F814" i="20" a="1"/>
  <c r="F814" i="20" s="1"/>
  <c r="F815" i="20" a="1"/>
  <c r="F815" i="20" s="1"/>
  <c r="F816" i="20" a="1"/>
  <c r="F816" i="20" s="1"/>
  <c r="F817" i="20" a="1"/>
  <c r="F817" i="20" s="1"/>
  <c r="F818" i="20" a="1"/>
  <c r="F818" i="20" s="1"/>
  <c r="F819" i="20" a="1"/>
  <c r="F819" i="20" s="1"/>
  <c r="F820" i="20" a="1"/>
  <c r="F820" i="20" s="1"/>
  <c r="F821" i="20" a="1"/>
  <c r="F821" i="20" s="1"/>
  <c r="F822" i="20" a="1"/>
  <c r="F822" i="20" s="1"/>
  <c r="F823" i="20" a="1"/>
  <c r="F823" i="20" s="1"/>
  <c r="F824" i="20" a="1"/>
  <c r="F824" i="20" s="1"/>
  <c r="F825" i="20" a="1"/>
  <c r="F825" i="20" s="1"/>
  <c r="F826" i="20" a="1"/>
  <c r="F826" i="20" s="1"/>
  <c r="F827" i="20" a="1"/>
  <c r="F827" i="20" s="1"/>
  <c r="F828" i="20" a="1"/>
  <c r="F828" i="20" s="1"/>
  <c r="F829" i="20" a="1"/>
  <c r="F829" i="20" s="1"/>
  <c r="F830" i="20" a="1"/>
  <c r="F830" i="20" s="1"/>
  <c r="F831" i="20" a="1"/>
  <c r="F831" i="20" s="1"/>
  <c r="F832" i="20" a="1"/>
  <c r="F832" i="20" s="1"/>
  <c r="F833" i="20" a="1"/>
  <c r="F833" i="20" s="1"/>
  <c r="F834" i="20" a="1"/>
  <c r="F834" i="20" s="1"/>
  <c r="F835" i="20" a="1"/>
  <c r="F835" i="20" s="1"/>
  <c r="F836" i="20" a="1"/>
  <c r="F836" i="20" s="1"/>
  <c r="F837" i="20" a="1"/>
  <c r="F837" i="20" s="1"/>
  <c r="F838" i="20" a="1"/>
  <c r="F838" i="20" s="1"/>
  <c r="F839" i="20" a="1"/>
  <c r="F839" i="20" s="1"/>
  <c r="F840" i="20" a="1"/>
  <c r="F840" i="20" s="1"/>
  <c r="F841" i="20" a="1"/>
  <c r="F841" i="20" s="1"/>
  <c r="F842" i="20" a="1"/>
  <c r="F842" i="20" s="1"/>
  <c r="F843" i="20" a="1"/>
  <c r="F843" i="20" s="1"/>
  <c r="F844" i="20" a="1"/>
  <c r="F844" i="20" s="1"/>
  <c r="F845" i="20" a="1"/>
  <c r="F845" i="20" s="1"/>
  <c r="F846" i="20" a="1"/>
  <c r="F846" i="20" s="1"/>
  <c r="F847" i="20" a="1"/>
  <c r="F847" i="20" s="1"/>
  <c r="F848" i="20" a="1"/>
  <c r="F848" i="20" s="1"/>
  <c r="F849" i="20" a="1"/>
  <c r="F849" i="20" s="1"/>
  <c r="F850" i="20" a="1"/>
  <c r="F850" i="20" s="1"/>
  <c r="F851" i="20" a="1"/>
  <c r="F851" i="20" s="1"/>
  <c r="F852" i="20" a="1"/>
  <c r="F852" i="20" s="1"/>
  <c r="F853" i="20" a="1"/>
  <c r="F853" i="20" s="1"/>
  <c r="F854" i="20" a="1"/>
  <c r="F854" i="20" s="1"/>
  <c r="F855" i="20" a="1"/>
  <c r="F855" i="20" s="1"/>
  <c r="F856" i="20" a="1"/>
  <c r="F856" i="20" s="1"/>
  <c r="F857" i="20" a="1"/>
  <c r="F857" i="20" s="1"/>
  <c r="F858" i="20" a="1"/>
  <c r="F858" i="20" s="1"/>
  <c r="F859" i="20" a="1"/>
  <c r="F859" i="20" s="1"/>
  <c r="F860" i="20" a="1"/>
  <c r="F860" i="20" s="1"/>
  <c r="F861" i="20" a="1"/>
  <c r="F861" i="20" s="1"/>
  <c r="F862" i="20" a="1"/>
  <c r="F862" i="20" s="1"/>
  <c r="F863" i="20" a="1"/>
  <c r="F863" i="20" s="1"/>
  <c r="F864" i="20" a="1"/>
  <c r="F864" i="20" s="1"/>
  <c r="F865" i="20" a="1"/>
  <c r="F865" i="20" s="1"/>
  <c r="F866" i="20" a="1"/>
  <c r="F866" i="20" s="1"/>
  <c r="F867" i="20" a="1"/>
  <c r="F867" i="20" s="1"/>
  <c r="F868" i="20" a="1"/>
  <c r="F868" i="20" s="1"/>
  <c r="F869" i="20" a="1"/>
  <c r="F869" i="20" s="1"/>
  <c r="F870" i="20" a="1"/>
  <c r="F870" i="20" s="1"/>
  <c r="F871" i="20" a="1"/>
  <c r="F871" i="20" s="1"/>
  <c r="F872" i="20" a="1"/>
  <c r="F872" i="20" s="1"/>
  <c r="F873" i="20" a="1"/>
  <c r="F873" i="20" s="1"/>
  <c r="F874" i="20" a="1"/>
  <c r="F874" i="20" s="1"/>
  <c r="F875" i="20" a="1"/>
  <c r="F875" i="20" s="1"/>
  <c r="F876" i="20" a="1"/>
  <c r="F876" i="20" s="1"/>
  <c r="F877" i="20" a="1"/>
  <c r="F877" i="20" s="1"/>
  <c r="F878" i="20" a="1"/>
  <c r="F878" i="20" s="1"/>
  <c r="F879" i="20" a="1"/>
  <c r="F879" i="20" s="1"/>
  <c r="F880" i="20" a="1"/>
  <c r="F880" i="20" s="1"/>
  <c r="F881" i="20" a="1"/>
  <c r="F881" i="20" s="1"/>
  <c r="F882" i="20" a="1"/>
  <c r="F882" i="20" s="1"/>
  <c r="F883" i="20" a="1"/>
  <c r="F883" i="20" s="1"/>
  <c r="F884" i="20" a="1"/>
  <c r="F884" i="20" s="1"/>
  <c r="F885" i="20" a="1"/>
  <c r="F885" i="20" s="1"/>
  <c r="F886" i="20" a="1"/>
  <c r="F886" i="20" s="1"/>
  <c r="F887" i="20" a="1"/>
  <c r="F887" i="20" s="1"/>
  <c r="F888" i="20" a="1"/>
  <c r="F888" i="20" s="1"/>
  <c r="F889" i="20" a="1"/>
  <c r="F889" i="20" s="1"/>
  <c r="F890" i="20" a="1"/>
  <c r="F890" i="20" s="1"/>
  <c r="F891" i="20" a="1"/>
  <c r="F891" i="20" s="1"/>
  <c r="F892" i="20" a="1"/>
  <c r="F892" i="20" s="1"/>
  <c r="F893" i="20" a="1"/>
  <c r="F893" i="20" s="1"/>
  <c r="F894" i="20" a="1"/>
  <c r="F894" i="20" s="1"/>
  <c r="F895" i="20" a="1"/>
  <c r="F895" i="20" s="1"/>
  <c r="F896" i="20" a="1"/>
  <c r="F896" i="20" s="1"/>
  <c r="F897" i="20" a="1"/>
  <c r="F897" i="20" s="1"/>
  <c r="F898" i="20" a="1"/>
  <c r="F898" i="20" s="1"/>
  <c r="F899" i="20" a="1"/>
  <c r="F899" i="20" s="1"/>
  <c r="F900" i="20" a="1"/>
  <c r="F900" i="20" s="1"/>
  <c r="F901" i="20" a="1"/>
  <c r="F901" i="20" s="1"/>
  <c r="F902" i="20" a="1"/>
  <c r="F902" i="20" s="1"/>
  <c r="F903" i="20" a="1"/>
  <c r="F903" i="20" s="1"/>
  <c r="F904" i="20" a="1"/>
  <c r="F904" i="20" s="1"/>
  <c r="F905" i="20" a="1"/>
  <c r="F905" i="20" s="1"/>
  <c r="F906" i="20" a="1"/>
  <c r="F906" i="20" s="1"/>
  <c r="F907" i="20" a="1"/>
  <c r="F907" i="20" s="1"/>
  <c r="F908" i="20" a="1"/>
  <c r="F908" i="20" s="1"/>
  <c r="F909" i="20" a="1"/>
  <c r="F909" i="20" s="1"/>
  <c r="F910" i="20" a="1"/>
  <c r="F910" i="20" s="1"/>
  <c r="F911" i="20" a="1"/>
  <c r="F911" i="20" s="1"/>
  <c r="F912" i="20" a="1"/>
  <c r="F912" i="20" s="1"/>
  <c r="F913" i="20" a="1"/>
  <c r="F913" i="20" s="1"/>
  <c r="F914" i="20" a="1"/>
  <c r="F914" i="20" s="1"/>
  <c r="F915" i="20" a="1"/>
  <c r="F915" i="20" s="1"/>
  <c r="F916" i="20" a="1"/>
  <c r="F916" i="20" s="1"/>
  <c r="F917" i="20" a="1"/>
  <c r="F917" i="20" s="1"/>
  <c r="F918" i="20" a="1"/>
  <c r="F918" i="20" s="1"/>
  <c r="F466" i="20" a="1"/>
  <c r="F466" i="20" s="1"/>
  <c r="E477" i="20" a="1"/>
  <c r="E477" i="20" s="1"/>
  <c r="J477" i="20" s="1"/>
  <c r="K477" i="20" s="1"/>
  <c r="E478" i="20" a="1"/>
  <c r="E478" i="20" s="1"/>
  <c r="J478" i="20" s="1"/>
  <c r="K478" i="20" s="1"/>
  <c r="E479" i="20" a="1"/>
  <c r="E479" i="20" s="1"/>
  <c r="J479" i="20" s="1"/>
  <c r="K479" i="20" s="1"/>
  <c r="E480" i="20" a="1"/>
  <c r="E480" i="20" s="1"/>
  <c r="J480" i="20" s="1"/>
  <c r="K480" i="20" s="1"/>
  <c r="E481" i="20" a="1"/>
  <c r="E481" i="20" s="1"/>
  <c r="J481" i="20" s="1"/>
  <c r="E482" i="20" a="1"/>
  <c r="E482" i="20" s="1"/>
  <c r="J482" i="20" s="1"/>
  <c r="K482" i="20" s="1"/>
  <c r="E483" i="20" a="1"/>
  <c r="E483" i="20" s="1"/>
  <c r="J483" i="20" s="1"/>
  <c r="K483" i="20" s="1"/>
  <c r="E484" i="20" a="1"/>
  <c r="E484" i="20" s="1"/>
  <c r="J484" i="20" s="1"/>
  <c r="K484" i="20" s="1"/>
  <c r="E485" i="20" a="1"/>
  <c r="E485" i="20" s="1"/>
  <c r="J485" i="20" s="1"/>
  <c r="K485" i="20" s="1"/>
  <c r="E486" i="20" a="1"/>
  <c r="E486" i="20" s="1"/>
  <c r="J486" i="20" s="1"/>
  <c r="E487" i="20" a="1"/>
  <c r="E487" i="20" s="1"/>
  <c r="J487" i="20" s="1"/>
  <c r="K487" i="20" s="1"/>
  <c r="E488" i="20" a="1"/>
  <c r="E488" i="20" s="1"/>
  <c r="J488" i="20" s="1"/>
  <c r="K488" i="20" s="1"/>
  <c r="E489" i="20" a="1"/>
  <c r="E489" i="20" s="1"/>
  <c r="J489" i="20" s="1"/>
  <c r="K489" i="20" s="1"/>
  <c r="E490" i="20" a="1"/>
  <c r="E490" i="20" s="1"/>
  <c r="J490" i="20" s="1"/>
  <c r="E491" i="20" a="1"/>
  <c r="E491" i="20" s="1"/>
  <c r="J491" i="20" s="1"/>
  <c r="K491" i="20" s="1"/>
  <c r="E492" i="20" a="1"/>
  <c r="E492" i="20" s="1"/>
  <c r="J492" i="20" s="1"/>
  <c r="K492" i="20" s="1"/>
  <c r="E493" i="20" a="1"/>
  <c r="E493" i="20" s="1"/>
  <c r="J493" i="20" s="1"/>
  <c r="K493" i="20" s="1"/>
  <c r="E494" i="20" a="1"/>
  <c r="E494" i="20" s="1"/>
  <c r="J494" i="20" s="1"/>
  <c r="E495" i="20" a="1"/>
  <c r="E495" i="20" s="1"/>
  <c r="J495" i="20" s="1"/>
  <c r="K495" i="20" s="1"/>
  <c r="E496" i="20" a="1"/>
  <c r="E496" i="20" s="1"/>
  <c r="J496" i="20" s="1"/>
  <c r="K496" i="20" s="1"/>
  <c r="E497" i="20" a="1"/>
  <c r="E497" i="20" s="1"/>
  <c r="J497" i="20" s="1"/>
  <c r="K497" i="20" s="1"/>
  <c r="E498" i="20" a="1"/>
  <c r="E498" i="20" s="1"/>
  <c r="J498" i="20" s="1"/>
  <c r="E499" i="20" a="1"/>
  <c r="E499" i="20" s="1"/>
  <c r="J499" i="20" s="1"/>
  <c r="K499" i="20" s="1"/>
  <c r="E500" i="20" a="1"/>
  <c r="E500" i="20" s="1"/>
  <c r="J500" i="20" s="1"/>
  <c r="K500" i="20" s="1"/>
  <c r="E501" i="20" a="1"/>
  <c r="E501" i="20" s="1"/>
  <c r="J501" i="20" s="1"/>
  <c r="K501" i="20" s="1"/>
  <c r="E502" i="20" a="1"/>
  <c r="E502" i="20" s="1"/>
  <c r="J502" i="20" s="1"/>
  <c r="K502" i="20" s="1"/>
  <c r="E503" i="20" a="1"/>
  <c r="E503" i="20" s="1"/>
  <c r="J503" i="20" s="1"/>
  <c r="E504" i="20" a="1"/>
  <c r="E504" i="20" s="1"/>
  <c r="J504" i="20" s="1"/>
  <c r="E505" i="20" a="1"/>
  <c r="E505" i="20" s="1"/>
  <c r="J505" i="20" s="1"/>
  <c r="K505" i="20" s="1"/>
  <c r="E506" i="20" a="1"/>
  <c r="E506" i="20" s="1"/>
  <c r="J506" i="20" s="1"/>
  <c r="K506" i="20" s="1"/>
  <c r="E507" i="20" a="1"/>
  <c r="E507" i="20" s="1"/>
  <c r="J507" i="20" s="1"/>
  <c r="K507" i="20" s="1"/>
  <c r="E508" i="20" a="1"/>
  <c r="E508" i="20" s="1"/>
  <c r="J508" i="20" s="1"/>
  <c r="K508" i="20" s="1"/>
  <c r="E509" i="20" a="1"/>
  <c r="E509" i="20" s="1"/>
  <c r="J509" i="20" s="1"/>
  <c r="E510" i="20" a="1"/>
  <c r="E510" i="20" s="1"/>
  <c r="J510" i="20" s="1"/>
  <c r="K510" i="20" s="1"/>
  <c r="E511" i="20" a="1"/>
  <c r="E511" i="20" s="1"/>
  <c r="J511" i="20" s="1"/>
  <c r="K511" i="20" s="1"/>
  <c r="E512" i="20" a="1"/>
  <c r="E512" i="20" s="1"/>
  <c r="J512" i="20" s="1"/>
  <c r="K512" i="20" s="1"/>
  <c r="E513" i="20" a="1"/>
  <c r="E513" i="20" s="1"/>
  <c r="J513" i="20" s="1"/>
  <c r="K513" i="20" s="1"/>
  <c r="E514" i="20" a="1"/>
  <c r="E514" i="20" s="1"/>
  <c r="J514" i="20" s="1"/>
  <c r="E515" i="20" a="1"/>
  <c r="E515" i="20" s="1"/>
  <c r="J515" i="20" s="1"/>
  <c r="K515" i="20" s="1"/>
  <c r="E516" i="20" a="1"/>
  <c r="E516" i="20" s="1"/>
  <c r="J516" i="20" s="1"/>
  <c r="K516" i="20" s="1"/>
  <c r="E517" i="20" a="1"/>
  <c r="E517" i="20" s="1"/>
  <c r="J517" i="20" s="1"/>
  <c r="K517" i="20" s="1"/>
  <c r="E518" i="20" a="1"/>
  <c r="E518" i="20" s="1"/>
  <c r="J518" i="20" s="1"/>
  <c r="K518" i="20" s="1"/>
  <c r="E519" i="20" a="1"/>
  <c r="E519" i="20" s="1"/>
  <c r="J519" i="20" s="1"/>
  <c r="E520" i="20" a="1"/>
  <c r="E520" i="20" s="1"/>
  <c r="J520" i="20" s="1"/>
  <c r="K520" i="20" s="1"/>
  <c r="E521" i="20" a="1"/>
  <c r="E521" i="20" s="1"/>
  <c r="J521" i="20" s="1"/>
  <c r="K521" i="20" s="1"/>
  <c r="E522" i="20" a="1"/>
  <c r="E522" i="20" s="1"/>
  <c r="J522" i="20" s="1"/>
  <c r="K522" i="20" s="1"/>
  <c r="E523" i="20" a="1"/>
  <c r="E523" i="20" s="1"/>
  <c r="J523" i="20" s="1"/>
  <c r="K523" i="20" s="1"/>
  <c r="E524" i="20" a="1"/>
  <c r="E524" i="20" s="1"/>
  <c r="J524" i="20" s="1"/>
  <c r="E525" i="20" a="1"/>
  <c r="E525" i="20" s="1"/>
  <c r="J525" i="20" s="1"/>
  <c r="K525" i="20" s="1"/>
  <c r="E526" i="20" a="1"/>
  <c r="E526" i="20" s="1"/>
  <c r="J526" i="20" s="1"/>
  <c r="K526" i="20" s="1"/>
  <c r="E527" i="20" a="1"/>
  <c r="E527" i="20" s="1"/>
  <c r="J527" i="20" s="1"/>
  <c r="E528" i="20" a="1"/>
  <c r="E528" i="20" s="1"/>
  <c r="J528" i="20" s="1"/>
  <c r="K528" i="20" s="1"/>
  <c r="E529" i="20" a="1"/>
  <c r="E529" i="20" s="1"/>
  <c r="J529" i="20" s="1"/>
  <c r="K529" i="20" s="1"/>
  <c r="E530" i="20" a="1"/>
  <c r="E530" i="20" s="1"/>
  <c r="J530" i="20" s="1"/>
  <c r="K530" i="20" s="1"/>
  <c r="E531" i="20" a="1"/>
  <c r="E531" i="20" s="1"/>
  <c r="J531" i="20" s="1"/>
  <c r="K531" i="20" s="1"/>
  <c r="E532" i="20" a="1"/>
  <c r="E532" i="20" s="1"/>
  <c r="J532" i="20" s="1"/>
  <c r="E533" i="20" a="1"/>
  <c r="E533" i="20" s="1"/>
  <c r="J533" i="20" s="1"/>
  <c r="K533" i="20" s="1"/>
  <c r="E534" i="20" a="1"/>
  <c r="E534" i="20" s="1"/>
  <c r="J534" i="20" s="1"/>
  <c r="K534" i="20" s="1"/>
  <c r="E535" i="20" a="1"/>
  <c r="E535" i="20" s="1"/>
  <c r="J535" i="20" s="1"/>
  <c r="K535" i="20" s="1"/>
  <c r="E536" i="20" a="1"/>
  <c r="E536" i="20" s="1"/>
  <c r="J536" i="20" s="1"/>
  <c r="K536" i="20" s="1"/>
  <c r="E537" i="20" a="1"/>
  <c r="E537" i="20" s="1"/>
  <c r="J537" i="20" s="1"/>
  <c r="E538" i="20" a="1"/>
  <c r="E538" i="20" s="1"/>
  <c r="J538" i="20" s="1"/>
  <c r="K538" i="20" s="1"/>
  <c r="E539" i="20" a="1"/>
  <c r="E539" i="20" s="1"/>
  <c r="J539" i="20" s="1"/>
  <c r="K539" i="20" s="1"/>
  <c r="E540" i="20" a="1"/>
  <c r="E540" i="20" s="1"/>
  <c r="J540" i="20" s="1"/>
  <c r="E541" i="20" a="1"/>
  <c r="E541" i="20" s="1"/>
  <c r="J541" i="20" s="1"/>
  <c r="K541" i="20" s="1"/>
  <c r="E542" i="20" a="1"/>
  <c r="E542" i="20" s="1"/>
  <c r="J542" i="20" s="1"/>
  <c r="K542" i="20" s="1"/>
  <c r="E543" i="20" a="1"/>
  <c r="E543" i="20" s="1"/>
  <c r="J543" i="20" s="1"/>
  <c r="E544" i="20" a="1"/>
  <c r="E544" i="20" s="1"/>
  <c r="J544" i="20" s="1"/>
  <c r="K544" i="20" s="1"/>
  <c r="E545" i="20" a="1"/>
  <c r="E545" i="20" s="1"/>
  <c r="J545" i="20" s="1"/>
  <c r="K545" i="20" s="1"/>
  <c r="E546" i="20" a="1"/>
  <c r="E546" i="20" s="1"/>
  <c r="J546" i="20" s="1"/>
  <c r="K546" i="20" s="1"/>
  <c r="E547" i="20" a="1"/>
  <c r="E547" i="20" s="1"/>
  <c r="J547" i="20" s="1"/>
  <c r="E548" i="20" a="1"/>
  <c r="E548" i="20" s="1"/>
  <c r="J548" i="20" s="1"/>
  <c r="K548" i="20" s="1"/>
  <c r="E549" i="20" a="1"/>
  <c r="E549" i="20" s="1"/>
  <c r="J549" i="20" s="1"/>
  <c r="K549" i="20" s="1"/>
  <c r="E550" i="20" a="1"/>
  <c r="E550" i="20" s="1"/>
  <c r="J550" i="20" s="1"/>
  <c r="K550" i="20" s="1"/>
  <c r="E551" i="20" a="1"/>
  <c r="E551" i="20" s="1"/>
  <c r="J551" i="20" s="1"/>
  <c r="K551" i="20" s="1"/>
  <c r="E552" i="20" a="1"/>
  <c r="E552" i="20" s="1"/>
  <c r="J552" i="20" s="1"/>
  <c r="E553" i="20" a="1"/>
  <c r="E553" i="20" s="1"/>
  <c r="J553" i="20" s="1"/>
  <c r="K553" i="20" s="1"/>
  <c r="E554" i="20" a="1"/>
  <c r="E554" i="20" s="1"/>
  <c r="J554" i="20" s="1"/>
  <c r="K554" i="20" s="1"/>
  <c r="E555" i="20" a="1"/>
  <c r="E555" i="20" s="1"/>
  <c r="J555" i="20" s="1"/>
  <c r="K555" i="20" s="1"/>
  <c r="E556" i="20" a="1"/>
  <c r="E556" i="20" s="1"/>
  <c r="J556" i="20" s="1"/>
  <c r="K556" i="20" s="1"/>
  <c r="E557" i="20" a="1"/>
  <c r="E557" i="20" s="1"/>
  <c r="J557" i="20" s="1"/>
  <c r="E558" i="20" a="1"/>
  <c r="E558" i="20" s="1"/>
  <c r="J558" i="20" s="1"/>
  <c r="E559" i="20" a="1"/>
  <c r="E559" i="20" s="1"/>
  <c r="J559" i="20" s="1"/>
  <c r="K559" i="20" s="1"/>
  <c r="E560" i="20" a="1"/>
  <c r="E560" i="20" s="1"/>
  <c r="J560" i="20" s="1"/>
  <c r="K560" i="20" s="1"/>
  <c r="E561" i="20" a="1"/>
  <c r="E561" i="20" s="1"/>
  <c r="J561" i="20" s="1"/>
  <c r="K561" i="20" s="1"/>
  <c r="E562" i="20" a="1"/>
  <c r="E562" i="20" s="1"/>
  <c r="J562" i="20" s="1"/>
  <c r="K562" i="20" s="1"/>
  <c r="E563" i="20" a="1"/>
  <c r="E563" i="20" s="1"/>
  <c r="J563" i="20" s="1"/>
  <c r="E564" i="20" a="1"/>
  <c r="E564" i="20" s="1"/>
  <c r="J564" i="20" s="1"/>
  <c r="K564" i="20" s="1"/>
  <c r="E565" i="20" a="1"/>
  <c r="E565" i="20" s="1"/>
  <c r="J565" i="20" s="1"/>
  <c r="K565" i="20" s="1"/>
  <c r="E566" i="20" a="1"/>
  <c r="E566" i="20" s="1"/>
  <c r="J566" i="20" s="1"/>
  <c r="K566" i="20" s="1"/>
  <c r="E567" i="20" a="1"/>
  <c r="E567" i="20" s="1"/>
  <c r="J567" i="20" s="1"/>
  <c r="K567" i="20" s="1"/>
  <c r="E568" i="20" a="1"/>
  <c r="E568" i="20" s="1"/>
  <c r="J568" i="20" s="1"/>
  <c r="E569" i="20" a="1"/>
  <c r="E569" i="20" s="1"/>
  <c r="J569" i="20" s="1"/>
  <c r="K569" i="20" s="1"/>
  <c r="E570" i="20" a="1"/>
  <c r="E570" i="20" s="1"/>
  <c r="J570" i="20" s="1"/>
  <c r="K570" i="20" s="1"/>
  <c r="E571" i="20" a="1"/>
  <c r="E571" i="20" s="1"/>
  <c r="J571" i="20" s="1"/>
  <c r="K571" i="20" s="1"/>
  <c r="E572" i="20" a="1"/>
  <c r="E572" i="20" s="1"/>
  <c r="J572" i="20" s="1"/>
  <c r="K572" i="20" s="1"/>
  <c r="E573" i="20" a="1"/>
  <c r="E573" i="20" s="1"/>
  <c r="J573" i="20" s="1"/>
  <c r="E574" i="20" a="1"/>
  <c r="E574" i="20" s="1"/>
  <c r="J574" i="20" s="1"/>
  <c r="K574" i="20" s="1"/>
  <c r="E575" i="20" a="1"/>
  <c r="E575" i="20" s="1"/>
  <c r="J575" i="20" s="1"/>
  <c r="K575" i="20" s="1"/>
  <c r="E576" i="20" a="1"/>
  <c r="E576" i="20" s="1"/>
  <c r="J576" i="20" s="1"/>
  <c r="K576" i="20" s="1"/>
  <c r="E577" i="20" a="1"/>
  <c r="E577" i="20" s="1"/>
  <c r="J577" i="20" s="1"/>
  <c r="K577" i="20" s="1"/>
  <c r="E578" i="20" a="1"/>
  <c r="E578" i="20" s="1"/>
  <c r="J578" i="20" s="1"/>
  <c r="E579" i="20" a="1"/>
  <c r="E579" i="20" s="1"/>
  <c r="J579" i="20" s="1"/>
  <c r="K579" i="20" s="1"/>
  <c r="E580" i="20" a="1"/>
  <c r="E580" i="20" s="1"/>
  <c r="J580" i="20" s="1"/>
  <c r="K580" i="20" s="1"/>
  <c r="E581" i="20" a="1"/>
  <c r="E581" i="20" s="1"/>
  <c r="J581" i="20" s="1"/>
  <c r="K581" i="20" s="1"/>
  <c r="E582" i="20" a="1"/>
  <c r="E582" i="20" s="1"/>
  <c r="J582" i="20" s="1"/>
  <c r="E583" i="20" a="1"/>
  <c r="E583" i="20" s="1"/>
  <c r="J583" i="20" s="1"/>
  <c r="K583" i="20" s="1"/>
  <c r="E584" i="20" a="1"/>
  <c r="E584" i="20" s="1"/>
  <c r="J584" i="20" s="1"/>
  <c r="K584" i="20" s="1"/>
  <c r="E585" i="20" a="1"/>
  <c r="E585" i="20" s="1"/>
  <c r="J585" i="20" s="1"/>
  <c r="K585" i="20" s="1"/>
  <c r="E586" i="20" a="1"/>
  <c r="E586" i="20" s="1"/>
  <c r="J586" i="20" s="1"/>
  <c r="K586" i="20" s="1"/>
  <c r="E587" i="20" a="1"/>
  <c r="E587" i="20" s="1"/>
  <c r="J587" i="20" s="1"/>
  <c r="E588" i="20" a="1"/>
  <c r="E588" i="20" s="1"/>
  <c r="J588" i="20" s="1"/>
  <c r="K588" i="20" s="1"/>
  <c r="E589" i="20" a="1"/>
  <c r="E589" i="20" s="1"/>
  <c r="J589" i="20" s="1"/>
  <c r="K589" i="20" s="1"/>
  <c r="E590" i="20" a="1"/>
  <c r="E590" i="20" s="1"/>
  <c r="J590" i="20" s="1"/>
  <c r="K590" i="20" s="1"/>
  <c r="E591" i="20" a="1"/>
  <c r="E591" i="20" s="1"/>
  <c r="J591" i="20" s="1"/>
  <c r="K591" i="20" s="1"/>
  <c r="E592" i="20" a="1"/>
  <c r="E592" i="20" s="1"/>
  <c r="J592" i="20" s="1"/>
  <c r="E593" i="20" a="1"/>
  <c r="E593" i="20" s="1"/>
  <c r="J593" i="20" s="1"/>
  <c r="K593" i="20" s="1"/>
  <c r="E594" i="20" a="1"/>
  <c r="E594" i="20" s="1"/>
  <c r="J594" i="20" s="1"/>
  <c r="K594" i="20" s="1"/>
  <c r="E595" i="20" a="1"/>
  <c r="E595" i="20" s="1"/>
  <c r="J595" i="20" s="1"/>
  <c r="K595" i="20" s="1"/>
  <c r="E596" i="20" a="1"/>
  <c r="E596" i="20" s="1"/>
  <c r="J596" i="20" s="1"/>
  <c r="K596" i="20" s="1"/>
  <c r="E597" i="20" a="1"/>
  <c r="E597" i="20" s="1"/>
  <c r="J597" i="20" s="1"/>
  <c r="K597" i="20" s="1"/>
  <c r="E598" i="20" a="1"/>
  <c r="E598" i="20" s="1"/>
  <c r="J598" i="20" s="1"/>
  <c r="E599" i="20" a="1"/>
  <c r="E599" i="20" s="1"/>
  <c r="J599" i="20" s="1"/>
  <c r="K599" i="20" s="1"/>
  <c r="E600" i="20" a="1"/>
  <c r="E600" i="20" s="1"/>
  <c r="J600" i="20" s="1"/>
  <c r="K600" i="20" s="1"/>
  <c r="E601" i="20" a="1"/>
  <c r="E601" i="20" s="1"/>
  <c r="J601" i="20" s="1"/>
  <c r="K601" i="20" s="1"/>
  <c r="E602" i="20" a="1"/>
  <c r="E602" i="20" s="1"/>
  <c r="J602" i="20" s="1"/>
  <c r="K602" i="20" s="1"/>
  <c r="E603" i="20" a="1"/>
  <c r="E603" i="20" s="1"/>
  <c r="J603" i="20" s="1"/>
  <c r="E604" i="20" a="1"/>
  <c r="E604" i="20" s="1"/>
  <c r="J604" i="20" s="1"/>
  <c r="K604" i="20" s="1"/>
  <c r="E605" i="20" a="1"/>
  <c r="E605" i="20" s="1"/>
  <c r="J605" i="20" s="1"/>
  <c r="K605" i="20" s="1"/>
  <c r="E606" i="20" a="1"/>
  <c r="E606" i="20" s="1"/>
  <c r="J606" i="20" s="1"/>
  <c r="K606" i="20" s="1"/>
  <c r="E607" i="20" a="1"/>
  <c r="E607" i="20" s="1"/>
  <c r="J607" i="20" s="1"/>
  <c r="K607" i="20" s="1"/>
  <c r="E608" i="20" a="1"/>
  <c r="E608" i="20" s="1"/>
  <c r="J608" i="20" s="1"/>
  <c r="E609" i="20" a="1"/>
  <c r="E609" i="20" s="1"/>
  <c r="J609" i="20" s="1"/>
  <c r="K609" i="20" s="1"/>
  <c r="E610" i="20" a="1"/>
  <c r="E610" i="20" s="1"/>
  <c r="J610" i="20" s="1"/>
  <c r="K610" i="20" s="1"/>
  <c r="E611" i="20" a="1"/>
  <c r="E611" i="20" s="1"/>
  <c r="J611" i="20" s="1"/>
  <c r="K611" i="20" s="1"/>
  <c r="E612" i="20" a="1"/>
  <c r="E612" i="20" s="1"/>
  <c r="J612" i="20" s="1"/>
  <c r="K612" i="20" s="1"/>
  <c r="E613" i="20" a="1"/>
  <c r="E613" i="20" s="1"/>
  <c r="J613" i="20" s="1"/>
  <c r="E614" i="20" a="1"/>
  <c r="E614" i="20" s="1"/>
  <c r="J614" i="20" s="1"/>
  <c r="K614" i="20" s="1"/>
  <c r="E615" i="20" a="1"/>
  <c r="E615" i="20" s="1"/>
  <c r="J615" i="20" s="1"/>
  <c r="E616" i="20" a="1"/>
  <c r="E616" i="20" s="1"/>
  <c r="J616" i="20" s="1"/>
  <c r="K616" i="20" s="1"/>
  <c r="E617" i="20" a="1"/>
  <c r="E617" i="20" s="1"/>
  <c r="J617" i="20" s="1"/>
  <c r="K617" i="20" s="1"/>
  <c r="E618" i="20" a="1"/>
  <c r="E618" i="20" s="1"/>
  <c r="J618" i="20" s="1"/>
  <c r="K618" i="20" s="1"/>
  <c r="E619" i="20" a="1"/>
  <c r="E619" i="20" s="1"/>
  <c r="J619" i="20" s="1"/>
  <c r="E620" i="20" a="1"/>
  <c r="E620" i="20" s="1"/>
  <c r="J620" i="20" s="1"/>
  <c r="K620" i="20" s="1"/>
  <c r="E621" i="20" a="1"/>
  <c r="E621" i="20" s="1"/>
  <c r="J621" i="20" s="1"/>
  <c r="K621" i="20" s="1"/>
  <c r="E622" i="20" a="1"/>
  <c r="E622" i="20" s="1"/>
  <c r="J622" i="20" s="1"/>
  <c r="K622" i="20" s="1"/>
  <c r="E623" i="20" a="1"/>
  <c r="E623" i="20" s="1"/>
  <c r="J623" i="20" s="1"/>
  <c r="K623" i="20" s="1"/>
  <c r="E624" i="20" a="1"/>
  <c r="E624" i="20" s="1"/>
  <c r="J624" i="20" s="1"/>
  <c r="E625" i="20" a="1"/>
  <c r="E625" i="20" s="1"/>
  <c r="J625" i="20" s="1"/>
  <c r="K625" i="20" s="1"/>
  <c r="E626" i="20" a="1"/>
  <c r="E626" i="20" s="1"/>
  <c r="J626" i="20" s="1"/>
  <c r="K626" i="20" s="1"/>
  <c r="E627" i="20" a="1"/>
  <c r="E627" i="20" s="1"/>
  <c r="J627" i="20" s="1"/>
  <c r="K627" i="20" s="1"/>
  <c r="E628" i="20" a="1"/>
  <c r="E628" i="20" s="1"/>
  <c r="J628" i="20" s="1"/>
  <c r="K628" i="20" s="1"/>
  <c r="E629" i="20" a="1"/>
  <c r="E629" i="20" s="1"/>
  <c r="J629" i="20" s="1"/>
  <c r="E630" i="20" a="1"/>
  <c r="E630" i="20" s="1"/>
  <c r="J630" i="20" s="1"/>
  <c r="K630" i="20" s="1"/>
  <c r="E631" i="20" a="1"/>
  <c r="E631" i="20" s="1"/>
  <c r="J631" i="20" s="1"/>
  <c r="K631" i="20" s="1"/>
  <c r="E632" i="20" a="1"/>
  <c r="E632" i="20" s="1"/>
  <c r="J632" i="20" s="1"/>
  <c r="K632" i="20" s="1"/>
  <c r="E633" i="20" a="1"/>
  <c r="E633" i="20" s="1"/>
  <c r="J633" i="20" s="1"/>
  <c r="K633" i="20" s="1"/>
  <c r="E634" i="20" a="1"/>
  <c r="E634" i="20" s="1"/>
  <c r="J634" i="20" s="1"/>
  <c r="K634" i="20" s="1"/>
  <c r="E635" i="20" a="1"/>
  <c r="E635" i="20" s="1"/>
  <c r="J635" i="20" s="1"/>
  <c r="K635" i="20" s="1"/>
  <c r="E636" i="20" a="1"/>
  <c r="E636" i="20" s="1"/>
  <c r="J636" i="20" s="1"/>
  <c r="E637" i="20" a="1"/>
  <c r="E637" i="20" s="1"/>
  <c r="J637" i="20" s="1"/>
  <c r="K637" i="20" s="1"/>
  <c r="E638" i="20" a="1"/>
  <c r="E638" i="20" s="1"/>
  <c r="J638" i="20" s="1"/>
  <c r="K638" i="20" s="1"/>
  <c r="E639" i="20" a="1"/>
  <c r="E639" i="20" s="1"/>
  <c r="J639" i="20" s="1"/>
  <c r="K639" i="20" s="1"/>
  <c r="E640" i="20" a="1"/>
  <c r="E640" i="20" s="1"/>
  <c r="J640" i="20" s="1"/>
  <c r="E641" i="20" a="1"/>
  <c r="E641" i="20" s="1"/>
  <c r="J641" i="20" s="1"/>
  <c r="K641" i="20" s="1"/>
  <c r="E642" i="20" a="1"/>
  <c r="E642" i="20" s="1"/>
  <c r="J642" i="20" s="1"/>
  <c r="K642" i="20" s="1"/>
  <c r="E643" i="20" a="1"/>
  <c r="E643" i="20" s="1"/>
  <c r="J643" i="20" s="1"/>
  <c r="K643" i="20" s="1"/>
  <c r="E644" i="20" a="1"/>
  <c r="E644" i="20" s="1"/>
  <c r="J644" i="20" s="1"/>
  <c r="E645" i="20" a="1"/>
  <c r="E645" i="20" s="1"/>
  <c r="J645" i="20" s="1"/>
  <c r="K645" i="20" s="1"/>
  <c r="E646" i="20" a="1"/>
  <c r="E646" i="20" s="1"/>
  <c r="J646" i="20" s="1"/>
  <c r="K646" i="20" s="1"/>
  <c r="E647" i="20" a="1"/>
  <c r="E647" i="20" s="1"/>
  <c r="J647" i="20" s="1"/>
  <c r="K647" i="20" s="1"/>
  <c r="E648" i="20" a="1"/>
  <c r="E648" i="20" s="1"/>
  <c r="J648" i="20" s="1"/>
  <c r="K648" i="20" s="1"/>
  <c r="E649" i="20" a="1"/>
  <c r="E649" i="20" s="1"/>
  <c r="J649" i="20" s="1"/>
  <c r="E650" i="20" a="1"/>
  <c r="E650" i="20" s="1"/>
  <c r="J650" i="20" s="1"/>
  <c r="K650" i="20" s="1"/>
  <c r="E651" i="20" a="1"/>
  <c r="E651" i="20" s="1"/>
  <c r="J651" i="20" s="1"/>
  <c r="K651" i="20" s="1"/>
  <c r="E652" i="20" a="1"/>
  <c r="E652" i="20" s="1"/>
  <c r="J652" i="20" s="1"/>
  <c r="E653" i="20" a="1"/>
  <c r="E653" i="20" s="1"/>
  <c r="J653" i="20" s="1"/>
  <c r="K653" i="20" s="1"/>
  <c r="E654" i="20" a="1"/>
  <c r="E654" i="20" s="1"/>
  <c r="J654" i="20" s="1"/>
  <c r="K654" i="20" s="1"/>
  <c r="E655" i="20" a="1"/>
  <c r="E655" i="20" s="1"/>
  <c r="J655" i="20" s="1"/>
  <c r="K655" i="20" s="1"/>
  <c r="E656" i="20" a="1"/>
  <c r="E656" i="20" s="1"/>
  <c r="J656" i="20" s="1"/>
  <c r="K656" i="20" s="1"/>
  <c r="E657" i="20" a="1"/>
  <c r="E657" i="20" s="1"/>
  <c r="J657" i="20" s="1"/>
  <c r="E658" i="20" a="1"/>
  <c r="E658" i="20" s="1"/>
  <c r="J658" i="20" s="1"/>
  <c r="K658" i="20" s="1"/>
  <c r="E659" i="20" a="1"/>
  <c r="E659" i="20" s="1"/>
  <c r="J659" i="20" s="1"/>
  <c r="K659" i="20" s="1"/>
  <c r="E660" i="20" a="1"/>
  <c r="E660" i="20" s="1"/>
  <c r="J660" i="20" s="1"/>
  <c r="K660" i="20" s="1"/>
  <c r="E661" i="20" a="1"/>
  <c r="E661" i="20" s="1"/>
  <c r="J661" i="20" s="1"/>
  <c r="K661" i="20" s="1"/>
  <c r="E662" i="20" a="1"/>
  <c r="E662" i="20" s="1"/>
  <c r="J662" i="20" s="1"/>
  <c r="E663" i="20" a="1"/>
  <c r="E663" i="20" s="1"/>
  <c r="J663" i="20" s="1"/>
  <c r="K663" i="20" s="1"/>
  <c r="E664" i="20" a="1"/>
  <c r="E664" i="20" s="1"/>
  <c r="J664" i="20" s="1"/>
  <c r="K664" i="20" s="1"/>
  <c r="E665" i="20" a="1"/>
  <c r="E665" i="20" s="1"/>
  <c r="J665" i="20" s="1"/>
  <c r="K665" i="20" s="1"/>
  <c r="E666" i="20" a="1"/>
  <c r="E666" i="20" s="1"/>
  <c r="J666" i="20" s="1"/>
  <c r="K666" i="20" s="1"/>
  <c r="E667" i="20" a="1"/>
  <c r="E667" i="20" s="1"/>
  <c r="J667" i="20" s="1"/>
  <c r="E668" i="20" a="1"/>
  <c r="E668" i="20" s="1"/>
  <c r="J668" i="20" s="1"/>
  <c r="E669" i="20" a="1"/>
  <c r="E669" i="20" s="1"/>
  <c r="J669" i="20" s="1"/>
  <c r="K669" i="20" s="1"/>
  <c r="E670" i="20" a="1"/>
  <c r="E670" i="20" s="1"/>
  <c r="J670" i="20" s="1"/>
  <c r="K670" i="20" s="1"/>
  <c r="E671" i="20" a="1"/>
  <c r="E671" i="20" s="1"/>
  <c r="J671" i="20" s="1"/>
  <c r="K671" i="20" s="1"/>
  <c r="E672" i="20" a="1"/>
  <c r="E672" i="20" s="1"/>
  <c r="J672" i="20" s="1"/>
  <c r="K672" i="20" s="1"/>
  <c r="E673" i="20" a="1"/>
  <c r="E673" i="20" s="1"/>
  <c r="J673" i="20" s="1"/>
  <c r="E674" i="20" a="1"/>
  <c r="E674" i="20" s="1"/>
  <c r="J674" i="20" s="1"/>
  <c r="K674" i="20" s="1"/>
  <c r="E675" i="20" a="1"/>
  <c r="E675" i="20" s="1"/>
  <c r="J675" i="20" s="1"/>
  <c r="K675" i="20" s="1"/>
  <c r="E676" i="20" a="1"/>
  <c r="E676" i="20" s="1"/>
  <c r="J676" i="20" s="1"/>
  <c r="K676" i="20" s="1"/>
  <c r="E677" i="20" a="1"/>
  <c r="E677" i="20" s="1"/>
  <c r="J677" i="20" s="1"/>
  <c r="K677" i="20" s="1"/>
  <c r="E678" i="20" a="1"/>
  <c r="E678" i="20" s="1"/>
  <c r="J678" i="20" s="1"/>
  <c r="E679" i="20" a="1"/>
  <c r="E679" i="20" s="1"/>
  <c r="J679" i="20" s="1"/>
  <c r="K679" i="20" s="1"/>
  <c r="E680" i="20" a="1"/>
  <c r="E680" i="20" s="1"/>
  <c r="J680" i="20" s="1"/>
  <c r="K680" i="20" s="1"/>
  <c r="E681" i="20" a="1"/>
  <c r="E681" i="20" s="1"/>
  <c r="J681" i="20" s="1"/>
  <c r="K681" i="20" s="1"/>
  <c r="E682" i="20" a="1"/>
  <c r="E682" i="20" s="1"/>
  <c r="J682" i="20" s="1"/>
  <c r="K682" i="20" s="1"/>
  <c r="E683" i="20" a="1"/>
  <c r="E683" i="20" s="1"/>
  <c r="J683" i="20" s="1"/>
  <c r="E684" i="20" a="1"/>
  <c r="E684" i="20" s="1"/>
  <c r="J684" i="20" s="1"/>
  <c r="E685" i="20" a="1"/>
  <c r="E685" i="20" s="1"/>
  <c r="J685" i="20" s="1"/>
  <c r="K685" i="20" s="1"/>
  <c r="E686" i="20" a="1"/>
  <c r="E686" i="20" s="1"/>
  <c r="J686" i="20" s="1"/>
  <c r="K686" i="20" s="1"/>
  <c r="E687" i="20" a="1"/>
  <c r="E687" i="20" s="1"/>
  <c r="J687" i="20" s="1"/>
  <c r="K687" i="20" s="1"/>
  <c r="E688" i="20" a="1"/>
  <c r="E688" i="20" s="1"/>
  <c r="J688" i="20" s="1"/>
  <c r="K688" i="20" s="1"/>
  <c r="E689" i="20" a="1"/>
  <c r="E689" i="20" s="1"/>
  <c r="J689" i="20" s="1"/>
  <c r="K689" i="20" s="1"/>
  <c r="E690" i="20" a="1"/>
  <c r="E690" i="20" s="1"/>
  <c r="J690" i="20" s="1"/>
  <c r="E691" i="20" a="1"/>
  <c r="E691" i="20" s="1"/>
  <c r="J691" i="20" s="1"/>
  <c r="K691" i="20" s="1"/>
  <c r="E692" i="20" a="1"/>
  <c r="E692" i="20" s="1"/>
  <c r="J692" i="20" s="1"/>
  <c r="K692" i="20" s="1"/>
  <c r="E693" i="20" a="1"/>
  <c r="E693" i="20" s="1"/>
  <c r="J693" i="20" s="1"/>
  <c r="K693" i="20" s="1"/>
  <c r="E694" i="20" a="1"/>
  <c r="E694" i="20" s="1"/>
  <c r="J694" i="20" s="1"/>
  <c r="K694" i="20" s="1"/>
  <c r="E695" i="20" a="1"/>
  <c r="E695" i="20" s="1"/>
  <c r="J695" i="20" s="1"/>
  <c r="E696" i="20" a="1"/>
  <c r="E696" i="20" s="1"/>
  <c r="J696" i="20" s="1"/>
  <c r="K696" i="20" s="1"/>
  <c r="E697" i="20" a="1"/>
  <c r="E697" i="20" s="1"/>
  <c r="J697" i="20" s="1"/>
  <c r="K697" i="20" s="1"/>
  <c r="E698" i="20" a="1"/>
  <c r="E698" i="20" s="1"/>
  <c r="J698" i="20" s="1"/>
  <c r="K698" i="20" s="1"/>
  <c r="E699" i="20" a="1"/>
  <c r="E699" i="20" s="1"/>
  <c r="J699" i="20" s="1"/>
  <c r="K699" i="20" s="1"/>
  <c r="E700" i="20" a="1"/>
  <c r="E700" i="20" s="1"/>
  <c r="J700" i="20" s="1"/>
  <c r="E701" i="20" a="1"/>
  <c r="E701" i="20" s="1"/>
  <c r="J701" i="20" s="1"/>
  <c r="K701" i="20" s="1"/>
  <c r="E702" i="20" a="1"/>
  <c r="E702" i="20" s="1"/>
  <c r="J702" i="20" s="1"/>
  <c r="K702" i="20" s="1"/>
  <c r="E703" i="20" a="1"/>
  <c r="E703" i="20" s="1"/>
  <c r="J703" i="20" s="1"/>
  <c r="K703" i="20" s="1"/>
  <c r="E704" i="20" a="1"/>
  <c r="E704" i="20" s="1"/>
  <c r="J704" i="20" s="1"/>
  <c r="K704" i="20" s="1"/>
  <c r="E705" i="20" a="1"/>
  <c r="E705" i="20" s="1"/>
  <c r="J705" i="20" s="1"/>
  <c r="E706" i="20" a="1"/>
  <c r="E706" i="20" s="1"/>
  <c r="J706" i="20" s="1"/>
  <c r="K706" i="20" s="1"/>
  <c r="E707" i="20" a="1"/>
  <c r="E707" i="20" s="1"/>
  <c r="J707" i="20" s="1"/>
  <c r="K707" i="20" s="1"/>
  <c r="E708" i="20" a="1"/>
  <c r="E708" i="20" s="1"/>
  <c r="J708" i="20" s="1"/>
  <c r="E709" i="20" a="1"/>
  <c r="E709" i="20" s="1"/>
  <c r="J709" i="20" s="1"/>
  <c r="K709" i="20" s="1"/>
  <c r="E710" i="20" a="1"/>
  <c r="E710" i="20" s="1"/>
  <c r="J710" i="20" s="1"/>
  <c r="K710" i="20" s="1"/>
  <c r="E711" i="20" a="1"/>
  <c r="E711" i="20" s="1"/>
  <c r="J711" i="20" s="1"/>
  <c r="K711" i="20" s="1"/>
  <c r="E712" i="20" a="1"/>
  <c r="E712" i="20" s="1"/>
  <c r="J712" i="20" s="1"/>
  <c r="K712" i="20" s="1"/>
  <c r="E713" i="20" a="1"/>
  <c r="E713" i="20" s="1"/>
  <c r="J713" i="20" s="1"/>
  <c r="E714" i="20" a="1"/>
  <c r="E714" i="20" s="1"/>
  <c r="J714" i="20" s="1"/>
  <c r="K714" i="20" s="1"/>
  <c r="E715" i="20" a="1"/>
  <c r="E715" i="20" s="1"/>
  <c r="J715" i="20" s="1"/>
  <c r="K715" i="20" s="1"/>
  <c r="E716" i="20" a="1"/>
  <c r="E716" i="20" s="1"/>
  <c r="J716" i="20" s="1"/>
  <c r="K716" i="20" s="1"/>
  <c r="E717" i="20" a="1"/>
  <c r="E717" i="20" s="1"/>
  <c r="J717" i="20" s="1"/>
  <c r="E718" i="20" a="1"/>
  <c r="E718" i="20" s="1"/>
  <c r="J718" i="20" s="1"/>
  <c r="K718" i="20" s="1"/>
  <c r="E719" i="20" a="1"/>
  <c r="E719" i="20" s="1"/>
  <c r="J719" i="20" s="1"/>
  <c r="K719" i="20" s="1"/>
  <c r="E720" i="20" a="1"/>
  <c r="E720" i="20" s="1"/>
  <c r="J720" i="20" s="1"/>
  <c r="K720" i="20" s="1"/>
  <c r="E721" i="20" a="1"/>
  <c r="E721" i="20" s="1"/>
  <c r="J721" i="20" s="1"/>
  <c r="K721" i="20" s="1"/>
  <c r="E722" i="20" a="1"/>
  <c r="E722" i="20" s="1"/>
  <c r="J722" i="20" s="1"/>
  <c r="E723" i="20" a="1"/>
  <c r="E723" i="20" s="1"/>
  <c r="J723" i="20" s="1"/>
  <c r="K723" i="20" s="1"/>
  <c r="E724" i="20" a="1"/>
  <c r="E724" i="20" s="1"/>
  <c r="J724" i="20" s="1"/>
  <c r="K724" i="20" s="1"/>
  <c r="E725" i="20" a="1"/>
  <c r="E725" i="20" s="1"/>
  <c r="J725" i="20" s="1"/>
  <c r="K725" i="20" s="1"/>
  <c r="E726" i="20" a="1"/>
  <c r="E726" i="20" s="1"/>
  <c r="J726" i="20" s="1"/>
  <c r="K726" i="20" s="1"/>
  <c r="E727" i="20" a="1"/>
  <c r="E727" i="20" s="1"/>
  <c r="J727" i="20" s="1"/>
  <c r="E728" i="20" a="1"/>
  <c r="E728" i="20" s="1"/>
  <c r="J728" i="20" s="1"/>
  <c r="K728" i="20" s="1"/>
  <c r="E729" i="20" a="1"/>
  <c r="E729" i="20" s="1"/>
  <c r="J729" i="20" s="1"/>
  <c r="K729" i="20" s="1"/>
  <c r="E730" i="20" a="1"/>
  <c r="E730" i="20" s="1"/>
  <c r="J730" i="20" s="1"/>
  <c r="K730" i="20" s="1"/>
  <c r="E731" i="20" a="1"/>
  <c r="E731" i="20" s="1"/>
  <c r="J731" i="20" s="1"/>
  <c r="K731" i="20" s="1"/>
  <c r="E732" i="20" a="1"/>
  <c r="E732" i="20" s="1"/>
  <c r="J732" i="20" s="1"/>
  <c r="E733" i="20" a="1"/>
  <c r="E733" i="20" s="1"/>
  <c r="J733" i="20" s="1"/>
  <c r="K733" i="20" s="1"/>
  <c r="E734" i="20" a="1"/>
  <c r="E734" i="20" s="1"/>
  <c r="J734" i="20" s="1"/>
  <c r="K734" i="20" s="1"/>
  <c r="E735" i="20" a="1"/>
  <c r="E735" i="20" s="1"/>
  <c r="J735" i="20" s="1"/>
  <c r="K735" i="20" s="1"/>
  <c r="E736" i="20" a="1"/>
  <c r="E736" i="20" s="1"/>
  <c r="J736" i="20" s="1"/>
  <c r="K736" i="20" s="1"/>
  <c r="E737" i="20" a="1"/>
  <c r="E737" i="20" s="1"/>
  <c r="J737" i="20" s="1"/>
  <c r="E738" i="20" a="1"/>
  <c r="E738" i="20" s="1"/>
  <c r="J738" i="20" s="1"/>
  <c r="K738" i="20" s="1"/>
  <c r="E739" i="20" a="1"/>
  <c r="E739" i="20" s="1"/>
  <c r="J739" i="20" s="1"/>
  <c r="K739" i="20" s="1"/>
  <c r="E740" i="20" a="1"/>
  <c r="E740" i="20" s="1"/>
  <c r="J740" i="20" s="1"/>
  <c r="K740" i="20" s="1"/>
  <c r="E741" i="20" a="1"/>
  <c r="E741" i="20" s="1"/>
  <c r="J741" i="20" s="1"/>
  <c r="E742" i="20" a="1"/>
  <c r="E742" i="20" s="1"/>
  <c r="J742" i="20" s="1"/>
  <c r="K742" i="20" s="1"/>
  <c r="E743" i="20" a="1"/>
  <c r="E743" i="20" s="1"/>
  <c r="J743" i="20" s="1"/>
  <c r="K743" i="20" s="1"/>
  <c r="E744" i="20" a="1"/>
  <c r="E744" i="20" s="1"/>
  <c r="J744" i="20" s="1"/>
  <c r="K744" i="20" s="1"/>
  <c r="E745" i="20" a="1"/>
  <c r="E745" i="20" s="1"/>
  <c r="J745" i="20" s="1"/>
  <c r="K745" i="20" s="1"/>
  <c r="E746" i="20" a="1"/>
  <c r="E746" i="20" s="1"/>
  <c r="J746" i="20" s="1"/>
  <c r="E747" i="20" a="1"/>
  <c r="E747" i="20" s="1"/>
  <c r="J747" i="20" s="1"/>
  <c r="K747" i="20" s="1"/>
  <c r="E748" i="20" a="1"/>
  <c r="E748" i="20" s="1"/>
  <c r="J748" i="20" s="1"/>
  <c r="K748" i="20" s="1"/>
  <c r="E749" i="20" a="1"/>
  <c r="E749" i="20" s="1"/>
  <c r="J749" i="20" s="1"/>
  <c r="E750" i="20" a="1"/>
  <c r="E750" i="20" s="1"/>
  <c r="J750" i="20" s="1"/>
  <c r="K750" i="20" s="1"/>
  <c r="E751" i="20" a="1"/>
  <c r="E751" i="20" s="1"/>
  <c r="J751" i="20" s="1"/>
  <c r="K751" i="20" s="1"/>
  <c r="E752" i="20" a="1"/>
  <c r="E752" i="20" s="1"/>
  <c r="J752" i="20" s="1"/>
  <c r="K752" i="20" s="1"/>
  <c r="E753" i="20" a="1"/>
  <c r="E753" i="20" s="1"/>
  <c r="J753" i="20" s="1"/>
  <c r="K753" i="20" s="1"/>
  <c r="E754" i="20" a="1"/>
  <c r="E754" i="20" s="1"/>
  <c r="J754" i="20" s="1"/>
  <c r="E755" i="20" a="1"/>
  <c r="E755" i="20" s="1"/>
  <c r="J755" i="20" s="1"/>
  <c r="K755" i="20" s="1"/>
  <c r="E756" i="20" a="1"/>
  <c r="E756" i="20" s="1"/>
  <c r="J756" i="20" s="1"/>
  <c r="K756" i="20" s="1"/>
  <c r="E757" i="20" a="1"/>
  <c r="E757" i="20" s="1"/>
  <c r="J757" i="20" s="1"/>
  <c r="K757" i="20" s="1"/>
  <c r="E758" i="20" a="1"/>
  <c r="E758" i="20" s="1"/>
  <c r="J758" i="20" s="1"/>
  <c r="K758" i="20" s="1"/>
  <c r="E759" i="20" a="1"/>
  <c r="E759" i="20" s="1"/>
  <c r="J759" i="20" s="1"/>
  <c r="E760" i="20" a="1"/>
  <c r="E760" i="20" s="1"/>
  <c r="J760" i="20" s="1"/>
  <c r="K760" i="20" s="1"/>
  <c r="E761" i="20" a="1"/>
  <c r="E761" i="20" s="1"/>
  <c r="J761" i="20" s="1"/>
  <c r="K761" i="20" s="1"/>
  <c r="E762" i="20" a="1"/>
  <c r="E762" i="20" s="1"/>
  <c r="J762" i="20" s="1"/>
  <c r="K762" i="20" s="1"/>
  <c r="E763" i="20" a="1"/>
  <c r="E763" i="20" s="1"/>
  <c r="J763" i="20" s="1"/>
  <c r="E764" i="20" a="1"/>
  <c r="E764" i="20" s="1"/>
  <c r="J764" i="20" s="1"/>
  <c r="K764" i="20" s="1"/>
  <c r="E765" i="20" a="1"/>
  <c r="E765" i="20" s="1"/>
  <c r="J765" i="20" s="1"/>
  <c r="E766" i="20" a="1"/>
  <c r="E766" i="20" s="1"/>
  <c r="J766" i="20" s="1"/>
  <c r="K766" i="20" s="1"/>
  <c r="E767" i="20" a="1"/>
  <c r="E767" i="20" s="1"/>
  <c r="J767" i="20" s="1"/>
  <c r="K767" i="20" s="1"/>
  <c r="E768" i="20" a="1"/>
  <c r="E768" i="20" s="1"/>
  <c r="J768" i="20" s="1"/>
  <c r="K768" i="20" s="1"/>
  <c r="E769" i="20" a="1"/>
  <c r="E769" i="20" s="1"/>
  <c r="J769" i="20" s="1"/>
  <c r="K769" i="20" s="1"/>
  <c r="E770" i="20" a="1"/>
  <c r="E770" i="20" s="1"/>
  <c r="J770" i="20" s="1"/>
  <c r="E771" i="20" a="1"/>
  <c r="E771" i="20" s="1"/>
  <c r="J771" i="20" s="1"/>
  <c r="K771" i="20" s="1"/>
  <c r="E772" i="20" a="1"/>
  <c r="E772" i="20" s="1"/>
  <c r="J772" i="20" s="1"/>
  <c r="K772" i="20" s="1"/>
  <c r="E773" i="20" a="1"/>
  <c r="E773" i="20" s="1"/>
  <c r="J773" i="20" s="1"/>
  <c r="K773" i="20" s="1"/>
  <c r="E774" i="20" a="1"/>
  <c r="E774" i="20" s="1"/>
  <c r="J774" i="20" s="1"/>
  <c r="K774" i="20" s="1"/>
  <c r="E775" i="20" a="1"/>
  <c r="E775" i="20" s="1"/>
  <c r="J775" i="20" s="1"/>
  <c r="E776" i="20" a="1"/>
  <c r="E776" i="20" s="1"/>
  <c r="J776" i="20" s="1"/>
  <c r="K776" i="20" s="1"/>
  <c r="E777" i="20" a="1"/>
  <c r="E777" i="20" s="1"/>
  <c r="J777" i="20" s="1"/>
  <c r="K777" i="20" s="1"/>
  <c r="E778" i="20" a="1"/>
  <c r="E778" i="20" s="1"/>
  <c r="J778" i="20" s="1"/>
  <c r="K778" i="20" s="1"/>
  <c r="E779" i="20" a="1"/>
  <c r="E779" i="20" s="1"/>
  <c r="J779" i="20" s="1"/>
  <c r="K779" i="20" s="1"/>
  <c r="E780" i="20" a="1"/>
  <c r="E780" i="20" s="1"/>
  <c r="J780" i="20" s="1"/>
  <c r="E781" i="20" a="1"/>
  <c r="E781" i="20" s="1"/>
  <c r="J781" i="20" s="1"/>
  <c r="K781" i="20" s="1"/>
  <c r="E782" i="20" a="1"/>
  <c r="E782" i="20" s="1"/>
  <c r="J782" i="20" s="1"/>
  <c r="K782" i="20" s="1"/>
  <c r="E783" i="20" a="1"/>
  <c r="E783" i="20" s="1"/>
  <c r="J783" i="20" s="1"/>
  <c r="K783" i="20" s="1"/>
  <c r="E784" i="20" a="1"/>
  <c r="E784" i="20" s="1"/>
  <c r="J784" i="20" s="1"/>
  <c r="E785" i="20" a="1"/>
  <c r="E785" i="20" s="1"/>
  <c r="J785" i="20" s="1"/>
  <c r="K785" i="20" s="1"/>
  <c r="E786" i="20" a="1"/>
  <c r="E786" i="20" s="1"/>
  <c r="J786" i="20" s="1"/>
  <c r="K786" i="20" s="1"/>
  <c r="E787" i="20" a="1"/>
  <c r="E787" i="20" s="1"/>
  <c r="J787" i="20" s="1"/>
  <c r="K787" i="20" s="1"/>
  <c r="E788" i="20" a="1"/>
  <c r="E788" i="20" s="1"/>
  <c r="J788" i="20" s="1"/>
  <c r="K788" i="20" s="1"/>
  <c r="E789" i="20" a="1"/>
  <c r="E789" i="20" s="1"/>
  <c r="J789" i="20" s="1"/>
  <c r="E790" i="20" a="1"/>
  <c r="E790" i="20" s="1"/>
  <c r="J790" i="20" s="1"/>
  <c r="K790" i="20" s="1"/>
  <c r="E791" i="20" a="1"/>
  <c r="E791" i="20" s="1"/>
  <c r="J791" i="20" s="1"/>
  <c r="K791" i="20" s="1"/>
  <c r="E792" i="20" a="1"/>
  <c r="E792" i="20" s="1"/>
  <c r="J792" i="20" s="1"/>
  <c r="K792" i="20" s="1"/>
  <c r="E793" i="20" a="1"/>
  <c r="E793" i="20" s="1"/>
  <c r="J793" i="20" s="1"/>
  <c r="K793" i="20" s="1"/>
  <c r="E794" i="20" a="1"/>
  <c r="E794" i="20" s="1"/>
  <c r="J794" i="20" s="1"/>
  <c r="E795" i="20" a="1"/>
  <c r="E795" i="20" s="1"/>
  <c r="J795" i="20" s="1"/>
  <c r="K795" i="20" s="1"/>
  <c r="E796" i="20" a="1"/>
  <c r="E796" i="20" s="1"/>
  <c r="J796" i="20" s="1"/>
  <c r="K796" i="20" s="1"/>
  <c r="E797" i="20" a="1"/>
  <c r="E797" i="20" s="1"/>
  <c r="J797" i="20" s="1"/>
  <c r="K797" i="20" s="1"/>
  <c r="E798" i="20" a="1"/>
  <c r="E798" i="20" s="1"/>
  <c r="J798" i="20" s="1"/>
  <c r="K798" i="20" s="1"/>
  <c r="E799" i="20" a="1"/>
  <c r="E799" i="20" s="1"/>
  <c r="J799" i="20" s="1"/>
  <c r="E800" i="20" a="1"/>
  <c r="E800" i="20" s="1"/>
  <c r="J800" i="20" s="1"/>
  <c r="K800" i="20" s="1"/>
  <c r="E801" i="20" a="1"/>
  <c r="E801" i="20" s="1"/>
  <c r="J801" i="20" s="1"/>
  <c r="K801" i="20" s="1"/>
  <c r="E802" i="20" a="1"/>
  <c r="E802" i="20" s="1"/>
  <c r="J802" i="20" s="1"/>
  <c r="K802" i="20" s="1"/>
  <c r="E803" i="20" a="1"/>
  <c r="E803" i="20" s="1"/>
  <c r="J803" i="20" s="1"/>
  <c r="E804" i="20" a="1"/>
  <c r="E804" i="20" s="1"/>
  <c r="J804" i="20" s="1"/>
  <c r="K804" i="20" s="1"/>
  <c r="E805" i="20" a="1"/>
  <c r="E805" i="20" s="1"/>
  <c r="J805" i="20" s="1"/>
  <c r="K805" i="20" s="1"/>
  <c r="E806" i="20" a="1"/>
  <c r="E806" i="20" s="1"/>
  <c r="J806" i="20" s="1"/>
  <c r="K806" i="20" s="1"/>
  <c r="E807" i="20" a="1"/>
  <c r="E807" i="20" s="1"/>
  <c r="J807" i="20" s="1"/>
  <c r="E808" i="20" a="1"/>
  <c r="E808" i="20" s="1"/>
  <c r="J808" i="20" s="1"/>
  <c r="K808" i="20" s="1"/>
  <c r="E809" i="20" a="1"/>
  <c r="E809" i="20" s="1"/>
  <c r="J809" i="20" s="1"/>
  <c r="K809" i="20" s="1"/>
  <c r="E810" i="20" a="1"/>
  <c r="E810" i="20" s="1"/>
  <c r="J810" i="20" s="1"/>
  <c r="K810" i="20" s="1"/>
  <c r="E811" i="20" a="1"/>
  <c r="E811" i="20" s="1"/>
  <c r="J811" i="20" s="1"/>
  <c r="K811" i="20" s="1"/>
  <c r="E812" i="20" a="1"/>
  <c r="E812" i="20" s="1"/>
  <c r="J812" i="20" s="1"/>
  <c r="E813" i="20" a="1"/>
  <c r="E813" i="20" s="1"/>
  <c r="J813" i="20" s="1"/>
  <c r="K813" i="20" s="1"/>
  <c r="E814" i="20" a="1"/>
  <c r="E814" i="20" s="1"/>
  <c r="J814" i="20" s="1"/>
  <c r="K814" i="20" s="1"/>
  <c r="E815" i="20" a="1"/>
  <c r="E815" i="20" s="1"/>
  <c r="J815" i="20" s="1"/>
  <c r="K815" i="20" s="1"/>
  <c r="E816" i="20" a="1"/>
  <c r="E816" i="20" s="1"/>
  <c r="J816" i="20" s="1"/>
  <c r="K816" i="20" s="1"/>
  <c r="E817" i="20" a="1"/>
  <c r="E817" i="20" s="1"/>
  <c r="J817" i="20" s="1"/>
  <c r="E818" i="20" a="1"/>
  <c r="E818" i="20" s="1"/>
  <c r="J818" i="20" s="1"/>
  <c r="K818" i="20" s="1"/>
  <c r="E819" i="20" a="1"/>
  <c r="E819" i="20" s="1"/>
  <c r="J819" i="20" s="1"/>
  <c r="K819" i="20" s="1"/>
  <c r="E820" i="20" a="1"/>
  <c r="E820" i="20" s="1"/>
  <c r="J820" i="20" s="1"/>
  <c r="K820" i="20" s="1"/>
  <c r="E821" i="20" a="1"/>
  <c r="E821" i="20" s="1"/>
  <c r="J821" i="20" s="1"/>
  <c r="K821" i="20" s="1"/>
  <c r="E822" i="20" a="1"/>
  <c r="E822" i="20" s="1"/>
  <c r="J822" i="20" s="1"/>
  <c r="E823" i="20" a="1"/>
  <c r="E823" i="20" s="1"/>
  <c r="J823" i="20" s="1"/>
  <c r="E824" i="20" a="1"/>
  <c r="E824" i="20" s="1"/>
  <c r="J824" i="20" s="1"/>
  <c r="K824" i="20" s="1"/>
  <c r="E825" i="20" a="1"/>
  <c r="E825" i="20" s="1"/>
  <c r="J825" i="20" s="1"/>
  <c r="K825" i="20" s="1"/>
  <c r="E826" i="20" a="1"/>
  <c r="E826" i="20" s="1"/>
  <c r="J826" i="20" s="1"/>
  <c r="K826" i="20" s="1"/>
  <c r="E827" i="20" a="1"/>
  <c r="E827" i="20" s="1"/>
  <c r="J827" i="20" s="1"/>
  <c r="K827" i="20" s="1"/>
  <c r="E828" i="20" a="1"/>
  <c r="E828" i="20" s="1"/>
  <c r="J828" i="20" s="1"/>
  <c r="E829" i="20" a="1"/>
  <c r="E829" i="20" s="1"/>
  <c r="J829" i="20" s="1"/>
  <c r="K829" i="20" s="1"/>
  <c r="E830" i="20" a="1"/>
  <c r="E830" i="20" s="1"/>
  <c r="J830" i="20" s="1"/>
  <c r="K830" i="20" s="1"/>
  <c r="E831" i="20" a="1"/>
  <c r="E831" i="20" s="1"/>
  <c r="J831" i="20" s="1"/>
  <c r="K831" i="20" s="1"/>
  <c r="E832" i="20" a="1"/>
  <c r="E832" i="20" s="1"/>
  <c r="J832" i="20" s="1"/>
  <c r="K832" i="20" s="1"/>
  <c r="E833" i="20" a="1"/>
  <c r="E833" i="20" s="1"/>
  <c r="J833" i="20" s="1"/>
  <c r="E834" i="20" a="1"/>
  <c r="E834" i="20" s="1"/>
  <c r="J834" i="20" s="1"/>
  <c r="K834" i="20" s="1"/>
  <c r="E835" i="20" a="1"/>
  <c r="E835" i="20" s="1"/>
  <c r="J835" i="20" s="1"/>
  <c r="K835" i="20" s="1"/>
  <c r="E836" i="20" a="1"/>
  <c r="E836" i="20" s="1"/>
  <c r="J836" i="20" s="1"/>
  <c r="K836" i="20" s="1"/>
  <c r="E837" i="20" a="1"/>
  <c r="E837" i="20" s="1"/>
  <c r="J837" i="20" s="1"/>
  <c r="K837" i="20" s="1"/>
  <c r="E838" i="20" a="1"/>
  <c r="E838" i="20" s="1"/>
  <c r="J838" i="20" s="1"/>
  <c r="E839" i="20" a="1"/>
  <c r="E839" i="20" s="1"/>
  <c r="J839" i="20" s="1"/>
  <c r="K839" i="20" s="1"/>
  <c r="E840" i="20" a="1"/>
  <c r="E840" i="20" s="1"/>
  <c r="J840" i="20" s="1"/>
  <c r="K840" i="20" s="1"/>
  <c r="E841" i="20" a="1"/>
  <c r="E841" i="20" s="1"/>
  <c r="J841" i="20" s="1"/>
  <c r="K841" i="20" s="1"/>
  <c r="E842" i="20" a="1"/>
  <c r="E842" i="20" s="1"/>
  <c r="J842" i="20" s="1"/>
  <c r="K842" i="20" s="1"/>
  <c r="E843" i="20" a="1"/>
  <c r="E843" i="20" s="1"/>
  <c r="J843" i="20" s="1"/>
  <c r="E844" i="20" a="1"/>
  <c r="E844" i="20" s="1"/>
  <c r="J844" i="20" s="1"/>
  <c r="K844" i="20" s="1"/>
  <c r="E845" i="20" a="1"/>
  <c r="E845" i="20" s="1"/>
  <c r="J845" i="20" s="1"/>
  <c r="K845" i="20" s="1"/>
  <c r="E846" i="20" a="1"/>
  <c r="E846" i="20" s="1"/>
  <c r="J846" i="20" s="1"/>
  <c r="K846" i="20" s="1"/>
  <c r="E847" i="20" a="1"/>
  <c r="E847" i="20" s="1"/>
  <c r="J847" i="20" s="1"/>
  <c r="K847" i="20" s="1"/>
  <c r="E848" i="20" a="1"/>
  <c r="E848" i="20" s="1"/>
  <c r="J848" i="20" s="1"/>
  <c r="K848" i="20" s="1"/>
  <c r="E849" i="20" a="1"/>
  <c r="E849" i="20" s="1"/>
  <c r="J849" i="20" s="1"/>
  <c r="E850" i="20" a="1"/>
  <c r="E850" i="20" s="1"/>
  <c r="J850" i="20" s="1"/>
  <c r="K850" i="20" s="1"/>
  <c r="E851" i="20" a="1"/>
  <c r="E851" i="20" s="1"/>
  <c r="J851" i="20" s="1"/>
  <c r="K851" i="20" s="1"/>
  <c r="E852" i="20" a="1"/>
  <c r="E852" i="20" s="1"/>
  <c r="J852" i="20" s="1"/>
  <c r="K852" i="20" s="1"/>
  <c r="E853" i="20" a="1"/>
  <c r="E853" i="20" s="1"/>
  <c r="J853" i="20" s="1"/>
  <c r="E854" i="20" a="1"/>
  <c r="E854" i="20" s="1"/>
  <c r="J854" i="20" s="1"/>
  <c r="K854" i="20" s="1"/>
  <c r="E855" i="20" a="1"/>
  <c r="E855" i="20" s="1"/>
  <c r="J855" i="20" s="1"/>
  <c r="K855" i="20" s="1"/>
  <c r="E856" i="20" a="1"/>
  <c r="E856" i="20" s="1"/>
  <c r="J856" i="20" s="1"/>
  <c r="K856" i="20" s="1"/>
  <c r="E857" i="20" a="1"/>
  <c r="E857" i="20" s="1"/>
  <c r="J857" i="20" s="1"/>
  <c r="K857" i="20" s="1"/>
  <c r="E858" i="20" a="1"/>
  <c r="E858" i="20" s="1"/>
  <c r="J858" i="20" s="1"/>
  <c r="E859" i="20" a="1"/>
  <c r="E859" i="20" s="1"/>
  <c r="J859" i="20" s="1"/>
  <c r="K859" i="20" s="1"/>
  <c r="E860" i="20" a="1"/>
  <c r="E860" i="20" s="1"/>
  <c r="J860" i="20" s="1"/>
  <c r="K860" i="20" s="1"/>
  <c r="E861" i="20" a="1"/>
  <c r="E861" i="20" s="1"/>
  <c r="J861" i="20" s="1"/>
  <c r="K861" i="20" s="1"/>
  <c r="E862" i="20" a="1"/>
  <c r="E862" i="20" s="1"/>
  <c r="J862" i="20" s="1"/>
  <c r="E863" i="20" a="1"/>
  <c r="E863" i="20" s="1"/>
  <c r="J863" i="20" s="1"/>
  <c r="K863" i="20" s="1"/>
  <c r="E864" i="20" a="1"/>
  <c r="E864" i="20" s="1"/>
  <c r="J864" i="20" s="1"/>
  <c r="K864" i="20" s="1"/>
  <c r="E865" i="20" a="1"/>
  <c r="E865" i="20" s="1"/>
  <c r="J865" i="20" s="1"/>
  <c r="K865" i="20" s="1"/>
  <c r="E866" i="20" a="1"/>
  <c r="E866" i="20" s="1"/>
  <c r="J866" i="20" s="1"/>
  <c r="E867" i="20" a="1"/>
  <c r="E867" i="20" s="1"/>
  <c r="J867" i="20" s="1"/>
  <c r="K867" i="20" s="1"/>
  <c r="E868" i="20" a="1"/>
  <c r="E868" i="20" s="1"/>
  <c r="J868" i="20" s="1"/>
  <c r="K868" i="20" s="1"/>
  <c r="E869" i="20" a="1"/>
  <c r="E869" i="20" s="1"/>
  <c r="J869" i="20" s="1"/>
  <c r="K869" i="20" s="1"/>
  <c r="E870" i="20" a="1"/>
  <c r="E870" i="20" s="1"/>
  <c r="J870" i="20" s="1"/>
  <c r="K870" i="20" s="1"/>
  <c r="E871" i="20" a="1"/>
  <c r="E871" i="20" s="1"/>
  <c r="J871" i="20" s="1"/>
  <c r="K871" i="20" s="1"/>
  <c r="E872" i="20" a="1"/>
  <c r="E872" i="20" s="1"/>
  <c r="J872" i="20" s="1"/>
  <c r="K872" i="20" s="1"/>
  <c r="E873" i="20" a="1"/>
  <c r="E873" i="20" s="1"/>
  <c r="J873" i="20" s="1"/>
  <c r="K873" i="20" s="1"/>
  <c r="E874" i="20" a="1"/>
  <c r="E874" i="20" s="1"/>
  <c r="J874" i="20" s="1"/>
  <c r="E875" i="20" a="1"/>
  <c r="E875" i="20" s="1"/>
  <c r="J875" i="20" s="1"/>
  <c r="K875" i="20" s="1"/>
  <c r="E876" i="20" a="1"/>
  <c r="E876" i="20" s="1"/>
  <c r="J876" i="20" s="1"/>
  <c r="K876" i="20" s="1"/>
  <c r="E877" i="20" a="1"/>
  <c r="E877" i="20" s="1"/>
  <c r="J877" i="20" s="1"/>
  <c r="K877" i="20" s="1"/>
  <c r="E878" i="20" a="1"/>
  <c r="E878" i="20" s="1"/>
  <c r="J878" i="20" s="1"/>
  <c r="K878" i="20" s="1"/>
  <c r="E879" i="20" a="1"/>
  <c r="E879" i="20" s="1"/>
  <c r="J879" i="20" s="1"/>
  <c r="E880" i="20" a="1"/>
  <c r="E880" i="20" s="1"/>
  <c r="J880" i="20" s="1"/>
  <c r="E881" i="20" a="1"/>
  <c r="E881" i="20" s="1"/>
  <c r="J881" i="20" s="1"/>
  <c r="K881" i="20" s="1"/>
  <c r="E882" i="20" a="1"/>
  <c r="E882" i="20" s="1"/>
  <c r="J882" i="20" s="1"/>
  <c r="K882" i="20" s="1"/>
  <c r="E883" i="20" a="1"/>
  <c r="E883" i="20" s="1"/>
  <c r="J883" i="20" s="1"/>
  <c r="K883" i="20" s="1"/>
  <c r="E884" i="20" a="1"/>
  <c r="E884" i="20" s="1"/>
  <c r="J884" i="20" s="1"/>
  <c r="K884" i="20" s="1"/>
  <c r="E885" i="20" a="1"/>
  <c r="E885" i="20" s="1"/>
  <c r="J885" i="20" s="1"/>
  <c r="E886" i="20" a="1"/>
  <c r="E886" i="20" s="1"/>
  <c r="J886" i="20" s="1"/>
  <c r="K886" i="20" s="1"/>
  <c r="E887" i="20" a="1"/>
  <c r="E887" i="20" s="1"/>
  <c r="J887" i="20" s="1"/>
  <c r="K887" i="20" s="1"/>
  <c r="E888" i="20" a="1"/>
  <c r="E888" i="20" s="1"/>
  <c r="J888" i="20" s="1"/>
  <c r="K888" i="20" s="1"/>
  <c r="E889" i="20" a="1"/>
  <c r="E889" i="20" s="1"/>
  <c r="J889" i="20" s="1"/>
  <c r="K889" i="20" s="1"/>
  <c r="E890" i="20" a="1"/>
  <c r="E890" i="20" s="1"/>
  <c r="J890" i="20" s="1"/>
  <c r="E891" i="20" a="1"/>
  <c r="E891" i="20" s="1"/>
  <c r="J891" i="20" s="1"/>
  <c r="K891" i="20" s="1"/>
  <c r="E892" i="20" a="1"/>
  <c r="E892" i="20" s="1"/>
  <c r="J892" i="20" s="1"/>
  <c r="K892" i="20" s="1"/>
  <c r="E893" i="20" a="1"/>
  <c r="E893" i="20" s="1"/>
  <c r="J893" i="20" s="1"/>
  <c r="K893" i="20" s="1"/>
  <c r="E894" i="20" a="1"/>
  <c r="E894" i="20" s="1"/>
  <c r="J894" i="20" s="1"/>
  <c r="K894" i="20" s="1"/>
  <c r="E895" i="20" a="1"/>
  <c r="E895" i="20" s="1"/>
  <c r="J895" i="20" s="1"/>
  <c r="E896" i="20" a="1"/>
  <c r="E896" i="20" s="1"/>
  <c r="J896" i="20" s="1"/>
  <c r="K896" i="20" s="1"/>
  <c r="E897" i="20" a="1"/>
  <c r="E897" i="20" s="1"/>
  <c r="J897" i="20" s="1"/>
  <c r="K897" i="20" s="1"/>
  <c r="E898" i="20" a="1"/>
  <c r="E898" i="20" s="1"/>
  <c r="J898" i="20" s="1"/>
  <c r="K898" i="20" s="1"/>
  <c r="E899" i="20" a="1"/>
  <c r="E899" i="20" s="1"/>
  <c r="J899" i="20" s="1"/>
  <c r="K899" i="20" s="1"/>
  <c r="E900" i="20" a="1"/>
  <c r="E900" i="20" s="1"/>
  <c r="J900" i="20" s="1"/>
  <c r="E901" i="20" a="1"/>
  <c r="E901" i="20" s="1"/>
  <c r="J901" i="20" s="1"/>
  <c r="K901" i="20" s="1"/>
  <c r="E902" i="20" a="1"/>
  <c r="E902" i="20" s="1"/>
  <c r="J902" i="20" s="1"/>
  <c r="K902" i="20" s="1"/>
  <c r="E903" i="20" a="1"/>
  <c r="E903" i="20" s="1"/>
  <c r="J903" i="20" s="1"/>
  <c r="K903" i="20" s="1"/>
  <c r="E904" i="20" a="1"/>
  <c r="E904" i="20" s="1"/>
  <c r="J904" i="20" s="1"/>
  <c r="E905" i="20" a="1"/>
  <c r="E905" i="20" s="1"/>
  <c r="J905" i="20" s="1"/>
  <c r="K905" i="20" s="1"/>
  <c r="E906" i="20" a="1"/>
  <c r="E906" i="20" s="1"/>
  <c r="J906" i="20" s="1"/>
  <c r="K906" i="20" s="1"/>
  <c r="E907" i="20" a="1"/>
  <c r="E907" i="20" s="1"/>
  <c r="J907" i="20" s="1"/>
  <c r="K907" i="20" s="1"/>
  <c r="E908" i="20" a="1"/>
  <c r="E908" i="20" s="1"/>
  <c r="J908" i="20" s="1"/>
  <c r="K908" i="20" s="1"/>
  <c r="E909" i="20" a="1"/>
  <c r="E909" i="20" s="1"/>
  <c r="J909" i="20" s="1"/>
  <c r="E910" i="20" a="1"/>
  <c r="E910" i="20" s="1"/>
  <c r="J910" i="20" s="1"/>
  <c r="K910" i="20" s="1"/>
  <c r="E911" i="20" a="1"/>
  <c r="E911" i="20" s="1"/>
  <c r="J911" i="20" s="1"/>
  <c r="K911" i="20" s="1"/>
  <c r="E912" i="20" a="1"/>
  <c r="E912" i="20" s="1"/>
  <c r="J912" i="20" s="1"/>
  <c r="K912" i="20" s="1"/>
  <c r="E913" i="20" a="1"/>
  <c r="E913" i="20" s="1"/>
  <c r="J913" i="20" s="1"/>
  <c r="E914" i="20" a="1"/>
  <c r="E914" i="20" s="1"/>
  <c r="J914" i="20" s="1"/>
  <c r="K914" i="20" s="1"/>
  <c r="E915" i="20" a="1"/>
  <c r="E915" i="20" s="1"/>
  <c r="J915" i="20" s="1"/>
  <c r="K915" i="20" s="1"/>
  <c r="E916" i="20" a="1"/>
  <c r="E916" i="20" s="1"/>
  <c r="J916" i="20" s="1"/>
  <c r="K916" i="20" s="1"/>
  <c r="E917" i="20" a="1"/>
  <c r="E917" i="20" s="1"/>
  <c r="J917" i="20" s="1"/>
  <c r="K917" i="20" s="1"/>
  <c r="E918" i="20" a="1"/>
  <c r="E918" i="20" s="1"/>
  <c r="J918" i="20" s="1"/>
  <c r="E474" i="20" a="1"/>
  <c r="E474" i="20" s="1"/>
  <c r="J474" i="20" s="1"/>
  <c r="K474" i="20" s="1"/>
  <c r="E475" i="20" a="1"/>
  <c r="E475" i="20" s="1"/>
  <c r="J475" i="20" s="1"/>
  <c r="K475" i="20" s="1"/>
  <c r="E476" i="20" a="1"/>
  <c r="E476" i="20" s="1"/>
  <c r="J476" i="20" s="1"/>
  <c r="E467" i="20" a="1"/>
  <c r="E467" i="20" s="1"/>
  <c r="J467" i="20" s="1"/>
  <c r="E468" i="20" a="1"/>
  <c r="E468" i="20" s="1"/>
  <c r="J468" i="20" s="1"/>
  <c r="E469" i="20" a="1"/>
  <c r="E469" i="20" s="1"/>
  <c r="J469" i="20" s="1"/>
  <c r="E470" i="20" a="1"/>
  <c r="E470" i="20" s="1"/>
  <c r="J470" i="20" s="1"/>
  <c r="E471" i="20" a="1"/>
  <c r="E471" i="20" s="1"/>
  <c r="J471" i="20" s="1"/>
  <c r="E472" i="20" a="1"/>
  <c r="E472" i="20" s="1"/>
  <c r="J472" i="20" s="1"/>
  <c r="K472" i="20" s="1"/>
  <c r="E473" i="20" a="1"/>
  <c r="E473" i="20" s="1"/>
  <c r="J473" i="20" s="1"/>
  <c r="K473" i="20" s="1"/>
  <c r="BP16" i="1"/>
  <c r="BP15" i="1"/>
  <c r="BP14" i="1"/>
  <c r="BP13" i="1"/>
  <c r="BP12" i="1"/>
  <c r="BP11" i="1"/>
  <c r="BP10" i="1"/>
  <c r="BP9" i="1"/>
  <c r="H502" i="18"/>
  <c r="H503" i="18"/>
  <c r="H504" i="18"/>
  <c r="H505" i="18"/>
  <c r="H506" i="18"/>
  <c r="H507" i="18"/>
  <c r="H508" i="18"/>
  <c r="H509" i="18"/>
  <c r="H510" i="18"/>
  <c r="H511" i="18"/>
  <c r="H512" i="18"/>
  <c r="H513" i="18"/>
  <c r="H514" i="18"/>
  <c r="H515" i="18"/>
  <c r="H516" i="18"/>
  <c r="H517" i="18"/>
  <c r="H518" i="18"/>
  <c r="H519" i="18"/>
  <c r="H520" i="18"/>
  <c r="H521" i="18"/>
  <c r="H522" i="18"/>
  <c r="H523" i="18"/>
  <c r="H524" i="18"/>
  <c r="H525" i="18"/>
  <c r="H526" i="18"/>
  <c r="H527" i="18"/>
  <c r="H528" i="18"/>
  <c r="H529" i="18"/>
  <c r="H530" i="18"/>
  <c r="H531" i="18"/>
  <c r="H532" i="18"/>
  <c r="H533" i="18"/>
  <c r="H534" i="18"/>
  <c r="H535" i="18"/>
  <c r="H536" i="18"/>
  <c r="H537" i="18"/>
  <c r="H538" i="18"/>
  <c r="H539" i="18"/>
  <c r="H540" i="18"/>
  <c r="H541" i="18"/>
  <c r="H542" i="18"/>
  <c r="H543" i="18"/>
  <c r="H544" i="18"/>
  <c r="H545" i="18"/>
  <c r="H546" i="18"/>
  <c r="H547" i="18"/>
  <c r="H548" i="18"/>
  <c r="H549" i="18"/>
  <c r="H550" i="18"/>
  <c r="H551" i="18"/>
  <c r="H552" i="18"/>
  <c r="H553" i="18"/>
  <c r="H554" i="18"/>
  <c r="H555" i="18"/>
  <c r="H556" i="18"/>
  <c r="H557" i="18"/>
  <c r="H558" i="18"/>
  <c r="H559" i="18"/>
  <c r="H560" i="18"/>
  <c r="H561" i="18"/>
  <c r="H562" i="18"/>
  <c r="H563" i="18"/>
  <c r="H564" i="18"/>
  <c r="H565" i="18"/>
  <c r="H566" i="18"/>
  <c r="H567" i="18"/>
  <c r="H568" i="18"/>
  <c r="H569" i="18"/>
  <c r="H570" i="18"/>
  <c r="H571" i="18"/>
  <c r="H572" i="18"/>
  <c r="H573" i="18"/>
  <c r="H574" i="18"/>
  <c r="H575" i="18"/>
  <c r="H576" i="18"/>
  <c r="H577" i="18"/>
  <c r="H578" i="18"/>
  <c r="H579" i="18"/>
  <c r="H580" i="18"/>
  <c r="H581" i="18"/>
  <c r="H582" i="18"/>
  <c r="H583" i="18"/>
  <c r="H584" i="18"/>
  <c r="H585" i="18"/>
  <c r="H586" i="18"/>
  <c r="H587" i="18"/>
  <c r="H588" i="18"/>
  <c r="H589" i="18"/>
  <c r="H590" i="18"/>
  <c r="H591" i="18"/>
  <c r="H592" i="18"/>
  <c r="H593" i="18"/>
  <c r="H594" i="18"/>
  <c r="H595" i="18"/>
  <c r="H596" i="18"/>
  <c r="H597" i="18"/>
  <c r="H598" i="18"/>
  <c r="H599" i="18"/>
  <c r="H600" i="18"/>
  <c r="H601" i="18"/>
  <c r="H602" i="18"/>
  <c r="H603" i="18"/>
  <c r="H604" i="18"/>
  <c r="H605" i="18"/>
  <c r="H606" i="18"/>
  <c r="H607" i="18"/>
  <c r="H608" i="18"/>
  <c r="H609" i="18"/>
  <c r="H610" i="18"/>
  <c r="H611" i="18"/>
  <c r="H612" i="18"/>
  <c r="H613" i="18"/>
  <c r="H614" i="18"/>
  <c r="H615" i="18"/>
  <c r="H616" i="18"/>
  <c r="H617" i="18"/>
  <c r="H618" i="18"/>
  <c r="H619" i="18"/>
  <c r="H620" i="18"/>
  <c r="H621" i="18"/>
  <c r="H622" i="18"/>
  <c r="H623" i="18"/>
  <c r="H624" i="18"/>
  <c r="H625" i="18"/>
  <c r="H626" i="18"/>
  <c r="H627" i="18"/>
  <c r="H628" i="18"/>
  <c r="H629" i="18"/>
  <c r="H630" i="18"/>
  <c r="H631" i="18"/>
  <c r="H632" i="18"/>
  <c r="H633" i="18"/>
  <c r="H634" i="18"/>
  <c r="H635" i="18"/>
  <c r="H636" i="18"/>
  <c r="H637" i="18"/>
  <c r="H638" i="18"/>
  <c r="H639" i="18"/>
  <c r="H640" i="18"/>
  <c r="H641" i="18"/>
  <c r="H642" i="18"/>
  <c r="H643" i="18"/>
  <c r="H644" i="18"/>
  <c r="H645" i="18"/>
  <c r="H646" i="18"/>
  <c r="H647" i="18"/>
  <c r="H648" i="18"/>
  <c r="H649" i="18"/>
  <c r="H650" i="18"/>
  <c r="H651" i="18"/>
  <c r="H652" i="18"/>
  <c r="H653" i="18"/>
  <c r="H654" i="18"/>
  <c r="H655" i="18"/>
  <c r="H656" i="18"/>
  <c r="H657" i="18"/>
  <c r="H658" i="18"/>
  <c r="H659" i="18"/>
  <c r="H660" i="18"/>
  <c r="H661" i="18"/>
  <c r="H662" i="18"/>
  <c r="H663" i="18"/>
  <c r="H664" i="18"/>
  <c r="H665" i="18"/>
  <c r="H666" i="18"/>
  <c r="H667" i="18"/>
  <c r="H668" i="18"/>
  <c r="H669" i="18"/>
  <c r="H670" i="18"/>
  <c r="H671" i="18"/>
  <c r="H672" i="18"/>
  <c r="H673" i="18"/>
  <c r="H674" i="18"/>
  <c r="H675" i="18"/>
  <c r="H676" i="18"/>
  <c r="H677" i="18"/>
  <c r="H678" i="18"/>
  <c r="H679" i="18"/>
  <c r="H680" i="18"/>
  <c r="H681" i="18"/>
  <c r="H682" i="18"/>
  <c r="H683" i="18"/>
  <c r="H684" i="18"/>
  <c r="H685" i="18"/>
  <c r="H686" i="18"/>
  <c r="H687" i="18"/>
  <c r="H688" i="18"/>
  <c r="H689" i="18"/>
  <c r="H690" i="18"/>
  <c r="H691" i="18"/>
  <c r="H692" i="18"/>
  <c r="H693" i="18"/>
  <c r="H694" i="18"/>
  <c r="H695" i="18"/>
  <c r="H696" i="18"/>
  <c r="H697" i="18"/>
  <c r="H698" i="18"/>
  <c r="H699" i="18"/>
  <c r="H700" i="18"/>
  <c r="H701" i="18"/>
  <c r="H702" i="18"/>
  <c r="H703" i="18"/>
  <c r="H704" i="18"/>
  <c r="H705" i="18"/>
  <c r="H706" i="18"/>
  <c r="H707" i="18"/>
  <c r="H708" i="18"/>
  <c r="H709" i="18"/>
  <c r="H710" i="18"/>
  <c r="H711" i="18"/>
  <c r="H712" i="18"/>
  <c r="H713" i="18"/>
  <c r="H714" i="18"/>
  <c r="H715" i="18"/>
  <c r="H716" i="18"/>
  <c r="H717" i="18"/>
  <c r="H718" i="18"/>
  <c r="H719" i="18"/>
  <c r="H720" i="18"/>
  <c r="H721" i="18"/>
  <c r="H722" i="18"/>
  <c r="H723" i="18"/>
  <c r="H724" i="18"/>
  <c r="H725" i="18"/>
  <c r="H726" i="18"/>
  <c r="H727" i="18"/>
  <c r="H728" i="18"/>
  <c r="H729" i="18"/>
  <c r="H730" i="18"/>
  <c r="H731" i="18"/>
  <c r="H732" i="18"/>
  <c r="H733" i="18"/>
  <c r="H734" i="18"/>
  <c r="H735" i="18"/>
  <c r="H736" i="18"/>
  <c r="H737" i="18"/>
  <c r="H738" i="18"/>
  <c r="H739" i="18"/>
  <c r="H740" i="18"/>
  <c r="H741" i="18"/>
  <c r="H742" i="18"/>
  <c r="H743" i="18"/>
  <c r="H744" i="18"/>
  <c r="H745" i="18"/>
  <c r="H746" i="18"/>
  <c r="H747" i="18"/>
  <c r="H748" i="18"/>
  <c r="H749" i="18"/>
  <c r="H750" i="18"/>
  <c r="H751" i="18"/>
  <c r="H752" i="18"/>
  <c r="H753" i="18"/>
  <c r="H754" i="18"/>
  <c r="H755" i="18"/>
  <c r="H756" i="18"/>
  <c r="H757" i="18"/>
  <c r="H758" i="18"/>
  <c r="H759" i="18"/>
  <c r="H760" i="18"/>
  <c r="H761" i="18"/>
  <c r="H762" i="18"/>
  <c r="H763" i="18"/>
  <c r="H764" i="18"/>
  <c r="H765" i="18"/>
  <c r="H766" i="18"/>
  <c r="H767" i="18"/>
  <c r="H768" i="18"/>
  <c r="H769" i="18"/>
  <c r="H770" i="18"/>
  <c r="H771" i="18"/>
  <c r="H772" i="18"/>
  <c r="H773" i="18"/>
  <c r="H774" i="18"/>
  <c r="H775" i="18"/>
  <c r="H776" i="18"/>
  <c r="H777" i="18"/>
  <c r="H778" i="18"/>
  <c r="H779" i="18"/>
  <c r="H780" i="18"/>
  <c r="H781" i="18"/>
  <c r="H782" i="18"/>
  <c r="H783" i="18"/>
  <c r="H784" i="18"/>
  <c r="H785" i="18"/>
  <c r="H786" i="18"/>
  <c r="H787" i="18"/>
  <c r="H788" i="18"/>
  <c r="H789" i="18"/>
  <c r="H790" i="18"/>
  <c r="H791" i="18"/>
  <c r="H792" i="18"/>
  <c r="H793" i="18"/>
  <c r="H794" i="18"/>
  <c r="H795" i="18"/>
  <c r="H796" i="18"/>
  <c r="H797" i="18"/>
  <c r="H798" i="18"/>
  <c r="H799" i="18"/>
  <c r="H800" i="18"/>
  <c r="H801" i="18"/>
  <c r="H802" i="18"/>
  <c r="H803" i="18"/>
  <c r="H804" i="18"/>
  <c r="H805" i="18"/>
  <c r="H806" i="18"/>
  <c r="H807" i="18"/>
  <c r="H808" i="18"/>
  <c r="H809" i="18"/>
  <c r="H810" i="18"/>
  <c r="H811" i="18"/>
  <c r="H812" i="18"/>
  <c r="H813" i="18"/>
  <c r="H814" i="18"/>
  <c r="H815" i="18"/>
  <c r="H816" i="18"/>
  <c r="H817" i="18"/>
  <c r="H818" i="18"/>
  <c r="H819" i="18"/>
  <c r="H820" i="18"/>
  <c r="H821" i="18"/>
  <c r="H822" i="18"/>
  <c r="H823" i="18"/>
  <c r="H824" i="18"/>
  <c r="H825" i="18"/>
  <c r="H826" i="18"/>
  <c r="H827" i="18"/>
  <c r="H828" i="18"/>
  <c r="H829" i="18"/>
  <c r="H830" i="18"/>
  <c r="H831" i="18"/>
  <c r="H832" i="18"/>
  <c r="H833" i="18"/>
  <c r="H834" i="18"/>
  <c r="H835" i="18"/>
  <c r="H836" i="18"/>
  <c r="H837" i="18"/>
  <c r="H838" i="18"/>
  <c r="H839" i="18"/>
  <c r="H840" i="18"/>
  <c r="H841" i="18"/>
  <c r="H842" i="18"/>
  <c r="H843" i="18"/>
  <c r="H844" i="18"/>
  <c r="H845" i="18"/>
  <c r="H846" i="18"/>
  <c r="H847" i="18"/>
  <c r="H848" i="18"/>
  <c r="H849" i="18"/>
  <c r="H850" i="18"/>
  <c r="H851" i="18"/>
  <c r="H852" i="18"/>
  <c r="H853" i="18"/>
  <c r="H854" i="18"/>
  <c r="H855" i="18"/>
  <c r="H856" i="18"/>
  <c r="H857" i="18"/>
  <c r="H858" i="18"/>
  <c r="H859" i="18"/>
  <c r="H860" i="18"/>
  <c r="H861" i="18"/>
  <c r="H862" i="18"/>
  <c r="H863" i="18"/>
  <c r="H864" i="18"/>
  <c r="H865" i="18"/>
  <c r="H866" i="18"/>
  <c r="H867" i="18"/>
  <c r="H868" i="18"/>
  <c r="H869" i="18"/>
  <c r="H870" i="18"/>
  <c r="H871" i="18"/>
  <c r="H872" i="18"/>
  <c r="H873" i="18"/>
  <c r="H874" i="18"/>
  <c r="H875" i="18"/>
  <c r="H876" i="18"/>
  <c r="H877" i="18"/>
  <c r="H878" i="18"/>
  <c r="H879" i="18"/>
  <c r="H880" i="18"/>
  <c r="H881" i="18"/>
  <c r="H882" i="18"/>
  <c r="H883" i="18"/>
  <c r="H884" i="18"/>
  <c r="H885" i="18"/>
  <c r="H886" i="18"/>
  <c r="H887" i="18"/>
  <c r="H888" i="18"/>
  <c r="H889" i="18"/>
  <c r="H890" i="18"/>
  <c r="H891" i="18"/>
  <c r="H892" i="18"/>
  <c r="H893" i="18"/>
  <c r="H894" i="18"/>
  <c r="H895" i="18"/>
  <c r="H896" i="18"/>
  <c r="H897" i="18"/>
  <c r="H898" i="18"/>
  <c r="H899" i="18"/>
  <c r="H900" i="18"/>
  <c r="H901" i="18"/>
  <c r="H902" i="18"/>
  <c r="H903" i="18"/>
  <c r="H904" i="18"/>
  <c r="H905" i="18"/>
  <c r="H906" i="18"/>
  <c r="H907" i="18"/>
  <c r="H908" i="18"/>
  <c r="H909" i="18"/>
  <c r="H910" i="18"/>
  <c r="H911" i="18"/>
  <c r="H912" i="18"/>
  <c r="H913" i="18"/>
  <c r="H914" i="18"/>
  <c r="H915" i="18"/>
  <c r="H916" i="18"/>
  <c r="H917" i="18"/>
  <c r="H918" i="18"/>
  <c r="H919" i="18"/>
  <c r="H920" i="18"/>
  <c r="H921" i="18"/>
  <c r="H922" i="18"/>
  <c r="H923" i="18"/>
  <c r="H924" i="18"/>
  <c r="H925" i="18"/>
  <c r="H926" i="18"/>
  <c r="H927" i="18"/>
  <c r="H928" i="18"/>
  <c r="H929" i="18"/>
  <c r="H930" i="18"/>
  <c r="H931" i="18"/>
  <c r="H932" i="18"/>
  <c r="H933" i="18"/>
  <c r="H934" i="18"/>
  <c r="H935" i="18"/>
  <c r="H936" i="18"/>
  <c r="H937" i="18"/>
  <c r="H938" i="18"/>
  <c r="H939" i="18"/>
  <c r="H940" i="18"/>
  <c r="H941" i="18"/>
  <c r="H942" i="18"/>
  <c r="H943" i="18"/>
  <c r="H944" i="18"/>
  <c r="H945" i="18"/>
  <c r="H946" i="18"/>
  <c r="H947" i="18"/>
  <c r="H948" i="18"/>
  <c r="H949" i="18"/>
  <c r="H950" i="18"/>
  <c r="H951" i="18"/>
  <c r="H952" i="18"/>
  <c r="H953" i="18"/>
  <c r="H954" i="18"/>
  <c r="H955" i="18"/>
  <c r="H956" i="18"/>
  <c r="H957" i="18"/>
  <c r="H958" i="18"/>
  <c r="H959" i="18"/>
  <c r="H960" i="18"/>
  <c r="H961" i="18"/>
  <c r="H962" i="18"/>
  <c r="H963" i="18"/>
  <c r="H964" i="18"/>
  <c r="H965" i="18"/>
  <c r="H966" i="18"/>
  <c r="H967" i="18"/>
  <c r="H968" i="18"/>
  <c r="H969" i="18"/>
  <c r="H970" i="18"/>
  <c r="H971" i="18"/>
  <c r="H972" i="18"/>
  <c r="H973" i="18"/>
  <c r="H974" i="18"/>
  <c r="H975" i="18"/>
  <c r="H976" i="18"/>
  <c r="H977" i="18"/>
  <c r="H978" i="18"/>
  <c r="H979" i="18"/>
  <c r="H980" i="18"/>
  <c r="H981" i="18"/>
  <c r="H982" i="18"/>
  <c r="H983" i="18"/>
  <c r="H984" i="18"/>
  <c r="H985" i="18"/>
  <c r="H986" i="18"/>
  <c r="H987" i="18"/>
  <c r="H988" i="18"/>
  <c r="H989" i="18"/>
  <c r="H990" i="18"/>
  <c r="H991" i="18"/>
  <c r="H992" i="18"/>
  <c r="H993" i="18"/>
  <c r="H994" i="18"/>
  <c r="H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501" i="18"/>
  <c r="F506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76" i="18"/>
  <c r="F577" i="18"/>
  <c r="F578" i="18"/>
  <c r="F579" i="18"/>
  <c r="F580" i="18"/>
  <c r="F581" i="18"/>
  <c r="F582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626" i="18"/>
  <c r="F627" i="18"/>
  <c r="F628" i="18"/>
  <c r="F629" i="18"/>
  <c r="F630" i="18"/>
  <c r="F631" i="18"/>
  <c r="F632" i="18"/>
  <c r="F633" i="18"/>
  <c r="F634" i="18"/>
  <c r="F635" i="18"/>
  <c r="F636" i="18"/>
  <c r="F637" i="18"/>
  <c r="F638" i="18"/>
  <c r="F639" i="18"/>
  <c r="F640" i="18"/>
  <c r="F641" i="18"/>
  <c r="F642" i="18"/>
  <c r="F643" i="18"/>
  <c r="F644" i="18"/>
  <c r="F645" i="18"/>
  <c r="F646" i="18"/>
  <c r="F647" i="18"/>
  <c r="F648" i="18"/>
  <c r="F649" i="18"/>
  <c r="F650" i="18"/>
  <c r="F651" i="18"/>
  <c r="F652" i="18"/>
  <c r="F653" i="18"/>
  <c r="F654" i="18"/>
  <c r="F655" i="18"/>
  <c r="F656" i="18"/>
  <c r="F657" i="18"/>
  <c r="F658" i="18"/>
  <c r="F659" i="18"/>
  <c r="F660" i="18"/>
  <c r="F661" i="18"/>
  <c r="F662" i="18"/>
  <c r="F663" i="18"/>
  <c r="F664" i="18"/>
  <c r="F665" i="18"/>
  <c r="F666" i="18"/>
  <c r="F667" i="18"/>
  <c r="F668" i="18"/>
  <c r="F669" i="18"/>
  <c r="F670" i="18"/>
  <c r="F671" i="18"/>
  <c r="F672" i="18"/>
  <c r="F673" i="18"/>
  <c r="F674" i="18"/>
  <c r="F675" i="18"/>
  <c r="F676" i="18"/>
  <c r="F677" i="18"/>
  <c r="F678" i="18"/>
  <c r="F679" i="18"/>
  <c r="F680" i="18"/>
  <c r="F681" i="18"/>
  <c r="F682" i="18"/>
  <c r="F683" i="18"/>
  <c r="F684" i="18"/>
  <c r="F685" i="18"/>
  <c r="F686" i="18"/>
  <c r="F687" i="18"/>
  <c r="F688" i="18"/>
  <c r="F689" i="18"/>
  <c r="F690" i="18"/>
  <c r="F691" i="18"/>
  <c r="F692" i="18"/>
  <c r="F693" i="18"/>
  <c r="F694" i="18"/>
  <c r="F695" i="18"/>
  <c r="F696" i="18"/>
  <c r="F697" i="18"/>
  <c r="F698" i="18"/>
  <c r="F699" i="18"/>
  <c r="F700" i="18"/>
  <c r="F701" i="18"/>
  <c r="F702" i="18"/>
  <c r="F703" i="18"/>
  <c r="F704" i="18"/>
  <c r="F705" i="18"/>
  <c r="F706" i="18"/>
  <c r="F707" i="18"/>
  <c r="F708" i="18"/>
  <c r="F709" i="18"/>
  <c r="F710" i="18"/>
  <c r="F711" i="18"/>
  <c r="F712" i="18"/>
  <c r="F713" i="18"/>
  <c r="F714" i="18"/>
  <c r="F715" i="18"/>
  <c r="F716" i="18"/>
  <c r="F717" i="18"/>
  <c r="F718" i="18"/>
  <c r="F719" i="18"/>
  <c r="F720" i="18"/>
  <c r="F721" i="18"/>
  <c r="F722" i="18"/>
  <c r="F723" i="18"/>
  <c r="F724" i="18"/>
  <c r="F725" i="18"/>
  <c r="F726" i="18"/>
  <c r="F727" i="18"/>
  <c r="F728" i="18"/>
  <c r="F729" i="18"/>
  <c r="F730" i="18"/>
  <c r="F731" i="18"/>
  <c r="F732" i="18"/>
  <c r="F733" i="18"/>
  <c r="F734" i="18"/>
  <c r="F735" i="18"/>
  <c r="F736" i="18"/>
  <c r="F737" i="18"/>
  <c r="F738" i="18"/>
  <c r="F739" i="18"/>
  <c r="F740" i="18"/>
  <c r="F741" i="18"/>
  <c r="F742" i="18"/>
  <c r="F743" i="18"/>
  <c r="F744" i="18"/>
  <c r="F745" i="18"/>
  <c r="F746" i="18"/>
  <c r="F747" i="18"/>
  <c r="F748" i="18"/>
  <c r="F749" i="18"/>
  <c r="F750" i="18"/>
  <c r="F751" i="18"/>
  <c r="F752" i="18"/>
  <c r="F753" i="18"/>
  <c r="F754" i="18"/>
  <c r="F755" i="18"/>
  <c r="F756" i="18"/>
  <c r="F757" i="18"/>
  <c r="F758" i="18"/>
  <c r="F759" i="18"/>
  <c r="F760" i="18"/>
  <c r="F761" i="18"/>
  <c r="F762" i="18"/>
  <c r="F763" i="18"/>
  <c r="F764" i="18"/>
  <c r="F765" i="18"/>
  <c r="F766" i="18"/>
  <c r="F767" i="18"/>
  <c r="F768" i="18"/>
  <c r="F769" i="18"/>
  <c r="F770" i="18"/>
  <c r="F771" i="18"/>
  <c r="F772" i="18"/>
  <c r="F773" i="18"/>
  <c r="F774" i="18"/>
  <c r="F775" i="18"/>
  <c r="F776" i="18"/>
  <c r="F777" i="18"/>
  <c r="F778" i="18"/>
  <c r="F779" i="18"/>
  <c r="F780" i="18"/>
  <c r="F781" i="18"/>
  <c r="F782" i="18"/>
  <c r="F783" i="18"/>
  <c r="F784" i="18"/>
  <c r="F785" i="18"/>
  <c r="F786" i="18"/>
  <c r="F787" i="18"/>
  <c r="F788" i="18"/>
  <c r="F789" i="18"/>
  <c r="F790" i="18"/>
  <c r="F791" i="18"/>
  <c r="F792" i="18"/>
  <c r="F793" i="18"/>
  <c r="F794" i="18"/>
  <c r="F795" i="18"/>
  <c r="F796" i="18"/>
  <c r="F797" i="18"/>
  <c r="F798" i="18"/>
  <c r="F799" i="18"/>
  <c r="F800" i="18"/>
  <c r="F801" i="18"/>
  <c r="F802" i="18"/>
  <c r="F803" i="18"/>
  <c r="F804" i="18"/>
  <c r="F805" i="18"/>
  <c r="F806" i="18"/>
  <c r="F807" i="18"/>
  <c r="F808" i="18"/>
  <c r="F809" i="18"/>
  <c r="F810" i="18"/>
  <c r="F811" i="18"/>
  <c r="F812" i="18"/>
  <c r="F813" i="18"/>
  <c r="F814" i="18"/>
  <c r="F815" i="18"/>
  <c r="F816" i="18"/>
  <c r="F817" i="18"/>
  <c r="F818" i="18"/>
  <c r="F819" i="18"/>
  <c r="F820" i="18"/>
  <c r="F821" i="18"/>
  <c r="F822" i="18"/>
  <c r="F823" i="18"/>
  <c r="F824" i="18"/>
  <c r="F825" i="18"/>
  <c r="F826" i="18"/>
  <c r="F827" i="18"/>
  <c r="F828" i="18"/>
  <c r="F829" i="18"/>
  <c r="F830" i="18"/>
  <c r="F831" i="18"/>
  <c r="F832" i="18"/>
  <c r="F833" i="18"/>
  <c r="F834" i="18"/>
  <c r="F835" i="18"/>
  <c r="F836" i="18"/>
  <c r="F837" i="18"/>
  <c r="F838" i="18"/>
  <c r="F839" i="18"/>
  <c r="F840" i="18"/>
  <c r="F841" i="18"/>
  <c r="F842" i="18"/>
  <c r="F843" i="18"/>
  <c r="F844" i="18"/>
  <c r="F845" i="18"/>
  <c r="F846" i="18"/>
  <c r="F847" i="18"/>
  <c r="F848" i="18"/>
  <c r="F849" i="18"/>
  <c r="F850" i="18"/>
  <c r="F851" i="18"/>
  <c r="F852" i="18"/>
  <c r="F853" i="18"/>
  <c r="F854" i="18"/>
  <c r="F855" i="18"/>
  <c r="F856" i="18"/>
  <c r="F857" i="18"/>
  <c r="F858" i="18"/>
  <c r="F859" i="18"/>
  <c r="F860" i="18"/>
  <c r="F861" i="18"/>
  <c r="F862" i="18"/>
  <c r="F863" i="18"/>
  <c r="F864" i="18"/>
  <c r="F865" i="18"/>
  <c r="F866" i="18"/>
  <c r="F867" i="18"/>
  <c r="F868" i="18"/>
  <c r="F869" i="18"/>
  <c r="F870" i="18"/>
  <c r="F871" i="18"/>
  <c r="F872" i="18"/>
  <c r="F873" i="18"/>
  <c r="F874" i="18"/>
  <c r="F875" i="18"/>
  <c r="F876" i="18"/>
  <c r="F877" i="18"/>
  <c r="F878" i="18"/>
  <c r="F879" i="18"/>
  <c r="F880" i="18"/>
  <c r="F881" i="18"/>
  <c r="F882" i="18"/>
  <c r="F883" i="18"/>
  <c r="F884" i="18"/>
  <c r="F885" i="18"/>
  <c r="F886" i="18"/>
  <c r="F887" i="18"/>
  <c r="F888" i="18"/>
  <c r="F889" i="18"/>
  <c r="F890" i="18"/>
  <c r="F891" i="18"/>
  <c r="F892" i="18"/>
  <c r="F893" i="18"/>
  <c r="F894" i="18"/>
  <c r="F895" i="18"/>
  <c r="F896" i="18"/>
  <c r="F897" i="18"/>
  <c r="F898" i="18"/>
  <c r="F899" i="18"/>
  <c r="F900" i="18"/>
  <c r="F901" i="18"/>
  <c r="F902" i="18"/>
  <c r="F903" i="18"/>
  <c r="F904" i="18"/>
  <c r="F905" i="18"/>
  <c r="F906" i="18"/>
  <c r="F907" i="18"/>
  <c r="F908" i="18"/>
  <c r="F909" i="18"/>
  <c r="F910" i="18"/>
  <c r="F911" i="18"/>
  <c r="F912" i="18"/>
  <c r="F913" i="18"/>
  <c r="F914" i="18"/>
  <c r="F915" i="18"/>
  <c r="F916" i="18"/>
  <c r="F917" i="18"/>
  <c r="F918" i="18"/>
  <c r="F919" i="18"/>
  <c r="F920" i="18"/>
  <c r="F921" i="18"/>
  <c r="F922" i="18"/>
  <c r="F923" i="18"/>
  <c r="F924" i="18"/>
  <c r="F925" i="18"/>
  <c r="F926" i="18"/>
  <c r="F927" i="18"/>
  <c r="F928" i="18"/>
  <c r="F929" i="18"/>
  <c r="F930" i="18"/>
  <c r="F931" i="18"/>
  <c r="F932" i="18"/>
  <c r="F933" i="18"/>
  <c r="F934" i="18"/>
  <c r="F935" i="18"/>
  <c r="F936" i="18"/>
  <c r="F937" i="18"/>
  <c r="F938" i="18"/>
  <c r="F939" i="18"/>
  <c r="F940" i="18"/>
  <c r="F941" i="18"/>
  <c r="F942" i="18"/>
  <c r="F943" i="18"/>
  <c r="F944" i="18"/>
  <c r="F945" i="18"/>
  <c r="F946" i="18"/>
  <c r="F947" i="18"/>
  <c r="F948" i="18"/>
  <c r="F949" i="18"/>
  <c r="F950" i="18"/>
  <c r="F951" i="18"/>
  <c r="F952" i="18"/>
  <c r="F953" i="18"/>
  <c r="F954" i="18"/>
  <c r="F955" i="18"/>
  <c r="F956" i="18"/>
  <c r="F957" i="18"/>
  <c r="F958" i="18"/>
  <c r="F959" i="18"/>
  <c r="F960" i="18"/>
  <c r="F961" i="18"/>
  <c r="F962" i="18"/>
  <c r="F963" i="18"/>
  <c r="F964" i="18"/>
  <c r="F965" i="18"/>
  <c r="F966" i="18"/>
  <c r="F967" i="18"/>
  <c r="F968" i="18"/>
  <c r="F969" i="18"/>
  <c r="F970" i="18"/>
  <c r="F971" i="18"/>
  <c r="F972" i="18"/>
  <c r="F973" i="18"/>
  <c r="F974" i="18"/>
  <c r="F975" i="18"/>
  <c r="F976" i="18"/>
  <c r="F977" i="18"/>
  <c r="F978" i="18"/>
  <c r="F979" i="18"/>
  <c r="F980" i="18"/>
  <c r="F981" i="18"/>
  <c r="F982" i="18"/>
  <c r="F983" i="18"/>
  <c r="F984" i="18"/>
  <c r="F985" i="18"/>
  <c r="F986" i="18"/>
  <c r="F987" i="18"/>
  <c r="F988" i="18"/>
  <c r="F989" i="18"/>
  <c r="F990" i="18"/>
  <c r="F991" i="18"/>
  <c r="F992" i="18"/>
  <c r="F993" i="18"/>
  <c r="F994" i="18"/>
  <c r="F505" i="18"/>
  <c r="E501" i="18"/>
  <c r="E502" i="18"/>
  <c r="E503" i="18"/>
  <c r="E504" i="18"/>
  <c r="E505" i="18"/>
  <c r="E506" i="18"/>
  <c r="E507" i="18"/>
  <c r="E508" i="18"/>
  <c r="E509" i="18"/>
  <c r="E510" i="18"/>
  <c r="E511" i="18"/>
  <c r="E512" i="18"/>
  <c r="E513" i="18"/>
  <c r="E514" i="18"/>
  <c r="E515" i="18"/>
  <c r="E516" i="18"/>
  <c r="E517" i="18"/>
  <c r="E518" i="18"/>
  <c r="E519" i="18"/>
  <c r="E520" i="18"/>
  <c r="E521" i="18"/>
  <c r="E522" i="18"/>
  <c r="E523" i="18"/>
  <c r="E524" i="18"/>
  <c r="E525" i="18"/>
  <c r="E526" i="18"/>
  <c r="E527" i="18"/>
  <c r="E528" i="18"/>
  <c r="E529" i="18"/>
  <c r="E530" i="18"/>
  <c r="E531" i="18"/>
  <c r="E532" i="18"/>
  <c r="E533" i="18"/>
  <c r="E534" i="18"/>
  <c r="E535" i="18"/>
  <c r="E536" i="18"/>
  <c r="E537" i="18"/>
  <c r="E538" i="18"/>
  <c r="E539" i="18"/>
  <c r="E540" i="18"/>
  <c r="E541" i="18"/>
  <c r="E542" i="18"/>
  <c r="E543" i="18"/>
  <c r="E544" i="18"/>
  <c r="E545" i="18"/>
  <c r="E546" i="18"/>
  <c r="E547" i="18"/>
  <c r="E548" i="18"/>
  <c r="E549" i="18"/>
  <c r="E550" i="18"/>
  <c r="E551" i="18"/>
  <c r="E552" i="18"/>
  <c r="E553" i="18"/>
  <c r="E554" i="18"/>
  <c r="E555" i="18"/>
  <c r="E556" i="18"/>
  <c r="E557" i="18"/>
  <c r="E558" i="18"/>
  <c r="E559" i="18"/>
  <c r="E560" i="18"/>
  <c r="E561" i="18"/>
  <c r="E562" i="18"/>
  <c r="E563" i="18"/>
  <c r="E564" i="18"/>
  <c r="E565" i="18"/>
  <c r="E566" i="18"/>
  <c r="E567" i="18"/>
  <c r="E568" i="18"/>
  <c r="E569" i="18"/>
  <c r="E570" i="18"/>
  <c r="E571" i="18"/>
  <c r="E572" i="18"/>
  <c r="E573" i="18"/>
  <c r="E574" i="18"/>
  <c r="E575" i="18"/>
  <c r="E576" i="18"/>
  <c r="E577" i="18"/>
  <c r="E578" i="18"/>
  <c r="E579" i="18"/>
  <c r="E580" i="18"/>
  <c r="E581" i="18"/>
  <c r="E582" i="18"/>
  <c r="E583" i="18"/>
  <c r="E584" i="18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E597" i="18"/>
  <c r="E598" i="18"/>
  <c r="E599" i="18"/>
  <c r="E600" i="18"/>
  <c r="E601" i="18"/>
  <c r="E602" i="18"/>
  <c r="E603" i="18"/>
  <c r="E604" i="18"/>
  <c r="E605" i="18"/>
  <c r="E606" i="18"/>
  <c r="E607" i="18"/>
  <c r="E608" i="18"/>
  <c r="E609" i="18"/>
  <c r="E610" i="18"/>
  <c r="E611" i="18"/>
  <c r="E612" i="18"/>
  <c r="E613" i="18"/>
  <c r="E614" i="18"/>
  <c r="E615" i="18"/>
  <c r="E616" i="18"/>
  <c r="E617" i="18"/>
  <c r="E618" i="18"/>
  <c r="E619" i="18"/>
  <c r="E620" i="18"/>
  <c r="E621" i="18"/>
  <c r="E622" i="18"/>
  <c r="E623" i="18"/>
  <c r="E624" i="18"/>
  <c r="E625" i="18"/>
  <c r="E626" i="18"/>
  <c r="E627" i="18"/>
  <c r="E628" i="18"/>
  <c r="E629" i="18"/>
  <c r="E630" i="18"/>
  <c r="E631" i="18"/>
  <c r="E632" i="18"/>
  <c r="E633" i="18"/>
  <c r="E634" i="18"/>
  <c r="E635" i="18"/>
  <c r="E636" i="18"/>
  <c r="E637" i="18"/>
  <c r="E638" i="18"/>
  <c r="E639" i="18"/>
  <c r="E640" i="18"/>
  <c r="E641" i="18"/>
  <c r="E642" i="18"/>
  <c r="E643" i="18"/>
  <c r="E644" i="18"/>
  <c r="E645" i="18"/>
  <c r="E646" i="18"/>
  <c r="E647" i="18"/>
  <c r="E648" i="18"/>
  <c r="E649" i="18"/>
  <c r="E650" i="18"/>
  <c r="E651" i="18"/>
  <c r="E652" i="18"/>
  <c r="E653" i="18"/>
  <c r="E654" i="18"/>
  <c r="E655" i="18"/>
  <c r="E656" i="18"/>
  <c r="E657" i="18"/>
  <c r="E658" i="18"/>
  <c r="E659" i="18"/>
  <c r="E660" i="18"/>
  <c r="E661" i="18"/>
  <c r="E662" i="18"/>
  <c r="E663" i="18"/>
  <c r="E664" i="18"/>
  <c r="E665" i="18"/>
  <c r="E666" i="18"/>
  <c r="E667" i="18"/>
  <c r="E668" i="18"/>
  <c r="E669" i="18"/>
  <c r="E670" i="18"/>
  <c r="E671" i="18"/>
  <c r="E672" i="18"/>
  <c r="E673" i="18"/>
  <c r="E674" i="18"/>
  <c r="E675" i="18"/>
  <c r="E676" i="18"/>
  <c r="E677" i="18"/>
  <c r="E678" i="18"/>
  <c r="E679" i="18"/>
  <c r="E680" i="18"/>
  <c r="E681" i="18"/>
  <c r="E682" i="18"/>
  <c r="E683" i="18"/>
  <c r="E684" i="18"/>
  <c r="E685" i="18"/>
  <c r="E686" i="18"/>
  <c r="E687" i="18"/>
  <c r="E688" i="18"/>
  <c r="E689" i="18"/>
  <c r="E690" i="18"/>
  <c r="E691" i="18"/>
  <c r="E692" i="18"/>
  <c r="E693" i="18"/>
  <c r="E694" i="18"/>
  <c r="E695" i="18"/>
  <c r="E696" i="18"/>
  <c r="E697" i="18"/>
  <c r="E698" i="18"/>
  <c r="E699" i="18"/>
  <c r="E700" i="18"/>
  <c r="E701" i="18"/>
  <c r="E702" i="18"/>
  <c r="E703" i="18"/>
  <c r="E704" i="18"/>
  <c r="E705" i="18"/>
  <c r="E706" i="18"/>
  <c r="E707" i="18"/>
  <c r="E708" i="18"/>
  <c r="E709" i="18"/>
  <c r="E710" i="18"/>
  <c r="E711" i="18"/>
  <c r="E712" i="18"/>
  <c r="E713" i="18"/>
  <c r="E714" i="18"/>
  <c r="E715" i="18"/>
  <c r="E716" i="18"/>
  <c r="E717" i="18"/>
  <c r="E718" i="18"/>
  <c r="E719" i="18"/>
  <c r="E720" i="18"/>
  <c r="E721" i="18"/>
  <c r="E722" i="18"/>
  <c r="E723" i="18"/>
  <c r="E724" i="18"/>
  <c r="E725" i="18"/>
  <c r="E726" i="18"/>
  <c r="E727" i="18"/>
  <c r="E728" i="18"/>
  <c r="E729" i="18"/>
  <c r="E730" i="18"/>
  <c r="E731" i="18"/>
  <c r="E732" i="18"/>
  <c r="E733" i="18"/>
  <c r="E734" i="18"/>
  <c r="E735" i="18"/>
  <c r="E736" i="18"/>
  <c r="E737" i="18"/>
  <c r="E738" i="18"/>
  <c r="E739" i="18"/>
  <c r="E740" i="18"/>
  <c r="E741" i="18"/>
  <c r="E742" i="18"/>
  <c r="E743" i="18"/>
  <c r="E744" i="18"/>
  <c r="E745" i="18"/>
  <c r="E746" i="18"/>
  <c r="E747" i="18"/>
  <c r="E748" i="18"/>
  <c r="E749" i="18"/>
  <c r="E750" i="18"/>
  <c r="E751" i="18"/>
  <c r="E752" i="18"/>
  <c r="E753" i="18"/>
  <c r="E754" i="18"/>
  <c r="E755" i="18"/>
  <c r="E756" i="18"/>
  <c r="E757" i="18"/>
  <c r="E758" i="18"/>
  <c r="E759" i="18"/>
  <c r="E760" i="18"/>
  <c r="E761" i="18"/>
  <c r="E762" i="18"/>
  <c r="E763" i="18"/>
  <c r="E764" i="18"/>
  <c r="E765" i="18"/>
  <c r="E766" i="18"/>
  <c r="E767" i="18"/>
  <c r="E768" i="18"/>
  <c r="E769" i="18"/>
  <c r="E770" i="18"/>
  <c r="E771" i="18"/>
  <c r="E772" i="18"/>
  <c r="E773" i="18"/>
  <c r="E774" i="18"/>
  <c r="E775" i="18"/>
  <c r="E776" i="18"/>
  <c r="E777" i="18"/>
  <c r="E778" i="18"/>
  <c r="E779" i="18"/>
  <c r="E780" i="18"/>
  <c r="E781" i="18"/>
  <c r="E782" i="18"/>
  <c r="E783" i="18"/>
  <c r="E784" i="18"/>
  <c r="E785" i="18"/>
  <c r="E786" i="18"/>
  <c r="E787" i="18"/>
  <c r="E788" i="18"/>
  <c r="E789" i="18"/>
  <c r="E790" i="18"/>
  <c r="E791" i="18"/>
  <c r="E792" i="18"/>
  <c r="E793" i="18"/>
  <c r="E794" i="18"/>
  <c r="E795" i="18"/>
  <c r="E796" i="18"/>
  <c r="E797" i="18"/>
  <c r="E798" i="18"/>
  <c r="E799" i="18"/>
  <c r="E800" i="18"/>
  <c r="E801" i="18"/>
  <c r="E802" i="18"/>
  <c r="E803" i="18"/>
  <c r="E804" i="18"/>
  <c r="E805" i="18"/>
  <c r="E806" i="18"/>
  <c r="E807" i="18"/>
  <c r="E808" i="18"/>
  <c r="E809" i="18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52" i="18"/>
  <c r="E853" i="18"/>
  <c r="E854" i="18"/>
  <c r="E855" i="18"/>
  <c r="E856" i="18"/>
  <c r="E857" i="18"/>
  <c r="E858" i="18"/>
  <c r="E859" i="18"/>
  <c r="E860" i="18"/>
  <c r="E861" i="18"/>
  <c r="E862" i="18"/>
  <c r="E863" i="18"/>
  <c r="E864" i="18"/>
  <c r="E865" i="18"/>
  <c r="E866" i="18"/>
  <c r="E867" i="18"/>
  <c r="E868" i="18"/>
  <c r="E869" i="18"/>
  <c r="E870" i="18"/>
  <c r="E871" i="18"/>
  <c r="E872" i="18"/>
  <c r="E873" i="18"/>
  <c r="E874" i="18"/>
  <c r="E875" i="18"/>
  <c r="E876" i="18"/>
  <c r="E877" i="18"/>
  <c r="E878" i="18"/>
  <c r="E879" i="18"/>
  <c r="E880" i="18"/>
  <c r="E881" i="18"/>
  <c r="E882" i="18"/>
  <c r="E883" i="18"/>
  <c r="E884" i="18"/>
  <c r="E885" i="18"/>
  <c r="E886" i="18"/>
  <c r="E887" i="18"/>
  <c r="E888" i="18"/>
  <c r="E889" i="18"/>
  <c r="E890" i="18"/>
  <c r="E891" i="18"/>
  <c r="E892" i="18"/>
  <c r="E893" i="18"/>
  <c r="E894" i="18"/>
  <c r="E895" i="18"/>
  <c r="E896" i="18"/>
  <c r="E897" i="18"/>
  <c r="E898" i="18"/>
  <c r="E899" i="18"/>
  <c r="E900" i="18"/>
  <c r="E901" i="18"/>
  <c r="E902" i="18"/>
  <c r="E903" i="18"/>
  <c r="E904" i="18"/>
  <c r="E905" i="18"/>
  <c r="E906" i="18"/>
  <c r="E907" i="18"/>
  <c r="E908" i="18"/>
  <c r="E909" i="18"/>
  <c r="E910" i="18"/>
  <c r="E911" i="18"/>
  <c r="E912" i="18"/>
  <c r="E913" i="18"/>
  <c r="E914" i="18"/>
  <c r="E915" i="18"/>
  <c r="E916" i="18"/>
  <c r="E917" i="18"/>
  <c r="E918" i="18"/>
  <c r="E919" i="18"/>
  <c r="E920" i="18"/>
  <c r="E921" i="18"/>
  <c r="E922" i="18"/>
  <c r="E923" i="18"/>
  <c r="E924" i="18"/>
  <c r="E925" i="18"/>
  <c r="E926" i="18"/>
  <c r="E927" i="18"/>
  <c r="E928" i="18"/>
  <c r="E929" i="18"/>
  <c r="E930" i="18"/>
  <c r="E931" i="18"/>
  <c r="E932" i="18"/>
  <c r="E933" i="18"/>
  <c r="E934" i="18"/>
  <c r="E935" i="18"/>
  <c r="E936" i="18"/>
  <c r="E937" i="18"/>
  <c r="E938" i="18"/>
  <c r="E939" i="18"/>
  <c r="E940" i="18"/>
  <c r="E941" i="18"/>
  <c r="E942" i="18"/>
  <c r="E943" i="18"/>
  <c r="E944" i="18"/>
  <c r="E945" i="18"/>
  <c r="E946" i="18"/>
  <c r="E947" i="18"/>
  <c r="E948" i="18"/>
  <c r="E949" i="18"/>
  <c r="E950" i="18"/>
  <c r="E951" i="18"/>
  <c r="E952" i="18"/>
  <c r="E953" i="18"/>
  <c r="E954" i="18"/>
  <c r="E955" i="18"/>
  <c r="E956" i="18"/>
  <c r="E957" i="18"/>
  <c r="E958" i="18"/>
  <c r="E959" i="18"/>
  <c r="E960" i="18"/>
  <c r="E961" i="18"/>
  <c r="E962" i="18"/>
  <c r="E963" i="18"/>
  <c r="E964" i="18"/>
  <c r="E965" i="18"/>
  <c r="E966" i="18"/>
  <c r="E967" i="18"/>
  <c r="E968" i="18"/>
  <c r="E969" i="18"/>
  <c r="E970" i="18"/>
  <c r="E971" i="18"/>
  <c r="E972" i="18"/>
  <c r="E973" i="18"/>
  <c r="E974" i="18"/>
  <c r="E975" i="18"/>
  <c r="E976" i="18"/>
  <c r="E977" i="18"/>
  <c r="E978" i="18"/>
  <c r="E979" i="18"/>
  <c r="E980" i="18"/>
  <c r="E981" i="18"/>
  <c r="E982" i="18"/>
  <c r="E983" i="18"/>
  <c r="E984" i="18"/>
  <c r="E985" i="18"/>
  <c r="E986" i="18"/>
  <c r="E987" i="18"/>
  <c r="E988" i="18"/>
  <c r="E989" i="18"/>
  <c r="E990" i="18"/>
  <c r="E991" i="18"/>
  <c r="E992" i="18"/>
  <c r="E993" i="18"/>
  <c r="E994" i="18"/>
  <c r="E500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D698" i="18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743" i="18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D779" i="18"/>
  <c r="D780" i="18"/>
  <c r="D781" i="18"/>
  <c r="D782" i="18"/>
  <c r="D783" i="18"/>
  <c r="D784" i="18"/>
  <c r="D785" i="18"/>
  <c r="D786" i="18"/>
  <c r="D787" i="18"/>
  <c r="D788" i="18"/>
  <c r="D789" i="18"/>
  <c r="D790" i="18"/>
  <c r="D791" i="18"/>
  <c r="D792" i="18"/>
  <c r="D793" i="18"/>
  <c r="D794" i="18"/>
  <c r="D795" i="18"/>
  <c r="D796" i="18"/>
  <c r="D797" i="18"/>
  <c r="D798" i="18"/>
  <c r="D799" i="18"/>
  <c r="D800" i="18"/>
  <c r="D801" i="18"/>
  <c r="D802" i="18"/>
  <c r="D803" i="18"/>
  <c r="D804" i="18"/>
  <c r="D805" i="18"/>
  <c r="D806" i="18"/>
  <c r="D807" i="18"/>
  <c r="D808" i="18"/>
  <c r="D809" i="18"/>
  <c r="D810" i="18"/>
  <c r="D811" i="18"/>
  <c r="D812" i="18"/>
  <c r="D813" i="18"/>
  <c r="D814" i="18"/>
  <c r="D815" i="18"/>
  <c r="D816" i="18"/>
  <c r="D817" i="18"/>
  <c r="D818" i="18"/>
  <c r="D819" i="18"/>
  <c r="D820" i="18"/>
  <c r="D821" i="18"/>
  <c r="D822" i="18"/>
  <c r="D823" i="18"/>
  <c r="D824" i="18"/>
  <c r="D825" i="18"/>
  <c r="D826" i="18"/>
  <c r="D827" i="18"/>
  <c r="D828" i="18"/>
  <c r="D829" i="18"/>
  <c r="D830" i="18"/>
  <c r="D831" i="18"/>
  <c r="D832" i="18"/>
  <c r="D833" i="18"/>
  <c r="D834" i="18"/>
  <c r="D835" i="18"/>
  <c r="D836" i="18"/>
  <c r="D837" i="18"/>
  <c r="D838" i="18"/>
  <c r="D839" i="18"/>
  <c r="D840" i="18"/>
  <c r="D841" i="18"/>
  <c r="D842" i="18"/>
  <c r="D843" i="18"/>
  <c r="D844" i="18"/>
  <c r="D845" i="18"/>
  <c r="D846" i="18"/>
  <c r="D847" i="18"/>
  <c r="D848" i="18"/>
  <c r="D849" i="18"/>
  <c r="D850" i="18"/>
  <c r="D851" i="18"/>
  <c r="D852" i="18"/>
  <c r="D853" i="18"/>
  <c r="D854" i="18"/>
  <c r="D855" i="18"/>
  <c r="D856" i="18"/>
  <c r="D857" i="18"/>
  <c r="D858" i="18"/>
  <c r="D859" i="18"/>
  <c r="D860" i="18"/>
  <c r="D861" i="18"/>
  <c r="D862" i="18"/>
  <c r="D863" i="18"/>
  <c r="D864" i="18"/>
  <c r="D865" i="18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904" i="18"/>
  <c r="D905" i="18"/>
  <c r="D906" i="18"/>
  <c r="D907" i="18"/>
  <c r="D908" i="18"/>
  <c r="D909" i="18"/>
  <c r="D910" i="18"/>
  <c r="D911" i="18"/>
  <c r="D912" i="18"/>
  <c r="D913" i="18"/>
  <c r="D914" i="18"/>
  <c r="D915" i="18"/>
  <c r="D916" i="18"/>
  <c r="D917" i="18"/>
  <c r="D918" i="18"/>
  <c r="D919" i="18"/>
  <c r="D920" i="18"/>
  <c r="D921" i="18"/>
  <c r="D922" i="18"/>
  <c r="D923" i="18"/>
  <c r="D924" i="18"/>
  <c r="D925" i="18"/>
  <c r="D926" i="18"/>
  <c r="D927" i="18"/>
  <c r="D928" i="18"/>
  <c r="D929" i="18"/>
  <c r="D930" i="18"/>
  <c r="D931" i="18"/>
  <c r="D932" i="18"/>
  <c r="D933" i="18"/>
  <c r="D934" i="18"/>
  <c r="D935" i="18"/>
  <c r="D936" i="18"/>
  <c r="D937" i="18"/>
  <c r="D938" i="18"/>
  <c r="D939" i="18"/>
  <c r="D940" i="18"/>
  <c r="D941" i="18"/>
  <c r="D942" i="18"/>
  <c r="D943" i="18"/>
  <c r="D944" i="18"/>
  <c r="D945" i="18"/>
  <c r="D946" i="18"/>
  <c r="D947" i="18"/>
  <c r="D948" i="18"/>
  <c r="D949" i="18"/>
  <c r="D950" i="18"/>
  <c r="D951" i="18"/>
  <c r="D952" i="18"/>
  <c r="D953" i="18"/>
  <c r="D954" i="18"/>
  <c r="D955" i="18"/>
  <c r="D956" i="18"/>
  <c r="D957" i="18"/>
  <c r="D958" i="18"/>
  <c r="D959" i="18"/>
  <c r="D960" i="18"/>
  <c r="D961" i="18"/>
  <c r="D962" i="18"/>
  <c r="D963" i="18"/>
  <c r="D964" i="18"/>
  <c r="D965" i="18"/>
  <c r="D966" i="18"/>
  <c r="D967" i="18"/>
  <c r="D968" i="18"/>
  <c r="D969" i="18"/>
  <c r="D970" i="18"/>
  <c r="D971" i="18"/>
  <c r="D972" i="18"/>
  <c r="D973" i="18"/>
  <c r="D974" i="18"/>
  <c r="D975" i="18"/>
  <c r="D976" i="18"/>
  <c r="D977" i="18"/>
  <c r="D978" i="18"/>
  <c r="D979" i="18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501" i="18"/>
  <c r="F278" i="14"/>
  <c r="I278" i="14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3" i="2"/>
  <c r="J3" i="2" s="1"/>
  <c r="H198" i="2"/>
  <c r="G3" i="2"/>
  <c r="G4" i="2"/>
  <c r="G5" i="2"/>
  <c r="G6" i="2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2" i="2"/>
  <c r="J35" i="4"/>
  <c r="J87" i="4"/>
  <c r="J136" i="4"/>
  <c r="J199" i="4"/>
  <c r="J263" i="4"/>
  <c r="J327" i="4"/>
  <c r="J391" i="4"/>
  <c r="J455" i="4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J153" i="4" s="1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J161" i="4" s="1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J169" i="4" s="1"/>
  <c r="I170" i="4"/>
  <c r="J170" i="4" s="1"/>
  <c r="I171" i="4"/>
  <c r="J171" i="4" s="1"/>
  <c r="I172" i="4"/>
  <c r="J172" i="4" s="1"/>
  <c r="I173" i="4"/>
  <c r="J173" i="4" s="1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J180" i="4" s="1"/>
  <c r="I181" i="4"/>
  <c r="J181" i="4" s="1"/>
  <c r="I182" i="4"/>
  <c r="J182" i="4" s="1"/>
  <c r="I183" i="4"/>
  <c r="J183" i="4" s="1"/>
  <c r="I184" i="4"/>
  <c r="J184" i="4" s="1"/>
  <c r="I185" i="4"/>
  <c r="J185" i="4" s="1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 s="1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I200" i="4"/>
  <c r="J200" i="4" s="1"/>
  <c r="I201" i="4"/>
  <c r="J201" i="4" s="1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J217" i="4" s="1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 s="1"/>
  <c r="I224" i="4"/>
  <c r="J224" i="4" s="1"/>
  <c r="I225" i="4"/>
  <c r="J225" i="4" s="1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 s="1"/>
  <c r="I240" i="4"/>
  <c r="J240" i="4" s="1"/>
  <c r="I241" i="4"/>
  <c r="J241" i="4" s="1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J249" i="4" s="1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 s="1"/>
  <c r="I256" i="4"/>
  <c r="J256" i="4" s="1"/>
  <c r="I257" i="4"/>
  <c r="J257" i="4" s="1"/>
  <c r="I258" i="4"/>
  <c r="J258" i="4" s="1"/>
  <c r="I259" i="4"/>
  <c r="J259" i="4" s="1"/>
  <c r="I260" i="4"/>
  <c r="J260" i="4" s="1"/>
  <c r="I261" i="4"/>
  <c r="J261" i="4" s="1"/>
  <c r="I262" i="4"/>
  <c r="J262" i="4" s="1"/>
  <c r="I263" i="4"/>
  <c r="I264" i="4"/>
  <c r="J264" i="4" s="1"/>
  <c r="I265" i="4"/>
  <c r="J265" i="4" s="1"/>
  <c r="I266" i="4"/>
  <c r="J266" i="4" s="1"/>
  <c r="I267" i="4"/>
  <c r="J267" i="4" s="1"/>
  <c r="I268" i="4"/>
  <c r="J268" i="4" s="1"/>
  <c r="I269" i="4"/>
  <c r="J269" i="4" s="1"/>
  <c r="I270" i="4"/>
  <c r="J270" i="4" s="1"/>
  <c r="I271" i="4"/>
  <c r="J271" i="4" s="1"/>
  <c r="I272" i="4"/>
  <c r="J272" i="4" s="1"/>
  <c r="I273" i="4"/>
  <c r="J273" i="4" s="1"/>
  <c r="I274" i="4"/>
  <c r="J274" i="4" s="1"/>
  <c r="I275" i="4"/>
  <c r="J275" i="4" s="1"/>
  <c r="I276" i="4"/>
  <c r="J276" i="4" s="1"/>
  <c r="I277" i="4"/>
  <c r="J277" i="4" s="1"/>
  <c r="I278" i="4"/>
  <c r="J278" i="4" s="1"/>
  <c r="I279" i="4"/>
  <c r="J279" i="4" s="1"/>
  <c r="I280" i="4"/>
  <c r="J280" i="4" s="1"/>
  <c r="I281" i="4"/>
  <c r="J281" i="4" s="1"/>
  <c r="I282" i="4"/>
  <c r="J282" i="4" s="1"/>
  <c r="I283" i="4"/>
  <c r="J283" i="4" s="1"/>
  <c r="I284" i="4"/>
  <c r="J284" i="4" s="1"/>
  <c r="I285" i="4"/>
  <c r="J285" i="4" s="1"/>
  <c r="I286" i="4"/>
  <c r="J286" i="4" s="1"/>
  <c r="I287" i="4"/>
  <c r="J287" i="4" s="1"/>
  <c r="I288" i="4"/>
  <c r="J288" i="4" s="1"/>
  <c r="I289" i="4"/>
  <c r="J289" i="4" s="1"/>
  <c r="I290" i="4"/>
  <c r="J290" i="4" s="1"/>
  <c r="I291" i="4"/>
  <c r="J291" i="4" s="1"/>
  <c r="I292" i="4"/>
  <c r="J292" i="4" s="1"/>
  <c r="I293" i="4"/>
  <c r="J293" i="4" s="1"/>
  <c r="I294" i="4"/>
  <c r="J294" i="4" s="1"/>
  <c r="I295" i="4"/>
  <c r="J295" i="4" s="1"/>
  <c r="I296" i="4"/>
  <c r="J296" i="4" s="1"/>
  <c r="I297" i="4"/>
  <c r="J297" i="4" s="1"/>
  <c r="I298" i="4"/>
  <c r="J298" i="4" s="1"/>
  <c r="I299" i="4"/>
  <c r="J299" i="4" s="1"/>
  <c r="I300" i="4"/>
  <c r="J300" i="4" s="1"/>
  <c r="I301" i="4"/>
  <c r="J301" i="4" s="1"/>
  <c r="I302" i="4"/>
  <c r="J302" i="4" s="1"/>
  <c r="I303" i="4"/>
  <c r="J303" i="4" s="1"/>
  <c r="I304" i="4"/>
  <c r="J304" i="4" s="1"/>
  <c r="I305" i="4"/>
  <c r="J305" i="4" s="1"/>
  <c r="I306" i="4"/>
  <c r="J306" i="4" s="1"/>
  <c r="I307" i="4"/>
  <c r="J307" i="4" s="1"/>
  <c r="I308" i="4"/>
  <c r="J308" i="4" s="1"/>
  <c r="I309" i="4"/>
  <c r="J309" i="4" s="1"/>
  <c r="I310" i="4"/>
  <c r="J310" i="4" s="1"/>
  <c r="I311" i="4"/>
  <c r="J311" i="4" s="1"/>
  <c r="I312" i="4"/>
  <c r="J312" i="4" s="1"/>
  <c r="I313" i="4"/>
  <c r="J313" i="4" s="1"/>
  <c r="I314" i="4"/>
  <c r="J314" i="4" s="1"/>
  <c r="I315" i="4"/>
  <c r="J315" i="4" s="1"/>
  <c r="I316" i="4"/>
  <c r="J316" i="4" s="1"/>
  <c r="I317" i="4"/>
  <c r="J317" i="4" s="1"/>
  <c r="I318" i="4"/>
  <c r="J318" i="4" s="1"/>
  <c r="I319" i="4"/>
  <c r="J319" i="4" s="1"/>
  <c r="I320" i="4"/>
  <c r="J320" i="4" s="1"/>
  <c r="I321" i="4"/>
  <c r="J321" i="4" s="1"/>
  <c r="I322" i="4"/>
  <c r="J322" i="4" s="1"/>
  <c r="I323" i="4"/>
  <c r="J323" i="4" s="1"/>
  <c r="I324" i="4"/>
  <c r="J324" i="4" s="1"/>
  <c r="I325" i="4"/>
  <c r="J325" i="4" s="1"/>
  <c r="I326" i="4"/>
  <c r="J326" i="4" s="1"/>
  <c r="I327" i="4"/>
  <c r="I328" i="4"/>
  <c r="J328" i="4" s="1"/>
  <c r="I329" i="4"/>
  <c r="J329" i="4" s="1"/>
  <c r="I330" i="4"/>
  <c r="J330" i="4" s="1"/>
  <c r="I331" i="4"/>
  <c r="J331" i="4" s="1"/>
  <c r="I332" i="4"/>
  <c r="J332" i="4" s="1"/>
  <c r="I333" i="4"/>
  <c r="J333" i="4" s="1"/>
  <c r="I334" i="4"/>
  <c r="J334" i="4" s="1"/>
  <c r="I335" i="4"/>
  <c r="J335" i="4" s="1"/>
  <c r="I336" i="4"/>
  <c r="J336" i="4" s="1"/>
  <c r="I337" i="4"/>
  <c r="J337" i="4" s="1"/>
  <c r="I338" i="4"/>
  <c r="J338" i="4" s="1"/>
  <c r="I339" i="4"/>
  <c r="J339" i="4" s="1"/>
  <c r="I340" i="4"/>
  <c r="J340" i="4" s="1"/>
  <c r="I341" i="4"/>
  <c r="J341" i="4" s="1"/>
  <c r="I342" i="4"/>
  <c r="J342" i="4" s="1"/>
  <c r="I343" i="4"/>
  <c r="J343" i="4" s="1"/>
  <c r="I344" i="4"/>
  <c r="J344" i="4" s="1"/>
  <c r="I345" i="4"/>
  <c r="J345" i="4" s="1"/>
  <c r="I346" i="4"/>
  <c r="J346" i="4" s="1"/>
  <c r="I347" i="4"/>
  <c r="J347" i="4" s="1"/>
  <c r="I348" i="4"/>
  <c r="J348" i="4" s="1"/>
  <c r="I349" i="4"/>
  <c r="J349" i="4" s="1"/>
  <c r="I350" i="4"/>
  <c r="J350" i="4" s="1"/>
  <c r="I351" i="4"/>
  <c r="J351" i="4" s="1"/>
  <c r="I352" i="4"/>
  <c r="J352" i="4" s="1"/>
  <c r="I353" i="4"/>
  <c r="J353" i="4" s="1"/>
  <c r="I354" i="4"/>
  <c r="J354" i="4" s="1"/>
  <c r="I355" i="4"/>
  <c r="J355" i="4" s="1"/>
  <c r="I356" i="4"/>
  <c r="J356" i="4" s="1"/>
  <c r="I357" i="4"/>
  <c r="J357" i="4" s="1"/>
  <c r="I358" i="4"/>
  <c r="J358" i="4" s="1"/>
  <c r="I359" i="4"/>
  <c r="J359" i="4" s="1"/>
  <c r="I360" i="4"/>
  <c r="J360" i="4" s="1"/>
  <c r="I361" i="4"/>
  <c r="J361" i="4" s="1"/>
  <c r="I362" i="4"/>
  <c r="J362" i="4" s="1"/>
  <c r="I363" i="4"/>
  <c r="J363" i="4" s="1"/>
  <c r="I364" i="4"/>
  <c r="J364" i="4" s="1"/>
  <c r="I365" i="4"/>
  <c r="J365" i="4" s="1"/>
  <c r="I366" i="4"/>
  <c r="J366" i="4" s="1"/>
  <c r="I367" i="4"/>
  <c r="J367" i="4" s="1"/>
  <c r="I368" i="4"/>
  <c r="J368" i="4" s="1"/>
  <c r="I369" i="4"/>
  <c r="J369" i="4" s="1"/>
  <c r="I370" i="4"/>
  <c r="J370" i="4" s="1"/>
  <c r="I371" i="4"/>
  <c r="J371" i="4" s="1"/>
  <c r="I372" i="4"/>
  <c r="J372" i="4" s="1"/>
  <c r="I373" i="4"/>
  <c r="J373" i="4" s="1"/>
  <c r="I374" i="4"/>
  <c r="J374" i="4" s="1"/>
  <c r="I375" i="4"/>
  <c r="J375" i="4" s="1"/>
  <c r="I376" i="4"/>
  <c r="J376" i="4" s="1"/>
  <c r="I377" i="4"/>
  <c r="J377" i="4" s="1"/>
  <c r="I378" i="4"/>
  <c r="J378" i="4" s="1"/>
  <c r="I379" i="4"/>
  <c r="J379" i="4" s="1"/>
  <c r="I380" i="4"/>
  <c r="J380" i="4" s="1"/>
  <c r="I381" i="4"/>
  <c r="J381" i="4" s="1"/>
  <c r="I382" i="4"/>
  <c r="J382" i="4" s="1"/>
  <c r="I383" i="4"/>
  <c r="J383" i="4" s="1"/>
  <c r="I384" i="4"/>
  <c r="J384" i="4" s="1"/>
  <c r="I385" i="4"/>
  <c r="J385" i="4" s="1"/>
  <c r="I386" i="4"/>
  <c r="J386" i="4" s="1"/>
  <c r="I387" i="4"/>
  <c r="J387" i="4" s="1"/>
  <c r="I388" i="4"/>
  <c r="J388" i="4" s="1"/>
  <c r="I389" i="4"/>
  <c r="J389" i="4" s="1"/>
  <c r="I390" i="4"/>
  <c r="J390" i="4" s="1"/>
  <c r="I391" i="4"/>
  <c r="I392" i="4"/>
  <c r="J392" i="4" s="1"/>
  <c r="I393" i="4"/>
  <c r="J393" i="4" s="1"/>
  <c r="I394" i="4"/>
  <c r="J394" i="4" s="1"/>
  <c r="I395" i="4"/>
  <c r="J395" i="4" s="1"/>
  <c r="I396" i="4"/>
  <c r="J396" i="4" s="1"/>
  <c r="I397" i="4"/>
  <c r="J397" i="4" s="1"/>
  <c r="I398" i="4"/>
  <c r="J398" i="4" s="1"/>
  <c r="I399" i="4"/>
  <c r="J399" i="4" s="1"/>
  <c r="I400" i="4"/>
  <c r="J400" i="4" s="1"/>
  <c r="I401" i="4"/>
  <c r="J401" i="4" s="1"/>
  <c r="I402" i="4"/>
  <c r="J402" i="4" s="1"/>
  <c r="I403" i="4"/>
  <c r="J403" i="4" s="1"/>
  <c r="I404" i="4"/>
  <c r="J404" i="4" s="1"/>
  <c r="I405" i="4"/>
  <c r="J405" i="4" s="1"/>
  <c r="I406" i="4"/>
  <c r="J406" i="4" s="1"/>
  <c r="I407" i="4"/>
  <c r="J407" i="4" s="1"/>
  <c r="I408" i="4"/>
  <c r="J408" i="4" s="1"/>
  <c r="I409" i="4"/>
  <c r="J409" i="4" s="1"/>
  <c r="I410" i="4"/>
  <c r="J410" i="4" s="1"/>
  <c r="I411" i="4"/>
  <c r="J411" i="4" s="1"/>
  <c r="I412" i="4"/>
  <c r="J412" i="4" s="1"/>
  <c r="I413" i="4"/>
  <c r="J413" i="4" s="1"/>
  <c r="I414" i="4"/>
  <c r="J414" i="4" s="1"/>
  <c r="I415" i="4"/>
  <c r="J415" i="4" s="1"/>
  <c r="I416" i="4"/>
  <c r="J416" i="4" s="1"/>
  <c r="I417" i="4"/>
  <c r="J417" i="4" s="1"/>
  <c r="I418" i="4"/>
  <c r="J418" i="4" s="1"/>
  <c r="I419" i="4"/>
  <c r="J419" i="4" s="1"/>
  <c r="I420" i="4"/>
  <c r="J420" i="4" s="1"/>
  <c r="I421" i="4"/>
  <c r="J421" i="4" s="1"/>
  <c r="I422" i="4"/>
  <c r="J422" i="4" s="1"/>
  <c r="I423" i="4"/>
  <c r="J423" i="4" s="1"/>
  <c r="I424" i="4"/>
  <c r="J424" i="4" s="1"/>
  <c r="I425" i="4"/>
  <c r="J425" i="4" s="1"/>
  <c r="I426" i="4"/>
  <c r="J426" i="4" s="1"/>
  <c r="I427" i="4"/>
  <c r="J427" i="4" s="1"/>
  <c r="I428" i="4"/>
  <c r="J428" i="4" s="1"/>
  <c r="I429" i="4"/>
  <c r="J429" i="4" s="1"/>
  <c r="I430" i="4"/>
  <c r="J430" i="4" s="1"/>
  <c r="I431" i="4"/>
  <c r="J431" i="4" s="1"/>
  <c r="I432" i="4"/>
  <c r="J432" i="4" s="1"/>
  <c r="I433" i="4"/>
  <c r="J433" i="4" s="1"/>
  <c r="I434" i="4"/>
  <c r="J434" i="4" s="1"/>
  <c r="I435" i="4"/>
  <c r="J435" i="4" s="1"/>
  <c r="I436" i="4"/>
  <c r="J436" i="4" s="1"/>
  <c r="I437" i="4"/>
  <c r="J437" i="4" s="1"/>
  <c r="I438" i="4"/>
  <c r="J438" i="4" s="1"/>
  <c r="I439" i="4"/>
  <c r="J439" i="4" s="1"/>
  <c r="I440" i="4"/>
  <c r="J440" i="4" s="1"/>
  <c r="I441" i="4"/>
  <c r="J441" i="4" s="1"/>
  <c r="I442" i="4"/>
  <c r="J442" i="4" s="1"/>
  <c r="I443" i="4"/>
  <c r="J443" i="4" s="1"/>
  <c r="I444" i="4"/>
  <c r="J444" i="4" s="1"/>
  <c r="I445" i="4"/>
  <c r="J445" i="4" s="1"/>
  <c r="I446" i="4"/>
  <c r="J446" i="4" s="1"/>
  <c r="I447" i="4"/>
  <c r="J447" i="4" s="1"/>
  <c r="I448" i="4"/>
  <c r="J448" i="4" s="1"/>
  <c r="I449" i="4"/>
  <c r="J449" i="4" s="1"/>
  <c r="I450" i="4"/>
  <c r="J450" i="4" s="1"/>
  <c r="I451" i="4"/>
  <c r="J451" i="4" s="1"/>
  <c r="I452" i="4"/>
  <c r="J452" i="4" s="1"/>
  <c r="I453" i="4"/>
  <c r="J453" i="4" s="1"/>
  <c r="I454" i="4"/>
  <c r="J454" i="4" s="1"/>
  <c r="I455" i="4"/>
  <c r="I456" i="4"/>
  <c r="J456" i="4" s="1"/>
  <c r="I457" i="4"/>
  <c r="J457" i="4" s="1"/>
  <c r="I458" i="4"/>
  <c r="J458" i="4" s="1"/>
  <c r="I459" i="4"/>
  <c r="J459" i="4" s="1"/>
  <c r="I460" i="4"/>
  <c r="J460" i="4" s="1"/>
  <c r="I461" i="4"/>
  <c r="J461" i="4" s="1"/>
  <c r="I462" i="4"/>
  <c r="J462" i="4" s="1"/>
  <c r="I463" i="4"/>
  <c r="J463" i="4" s="1"/>
  <c r="I464" i="4"/>
  <c r="J464" i="4" s="1"/>
  <c r="I465" i="4"/>
  <c r="J465" i="4" s="1"/>
  <c r="I466" i="4"/>
  <c r="J466" i="4" s="1"/>
  <c r="I467" i="4"/>
  <c r="J467" i="4" s="1"/>
  <c r="I468" i="4"/>
  <c r="J468" i="4" s="1"/>
  <c r="I469" i="4"/>
  <c r="J469" i="4" s="1"/>
  <c r="I470" i="4"/>
  <c r="J470" i="4" s="1"/>
  <c r="I471" i="4"/>
  <c r="J471" i="4" s="1"/>
  <c r="I472" i="4"/>
  <c r="J472" i="4" s="1"/>
  <c r="I473" i="4"/>
  <c r="J473" i="4" s="1"/>
  <c r="I474" i="4"/>
  <c r="J474" i="4" s="1"/>
  <c r="I475" i="4"/>
  <c r="J475" i="4" s="1"/>
  <c r="I476" i="4"/>
  <c r="J476" i="4" s="1"/>
  <c r="I477" i="4"/>
  <c r="J477" i="4" s="1"/>
  <c r="I478" i="4"/>
  <c r="J478" i="4" s="1"/>
  <c r="I479" i="4"/>
  <c r="J479" i="4" s="1"/>
  <c r="I480" i="4"/>
  <c r="J480" i="4" s="1"/>
  <c r="I481" i="4"/>
  <c r="J481" i="4" s="1"/>
  <c r="I482" i="4"/>
  <c r="J482" i="4" s="1"/>
  <c r="I483" i="4"/>
  <c r="J483" i="4" s="1"/>
  <c r="I484" i="4"/>
  <c r="J484" i="4" s="1"/>
  <c r="I485" i="4"/>
  <c r="J485" i="4" s="1"/>
  <c r="I486" i="4"/>
  <c r="J486" i="4" s="1"/>
  <c r="I487" i="4"/>
  <c r="J487" i="4" s="1"/>
  <c r="I488" i="4"/>
  <c r="J488" i="4" s="1"/>
  <c r="I489" i="4"/>
  <c r="J489" i="4" s="1"/>
  <c r="I490" i="4"/>
  <c r="J490" i="4" s="1"/>
  <c r="I491" i="4"/>
  <c r="J491" i="4" s="1"/>
  <c r="I492" i="4"/>
  <c r="J492" i="4" s="1"/>
  <c r="I493" i="4"/>
  <c r="J493" i="4" s="1"/>
  <c r="I494" i="4"/>
  <c r="J494" i="4" s="1"/>
  <c r="I495" i="4"/>
  <c r="J495" i="4" s="1"/>
  <c r="I496" i="4"/>
  <c r="J496" i="4" s="1"/>
  <c r="I3" i="4"/>
  <c r="J3" i="4" s="1"/>
  <c r="H8" i="4"/>
  <c r="H15" i="4"/>
  <c r="H22" i="4"/>
  <c r="H24" i="4"/>
  <c r="H31" i="4"/>
  <c r="H36" i="4"/>
  <c r="H38" i="4"/>
  <c r="H40" i="4"/>
  <c r="H54" i="4"/>
  <c r="H56" i="4"/>
  <c r="H63" i="4"/>
  <c r="H65" i="4"/>
  <c r="H68" i="4"/>
  <c r="H72" i="4"/>
  <c r="H79" i="4"/>
  <c r="H90" i="4"/>
  <c r="H100" i="4"/>
  <c r="H102" i="4"/>
  <c r="H104" i="4"/>
  <c r="H108" i="4"/>
  <c r="H116" i="4"/>
  <c r="H126" i="4"/>
  <c r="H127" i="4"/>
  <c r="H136" i="4"/>
  <c r="H143" i="4"/>
  <c r="H152" i="4"/>
  <c r="H158" i="4"/>
  <c r="H159" i="4"/>
  <c r="H168" i="4"/>
  <c r="H174" i="4"/>
  <c r="H175" i="4"/>
  <c r="H191" i="4"/>
  <c r="H207" i="4"/>
  <c r="H209" i="4"/>
  <c r="H212" i="4"/>
  <c r="H228" i="4"/>
  <c r="H239" i="4"/>
  <c r="H244" i="4"/>
  <c r="H251" i="4"/>
  <c r="H260" i="4"/>
  <c r="H271" i="4"/>
  <c r="H276" i="4"/>
  <c r="H292" i="4"/>
  <c r="H303" i="4"/>
  <c r="H308" i="4"/>
  <c r="H326" i="4"/>
  <c r="H328" i="4"/>
  <c r="H337" i="4"/>
  <c r="H340" i="4"/>
  <c r="H344" i="4"/>
  <c r="H362" i="4"/>
  <c r="H372" i="4"/>
  <c r="H376" i="4"/>
  <c r="H378" i="4"/>
  <c r="H388" i="4"/>
  <c r="H398" i="4"/>
  <c r="H399" i="4"/>
  <c r="H408" i="4"/>
  <c r="H414" i="4"/>
  <c r="H415" i="4"/>
  <c r="H430" i="4"/>
  <c r="H431" i="4"/>
  <c r="H440" i="4"/>
  <c r="H447" i="4"/>
  <c r="H456" i="4"/>
  <c r="H465" i="4"/>
  <c r="H468" i="4"/>
  <c r="H479" i="4"/>
  <c r="H484" i="4"/>
  <c r="G3" i="4"/>
  <c r="G4" i="4"/>
  <c r="G5" i="4"/>
  <c r="G6" i="4"/>
  <c r="G7" i="4"/>
  <c r="H7" i="4" s="1"/>
  <c r="G8" i="4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G23" i="4"/>
  <c r="H23" i="4" s="1"/>
  <c r="G24" i="4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G32" i="4"/>
  <c r="H32" i="4" s="1"/>
  <c r="G33" i="4"/>
  <c r="H33" i="4" s="1"/>
  <c r="G34" i="4"/>
  <c r="H34" i="4" s="1"/>
  <c r="G35" i="4"/>
  <c r="H35" i="4" s="1"/>
  <c r="G36" i="4"/>
  <c r="G37" i="4"/>
  <c r="H37" i="4" s="1"/>
  <c r="G38" i="4"/>
  <c r="G39" i="4"/>
  <c r="H39" i="4" s="1"/>
  <c r="G40" i="4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G55" i="4"/>
  <c r="H55" i="4" s="1"/>
  <c r="G56" i="4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G64" i="4"/>
  <c r="H64" i="4" s="1"/>
  <c r="G65" i="4"/>
  <c r="G66" i="4"/>
  <c r="H66" i="4" s="1"/>
  <c r="G67" i="4"/>
  <c r="H67" i="4" s="1"/>
  <c r="G68" i="4"/>
  <c r="G69" i="4"/>
  <c r="H69" i="4" s="1"/>
  <c r="G70" i="4"/>
  <c r="H70" i="4" s="1"/>
  <c r="G71" i="4"/>
  <c r="H71" i="4" s="1"/>
  <c r="G72" i="4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G101" i="4"/>
  <c r="H101" i="4" s="1"/>
  <c r="G102" i="4"/>
  <c r="G103" i="4"/>
  <c r="H103" i="4" s="1"/>
  <c r="G104" i="4"/>
  <c r="G105" i="4"/>
  <c r="H105" i="4" s="1"/>
  <c r="G106" i="4"/>
  <c r="H106" i="4" s="1"/>
  <c r="G107" i="4"/>
  <c r="H107" i="4" s="1"/>
  <c r="G108" i="4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G127" i="4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G159" i="4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G175" i="4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G208" i="4"/>
  <c r="H208" i="4" s="1"/>
  <c r="G209" i="4"/>
  <c r="G210" i="4"/>
  <c r="H210" i="4" s="1"/>
  <c r="G211" i="4"/>
  <c r="H211" i="4" s="1"/>
  <c r="G212" i="4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G240" i="4"/>
  <c r="H240" i="4" s="1"/>
  <c r="G241" i="4"/>
  <c r="H241" i="4" s="1"/>
  <c r="G242" i="4"/>
  <c r="H242" i="4" s="1"/>
  <c r="G243" i="4"/>
  <c r="H243" i="4" s="1"/>
  <c r="G244" i="4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G252" i="4"/>
  <c r="H252" i="4" s="1"/>
  <c r="G253" i="4"/>
  <c r="H253" i="4" s="1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 s="1"/>
  <c r="G268" i="4"/>
  <c r="H268" i="4" s="1"/>
  <c r="G269" i="4"/>
  <c r="H269" i="4" s="1"/>
  <c r="G270" i="4"/>
  <c r="H270" i="4" s="1"/>
  <c r="G271" i="4"/>
  <c r="G272" i="4"/>
  <c r="H272" i="4" s="1"/>
  <c r="G273" i="4"/>
  <c r="H273" i="4" s="1"/>
  <c r="G274" i="4"/>
  <c r="H274" i="4" s="1"/>
  <c r="G275" i="4"/>
  <c r="H275" i="4" s="1"/>
  <c r="G276" i="4"/>
  <c r="G277" i="4"/>
  <c r="H277" i="4" s="1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G284" i="4"/>
  <c r="H284" i="4" s="1"/>
  <c r="G285" i="4"/>
  <c r="H285" i="4" s="1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G293" i="4"/>
  <c r="H293" i="4" s="1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G304" i="4"/>
  <c r="H304" i="4" s="1"/>
  <c r="G305" i="4"/>
  <c r="H305" i="4" s="1"/>
  <c r="G306" i="4"/>
  <c r="H306" i="4" s="1"/>
  <c r="G307" i="4"/>
  <c r="H307" i="4" s="1"/>
  <c r="G308" i="4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G327" i="4"/>
  <c r="H327" i="4" s="1"/>
  <c r="G328" i="4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G338" i="4"/>
  <c r="H338" i="4" s="1"/>
  <c r="G339" i="4"/>
  <c r="H339" i="4" s="1"/>
  <c r="G340" i="4"/>
  <c r="G341" i="4"/>
  <c r="H341" i="4" s="1"/>
  <c r="G342" i="4"/>
  <c r="H342" i="4" s="1"/>
  <c r="G343" i="4"/>
  <c r="H343" i="4" s="1"/>
  <c r="G344" i="4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H355" i="4" s="1"/>
  <c r="G356" i="4"/>
  <c r="H356" i="4" s="1"/>
  <c r="G357" i="4"/>
  <c r="H357" i="4" s="1"/>
  <c r="G358" i="4"/>
  <c r="H358" i="4" s="1"/>
  <c r="G359" i="4"/>
  <c r="H359" i="4" s="1"/>
  <c r="G360" i="4"/>
  <c r="H360" i="4" s="1"/>
  <c r="G361" i="4"/>
  <c r="H361" i="4" s="1"/>
  <c r="G362" i="4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0" i="4"/>
  <c r="H370" i="4" s="1"/>
  <c r="G371" i="4"/>
  <c r="H371" i="4" s="1"/>
  <c r="G372" i="4"/>
  <c r="G373" i="4"/>
  <c r="H373" i="4" s="1"/>
  <c r="G374" i="4"/>
  <c r="H374" i="4" s="1"/>
  <c r="G375" i="4"/>
  <c r="H375" i="4" s="1"/>
  <c r="G376" i="4"/>
  <c r="G377" i="4"/>
  <c r="H377" i="4" s="1"/>
  <c r="G378" i="4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G399" i="4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H405" i="4" s="1"/>
  <c r="G406" i="4"/>
  <c r="H406" i="4" s="1"/>
  <c r="G407" i="4"/>
  <c r="H407" i="4" s="1"/>
  <c r="G408" i="4"/>
  <c r="G409" i="4"/>
  <c r="H409" i="4" s="1"/>
  <c r="G410" i="4"/>
  <c r="H410" i="4" s="1"/>
  <c r="G411" i="4"/>
  <c r="H411" i="4" s="1"/>
  <c r="G412" i="4"/>
  <c r="H412" i="4" s="1"/>
  <c r="G413" i="4"/>
  <c r="H413" i="4" s="1"/>
  <c r="G414" i="4"/>
  <c r="G415" i="4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G431" i="4"/>
  <c r="G432" i="4"/>
  <c r="H432" i="4" s="1"/>
  <c r="G433" i="4"/>
  <c r="H433" i="4" s="1"/>
  <c r="G434" i="4"/>
  <c r="H434" i="4" s="1"/>
  <c r="G435" i="4"/>
  <c r="H435" i="4" s="1"/>
  <c r="G436" i="4"/>
  <c r="H436" i="4" s="1"/>
  <c r="G437" i="4"/>
  <c r="H437" i="4" s="1"/>
  <c r="G438" i="4"/>
  <c r="H438" i="4" s="1"/>
  <c r="G439" i="4"/>
  <c r="H439" i="4" s="1"/>
  <c r="G440" i="4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G466" i="4"/>
  <c r="H466" i="4" s="1"/>
  <c r="G467" i="4"/>
  <c r="H467" i="4" s="1"/>
  <c r="G468" i="4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G480" i="4"/>
  <c r="H480" i="4" s="1"/>
  <c r="G481" i="4"/>
  <c r="H481" i="4" s="1"/>
  <c r="G482" i="4"/>
  <c r="H482" i="4" s="1"/>
  <c r="G483" i="4"/>
  <c r="H483" i="4" s="1"/>
  <c r="G484" i="4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3" i="4"/>
  <c r="J7" i="6"/>
  <c r="J8" i="6"/>
  <c r="J23" i="6"/>
  <c r="J24" i="6"/>
  <c r="J39" i="6"/>
  <c r="J40" i="6"/>
  <c r="J55" i="6"/>
  <c r="J56" i="6"/>
  <c r="J71" i="6"/>
  <c r="J72" i="6"/>
  <c r="J87" i="6"/>
  <c r="J88" i="6"/>
  <c r="J103" i="6"/>
  <c r="J104" i="6"/>
  <c r="J119" i="6"/>
  <c r="J120" i="6"/>
  <c r="J135" i="6"/>
  <c r="J136" i="6"/>
  <c r="J151" i="6"/>
  <c r="J152" i="6"/>
  <c r="J167" i="6"/>
  <c r="J168" i="6"/>
  <c r="J183" i="6"/>
  <c r="J184" i="6"/>
  <c r="J199" i="6"/>
  <c r="J200" i="6"/>
  <c r="J215" i="6"/>
  <c r="J216" i="6"/>
  <c r="J231" i="6"/>
  <c r="J232" i="6"/>
  <c r="J247" i="6"/>
  <c r="J248" i="6"/>
  <c r="J263" i="6"/>
  <c r="J264" i="6"/>
  <c r="J279" i="6"/>
  <c r="J280" i="6"/>
  <c r="J295" i="6"/>
  <c r="J296" i="6"/>
  <c r="J311" i="6"/>
  <c r="J312" i="6"/>
  <c r="J327" i="6"/>
  <c r="J328" i="6"/>
  <c r="J343" i="6"/>
  <c r="J344" i="6"/>
  <c r="J359" i="6"/>
  <c r="J360" i="6"/>
  <c r="J375" i="6"/>
  <c r="J376" i="6"/>
  <c r="J391" i="6"/>
  <c r="J392" i="6"/>
  <c r="J407" i="6"/>
  <c r="J408" i="6"/>
  <c r="J423" i="6"/>
  <c r="J424" i="6"/>
  <c r="J439" i="6"/>
  <c r="J440" i="6"/>
  <c r="J455" i="6"/>
  <c r="J456" i="6"/>
  <c r="J471" i="6"/>
  <c r="J472" i="6"/>
  <c r="J487" i="6"/>
  <c r="J488" i="6"/>
  <c r="I4" i="6"/>
  <c r="J4" i="6" s="1"/>
  <c r="I5" i="6"/>
  <c r="J5" i="6" s="1"/>
  <c r="I6" i="6"/>
  <c r="J6" i="6" s="1"/>
  <c r="I7" i="6"/>
  <c r="I8" i="6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I24" i="6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I40" i="6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I56" i="6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I72" i="6"/>
  <c r="I73" i="6"/>
  <c r="J73" i="6" s="1"/>
  <c r="I74" i="6"/>
  <c r="J74" i="6" s="1"/>
  <c r="I75" i="6"/>
  <c r="J75" i="6" s="1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I88" i="6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I104" i="6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I111" i="6"/>
  <c r="J111" i="6" s="1"/>
  <c r="I112" i="6"/>
  <c r="J112" i="6" s="1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I120" i="6"/>
  <c r="I121" i="6"/>
  <c r="J121" i="6" s="1"/>
  <c r="I122" i="6"/>
  <c r="J122" i="6" s="1"/>
  <c r="I123" i="6"/>
  <c r="J123" i="6" s="1"/>
  <c r="I124" i="6"/>
  <c r="J124" i="6" s="1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J131" i="6" s="1"/>
  <c r="I132" i="6"/>
  <c r="J132" i="6" s="1"/>
  <c r="I133" i="6"/>
  <c r="J133" i="6" s="1"/>
  <c r="I134" i="6"/>
  <c r="J134" i="6" s="1"/>
  <c r="I135" i="6"/>
  <c r="I136" i="6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J143" i="6" s="1"/>
  <c r="I144" i="6"/>
  <c r="J144" i="6" s="1"/>
  <c r="I145" i="6"/>
  <c r="J145" i="6" s="1"/>
  <c r="I146" i="6"/>
  <c r="J146" i="6" s="1"/>
  <c r="I147" i="6"/>
  <c r="J147" i="6" s="1"/>
  <c r="I148" i="6"/>
  <c r="J148" i="6" s="1"/>
  <c r="I149" i="6"/>
  <c r="J149" i="6" s="1"/>
  <c r="I150" i="6"/>
  <c r="J150" i="6" s="1"/>
  <c r="I151" i="6"/>
  <c r="I152" i="6"/>
  <c r="I153" i="6"/>
  <c r="J153" i="6" s="1"/>
  <c r="I154" i="6"/>
  <c r="J154" i="6" s="1"/>
  <c r="I155" i="6"/>
  <c r="J155" i="6" s="1"/>
  <c r="I156" i="6"/>
  <c r="J156" i="6" s="1"/>
  <c r="I157" i="6"/>
  <c r="J157" i="6" s="1"/>
  <c r="I158" i="6"/>
  <c r="J158" i="6" s="1"/>
  <c r="I159" i="6"/>
  <c r="J159" i="6" s="1"/>
  <c r="I160" i="6"/>
  <c r="J160" i="6" s="1"/>
  <c r="I161" i="6"/>
  <c r="J161" i="6" s="1"/>
  <c r="I162" i="6"/>
  <c r="J162" i="6" s="1"/>
  <c r="I163" i="6"/>
  <c r="J163" i="6" s="1"/>
  <c r="I164" i="6"/>
  <c r="J164" i="6" s="1"/>
  <c r="I165" i="6"/>
  <c r="J165" i="6" s="1"/>
  <c r="I166" i="6"/>
  <c r="J166" i="6" s="1"/>
  <c r="I167" i="6"/>
  <c r="I168" i="6"/>
  <c r="I169" i="6"/>
  <c r="J169" i="6" s="1"/>
  <c r="I170" i="6"/>
  <c r="J170" i="6" s="1"/>
  <c r="I171" i="6"/>
  <c r="J171" i="6" s="1"/>
  <c r="I172" i="6"/>
  <c r="J172" i="6" s="1"/>
  <c r="I173" i="6"/>
  <c r="J173" i="6" s="1"/>
  <c r="I174" i="6"/>
  <c r="J174" i="6" s="1"/>
  <c r="I175" i="6"/>
  <c r="J175" i="6" s="1"/>
  <c r="I176" i="6"/>
  <c r="J176" i="6" s="1"/>
  <c r="I177" i="6"/>
  <c r="J177" i="6" s="1"/>
  <c r="I178" i="6"/>
  <c r="J178" i="6" s="1"/>
  <c r="I179" i="6"/>
  <c r="J179" i="6" s="1"/>
  <c r="I180" i="6"/>
  <c r="J180" i="6" s="1"/>
  <c r="I181" i="6"/>
  <c r="J181" i="6" s="1"/>
  <c r="I182" i="6"/>
  <c r="J182" i="6" s="1"/>
  <c r="I183" i="6"/>
  <c r="I184" i="6"/>
  <c r="I185" i="6"/>
  <c r="J185" i="6" s="1"/>
  <c r="I186" i="6"/>
  <c r="J186" i="6" s="1"/>
  <c r="I187" i="6"/>
  <c r="J187" i="6" s="1"/>
  <c r="I188" i="6"/>
  <c r="J188" i="6" s="1"/>
  <c r="I189" i="6"/>
  <c r="J189" i="6" s="1"/>
  <c r="I190" i="6"/>
  <c r="J190" i="6" s="1"/>
  <c r="I191" i="6"/>
  <c r="J191" i="6" s="1"/>
  <c r="I192" i="6"/>
  <c r="J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J198" i="6" s="1"/>
  <c r="I199" i="6"/>
  <c r="I200" i="6"/>
  <c r="I201" i="6"/>
  <c r="J201" i="6" s="1"/>
  <c r="I202" i="6"/>
  <c r="J202" i="6" s="1"/>
  <c r="I203" i="6"/>
  <c r="J203" i="6" s="1"/>
  <c r="I204" i="6"/>
  <c r="J204" i="6" s="1"/>
  <c r="I205" i="6"/>
  <c r="J205" i="6" s="1"/>
  <c r="I206" i="6"/>
  <c r="J206" i="6" s="1"/>
  <c r="I207" i="6"/>
  <c r="J207" i="6" s="1"/>
  <c r="I208" i="6"/>
  <c r="J208" i="6" s="1"/>
  <c r="I209" i="6"/>
  <c r="J209" i="6" s="1"/>
  <c r="I210" i="6"/>
  <c r="J210" i="6" s="1"/>
  <c r="I211" i="6"/>
  <c r="J211" i="6" s="1"/>
  <c r="I212" i="6"/>
  <c r="J212" i="6" s="1"/>
  <c r="I213" i="6"/>
  <c r="J213" i="6" s="1"/>
  <c r="I214" i="6"/>
  <c r="J214" i="6" s="1"/>
  <c r="I215" i="6"/>
  <c r="I216" i="6"/>
  <c r="I217" i="6"/>
  <c r="J217" i="6" s="1"/>
  <c r="I218" i="6"/>
  <c r="J218" i="6" s="1"/>
  <c r="I219" i="6"/>
  <c r="J219" i="6" s="1"/>
  <c r="I220" i="6"/>
  <c r="J220" i="6" s="1"/>
  <c r="I221" i="6"/>
  <c r="J221" i="6" s="1"/>
  <c r="I222" i="6"/>
  <c r="J222" i="6" s="1"/>
  <c r="I223" i="6"/>
  <c r="J223" i="6" s="1"/>
  <c r="I224" i="6"/>
  <c r="J224" i="6" s="1"/>
  <c r="I225" i="6"/>
  <c r="J225" i="6" s="1"/>
  <c r="I226" i="6"/>
  <c r="J226" i="6" s="1"/>
  <c r="I227" i="6"/>
  <c r="J227" i="6" s="1"/>
  <c r="I228" i="6"/>
  <c r="J228" i="6" s="1"/>
  <c r="I229" i="6"/>
  <c r="J229" i="6" s="1"/>
  <c r="I230" i="6"/>
  <c r="J230" i="6" s="1"/>
  <c r="I231" i="6"/>
  <c r="I232" i="6"/>
  <c r="I233" i="6"/>
  <c r="J233" i="6" s="1"/>
  <c r="I234" i="6"/>
  <c r="J234" i="6" s="1"/>
  <c r="I235" i="6"/>
  <c r="J235" i="6" s="1"/>
  <c r="I236" i="6"/>
  <c r="J236" i="6" s="1"/>
  <c r="I237" i="6"/>
  <c r="J237" i="6" s="1"/>
  <c r="I238" i="6"/>
  <c r="J238" i="6" s="1"/>
  <c r="I239" i="6"/>
  <c r="J239" i="6" s="1"/>
  <c r="I240" i="6"/>
  <c r="J240" i="6" s="1"/>
  <c r="I241" i="6"/>
  <c r="J241" i="6" s="1"/>
  <c r="I242" i="6"/>
  <c r="J242" i="6" s="1"/>
  <c r="I243" i="6"/>
  <c r="J243" i="6" s="1"/>
  <c r="I244" i="6"/>
  <c r="J244" i="6" s="1"/>
  <c r="I245" i="6"/>
  <c r="J245" i="6" s="1"/>
  <c r="I246" i="6"/>
  <c r="J246" i="6" s="1"/>
  <c r="I247" i="6"/>
  <c r="I248" i="6"/>
  <c r="I249" i="6"/>
  <c r="J249" i="6" s="1"/>
  <c r="I250" i="6"/>
  <c r="J250" i="6" s="1"/>
  <c r="I251" i="6"/>
  <c r="J251" i="6" s="1"/>
  <c r="I252" i="6"/>
  <c r="J252" i="6" s="1"/>
  <c r="I253" i="6"/>
  <c r="J253" i="6" s="1"/>
  <c r="I254" i="6"/>
  <c r="J254" i="6" s="1"/>
  <c r="I255" i="6"/>
  <c r="J255" i="6" s="1"/>
  <c r="I256" i="6"/>
  <c r="J256" i="6" s="1"/>
  <c r="I257" i="6"/>
  <c r="J257" i="6" s="1"/>
  <c r="I258" i="6"/>
  <c r="J258" i="6" s="1"/>
  <c r="I259" i="6"/>
  <c r="J259" i="6" s="1"/>
  <c r="I260" i="6"/>
  <c r="J260" i="6" s="1"/>
  <c r="I261" i="6"/>
  <c r="J261" i="6" s="1"/>
  <c r="I262" i="6"/>
  <c r="J262" i="6" s="1"/>
  <c r="I263" i="6"/>
  <c r="I264" i="6"/>
  <c r="I265" i="6"/>
  <c r="J265" i="6" s="1"/>
  <c r="I266" i="6"/>
  <c r="J266" i="6" s="1"/>
  <c r="I267" i="6"/>
  <c r="J267" i="6" s="1"/>
  <c r="I268" i="6"/>
  <c r="J268" i="6" s="1"/>
  <c r="I269" i="6"/>
  <c r="J269" i="6" s="1"/>
  <c r="I270" i="6"/>
  <c r="J270" i="6" s="1"/>
  <c r="I271" i="6"/>
  <c r="J271" i="6" s="1"/>
  <c r="I272" i="6"/>
  <c r="J272" i="6" s="1"/>
  <c r="I273" i="6"/>
  <c r="J273" i="6" s="1"/>
  <c r="I274" i="6"/>
  <c r="J274" i="6" s="1"/>
  <c r="I275" i="6"/>
  <c r="J275" i="6" s="1"/>
  <c r="I276" i="6"/>
  <c r="J276" i="6" s="1"/>
  <c r="I277" i="6"/>
  <c r="J277" i="6" s="1"/>
  <c r="I278" i="6"/>
  <c r="J278" i="6" s="1"/>
  <c r="I279" i="6"/>
  <c r="I280" i="6"/>
  <c r="I281" i="6"/>
  <c r="J281" i="6" s="1"/>
  <c r="I282" i="6"/>
  <c r="J282" i="6" s="1"/>
  <c r="I283" i="6"/>
  <c r="J283" i="6" s="1"/>
  <c r="I284" i="6"/>
  <c r="J284" i="6" s="1"/>
  <c r="I285" i="6"/>
  <c r="J285" i="6" s="1"/>
  <c r="I286" i="6"/>
  <c r="J286" i="6" s="1"/>
  <c r="I287" i="6"/>
  <c r="J287" i="6" s="1"/>
  <c r="I288" i="6"/>
  <c r="J288" i="6" s="1"/>
  <c r="I289" i="6"/>
  <c r="J289" i="6" s="1"/>
  <c r="I290" i="6"/>
  <c r="J290" i="6" s="1"/>
  <c r="I291" i="6"/>
  <c r="J291" i="6" s="1"/>
  <c r="I292" i="6"/>
  <c r="J292" i="6" s="1"/>
  <c r="I293" i="6"/>
  <c r="J293" i="6" s="1"/>
  <c r="I294" i="6"/>
  <c r="J294" i="6" s="1"/>
  <c r="I295" i="6"/>
  <c r="I296" i="6"/>
  <c r="I297" i="6"/>
  <c r="J297" i="6" s="1"/>
  <c r="I298" i="6"/>
  <c r="J298" i="6" s="1"/>
  <c r="I299" i="6"/>
  <c r="J299" i="6" s="1"/>
  <c r="I300" i="6"/>
  <c r="J300" i="6" s="1"/>
  <c r="I301" i="6"/>
  <c r="J301" i="6" s="1"/>
  <c r="I302" i="6"/>
  <c r="J302" i="6" s="1"/>
  <c r="I303" i="6"/>
  <c r="J303" i="6" s="1"/>
  <c r="I304" i="6"/>
  <c r="J304" i="6" s="1"/>
  <c r="I305" i="6"/>
  <c r="J305" i="6" s="1"/>
  <c r="I306" i="6"/>
  <c r="J306" i="6" s="1"/>
  <c r="I307" i="6"/>
  <c r="J307" i="6" s="1"/>
  <c r="I308" i="6"/>
  <c r="J308" i="6" s="1"/>
  <c r="I309" i="6"/>
  <c r="J309" i="6" s="1"/>
  <c r="I310" i="6"/>
  <c r="J310" i="6" s="1"/>
  <c r="I311" i="6"/>
  <c r="I312" i="6"/>
  <c r="I313" i="6"/>
  <c r="J313" i="6" s="1"/>
  <c r="I314" i="6"/>
  <c r="J314" i="6" s="1"/>
  <c r="I315" i="6"/>
  <c r="J315" i="6" s="1"/>
  <c r="I316" i="6"/>
  <c r="J316" i="6" s="1"/>
  <c r="I317" i="6"/>
  <c r="J317" i="6" s="1"/>
  <c r="I318" i="6"/>
  <c r="J318" i="6" s="1"/>
  <c r="I319" i="6"/>
  <c r="J319" i="6" s="1"/>
  <c r="I320" i="6"/>
  <c r="J320" i="6" s="1"/>
  <c r="I321" i="6"/>
  <c r="J321" i="6" s="1"/>
  <c r="I322" i="6"/>
  <c r="J322" i="6" s="1"/>
  <c r="I323" i="6"/>
  <c r="J323" i="6" s="1"/>
  <c r="I324" i="6"/>
  <c r="J324" i="6" s="1"/>
  <c r="I325" i="6"/>
  <c r="J325" i="6" s="1"/>
  <c r="I326" i="6"/>
  <c r="J326" i="6" s="1"/>
  <c r="I327" i="6"/>
  <c r="I328" i="6"/>
  <c r="I329" i="6"/>
  <c r="J329" i="6" s="1"/>
  <c r="I330" i="6"/>
  <c r="J330" i="6" s="1"/>
  <c r="I331" i="6"/>
  <c r="J331" i="6" s="1"/>
  <c r="I332" i="6"/>
  <c r="J332" i="6" s="1"/>
  <c r="I333" i="6"/>
  <c r="J333" i="6" s="1"/>
  <c r="I334" i="6"/>
  <c r="J334" i="6" s="1"/>
  <c r="I335" i="6"/>
  <c r="J335" i="6" s="1"/>
  <c r="I336" i="6"/>
  <c r="J336" i="6" s="1"/>
  <c r="I337" i="6"/>
  <c r="J337" i="6" s="1"/>
  <c r="I338" i="6"/>
  <c r="J338" i="6" s="1"/>
  <c r="I339" i="6"/>
  <c r="J339" i="6" s="1"/>
  <c r="I340" i="6"/>
  <c r="J340" i="6" s="1"/>
  <c r="I341" i="6"/>
  <c r="J341" i="6" s="1"/>
  <c r="I342" i="6"/>
  <c r="J342" i="6" s="1"/>
  <c r="I343" i="6"/>
  <c r="I344" i="6"/>
  <c r="I345" i="6"/>
  <c r="J345" i="6" s="1"/>
  <c r="I346" i="6"/>
  <c r="J346" i="6" s="1"/>
  <c r="I347" i="6"/>
  <c r="J347" i="6" s="1"/>
  <c r="I348" i="6"/>
  <c r="J348" i="6" s="1"/>
  <c r="I349" i="6"/>
  <c r="J349" i="6" s="1"/>
  <c r="I350" i="6"/>
  <c r="J350" i="6" s="1"/>
  <c r="I351" i="6"/>
  <c r="J351" i="6" s="1"/>
  <c r="I352" i="6"/>
  <c r="J352" i="6" s="1"/>
  <c r="I353" i="6"/>
  <c r="J353" i="6" s="1"/>
  <c r="I354" i="6"/>
  <c r="J354" i="6" s="1"/>
  <c r="I355" i="6"/>
  <c r="J355" i="6" s="1"/>
  <c r="I356" i="6"/>
  <c r="J356" i="6" s="1"/>
  <c r="I357" i="6"/>
  <c r="J357" i="6" s="1"/>
  <c r="I358" i="6"/>
  <c r="J358" i="6" s="1"/>
  <c r="I359" i="6"/>
  <c r="I360" i="6"/>
  <c r="I361" i="6"/>
  <c r="J361" i="6" s="1"/>
  <c r="I362" i="6"/>
  <c r="J362" i="6" s="1"/>
  <c r="I363" i="6"/>
  <c r="J363" i="6" s="1"/>
  <c r="I364" i="6"/>
  <c r="J364" i="6" s="1"/>
  <c r="I365" i="6"/>
  <c r="J365" i="6" s="1"/>
  <c r="I366" i="6"/>
  <c r="J366" i="6" s="1"/>
  <c r="I367" i="6"/>
  <c r="J367" i="6" s="1"/>
  <c r="I368" i="6"/>
  <c r="J368" i="6" s="1"/>
  <c r="I369" i="6"/>
  <c r="J369" i="6" s="1"/>
  <c r="I370" i="6"/>
  <c r="J370" i="6" s="1"/>
  <c r="I371" i="6"/>
  <c r="J371" i="6" s="1"/>
  <c r="I372" i="6"/>
  <c r="J372" i="6" s="1"/>
  <c r="I373" i="6"/>
  <c r="J373" i="6" s="1"/>
  <c r="I374" i="6"/>
  <c r="J374" i="6" s="1"/>
  <c r="I375" i="6"/>
  <c r="I376" i="6"/>
  <c r="I377" i="6"/>
  <c r="J377" i="6" s="1"/>
  <c r="I378" i="6"/>
  <c r="J378" i="6" s="1"/>
  <c r="I379" i="6"/>
  <c r="J379" i="6" s="1"/>
  <c r="I380" i="6"/>
  <c r="J380" i="6" s="1"/>
  <c r="I381" i="6"/>
  <c r="J381" i="6" s="1"/>
  <c r="I382" i="6"/>
  <c r="J382" i="6" s="1"/>
  <c r="I383" i="6"/>
  <c r="J383" i="6" s="1"/>
  <c r="I384" i="6"/>
  <c r="J384" i="6" s="1"/>
  <c r="I385" i="6"/>
  <c r="J385" i="6" s="1"/>
  <c r="I386" i="6"/>
  <c r="J386" i="6" s="1"/>
  <c r="I387" i="6"/>
  <c r="J387" i="6" s="1"/>
  <c r="I388" i="6"/>
  <c r="J388" i="6" s="1"/>
  <c r="I389" i="6"/>
  <c r="J389" i="6" s="1"/>
  <c r="I390" i="6"/>
  <c r="J390" i="6" s="1"/>
  <c r="I391" i="6"/>
  <c r="I392" i="6"/>
  <c r="I393" i="6"/>
  <c r="J393" i="6" s="1"/>
  <c r="I394" i="6"/>
  <c r="J394" i="6" s="1"/>
  <c r="I395" i="6"/>
  <c r="J395" i="6" s="1"/>
  <c r="I396" i="6"/>
  <c r="J396" i="6" s="1"/>
  <c r="I397" i="6"/>
  <c r="J397" i="6" s="1"/>
  <c r="I398" i="6"/>
  <c r="J398" i="6" s="1"/>
  <c r="I399" i="6"/>
  <c r="J399" i="6" s="1"/>
  <c r="I400" i="6"/>
  <c r="J400" i="6" s="1"/>
  <c r="I401" i="6"/>
  <c r="J401" i="6" s="1"/>
  <c r="I402" i="6"/>
  <c r="J402" i="6" s="1"/>
  <c r="I403" i="6"/>
  <c r="J403" i="6" s="1"/>
  <c r="I404" i="6"/>
  <c r="J404" i="6" s="1"/>
  <c r="I405" i="6"/>
  <c r="J405" i="6" s="1"/>
  <c r="I406" i="6"/>
  <c r="J406" i="6" s="1"/>
  <c r="I407" i="6"/>
  <c r="I408" i="6"/>
  <c r="I409" i="6"/>
  <c r="J409" i="6" s="1"/>
  <c r="I410" i="6"/>
  <c r="J410" i="6" s="1"/>
  <c r="I411" i="6"/>
  <c r="J411" i="6" s="1"/>
  <c r="I412" i="6"/>
  <c r="J412" i="6" s="1"/>
  <c r="I413" i="6"/>
  <c r="J413" i="6" s="1"/>
  <c r="I414" i="6"/>
  <c r="J414" i="6" s="1"/>
  <c r="I415" i="6"/>
  <c r="J415" i="6" s="1"/>
  <c r="I416" i="6"/>
  <c r="J416" i="6" s="1"/>
  <c r="I417" i="6"/>
  <c r="J417" i="6" s="1"/>
  <c r="I418" i="6"/>
  <c r="J418" i="6" s="1"/>
  <c r="I419" i="6"/>
  <c r="J419" i="6" s="1"/>
  <c r="I420" i="6"/>
  <c r="J420" i="6" s="1"/>
  <c r="I421" i="6"/>
  <c r="J421" i="6" s="1"/>
  <c r="I422" i="6"/>
  <c r="J422" i="6" s="1"/>
  <c r="I423" i="6"/>
  <c r="I424" i="6"/>
  <c r="I425" i="6"/>
  <c r="J425" i="6" s="1"/>
  <c r="I426" i="6"/>
  <c r="J426" i="6" s="1"/>
  <c r="I427" i="6"/>
  <c r="J427" i="6" s="1"/>
  <c r="I428" i="6"/>
  <c r="J428" i="6" s="1"/>
  <c r="I429" i="6"/>
  <c r="J429" i="6" s="1"/>
  <c r="I430" i="6"/>
  <c r="J430" i="6" s="1"/>
  <c r="I431" i="6"/>
  <c r="J431" i="6" s="1"/>
  <c r="I432" i="6"/>
  <c r="J432" i="6" s="1"/>
  <c r="I433" i="6"/>
  <c r="J433" i="6" s="1"/>
  <c r="I434" i="6"/>
  <c r="J434" i="6" s="1"/>
  <c r="I435" i="6"/>
  <c r="J435" i="6" s="1"/>
  <c r="I436" i="6"/>
  <c r="J436" i="6" s="1"/>
  <c r="I437" i="6"/>
  <c r="J437" i="6" s="1"/>
  <c r="I438" i="6"/>
  <c r="J438" i="6" s="1"/>
  <c r="I439" i="6"/>
  <c r="I440" i="6"/>
  <c r="I441" i="6"/>
  <c r="J441" i="6" s="1"/>
  <c r="I442" i="6"/>
  <c r="J442" i="6" s="1"/>
  <c r="I443" i="6"/>
  <c r="J443" i="6" s="1"/>
  <c r="I444" i="6"/>
  <c r="J444" i="6" s="1"/>
  <c r="I445" i="6"/>
  <c r="J445" i="6" s="1"/>
  <c r="I446" i="6"/>
  <c r="J446" i="6" s="1"/>
  <c r="I447" i="6"/>
  <c r="J447" i="6" s="1"/>
  <c r="I448" i="6"/>
  <c r="J448" i="6" s="1"/>
  <c r="I449" i="6"/>
  <c r="J449" i="6" s="1"/>
  <c r="I450" i="6"/>
  <c r="J450" i="6" s="1"/>
  <c r="I451" i="6"/>
  <c r="J451" i="6" s="1"/>
  <c r="I452" i="6"/>
  <c r="J452" i="6" s="1"/>
  <c r="I453" i="6"/>
  <c r="J453" i="6" s="1"/>
  <c r="I454" i="6"/>
  <c r="J454" i="6" s="1"/>
  <c r="I455" i="6"/>
  <c r="I456" i="6"/>
  <c r="I457" i="6"/>
  <c r="J457" i="6" s="1"/>
  <c r="I458" i="6"/>
  <c r="J458" i="6" s="1"/>
  <c r="I459" i="6"/>
  <c r="J459" i="6" s="1"/>
  <c r="I460" i="6"/>
  <c r="J460" i="6" s="1"/>
  <c r="I461" i="6"/>
  <c r="J461" i="6" s="1"/>
  <c r="I462" i="6"/>
  <c r="J462" i="6" s="1"/>
  <c r="I463" i="6"/>
  <c r="J463" i="6" s="1"/>
  <c r="I464" i="6"/>
  <c r="J464" i="6" s="1"/>
  <c r="I465" i="6"/>
  <c r="J465" i="6" s="1"/>
  <c r="I466" i="6"/>
  <c r="J466" i="6" s="1"/>
  <c r="I467" i="6"/>
  <c r="J467" i="6" s="1"/>
  <c r="I468" i="6"/>
  <c r="J468" i="6" s="1"/>
  <c r="I469" i="6"/>
  <c r="J469" i="6" s="1"/>
  <c r="I470" i="6"/>
  <c r="J470" i="6" s="1"/>
  <c r="I471" i="6"/>
  <c r="I472" i="6"/>
  <c r="I473" i="6"/>
  <c r="J473" i="6" s="1"/>
  <c r="I474" i="6"/>
  <c r="J474" i="6" s="1"/>
  <c r="I475" i="6"/>
  <c r="J475" i="6" s="1"/>
  <c r="I476" i="6"/>
  <c r="J476" i="6" s="1"/>
  <c r="I477" i="6"/>
  <c r="J477" i="6" s="1"/>
  <c r="I478" i="6"/>
  <c r="J478" i="6" s="1"/>
  <c r="I479" i="6"/>
  <c r="J479" i="6" s="1"/>
  <c r="I480" i="6"/>
  <c r="J480" i="6" s="1"/>
  <c r="I481" i="6"/>
  <c r="J481" i="6" s="1"/>
  <c r="I482" i="6"/>
  <c r="J482" i="6" s="1"/>
  <c r="I483" i="6"/>
  <c r="J483" i="6" s="1"/>
  <c r="I484" i="6"/>
  <c r="J484" i="6" s="1"/>
  <c r="I485" i="6"/>
  <c r="J485" i="6" s="1"/>
  <c r="I486" i="6"/>
  <c r="J486" i="6" s="1"/>
  <c r="I487" i="6"/>
  <c r="I488" i="6"/>
  <c r="I489" i="6"/>
  <c r="J489" i="6" s="1"/>
  <c r="I490" i="6"/>
  <c r="J490" i="6" s="1"/>
  <c r="I491" i="6"/>
  <c r="J491" i="6" s="1"/>
  <c r="I492" i="6"/>
  <c r="J492" i="6" s="1"/>
  <c r="I493" i="6"/>
  <c r="J493" i="6" s="1"/>
  <c r="I494" i="6"/>
  <c r="J494" i="6" s="1"/>
  <c r="I495" i="6"/>
  <c r="J495" i="6" s="1"/>
  <c r="I496" i="6"/>
  <c r="J496" i="6" s="1"/>
  <c r="I3" i="6"/>
  <c r="J3" i="6" s="1"/>
  <c r="H15" i="6"/>
  <c r="H16" i="6"/>
  <c r="H22" i="6"/>
  <c r="H31" i="6"/>
  <c r="H32" i="6"/>
  <c r="H38" i="6"/>
  <c r="H47" i="6"/>
  <c r="H48" i="6"/>
  <c r="H54" i="6"/>
  <c r="H63" i="6"/>
  <c r="H64" i="6"/>
  <c r="H70" i="6"/>
  <c r="H79" i="6"/>
  <c r="H80" i="6"/>
  <c r="H86" i="6"/>
  <c r="H95" i="6"/>
  <c r="H96" i="6"/>
  <c r="H102" i="6"/>
  <c r="H111" i="6"/>
  <c r="H112" i="6"/>
  <c r="H118" i="6"/>
  <c r="H127" i="6"/>
  <c r="H128" i="6"/>
  <c r="H134" i="6"/>
  <c r="H143" i="6"/>
  <c r="H144" i="6"/>
  <c r="H150" i="6"/>
  <c r="H159" i="6"/>
  <c r="H160" i="6"/>
  <c r="H166" i="6"/>
  <c r="H175" i="6"/>
  <c r="H176" i="6"/>
  <c r="H182" i="6"/>
  <c r="H191" i="6"/>
  <c r="H192" i="6"/>
  <c r="H198" i="6"/>
  <c r="H207" i="6"/>
  <c r="H208" i="6"/>
  <c r="H214" i="6"/>
  <c r="H223" i="6"/>
  <c r="H224" i="6"/>
  <c r="H230" i="6"/>
  <c r="H239" i="6"/>
  <c r="H240" i="6"/>
  <c r="H246" i="6"/>
  <c r="H255" i="6"/>
  <c r="H256" i="6"/>
  <c r="H262" i="6"/>
  <c r="H271" i="6"/>
  <c r="H272" i="6"/>
  <c r="H278" i="6"/>
  <c r="H287" i="6"/>
  <c r="H288" i="6"/>
  <c r="H294" i="6"/>
  <c r="H303" i="6"/>
  <c r="H304" i="6"/>
  <c r="H310" i="6"/>
  <c r="H319" i="6"/>
  <c r="H320" i="6"/>
  <c r="H326" i="6"/>
  <c r="H335" i="6"/>
  <c r="H336" i="6"/>
  <c r="H342" i="6"/>
  <c r="H351" i="6"/>
  <c r="H352" i="6"/>
  <c r="H358" i="6"/>
  <c r="H367" i="6"/>
  <c r="H368" i="6"/>
  <c r="H374" i="6"/>
  <c r="H383" i="6"/>
  <c r="H384" i="6"/>
  <c r="H390" i="6"/>
  <c r="H399" i="6"/>
  <c r="H400" i="6"/>
  <c r="H406" i="6"/>
  <c r="H415" i="6"/>
  <c r="H416" i="6"/>
  <c r="H422" i="6"/>
  <c r="H431" i="6"/>
  <c r="H432" i="6"/>
  <c r="H438" i="6"/>
  <c r="H447" i="6"/>
  <c r="H448" i="6"/>
  <c r="H454" i="6"/>
  <c r="H463" i="6"/>
  <c r="H464" i="6"/>
  <c r="H470" i="6"/>
  <c r="H479" i="6"/>
  <c r="H480" i="6"/>
  <c r="H486" i="6"/>
  <c r="H495" i="6"/>
  <c r="H496" i="6"/>
  <c r="G3" i="6"/>
  <c r="G4" i="6"/>
  <c r="G5" i="6"/>
  <c r="G6" i="6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G16" i="6"/>
  <c r="G17" i="6"/>
  <c r="H17" i="6" s="1"/>
  <c r="G18" i="6"/>
  <c r="H18" i="6" s="1"/>
  <c r="G19" i="6"/>
  <c r="H19" i="6" s="1"/>
  <c r="G20" i="6"/>
  <c r="H20" i="6" s="1"/>
  <c r="G21" i="6"/>
  <c r="H21" i="6" s="1"/>
  <c r="G22" i="6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G32" i="6"/>
  <c r="G33" i="6"/>
  <c r="H33" i="6" s="1"/>
  <c r="G34" i="6"/>
  <c r="H34" i="6" s="1"/>
  <c r="G35" i="6"/>
  <c r="H35" i="6" s="1"/>
  <c r="G36" i="6"/>
  <c r="H36" i="6" s="1"/>
  <c r="G37" i="6"/>
  <c r="H37" i="6" s="1"/>
  <c r="G38" i="6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G48" i="6"/>
  <c r="G49" i="6"/>
  <c r="H49" i="6" s="1"/>
  <c r="G50" i="6"/>
  <c r="H50" i="6" s="1"/>
  <c r="G51" i="6"/>
  <c r="H51" i="6" s="1"/>
  <c r="G52" i="6"/>
  <c r="H52" i="6" s="1"/>
  <c r="G53" i="6"/>
  <c r="H53" i="6" s="1"/>
  <c r="G54" i="6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G64" i="6"/>
  <c r="G65" i="6"/>
  <c r="H65" i="6" s="1"/>
  <c r="G66" i="6"/>
  <c r="H66" i="6" s="1"/>
  <c r="G67" i="6"/>
  <c r="H67" i="6" s="1"/>
  <c r="G68" i="6"/>
  <c r="H68" i="6" s="1"/>
  <c r="G69" i="6"/>
  <c r="H69" i="6" s="1"/>
  <c r="G70" i="6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G80" i="6"/>
  <c r="G81" i="6"/>
  <c r="H81" i="6" s="1"/>
  <c r="G82" i="6"/>
  <c r="H82" i="6" s="1"/>
  <c r="G83" i="6"/>
  <c r="H83" i="6" s="1"/>
  <c r="G84" i="6"/>
  <c r="H84" i="6" s="1"/>
  <c r="G85" i="6"/>
  <c r="H85" i="6" s="1"/>
  <c r="G86" i="6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G96" i="6"/>
  <c r="G97" i="6"/>
  <c r="H97" i="6" s="1"/>
  <c r="G98" i="6"/>
  <c r="H98" i="6" s="1"/>
  <c r="G99" i="6"/>
  <c r="H99" i="6" s="1"/>
  <c r="G100" i="6"/>
  <c r="H100" i="6" s="1"/>
  <c r="G101" i="6"/>
  <c r="H101" i="6" s="1"/>
  <c r="G102" i="6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G112" i="6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G128" i="6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G144" i="6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G160" i="6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G176" i="6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G192" i="6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G208" i="6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G224" i="6"/>
  <c r="G225" i="6"/>
  <c r="H225" i="6" s="1"/>
  <c r="G226" i="6"/>
  <c r="H226" i="6" s="1"/>
  <c r="G227" i="6"/>
  <c r="H227" i="6" s="1"/>
  <c r="G228" i="6"/>
  <c r="H228" i="6" s="1"/>
  <c r="G229" i="6"/>
  <c r="H229" i="6" s="1"/>
  <c r="G230" i="6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G240" i="6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G256" i="6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G263" i="6"/>
  <c r="H263" i="6" s="1"/>
  <c r="G264" i="6"/>
  <c r="H264" i="6" s="1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G272" i="6"/>
  <c r="G273" i="6"/>
  <c r="H273" i="6" s="1"/>
  <c r="G274" i="6"/>
  <c r="H274" i="6" s="1"/>
  <c r="G275" i="6"/>
  <c r="H275" i="6" s="1"/>
  <c r="G276" i="6"/>
  <c r="H276" i="6" s="1"/>
  <c r="G277" i="6"/>
  <c r="H277" i="6" s="1"/>
  <c r="G278" i="6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G288" i="6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G304" i="6"/>
  <c r="G305" i="6"/>
  <c r="H305" i="6" s="1"/>
  <c r="G306" i="6"/>
  <c r="H306" i="6" s="1"/>
  <c r="G307" i="6"/>
  <c r="H307" i="6" s="1"/>
  <c r="G308" i="6"/>
  <c r="H308" i="6" s="1"/>
  <c r="G309" i="6"/>
  <c r="H309" i="6" s="1"/>
  <c r="G310" i="6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 s="1"/>
  <c r="G318" i="6"/>
  <c r="H318" i="6" s="1"/>
  <c r="G319" i="6"/>
  <c r="G320" i="6"/>
  <c r="G321" i="6"/>
  <c r="H321" i="6" s="1"/>
  <c r="G322" i="6"/>
  <c r="H322" i="6" s="1"/>
  <c r="G323" i="6"/>
  <c r="H323" i="6" s="1"/>
  <c r="G324" i="6"/>
  <c r="H324" i="6" s="1"/>
  <c r="G325" i="6"/>
  <c r="H325" i="6" s="1"/>
  <c r="G326" i="6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G336" i="6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G352" i="6"/>
  <c r="G353" i="6"/>
  <c r="H353" i="6" s="1"/>
  <c r="G354" i="6"/>
  <c r="H354" i="6" s="1"/>
  <c r="G355" i="6"/>
  <c r="H355" i="6" s="1"/>
  <c r="G356" i="6"/>
  <c r="H356" i="6" s="1"/>
  <c r="G357" i="6"/>
  <c r="H357" i="6" s="1"/>
  <c r="G358" i="6"/>
  <c r="G359" i="6"/>
  <c r="H359" i="6" s="1"/>
  <c r="G360" i="6"/>
  <c r="H360" i="6" s="1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H366" i="6" s="1"/>
  <c r="G367" i="6"/>
  <c r="G368" i="6"/>
  <c r="G369" i="6"/>
  <c r="H369" i="6" s="1"/>
  <c r="G370" i="6"/>
  <c r="H370" i="6" s="1"/>
  <c r="G371" i="6"/>
  <c r="H371" i="6" s="1"/>
  <c r="G372" i="6"/>
  <c r="H372" i="6" s="1"/>
  <c r="G373" i="6"/>
  <c r="H373" i="6" s="1"/>
  <c r="G374" i="6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G384" i="6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 s="1"/>
  <c r="G397" i="6"/>
  <c r="H397" i="6" s="1"/>
  <c r="G398" i="6"/>
  <c r="H398" i="6" s="1"/>
  <c r="G399" i="6"/>
  <c r="G400" i="6"/>
  <c r="G401" i="6"/>
  <c r="H401" i="6" s="1"/>
  <c r="G402" i="6"/>
  <c r="H402" i="6" s="1"/>
  <c r="G403" i="6"/>
  <c r="H403" i="6" s="1"/>
  <c r="G404" i="6"/>
  <c r="H404" i="6" s="1"/>
  <c r="G405" i="6"/>
  <c r="H405" i="6" s="1"/>
  <c r="G406" i="6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G416" i="6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G432" i="6"/>
  <c r="G433" i="6"/>
  <c r="H433" i="6" s="1"/>
  <c r="G434" i="6"/>
  <c r="H434" i="6" s="1"/>
  <c r="G435" i="6"/>
  <c r="H435" i="6" s="1"/>
  <c r="G436" i="6"/>
  <c r="H436" i="6" s="1"/>
  <c r="G437" i="6"/>
  <c r="H437" i="6" s="1"/>
  <c r="G438" i="6"/>
  <c r="G439" i="6"/>
  <c r="H439" i="6" s="1"/>
  <c r="G440" i="6"/>
  <c r="H440" i="6" s="1"/>
  <c r="G441" i="6"/>
  <c r="H441" i="6" s="1"/>
  <c r="G442" i="6"/>
  <c r="H442" i="6" s="1"/>
  <c r="G443" i="6"/>
  <c r="H443" i="6" s="1"/>
  <c r="G444" i="6"/>
  <c r="H444" i="6" s="1"/>
  <c r="G445" i="6"/>
  <c r="H445" i="6" s="1"/>
  <c r="G446" i="6"/>
  <c r="H446" i="6" s="1"/>
  <c r="G447" i="6"/>
  <c r="G448" i="6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G464" i="6"/>
  <c r="G465" i="6"/>
  <c r="H465" i="6" s="1"/>
  <c r="G466" i="6"/>
  <c r="H466" i="6" s="1"/>
  <c r="G467" i="6"/>
  <c r="H467" i="6" s="1"/>
  <c r="G468" i="6"/>
  <c r="H468" i="6" s="1"/>
  <c r="G469" i="6"/>
  <c r="H469" i="6" s="1"/>
  <c r="G470" i="6"/>
  <c r="G471" i="6"/>
  <c r="H471" i="6" s="1"/>
  <c r="G472" i="6"/>
  <c r="H472" i="6" s="1"/>
  <c r="G473" i="6"/>
  <c r="H473" i="6" s="1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G480" i="6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G496" i="6"/>
  <c r="G2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3" i="6"/>
  <c r="J19" i="8"/>
  <c r="J35" i="8"/>
  <c r="J51" i="8"/>
  <c r="J67" i="8"/>
  <c r="J83" i="8"/>
  <c r="J99" i="8"/>
  <c r="J115" i="8"/>
  <c r="J131" i="8"/>
  <c r="J147" i="8"/>
  <c r="J163" i="8"/>
  <c r="J179" i="8"/>
  <c r="J195" i="8"/>
  <c r="J211" i="8"/>
  <c r="J227" i="8"/>
  <c r="J243" i="8"/>
  <c r="J259" i="8"/>
  <c r="J275" i="8"/>
  <c r="J291" i="8"/>
  <c r="J307" i="8"/>
  <c r="J323" i="8"/>
  <c r="J339" i="8"/>
  <c r="J355" i="8"/>
  <c r="J371" i="8"/>
  <c r="J387" i="8"/>
  <c r="J403" i="8"/>
  <c r="J419" i="8"/>
  <c r="J435" i="8"/>
  <c r="J451" i="8"/>
  <c r="J467" i="8"/>
  <c r="J483" i="8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I132" i="8"/>
  <c r="J132" i="8" s="1"/>
  <c r="I133" i="8"/>
  <c r="J133" i="8" s="1"/>
  <c r="I134" i="8"/>
  <c r="J134" i="8" s="1"/>
  <c r="I135" i="8"/>
  <c r="J135" i="8" s="1"/>
  <c r="I136" i="8"/>
  <c r="J136" i="8" s="1"/>
  <c r="I137" i="8"/>
  <c r="J137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J175" i="8" s="1"/>
  <c r="I176" i="8"/>
  <c r="J176" i="8" s="1"/>
  <c r="I177" i="8"/>
  <c r="J177" i="8" s="1"/>
  <c r="I178" i="8"/>
  <c r="J178" i="8" s="1"/>
  <c r="I179" i="8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86" i="8"/>
  <c r="J186" i="8" s="1"/>
  <c r="I187" i="8"/>
  <c r="J187" i="8" s="1"/>
  <c r="I188" i="8"/>
  <c r="J188" i="8" s="1"/>
  <c r="I189" i="8"/>
  <c r="J189" i="8" s="1"/>
  <c r="I190" i="8"/>
  <c r="J190" i="8" s="1"/>
  <c r="I191" i="8"/>
  <c r="J191" i="8" s="1"/>
  <c r="I192" i="8"/>
  <c r="J192" i="8" s="1"/>
  <c r="I193" i="8"/>
  <c r="J193" i="8" s="1"/>
  <c r="I194" i="8"/>
  <c r="J194" i="8" s="1"/>
  <c r="I195" i="8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7" i="8"/>
  <c r="J207" i="8" s="1"/>
  <c r="I208" i="8"/>
  <c r="J208" i="8" s="1"/>
  <c r="I209" i="8"/>
  <c r="J209" i="8" s="1"/>
  <c r="I210" i="8"/>
  <c r="J210" i="8" s="1"/>
  <c r="I211" i="8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235" i="8"/>
  <c r="J235" i="8" s="1"/>
  <c r="I236" i="8"/>
  <c r="J236" i="8" s="1"/>
  <c r="I237" i="8"/>
  <c r="J237" i="8" s="1"/>
  <c r="I238" i="8"/>
  <c r="J238" i="8" s="1"/>
  <c r="I239" i="8"/>
  <c r="J239" i="8" s="1"/>
  <c r="I240" i="8"/>
  <c r="J240" i="8" s="1"/>
  <c r="I241" i="8"/>
  <c r="J241" i="8" s="1"/>
  <c r="I242" i="8"/>
  <c r="J242" i="8" s="1"/>
  <c r="I243" i="8"/>
  <c r="I244" i="8"/>
  <c r="J244" i="8" s="1"/>
  <c r="I245" i="8"/>
  <c r="J245" i="8" s="1"/>
  <c r="I246" i="8"/>
  <c r="J246" i="8" s="1"/>
  <c r="I247" i="8"/>
  <c r="J247" i="8" s="1"/>
  <c r="I248" i="8"/>
  <c r="J248" i="8" s="1"/>
  <c r="I249" i="8"/>
  <c r="J249" i="8" s="1"/>
  <c r="I250" i="8"/>
  <c r="J250" i="8" s="1"/>
  <c r="I251" i="8"/>
  <c r="J251" i="8" s="1"/>
  <c r="I252" i="8"/>
  <c r="J252" i="8" s="1"/>
  <c r="I253" i="8"/>
  <c r="J253" i="8" s="1"/>
  <c r="I254" i="8"/>
  <c r="J254" i="8" s="1"/>
  <c r="I255" i="8"/>
  <c r="J255" i="8" s="1"/>
  <c r="I256" i="8"/>
  <c r="J256" i="8" s="1"/>
  <c r="I257" i="8"/>
  <c r="J257" i="8" s="1"/>
  <c r="I258" i="8"/>
  <c r="J258" i="8" s="1"/>
  <c r="I259" i="8"/>
  <c r="I260" i="8"/>
  <c r="J260" i="8" s="1"/>
  <c r="I261" i="8"/>
  <c r="J261" i="8" s="1"/>
  <c r="I262" i="8"/>
  <c r="J262" i="8" s="1"/>
  <c r="I263" i="8"/>
  <c r="J263" i="8" s="1"/>
  <c r="I264" i="8"/>
  <c r="J264" i="8" s="1"/>
  <c r="I265" i="8"/>
  <c r="J265" i="8" s="1"/>
  <c r="I266" i="8"/>
  <c r="J266" i="8" s="1"/>
  <c r="I267" i="8"/>
  <c r="J267" i="8" s="1"/>
  <c r="I268" i="8"/>
  <c r="J268" i="8" s="1"/>
  <c r="I269" i="8"/>
  <c r="J269" i="8" s="1"/>
  <c r="I270" i="8"/>
  <c r="J270" i="8" s="1"/>
  <c r="I271" i="8"/>
  <c r="J271" i="8" s="1"/>
  <c r="I272" i="8"/>
  <c r="J272" i="8" s="1"/>
  <c r="I273" i="8"/>
  <c r="J273" i="8" s="1"/>
  <c r="I274" i="8"/>
  <c r="J274" i="8" s="1"/>
  <c r="I275" i="8"/>
  <c r="I276" i="8"/>
  <c r="J276" i="8" s="1"/>
  <c r="I277" i="8"/>
  <c r="J277" i="8" s="1"/>
  <c r="I278" i="8"/>
  <c r="J278" i="8" s="1"/>
  <c r="I279" i="8"/>
  <c r="J279" i="8" s="1"/>
  <c r="I280" i="8"/>
  <c r="J280" i="8" s="1"/>
  <c r="I281" i="8"/>
  <c r="J281" i="8" s="1"/>
  <c r="I282" i="8"/>
  <c r="J282" i="8" s="1"/>
  <c r="I283" i="8"/>
  <c r="J283" i="8" s="1"/>
  <c r="I284" i="8"/>
  <c r="J284" i="8" s="1"/>
  <c r="I285" i="8"/>
  <c r="J285" i="8" s="1"/>
  <c r="I286" i="8"/>
  <c r="J286" i="8" s="1"/>
  <c r="I287" i="8"/>
  <c r="J287" i="8" s="1"/>
  <c r="I288" i="8"/>
  <c r="J288" i="8" s="1"/>
  <c r="I289" i="8"/>
  <c r="J289" i="8" s="1"/>
  <c r="I290" i="8"/>
  <c r="J290" i="8" s="1"/>
  <c r="I291" i="8"/>
  <c r="I292" i="8"/>
  <c r="J292" i="8" s="1"/>
  <c r="I293" i="8"/>
  <c r="J293" i="8" s="1"/>
  <c r="I294" i="8"/>
  <c r="J294" i="8" s="1"/>
  <c r="I295" i="8"/>
  <c r="J295" i="8" s="1"/>
  <c r="I296" i="8"/>
  <c r="J296" i="8" s="1"/>
  <c r="I297" i="8"/>
  <c r="J297" i="8" s="1"/>
  <c r="I298" i="8"/>
  <c r="J298" i="8" s="1"/>
  <c r="I299" i="8"/>
  <c r="J299" i="8" s="1"/>
  <c r="I300" i="8"/>
  <c r="J300" i="8" s="1"/>
  <c r="I301" i="8"/>
  <c r="J301" i="8" s="1"/>
  <c r="I302" i="8"/>
  <c r="J302" i="8" s="1"/>
  <c r="I303" i="8"/>
  <c r="J303" i="8" s="1"/>
  <c r="I304" i="8"/>
  <c r="J304" i="8" s="1"/>
  <c r="I305" i="8"/>
  <c r="J305" i="8" s="1"/>
  <c r="I306" i="8"/>
  <c r="J306" i="8" s="1"/>
  <c r="I307" i="8"/>
  <c r="I308" i="8"/>
  <c r="J308" i="8" s="1"/>
  <c r="I309" i="8"/>
  <c r="J309" i="8" s="1"/>
  <c r="I310" i="8"/>
  <c r="J310" i="8" s="1"/>
  <c r="I311" i="8"/>
  <c r="J311" i="8" s="1"/>
  <c r="I312" i="8"/>
  <c r="J312" i="8" s="1"/>
  <c r="I313" i="8"/>
  <c r="J313" i="8" s="1"/>
  <c r="I314" i="8"/>
  <c r="J314" i="8" s="1"/>
  <c r="I315" i="8"/>
  <c r="J315" i="8" s="1"/>
  <c r="I316" i="8"/>
  <c r="J316" i="8" s="1"/>
  <c r="I317" i="8"/>
  <c r="J317" i="8" s="1"/>
  <c r="I318" i="8"/>
  <c r="J318" i="8" s="1"/>
  <c r="I319" i="8"/>
  <c r="J319" i="8" s="1"/>
  <c r="I320" i="8"/>
  <c r="J320" i="8" s="1"/>
  <c r="I321" i="8"/>
  <c r="J321" i="8" s="1"/>
  <c r="I322" i="8"/>
  <c r="J322" i="8" s="1"/>
  <c r="I323" i="8"/>
  <c r="I324" i="8"/>
  <c r="J324" i="8" s="1"/>
  <c r="I325" i="8"/>
  <c r="J325" i="8" s="1"/>
  <c r="I326" i="8"/>
  <c r="J326" i="8" s="1"/>
  <c r="I327" i="8"/>
  <c r="J327" i="8" s="1"/>
  <c r="I328" i="8"/>
  <c r="J328" i="8" s="1"/>
  <c r="I329" i="8"/>
  <c r="J329" i="8" s="1"/>
  <c r="I330" i="8"/>
  <c r="J330" i="8" s="1"/>
  <c r="I331" i="8"/>
  <c r="J331" i="8" s="1"/>
  <c r="I332" i="8"/>
  <c r="J332" i="8" s="1"/>
  <c r="I333" i="8"/>
  <c r="J333" i="8" s="1"/>
  <c r="I334" i="8"/>
  <c r="J334" i="8" s="1"/>
  <c r="I335" i="8"/>
  <c r="J335" i="8" s="1"/>
  <c r="I336" i="8"/>
  <c r="J336" i="8" s="1"/>
  <c r="I337" i="8"/>
  <c r="J337" i="8" s="1"/>
  <c r="I338" i="8"/>
  <c r="J338" i="8" s="1"/>
  <c r="I339" i="8"/>
  <c r="I340" i="8"/>
  <c r="J340" i="8" s="1"/>
  <c r="I341" i="8"/>
  <c r="J341" i="8" s="1"/>
  <c r="I342" i="8"/>
  <c r="J342" i="8" s="1"/>
  <c r="I343" i="8"/>
  <c r="J343" i="8" s="1"/>
  <c r="I344" i="8"/>
  <c r="J344" i="8" s="1"/>
  <c r="I345" i="8"/>
  <c r="J345" i="8" s="1"/>
  <c r="I346" i="8"/>
  <c r="J346" i="8" s="1"/>
  <c r="I347" i="8"/>
  <c r="J347" i="8" s="1"/>
  <c r="I348" i="8"/>
  <c r="J348" i="8" s="1"/>
  <c r="I349" i="8"/>
  <c r="J349" i="8" s="1"/>
  <c r="I350" i="8"/>
  <c r="J350" i="8" s="1"/>
  <c r="I351" i="8"/>
  <c r="J351" i="8" s="1"/>
  <c r="I352" i="8"/>
  <c r="J352" i="8" s="1"/>
  <c r="I353" i="8"/>
  <c r="J353" i="8" s="1"/>
  <c r="I354" i="8"/>
  <c r="J354" i="8" s="1"/>
  <c r="I355" i="8"/>
  <c r="I356" i="8"/>
  <c r="J356" i="8" s="1"/>
  <c r="I357" i="8"/>
  <c r="J357" i="8" s="1"/>
  <c r="I358" i="8"/>
  <c r="J358" i="8" s="1"/>
  <c r="I359" i="8"/>
  <c r="J359" i="8" s="1"/>
  <c r="I360" i="8"/>
  <c r="J360" i="8" s="1"/>
  <c r="I361" i="8"/>
  <c r="J361" i="8" s="1"/>
  <c r="I362" i="8"/>
  <c r="J362" i="8" s="1"/>
  <c r="I363" i="8"/>
  <c r="J363" i="8" s="1"/>
  <c r="I364" i="8"/>
  <c r="J364" i="8" s="1"/>
  <c r="I365" i="8"/>
  <c r="J365" i="8" s="1"/>
  <c r="I366" i="8"/>
  <c r="J366" i="8" s="1"/>
  <c r="I367" i="8"/>
  <c r="J367" i="8" s="1"/>
  <c r="I368" i="8"/>
  <c r="J368" i="8" s="1"/>
  <c r="I369" i="8"/>
  <c r="J369" i="8" s="1"/>
  <c r="I370" i="8"/>
  <c r="J370" i="8" s="1"/>
  <c r="I371" i="8"/>
  <c r="I372" i="8"/>
  <c r="J372" i="8" s="1"/>
  <c r="I373" i="8"/>
  <c r="J373" i="8" s="1"/>
  <c r="I374" i="8"/>
  <c r="J374" i="8" s="1"/>
  <c r="I375" i="8"/>
  <c r="J375" i="8" s="1"/>
  <c r="I376" i="8"/>
  <c r="J376" i="8" s="1"/>
  <c r="I377" i="8"/>
  <c r="J377" i="8" s="1"/>
  <c r="I378" i="8"/>
  <c r="J378" i="8" s="1"/>
  <c r="I379" i="8"/>
  <c r="J379" i="8" s="1"/>
  <c r="I380" i="8"/>
  <c r="J380" i="8" s="1"/>
  <c r="I381" i="8"/>
  <c r="J381" i="8" s="1"/>
  <c r="I382" i="8"/>
  <c r="J382" i="8" s="1"/>
  <c r="I383" i="8"/>
  <c r="J383" i="8" s="1"/>
  <c r="I384" i="8"/>
  <c r="J384" i="8" s="1"/>
  <c r="I385" i="8"/>
  <c r="J385" i="8" s="1"/>
  <c r="I386" i="8"/>
  <c r="J386" i="8" s="1"/>
  <c r="I387" i="8"/>
  <c r="I388" i="8"/>
  <c r="J388" i="8" s="1"/>
  <c r="I389" i="8"/>
  <c r="J389" i="8" s="1"/>
  <c r="I390" i="8"/>
  <c r="J390" i="8" s="1"/>
  <c r="I391" i="8"/>
  <c r="J391" i="8" s="1"/>
  <c r="I392" i="8"/>
  <c r="J392" i="8" s="1"/>
  <c r="I393" i="8"/>
  <c r="J393" i="8" s="1"/>
  <c r="I394" i="8"/>
  <c r="J394" i="8" s="1"/>
  <c r="I395" i="8"/>
  <c r="J395" i="8" s="1"/>
  <c r="I396" i="8"/>
  <c r="J396" i="8" s="1"/>
  <c r="I397" i="8"/>
  <c r="J397" i="8" s="1"/>
  <c r="I398" i="8"/>
  <c r="J398" i="8" s="1"/>
  <c r="I399" i="8"/>
  <c r="J399" i="8" s="1"/>
  <c r="I400" i="8"/>
  <c r="J400" i="8" s="1"/>
  <c r="I401" i="8"/>
  <c r="J401" i="8" s="1"/>
  <c r="I402" i="8"/>
  <c r="J402" i="8" s="1"/>
  <c r="I403" i="8"/>
  <c r="I404" i="8"/>
  <c r="J404" i="8" s="1"/>
  <c r="I405" i="8"/>
  <c r="J405" i="8" s="1"/>
  <c r="I406" i="8"/>
  <c r="J406" i="8" s="1"/>
  <c r="I407" i="8"/>
  <c r="J407" i="8" s="1"/>
  <c r="I408" i="8"/>
  <c r="J408" i="8" s="1"/>
  <c r="I409" i="8"/>
  <c r="J409" i="8" s="1"/>
  <c r="I410" i="8"/>
  <c r="J410" i="8" s="1"/>
  <c r="I411" i="8"/>
  <c r="J411" i="8" s="1"/>
  <c r="I412" i="8"/>
  <c r="J412" i="8" s="1"/>
  <c r="I413" i="8"/>
  <c r="J413" i="8" s="1"/>
  <c r="I414" i="8"/>
  <c r="J414" i="8" s="1"/>
  <c r="I415" i="8"/>
  <c r="J415" i="8" s="1"/>
  <c r="I416" i="8"/>
  <c r="J416" i="8" s="1"/>
  <c r="I417" i="8"/>
  <c r="J417" i="8" s="1"/>
  <c r="I418" i="8"/>
  <c r="J418" i="8" s="1"/>
  <c r="I419" i="8"/>
  <c r="I420" i="8"/>
  <c r="J420" i="8" s="1"/>
  <c r="I421" i="8"/>
  <c r="J421" i="8" s="1"/>
  <c r="I422" i="8"/>
  <c r="J422" i="8" s="1"/>
  <c r="I423" i="8"/>
  <c r="J423" i="8" s="1"/>
  <c r="I424" i="8"/>
  <c r="J424" i="8" s="1"/>
  <c r="I425" i="8"/>
  <c r="J425" i="8" s="1"/>
  <c r="I426" i="8"/>
  <c r="J426" i="8" s="1"/>
  <c r="I427" i="8"/>
  <c r="J427" i="8" s="1"/>
  <c r="I428" i="8"/>
  <c r="J428" i="8" s="1"/>
  <c r="I429" i="8"/>
  <c r="J429" i="8" s="1"/>
  <c r="I430" i="8"/>
  <c r="J430" i="8" s="1"/>
  <c r="I431" i="8"/>
  <c r="J431" i="8" s="1"/>
  <c r="I432" i="8"/>
  <c r="J432" i="8" s="1"/>
  <c r="I433" i="8"/>
  <c r="J433" i="8" s="1"/>
  <c r="I434" i="8"/>
  <c r="J434" i="8" s="1"/>
  <c r="I435" i="8"/>
  <c r="I436" i="8"/>
  <c r="J436" i="8" s="1"/>
  <c r="I437" i="8"/>
  <c r="J437" i="8" s="1"/>
  <c r="I438" i="8"/>
  <c r="J438" i="8" s="1"/>
  <c r="I439" i="8"/>
  <c r="J439" i="8" s="1"/>
  <c r="I440" i="8"/>
  <c r="J440" i="8" s="1"/>
  <c r="I441" i="8"/>
  <c r="J441" i="8" s="1"/>
  <c r="I442" i="8"/>
  <c r="J442" i="8" s="1"/>
  <c r="I443" i="8"/>
  <c r="J443" i="8" s="1"/>
  <c r="I444" i="8"/>
  <c r="J444" i="8" s="1"/>
  <c r="I445" i="8"/>
  <c r="J445" i="8" s="1"/>
  <c r="I446" i="8"/>
  <c r="J446" i="8" s="1"/>
  <c r="I447" i="8"/>
  <c r="J447" i="8" s="1"/>
  <c r="I448" i="8"/>
  <c r="J448" i="8" s="1"/>
  <c r="I449" i="8"/>
  <c r="J449" i="8" s="1"/>
  <c r="I450" i="8"/>
  <c r="J450" i="8" s="1"/>
  <c r="I451" i="8"/>
  <c r="I452" i="8"/>
  <c r="J452" i="8" s="1"/>
  <c r="I453" i="8"/>
  <c r="J453" i="8" s="1"/>
  <c r="I454" i="8"/>
  <c r="J454" i="8" s="1"/>
  <c r="I455" i="8"/>
  <c r="J455" i="8" s="1"/>
  <c r="I456" i="8"/>
  <c r="J456" i="8" s="1"/>
  <c r="I457" i="8"/>
  <c r="J457" i="8" s="1"/>
  <c r="I458" i="8"/>
  <c r="J458" i="8" s="1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I468" i="8"/>
  <c r="J468" i="8" s="1"/>
  <c r="I469" i="8"/>
  <c r="J469" i="8" s="1"/>
  <c r="I470" i="8"/>
  <c r="J470" i="8" s="1"/>
  <c r="I471" i="8"/>
  <c r="J471" i="8" s="1"/>
  <c r="I472" i="8"/>
  <c r="J472" i="8" s="1"/>
  <c r="I473" i="8"/>
  <c r="J473" i="8" s="1"/>
  <c r="I474" i="8"/>
  <c r="J474" i="8" s="1"/>
  <c r="I475" i="8"/>
  <c r="J475" i="8" s="1"/>
  <c r="I476" i="8"/>
  <c r="J476" i="8" s="1"/>
  <c r="I477" i="8"/>
  <c r="J477" i="8" s="1"/>
  <c r="I478" i="8"/>
  <c r="J478" i="8" s="1"/>
  <c r="I479" i="8"/>
  <c r="J479" i="8" s="1"/>
  <c r="I480" i="8"/>
  <c r="J480" i="8" s="1"/>
  <c r="I481" i="8"/>
  <c r="J481" i="8" s="1"/>
  <c r="I482" i="8"/>
  <c r="J482" i="8" s="1"/>
  <c r="I483" i="8"/>
  <c r="I484" i="8"/>
  <c r="J484" i="8" s="1"/>
  <c r="I485" i="8"/>
  <c r="J485" i="8" s="1"/>
  <c r="I486" i="8"/>
  <c r="J486" i="8" s="1"/>
  <c r="I487" i="8"/>
  <c r="J487" i="8" s="1"/>
  <c r="I488" i="8"/>
  <c r="J488" i="8" s="1"/>
  <c r="I489" i="8"/>
  <c r="J489" i="8" s="1"/>
  <c r="I490" i="8"/>
  <c r="J490" i="8" s="1"/>
  <c r="I491" i="8"/>
  <c r="J491" i="8" s="1"/>
  <c r="I492" i="8"/>
  <c r="J492" i="8" s="1"/>
  <c r="I493" i="8"/>
  <c r="J493" i="8" s="1"/>
  <c r="I494" i="8"/>
  <c r="J494" i="8" s="1"/>
  <c r="I495" i="8"/>
  <c r="J495" i="8" s="1"/>
  <c r="I496" i="8"/>
  <c r="J496" i="8" s="1"/>
  <c r="I3" i="8"/>
  <c r="J3" i="8" s="1"/>
  <c r="H11" i="8"/>
  <c r="H27" i="8"/>
  <c r="H43" i="8"/>
  <c r="H59" i="8"/>
  <c r="H75" i="8"/>
  <c r="H91" i="8"/>
  <c r="H107" i="8"/>
  <c r="H123" i="8"/>
  <c r="H139" i="8"/>
  <c r="H155" i="8"/>
  <c r="H171" i="8"/>
  <c r="H187" i="8"/>
  <c r="H203" i="8"/>
  <c r="H219" i="8"/>
  <c r="H235" i="8"/>
  <c r="H251" i="8"/>
  <c r="H267" i="8"/>
  <c r="H283" i="8"/>
  <c r="H299" i="8"/>
  <c r="H315" i="8"/>
  <c r="H331" i="8"/>
  <c r="H347" i="8"/>
  <c r="H363" i="8"/>
  <c r="H379" i="8"/>
  <c r="H395" i="8"/>
  <c r="H411" i="8"/>
  <c r="H427" i="8"/>
  <c r="H443" i="8"/>
  <c r="H459" i="8"/>
  <c r="H475" i="8"/>
  <c r="H491" i="8"/>
  <c r="G3" i="8"/>
  <c r="G4" i="8"/>
  <c r="G5" i="8"/>
  <c r="G6" i="8"/>
  <c r="G7" i="8"/>
  <c r="H7" i="8" s="1"/>
  <c r="G8" i="8"/>
  <c r="H8" i="8" s="1"/>
  <c r="G9" i="8"/>
  <c r="H9" i="8" s="1"/>
  <c r="G10" i="8"/>
  <c r="H10" i="8" s="1"/>
  <c r="G11" i="8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38" i="8"/>
  <c r="H38" i="8" s="1"/>
  <c r="G39" i="8"/>
  <c r="H39" i="8" s="1"/>
  <c r="G40" i="8"/>
  <c r="H40" i="8" s="1"/>
  <c r="G41" i="8"/>
  <c r="H41" i="8" s="1"/>
  <c r="G42" i="8"/>
  <c r="H42" i="8" s="1"/>
  <c r="G43" i="8"/>
  <c r="G44" i="8"/>
  <c r="H44" i="8" s="1"/>
  <c r="G45" i="8"/>
  <c r="H45" i="8" s="1"/>
  <c r="G46" i="8"/>
  <c r="H46" i="8" s="1"/>
  <c r="G47" i="8"/>
  <c r="H47" i="8" s="1"/>
  <c r="G48" i="8"/>
  <c r="H48" i="8" s="1"/>
  <c r="G49" i="8"/>
  <c r="H49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G56" i="8"/>
  <c r="H56" i="8" s="1"/>
  <c r="G57" i="8"/>
  <c r="H57" i="8" s="1"/>
  <c r="G58" i="8"/>
  <c r="H58" i="8" s="1"/>
  <c r="G59" i="8"/>
  <c r="G60" i="8"/>
  <c r="H60" i="8" s="1"/>
  <c r="G61" i="8"/>
  <c r="H61" i="8" s="1"/>
  <c r="G62" i="8"/>
  <c r="H62" i="8" s="1"/>
  <c r="G63" i="8"/>
  <c r="H63" i="8" s="1"/>
  <c r="G64" i="8"/>
  <c r="H64" i="8" s="1"/>
  <c r="G65" i="8"/>
  <c r="H65" i="8" s="1"/>
  <c r="G66" i="8"/>
  <c r="H66" i="8" s="1"/>
  <c r="G67" i="8"/>
  <c r="H67" i="8" s="1"/>
  <c r="G68" i="8"/>
  <c r="H68" i="8" s="1"/>
  <c r="G69" i="8"/>
  <c r="H69" i="8" s="1"/>
  <c r="G70" i="8"/>
  <c r="H70" i="8" s="1"/>
  <c r="G71" i="8"/>
  <c r="H71" i="8" s="1"/>
  <c r="G72" i="8"/>
  <c r="H72" i="8" s="1"/>
  <c r="G73" i="8"/>
  <c r="H73" i="8" s="1"/>
  <c r="G74" i="8"/>
  <c r="H74" i="8" s="1"/>
  <c r="G75" i="8"/>
  <c r="G76" i="8"/>
  <c r="H76" i="8" s="1"/>
  <c r="G77" i="8"/>
  <c r="H77" i="8" s="1"/>
  <c r="G78" i="8"/>
  <c r="H78" i="8" s="1"/>
  <c r="G79" i="8"/>
  <c r="H79" i="8" s="1"/>
  <c r="G80" i="8"/>
  <c r="H80" i="8" s="1"/>
  <c r="G81" i="8"/>
  <c r="H81" i="8" s="1"/>
  <c r="G82" i="8"/>
  <c r="H82" i="8" s="1"/>
  <c r="G83" i="8"/>
  <c r="H83" i="8" s="1"/>
  <c r="G84" i="8"/>
  <c r="H84" i="8" s="1"/>
  <c r="G85" i="8"/>
  <c r="H85" i="8" s="1"/>
  <c r="G86" i="8"/>
  <c r="H86" i="8" s="1"/>
  <c r="G87" i="8"/>
  <c r="H87" i="8" s="1"/>
  <c r="G88" i="8"/>
  <c r="H88" i="8" s="1"/>
  <c r="G89" i="8"/>
  <c r="H89" i="8" s="1"/>
  <c r="G90" i="8"/>
  <c r="H90" i="8" s="1"/>
  <c r="G91" i="8"/>
  <c r="G92" i="8"/>
  <c r="H92" i="8" s="1"/>
  <c r="G93" i="8"/>
  <c r="H93" i="8" s="1"/>
  <c r="G94" i="8"/>
  <c r="H94" i="8" s="1"/>
  <c r="G95" i="8"/>
  <c r="H95" i="8" s="1"/>
  <c r="G96" i="8"/>
  <c r="H96" i="8" s="1"/>
  <c r="G97" i="8"/>
  <c r="H97" i="8" s="1"/>
  <c r="G98" i="8"/>
  <c r="H98" i="8" s="1"/>
  <c r="G99" i="8"/>
  <c r="H99" i="8" s="1"/>
  <c r="G100" i="8"/>
  <c r="H100" i="8" s="1"/>
  <c r="G101" i="8"/>
  <c r="H101" i="8" s="1"/>
  <c r="G102" i="8"/>
  <c r="H102" i="8" s="1"/>
  <c r="G103" i="8"/>
  <c r="H103" i="8" s="1"/>
  <c r="G104" i="8"/>
  <c r="H104" i="8" s="1"/>
  <c r="G105" i="8"/>
  <c r="H105" i="8" s="1"/>
  <c r="G106" i="8"/>
  <c r="H106" i="8" s="1"/>
  <c r="G107" i="8"/>
  <c r="G108" i="8"/>
  <c r="H108" i="8" s="1"/>
  <c r="G109" i="8"/>
  <c r="H109" i="8" s="1"/>
  <c r="G110" i="8"/>
  <c r="H110" i="8" s="1"/>
  <c r="G111" i="8"/>
  <c r="H111" i="8" s="1"/>
  <c r="G112" i="8"/>
  <c r="H112" i="8" s="1"/>
  <c r="G113" i="8"/>
  <c r="H113" i="8" s="1"/>
  <c r="G114" i="8"/>
  <c r="H114" i="8" s="1"/>
  <c r="G115" i="8"/>
  <c r="H115" i="8" s="1"/>
  <c r="G116" i="8"/>
  <c r="H116" i="8" s="1"/>
  <c r="G117" i="8"/>
  <c r="H117" i="8" s="1"/>
  <c r="G118" i="8"/>
  <c r="H118" i="8" s="1"/>
  <c r="G119" i="8"/>
  <c r="H119" i="8" s="1"/>
  <c r="G120" i="8"/>
  <c r="H120" i="8" s="1"/>
  <c r="G121" i="8"/>
  <c r="H121" i="8" s="1"/>
  <c r="G122" i="8"/>
  <c r="H122" i="8" s="1"/>
  <c r="G123" i="8"/>
  <c r="G124" i="8"/>
  <c r="H124" i="8" s="1"/>
  <c r="G125" i="8"/>
  <c r="H125" i="8" s="1"/>
  <c r="G126" i="8"/>
  <c r="H126" i="8" s="1"/>
  <c r="G127" i="8"/>
  <c r="H127" i="8" s="1"/>
  <c r="G128" i="8"/>
  <c r="H128" i="8" s="1"/>
  <c r="G129" i="8"/>
  <c r="H129" i="8" s="1"/>
  <c r="G130" i="8"/>
  <c r="H130" i="8" s="1"/>
  <c r="G131" i="8"/>
  <c r="H131" i="8" s="1"/>
  <c r="G132" i="8"/>
  <c r="H132" i="8" s="1"/>
  <c r="G133" i="8"/>
  <c r="H133" i="8" s="1"/>
  <c r="G134" i="8"/>
  <c r="H134" i="8" s="1"/>
  <c r="G135" i="8"/>
  <c r="H135" i="8" s="1"/>
  <c r="G136" i="8"/>
  <c r="H136" i="8" s="1"/>
  <c r="G137" i="8"/>
  <c r="H137" i="8" s="1"/>
  <c r="G138" i="8"/>
  <c r="H138" i="8" s="1"/>
  <c r="G139" i="8"/>
  <c r="G140" i="8"/>
  <c r="H140" i="8" s="1"/>
  <c r="G141" i="8"/>
  <c r="H141" i="8" s="1"/>
  <c r="G142" i="8"/>
  <c r="H142" i="8" s="1"/>
  <c r="G143" i="8"/>
  <c r="H143" i="8" s="1"/>
  <c r="G144" i="8"/>
  <c r="H144" i="8" s="1"/>
  <c r="G145" i="8"/>
  <c r="H145" i="8" s="1"/>
  <c r="G146" i="8"/>
  <c r="H146" i="8" s="1"/>
  <c r="G147" i="8"/>
  <c r="H147" i="8" s="1"/>
  <c r="G148" i="8"/>
  <c r="H148" i="8" s="1"/>
  <c r="G149" i="8"/>
  <c r="H149" i="8" s="1"/>
  <c r="G150" i="8"/>
  <c r="H150" i="8" s="1"/>
  <c r="G151" i="8"/>
  <c r="H151" i="8" s="1"/>
  <c r="G152" i="8"/>
  <c r="H152" i="8" s="1"/>
  <c r="G153" i="8"/>
  <c r="H153" i="8" s="1"/>
  <c r="G154" i="8"/>
  <c r="H154" i="8" s="1"/>
  <c r="G155" i="8"/>
  <c r="G156" i="8"/>
  <c r="H156" i="8" s="1"/>
  <c r="G157" i="8"/>
  <c r="H157" i="8" s="1"/>
  <c r="G158" i="8"/>
  <c r="H158" i="8" s="1"/>
  <c r="G159" i="8"/>
  <c r="H159" i="8" s="1"/>
  <c r="G160" i="8"/>
  <c r="H160" i="8" s="1"/>
  <c r="G161" i="8"/>
  <c r="H161" i="8" s="1"/>
  <c r="G162" i="8"/>
  <c r="H162" i="8" s="1"/>
  <c r="G163" i="8"/>
  <c r="H163" i="8" s="1"/>
  <c r="G164" i="8"/>
  <c r="H164" i="8" s="1"/>
  <c r="G165" i="8"/>
  <c r="H165" i="8" s="1"/>
  <c r="G166" i="8"/>
  <c r="H166" i="8" s="1"/>
  <c r="G167" i="8"/>
  <c r="H167" i="8" s="1"/>
  <c r="G168" i="8"/>
  <c r="H168" i="8" s="1"/>
  <c r="G169" i="8"/>
  <c r="H169" i="8" s="1"/>
  <c r="G170" i="8"/>
  <c r="H170" i="8" s="1"/>
  <c r="G171" i="8"/>
  <c r="G172" i="8"/>
  <c r="H172" i="8" s="1"/>
  <c r="G173" i="8"/>
  <c r="H173" i="8" s="1"/>
  <c r="G174" i="8"/>
  <c r="H174" i="8" s="1"/>
  <c r="G175" i="8"/>
  <c r="H175" i="8" s="1"/>
  <c r="G176" i="8"/>
  <c r="H176" i="8" s="1"/>
  <c r="G177" i="8"/>
  <c r="H177" i="8" s="1"/>
  <c r="G178" i="8"/>
  <c r="H178" i="8" s="1"/>
  <c r="G179" i="8"/>
  <c r="H179" i="8" s="1"/>
  <c r="G180" i="8"/>
  <c r="H180" i="8" s="1"/>
  <c r="G181" i="8"/>
  <c r="H181" i="8" s="1"/>
  <c r="G182" i="8"/>
  <c r="H182" i="8" s="1"/>
  <c r="G183" i="8"/>
  <c r="H183" i="8" s="1"/>
  <c r="G184" i="8"/>
  <c r="H184" i="8" s="1"/>
  <c r="G185" i="8"/>
  <c r="H185" i="8" s="1"/>
  <c r="G186" i="8"/>
  <c r="H186" i="8" s="1"/>
  <c r="G187" i="8"/>
  <c r="G188" i="8"/>
  <c r="H188" i="8" s="1"/>
  <c r="G189" i="8"/>
  <c r="H189" i="8" s="1"/>
  <c r="G190" i="8"/>
  <c r="H190" i="8" s="1"/>
  <c r="G191" i="8"/>
  <c r="H191" i="8" s="1"/>
  <c r="G192" i="8"/>
  <c r="H192" i="8" s="1"/>
  <c r="G193" i="8"/>
  <c r="H193" i="8" s="1"/>
  <c r="G194" i="8"/>
  <c r="H194" i="8" s="1"/>
  <c r="G195" i="8"/>
  <c r="H195" i="8" s="1"/>
  <c r="G196" i="8"/>
  <c r="H196" i="8" s="1"/>
  <c r="G197" i="8"/>
  <c r="H197" i="8" s="1"/>
  <c r="G198" i="8"/>
  <c r="H198" i="8" s="1"/>
  <c r="G199" i="8"/>
  <c r="H199" i="8" s="1"/>
  <c r="G200" i="8"/>
  <c r="H200" i="8" s="1"/>
  <c r="G201" i="8"/>
  <c r="H201" i="8" s="1"/>
  <c r="G202" i="8"/>
  <c r="H202" i="8" s="1"/>
  <c r="G203" i="8"/>
  <c r="G204" i="8"/>
  <c r="H204" i="8" s="1"/>
  <c r="G205" i="8"/>
  <c r="H205" i="8" s="1"/>
  <c r="G206" i="8"/>
  <c r="H206" i="8" s="1"/>
  <c r="G207" i="8"/>
  <c r="H207" i="8" s="1"/>
  <c r="G208" i="8"/>
  <c r="H208" i="8" s="1"/>
  <c r="G209" i="8"/>
  <c r="H209" i="8" s="1"/>
  <c r="G210" i="8"/>
  <c r="H210" i="8" s="1"/>
  <c r="G211" i="8"/>
  <c r="H211" i="8" s="1"/>
  <c r="G212" i="8"/>
  <c r="H212" i="8" s="1"/>
  <c r="G213" i="8"/>
  <c r="H213" i="8" s="1"/>
  <c r="G214" i="8"/>
  <c r="H214" i="8" s="1"/>
  <c r="G215" i="8"/>
  <c r="H215" i="8" s="1"/>
  <c r="G216" i="8"/>
  <c r="H216" i="8" s="1"/>
  <c r="G217" i="8"/>
  <c r="H217" i="8" s="1"/>
  <c r="G218" i="8"/>
  <c r="H218" i="8" s="1"/>
  <c r="G219" i="8"/>
  <c r="G220" i="8"/>
  <c r="H220" i="8" s="1"/>
  <c r="G221" i="8"/>
  <c r="H221" i="8" s="1"/>
  <c r="G222" i="8"/>
  <c r="H222" i="8" s="1"/>
  <c r="G223" i="8"/>
  <c r="H223" i="8" s="1"/>
  <c r="G224" i="8"/>
  <c r="H224" i="8" s="1"/>
  <c r="G225" i="8"/>
  <c r="H225" i="8" s="1"/>
  <c r="G226" i="8"/>
  <c r="H226" i="8" s="1"/>
  <c r="G227" i="8"/>
  <c r="H227" i="8" s="1"/>
  <c r="G228" i="8"/>
  <c r="H228" i="8" s="1"/>
  <c r="G229" i="8"/>
  <c r="H229" i="8" s="1"/>
  <c r="G230" i="8"/>
  <c r="H230" i="8" s="1"/>
  <c r="G231" i="8"/>
  <c r="H231" i="8" s="1"/>
  <c r="G232" i="8"/>
  <c r="H232" i="8" s="1"/>
  <c r="G233" i="8"/>
  <c r="H233" i="8" s="1"/>
  <c r="G234" i="8"/>
  <c r="H234" i="8" s="1"/>
  <c r="G235" i="8"/>
  <c r="G236" i="8"/>
  <c r="H236" i="8" s="1"/>
  <c r="G237" i="8"/>
  <c r="H237" i="8" s="1"/>
  <c r="G238" i="8"/>
  <c r="H238" i="8" s="1"/>
  <c r="G239" i="8"/>
  <c r="H239" i="8" s="1"/>
  <c r="G240" i="8"/>
  <c r="H240" i="8" s="1"/>
  <c r="G241" i="8"/>
  <c r="H241" i="8" s="1"/>
  <c r="G242" i="8"/>
  <c r="H242" i="8" s="1"/>
  <c r="G243" i="8"/>
  <c r="H243" i="8" s="1"/>
  <c r="G244" i="8"/>
  <c r="H244" i="8" s="1"/>
  <c r="G245" i="8"/>
  <c r="H245" i="8" s="1"/>
  <c r="G246" i="8"/>
  <c r="H246" i="8" s="1"/>
  <c r="G247" i="8"/>
  <c r="H247" i="8" s="1"/>
  <c r="G248" i="8"/>
  <c r="H248" i="8" s="1"/>
  <c r="G249" i="8"/>
  <c r="H249" i="8" s="1"/>
  <c r="G250" i="8"/>
  <c r="H250" i="8" s="1"/>
  <c r="G251" i="8"/>
  <c r="G252" i="8"/>
  <c r="H252" i="8" s="1"/>
  <c r="G253" i="8"/>
  <c r="H253" i="8" s="1"/>
  <c r="G254" i="8"/>
  <c r="H254" i="8" s="1"/>
  <c r="G255" i="8"/>
  <c r="H255" i="8" s="1"/>
  <c r="G256" i="8"/>
  <c r="H256" i="8" s="1"/>
  <c r="G257" i="8"/>
  <c r="H257" i="8" s="1"/>
  <c r="G258" i="8"/>
  <c r="H258" i="8" s="1"/>
  <c r="G259" i="8"/>
  <c r="H259" i="8" s="1"/>
  <c r="G260" i="8"/>
  <c r="H260" i="8" s="1"/>
  <c r="G261" i="8"/>
  <c r="H261" i="8" s="1"/>
  <c r="G262" i="8"/>
  <c r="H262" i="8" s="1"/>
  <c r="G263" i="8"/>
  <c r="H263" i="8" s="1"/>
  <c r="G264" i="8"/>
  <c r="H264" i="8" s="1"/>
  <c r="G265" i="8"/>
  <c r="H265" i="8" s="1"/>
  <c r="G266" i="8"/>
  <c r="H266" i="8" s="1"/>
  <c r="G267" i="8"/>
  <c r="G268" i="8"/>
  <c r="H268" i="8" s="1"/>
  <c r="G269" i="8"/>
  <c r="H269" i="8" s="1"/>
  <c r="G270" i="8"/>
  <c r="H270" i="8" s="1"/>
  <c r="G271" i="8"/>
  <c r="H271" i="8" s="1"/>
  <c r="G272" i="8"/>
  <c r="H272" i="8" s="1"/>
  <c r="G273" i="8"/>
  <c r="H273" i="8" s="1"/>
  <c r="G274" i="8"/>
  <c r="H274" i="8" s="1"/>
  <c r="G275" i="8"/>
  <c r="H275" i="8" s="1"/>
  <c r="G276" i="8"/>
  <c r="H276" i="8" s="1"/>
  <c r="G277" i="8"/>
  <c r="H277" i="8" s="1"/>
  <c r="G278" i="8"/>
  <c r="H278" i="8" s="1"/>
  <c r="G279" i="8"/>
  <c r="H279" i="8" s="1"/>
  <c r="G280" i="8"/>
  <c r="H280" i="8" s="1"/>
  <c r="G281" i="8"/>
  <c r="H281" i="8" s="1"/>
  <c r="G282" i="8"/>
  <c r="H282" i="8" s="1"/>
  <c r="G283" i="8"/>
  <c r="G284" i="8"/>
  <c r="H284" i="8" s="1"/>
  <c r="G285" i="8"/>
  <c r="H285" i="8" s="1"/>
  <c r="G286" i="8"/>
  <c r="H286" i="8" s="1"/>
  <c r="G287" i="8"/>
  <c r="H287" i="8" s="1"/>
  <c r="G288" i="8"/>
  <c r="H288" i="8" s="1"/>
  <c r="G289" i="8"/>
  <c r="H289" i="8" s="1"/>
  <c r="G290" i="8"/>
  <c r="H290" i="8" s="1"/>
  <c r="G291" i="8"/>
  <c r="H291" i="8" s="1"/>
  <c r="G292" i="8"/>
  <c r="H292" i="8" s="1"/>
  <c r="G293" i="8"/>
  <c r="H293" i="8" s="1"/>
  <c r="G294" i="8"/>
  <c r="H294" i="8" s="1"/>
  <c r="G295" i="8"/>
  <c r="H295" i="8" s="1"/>
  <c r="G296" i="8"/>
  <c r="H296" i="8" s="1"/>
  <c r="G297" i="8"/>
  <c r="H297" i="8" s="1"/>
  <c r="G298" i="8"/>
  <c r="H298" i="8" s="1"/>
  <c r="G299" i="8"/>
  <c r="G300" i="8"/>
  <c r="H300" i="8" s="1"/>
  <c r="G301" i="8"/>
  <c r="H301" i="8" s="1"/>
  <c r="G302" i="8"/>
  <c r="H302" i="8" s="1"/>
  <c r="G303" i="8"/>
  <c r="H303" i="8" s="1"/>
  <c r="G304" i="8"/>
  <c r="H304" i="8" s="1"/>
  <c r="G305" i="8"/>
  <c r="H305" i="8" s="1"/>
  <c r="G306" i="8"/>
  <c r="H306" i="8" s="1"/>
  <c r="G307" i="8"/>
  <c r="H307" i="8" s="1"/>
  <c r="G308" i="8"/>
  <c r="H308" i="8" s="1"/>
  <c r="G309" i="8"/>
  <c r="H309" i="8" s="1"/>
  <c r="G310" i="8"/>
  <c r="H310" i="8" s="1"/>
  <c r="G311" i="8"/>
  <c r="H311" i="8" s="1"/>
  <c r="G312" i="8"/>
  <c r="H312" i="8" s="1"/>
  <c r="G313" i="8"/>
  <c r="H313" i="8" s="1"/>
  <c r="G314" i="8"/>
  <c r="H314" i="8" s="1"/>
  <c r="G315" i="8"/>
  <c r="G316" i="8"/>
  <c r="H316" i="8" s="1"/>
  <c r="G317" i="8"/>
  <c r="H317" i="8" s="1"/>
  <c r="G318" i="8"/>
  <c r="H318" i="8" s="1"/>
  <c r="G319" i="8"/>
  <c r="H319" i="8" s="1"/>
  <c r="G320" i="8"/>
  <c r="H320" i="8" s="1"/>
  <c r="G321" i="8"/>
  <c r="H321" i="8" s="1"/>
  <c r="G322" i="8"/>
  <c r="H322" i="8" s="1"/>
  <c r="G323" i="8"/>
  <c r="H323" i="8" s="1"/>
  <c r="G324" i="8"/>
  <c r="H324" i="8" s="1"/>
  <c r="G325" i="8"/>
  <c r="H325" i="8" s="1"/>
  <c r="G326" i="8"/>
  <c r="H326" i="8" s="1"/>
  <c r="G327" i="8"/>
  <c r="H327" i="8" s="1"/>
  <c r="G328" i="8"/>
  <c r="H328" i="8" s="1"/>
  <c r="G329" i="8"/>
  <c r="H329" i="8" s="1"/>
  <c r="G330" i="8"/>
  <c r="H330" i="8" s="1"/>
  <c r="G331" i="8"/>
  <c r="G332" i="8"/>
  <c r="H332" i="8" s="1"/>
  <c r="G333" i="8"/>
  <c r="H333" i="8" s="1"/>
  <c r="G334" i="8"/>
  <c r="H334" i="8" s="1"/>
  <c r="G335" i="8"/>
  <c r="H335" i="8" s="1"/>
  <c r="G336" i="8"/>
  <c r="H336" i="8" s="1"/>
  <c r="G337" i="8"/>
  <c r="H337" i="8" s="1"/>
  <c r="G338" i="8"/>
  <c r="H338" i="8" s="1"/>
  <c r="G339" i="8"/>
  <c r="H339" i="8" s="1"/>
  <c r="G340" i="8"/>
  <c r="H340" i="8" s="1"/>
  <c r="G341" i="8"/>
  <c r="H341" i="8" s="1"/>
  <c r="G342" i="8"/>
  <c r="H342" i="8" s="1"/>
  <c r="G343" i="8"/>
  <c r="H343" i="8" s="1"/>
  <c r="G344" i="8"/>
  <c r="H344" i="8" s="1"/>
  <c r="G345" i="8"/>
  <c r="H345" i="8" s="1"/>
  <c r="G346" i="8"/>
  <c r="H346" i="8" s="1"/>
  <c r="G347" i="8"/>
  <c r="G348" i="8"/>
  <c r="H348" i="8" s="1"/>
  <c r="G349" i="8"/>
  <c r="H349" i="8" s="1"/>
  <c r="G350" i="8"/>
  <c r="H350" i="8" s="1"/>
  <c r="G351" i="8"/>
  <c r="H351" i="8" s="1"/>
  <c r="G352" i="8"/>
  <c r="H352" i="8" s="1"/>
  <c r="G353" i="8"/>
  <c r="H353" i="8" s="1"/>
  <c r="G354" i="8"/>
  <c r="H354" i="8" s="1"/>
  <c r="G355" i="8"/>
  <c r="H355" i="8" s="1"/>
  <c r="G356" i="8"/>
  <c r="H356" i="8" s="1"/>
  <c r="G357" i="8"/>
  <c r="H357" i="8" s="1"/>
  <c r="G358" i="8"/>
  <c r="H358" i="8" s="1"/>
  <c r="G359" i="8"/>
  <c r="H359" i="8" s="1"/>
  <c r="G360" i="8"/>
  <c r="H360" i="8" s="1"/>
  <c r="G361" i="8"/>
  <c r="H361" i="8" s="1"/>
  <c r="G362" i="8"/>
  <c r="H362" i="8" s="1"/>
  <c r="G363" i="8"/>
  <c r="G364" i="8"/>
  <c r="H364" i="8" s="1"/>
  <c r="G365" i="8"/>
  <c r="H365" i="8" s="1"/>
  <c r="G366" i="8"/>
  <c r="H366" i="8" s="1"/>
  <c r="G367" i="8"/>
  <c r="H367" i="8" s="1"/>
  <c r="G368" i="8"/>
  <c r="H368" i="8" s="1"/>
  <c r="G369" i="8"/>
  <c r="H369" i="8" s="1"/>
  <c r="G370" i="8"/>
  <c r="H370" i="8" s="1"/>
  <c r="G371" i="8"/>
  <c r="H371" i="8" s="1"/>
  <c r="G372" i="8"/>
  <c r="H372" i="8" s="1"/>
  <c r="G373" i="8"/>
  <c r="H373" i="8" s="1"/>
  <c r="G374" i="8"/>
  <c r="H374" i="8" s="1"/>
  <c r="G375" i="8"/>
  <c r="H375" i="8" s="1"/>
  <c r="G376" i="8"/>
  <c r="H376" i="8" s="1"/>
  <c r="G377" i="8"/>
  <c r="H377" i="8" s="1"/>
  <c r="G378" i="8"/>
  <c r="H378" i="8" s="1"/>
  <c r="G379" i="8"/>
  <c r="G380" i="8"/>
  <c r="H380" i="8" s="1"/>
  <c r="G381" i="8"/>
  <c r="H381" i="8" s="1"/>
  <c r="G382" i="8"/>
  <c r="H382" i="8" s="1"/>
  <c r="G383" i="8"/>
  <c r="H383" i="8" s="1"/>
  <c r="G384" i="8"/>
  <c r="H384" i="8" s="1"/>
  <c r="G385" i="8"/>
  <c r="H385" i="8" s="1"/>
  <c r="G386" i="8"/>
  <c r="H386" i="8" s="1"/>
  <c r="G387" i="8"/>
  <c r="H387" i="8" s="1"/>
  <c r="G388" i="8"/>
  <c r="H388" i="8" s="1"/>
  <c r="G389" i="8"/>
  <c r="H389" i="8" s="1"/>
  <c r="G390" i="8"/>
  <c r="H390" i="8" s="1"/>
  <c r="G391" i="8"/>
  <c r="H391" i="8" s="1"/>
  <c r="G392" i="8"/>
  <c r="H392" i="8" s="1"/>
  <c r="G393" i="8"/>
  <c r="H393" i="8" s="1"/>
  <c r="G394" i="8"/>
  <c r="H394" i="8" s="1"/>
  <c r="G395" i="8"/>
  <c r="G396" i="8"/>
  <c r="H396" i="8" s="1"/>
  <c r="G397" i="8"/>
  <c r="H397" i="8" s="1"/>
  <c r="G398" i="8"/>
  <c r="H398" i="8" s="1"/>
  <c r="G399" i="8"/>
  <c r="H399" i="8" s="1"/>
  <c r="G400" i="8"/>
  <c r="H400" i="8" s="1"/>
  <c r="G401" i="8"/>
  <c r="H401" i="8" s="1"/>
  <c r="G402" i="8"/>
  <c r="H402" i="8" s="1"/>
  <c r="G403" i="8"/>
  <c r="H403" i="8" s="1"/>
  <c r="G404" i="8"/>
  <c r="H404" i="8" s="1"/>
  <c r="G405" i="8"/>
  <c r="H405" i="8" s="1"/>
  <c r="G406" i="8"/>
  <c r="H406" i="8" s="1"/>
  <c r="G407" i="8"/>
  <c r="H407" i="8" s="1"/>
  <c r="G408" i="8"/>
  <c r="H408" i="8" s="1"/>
  <c r="G409" i="8"/>
  <c r="H409" i="8" s="1"/>
  <c r="G410" i="8"/>
  <c r="H410" i="8" s="1"/>
  <c r="G411" i="8"/>
  <c r="G412" i="8"/>
  <c r="H412" i="8" s="1"/>
  <c r="G413" i="8"/>
  <c r="H413" i="8" s="1"/>
  <c r="G414" i="8"/>
  <c r="H414" i="8" s="1"/>
  <c r="G415" i="8"/>
  <c r="H415" i="8" s="1"/>
  <c r="G416" i="8"/>
  <c r="H416" i="8" s="1"/>
  <c r="G417" i="8"/>
  <c r="H417" i="8" s="1"/>
  <c r="G418" i="8"/>
  <c r="H418" i="8" s="1"/>
  <c r="G419" i="8"/>
  <c r="H419" i="8" s="1"/>
  <c r="G420" i="8"/>
  <c r="H420" i="8" s="1"/>
  <c r="G421" i="8"/>
  <c r="H421" i="8" s="1"/>
  <c r="G422" i="8"/>
  <c r="H422" i="8" s="1"/>
  <c r="G423" i="8"/>
  <c r="H423" i="8" s="1"/>
  <c r="G424" i="8"/>
  <c r="H424" i="8" s="1"/>
  <c r="G425" i="8"/>
  <c r="H425" i="8" s="1"/>
  <c r="G426" i="8"/>
  <c r="H426" i="8" s="1"/>
  <c r="G427" i="8"/>
  <c r="G428" i="8"/>
  <c r="H428" i="8" s="1"/>
  <c r="G429" i="8"/>
  <c r="H429" i="8" s="1"/>
  <c r="G430" i="8"/>
  <c r="H430" i="8" s="1"/>
  <c r="G431" i="8"/>
  <c r="H431" i="8" s="1"/>
  <c r="G432" i="8"/>
  <c r="H432" i="8" s="1"/>
  <c r="G433" i="8"/>
  <c r="H433" i="8" s="1"/>
  <c r="G434" i="8"/>
  <c r="H434" i="8" s="1"/>
  <c r="G435" i="8"/>
  <c r="H435" i="8" s="1"/>
  <c r="G436" i="8"/>
  <c r="H436" i="8" s="1"/>
  <c r="G437" i="8"/>
  <c r="H437" i="8" s="1"/>
  <c r="G438" i="8"/>
  <c r="H438" i="8" s="1"/>
  <c r="G439" i="8"/>
  <c r="H439" i="8" s="1"/>
  <c r="G440" i="8"/>
  <c r="H440" i="8" s="1"/>
  <c r="G441" i="8"/>
  <c r="H441" i="8" s="1"/>
  <c r="G442" i="8"/>
  <c r="H442" i="8" s="1"/>
  <c r="G443" i="8"/>
  <c r="G444" i="8"/>
  <c r="H444" i="8" s="1"/>
  <c r="G445" i="8"/>
  <c r="H445" i="8" s="1"/>
  <c r="G446" i="8"/>
  <c r="H446" i="8" s="1"/>
  <c r="G447" i="8"/>
  <c r="H447" i="8" s="1"/>
  <c r="G448" i="8"/>
  <c r="H448" i="8" s="1"/>
  <c r="G449" i="8"/>
  <c r="H449" i="8" s="1"/>
  <c r="G450" i="8"/>
  <c r="H450" i="8" s="1"/>
  <c r="G451" i="8"/>
  <c r="H451" i="8" s="1"/>
  <c r="G452" i="8"/>
  <c r="H452" i="8" s="1"/>
  <c r="G453" i="8"/>
  <c r="H453" i="8" s="1"/>
  <c r="G454" i="8"/>
  <c r="H454" i="8" s="1"/>
  <c r="G455" i="8"/>
  <c r="H455" i="8" s="1"/>
  <c r="G456" i="8"/>
  <c r="H456" i="8" s="1"/>
  <c r="G457" i="8"/>
  <c r="H457" i="8" s="1"/>
  <c r="G458" i="8"/>
  <c r="H458" i="8" s="1"/>
  <c r="G459" i="8"/>
  <c r="G460" i="8"/>
  <c r="H460" i="8" s="1"/>
  <c r="G461" i="8"/>
  <c r="H461" i="8" s="1"/>
  <c r="G462" i="8"/>
  <c r="H462" i="8" s="1"/>
  <c r="G463" i="8"/>
  <c r="H463" i="8" s="1"/>
  <c r="G464" i="8"/>
  <c r="H464" i="8" s="1"/>
  <c r="G465" i="8"/>
  <c r="H465" i="8" s="1"/>
  <c r="G466" i="8"/>
  <c r="H466" i="8" s="1"/>
  <c r="G467" i="8"/>
  <c r="H467" i="8" s="1"/>
  <c r="G468" i="8"/>
  <c r="H468" i="8" s="1"/>
  <c r="G469" i="8"/>
  <c r="H469" i="8" s="1"/>
  <c r="G470" i="8"/>
  <c r="H470" i="8" s="1"/>
  <c r="G471" i="8"/>
  <c r="H471" i="8" s="1"/>
  <c r="G472" i="8"/>
  <c r="H472" i="8" s="1"/>
  <c r="G473" i="8"/>
  <c r="H473" i="8" s="1"/>
  <c r="G474" i="8"/>
  <c r="H474" i="8" s="1"/>
  <c r="G475" i="8"/>
  <c r="G476" i="8"/>
  <c r="H476" i="8" s="1"/>
  <c r="G477" i="8"/>
  <c r="H477" i="8" s="1"/>
  <c r="G478" i="8"/>
  <c r="H478" i="8" s="1"/>
  <c r="G479" i="8"/>
  <c r="H479" i="8" s="1"/>
  <c r="G480" i="8"/>
  <c r="H480" i="8" s="1"/>
  <c r="G481" i="8"/>
  <c r="H481" i="8" s="1"/>
  <c r="G482" i="8"/>
  <c r="H482" i="8" s="1"/>
  <c r="G483" i="8"/>
  <c r="H483" i="8" s="1"/>
  <c r="G484" i="8"/>
  <c r="H484" i="8" s="1"/>
  <c r="G485" i="8"/>
  <c r="H485" i="8" s="1"/>
  <c r="G486" i="8"/>
  <c r="H486" i="8" s="1"/>
  <c r="G487" i="8"/>
  <c r="H487" i="8" s="1"/>
  <c r="G488" i="8"/>
  <c r="H488" i="8" s="1"/>
  <c r="G489" i="8"/>
  <c r="H489" i="8" s="1"/>
  <c r="G490" i="8"/>
  <c r="H490" i="8" s="1"/>
  <c r="G491" i="8"/>
  <c r="G492" i="8"/>
  <c r="H492" i="8" s="1"/>
  <c r="G493" i="8"/>
  <c r="H493" i="8" s="1"/>
  <c r="G494" i="8"/>
  <c r="H494" i="8" s="1"/>
  <c r="G495" i="8"/>
  <c r="H495" i="8" s="1"/>
  <c r="G496" i="8"/>
  <c r="H496" i="8" s="1"/>
  <c r="G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3" i="8"/>
  <c r="J123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J67" i="10" s="1"/>
  <c r="I68" i="10"/>
  <c r="J68" i="10" s="1"/>
  <c r="I69" i="10"/>
  <c r="J69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 s="1"/>
  <c r="I117" i="10"/>
  <c r="J117" i="10" s="1"/>
  <c r="I118" i="10"/>
  <c r="J118" i="10" s="1"/>
  <c r="I119" i="10"/>
  <c r="J119" i="10" s="1"/>
  <c r="I120" i="10"/>
  <c r="J120" i="10" s="1"/>
  <c r="I121" i="10"/>
  <c r="J121" i="10" s="1"/>
  <c r="I122" i="10"/>
  <c r="J122" i="10" s="1"/>
  <c r="I123" i="10"/>
  <c r="I124" i="10"/>
  <c r="J124" i="10" s="1"/>
  <c r="I125" i="10"/>
  <c r="J125" i="10" s="1"/>
  <c r="I126" i="10"/>
  <c r="J126" i="10" s="1"/>
  <c r="I127" i="10"/>
  <c r="J127" i="10" s="1"/>
  <c r="I128" i="10"/>
  <c r="J128" i="10" s="1"/>
  <c r="I129" i="10"/>
  <c r="J129" i="10" s="1"/>
  <c r="I130" i="10"/>
  <c r="J130" i="10" s="1"/>
  <c r="I131" i="10"/>
  <c r="J131" i="10" s="1"/>
  <c r="I132" i="10"/>
  <c r="J132" i="10" s="1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J139" i="10" s="1"/>
  <c r="I140" i="10"/>
  <c r="J140" i="10" s="1"/>
  <c r="I141" i="10"/>
  <c r="J141" i="10" s="1"/>
  <c r="I142" i="10"/>
  <c r="J142" i="10" s="1"/>
  <c r="I143" i="10"/>
  <c r="J143" i="10" s="1"/>
  <c r="I144" i="10"/>
  <c r="J144" i="10" s="1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J151" i="10" s="1"/>
  <c r="I152" i="10"/>
  <c r="J152" i="10" s="1"/>
  <c r="I153" i="10"/>
  <c r="J153" i="10" s="1"/>
  <c r="I154" i="10"/>
  <c r="J154" i="10" s="1"/>
  <c r="I155" i="10"/>
  <c r="J155" i="10" s="1"/>
  <c r="I156" i="10"/>
  <c r="J156" i="10" s="1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J163" i="10" s="1"/>
  <c r="I164" i="10"/>
  <c r="J164" i="10" s="1"/>
  <c r="I165" i="10"/>
  <c r="J165" i="10" s="1"/>
  <c r="I166" i="10"/>
  <c r="J166" i="10" s="1"/>
  <c r="I167" i="10"/>
  <c r="J167" i="10" s="1"/>
  <c r="I168" i="10"/>
  <c r="J168" i="10" s="1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J175" i="10" s="1"/>
  <c r="I176" i="10"/>
  <c r="J176" i="10" s="1"/>
  <c r="I177" i="10"/>
  <c r="J177" i="10" s="1"/>
  <c r="I178" i="10"/>
  <c r="J178" i="10" s="1"/>
  <c r="I179" i="10"/>
  <c r="J179" i="10" s="1"/>
  <c r="I180" i="10"/>
  <c r="J180" i="10" s="1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J187" i="10" s="1"/>
  <c r="I188" i="10"/>
  <c r="J188" i="10" s="1"/>
  <c r="I189" i="10"/>
  <c r="J189" i="10" s="1"/>
  <c r="I190" i="10"/>
  <c r="J190" i="10" s="1"/>
  <c r="I191" i="10"/>
  <c r="J191" i="10" s="1"/>
  <c r="I192" i="10"/>
  <c r="J192" i="10" s="1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J199" i="10" s="1"/>
  <c r="I200" i="10"/>
  <c r="J200" i="10" s="1"/>
  <c r="I201" i="10"/>
  <c r="J201" i="10" s="1"/>
  <c r="I202" i="10"/>
  <c r="J202" i="10" s="1"/>
  <c r="I203" i="10"/>
  <c r="J203" i="10" s="1"/>
  <c r="I204" i="10"/>
  <c r="J204" i="10" s="1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J211" i="10" s="1"/>
  <c r="I212" i="10"/>
  <c r="J212" i="10" s="1"/>
  <c r="I213" i="10"/>
  <c r="J213" i="10" s="1"/>
  <c r="I214" i="10"/>
  <c r="J214" i="10" s="1"/>
  <c r="I215" i="10"/>
  <c r="J215" i="10" s="1"/>
  <c r="I216" i="10"/>
  <c r="J216" i="10" s="1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J223" i="10" s="1"/>
  <c r="I224" i="10"/>
  <c r="J224" i="10" s="1"/>
  <c r="I225" i="10"/>
  <c r="J225" i="10" s="1"/>
  <c r="I226" i="10"/>
  <c r="J226" i="10" s="1"/>
  <c r="I227" i="10"/>
  <c r="J227" i="10" s="1"/>
  <c r="I228" i="10"/>
  <c r="J228" i="10" s="1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J235" i="10" s="1"/>
  <c r="I236" i="10"/>
  <c r="J236" i="10" s="1"/>
  <c r="I237" i="10"/>
  <c r="J237" i="10" s="1"/>
  <c r="I238" i="10"/>
  <c r="J238" i="10" s="1"/>
  <c r="I239" i="10"/>
  <c r="J239" i="10" s="1"/>
  <c r="I240" i="10"/>
  <c r="J240" i="10" s="1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J247" i="10" s="1"/>
  <c r="I248" i="10"/>
  <c r="J248" i="10" s="1"/>
  <c r="I249" i="10"/>
  <c r="J249" i="10" s="1"/>
  <c r="I250" i="10"/>
  <c r="J250" i="10" s="1"/>
  <c r="I251" i="10"/>
  <c r="J251" i="10" s="1"/>
  <c r="I252" i="10"/>
  <c r="J252" i="10" s="1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J259" i="10" s="1"/>
  <c r="I260" i="10"/>
  <c r="J260" i="10" s="1"/>
  <c r="I261" i="10"/>
  <c r="J261" i="10" s="1"/>
  <c r="I262" i="10"/>
  <c r="J262" i="10" s="1"/>
  <c r="I263" i="10"/>
  <c r="J263" i="10" s="1"/>
  <c r="I264" i="10"/>
  <c r="J264" i="10" s="1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J271" i="10" s="1"/>
  <c r="I272" i="10"/>
  <c r="J272" i="10" s="1"/>
  <c r="I273" i="10"/>
  <c r="J273" i="10" s="1"/>
  <c r="I274" i="10"/>
  <c r="J274" i="10" s="1"/>
  <c r="I275" i="10"/>
  <c r="J275" i="10" s="1"/>
  <c r="I276" i="10"/>
  <c r="J276" i="10" s="1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J283" i="10" s="1"/>
  <c r="I284" i="10"/>
  <c r="J284" i="10" s="1"/>
  <c r="I285" i="10"/>
  <c r="J285" i="10" s="1"/>
  <c r="I286" i="10"/>
  <c r="J286" i="10" s="1"/>
  <c r="I287" i="10"/>
  <c r="J287" i="10" s="1"/>
  <c r="I288" i="10"/>
  <c r="J288" i="10" s="1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J295" i="10" s="1"/>
  <c r="I296" i="10"/>
  <c r="J296" i="10" s="1"/>
  <c r="I297" i="10"/>
  <c r="J297" i="10" s="1"/>
  <c r="I298" i="10"/>
  <c r="J298" i="10" s="1"/>
  <c r="I299" i="10"/>
  <c r="J299" i="10" s="1"/>
  <c r="I300" i="10"/>
  <c r="J300" i="10" s="1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J307" i="10" s="1"/>
  <c r="I308" i="10"/>
  <c r="J308" i="10" s="1"/>
  <c r="I309" i="10"/>
  <c r="J309" i="10" s="1"/>
  <c r="I310" i="10"/>
  <c r="J310" i="10" s="1"/>
  <c r="I311" i="10"/>
  <c r="J311" i="10" s="1"/>
  <c r="I312" i="10"/>
  <c r="J312" i="10" s="1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J319" i="10" s="1"/>
  <c r="I320" i="10"/>
  <c r="J320" i="10" s="1"/>
  <c r="I321" i="10"/>
  <c r="J321" i="10" s="1"/>
  <c r="I322" i="10"/>
  <c r="J322" i="10" s="1"/>
  <c r="I323" i="10"/>
  <c r="J323" i="10" s="1"/>
  <c r="I324" i="10"/>
  <c r="J324" i="10" s="1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J331" i="10" s="1"/>
  <c r="I332" i="10"/>
  <c r="J332" i="10" s="1"/>
  <c r="I333" i="10"/>
  <c r="J333" i="10" s="1"/>
  <c r="I334" i="10"/>
  <c r="J334" i="10" s="1"/>
  <c r="I335" i="10"/>
  <c r="J335" i="10" s="1"/>
  <c r="I336" i="10"/>
  <c r="J336" i="10" s="1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J343" i="10" s="1"/>
  <c r="I344" i="10"/>
  <c r="J344" i="10" s="1"/>
  <c r="I345" i="10"/>
  <c r="J345" i="10" s="1"/>
  <c r="I346" i="10"/>
  <c r="J346" i="10" s="1"/>
  <c r="I347" i="10"/>
  <c r="J347" i="10" s="1"/>
  <c r="I348" i="10"/>
  <c r="J348" i="10" s="1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J355" i="10" s="1"/>
  <c r="I356" i="10"/>
  <c r="J356" i="10" s="1"/>
  <c r="I357" i="10"/>
  <c r="J357" i="10" s="1"/>
  <c r="I358" i="10"/>
  <c r="J358" i="10" s="1"/>
  <c r="I359" i="10"/>
  <c r="J359" i="10" s="1"/>
  <c r="I360" i="10"/>
  <c r="J360" i="10" s="1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J367" i="10" s="1"/>
  <c r="I368" i="10"/>
  <c r="J368" i="10" s="1"/>
  <c r="I369" i="10"/>
  <c r="J369" i="10" s="1"/>
  <c r="I370" i="10"/>
  <c r="J370" i="10" s="1"/>
  <c r="I371" i="10"/>
  <c r="J371" i="10" s="1"/>
  <c r="I372" i="10"/>
  <c r="J372" i="10" s="1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J379" i="10" s="1"/>
  <c r="I380" i="10"/>
  <c r="J380" i="10" s="1"/>
  <c r="I381" i="10"/>
  <c r="J381" i="10" s="1"/>
  <c r="I382" i="10"/>
  <c r="J382" i="10" s="1"/>
  <c r="I383" i="10"/>
  <c r="J383" i="10" s="1"/>
  <c r="I384" i="10"/>
  <c r="J384" i="10" s="1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J391" i="10" s="1"/>
  <c r="I392" i="10"/>
  <c r="J392" i="10" s="1"/>
  <c r="I393" i="10"/>
  <c r="J393" i="10" s="1"/>
  <c r="I394" i="10"/>
  <c r="J394" i="10" s="1"/>
  <c r="I395" i="10"/>
  <c r="J395" i="10" s="1"/>
  <c r="I396" i="10"/>
  <c r="J396" i="10" s="1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J403" i="10" s="1"/>
  <c r="I404" i="10"/>
  <c r="J404" i="10" s="1"/>
  <c r="I405" i="10"/>
  <c r="J405" i="10" s="1"/>
  <c r="I406" i="10"/>
  <c r="J406" i="10" s="1"/>
  <c r="I407" i="10"/>
  <c r="J407" i="10" s="1"/>
  <c r="I408" i="10"/>
  <c r="J408" i="10" s="1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J415" i="10" s="1"/>
  <c r="I416" i="10"/>
  <c r="J416" i="10" s="1"/>
  <c r="I417" i="10"/>
  <c r="J417" i="10" s="1"/>
  <c r="I418" i="10"/>
  <c r="J418" i="10" s="1"/>
  <c r="I419" i="10"/>
  <c r="J419" i="10" s="1"/>
  <c r="I420" i="10"/>
  <c r="J420" i="10" s="1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J427" i="10" s="1"/>
  <c r="I428" i="10"/>
  <c r="J428" i="10" s="1"/>
  <c r="I429" i="10"/>
  <c r="J429" i="10" s="1"/>
  <c r="I430" i="10"/>
  <c r="J430" i="10" s="1"/>
  <c r="I431" i="10"/>
  <c r="J431" i="10" s="1"/>
  <c r="I432" i="10"/>
  <c r="J432" i="10" s="1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J439" i="10" s="1"/>
  <c r="I440" i="10"/>
  <c r="J440" i="10" s="1"/>
  <c r="I441" i="10"/>
  <c r="J441" i="10" s="1"/>
  <c r="I442" i="10"/>
  <c r="J442" i="10" s="1"/>
  <c r="I443" i="10"/>
  <c r="J443" i="10" s="1"/>
  <c r="I444" i="10"/>
  <c r="J444" i="10" s="1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J451" i="10" s="1"/>
  <c r="I452" i="10"/>
  <c r="J452" i="10" s="1"/>
  <c r="I453" i="10"/>
  <c r="J453" i="10" s="1"/>
  <c r="I454" i="10"/>
  <c r="J454" i="10" s="1"/>
  <c r="I455" i="10"/>
  <c r="J455" i="10" s="1"/>
  <c r="I456" i="10"/>
  <c r="J456" i="10" s="1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J463" i="10" s="1"/>
  <c r="I464" i="10"/>
  <c r="J464" i="10" s="1"/>
  <c r="I465" i="10"/>
  <c r="J465" i="10" s="1"/>
  <c r="I466" i="10"/>
  <c r="J466" i="10" s="1"/>
  <c r="I467" i="10"/>
  <c r="J467" i="10" s="1"/>
  <c r="I468" i="10"/>
  <c r="J468" i="10" s="1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J475" i="10" s="1"/>
  <c r="I476" i="10"/>
  <c r="J476" i="10" s="1"/>
  <c r="I477" i="10"/>
  <c r="J477" i="10" s="1"/>
  <c r="I478" i="10"/>
  <c r="J478" i="10" s="1"/>
  <c r="I479" i="10"/>
  <c r="J479" i="10" s="1"/>
  <c r="I480" i="10"/>
  <c r="J480" i="10" s="1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J487" i="10" s="1"/>
  <c r="I488" i="10"/>
  <c r="J488" i="10" s="1"/>
  <c r="I489" i="10"/>
  <c r="J489" i="10" s="1"/>
  <c r="I490" i="10"/>
  <c r="J490" i="10" s="1"/>
  <c r="I491" i="10"/>
  <c r="J491" i="10" s="1"/>
  <c r="I492" i="10"/>
  <c r="J492" i="10" s="1"/>
  <c r="I493" i="10"/>
  <c r="J493" i="10" s="1"/>
  <c r="I494" i="10"/>
  <c r="J494" i="10" s="1"/>
  <c r="I495" i="10"/>
  <c r="J495" i="10" s="1"/>
  <c r="I496" i="10"/>
  <c r="J496" i="10" s="1"/>
  <c r="I3" i="10"/>
  <c r="J3" i="10" s="1"/>
  <c r="H19" i="10"/>
  <c r="H67" i="10"/>
  <c r="H99" i="10"/>
  <c r="H115" i="10"/>
  <c r="H131" i="10"/>
  <c r="H147" i="10"/>
  <c r="H179" i="10"/>
  <c r="H275" i="10"/>
  <c r="H323" i="10"/>
  <c r="H355" i="10"/>
  <c r="H371" i="10"/>
  <c r="H435" i="10"/>
  <c r="G3" i="10"/>
  <c r="G4" i="10"/>
  <c r="G5" i="10"/>
  <c r="G6" i="10"/>
  <c r="G7" i="10"/>
  <c r="H7" i="10" s="1"/>
  <c r="G8" i="10"/>
  <c r="H8" i="10" s="1"/>
  <c r="G9" i="10"/>
  <c r="H9" i="10" s="1"/>
  <c r="G10" i="10"/>
  <c r="H10" i="10" s="1"/>
  <c r="G11" i="10"/>
  <c r="H11" i="10" s="1"/>
  <c r="G12" i="10"/>
  <c r="H12" i="10" s="1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H27" i="10" s="1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G68" i="10"/>
  <c r="H68" i="10" s="1"/>
  <c r="G69" i="10"/>
  <c r="H69" i="10" s="1"/>
  <c r="G70" i="10"/>
  <c r="H70" i="10" s="1"/>
  <c r="G71" i="10"/>
  <c r="H71" i="10" s="1"/>
  <c r="G72" i="10"/>
  <c r="H72" i="10" s="1"/>
  <c r="G73" i="10"/>
  <c r="H73" i="10" s="1"/>
  <c r="G74" i="10"/>
  <c r="H74" i="10" s="1"/>
  <c r="G75" i="10"/>
  <c r="H75" i="10" s="1"/>
  <c r="G76" i="10"/>
  <c r="H76" i="10" s="1"/>
  <c r="G77" i="10"/>
  <c r="H77" i="10" s="1"/>
  <c r="G78" i="10"/>
  <c r="H78" i="10" s="1"/>
  <c r="G79" i="10"/>
  <c r="H79" i="10" s="1"/>
  <c r="G80" i="10"/>
  <c r="H80" i="10" s="1"/>
  <c r="G81" i="10"/>
  <c r="H81" i="10" s="1"/>
  <c r="G82" i="10"/>
  <c r="H82" i="10" s="1"/>
  <c r="G83" i="10"/>
  <c r="H83" i="10" s="1"/>
  <c r="G84" i="10"/>
  <c r="H84" i="10" s="1"/>
  <c r="G85" i="10"/>
  <c r="H85" i="10" s="1"/>
  <c r="G86" i="10"/>
  <c r="H86" i="10" s="1"/>
  <c r="G87" i="10"/>
  <c r="H87" i="10" s="1"/>
  <c r="G88" i="10"/>
  <c r="H88" i="10" s="1"/>
  <c r="G89" i="10"/>
  <c r="H89" i="10" s="1"/>
  <c r="G90" i="10"/>
  <c r="H90" i="10" s="1"/>
  <c r="G91" i="10"/>
  <c r="H91" i="10" s="1"/>
  <c r="G92" i="10"/>
  <c r="H92" i="10" s="1"/>
  <c r="G93" i="10"/>
  <c r="H93" i="10" s="1"/>
  <c r="G94" i="10"/>
  <c r="H94" i="10" s="1"/>
  <c r="G95" i="10"/>
  <c r="H95" i="10" s="1"/>
  <c r="G96" i="10"/>
  <c r="H96" i="10" s="1"/>
  <c r="G97" i="10"/>
  <c r="H97" i="10" s="1"/>
  <c r="G98" i="10"/>
  <c r="H98" i="10" s="1"/>
  <c r="G99" i="10"/>
  <c r="G100" i="10"/>
  <c r="H100" i="10" s="1"/>
  <c r="G101" i="10"/>
  <c r="H101" i="10" s="1"/>
  <c r="G102" i="10"/>
  <c r="H102" i="10" s="1"/>
  <c r="G103" i="10"/>
  <c r="H103" i="10" s="1"/>
  <c r="G104" i="10"/>
  <c r="H104" i="10" s="1"/>
  <c r="G105" i="10"/>
  <c r="H105" i="10" s="1"/>
  <c r="G106" i="10"/>
  <c r="H106" i="10" s="1"/>
  <c r="G107" i="10"/>
  <c r="H107" i="10" s="1"/>
  <c r="G108" i="10"/>
  <c r="H108" i="10" s="1"/>
  <c r="G109" i="10"/>
  <c r="H109" i="10" s="1"/>
  <c r="G110" i="10"/>
  <c r="H110" i="10" s="1"/>
  <c r="G111" i="10"/>
  <c r="H111" i="10" s="1"/>
  <c r="G112" i="10"/>
  <c r="H112" i="10" s="1"/>
  <c r="G113" i="10"/>
  <c r="H113" i="10" s="1"/>
  <c r="G114" i="10"/>
  <c r="H114" i="10" s="1"/>
  <c r="G115" i="10"/>
  <c r="G116" i="10"/>
  <c r="H116" i="10" s="1"/>
  <c r="G117" i="10"/>
  <c r="H117" i="10" s="1"/>
  <c r="G118" i="10"/>
  <c r="H118" i="10" s="1"/>
  <c r="G119" i="10"/>
  <c r="H119" i="10" s="1"/>
  <c r="G120" i="10"/>
  <c r="H120" i="10" s="1"/>
  <c r="G121" i="10"/>
  <c r="H121" i="10" s="1"/>
  <c r="G122" i="10"/>
  <c r="H122" i="10" s="1"/>
  <c r="G123" i="10"/>
  <c r="H123" i="10" s="1"/>
  <c r="G124" i="10"/>
  <c r="H124" i="10" s="1"/>
  <c r="G125" i="10"/>
  <c r="H125" i="10" s="1"/>
  <c r="G126" i="10"/>
  <c r="H126" i="10" s="1"/>
  <c r="G127" i="10"/>
  <c r="H127" i="10" s="1"/>
  <c r="G128" i="10"/>
  <c r="H128" i="10" s="1"/>
  <c r="G129" i="10"/>
  <c r="H129" i="10" s="1"/>
  <c r="G130" i="10"/>
  <c r="H130" i="10" s="1"/>
  <c r="G131" i="10"/>
  <c r="G132" i="10"/>
  <c r="H132" i="10" s="1"/>
  <c r="G133" i="10"/>
  <c r="H133" i="10" s="1"/>
  <c r="G134" i="10"/>
  <c r="H134" i="10" s="1"/>
  <c r="G135" i="10"/>
  <c r="H135" i="10" s="1"/>
  <c r="G136" i="10"/>
  <c r="H136" i="10" s="1"/>
  <c r="G137" i="10"/>
  <c r="H137" i="10" s="1"/>
  <c r="G138" i="10"/>
  <c r="H138" i="10" s="1"/>
  <c r="G139" i="10"/>
  <c r="H139" i="10" s="1"/>
  <c r="G140" i="10"/>
  <c r="H140" i="10" s="1"/>
  <c r="G141" i="10"/>
  <c r="H141" i="10" s="1"/>
  <c r="G142" i="10"/>
  <c r="H142" i="10" s="1"/>
  <c r="G143" i="10"/>
  <c r="H143" i="10" s="1"/>
  <c r="G144" i="10"/>
  <c r="H144" i="10" s="1"/>
  <c r="G145" i="10"/>
  <c r="H145" i="10" s="1"/>
  <c r="G146" i="10"/>
  <c r="H146" i="10" s="1"/>
  <c r="G147" i="10"/>
  <c r="G148" i="10"/>
  <c r="H148" i="10" s="1"/>
  <c r="G149" i="10"/>
  <c r="H149" i="10" s="1"/>
  <c r="G150" i="10"/>
  <c r="H150" i="10" s="1"/>
  <c r="G151" i="10"/>
  <c r="H151" i="10" s="1"/>
  <c r="G152" i="10"/>
  <c r="H152" i="10" s="1"/>
  <c r="G153" i="10"/>
  <c r="H153" i="10" s="1"/>
  <c r="G154" i="10"/>
  <c r="H154" i="10" s="1"/>
  <c r="G155" i="10"/>
  <c r="H155" i="10" s="1"/>
  <c r="G156" i="10"/>
  <c r="H156" i="10" s="1"/>
  <c r="G157" i="10"/>
  <c r="H157" i="10" s="1"/>
  <c r="G158" i="10"/>
  <c r="H158" i="10" s="1"/>
  <c r="G159" i="10"/>
  <c r="H159" i="10" s="1"/>
  <c r="G160" i="10"/>
  <c r="H160" i="10" s="1"/>
  <c r="G161" i="10"/>
  <c r="H161" i="10" s="1"/>
  <c r="G162" i="10"/>
  <c r="H162" i="10" s="1"/>
  <c r="G163" i="10"/>
  <c r="H163" i="10" s="1"/>
  <c r="G164" i="10"/>
  <c r="H164" i="10" s="1"/>
  <c r="G165" i="10"/>
  <c r="H165" i="10" s="1"/>
  <c r="G166" i="10"/>
  <c r="H166" i="10" s="1"/>
  <c r="G167" i="10"/>
  <c r="H167" i="10" s="1"/>
  <c r="G168" i="10"/>
  <c r="H168" i="10" s="1"/>
  <c r="G169" i="10"/>
  <c r="H169" i="10" s="1"/>
  <c r="G170" i="10"/>
  <c r="H170" i="10" s="1"/>
  <c r="G171" i="10"/>
  <c r="H171" i="10" s="1"/>
  <c r="G172" i="10"/>
  <c r="H172" i="10" s="1"/>
  <c r="G173" i="10"/>
  <c r="H173" i="10" s="1"/>
  <c r="G174" i="10"/>
  <c r="H174" i="10" s="1"/>
  <c r="G175" i="10"/>
  <c r="H175" i="10" s="1"/>
  <c r="G176" i="10"/>
  <c r="H176" i="10" s="1"/>
  <c r="G177" i="10"/>
  <c r="H177" i="10" s="1"/>
  <c r="G178" i="10"/>
  <c r="H178" i="10" s="1"/>
  <c r="G179" i="10"/>
  <c r="G180" i="10"/>
  <c r="H180" i="10" s="1"/>
  <c r="G181" i="10"/>
  <c r="H181" i="10" s="1"/>
  <c r="G182" i="10"/>
  <c r="H182" i="10" s="1"/>
  <c r="G183" i="10"/>
  <c r="H183" i="10" s="1"/>
  <c r="G184" i="10"/>
  <c r="H184" i="10" s="1"/>
  <c r="G185" i="10"/>
  <c r="H185" i="10" s="1"/>
  <c r="G186" i="10"/>
  <c r="H186" i="10" s="1"/>
  <c r="G187" i="10"/>
  <c r="H187" i="10" s="1"/>
  <c r="G188" i="10"/>
  <c r="H188" i="10" s="1"/>
  <c r="G189" i="10"/>
  <c r="H189" i="10" s="1"/>
  <c r="G190" i="10"/>
  <c r="H190" i="10" s="1"/>
  <c r="G191" i="10"/>
  <c r="H191" i="10" s="1"/>
  <c r="G192" i="10"/>
  <c r="H192" i="10" s="1"/>
  <c r="G193" i="10"/>
  <c r="H193" i="10" s="1"/>
  <c r="G194" i="10"/>
  <c r="H194" i="10" s="1"/>
  <c r="G195" i="10"/>
  <c r="H195" i="10" s="1"/>
  <c r="G196" i="10"/>
  <c r="H196" i="10" s="1"/>
  <c r="G197" i="10"/>
  <c r="H197" i="10" s="1"/>
  <c r="G198" i="10"/>
  <c r="H198" i="10" s="1"/>
  <c r="G199" i="10"/>
  <c r="H199" i="10" s="1"/>
  <c r="G200" i="10"/>
  <c r="H200" i="10" s="1"/>
  <c r="G201" i="10"/>
  <c r="H201" i="10" s="1"/>
  <c r="G202" i="10"/>
  <c r="H202" i="10" s="1"/>
  <c r="G203" i="10"/>
  <c r="H203" i="10" s="1"/>
  <c r="G204" i="10"/>
  <c r="H204" i="10" s="1"/>
  <c r="G205" i="10"/>
  <c r="H205" i="10" s="1"/>
  <c r="G206" i="10"/>
  <c r="H206" i="10" s="1"/>
  <c r="G207" i="10"/>
  <c r="H207" i="10" s="1"/>
  <c r="G208" i="10"/>
  <c r="H208" i="10" s="1"/>
  <c r="G209" i="10"/>
  <c r="H209" i="10" s="1"/>
  <c r="G210" i="10"/>
  <c r="H210" i="10" s="1"/>
  <c r="G211" i="10"/>
  <c r="H211" i="10" s="1"/>
  <c r="G212" i="10"/>
  <c r="H212" i="10" s="1"/>
  <c r="G213" i="10"/>
  <c r="H213" i="10" s="1"/>
  <c r="G214" i="10"/>
  <c r="H214" i="10" s="1"/>
  <c r="G215" i="10"/>
  <c r="H215" i="10" s="1"/>
  <c r="G216" i="10"/>
  <c r="H216" i="10" s="1"/>
  <c r="G217" i="10"/>
  <c r="H217" i="10" s="1"/>
  <c r="G218" i="10"/>
  <c r="H218" i="10" s="1"/>
  <c r="G219" i="10"/>
  <c r="H219" i="10" s="1"/>
  <c r="G220" i="10"/>
  <c r="H220" i="10" s="1"/>
  <c r="G221" i="10"/>
  <c r="H221" i="10" s="1"/>
  <c r="G222" i="10"/>
  <c r="H222" i="10" s="1"/>
  <c r="G223" i="10"/>
  <c r="H223" i="10" s="1"/>
  <c r="G224" i="10"/>
  <c r="H224" i="10" s="1"/>
  <c r="G225" i="10"/>
  <c r="H225" i="10" s="1"/>
  <c r="G226" i="10"/>
  <c r="H226" i="10" s="1"/>
  <c r="G227" i="10"/>
  <c r="H227" i="10" s="1"/>
  <c r="G228" i="10"/>
  <c r="H228" i="10" s="1"/>
  <c r="G229" i="10"/>
  <c r="H229" i="10" s="1"/>
  <c r="G230" i="10"/>
  <c r="H230" i="10" s="1"/>
  <c r="G231" i="10"/>
  <c r="H231" i="10" s="1"/>
  <c r="G232" i="10"/>
  <c r="H232" i="10" s="1"/>
  <c r="G233" i="10"/>
  <c r="H233" i="10" s="1"/>
  <c r="G234" i="10"/>
  <c r="H234" i="10" s="1"/>
  <c r="G235" i="10"/>
  <c r="H235" i="10" s="1"/>
  <c r="G236" i="10"/>
  <c r="H236" i="10" s="1"/>
  <c r="G237" i="10"/>
  <c r="H237" i="10" s="1"/>
  <c r="G238" i="10"/>
  <c r="H238" i="10" s="1"/>
  <c r="G239" i="10"/>
  <c r="H239" i="10" s="1"/>
  <c r="G240" i="10"/>
  <c r="H240" i="10" s="1"/>
  <c r="G241" i="10"/>
  <c r="H241" i="10" s="1"/>
  <c r="G242" i="10"/>
  <c r="H242" i="10" s="1"/>
  <c r="G243" i="10"/>
  <c r="H243" i="10" s="1"/>
  <c r="G244" i="10"/>
  <c r="H244" i="10" s="1"/>
  <c r="G245" i="10"/>
  <c r="H245" i="10" s="1"/>
  <c r="G246" i="10"/>
  <c r="H246" i="10" s="1"/>
  <c r="G247" i="10"/>
  <c r="H247" i="10" s="1"/>
  <c r="G248" i="10"/>
  <c r="H248" i="10" s="1"/>
  <c r="G249" i="10"/>
  <c r="H249" i="10" s="1"/>
  <c r="G250" i="10"/>
  <c r="H250" i="10" s="1"/>
  <c r="G251" i="10"/>
  <c r="H251" i="10" s="1"/>
  <c r="G252" i="10"/>
  <c r="H252" i="10" s="1"/>
  <c r="G253" i="10"/>
  <c r="H253" i="10" s="1"/>
  <c r="G254" i="10"/>
  <c r="H254" i="10" s="1"/>
  <c r="G255" i="10"/>
  <c r="H255" i="10" s="1"/>
  <c r="G256" i="10"/>
  <c r="H256" i="10" s="1"/>
  <c r="G257" i="10"/>
  <c r="H257" i="10" s="1"/>
  <c r="G258" i="10"/>
  <c r="H258" i="10" s="1"/>
  <c r="G259" i="10"/>
  <c r="H259" i="10" s="1"/>
  <c r="G260" i="10"/>
  <c r="H260" i="10" s="1"/>
  <c r="G261" i="10"/>
  <c r="H261" i="10" s="1"/>
  <c r="G262" i="10"/>
  <c r="H262" i="10" s="1"/>
  <c r="G263" i="10"/>
  <c r="H263" i="10" s="1"/>
  <c r="G264" i="10"/>
  <c r="H264" i="10" s="1"/>
  <c r="G265" i="10"/>
  <c r="H265" i="10" s="1"/>
  <c r="G266" i="10"/>
  <c r="H266" i="10" s="1"/>
  <c r="G267" i="10"/>
  <c r="H267" i="10" s="1"/>
  <c r="G268" i="10"/>
  <c r="H268" i="10" s="1"/>
  <c r="G269" i="10"/>
  <c r="H269" i="10" s="1"/>
  <c r="G270" i="10"/>
  <c r="H270" i="10" s="1"/>
  <c r="G271" i="10"/>
  <c r="H271" i="10" s="1"/>
  <c r="G272" i="10"/>
  <c r="H272" i="10" s="1"/>
  <c r="G273" i="10"/>
  <c r="H273" i="10" s="1"/>
  <c r="G274" i="10"/>
  <c r="H274" i="10" s="1"/>
  <c r="G275" i="10"/>
  <c r="G276" i="10"/>
  <c r="H276" i="10" s="1"/>
  <c r="G277" i="10"/>
  <c r="H277" i="10" s="1"/>
  <c r="G278" i="10"/>
  <c r="H278" i="10" s="1"/>
  <c r="G279" i="10"/>
  <c r="H279" i="10" s="1"/>
  <c r="G280" i="10"/>
  <c r="H280" i="10" s="1"/>
  <c r="G281" i="10"/>
  <c r="H281" i="10" s="1"/>
  <c r="G282" i="10"/>
  <c r="H282" i="10" s="1"/>
  <c r="G283" i="10"/>
  <c r="H283" i="10" s="1"/>
  <c r="G284" i="10"/>
  <c r="H284" i="10" s="1"/>
  <c r="G285" i="10"/>
  <c r="H285" i="10" s="1"/>
  <c r="G286" i="10"/>
  <c r="H286" i="10" s="1"/>
  <c r="G287" i="10"/>
  <c r="H287" i="10" s="1"/>
  <c r="G288" i="10"/>
  <c r="H288" i="10" s="1"/>
  <c r="G289" i="10"/>
  <c r="H289" i="10" s="1"/>
  <c r="G290" i="10"/>
  <c r="H290" i="10" s="1"/>
  <c r="G291" i="10"/>
  <c r="H291" i="10" s="1"/>
  <c r="G292" i="10"/>
  <c r="H292" i="10" s="1"/>
  <c r="G293" i="10"/>
  <c r="H293" i="10" s="1"/>
  <c r="G294" i="10"/>
  <c r="H294" i="10" s="1"/>
  <c r="G295" i="10"/>
  <c r="H295" i="10" s="1"/>
  <c r="G296" i="10"/>
  <c r="H296" i="10" s="1"/>
  <c r="G297" i="10"/>
  <c r="H297" i="10" s="1"/>
  <c r="G298" i="10"/>
  <c r="H298" i="10" s="1"/>
  <c r="G299" i="10"/>
  <c r="H299" i="10" s="1"/>
  <c r="G300" i="10"/>
  <c r="H300" i="10" s="1"/>
  <c r="G301" i="10"/>
  <c r="H301" i="10" s="1"/>
  <c r="G302" i="10"/>
  <c r="H302" i="10" s="1"/>
  <c r="G303" i="10"/>
  <c r="H303" i="10" s="1"/>
  <c r="G304" i="10"/>
  <c r="H304" i="10" s="1"/>
  <c r="G305" i="10"/>
  <c r="H305" i="10" s="1"/>
  <c r="G306" i="10"/>
  <c r="H306" i="10" s="1"/>
  <c r="G307" i="10"/>
  <c r="H307" i="10" s="1"/>
  <c r="G308" i="10"/>
  <c r="H308" i="10" s="1"/>
  <c r="G309" i="10"/>
  <c r="H309" i="10" s="1"/>
  <c r="G310" i="10"/>
  <c r="H310" i="10" s="1"/>
  <c r="G311" i="10"/>
  <c r="H311" i="10" s="1"/>
  <c r="G312" i="10"/>
  <c r="H312" i="10" s="1"/>
  <c r="G313" i="10"/>
  <c r="H313" i="10" s="1"/>
  <c r="G314" i="10"/>
  <c r="H314" i="10" s="1"/>
  <c r="G315" i="10"/>
  <c r="H315" i="10" s="1"/>
  <c r="G316" i="10"/>
  <c r="H316" i="10" s="1"/>
  <c r="G317" i="10"/>
  <c r="H317" i="10" s="1"/>
  <c r="G318" i="10"/>
  <c r="H318" i="10" s="1"/>
  <c r="G319" i="10"/>
  <c r="H319" i="10" s="1"/>
  <c r="G320" i="10"/>
  <c r="H320" i="10" s="1"/>
  <c r="G321" i="10"/>
  <c r="H321" i="10" s="1"/>
  <c r="G322" i="10"/>
  <c r="H322" i="10" s="1"/>
  <c r="G323" i="10"/>
  <c r="G324" i="10"/>
  <c r="H324" i="10" s="1"/>
  <c r="G325" i="10"/>
  <c r="H325" i="10" s="1"/>
  <c r="G326" i="10"/>
  <c r="H326" i="10" s="1"/>
  <c r="G327" i="10"/>
  <c r="H327" i="10" s="1"/>
  <c r="G328" i="10"/>
  <c r="H328" i="10" s="1"/>
  <c r="G329" i="10"/>
  <c r="H329" i="10" s="1"/>
  <c r="G330" i="10"/>
  <c r="H330" i="10" s="1"/>
  <c r="G331" i="10"/>
  <c r="H331" i="10" s="1"/>
  <c r="G332" i="10"/>
  <c r="H332" i="10" s="1"/>
  <c r="G333" i="10"/>
  <c r="H333" i="10" s="1"/>
  <c r="G334" i="10"/>
  <c r="H334" i="10" s="1"/>
  <c r="G335" i="10"/>
  <c r="H335" i="10" s="1"/>
  <c r="G336" i="10"/>
  <c r="H336" i="10" s="1"/>
  <c r="G337" i="10"/>
  <c r="H337" i="10" s="1"/>
  <c r="G338" i="10"/>
  <c r="H338" i="10" s="1"/>
  <c r="G339" i="10"/>
  <c r="H339" i="10" s="1"/>
  <c r="G340" i="10"/>
  <c r="H340" i="10" s="1"/>
  <c r="G341" i="10"/>
  <c r="H341" i="10" s="1"/>
  <c r="G342" i="10"/>
  <c r="H342" i="10" s="1"/>
  <c r="G343" i="10"/>
  <c r="H343" i="10" s="1"/>
  <c r="G344" i="10"/>
  <c r="H344" i="10" s="1"/>
  <c r="G345" i="10"/>
  <c r="H345" i="10" s="1"/>
  <c r="G346" i="10"/>
  <c r="H346" i="10" s="1"/>
  <c r="G347" i="10"/>
  <c r="H347" i="10" s="1"/>
  <c r="G348" i="10"/>
  <c r="H348" i="10" s="1"/>
  <c r="G349" i="10"/>
  <c r="H349" i="10" s="1"/>
  <c r="G350" i="10"/>
  <c r="H350" i="10" s="1"/>
  <c r="G351" i="10"/>
  <c r="H351" i="10" s="1"/>
  <c r="G352" i="10"/>
  <c r="H352" i="10" s="1"/>
  <c r="G353" i="10"/>
  <c r="H353" i="10" s="1"/>
  <c r="G354" i="10"/>
  <c r="H354" i="10" s="1"/>
  <c r="G355" i="10"/>
  <c r="G356" i="10"/>
  <c r="H356" i="10" s="1"/>
  <c r="G357" i="10"/>
  <c r="H357" i="10" s="1"/>
  <c r="G358" i="10"/>
  <c r="H358" i="10" s="1"/>
  <c r="G359" i="10"/>
  <c r="H359" i="10" s="1"/>
  <c r="G360" i="10"/>
  <c r="H360" i="10" s="1"/>
  <c r="G361" i="10"/>
  <c r="H361" i="10" s="1"/>
  <c r="G362" i="10"/>
  <c r="H362" i="10" s="1"/>
  <c r="G363" i="10"/>
  <c r="H363" i="10" s="1"/>
  <c r="G364" i="10"/>
  <c r="H364" i="10" s="1"/>
  <c r="G365" i="10"/>
  <c r="H365" i="10" s="1"/>
  <c r="G366" i="10"/>
  <c r="H366" i="10" s="1"/>
  <c r="G367" i="10"/>
  <c r="H367" i="10" s="1"/>
  <c r="G368" i="10"/>
  <c r="H368" i="10" s="1"/>
  <c r="G369" i="10"/>
  <c r="H369" i="10" s="1"/>
  <c r="G370" i="10"/>
  <c r="H370" i="10" s="1"/>
  <c r="G371" i="10"/>
  <c r="G372" i="10"/>
  <c r="H372" i="10" s="1"/>
  <c r="G373" i="10"/>
  <c r="H373" i="10" s="1"/>
  <c r="G374" i="10"/>
  <c r="H374" i="10" s="1"/>
  <c r="G375" i="10"/>
  <c r="H375" i="10" s="1"/>
  <c r="G376" i="10"/>
  <c r="H376" i="10" s="1"/>
  <c r="G377" i="10"/>
  <c r="H377" i="10" s="1"/>
  <c r="G378" i="10"/>
  <c r="H378" i="10" s="1"/>
  <c r="G379" i="10"/>
  <c r="H379" i="10" s="1"/>
  <c r="G380" i="10"/>
  <c r="H380" i="10" s="1"/>
  <c r="G381" i="10"/>
  <c r="H381" i="10" s="1"/>
  <c r="G382" i="10"/>
  <c r="H382" i="10" s="1"/>
  <c r="G383" i="10"/>
  <c r="H383" i="10" s="1"/>
  <c r="G384" i="10"/>
  <c r="H384" i="10" s="1"/>
  <c r="G385" i="10"/>
  <c r="H385" i="10" s="1"/>
  <c r="G386" i="10"/>
  <c r="H386" i="10" s="1"/>
  <c r="G387" i="10"/>
  <c r="H387" i="10" s="1"/>
  <c r="G388" i="10"/>
  <c r="H388" i="10" s="1"/>
  <c r="G389" i="10"/>
  <c r="H389" i="10" s="1"/>
  <c r="G390" i="10"/>
  <c r="H390" i="10" s="1"/>
  <c r="G391" i="10"/>
  <c r="H391" i="10" s="1"/>
  <c r="G392" i="10"/>
  <c r="H392" i="10" s="1"/>
  <c r="G393" i="10"/>
  <c r="H393" i="10" s="1"/>
  <c r="G394" i="10"/>
  <c r="H394" i="10" s="1"/>
  <c r="G395" i="10"/>
  <c r="H395" i="10" s="1"/>
  <c r="G396" i="10"/>
  <c r="H396" i="10" s="1"/>
  <c r="G397" i="10"/>
  <c r="H397" i="10" s="1"/>
  <c r="G398" i="10"/>
  <c r="H398" i="10" s="1"/>
  <c r="G399" i="10"/>
  <c r="H399" i="10" s="1"/>
  <c r="G400" i="10"/>
  <c r="H400" i="10" s="1"/>
  <c r="G401" i="10"/>
  <c r="H401" i="10" s="1"/>
  <c r="G402" i="10"/>
  <c r="H402" i="10" s="1"/>
  <c r="G403" i="10"/>
  <c r="H403" i="10" s="1"/>
  <c r="G404" i="10"/>
  <c r="H404" i="10" s="1"/>
  <c r="G405" i="10"/>
  <c r="H405" i="10" s="1"/>
  <c r="G406" i="10"/>
  <c r="H406" i="10" s="1"/>
  <c r="G407" i="10"/>
  <c r="H407" i="10" s="1"/>
  <c r="G408" i="10"/>
  <c r="H408" i="10" s="1"/>
  <c r="G409" i="10"/>
  <c r="H409" i="10" s="1"/>
  <c r="G410" i="10"/>
  <c r="H410" i="10" s="1"/>
  <c r="G411" i="10"/>
  <c r="H411" i="10" s="1"/>
  <c r="G412" i="10"/>
  <c r="H412" i="10" s="1"/>
  <c r="G413" i="10"/>
  <c r="H413" i="10" s="1"/>
  <c r="G414" i="10"/>
  <c r="H414" i="10" s="1"/>
  <c r="G415" i="10"/>
  <c r="H415" i="10" s="1"/>
  <c r="G416" i="10"/>
  <c r="H416" i="10" s="1"/>
  <c r="G417" i="10"/>
  <c r="H417" i="10" s="1"/>
  <c r="G418" i="10"/>
  <c r="H418" i="10" s="1"/>
  <c r="G419" i="10"/>
  <c r="H419" i="10" s="1"/>
  <c r="G420" i="10"/>
  <c r="H420" i="10" s="1"/>
  <c r="G421" i="10"/>
  <c r="H421" i="10" s="1"/>
  <c r="G422" i="10"/>
  <c r="H422" i="10" s="1"/>
  <c r="G423" i="10"/>
  <c r="H423" i="10" s="1"/>
  <c r="G424" i="10"/>
  <c r="H424" i="10" s="1"/>
  <c r="G425" i="10"/>
  <c r="H425" i="10" s="1"/>
  <c r="G426" i="10"/>
  <c r="H426" i="10" s="1"/>
  <c r="G427" i="10"/>
  <c r="H427" i="10" s="1"/>
  <c r="G428" i="10"/>
  <c r="H428" i="10" s="1"/>
  <c r="G429" i="10"/>
  <c r="H429" i="10" s="1"/>
  <c r="G430" i="10"/>
  <c r="H430" i="10" s="1"/>
  <c r="G431" i="10"/>
  <c r="H431" i="10" s="1"/>
  <c r="G432" i="10"/>
  <c r="H432" i="10" s="1"/>
  <c r="G433" i="10"/>
  <c r="H433" i="10" s="1"/>
  <c r="G434" i="10"/>
  <c r="H434" i="10" s="1"/>
  <c r="G435" i="10"/>
  <c r="G436" i="10"/>
  <c r="H436" i="10" s="1"/>
  <c r="G437" i="10"/>
  <c r="H437" i="10" s="1"/>
  <c r="G438" i="10"/>
  <c r="H438" i="10" s="1"/>
  <c r="G439" i="10"/>
  <c r="H439" i="10" s="1"/>
  <c r="G440" i="10"/>
  <c r="H440" i="10" s="1"/>
  <c r="G441" i="10"/>
  <c r="H441" i="10" s="1"/>
  <c r="G442" i="10"/>
  <c r="H442" i="10" s="1"/>
  <c r="G443" i="10"/>
  <c r="H443" i="10" s="1"/>
  <c r="G444" i="10"/>
  <c r="H444" i="10" s="1"/>
  <c r="G445" i="10"/>
  <c r="H445" i="10" s="1"/>
  <c r="G446" i="10"/>
  <c r="H446" i="10" s="1"/>
  <c r="G447" i="10"/>
  <c r="H447" i="10" s="1"/>
  <c r="G448" i="10"/>
  <c r="H448" i="10" s="1"/>
  <c r="G449" i="10"/>
  <c r="H449" i="10" s="1"/>
  <c r="G450" i="10"/>
  <c r="H450" i="10" s="1"/>
  <c r="G451" i="10"/>
  <c r="H451" i="10" s="1"/>
  <c r="G452" i="10"/>
  <c r="H452" i="10" s="1"/>
  <c r="G453" i="10"/>
  <c r="H453" i="10" s="1"/>
  <c r="G454" i="10"/>
  <c r="H454" i="10" s="1"/>
  <c r="G455" i="10"/>
  <c r="H455" i="10" s="1"/>
  <c r="G456" i="10"/>
  <c r="H456" i="10" s="1"/>
  <c r="G457" i="10"/>
  <c r="H457" i="10" s="1"/>
  <c r="G458" i="10"/>
  <c r="H458" i="10" s="1"/>
  <c r="G459" i="10"/>
  <c r="H459" i="10" s="1"/>
  <c r="G460" i="10"/>
  <c r="H460" i="10" s="1"/>
  <c r="G461" i="10"/>
  <c r="H461" i="10" s="1"/>
  <c r="G462" i="10"/>
  <c r="H462" i="10" s="1"/>
  <c r="G463" i="10"/>
  <c r="H463" i="10" s="1"/>
  <c r="G464" i="10"/>
  <c r="H464" i="10" s="1"/>
  <c r="G465" i="10"/>
  <c r="H465" i="10" s="1"/>
  <c r="G466" i="10"/>
  <c r="H466" i="10" s="1"/>
  <c r="G467" i="10"/>
  <c r="H467" i="10" s="1"/>
  <c r="G468" i="10"/>
  <c r="H468" i="10" s="1"/>
  <c r="G469" i="10"/>
  <c r="H469" i="10" s="1"/>
  <c r="G470" i="10"/>
  <c r="H470" i="10" s="1"/>
  <c r="G471" i="10"/>
  <c r="H471" i="10" s="1"/>
  <c r="G472" i="10"/>
  <c r="H472" i="10" s="1"/>
  <c r="G473" i="10"/>
  <c r="H473" i="10" s="1"/>
  <c r="G474" i="10"/>
  <c r="H474" i="10" s="1"/>
  <c r="G475" i="10"/>
  <c r="H475" i="10" s="1"/>
  <c r="G476" i="10"/>
  <c r="H476" i="10" s="1"/>
  <c r="G477" i="10"/>
  <c r="H477" i="10" s="1"/>
  <c r="G478" i="10"/>
  <c r="H478" i="10" s="1"/>
  <c r="G479" i="10"/>
  <c r="H479" i="10" s="1"/>
  <c r="G480" i="10"/>
  <c r="H480" i="10" s="1"/>
  <c r="G481" i="10"/>
  <c r="H481" i="10" s="1"/>
  <c r="G482" i="10"/>
  <c r="H482" i="10" s="1"/>
  <c r="G483" i="10"/>
  <c r="H483" i="10" s="1"/>
  <c r="G484" i="10"/>
  <c r="H484" i="10" s="1"/>
  <c r="G485" i="10"/>
  <c r="H485" i="10" s="1"/>
  <c r="G486" i="10"/>
  <c r="H486" i="10" s="1"/>
  <c r="G487" i="10"/>
  <c r="H487" i="10" s="1"/>
  <c r="G488" i="10"/>
  <c r="H488" i="10" s="1"/>
  <c r="G489" i="10"/>
  <c r="H489" i="10" s="1"/>
  <c r="G490" i="10"/>
  <c r="H490" i="10" s="1"/>
  <c r="G491" i="10"/>
  <c r="H491" i="10" s="1"/>
  <c r="G492" i="10"/>
  <c r="H492" i="10" s="1"/>
  <c r="G493" i="10"/>
  <c r="H493" i="10" s="1"/>
  <c r="G494" i="10"/>
  <c r="H494" i="10" s="1"/>
  <c r="G495" i="10"/>
  <c r="H495" i="10" s="1"/>
  <c r="G496" i="10"/>
  <c r="H496" i="10" s="1"/>
  <c r="G2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3" i="10"/>
  <c r="J147" i="12"/>
  <c r="J275" i="12"/>
  <c r="J403" i="12"/>
  <c r="I4" i="12"/>
  <c r="J4" i="12" s="1"/>
  <c r="I5" i="12"/>
  <c r="J5" i="12" s="1"/>
  <c r="I6" i="12"/>
  <c r="J6" i="12" s="1"/>
  <c r="I7" i="12"/>
  <c r="J7" i="12" s="1"/>
  <c r="I8" i="12"/>
  <c r="J8" i="12" s="1"/>
  <c r="I9" i="12"/>
  <c r="J9" i="12" s="1"/>
  <c r="I10" i="12"/>
  <c r="J10" i="12" s="1"/>
  <c r="I11" i="12"/>
  <c r="J11" i="12" s="1"/>
  <c r="I12" i="12"/>
  <c r="J12" i="12" s="1"/>
  <c r="I13" i="12"/>
  <c r="J13" i="12" s="1"/>
  <c r="I14" i="12"/>
  <c r="J14" i="12" s="1"/>
  <c r="I15" i="12"/>
  <c r="J15" i="12" s="1"/>
  <c r="I16" i="12"/>
  <c r="J16" i="12" s="1"/>
  <c r="I17" i="12"/>
  <c r="J17" i="12" s="1"/>
  <c r="I18" i="12"/>
  <c r="J18" i="12" s="1"/>
  <c r="I19" i="12"/>
  <c r="J19" i="12" s="1"/>
  <c r="I20" i="12"/>
  <c r="J20" i="12" s="1"/>
  <c r="I21" i="12"/>
  <c r="J21" i="12" s="1"/>
  <c r="I22" i="12"/>
  <c r="J22" i="12" s="1"/>
  <c r="I23" i="12"/>
  <c r="J23" i="12" s="1"/>
  <c r="I24" i="12"/>
  <c r="J24" i="12" s="1"/>
  <c r="I25" i="12"/>
  <c r="J25" i="12" s="1"/>
  <c r="I26" i="12"/>
  <c r="J26" i="12" s="1"/>
  <c r="I27" i="12"/>
  <c r="J27" i="12" s="1"/>
  <c r="I28" i="12"/>
  <c r="J28" i="12" s="1"/>
  <c r="I29" i="12"/>
  <c r="J29" i="12" s="1"/>
  <c r="I30" i="12"/>
  <c r="J30" i="12" s="1"/>
  <c r="I31" i="12"/>
  <c r="J31" i="12" s="1"/>
  <c r="I32" i="12"/>
  <c r="J32" i="12" s="1"/>
  <c r="I33" i="12"/>
  <c r="J33" i="12" s="1"/>
  <c r="I34" i="12"/>
  <c r="J34" i="12" s="1"/>
  <c r="I35" i="12"/>
  <c r="J35" i="12" s="1"/>
  <c r="I36" i="12"/>
  <c r="J36" i="12" s="1"/>
  <c r="I37" i="12"/>
  <c r="J37" i="12" s="1"/>
  <c r="I38" i="12"/>
  <c r="J38" i="12" s="1"/>
  <c r="I39" i="12"/>
  <c r="J39" i="12" s="1"/>
  <c r="I40" i="12"/>
  <c r="J40" i="12" s="1"/>
  <c r="I41" i="12"/>
  <c r="J41" i="12" s="1"/>
  <c r="I42" i="12"/>
  <c r="J42" i="12" s="1"/>
  <c r="I43" i="12"/>
  <c r="J43" i="12" s="1"/>
  <c r="I44" i="12"/>
  <c r="J44" i="12" s="1"/>
  <c r="I45" i="12"/>
  <c r="J45" i="12" s="1"/>
  <c r="I46" i="12"/>
  <c r="J46" i="12" s="1"/>
  <c r="I47" i="12"/>
  <c r="J47" i="12" s="1"/>
  <c r="I48" i="12"/>
  <c r="J48" i="12" s="1"/>
  <c r="I49" i="12"/>
  <c r="J49" i="12" s="1"/>
  <c r="I50" i="12"/>
  <c r="J50" i="12" s="1"/>
  <c r="I51" i="12"/>
  <c r="J51" i="12" s="1"/>
  <c r="I52" i="12"/>
  <c r="J52" i="12" s="1"/>
  <c r="I53" i="12"/>
  <c r="J53" i="12" s="1"/>
  <c r="I54" i="12"/>
  <c r="J54" i="12" s="1"/>
  <c r="I55" i="12"/>
  <c r="J55" i="12" s="1"/>
  <c r="I56" i="12"/>
  <c r="J56" i="12" s="1"/>
  <c r="I57" i="12"/>
  <c r="J57" i="12" s="1"/>
  <c r="I58" i="12"/>
  <c r="J58" i="12" s="1"/>
  <c r="I59" i="12"/>
  <c r="J59" i="12" s="1"/>
  <c r="I60" i="12"/>
  <c r="J60" i="12" s="1"/>
  <c r="I61" i="12"/>
  <c r="J61" i="12" s="1"/>
  <c r="I62" i="12"/>
  <c r="J62" i="12" s="1"/>
  <c r="I63" i="12"/>
  <c r="J63" i="12" s="1"/>
  <c r="I64" i="12"/>
  <c r="J64" i="12" s="1"/>
  <c r="I65" i="12"/>
  <c r="J65" i="12" s="1"/>
  <c r="I66" i="12"/>
  <c r="J66" i="12" s="1"/>
  <c r="I67" i="12"/>
  <c r="J67" i="12" s="1"/>
  <c r="I68" i="12"/>
  <c r="J68" i="12" s="1"/>
  <c r="I69" i="12"/>
  <c r="J69" i="12" s="1"/>
  <c r="I70" i="12"/>
  <c r="J70" i="12" s="1"/>
  <c r="I71" i="12"/>
  <c r="J71" i="12" s="1"/>
  <c r="I72" i="12"/>
  <c r="J72" i="12" s="1"/>
  <c r="I73" i="12"/>
  <c r="J73" i="12" s="1"/>
  <c r="I74" i="12"/>
  <c r="J74" i="12" s="1"/>
  <c r="I75" i="12"/>
  <c r="J75" i="12" s="1"/>
  <c r="I76" i="12"/>
  <c r="J76" i="12" s="1"/>
  <c r="I77" i="12"/>
  <c r="J77" i="12" s="1"/>
  <c r="I78" i="12"/>
  <c r="J78" i="12" s="1"/>
  <c r="I79" i="12"/>
  <c r="J79" i="12" s="1"/>
  <c r="I80" i="12"/>
  <c r="J80" i="12" s="1"/>
  <c r="I81" i="12"/>
  <c r="J81" i="12" s="1"/>
  <c r="I82" i="12"/>
  <c r="J82" i="12" s="1"/>
  <c r="I83" i="12"/>
  <c r="J83" i="12" s="1"/>
  <c r="I84" i="12"/>
  <c r="J84" i="12" s="1"/>
  <c r="I85" i="12"/>
  <c r="J85" i="12" s="1"/>
  <c r="I86" i="12"/>
  <c r="J86" i="12" s="1"/>
  <c r="I87" i="12"/>
  <c r="J87" i="12" s="1"/>
  <c r="I88" i="12"/>
  <c r="J88" i="12" s="1"/>
  <c r="I89" i="12"/>
  <c r="J89" i="12" s="1"/>
  <c r="I90" i="12"/>
  <c r="J90" i="12" s="1"/>
  <c r="I91" i="12"/>
  <c r="J91" i="12" s="1"/>
  <c r="I92" i="12"/>
  <c r="J92" i="12" s="1"/>
  <c r="I93" i="12"/>
  <c r="J93" i="12" s="1"/>
  <c r="I94" i="12"/>
  <c r="J94" i="12" s="1"/>
  <c r="I95" i="12"/>
  <c r="J95" i="12" s="1"/>
  <c r="I96" i="12"/>
  <c r="J96" i="12" s="1"/>
  <c r="I97" i="12"/>
  <c r="J97" i="12" s="1"/>
  <c r="I98" i="12"/>
  <c r="J98" i="12" s="1"/>
  <c r="I99" i="12"/>
  <c r="J99" i="12" s="1"/>
  <c r="I100" i="12"/>
  <c r="J100" i="12" s="1"/>
  <c r="I101" i="12"/>
  <c r="J101" i="12" s="1"/>
  <c r="I102" i="12"/>
  <c r="J102" i="12" s="1"/>
  <c r="I103" i="12"/>
  <c r="J103" i="12" s="1"/>
  <c r="I104" i="12"/>
  <c r="J104" i="12" s="1"/>
  <c r="I105" i="12"/>
  <c r="J105" i="12" s="1"/>
  <c r="I106" i="12"/>
  <c r="J106" i="12" s="1"/>
  <c r="I107" i="12"/>
  <c r="J107" i="12" s="1"/>
  <c r="I108" i="12"/>
  <c r="J108" i="12" s="1"/>
  <c r="I109" i="12"/>
  <c r="J109" i="12" s="1"/>
  <c r="I110" i="12"/>
  <c r="J110" i="12" s="1"/>
  <c r="I111" i="12"/>
  <c r="J111" i="12" s="1"/>
  <c r="I112" i="12"/>
  <c r="J112" i="12" s="1"/>
  <c r="I113" i="12"/>
  <c r="J113" i="12" s="1"/>
  <c r="I114" i="12"/>
  <c r="J114" i="12" s="1"/>
  <c r="I115" i="12"/>
  <c r="J115" i="12" s="1"/>
  <c r="I116" i="12"/>
  <c r="J116" i="12" s="1"/>
  <c r="I117" i="12"/>
  <c r="J117" i="12" s="1"/>
  <c r="I118" i="12"/>
  <c r="J118" i="12" s="1"/>
  <c r="I119" i="12"/>
  <c r="J119" i="12" s="1"/>
  <c r="I120" i="12"/>
  <c r="J120" i="12" s="1"/>
  <c r="I121" i="12"/>
  <c r="J121" i="12" s="1"/>
  <c r="I122" i="12"/>
  <c r="J122" i="12" s="1"/>
  <c r="I123" i="12"/>
  <c r="J123" i="12" s="1"/>
  <c r="I124" i="12"/>
  <c r="J124" i="12" s="1"/>
  <c r="I125" i="12"/>
  <c r="J125" i="12" s="1"/>
  <c r="I126" i="12"/>
  <c r="J126" i="12" s="1"/>
  <c r="I127" i="12"/>
  <c r="J127" i="12" s="1"/>
  <c r="I128" i="12"/>
  <c r="J128" i="12" s="1"/>
  <c r="I129" i="12"/>
  <c r="J129" i="12" s="1"/>
  <c r="I130" i="12"/>
  <c r="J130" i="12" s="1"/>
  <c r="I131" i="12"/>
  <c r="J131" i="12" s="1"/>
  <c r="I132" i="12"/>
  <c r="J132" i="12" s="1"/>
  <c r="I133" i="12"/>
  <c r="J133" i="12" s="1"/>
  <c r="I134" i="12"/>
  <c r="J134" i="12" s="1"/>
  <c r="I135" i="12"/>
  <c r="J135" i="12" s="1"/>
  <c r="I136" i="12"/>
  <c r="J136" i="12" s="1"/>
  <c r="I137" i="12"/>
  <c r="J137" i="12" s="1"/>
  <c r="I138" i="12"/>
  <c r="J138" i="12" s="1"/>
  <c r="I139" i="12"/>
  <c r="J139" i="12" s="1"/>
  <c r="I140" i="12"/>
  <c r="J140" i="12" s="1"/>
  <c r="I141" i="12"/>
  <c r="J141" i="12" s="1"/>
  <c r="I142" i="12"/>
  <c r="J142" i="12" s="1"/>
  <c r="I143" i="12"/>
  <c r="J143" i="12" s="1"/>
  <c r="I144" i="12"/>
  <c r="J144" i="12" s="1"/>
  <c r="I145" i="12"/>
  <c r="J145" i="12" s="1"/>
  <c r="I146" i="12"/>
  <c r="J146" i="12" s="1"/>
  <c r="I147" i="12"/>
  <c r="I148" i="12"/>
  <c r="J148" i="12" s="1"/>
  <c r="I149" i="12"/>
  <c r="J149" i="12" s="1"/>
  <c r="I150" i="12"/>
  <c r="J150" i="12" s="1"/>
  <c r="I151" i="12"/>
  <c r="J151" i="12" s="1"/>
  <c r="I152" i="12"/>
  <c r="J152" i="12" s="1"/>
  <c r="I153" i="12"/>
  <c r="J153" i="12" s="1"/>
  <c r="I154" i="12"/>
  <c r="J154" i="12" s="1"/>
  <c r="I155" i="12"/>
  <c r="J155" i="12" s="1"/>
  <c r="I156" i="12"/>
  <c r="J156" i="12" s="1"/>
  <c r="I157" i="12"/>
  <c r="J157" i="12" s="1"/>
  <c r="I158" i="12"/>
  <c r="J158" i="12" s="1"/>
  <c r="I159" i="12"/>
  <c r="J159" i="12" s="1"/>
  <c r="I160" i="12"/>
  <c r="J160" i="12" s="1"/>
  <c r="I161" i="12"/>
  <c r="J161" i="12" s="1"/>
  <c r="I162" i="12"/>
  <c r="J162" i="12" s="1"/>
  <c r="I163" i="12"/>
  <c r="J163" i="12" s="1"/>
  <c r="I164" i="12"/>
  <c r="J164" i="12" s="1"/>
  <c r="I165" i="12"/>
  <c r="J165" i="12" s="1"/>
  <c r="I166" i="12"/>
  <c r="J166" i="12" s="1"/>
  <c r="I167" i="12"/>
  <c r="J167" i="12" s="1"/>
  <c r="I168" i="12"/>
  <c r="J168" i="12" s="1"/>
  <c r="I169" i="12"/>
  <c r="J169" i="12" s="1"/>
  <c r="I170" i="12"/>
  <c r="J170" i="12" s="1"/>
  <c r="I171" i="12"/>
  <c r="J171" i="12" s="1"/>
  <c r="I172" i="12"/>
  <c r="J172" i="12" s="1"/>
  <c r="I173" i="12"/>
  <c r="J173" i="12" s="1"/>
  <c r="I174" i="12"/>
  <c r="J174" i="12" s="1"/>
  <c r="I175" i="12"/>
  <c r="J175" i="12" s="1"/>
  <c r="I176" i="12"/>
  <c r="J176" i="12" s="1"/>
  <c r="I177" i="12"/>
  <c r="J177" i="12" s="1"/>
  <c r="I178" i="12"/>
  <c r="J178" i="12" s="1"/>
  <c r="I179" i="12"/>
  <c r="J179" i="12" s="1"/>
  <c r="I180" i="12"/>
  <c r="J180" i="12" s="1"/>
  <c r="I181" i="12"/>
  <c r="J181" i="12" s="1"/>
  <c r="I182" i="12"/>
  <c r="J182" i="12" s="1"/>
  <c r="I183" i="12"/>
  <c r="J183" i="12" s="1"/>
  <c r="I184" i="12"/>
  <c r="J184" i="12" s="1"/>
  <c r="I185" i="12"/>
  <c r="J185" i="12" s="1"/>
  <c r="I186" i="12"/>
  <c r="J186" i="12" s="1"/>
  <c r="I187" i="12"/>
  <c r="J187" i="12" s="1"/>
  <c r="I188" i="12"/>
  <c r="J188" i="12" s="1"/>
  <c r="I189" i="12"/>
  <c r="J189" i="12" s="1"/>
  <c r="I190" i="12"/>
  <c r="J190" i="12" s="1"/>
  <c r="I191" i="12"/>
  <c r="J191" i="12" s="1"/>
  <c r="I192" i="12"/>
  <c r="J192" i="12" s="1"/>
  <c r="I193" i="12"/>
  <c r="J193" i="12" s="1"/>
  <c r="I194" i="12"/>
  <c r="J194" i="12" s="1"/>
  <c r="I195" i="12"/>
  <c r="J195" i="12" s="1"/>
  <c r="I196" i="12"/>
  <c r="J196" i="12" s="1"/>
  <c r="I197" i="12"/>
  <c r="J197" i="12" s="1"/>
  <c r="I198" i="12"/>
  <c r="J198" i="12" s="1"/>
  <c r="I199" i="12"/>
  <c r="J199" i="12" s="1"/>
  <c r="I200" i="12"/>
  <c r="J200" i="12" s="1"/>
  <c r="I201" i="12"/>
  <c r="J201" i="12" s="1"/>
  <c r="I202" i="12"/>
  <c r="J202" i="12" s="1"/>
  <c r="I203" i="12"/>
  <c r="J203" i="12" s="1"/>
  <c r="I204" i="12"/>
  <c r="J204" i="12" s="1"/>
  <c r="I205" i="12"/>
  <c r="J205" i="12" s="1"/>
  <c r="I206" i="12"/>
  <c r="J206" i="12" s="1"/>
  <c r="I207" i="12"/>
  <c r="J207" i="12" s="1"/>
  <c r="I208" i="12"/>
  <c r="J208" i="12" s="1"/>
  <c r="I209" i="12"/>
  <c r="J209" i="12" s="1"/>
  <c r="I210" i="12"/>
  <c r="J210" i="12" s="1"/>
  <c r="I211" i="12"/>
  <c r="J211" i="12" s="1"/>
  <c r="I212" i="12"/>
  <c r="J212" i="12" s="1"/>
  <c r="I213" i="12"/>
  <c r="J213" i="12" s="1"/>
  <c r="I214" i="12"/>
  <c r="J214" i="12" s="1"/>
  <c r="I215" i="12"/>
  <c r="J215" i="12" s="1"/>
  <c r="I216" i="12"/>
  <c r="J216" i="12" s="1"/>
  <c r="I217" i="12"/>
  <c r="J217" i="12" s="1"/>
  <c r="I218" i="12"/>
  <c r="J218" i="12" s="1"/>
  <c r="I219" i="12"/>
  <c r="J219" i="12" s="1"/>
  <c r="I220" i="12"/>
  <c r="J220" i="12" s="1"/>
  <c r="I221" i="12"/>
  <c r="J221" i="12" s="1"/>
  <c r="I222" i="12"/>
  <c r="J222" i="12" s="1"/>
  <c r="I223" i="12"/>
  <c r="J223" i="12" s="1"/>
  <c r="I224" i="12"/>
  <c r="J224" i="12" s="1"/>
  <c r="I225" i="12"/>
  <c r="J225" i="12" s="1"/>
  <c r="I226" i="12"/>
  <c r="J226" i="12" s="1"/>
  <c r="I227" i="12"/>
  <c r="J227" i="12" s="1"/>
  <c r="I228" i="12"/>
  <c r="J228" i="12" s="1"/>
  <c r="I229" i="12"/>
  <c r="J229" i="12" s="1"/>
  <c r="I230" i="12"/>
  <c r="J230" i="12" s="1"/>
  <c r="I231" i="12"/>
  <c r="J231" i="12" s="1"/>
  <c r="I232" i="12"/>
  <c r="J232" i="12" s="1"/>
  <c r="I233" i="12"/>
  <c r="J233" i="12" s="1"/>
  <c r="I234" i="12"/>
  <c r="J234" i="12" s="1"/>
  <c r="I235" i="12"/>
  <c r="J235" i="12" s="1"/>
  <c r="I236" i="12"/>
  <c r="J236" i="12" s="1"/>
  <c r="I237" i="12"/>
  <c r="J237" i="12" s="1"/>
  <c r="I238" i="12"/>
  <c r="J238" i="12" s="1"/>
  <c r="I239" i="12"/>
  <c r="J239" i="12" s="1"/>
  <c r="I240" i="12"/>
  <c r="J240" i="12" s="1"/>
  <c r="I241" i="12"/>
  <c r="J241" i="12" s="1"/>
  <c r="I242" i="12"/>
  <c r="J242" i="12" s="1"/>
  <c r="I243" i="12"/>
  <c r="J243" i="12" s="1"/>
  <c r="I244" i="12"/>
  <c r="J244" i="12" s="1"/>
  <c r="I245" i="12"/>
  <c r="J245" i="12" s="1"/>
  <c r="I246" i="12"/>
  <c r="J246" i="12" s="1"/>
  <c r="I247" i="12"/>
  <c r="J247" i="12" s="1"/>
  <c r="I248" i="12"/>
  <c r="J248" i="12" s="1"/>
  <c r="I249" i="12"/>
  <c r="J249" i="12" s="1"/>
  <c r="I250" i="12"/>
  <c r="J250" i="12" s="1"/>
  <c r="I251" i="12"/>
  <c r="J251" i="12" s="1"/>
  <c r="I252" i="12"/>
  <c r="J252" i="12" s="1"/>
  <c r="I253" i="12"/>
  <c r="J253" i="12" s="1"/>
  <c r="I254" i="12"/>
  <c r="J254" i="12" s="1"/>
  <c r="I255" i="12"/>
  <c r="J255" i="12" s="1"/>
  <c r="I256" i="12"/>
  <c r="J256" i="12" s="1"/>
  <c r="I257" i="12"/>
  <c r="J257" i="12" s="1"/>
  <c r="I258" i="12"/>
  <c r="J258" i="12" s="1"/>
  <c r="I259" i="12"/>
  <c r="J259" i="12" s="1"/>
  <c r="I260" i="12"/>
  <c r="J260" i="12" s="1"/>
  <c r="I261" i="12"/>
  <c r="J261" i="12" s="1"/>
  <c r="I262" i="12"/>
  <c r="J262" i="12" s="1"/>
  <c r="I263" i="12"/>
  <c r="J263" i="12" s="1"/>
  <c r="I264" i="12"/>
  <c r="J264" i="12" s="1"/>
  <c r="I265" i="12"/>
  <c r="J265" i="12" s="1"/>
  <c r="I266" i="12"/>
  <c r="J266" i="12" s="1"/>
  <c r="I267" i="12"/>
  <c r="J267" i="12" s="1"/>
  <c r="I268" i="12"/>
  <c r="J268" i="12" s="1"/>
  <c r="I269" i="12"/>
  <c r="J269" i="12" s="1"/>
  <c r="I270" i="12"/>
  <c r="J270" i="12" s="1"/>
  <c r="I271" i="12"/>
  <c r="J271" i="12" s="1"/>
  <c r="I272" i="12"/>
  <c r="J272" i="12" s="1"/>
  <c r="I273" i="12"/>
  <c r="J273" i="12" s="1"/>
  <c r="I274" i="12"/>
  <c r="J274" i="12" s="1"/>
  <c r="I275" i="12"/>
  <c r="I276" i="12"/>
  <c r="J276" i="12" s="1"/>
  <c r="I277" i="12"/>
  <c r="J277" i="12" s="1"/>
  <c r="I278" i="12"/>
  <c r="J278" i="12" s="1"/>
  <c r="I279" i="12"/>
  <c r="J279" i="12" s="1"/>
  <c r="I280" i="12"/>
  <c r="J280" i="12" s="1"/>
  <c r="I281" i="12"/>
  <c r="J281" i="12" s="1"/>
  <c r="I282" i="12"/>
  <c r="J282" i="12" s="1"/>
  <c r="I283" i="12"/>
  <c r="J283" i="12" s="1"/>
  <c r="I284" i="12"/>
  <c r="J284" i="12" s="1"/>
  <c r="I285" i="12"/>
  <c r="J285" i="12" s="1"/>
  <c r="I286" i="12"/>
  <c r="J286" i="12" s="1"/>
  <c r="I287" i="12"/>
  <c r="J287" i="12" s="1"/>
  <c r="I288" i="12"/>
  <c r="J288" i="12" s="1"/>
  <c r="I289" i="12"/>
  <c r="J289" i="12" s="1"/>
  <c r="I290" i="12"/>
  <c r="J290" i="12" s="1"/>
  <c r="I291" i="12"/>
  <c r="J291" i="12" s="1"/>
  <c r="I292" i="12"/>
  <c r="J292" i="12" s="1"/>
  <c r="I293" i="12"/>
  <c r="J293" i="12" s="1"/>
  <c r="I294" i="12"/>
  <c r="J294" i="12" s="1"/>
  <c r="I295" i="12"/>
  <c r="J295" i="12" s="1"/>
  <c r="I296" i="12"/>
  <c r="J296" i="12" s="1"/>
  <c r="I297" i="12"/>
  <c r="J297" i="12" s="1"/>
  <c r="I298" i="12"/>
  <c r="J298" i="12" s="1"/>
  <c r="I299" i="12"/>
  <c r="J299" i="12" s="1"/>
  <c r="I300" i="12"/>
  <c r="J300" i="12" s="1"/>
  <c r="I301" i="12"/>
  <c r="J301" i="12" s="1"/>
  <c r="I302" i="12"/>
  <c r="J302" i="12" s="1"/>
  <c r="I303" i="12"/>
  <c r="J303" i="12" s="1"/>
  <c r="I304" i="12"/>
  <c r="J304" i="12" s="1"/>
  <c r="I305" i="12"/>
  <c r="J305" i="12" s="1"/>
  <c r="I306" i="12"/>
  <c r="J306" i="12" s="1"/>
  <c r="I307" i="12"/>
  <c r="J307" i="12" s="1"/>
  <c r="I308" i="12"/>
  <c r="J308" i="12" s="1"/>
  <c r="I309" i="12"/>
  <c r="J309" i="12" s="1"/>
  <c r="I310" i="12"/>
  <c r="J310" i="12" s="1"/>
  <c r="I311" i="12"/>
  <c r="J311" i="12" s="1"/>
  <c r="I312" i="12"/>
  <c r="J312" i="12" s="1"/>
  <c r="I313" i="12"/>
  <c r="J313" i="12" s="1"/>
  <c r="I314" i="12"/>
  <c r="J314" i="12" s="1"/>
  <c r="I315" i="12"/>
  <c r="J315" i="12" s="1"/>
  <c r="I316" i="12"/>
  <c r="J316" i="12" s="1"/>
  <c r="I317" i="12"/>
  <c r="J317" i="12" s="1"/>
  <c r="I318" i="12"/>
  <c r="J318" i="12" s="1"/>
  <c r="I319" i="12"/>
  <c r="J319" i="12" s="1"/>
  <c r="I320" i="12"/>
  <c r="J320" i="12" s="1"/>
  <c r="I321" i="12"/>
  <c r="J321" i="12" s="1"/>
  <c r="I322" i="12"/>
  <c r="J322" i="12" s="1"/>
  <c r="I323" i="12"/>
  <c r="J323" i="12" s="1"/>
  <c r="I324" i="12"/>
  <c r="J324" i="12" s="1"/>
  <c r="I325" i="12"/>
  <c r="J325" i="12" s="1"/>
  <c r="I326" i="12"/>
  <c r="J326" i="12" s="1"/>
  <c r="I327" i="12"/>
  <c r="J327" i="12" s="1"/>
  <c r="I328" i="12"/>
  <c r="J328" i="12" s="1"/>
  <c r="I329" i="12"/>
  <c r="J329" i="12" s="1"/>
  <c r="I330" i="12"/>
  <c r="J330" i="12" s="1"/>
  <c r="I331" i="12"/>
  <c r="J331" i="12" s="1"/>
  <c r="I332" i="12"/>
  <c r="J332" i="12" s="1"/>
  <c r="I333" i="12"/>
  <c r="J333" i="12" s="1"/>
  <c r="I334" i="12"/>
  <c r="J334" i="12" s="1"/>
  <c r="I335" i="12"/>
  <c r="J335" i="12" s="1"/>
  <c r="I336" i="12"/>
  <c r="J336" i="12" s="1"/>
  <c r="I337" i="12"/>
  <c r="J337" i="12" s="1"/>
  <c r="I338" i="12"/>
  <c r="J338" i="12" s="1"/>
  <c r="I339" i="12"/>
  <c r="J339" i="12" s="1"/>
  <c r="I340" i="12"/>
  <c r="J340" i="12" s="1"/>
  <c r="I341" i="12"/>
  <c r="J341" i="12" s="1"/>
  <c r="I342" i="12"/>
  <c r="J342" i="12" s="1"/>
  <c r="I343" i="12"/>
  <c r="J343" i="12" s="1"/>
  <c r="I344" i="12"/>
  <c r="J344" i="12" s="1"/>
  <c r="I345" i="12"/>
  <c r="J345" i="12" s="1"/>
  <c r="I346" i="12"/>
  <c r="J346" i="12" s="1"/>
  <c r="I347" i="12"/>
  <c r="J347" i="12" s="1"/>
  <c r="I348" i="12"/>
  <c r="J348" i="12" s="1"/>
  <c r="I349" i="12"/>
  <c r="J349" i="12" s="1"/>
  <c r="I350" i="12"/>
  <c r="J350" i="12" s="1"/>
  <c r="I351" i="12"/>
  <c r="J351" i="12" s="1"/>
  <c r="I352" i="12"/>
  <c r="J352" i="12" s="1"/>
  <c r="I353" i="12"/>
  <c r="J353" i="12" s="1"/>
  <c r="I354" i="12"/>
  <c r="J354" i="12" s="1"/>
  <c r="I355" i="12"/>
  <c r="J355" i="12" s="1"/>
  <c r="I356" i="12"/>
  <c r="J356" i="12" s="1"/>
  <c r="I357" i="12"/>
  <c r="J357" i="12" s="1"/>
  <c r="I358" i="12"/>
  <c r="J358" i="12" s="1"/>
  <c r="I359" i="12"/>
  <c r="J359" i="12" s="1"/>
  <c r="I360" i="12"/>
  <c r="J360" i="12" s="1"/>
  <c r="I361" i="12"/>
  <c r="J361" i="12" s="1"/>
  <c r="I362" i="12"/>
  <c r="J362" i="12" s="1"/>
  <c r="I363" i="12"/>
  <c r="J363" i="12" s="1"/>
  <c r="I364" i="12"/>
  <c r="J364" i="12" s="1"/>
  <c r="I365" i="12"/>
  <c r="J365" i="12" s="1"/>
  <c r="I366" i="12"/>
  <c r="J366" i="12" s="1"/>
  <c r="I367" i="12"/>
  <c r="J367" i="12" s="1"/>
  <c r="I368" i="12"/>
  <c r="J368" i="12" s="1"/>
  <c r="I369" i="12"/>
  <c r="J369" i="12" s="1"/>
  <c r="I370" i="12"/>
  <c r="J370" i="12" s="1"/>
  <c r="I371" i="12"/>
  <c r="J371" i="12" s="1"/>
  <c r="I372" i="12"/>
  <c r="J372" i="12" s="1"/>
  <c r="I373" i="12"/>
  <c r="J373" i="12" s="1"/>
  <c r="I374" i="12"/>
  <c r="J374" i="12" s="1"/>
  <c r="I375" i="12"/>
  <c r="J375" i="12" s="1"/>
  <c r="I376" i="12"/>
  <c r="J376" i="12" s="1"/>
  <c r="I377" i="12"/>
  <c r="J377" i="12" s="1"/>
  <c r="I378" i="12"/>
  <c r="J378" i="12" s="1"/>
  <c r="I379" i="12"/>
  <c r="J379" i="12" s="1"/>
  <c r="I380" i="12"/>
  <c r="J380" i="12" s="1"/>
  <c r="I381" i="12"/>
  <c r="J381" i="12" s="1"/>
  <c r="I382" i="12"/>
  <c r="J382" i="12" s="1"/>
  <c r="I383" i="12"/>
  <c r="J383" i="12" s="1"/>
  <c r="I384" i="12"/>
  <c r="J384" i="12" s="1"/>
  <c r="I385" i="12"/>
  <c r="J385" i="12" s="1"/>
  <c r="I386" i="12"/>
  <c r="J386" i="12" s="1"/>
  <c r="I387" i="12"/>
  <c r="J387" i="12" s="1"/>
  <c r="I388" i="12"/>
  <c r="J388" i="12" s="1"/>
  <c r="I389" i="12"/>
  <c r="J389" i="12" s="1"/>
  <c r="I390" i="12"/>
  <c r="J390" i="12" s="1"/>
  <c r="I391" i="12"/>
  <c r="J391" i="12" s="1"/>
  <c r="I392" i="12"/>
  <c r="J392" i="12" s="1"/>
  <c r="I393" i="12"/>
  <c r="J393" i="12" s="1"/>
  <c r="I394" i="12"/>
  <c r="J394" i="12" s="1"/>
  <c r="I395" i="12"/>
  <c r="J395" i="12" s="1"/>
  <c r="I396" i="12"/>
  <c r="J396" i="12" s="1"/>
  <c r="I397" i="12"/>
  <c r="J397" i="12" s="1"/>
  <c r="I398" i="12"/>
  <c r="J398" i="12" s="1"/>
  <c r="I399" i="12"/>
  <c r="J399" i="12" s="1"/>
  <c r="I400" i="12"/>
  <c r="J400" i="12" s="1"/>
  <c r="I401" i="12"/>
  <c r="J401" i="12" s="1"/>
  <c r="I402" i="12"/>
  <c r="J402" i="12" s="1"/>
  <c r="I403" i="12"/>
  <c r="I404" i="12"/>
  <c r="J404" i="12" s="1"/>
  <c r="I405" i="12"/>
  <c r="J405" i="12" s="1"/>
  <c r="I406" i="12"/>
  <c r="J406" i="12" s="1"/>
  <c r="I407" i="12"/>
  <c r="J407" i="12" s="1"/>
  <c r="I408" i="12"/>
  <c r="J408" i="12" s="1"/>
  <c r="I409" i="12"/>
  <c r="J409" i="12" s="1"/>
  <c r="I410" i="12"/>
  <c r="J410" i="12" s="1"/>
  <c r="I411" i="12"/>
  <c r="J411" i="12" s="1"/>
  <c r="I412" i="12"/>
  <c r="J412" i="12" s="1"/>
  <c r="I413" i="12"/>
  <c r="J413" i="12" s="1"/>
  <c r="I414" i="12"/>
  <c r="J414" i="12" s="1"/>
  <c r="I415" i="12"/>
  <c r="J415" i="12" s="1"/>
  <c r="I416" i="12"/>
  <c r="J416" i="12" s="1"/>
  <c r="I417" i="12"/>
  <c r="J417" i="12" s="1"/>
  <c r="I418" i="12"/>
  <c r="J418" i="12" s="1"/>
  <c r="I419" i="12"/>
  <c r="J419" i="12" s="1"/>
  <c r="I420" i="12"/>
  <c r="J420" i="12" s="1"/>
  <c r="I421" i="12"/>
  <c r="J421" i="12" s="1"/>
  <c r="I422" i="12"/>
  <c r="J422" i="12" s="1"/>
  <c r="I423" i="12"/>
  <c r="J423" i="12" s="1"/>
  <c r="I424" i="12"/>
  <c r="J424" i="12" s="1"/>
  <c r="I425" i="12"/>
  <c r="J425" i="12" s="1"/>
  <c r="I426" i="12"/>
  <c r="J426" i="12" s="1"/>
  <c r="I427" i="12"/>
  <c r="J427" i="12" s="1"/>
  <c r="I428" i="12"/>
  <c r="J428" i="12" s="1"/>
  <c r="I429" i="12"/>
  <c r="J429" i="12" s="1"/>
  <c r="I430" i="12"/>
  <c r="J430" i="12" s="1"/>
  <c r="I431" i="12"/>
  <c r="J431" i="12" s="1"/>
  <c r="I432" i="12"/>
  <c r="J432" i="12" s="1"/>
  <c r="I433" i="12"/>
  <c r="J433" i="12" s="1"/>
  <c r="I434" i="12"/>
  <c r="J434" i="12" s="1"/>
  <c r="I435" i="12"/>
  <c r="J435" i="12" s="1"/>
  <c r="I436" i="12"/>
  <c r="J436" i="12" s="1"/>
  <c r="I437" i="12"/>
  <c r="J437" i="12" s="1"/>
  <c r="I438" i="12"/>
  <c r="J438" i="12" s="1"/>
  <c r="I439" i="12"/>
  <c r="J439" i="12" s="1"/>
  <c r="I440" i="12"/>
  <c r="J440" i="12" s="1"/>
  <c r="I441" i="12"/>
  <c r="J441" i="12" s="1"/>
  <c r="I442" i="12"/>
  <c r="J442" i="12" s="1"/>
  <c r="I443" i="12"/>
  <c r="J443" i="12" s="1"/>
  <c r="I444" i="12"/>
  <c r="J444" i="12" s="1"/>
  <c r="I445" i="12"/>
  <c r="J445" i="12" s="1"/>
  <c r="I446" i="12"/>
  <c r="J446" i="12" s="1"/>
  <c r="I447" i="12"/>
  <c r="J447" i="12" s="1"/>
  <c r="I448" i="12"/>
  <c r="J448" i="12" s="1"/>
  <c r="I449" i="12"/>
  <c r="J449" i="12" s="1"/>
  <c r="I450" i="12"/>
  <c r="J450" i="12" s="1"/>
  <c r="I451" i="12"/>
  <c r="J451" i="12" s="1"/>
  <c r="I452" i="12"/>
  <c r="J452" i="12" s="1"/>
  <c r="I453" i="12"/>
  <c r="J453" i="12" s="1"/>
  <c r="I454" i="12"/>
  <c r="J454" i="12" s="1"/>
  <c r="I455" i="12"/>
  <c r="J455" i="12" s="1"/>
  <c r="I456" i="12"/>
  <c r="J456" i="12" s="1"/>
  <c r="I457" i="12"/>
  <c r="J457" i="12" s="1"/>
  <c r="I458" i="12"/>
  <c r="J458" i="12" s="1"/>
  <c r="I459" i="12"/>
  <c r="J459" i="12" s="1"/>
  <c r="I460" i="12"/>
  <c r="J460" i="12" s="1"/>
  <c r="I461" i="12"/>
  <c r="J461" i="12" s="1"/>
  <c r="I462" i="12"/>
  <c r="J462" i="12" s="1"/>
  <c r="I463" i="12"/>
  <c r="J463" i="12" s="1"/>
  <c r="I464" i="12"/>
  <c r="J464" i="12" s="1"/>
  <c r="I465" i="12"/>
  <c r="J465" i="12" s="1"/>
  <c r="I466" i="12"/>
  <c r="J466" i="12" s="1"/>
  <c r="I467" i="12"/>
  <c r="J467" i="12" s="1"/>
  <c r="I468" i="12"/>
  <c r="J468" i="12" s="1"/>
  <c r="I469" i="12"/>
  <c r="J469" i="12" s="1"/>
  <c r="I470" i="12"/>
  <c r="J470" i="12" s="1"/>
  <c r="I471" i="12"/>
  <c r="J471" i="12" s="1"/>
  <c r="I472" i="12"/>
  <c r="J472" i="12" s="1"/>
  <c r="I473" i="12"/>
  <c r="J473" i="12" s="1"/>
  <c r="I474" i="12"/>
  <c r="J474" i="12" s="1"/>
  <c r="I475" i="12"/>
  <c r="J475" i="12" s="1"/>
  <c r="I476" i="12"/>
  <c r="J476" i="12" s="1"/>
  <c r="I477" i="12"/>
  <c r="J477" i="12" s="1"/>
  <c r="I478" i="12"/>
  <c r="J478" i="12" s="1"/>
  <c r="I479" i="12"/>
  <c r="J479" i="12" s="1"/>
  <c r="I480" i="12"/>
  <c r="J480" i="12" s="1"/>
  <c r="I481" i="12"/>
  <c r="J481" i="12" s="1"/>
  <c r="I482" i="12"/>
  <c r="J482" i="12" s="1"/>
  <c r="I483" i="12"/>
  <c r="J483" i="12" s="1"/>
  <c r="I484" i="12"/>
  <c r="J484" i="12" s="1"/>
  <c r="I485" i="12"/>
  <c r="J485" i="12" s="1"/>
  <c r="I486" i="12"/>
  <c r="J486" i="12" s="1"/>
  <c r="I487" i="12"/>
  <c r="J487" i="12" s="1"/>
  <c r="I488" i="12"/>
  <c r="J488" i="12" s="1"/>
  <c r="I489" i="12"/>
  <c r="J489" i="12" s="1"/>
  <c r="I490" i="12"/>
  <c r="J490" i="12" s="1"/>
  <c r="I491" i="12"/>
  <c r="J491" i="12" s="1"/>
  <c r="I492" i="12"/>
  <c r="J492" i="12" s="1"/>
  <c r="I493" i="12"/>
  <c r="J493" i="12" s="1"/>
  <c r="I494" i="12"/>
  <c r="J494" i="12" s="1"/>
  <c r="I495" i="12"/>
  <c r="J495" i="12" s="1"/>
  <c r="I496" i="12"/>
  <c r="J496" i="12" s="1"/>
  <c r="I3" i="12"/>
  <c r="J3" i="12" s="1"/>
  <c r="H26" i="12"/>
  <c r="H42" i="12"/>
  <c r="H43" i="12"/>
  <c r="H53" i="12"/>
  <c r="H74" i="12"/>
  <c r="H90" i="12"/>
  <c r="H133" i="12"/>
  <c r="H138" i="12"/>
  <c r="H171" i="12"/>
  <c r="H197" i="12"/>
  <c r="H218" i="12"/>
  <c r="H234" i="12"/>
  <c r="H261" i="12"/>
  <c r="H282" i="12"/>
  <c r="H299" i="12"/>
  <c r="H309" i="12"/>
  <c r="H346" i="12"/>
  <c r="H389" i="12"/>
  <c r="H394" i="12"/>
  <c r="H427" i="12"/>
  <c r="H453" i="12"/>
  <c r="H474" i="12"/>
  <c r="G4" i="12"/>
  <c r="G5" i="12"/>
  <c r="G6" i="12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H36" i="12" s="1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G43" i="12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G54" i="12"/>
  <c r="H54" i="12" s="1"/>
  <c r="G55" i="12"/>
  <c r="H55" i="12" s="1"/>
  <c r="G56" i="12"/>
  <c r="H56" i="12" s="1"/>
  <c r="G57" i="12"/>
  <c r="H57" i="12" s="1"/>
  <c r="G58" i="12"/>
  <c r="H58" i="12" s="1"/>
  <c r="G59" i="12"/>
  <c r="H59" i="12" s="1"/>
  <c r="G60" i="12"/>
  <c r="H60" i="12" s="1"/>
  <c r="G61" i="12"/>
  <c r="H61" i="12" s="1"/>
  <c r="G62" i="12"/>
  <c r="H62" i="12" s="1"/>
  <c r="G63" i="12"/>
  <c r="H63" i="12" s="1"/>
  <c r="G64" i="12"/>
  <c r="H64" i="12" s="1"/>
  <c r="G65" i="12"/>
  <c r="H65" i="12" s="1"/>
  <c r="G66" i="12"/>
  <c r="H66" i="12" s="1"/>
  <c r="G67" i="12"/>
  <c r="H67" i="12" s="1"/>
  <c r="G68" i="12"/>
  <c r="H68" i="12" s="1"/>
  <c r="G69" i="12"/>
  <c r="H69" i="12" s="1"/>
  <c r="G70" i="12"/>
  <c r="H70" i="12" s="1"/>
  <c r="G71" i="12"/>
  <c r="H71" i="12" s="1"/>
  <c r="G72" i="12"/>
  <c r="H72" i="12" s="1"/>
  <c r="G73" i="12"/>
  <c r="H73" i="12" s="1"/>
  <c r="G74" i="12"/>
  <c r="G75" i="12"/>
  <c r="H75" i="12" s="1"/>
  <c r="G76" i="12"/>
  <c r="H76" i="12" s="1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H82" i="12" s="1"/>
  <c r="G83" i="12"/>
  <c r="H83" i="12" s="1"/>
  <c r="G84" i="12"/>
  <c r="H84" i="12" s="1"/>
  <c r="G85" i="12"/>
  <c r="H85" i="12" s="1"/>
  <c r="G86" i="12"/>
  <c r="H86" i="12" s="1"/>
  <c r="G87" i="12"/>
  <c r="H87" i="12" s="1"/>
  <c r="G88" i="12"/>
  <c r="H88" i="12" s="1"/>
  <c r="G89" i="12"/>
  <c r="H89" i="12" s="1"/>
  <c r="G90" i="12"/>
  <c r="G91" i="12"/>
  <c r="H91" i="12" s="1"/>
  <c r="G92" i="12"/>
  <c r="H92" i="12" s="1"/>
  <c r="G93" i="12"/>
  <c r="H93" i="12" s="1"/>
  <c r="G94" i="12"/>
  <c r="H94" i="12" s="1"/>
  <c r="G95" i="12"/>
  <c r="H95" i="12" s="1"/>
  <c r="G96" i="12"/>
  <c r="H96" i="12" s="1"/>
  <c r="G97" i="12"/>
  <c r="H97" i="12" s="1"/>
  <c r="G98" i="12"/>
  <c r="H98" i="12" s="1"/>
  <c r="G99" i="12"/>
  <c r="H99" i="12" s="1"/>
  <c r="G100" i="12"/>
  <c r="H100" i="12" s="1"/>
  <c r="G101" i="12"/>
  <c r="H101" i="12" s="1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H107" i="12" s="1"/>
  <c r="G108" i="12"/>
  <c r="H108" i="12" s="1"/>
  <c r="G109" i="12"/>
  <c r="H109" i="12" s="1"/>
  <c r="G110" i="12"/>
  <c r="H110" i="12" s="1"/>
  <c r="G111" i="12"/>
  <c r="H111" i="12" s="1"/>
  <c r="G112" i="12"/>
  <c r="H112" i="12" s="1"/>
  <c r="G113" i="12"/>
  <c r="H113" i="12" s="1"/>
  <c r="G114" i="12"/>
  <c r="H114" i="12" s="1"/>
  <c r="G115" i="12"/>
  <c r="H115" i="12" s="1"/>
  <c r="G116" i="12"/>
  <c r="H116" i="12" s="1"/>
  <c r="G117" i="12"/>
  <c r="H117" i="12" s="1"/>
  <c r="G118" i="12"/>
  <c r="H118" i="12" s="1"/>
  <c r="G119" i="12"/>
  <c r="H119" i="12" s="1"/>
  <c r="G120" i="12"/>
  <c r="H120" i="12" s="1"/>
  <c r="G121" i="12"/>
  <c r="H121" i="12" s="1"/>
  <c r="G122" i="12"/>
  <c r="H122" i="12" s="1"/>
  <c r="G123" i="12"/>
  <c r="H123" i="12" s="1"/>
  <c r="G124" i="12"/>
  <c r="H124" i="12" s="1"/>
  <c r="G125" i="12"/>
  <c r="H125" i="12" s="1"/>
  <c r="G126" i="12"/>
  <c r="H126" i="12" s="1"/>
  <c r="G127" i="12"/>
  <c r="H127" i="12" s="1"/>
  <c r="G128" i="12"/>
  <c r="H128" i="12" s="1"/>
  <c r="G129" i="12"/>
  <c r="H129" i="12" s="1"/>
  <c r="G130" i="12"/>
  <c r="H130" i="12" s="1"/>
  <c r="G131" i="12"/>
  <c r="H131" i="12" s="1"/>
  <c r="G132" i="12"/>
  <c r="H132" i="12" s="1"/>
  <c r="G133" i="12"/>
  <c r="G134" i="12"/>
  <c r="H134" i="12" s="1"/>
  <c r="G135" i="12"/>
  <c r="H135" i="12" s="1"/>
  <c r="G136" i="12"/>
  <c r="H136" i="12" s="1"/>
  <c r="G137" i="12"/>
  <c r="H137" i="12" s="1"/>
  <c r="G138" i="12"/>
  <c r="G139" i="12"/>
  <c r="H139" i="12" s="1"/>
  <c r="G140" i="12"/>
  <c r="H140" i="12" s="1"/>
  <c r="G141" i="12"/>
  <c r="H141" i="12" s="1"/>
  <c r="G142" i="12"/>
  <c r="H142" i="12" s="1"/>
  <c r="G143" i="12"/>
  <c r="H143" i="12" s="1"/>
  <c r="G144" i="12"/>
  <c r="H144" i="12" s="1"/>
  <c r="G145" i="12"/>
  <c r="H145" i="12" s="1"/>
  <c r="G146" i="12"/>
  <c r="H146" i="12" s="1"/>
  <c r="G147" i="12"/>
  <c r="H147" i="12" s="1"/>
  <c r="G148" i="12"/>
  <c r="H148" i="12" s="1"/>
  <c r="G149" i="12"/>
  <c r="H149" i="12" s="1"/>
  <c r="G150" i="12"/>
  <c r="H150" i="12" s="1"/>
  <c r="G151" i="12"/>
  <c r="H151" i="12" s="1"/>
  <c r="G152" i="12"/>
  <c r="H152" i="12" s="1"/>
  <c r="G153" i="12"/>
  <c r="H153" i="12" s="1"/>
  <c r="G154" i="12"/>
  <c r="H154" i="12" s="1"/>
  <c r="G155" i="12"/>
  <c r="H155" i="12" s="1"/>
  <c r="G156" i="12"/>
  <c r="H156" i="12" s="1"/>
  <c r="G157" i="12"/>
  <c r="H157" i="12" s="1"/>
  <c r="G158" i="12"/>
  <c r="H158" i="12" s="1"/>
  <c r="G159" i="12"/>
  <c r="H159" i="12" s="1"/>
  <c r="G160" i="12"/>
  <c r="H160" i="12" s="1"/>
  <c r="G161" i="12"/>
  <c r="H161" i="12" s="1"/>
  <c r="G162" i="12"/>
  <c r="H162" i="12" s="1"/>
  <c r="G163" i="12"/>
  <c r="H163" i="12" s="1"/>
  <c r="G164" i="12"/>
  <c r="H164" i="12" s="1"/>
  <c r="G165" i="12"/>
  <c r="H165" i="12" s="1"/>
  <c r="G166" i="12"/>
  <c r="H166" i="12" s="1"/>
  <c r="G167" i="12"/>
  <c r="H167" i="12" s="1"/>
  <c r="G168" i="12"/>
  <c r="H168" i="12" s="1"/>
  <c r="G169" i="12"/>
  <c r="H169" i="12" s="1"/>
  <c r="G170" i="12"/>
  <c r="H170" i="12" s="1"/>
  <c r="G171" i="12"/>
  <c r="G172" i="12"/>
  <c r="H172" i="12" s="1"/>
  <c r="G173" i="12"/>
  <c r="H173" i="12" s="1"/>
  <c r="G174" i="12"/>
  <c r="H174" i="12" s="1"/>
  <c r="G175" i="12"/>
  <c r="H175" i="12" s="1"/>
  <c r="G176" i="12"/>
  <c r="H176" i="12" s="1"/>
  <c r="G177" i="12"/>
  <c r="H177" i="12" s="1"/>
  <c r="G178" i="12"/>
  <c r="H178" i="12" s="1"/>
  <c r="G179" i="12"/>
  <c r="H179" i="12" s="1"/>
  <c r="G180" i="12"/>
  <c r="H180" i="12" s="1"/>
  <c r="G181" i="12"/>
  <c r="H181" i="12" s="1"/>
  <c r="G182" i="12"/>
  <c r="H182" i="12" s="1"/>
  <c r="G183" i="12"/>
  <c r="H183" i="12" s="1"/>
  <c r="G184" i="12"/>
  <c r="H184" i="12" s="1"/>
  <c r="G185" i="12"/>
  <c r="H185" i="12" s="1"/>
  <c r="G186" i="12"/>
  <c r="H186" i="12" s="1"/>
  <c r="G187" i="12"/>
  <c r="H187" i="12" s="1"/>
  <c r="G188" i="12"/>
  <c r="H188" i="12" s="1"/>
  <c r="G189" i="12"/>
  <c r="H189" i="12" s="1"/>
  <c r="G190" i="12"/>
  <c r="H190" i="12" s="1"/>
  <c r="G191" i="12"/>
  <c r="H191" i="12" s="1"/>
  <c r="G192" i="12"/>
  <c r="H192" i="12" s="1"/>
  <c r="G193" i="12"/>
  <c r="H193" i="12" s="1"/>
  <c r="G194" i="12"/>
  <c r="H194" i="12" s="1"/>
  <c r="G195" i="12"/>
  <c r="H195" i="12" s="1"/>
  <c r="G196" i="12"/>
  <c r="H196" i="12" s="1"/>
  <c r="G197" i="12"/>
  <c r="G198" i="12"/>
  <c r="H198" i="12" s="1"/>
  <c r="G199" i="12"/>
  <c r="H199" i="12" s="1"/>
  <c r="G200" i="12"/>
  <c r="H200" i="12" s="1"/>
  <c r="G201" i="12"/>
  <c r="H201" i="12" s="1"/>
  <c r="G202" i="12"/>
  <c r="H202" i="12" s="1"/>
  <c r="G203" i="12"/>
  <c r="H203" i="12" s="1"/>
  <c r="G204" i="12"/>
  <c r="H204" i="12" s="1"/>
  <c r="G205" i="12"/>
  <c r="H205" i="12" s="1"/>
  <c r="G206" i="12"/>
  <c r="H206" i="12" s="1"/>
  <c r="G207" i="12"/>
  <c r="H207" i="12" s="1"/>
  <c r="G208" i="12"/>
  <c r="H208" i="12" s="1"/>
  <c r="G209" i="12"/>
  <c r="H209" i="12" s="1"/>
  <c r="G210" i="12"/>
  <c r="H210" i="12" s="1"/>
  <c r="G211" i="12"/>
  <c r="H211" i="12" s="1"/>
  <c r="G212" i="12"/>
  <c r="H212" i="12" s="1"/>
  <c r="G213" i="12"/>
  <c r="H213" i="12" s="1"/>
  <c r="G214" i="12"/>
  <c r="H214" i="12" s="1"/>
  <c r="G215" i="12"/>
  <c r="H215" i="12" s="1"/>
  <c r="G216" i="12"/>
  <c r="H216" i="12" s="1"/>
  <c r="G217" i="12"/>
  <c r="H217" i="12" s="1"/>
  <c r="G218" i="12"/>
  <c r="G219" i="12"/>
  <c r="H219" i="12" s="1"/>
  <c r="G220" i="12"/>
  <c r="H220" i="12" s="1"/>
  <c r="G221" i="12"/>
  <c r="H221" i="12" s="1"/>
  <c r="G222" i="12"/>
  <c r="H222" i="12" s="1"/>
  <c r="G223" i="12"/>
  <c r="H223" i="12" s="1"/>
  <c r="G224" i="12"/>
  <c r="H224" i="12" s="1"/>
  <c r="G225" i="12"/>
  <c r="H225" i="12" s="1"/>
  <c r="G226" i="12"/>
  <c r="H226" i="12" s="1"/>
  <c r="G227" i="12"/>
  <c r="H227" i="12" s="1"/>
  <c r="G228" i="12"/>
  <c r="H228" i="12" s="1"/>
  <c r="G229" i="12"/>
  <c r="H229" i="12" s="1"/>
  <c r="G230" i="12"/>
  <c r="H230" i="12" s="1"/>
  <c r="G231" i="12"/>
  <c r="H231" i="12" s="1"/>
  <c r="G232" i="12"/>
  <c r="H232" i="12" s="1"/>
  <c r="G233" i="12"/>
  <c r="H233" i="12" s="1"/>
  <c r="G234" i="12"/>
  <c r="G235" i="12"/>
  <c r="H235" i="12" s="1"/>
  <c r="G236" i="12"/>
  <c r="H236" i="12" s="1"/>
  <c r="G237" i="12"/>
  <c r="H237" i="12" s="1"/>
  <c r="G238" i="12"/>
  <c r="H238" i="12" s="1"/>
  <c r="G239" i="12"/>
  <c r="H239" i="12" s="1"/>
  <c r="G240" i="12"/>
  <c r="H240" i="12" s="1"/>
  <c r="G241" i="12"/>
  <c r="H241" i="12" s="1"/>
  <c r="G242" i="12"/>
  <c r="H242" i="12" s="1"/>
  <c r="G243" i="12"/>
  <c r="H243" i="12" s="1"/>
  <c r="G244" i="12"/>
  <c r="H244" i="12" s="1"/>
  <c r="G245" i="12"/>
  <c r="H245" i="12" s="1"/>
  <c r="G246" i="12"/>
  <c r="H246" i="12" s="1"/>
  <c r="G247" i="12"/>
  <c r="H247" i="12" s="1"/>
  <c r="G248" i="12"/>
  <c r="H248" i="12" s="1"/>
  <c r="G249" i="12"/>
  <c r="H249" i="12" s="1"/>
  <c r="G250" i="12"/>
  <c r="H250" i="12" s="1"/>
  <c r="G251" i="12"/>
  <c r="H251" i="12" s="1"/>
  <c r="G252" i="12"/>
  <c r="H252" i="12" s="1"/>
  <c r="G253" i="12"/>
  <c r="H253" i="12" s="1"/>
  <c r="G254" i="12"/>
  <c r="H254" i="12" s="1"/>
  <c r="G255" i="12"/>
  <c r="H255" i="12" s="1"/>
  <c r="G256" i="12"/>
  <c r="H256" i="12" s="1"/>
  <c r="G257" i="12"/>
  <c r="H257" i="12" s="1"/>
  <c r="G258" i="12"/>
  <c r="H258" i="12" s="1"/>
  <c r="G259" i="12"/>
  <c r="H259" i="12" s="1"/>
  <c r="G260" i="12"/>
  <c r="H260" i="12" s="1"/>
  <c r="G261" i="12"/>
  <c r="G262" i="12"/>
  <c r="H262" i="12" s="1"/>
  <c r="G263" i="12"/>
  <c r="H263" i="12" s="1"/>
  <c r="G264" i="12"/>
  <c r="H264" i="12" s="1"/>
  <c r="G265" i="12"/>
  <c r="H265" i="12" s="1"/>
  <c r="G266" i="12"/>
  <c r="H266" i="12" s="1"/>
  <c r="G267" i="12"/>
  <c r="H267" i="12" s="1"/>
  <c r="G268" i="12"/>
  <c r="H268" i="12" s="1"/>
  <c r="G269" i="12"/>
  <c r="H269" i="12" s="1"/>
  <c r="G270" i="12"/>
  <c r="H270" i="12" s="1"/>
  <c r="G271" i="12"/>
  <c r="H271" i="12" s="1"/>
  <c r="G272" i="12"/>
  <c r="H272" i="12" s="1"/>
  <c r="G273" i="12"/>
  <c r="H273" i="12" s="1"/>
  <c r="G274" i="12"/>
  <c r="H274" i="12" s="1"/>
  <c r="G275" i="12"/>
  <c r="H275" i="12" s="1"/>
  <c r="G276" i="12"/>
  <c r="H276" i="12" s="1"/>
  <c r="G277" i="12"/>
  <c r="H277" i="12" s="1"/>
  <c r="G278" i="12"/>
  <c r="H278" i="12" s="1"/>
  <c r="G279" i="12"/>
  <c r="H279" i="12" s="1"/>
  <c r="G280" i="12"/>
  <c r="H280" i="12" s="1"/>
  <c r="G281" i="12"/>
  <c r="H281" i="12" s="1"/>
  <c r="G282" i="12"/>
  <c r="G283" i="12"/>
  <c r="H283" i="12" s="1"/>
  <c r="G284" i="12"/>
  <c r="H284" i="12" s="1"/>
  <c r="G285" i="12"/>
  <c r="H285" i="12" s="1"/>
  <c r="G286" i="12"/>
  <c r="H286" i="12" s="1"/>
  <c r="G287" i="12"/>
  <c r="H287" i="12" s="1"/>
  <c r="G288" i="12"/>
  <c r="H288" i="12" s="1"/>
  <c r="G289" i="12"/>
  <c r="H289" i="12" s="1"/>
  <c r="G290" i="12"/>
  <c r="H290" i="12" s="1"/>
  <c r="G291" i="12"/>
  <c r="H291" i="12" s="1"/>
  <c r="G292" i="12"/>
  <c r="H292" i="12" s="1"/>
  <c r="G293" i="12"/>
  <c r="H293" i="12" s="1"/>
  <c r="G294" i="12"/>
  <c r="H294" i="12" s="1"/>
  <c r="G295" i="12"/>
  <c r="H295" i="12" s="1"/>
  <c r="G296" i="12"/>
  <c r="H296" i="12" s="1"/>
  <c r="G297" i="12"/>
  <c r="H297" i="12" s="1"/>
  <c r="G298" i="12"/>
  <c r="H298" i="12" s="1"/>
  <c r="G299" i="12"/>
  <c r="G300" i="12"/>
  <c r="H300" i="12" s="1"/>
  <c r="G301" i="12"/>
  <c r="H301" i="12" s="1"/>
  <c r="G302" i="12"/>
  <c r="H302" i="12" s="1"/>
  <c r="G303" i="12"/>
  <c r="H303" i="12" s="1"/>
  <c r="G304" i="12"/>
  <c r="H304" i="12" s="1"/>
  <c r="G305" i="12"/>
  <c r="H305" i="12" s="1"/>
  <c r="G306" i="12"/>
  <c r="H306" i="12" s="1"/>
  <c r="G307" i="12"/>
  <c r="H307" i="12" s="1"/>
  <c r="G308" i="12"/>
  <c r="H308" i="12" s="1"/>
  <c r="G309" i="12"/>
  <c r="G310" i="12"/>
  <c r="H310" i="12" s="1"/>
  <c r="G311" i="12"/>
  <c r="H311" i="12" s="1"/>
  <c r="G312" i="12"/>
  <c r="H312" i="12" s="1"/>
  <c r="G313" i="12"/>
  <c r="H313" i="12" s="1"/>
  <c r="G314" i="12"/>
  <c r="H314" i="12" s="1"/>
  <c r="G315" i="12"/>
  <c r="H315" i="12" s="1"/>
  <c r="G316" i="12"/>
  <c r="H316" i="12" s="1"/>
  <c r="G317" i="12"/>
  <c r="H317" i="12" s="1"/>
  <c r="G318" i="12"/>
  <c r="H318" i="12" s="1"/>
  <c r="G319" i="12"/>
  <c r="H319" i="12" s="1"/>
  <c r="G320" i="12"/>
  <c r="H320" i="12" s="1"/>
  <c r="G321" i="12"/>
  <c r="H321" i="12" s="1"/>
  <c r="G322" i="12"/>
  <c r="H322" i="12" s="1"/>
  <c r="G323" i="12"/>
  <c r="H323" i="12" s="1"/>
  <c r="G324" i="12"/>
  <c r="H324" i="12" s="1"/>
  <c r="G325" i="12"/>
  <c r="H325" i="12" s="1"/>
  <c r="G326" i="12"/>
  <c r="H326" i="12" s="1"/>
  <c r="G327" i="12"/>
  <c r="H327" i="12" s="1"/>
  <c r="G328" i="12"/>
  <c r="H328" i="12" s="1"/>
  <c r="G329" i="12"/>
  <c r="H329" i="12" s="1"/>
  <c r="G330" i="12"/>
  <c r="H330" i="12" s="1"/>
  <c r="G331" i="12"/>
  <c r="H331" i="12" s="1"/>
  <c r="G332" i="12"/>
  <c r="H332" i="12" s="1"/>
  <c r="G333" i="12"/>
  <c r="H333" i="12" s="1"/>
  <c r="G334" i="12"/>
  <c r="H334" i="12" s="1"/>
  <c r="G335" i="12"/>
  <c r="H335" i="12" s="1"/>
  <c r="G336" i="12"/>
  <c r="H336" i="12" s="1"/>
  <c r="G337" i="12"/>
  <c r="H337" i="12" s="1"/>
  <c r="G338" i="12"/>
  <c r="H338" i="12" s="1"/>
  <c r="G339" i="12"/>
  <c r="H339" i="12" s="1"/>
  <c r="G340" i="12"/>
  <c r="H340" i="12" s="1"/>
  <c r="G341" i="12"/>
  <c r="H341" i="12" s="1"/>
  <c r="G342" i="12"/>
  <c r="H342" i="12" s="1"/>
  <c r="G343" i="12"/>
  <c r="H343" i="12" s="1"/>
  <c r="G344" i="12"/>
  <c r="H344" i="12" s="1"/>
  <c r="G345" i="12"/>
  <c r="H345" i="12" s="1"/>
  <c r="G346" i="12"/>
  <c r="G347" i="12"/>
  <c r="H347" i="12" s="1"/>
  <c r="G348" i="12"/>
  <c r="H348" i="12" s="1"/>
  <c r="G349" i="12"/>
  <c r="H349" i="12" s="1"/>
  <c r="G350" i="12"/>
  <c r="H350" i="12" s="1"/>
  <c r="G351" i="12"/>
  <c r="H351" i="12" s="1"/>
  <c r="G352" i="12"/>
  <c r="H352" i="12" s="1"/>
  <c r="G353" i="12"/>
  <c r="H353" i="12" s="1"/>
  <c r="G354" i="12"/>
  <c r="H354" i="12" s="1"/>
  <c r="G355" i="12"/>
  <c r="H355" i="12" s="1"/>
  <c r="G356" i="12"/>
  <c r="H356" i="12" s="1"/>
  <c r="G357" i="12"/>
  <c r="H357" i="12" s="1"/>
  <c r="G358" i="12"/>
  <c r="H358" i="12" s="1"/>
  <c r="G359" i="12"/>
  <c r="H359" i="12" s="1"/>
  <c r="G360" i="12"/>
  <c r="H360" i="12" s="1"/>
  <c r="G361" i="12"/>
  <c r="H361" i="12" s="1"/>
  <c r="G362" i="12"/>
  <c r="H362" i="12" s="1"/>
  <c r="G363" i="12"/>
  <c r="H363" i="12" s="1"/>
  <c r="G364" i="12"/>
  <c r="H364" i="12" s="1"/>
  <c r="G365" i="12"/>
  <c r="H365" i="12" s="1"/>
  <c r="G366" i="12"/>
  <c r="H366" i="12" s="1"/>
  <c r="G367" i="12"/>
  <c r="H367" i="12" s="1"/>
  <c r="G368" i="12"/>
  <c r="H368" i="12" s="1"/>
  <c r="G369" i="12"/>
  <c r="H369" i="12" s="1"/>
  <c r="G370" i="12"/>
  <c r="H370" i="12" s="1"/>
  <c r="G371" i="12"/>
  <c r="H371" i="12" s="1"/>
  <c r="G372" i="12"/>
  <c r="H372" i="12" s="1"/>
  <c r="G373" i="12"/>
  <c r="H373" i="12" s="1"/>
  <c r="G374" i="12"/>
  <c r="H374" i="12" s="1"/>
  <c r="G375" i="12"/>
  <c r="H375" i="12" s="1"/>
  <c r="G376" i="12"/>
  <c r="H376" i="12" s="1"/>
  <c r="G377" i="12"/>
  <c r="H377" i="12" s="1"/>
  <c r="G378" i="12"/>
  <c r="H378" i="12" s="1"/>
  <c r="G379" i="12"/>
  <c r="H379" i="12" s="1"/>
  <c r="G380" i="12"/>
  <c r="H380" i="12" s="1"/>
  <c r="G381" i="12"/>
  <c r="H381" i="12" s="1"/>
  <c r="G382" i="12"/>
  <c r="H382" i="12" s="1"/>
  <c r="G383" i="12"/>
  <c r="H383" i="12" s="1"/>
  <c r="G384" i="12"/>
  <c r="H384" i="12" s="1"/>
  <c r="G385" i="12"/>
  <c r="H385" i="12" s="1"/>
  <c r="G386" i="12"/>
  <c r="H386" i="12" s="1"/>
  <c r="G387" i="12"/>
  <c r="H387" i="12" s="1"/>
  <c r="G388" i="12"/>
  <c r="H388" i="12" s="1"/>
  <c r="G389" i="12"/>
  <c r="G390" i="12"/>
  <c r="H390" i="12" s="1"/>
  <c r="G391" i="12"/>
  <c r="H391" i="12" s="1"/>
  <c r="G392" i="12"/>
  <c r="H392" i="12" s="1"/>
  <c r="G393" i="12"/>
  <c r="H393" i="12" s="1"/>
  <c r="G394" i="12"/>
  <c r="G395" i="12"/>
  <c r="H395" i="12" s="1"/>
  <c r="G396" i="12"/>
  <c r="H396" i="12" s="1"/>
  <c r="G397" i="12"/>
  <c r="H397" i="12" s="1"/>
  <c r="G398" i="12"/>
  <c r="H398" i="12" s="1"/>
  <c r="G399" i="12"/>
  <c r="H399" i="12" s="1"/>
  <c r="G400" i="12"/>
  <c r="H400" i="12" s="1"/>
  <c r="G401" i="12"/>
  <c r="H401" i="12" s="1"/>
  <c r="G402" i="12"/>
  <c r="H402" i="12" s="1"/>
  <c r="G403" i="12"/>
  <c r="H403" i="12" s="1"/>
  <c r="G404" i="12"/>
  <c r="H404" i="12" s="1"/>
  <c r="G405" i="12"/>
  <c r="H405" i="12" s="1"/>
  <c r="G406" i="12"/>
  <c r="H406" i="12" s="1"/>
  <c r="G407" i="12"/>
  <c r="H407" i="12" s="1"/>
  <c r="G408" i="12"/>
  <c r="H408" i="12" s="1"/>
  <c r="G409" i="12"/>
  <c r="H409" i="12" s="1"/>
  <c r="G410" i="12"/>
  <c r="H410" i="12" s="1"/>
  <c r="G411" i="12"/>
  <c r="H411" i="12" s="1"/>
  <c r="G412" i="12"/>
  <c r="H412" i="12" s="1"/>
  <c r="G413" i="12"/>
  <c r="H413" i="12" s="1"/>
  <c r="G414" i="12"/>
  <c r="H414" i="12" s="1"/>
  <c r="G415" i="12"/>
  <c r="H415" i="12" s="1"/>
  <c r="G416" i="12"/>
  <c r="H416" i="12" s="1"/>
  <c r="G417" i="12"/>
  <c r="H417" i="12" s="1"/>
  <c r="G418" i="12"/>
  <c r="H418" i="12" s="1"/>
  <c r="G419" i="12"/>
  <c r="H419" i="12" s="1"/>
  <c r="G420" i="12"/>
  <c r="H420" i="12" s="1"/>
  <c r="G421" i="12"/>
  <c r="H421" i="12" s="1"/>
  <c r="G422" i="12"/>
  <c r="H422" i="12" s="1"/>
  <c r="G423" i="12"/>
  <c r="H423" i="12" s="1"/>
  <c r="G424" i="12"/>
  <c r="H424" i="12" s="1"/>
  <c r="G425" i="12"/>
  <c r="H425" i="12" s="1"/>
  <c r="G426" i="12"/>
  <c r="H426" i="12" s="1"/>
  <c r="G427" i="12"/>
  <c r="G428" i="12"/>
  <c r="H428" i="12" s="1"/>
  <c r="G429" i="12"/>
  <c r="H429" i="12" s="1"/>
  <c r="G430" i="12"/>
  <c r="H430" i="12" s="1"/>
  <c r="G431" i="12"/>
  <c r="H431" i="12" s="1"/>
  <c r="G432" i="12"/>
  <c r="H432" i="12" s="1"/>
  <c r="G433" i="12"/>
  <c r="H433" i="12" s="1"/>
  <c r="G434" i="12"/>
  <c r="H434" i="12" s="1"/>
  <c r="G435" i="12"/>
  <c r="H435" i="12" s="1"/>
  <c r="G436" i="12"/>
  <c r="H436" i="12" s="1"/>
  <c r="G437" i="12"/>
  <c r="H437" i="12" s="1"/>
  <c r="G438" i="12"/>
  <c r="H438" i="12" s="1"/>
  <c r="G439" i="12"/>
  <c r="H439" i="12" s="1"/>
  <c r="G440" i="12"/>
  <c r="H440" i="12" s="1"/>
  <c r="G441" i="12"/>
  <c r="H441" i="12" s="1"/>
  <c r="G442" i="12"/>
  <c r="H442" i="12" s="1"/>
  <c r="G443" i="12"/>
  <c r="H443" i="12" s="1"/>
  <c r="G444" i="12"/>
  <c r="H444" i="12" s="1"/>
  <c r="G445" i="12"/>
  <c r="H445" i="12" s="1"/>
  <c r="G446" i="12"/>
  <c r="H446" i="12" s="1"/>
  <c r="G447" i="12"/>
  <c r="H447" i="12" s="1"/>
  <c r="G448" i="12"/>
  <c r="H448" i="12" s="1"/>
  <c r="G449" i="12"/>
  <c r="H449" i="12" s="1"/>
  <c r="G450" i="12"/>
  <c r="H450" i="12" s="1"/>
  <c r="G451" i="12"/>
  <c r="H451" i="12" s="1"/>
  <c r="G452" i="12"/>
  <c r="H452" i="12" s="1"/>
  <c r="G453" i="12"/>
  <c r="G454" i="12"/>
  <c r="H454" i="12" s="1"/>
  <c r="G455" i="12"/>
  <c r="H455" i="12" s="1"/>
  <c r="G456" i="12"/>
  <c r="H456" i="12" s="1"/>
  <c r="G457" i="12"/>
  <c r="H457" i="12" s="1"/>
  <c r="G458" i="12"/>
  <c r="H458" i="12" s="1"/>
  <c r="G459" i="12"/>
  <c r="H459" i="12" s="1"/>
  <c r="G460" i="12"/>
  <c r="H460" i="12" s="1"/>
  <c r="G461" i="12"/>
  <c r="H461" i="12" s="1"/>
  <c r="G462" i="12"/>
  <c r="H462" i="12" s="1"/>
  <c r="G463" i="12"/>
  <c r="H463" i="12" s="1"/>
  <c r="G464" i="12"/>
  <c r="H464" i="12" s="1"/>
  <c r="G465" i="12"/>
  <c r="H465" i="12" s="1"/>
  <c r="G466" i="12"/>
  <c r="H466" i="12" s="1"/>
  <c r="G467" i="12"/>
  <c r="H467" i="12" s="1"/>
  <c r="G468" i="12"/>
  <c r="H468" i="12" s="1"/>
  <c r="G469" i="12"/>
  <c r="H469" i="12" s="1"/>
  <c r="G470" i="12"/>
  <c r="H470" i="12" s="1"/>
  <c r="G471" i="12"/>
  <c r="H471" i="12" s="1"/>
  <c r="G472" i="12"/>
  <c r="H472" i="12" s="1"/>
  <c r="G473" i="12"/>
  <c r="H473" i="12" s="1"/>
  <c r="G474" i="12"/>
  <c r="G475" i="12"/>
  <c r="H475" i="12" s="1"/>
  <c r="G476" i="12"/>
  <c r="H476" i="12" s="1"/>
  <c r="G477" i="12"/>
  <c r="H477" i="12" s="1"/>
  <c r="G478" i="12"/>
  <c r="H478" i="12" s="1"/>
  <c r="G479" i="12"/>
  <c r="H479" i="12" s="1"/>
  <c r="G480" i="12"/>
  <c r="H480" i="12" s="1"/>
  <c r="G481" i="12"/>
  <c r="H481" i="12" s="1"/>
  <c r="G482" i="12"/>
  <c r="H482" i="12" s="1"/>
  <c r="G483" i="12"/>
  <c r="H483" i="12" s="1"/>
  <c r="G484" i="12"/>
  <c r="H484" i="12" s="1"/>
  <c r="G485" i="12"/>
  <c r="H485" i="12" s="1"/>
  <c r="G486" i="12"/>
  <c r="H486" i="12" s="1"/>
  <c r="G487" i="12"/>
  <c r="H487" i="12" s="1"/>
  <c r="G488" i="12"/>
  <c r="H488" i="12" s="1"/>
  <c r="G489" i="12"/>
  <c r="H489" i="12" s="1"/>
  <c r="G490" i="12"/>
  <c r="H490" i="12" s="1"/>
  <c r="G491" i="12"/>
  <c r="H491" i="12" s="1"/>
  <c r="G492" i="12"/>
  <c r="H492" i="12" s="1"/>
  <c r="G493" i="12"/>
  <c r="H493" i="12" s="1"/>
  <c r="G494" i="12"/>
  <c r="H494" i="12" s="1"/>
  <c r="G495" i="12"/>
  <c r="H495" i="12" s="1"/>
  <c r="G496" i="12"/>
  <c r="H496" i="12" s="1"/>
  <c r="G2" i="12"/>
  <c r="G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3" i="12"/>
  <c r="J17" i="16"/>
  <c r="J33" i="16"/>
  <c r="J49" i="16"/>
  <c r="J65" i="16"/>
  <c r="J81" i="16"/>
  <c r="J97" i="16"/>
  <c r="J113" i="16"/>
  <c r="J129" i="16"/>
  <c r="J145" i="16"/>
  <c r="J161" i="16"/>
  <c r="J177" i="16"/>
  <c r="J193" i="16"/>
  <c r="J209" i="16"/>
  <c r="J225" i="16"/>
  <c r="J241" i="16"/>
  <c r="J257" i="16"/>
  <c r="J273" i="16"/>
  <c r="J289" i="16"/>
  <c r="J305" i="16"/>
  <c r="J321" i="16"/>
  <c r="J337" i="16"/>
  <c r="J353" i="16"/>
  <c r="J369" i="16"/>
  <c r="J385" i="16"/>
  <c r="J401" i="16"/>
  <c r="J417" i="16"/>
  <c r="J433" i="16"/>
  <c r="J449" i="16"/>
  <c r="J465" i="16"/>
  <c r="J481" i="16"/>
  <c r="J3" i="16"/>
  <c r="I25" i="14"/>
  <c r="J25" i="14" s="1"/>
  <c r="I26" i="14"/>
  <c r="J26" i="14" s="1"/>
  <c r="I27" i="14"/>
  <c r="J27" i="14" s="1"/>
  <c r="I28" i="14"/>
  <c r="J28" i="14" s="1"/>
  <c r="I29" i="14"/>
  <c r="J29" i="14" s="1"/>
  <c r="I30" i="14"/>
  <c r="J30" i="14" s="1"/>
  <c r="I31" i="14"/>
  <c r="J31" i="14" s="1"/>
  <c r="I32" i="14"/>
  <c r="J32" i="14" s="1"/>
  <c r="I33" i="14"/>
  <c r="J33" i="14" s="1"/>
  <c r="I34" i="14"/>
  <c r="J34" i="14" s="1"/>
  <c r="I35" i="14"/>
  <c r="J35" i="14" s="1"/>
  <c r="I36" i="14"/>
  <c r="J36" i="14" s="1"/>
  <c r="I37" i="14"/>
  <c r="J37" i="14" s="1"/>
  <c r="I38" i="14"/>
  <c r="J38" i="14" s="1"/>
  <c r="I39" i="14"/>
  <c r="J39" i="14" s="1"/>
  <c r="I40" i="14"/>
  <c r="J40" i="14" s="1"/>
  <c r="I41" i="14"/>
  <c r="J41" i="14" s="1"/>
  <c r="I42" i="14"/>
  <c r="J42" i="14" s="1"/>
  <c r="I43" i="14"/>
  <c r="J43" i="14" s="1"/>
  <c r="I44" i="14"/>
  <c r="J44" i="14" s="1"/>
  <c r="I45" i="14"/>
  <c r="J45" i="14" s="1"/>
  <c r="I46" i="14"/>
  <c r="J46" i="14" s="1"/>
  <c r="I47" i="14"/>
  <c r="J47" i="14" s="1"/>
  <c r="I48" i="14"/>
  <c r="J48" i="14" s="1"/>
  <c r="I49" i="14"/>
  <c r="J49" i="14" s="1"/>
  <c r="I50" i="14"/>
  <c r="J50" i="14" s="1"/>
  <c r="I51" i="14"/>
  <c r="J51" i="14" s="1"/>
  <c r="I52" i="14"/>
  <c r="J52" i="14" s="1"/>
  <c r="I53" i="14"/>
  <c r="J53" i="14" s="1"/>
  <c r="I54" i="14"/>
  <c r="J54" i="14" s="1"/>
  <c r="I55" i="14"/>
  <c r="J55" i="14" s="1"/>
  <c r="I56" i="14"/>
  <c r="J56" i="14" s="1"/>
  <c r="I57" i="14"/>
  <c r="J57" i="14" s="1"/>
  <c r="I58" i="14"/>
  <c r="J58" i="14" s="1"/>
  <c r="I59" i="14"/>
  <c r="J59" i="14" s="1"/>
  <c r="I60" i="14"/>
  <c r="J60" i="14" s="1"/>
  <c r="I61" i="14"/>
  <c r="J61" i="14" s="1"/>
  <c r="I62" i="14"/>
  <c r="J62" i="14" s="1"/>
  <c r="I63" i="14"/>
  <c r="J63" i="14" s="1"/>
  <c r="I64" i="14"/>
  <c r="J64" i="14" s="1"/>
  <c r="I65" i="14"/>
  <c r="J65" i="14" s="1"/>
  <c r="I66" i="14"/>
  <c r="J66" i="14" s="1"/>
  <c r="I67" i="14"/>
  <c r="J67" i="14" s="1"/>
  <c r="I68" i="14"/>
  <c r="J68" i="14" s="1"/>
  <c r="I69" i="14"/>
  <c r="J69" i="14" s="1"/>
  <c r="I70" i="14"/>
  <c r="J70" i="14" s="1"/>
  <c r="I71" i="14"/>
  <c r="J71" i="14" s="1"/>
  <c r="I72" i="14"/>
  <c r="J72" i="14" s="1"/>
  <c r="I73" i="14"/>
  <c r="J73" i="14" s="1"/>
  <c r="I74" i="14"/>
  <c r="J74" i="14" s="1"/>
  <c r="I75" i="14"/>
  <c r="J75" i="14" s="1"/>
  <c r="I76" i="14"/>
  <c r="J76" i="14" s="1"/>
  <c r="I77" i="14"/>
  <c r="J77" i="14" s="1"/>
  <c r="I78" i="14"/>
  <c r="J78" i="14" s="1"/>
  <c r="I79" i="14"/>
  <c r="J79" i="14" s="1"/>
  <c r="I80" i="14"/>
  <c r="J80" i="14" s="1"/>
  <c r="I81" i="14"/>
  <c r="J81" i="14" s="1"/>
  <c r="I82" i="14"/>
  <c r="J82" i="14" s="1"/>
  <c r="I83" i="14"/>
  <c r="J83" i="14" s="1"/>
  <c r="I84" i="14"/>
  <c r="J84" i="14" s="1"/>
  <c r="I85" i="14"/>
  <c r="J85" i="14" s="1"/>
  <c r="I86" i="14"/>
  <c r="J86" i="14" s="1"/>
  <c r="I87" i="14"/>
  <c r="J87" i="14" s="1"/>
  <c r="I88" i="14"/>
  <c r="J88" i="14" s="1"/>
  <c r="I89" i="14"/>
  <c r="J89" i="14" s="1"/>
  <c r="I90" i="14"/>
  <c r="J90" i="14" s="1"/>
  <c r="I91" i="14"/>
  <c r="J91" i="14" s="1"/>
  <c r="I92" i="14"/>
  <c r="J92" i="14" s="1"/>
  <c r="I93" i="14"/>
  <c r="J93" i="14" s="1"/>
  <c r="I94" i="14"/>
  <c r="J94" i="14" s="1"/>
  <c r="I95" i="14"/>
  <c r="J95" i="14" s="1"/>
  <c r="I96" i="14"/>
  <c r="J96" i="14" s="1"/>
  <c r="I97" i="14"/>
  <c r="J97" i="14" s="1"/>
  <c r="I98" i="14"/>
  <c r="J98" i="14" s="1"/>
  <c r="I99" i="14"/>
  <c r="J99" i="14" s="1"/>
  <c r="I100" i="14"/>
  <c r="J100" i="14" s="1"/>
  <c r="I101" i="14"/>
  <c r="J101" i="14" s="1"/>
  <c r="I102" i="14"/>
  <c r="J102" i="14" s="1"/>
  <c r="I103" i="14"/>
  <c r="J103" i="14" s="1"/>
  <c r="I104" i="14"/>
  <c r="J104" i="14" s="1"/>
  <c r="I105" i="14"/>
  <c r="J105" i="14" s="1"/>
  <c r="I106" i="14"/>
  <c r="J106" i="14" s="1"/>
  <c r="I107" i="14"/>
  <c r="J107" i="14" s="1"/>
  <c r="I108" i="14"/>
  <c r="J108" i="14" s="1"/>
  <c r="I109" i="14"/>
  <c r="J109" i="14" s="1"/>
  <c r="I110" i="14"/>
  <c r="J110" i="14" s="1"/>
  <c r="I111" i="14"/>
  <c r="J111" i="14" s="1"/>
  <c r="I112" i="14"/>
  <c r="J112" i="14" s="1"/>
  <c r="I113" i="14"/>
  <c r="J113" i="14" s="1"/>
  <c r="I114" i="14"/>
  <c r="J114" i="14" s="1"/>
  <c r="I115" i="14"/>
  <c r="J115" i="14" s="1"/>
  <c r="I116" i="14"/>
  <c r="J116" i="14" s="1"/>
  <c r="I117" i="14"/>
  <c r="J117" i="14" s="1"/>
  <c r="I118" i="14"/>
  <c r="J118" i="14" s="1"/>
  <c r="I119" i="14"/>
  <c r="J119" i="14" s="1"/>
  <c r="I120" i="14"/>
  <c r="J120" i="14" s="1"/>
  <c r="I121" i="14"/>
  <c r="J121" i="14" s="1"/>
  <c r="I122" i="14"/>
  <c r="J122" i="14" s="1"/>
  <c r="I123" i="14"/>
  <c r="J123" i="14" s="1"/>
  <c r="I124" i="14"/>
  <c r="J124" i="14" s="1"/>
  <c r="I125" i="14"/>
  <c r="J125" i="14" s="1"/>
  <c r="I126" i="14"/>
  <c r="J126" i="14" s="1"/>
  <c r="I127" i="14"/>
  <c r="J127" i="14" s="1"/>
  <c r="I128" i="14"/>
  <c r="J128" i="14" s="1"/>
  <c r="I129" i="14"/>
  <c r="J129" i="14" s="1"/>
  <c r="I130" i="14"/>
  <c r="J130" i="14" s="1"/>
  <c r="I131" i="14"/>
  <c r="J131" i="14" s="1"/>
  <c r="I132" i="14"/>
  <c r="J132" i="14" s="1"/>
  <c r="I133" i="14"/>
  <c r="J133" i="14" s="1"/>
  <c r="I134" i="14"/>
  <c r="J134" i="14" s="1"/>
  <c r="I135" i="14"/>
  <c r="J135" i="14" s="1"/>
  <c r="I136" i="14"/>
  <c r="J136" i="14" s="1"/>
  <c r="I137" i="14"/>
  <c r="J137" i="14" s="1"/>
  <c r="I138" i="14"/>
  <c r="J138" i="14" s="1"/>
  <c r="I139" i="14"/>
  <c r="J139" i="14" s="1"/>
  <c r="I140" i="14"/>
  <c r="J140" i="14" s="1"/>
  <c r="I141" i="14"/>
  <c r="J141" i="14" s="1"/>
  <c r="I142" i="14"/>
  <c r="J142" i="14" s="1"/>
  <c r="I143" i="14"/>
  <c r="J143" i="14" s="1"/>
  <c r="I144" i="14"/>
  <c r="J144" i="14" s="1"/>
  <c r="I145" i="14"/>
  <c r="J145" i="14" s="1"/>
  <c r="I146" i="14"/>
  <c r="J146" i="14" s="1"/>
  <c r="I147" i="14"/>
  <c r="J147" i="14" s="1"/>
  <c r="I148" i="14"/>
  <c r="J148" i="14" s="1"/>
  <c r="I149" i="14"/>
  <c r="J149" i="14" s="1"/>
  <c r="I150" i="14"/>
  <c r="J150" i="14" s="1"/>
  <c r="I151" i="14"/>
  <c r="J151" i="14" s="1"/>
  <c r="I152" i="14"/>
  <c r="J152" i="14" s="1"/>
  <c r="I153" i="14"/>
  <c r="J153" i="14" s="1"/>
  <c r="I154" i="14"/>
  <c r="J154" i="14" s="1"/>
  <c r="I155" i="14"/>
  <c r="J155" i="14" s="1"/>
  <c r="I156" i="14"/>
  <c r="J156" i="14" s="1"/>
  <c r="I157" i="14"/>
  <c r="J157" i="14" s="1"/>
  <c r="I158" i="14"/>
  <c r="J158" i="14" s="1"/>
  <c r="I159" i="14"/>
  <c r="J159" i="14" s="1"/>
  <c r="I160" i="14"/>
  <c r="J160" i="14" s="1"/>
  <c r="I161" i="14"/>
  <c r="J161" i="14" s="1"/>
  <c r="I162" i="14"/>
  <c r="J162" i="14" s="1"/>
  <c r="I163" i="14"/>
  <c r="J163" i="14" s="1"/>
  <c r="I164" i="14"/>
  <c r="J164" i="14" s="1"/>
  <c r="I165" i="14"/>
  <c r="J165" i="14" s="1"/>
  <c r="I166" i="14"/>
  <c r="J166" i="14" s="1"/>
  <c r="I167" i="14"/>
  <c r="J167" i="14" s="1"/>
  <c r="I168" i="14"/>
  <c r="J168" i="14" s="1"/>
  <c r="I169" i="14"/>
  <c r="J169" i="14" s="1"/>
  <c r="I170" i="14"/>
  <c r="J170" i="14" s="1"/>
  <c r="I171" i="14"/>
  <c r="J171" i="14" s="1"/>
  <c r="I172" i="14"/>
  <c r="J172" i="14" s="1"/>
  <c r="I173" i="14"/>
  <c r="J173" i="14" s="1"/>
  <c r="I174" i="14"/>
  <c r="J174" i="14" s="1"/>
  <c r="I175" i="14"/>
  <c r="J175" i="14" s="1"/>
  <c r="I176" i="14"/>
  <c r="J176" i="14" s="1"/>
  <c r="I177" i="14"/>
  <c r="J177" i="14" s="1"/>
  <c r="I178" i="14"/>
  <c r="J178" i="14" s="1"/>
  <c r="I179" i="14"/>
  <c r="J179" i="14" s="1"/>
  <c r="I180" i="14"/>
  <c r="J180" i="14" s="1"/>
  <c r="I181" i="14"/>
  <c r="J181" i="14" s="1"/>
  <c r="I182" i="14"/>
  <c r="J182" i="14" s="1"/>
  <c r="I183" i="14"/>
  <c r="J183" i="14" s="1"/>
  <c r="I184" i="14"/>
  <c r="J184" i="14" s="1"/>
  <c r="I185" i="14"/>
  <c r="J185" i="14" s="1"/>
  <c r="I186" i="14"/>
  <c r="J186" i="14" s="1"/>
  <c r="I187" i="14"/>
  <c r="J187" i="14" s="1"/>
  <c r="I188" i="14"/>
  <c r="J188" i="14" s="1"/>
  <c r="I189" i="14"/>
  <c r="J189" i="14" s="1"/>
  <c r="I190" i="14"/>
  <c r="J190" i="14" s="1"/>
  <c r="I191" i="14"/>
  <c r="J191" i="14" s="1"/>
  <c r="I192" i="14"/>
  <c r="J192" i="14" s="1"/>
  <c r="I193" i="14"/>
  <c r="J193" i="14" s="1"/>
  <c r="I194" i="14"/>
  <c r="J194" i="14" s="1"/>
  <c r="I195" i="14"/>
  <c r="J195" i="14" s="1"/>
  <c r="I196" i="14"/>
  <c r="J196" i="14" s="1"/>
  <c r="I197" i="14"/>
  <c r="J197" i="14" s="1"/>
  <c r="I198" i="14"/>
  <c r="J198" i="14" s="1"/>
  <c r="I199" i="14"/>
  <c r="J199" i="14" s="1"/>
  <c r="I200" i="14"/>
  <c r="J200" i="14" s="1"/>
  <c r="I201" i="14"/>
  <c r="J201" i="14" s="1"/>
  <c r="I202" i="14"/>
  <c r="J202" i="14" s="1"/>
  <c r="I203" i="14"/>
  <c r="J203" i="14" s="1"/>
  <c r="I204" i="14"/>
  <c r="J204" i="14" s="1"/>
  <c r="I205" i="14"/>
  <c r="J205" i="14" s="1"/>
  <c r="I206" i="14"/>
  <c r="J206" i="14" s="1"/>
  <c r="I207" i="14"/>
  <c r="J207" i="14" s="1"/>
  <c r="I208" i="14"/>
  <c r="J208" i="14" s="1"/>
  <c r="I209" i="14"/>
  <c r="J209" i="14" s="1"/>
  <c r="I210" i="14"/>
  <c r="J210" i="14" s="1"/>
  <c r="I211" i="14"/>
  <c r="J211" i="14" s="1"/>
  <c r="I212" i="14"/>
  <c r="J212" i="14" s="1"/>
  <c r="I213" i="14"/>
  <c r="J213" i="14" s="1"/>
  <c r="I214" i="14"/>
  <c r="J214" i="14" s="1"/>
  <c r="I215" i="14"/>
  <c r="J215" i="14" s="1"/>
  <c r="I216" i="14"/>
  <c r="J216" i="14" s="1"/>
  <c r="I217" i="14"/>
  <c r="J217" i="14" s="1"/>
  <c r="I218" i="14"/>
  <c r="J218" i="14" s="1"/>
  <c r="I219" i="14"/>
  <c r="J219" i="14" s="1"/>
  <c r="I220" i="14"/>
  <c r="J220" i="14" s="1"/>
  <c r="I221" i="14"/>
  <c r="J221" i="14" s="1"/>
  <c r="I222" i="14"/>
  <c r="J222" i="14" s="1"/>
  <c r="I223" i="14"/>
  <c r="J223" i="14" s="1"/>
  <c r="I224" i="14"/>
  <c r="J224" i="14" s="1"/>
  <c r="I225" i="14"/>
  <c r="J225" i="14" s="1"/>
  <c r="I226" i="14"/>
  <c r="J226" i="14" s="1"/>
  <c r="I227" i="14"/>
  <c r="J227" i="14" s="1"/>
  <c r="I228" i="14"/>
  <c r="J228" i="14" s="1"/>
  <c r="I229" i="14"/>
  <c r="J229" i="14" s="1"/>
  <c r="I230" i="14"/>
  <c r="J230" i="14" s="1"/>
  <c r="I231" i="14"/>
  <c r="J231" i="14" s="1"/>
  <c r="I232" i="14"/>
  <c r="J232" i="14" s="1"/>
  <c r="I233" i="14"/>
  <c r="J233" i="14" s="1"/>
  <c r="I234" i="14"/>
  <c r="J234" i="14" s="1"/>
  <c r="I235" i="14"/>
  <c r="J235" i="14" s="1"/>
  <c r="I236" i="14"/>
  <c r="J236" i="14" s="1"/>
  <c r="I237" i="14"/>
  <c r="J237" i="14" s="1"/>
  <c r="I238" i="14"/>
  <c r="J238" i="14" s="1"/>
  <c r="I239" i="14"/>
  <c r="J239" i="14" s="1"/>
  <c r="I240" i="14"/>
  <c r="J240" i="14" s="1"/>
  <c r="I241" i="14"/>
  <c r="J241" i="14" s="1"/>
  <c r="I242" i="14"/>
  <c r="J242" i="14" s="1"/>
  <c r="I243" i="14"/>
  <c r="J243" i="14" s="1"/>
  <c r="I244" i="14"/>
  <c r="J244" i="14" s="1"/>
  <c r="I245" i="14"/>
  <c r="J245" i="14" s="1"/>
  <c r="I246" i="14"/>
  <c r="J246" i="14" s="1"/>
  <c r="I247" i="14"/>
  <c r="J247" i="14" s="1"/>
  <c r="I248" i="14"/>
  <c r="J248" i="14" s="1"/>
  <c r="I249" i="14"/>
  <c r="J249" i="14" s="1"/>
  <c r="I250" i="14"/>
  <c r="J250" i="14" s="1"/>
  <c r="I251" i="14"/>
  <c r="J251" i="14" s="1"/>
  <c r="I252" i="14"/>
  <c r="J252" i="14" s="1"/>
  <c r="I253" i="14"/>
  <c r="J253" i="14" s="1"/>
  <c r="I254" i="14"/>
  <c r="J254" i="14" s="1"/>
  <c r="I255" i="14"/>
  <c r="J255" i="14" s="1"/>
  <c r="I256" i="14"/>
  <c r="J256" i="14" s="1"/>
  <c r="I257" i="14"/>
  <c r="J257" i="14" s="1"/>
  <c r="I258" i="14"/>
  <c r="J258" i="14" s="1"/>
  <c r="I259" i="14"/>
  <c r="J259" i="14" s="1"/>
  <c r="I260" i="14"/>
  <c r="J260" i="14" s="1"/>
  <c r="I261" i="14"/>
  <c r="J261" i="14" s="1"/>
  <c r="I262" i="14"/>
  <c r="J262" i="14" s="1"/>
  <c r="I263" i="14"/>
  <c r="J263" i="14" s="1"/>
  <c r="I264" i="14"/>
  <c r="J264" i="14" s="1"/>
  <c r="I265" i="14"/>
  <c r="J265" i="14" s="1"/>
  <c r="I266" i="14"/>
  <c r="J266" i="14" s="1"/>
  <c r="I267" i="14"/>
  <c r="J267" i="14" s="1"/>
  <c r="I268" i="14"/>
  <c r="J268" i="14" s="1"/>
  <c r="I269" i="14"/>
  <c r="J269" i="14" s="1"/>
  <c r="I270" i="14"/>
  <c r="J270" i="14" s="1"/>
  <c r="I271" i="14"/>
  <c r="J271" i="14" s="1"/>
  <c r="I272" i="14"/>
  <c r="J272" i="14" s="1"/>
  <c r="I273" i="14"/>
  <c r="J273" i="14" s="1"/>
  <c r="I274" i="14"/>
  <c r="J274" i="14" s="1"/>
  <c r="I275" i="14"/>
  <c r="J275" i="14" s="1"/>
  <c r="I276" i="14"/>
  <c r="J276" i="14" s="1"/>
  <c r="I277" i="14"/>
  <c r="J277" i="14" s="1"/>
  <c r="J278" i="14"/>
  <c r="I279" i="14"/>
  <c r="J279" i="14" s="1"/>
  <c r="I280" i="14"/>
  <c r="J280" i="14" s="1"/>
  <c r="I281" i="14"/>
  <c r="J281" i="14" s="1"/>
  <c r="I282" i="14"/>
  <c r="J282" i="14" s="1"/>
  <c r="I283" i="14"/>
  <c r="J283" i="14" s="1"/>
  <c r="I284" i="14"/>
  <c r="J284" i="14" s="1"/>
  <c r="I285" i="14"/>
  <c r="J285" i="14" s="1"/>
  <c r="I286" i="14"/>
  <c r="J286" i="14" s="1"/>
  <c r="I287" i="14"/>
  <c r="J287" i="14" s="1"/>
  <c r="I288" i="14"/>
  <c r="J288" i="14" s="1"/>
  <c r="I289" i="14"/>
  <c r="J289" i="14" s="1"/>
  <c r="I290" i="14"/>
  <c r="J290" i="14" s="1"/>
  <c r="I291" i="14"/>
  <c r="J291" i="14" s="1"/>
  <c r="I292" i="14"/>
  <c r="J292" i="14" s="1"/>
  <c r="I293" i="14"/>
  <c r="J293" i="14" s="1"/>
  <c r="I294" i="14"/>
  <c r="J294" i="14" s="1"/>
  <c r="I295" i="14"/>
  <c r="J295" i="14" s="1"/>
  <c r="I296" i="14"/>
  <c r="J296" i="14" s="1"/>
  <c r="I297" i="14"/>
  <c r="J297" i="14" s="1"/>
  <c r="I298" i="14"/>
  <c r="J298" i="14" s="1"/>
  <c r="I299" i="14"/>
  <c r="J299" i="14" s="1"/>
  <c r="I300" i="14"/>
  <c r="J300" i="14" s="1"/>
  <c r="I301" i="14"/>
  <c r="J301" i="14" s="1"/>
  <c r="I302" i="14"/>
  <c r="J302" i="14" s="1"/>
  <c r="I303" i="14"/>
  <c r="J303" i="14" s="1"/>
  <c r="I304" i="14"/>
  <c r="J304" i="14" s="1"/>
  <c r="I305" i="14"/>
  <c r="J305" i="14" s="1"/>
  <c r="I306" i="14"/>
  <c r="J306" i="14" s="1"/>
  <c r="I307" i="14"/>
  <c r="J307" i="14" s="1"/>
  <c r="I308" i="14"/>
  <c r="J308" i="14" s="1"/>
  <c r="I309" i="14"/>
  <c r="J309" i="14" s="1"/>
  <c r="I310" i="14"/>
  <c r="J310" i="14" s="1"/>
  <c r="I311" i="14"/>
  <c r="J311" i="14" s="1"/>
  <c r="I312" i="14"/>
  <c r="J312" i="14" s="1"/>
  <c r="I313" i="14"/>
  <c r="J313" i="14" s="1"/>
  <c r="I314" i="14"/>
  <c r="J314" i="14" s="1"/>
  <c r="I315" i="14"/>
  <c r="J315" i="14" s="1"/>
  <c r="I316" i="14"/>
  <c r="J316" i="14" s="1"/>
  <c r="I317" i="14"/>
  <c r="J317" i="14" s="1"/>
  <c r="I318" i="14"/>
  <c r="J318" i="14" s="1"/>
  <c r="I319" i="14"/>
  <c r="J319" i="14" s="1"/>
  <c r="I320" i="14"/>
  <c r="J320" i="14" s="1"/>
  <c r="I321" i="14"/>
  <c r="J321" i="14" s="1"/>
  <c r="I322" i="14"/>
  <c r="J322" i="14" s="1"/>
  <c r="I323" i="14"/>
  <c r="J323" i="14" s="1"/>
  <c r="I324" i="14"/>
  <c r="J324" i="14" s="1"/>
  <c r="I325" i="14"/>
  <c r="J325" i="14" s="1"/>
  <c r="I326" i="14"/>
  <c r="J326" i="14" s="1"/>
  <c r="I327" i="14"/>
  <c r="J327" i="14" s="1"/>
  <c r="I328" i="14"/>
  <c r="J328" i="14" s="1"/>
  <c r="I329" i="14"/>
  <c r="J329" i="14" s="1"/>
  <c r="I330" i="14"/>
  <c r="J330" i="14" s="1"/>
  <c r="I331" i="14"/>
  <c r="J331" i="14" s="1"/>
  <c r="I332" i="14"/>
  <c r="J332" i="14" s="1"/>
  <c r="I333" i="14"/>
  <c r="J333" i="14" s="1"/>
  <c r="I334" i="14"/>
  <c r="J334" i="14" s="1"/>
  <c r="I335" i="14"/>
  <c r="J335" i="14" s="1"/>
  <c r="I336" i="14"/>
  <c r="J336" i="14" s="1"/>
  <c r="I337" i="14"/>
  <c r="J337" i="14" s="1"/>
  <c r="I338" i="14"/>
  <c r="J338" i="14" s="1"/>
  <c r="I339" i="14"/>
  <c r="J339" i="14" s="1"/>
  <c r="I340" i="14"/>
  <c r="J340" i="14" s="1"/>
  <c r="I341" i="14"/>
  <c r="J341" i="14" s="1"/>
  <c r="I342" i="14"/>
  <c r="J342" i="14" s="1"/>
  <c r="I343" i="14"/>
  <c r="J343" i="14" s="1"/>
  <c r="I344" i="14"/>
  <c r="J344" i="14" s="1"/>
  <c r="I345" i="14"/>
  <c r="J345" i="14" s="1"/>
  <c r="I346" i="14"/>
  <c r="J346" i="14" s="1"/>
  <c r="I347" i="14"/>
  <c r="J347" i="14" s="1"/>
  <c r="I348" i="14"/>
  <c r="J348" i="14" s="1"/>
  <c r="I349" i="14"/>
  <c r="J349" i="14" s="1"/>
  <c r="I350" i="14"/>
  <c r="J350" i="14" s="1"/>
  <c r="I351" i="14"/>
  <c r="J351" i="14" s="1"/>
  <c r="I352" i="14"/>
  <c r="J352" i="14" s="1"/>
  <c r="I353" i="14"/>
  <c r="J353" i="14" s="1"/>
  <c r="I354" i="14"/>
  <c r="J354" i="14" s="1"/>
  <c r="I355" i="14"/>
  <c r="J355" i="14" s="1"/>
  <c r="I356" i="14"/>
  <c r="J356" i="14" s="1"/>
  <c r="I357" i="14"/>
  <c r="J357" i="14" s="1"/>
  <c r="I358" i="14"/>
  <c r="J358" i="14" s="1"/>
  <c r="I359" i="14"/>
  <c r="J359" i="14" s="1"/>
  <c r="I360" i="14"/>
  <c r="J360" i="14" s="1"/>
  <c r="I361" i="14"/>
  <c r="J361" i="14" s="1"/>
  <c r="I362" i="14"/>
  <c r="J362" i="14" s="1"/>
  <c r="I363" i="14"/>
  <c r="J363" i="14" s="1"/>
  <c r="I364" i="14"/>
  <c r="J364" i="14" s="1"/>
  <c r="I365" i="14"/>
  <c r="J365" i="14" s="1"/>
  <c r="I366" i="14"/>
  <c r="J366" i="14" s="1"/>
  <c r="I367" i="14"/>
  <c r="J367" i="14" s="1"/>
  <c r="I368" i="14"/>
  <c r="J368" i="14" s="1"/>
  <c r="I369" i="14"/>
  <c r="J369" i="14" s="1"/>
  <c r="I370" i="14"/>
  <c r="J370" i="14" s="1"/>
  <c r="I371" i="14"/>
  <c r="J371" i="14" s="1"/>
  <c r="I372" i="14"/>
  <c r="J372" i="14" s="1"/>
  <c r="I373" i="14"/>
  <c r="J373" i="14" s="1"/>
  <c r="I374" i="14"/>
  <c r="J374" i="14" s="1"/>
  <c r="I375" i="14"/>
  <c r="J375" i="14" s="1"/>
  <c r="I376" i="14"/>
  <c r="J376" i="14" s="1"/>
  <c r="I377" i="14"/>
  <c r="J377" i="14" s="1"/>
  <c r="I378" i="14"/>
  <c r="J378" i="14" s="1"/>
  <c r="I379" i="14"/>
  <c r="J379" i="14" s="1"/>
  <c r="I380" i="14"/>
  <c r="J380" i="14" s="1"/>
  <c r="I381" i="14"/>
  <c r="J381" i="14" s="1"/>
  <c r="I382" i="14"/>
  <c r="J382" i="14" s="1"/>
  <c r="I383" i="14"/>
  <c r="J383" i="14" s="1"/>
  <c r="I384" i="14"/>
  <c r="J384" i="14" s="1"/>
  <c r="I385" i="14"/>
  <c r="J385" i="14" s="1"/>
  <c r="I386" i="14"/>
  <c r="J386" i="14" s="1"/>
  <c r="I387" i="14"/>
  <c r="J387" i="14" s="1"/>
  <c r="I388" i="14"/>
  <c r="J388" i="14" s="1"/>
  <c r="I389" i="14"/>
  <c r="J389" i="14" s="1"/>
  <c r="I390" i="14"/>
  <c r="J390" i="14" s="1"/>
  <c r="I391" i="14"/>
  <c r="J391" i="14" s="1"/>
  <c r="I392" i="14"/>
  <c r="J392" i="14" s="1"/>
  <c r="I393" i="14"/>
  <c r="J393" i="14" s="1"/>
  <c r="I394" i="14"/>
  <c r="J394" i="14" s="1"/>
  <c r="I395" i="14"/>
  <c r="J395" i="14" s="1"/>
  <c r="I396" i="14"/>
  <c r="J396" i="14" s="1"/>
  <c r="I397" i="14"/>
  <c r="J397" i="14" s="1"/>
  <c r="I398" i="14"/>
  <c r="J398" i="14" s="1"/>
  <c r="I399" i="14"/>
  <c r="J399" i="14" s="1"/>
  <c r="I400" i="14"/>
  <c r="J400" i="14" s="1"/>
  <c r="I401" i="14"/>
  <c r="J401" i="14" s="1"/>
  <c r="I402" i="14"/>
  <c r="J402" i="14" s="1"/>
  <c r="I403" i="14"/>
  <c r="J403" i="14" s="1"/>
  <c r="I404" i="14"/>
  <c r="J404" i="14" s="1"/>
  <c r="I405" i="14"/>
  <c r="J405" i="14" s="1"/>
  <c r="I406" i="14"/>
  <c r="J406" i="14" s="1"/>
  <c r="I407" i="14"/>
  <c r="J407" i="14" s="1"/>
  <c r="I408" i="14"/>
  <c r="J408" i="14" s="1"/>
  <c r="I409" i="14"/>
  <c r="J409" i="14" s="1"/>
  <c r="I410" i="14"/>
  <c r="J410" i="14" s="1"/>
  <c r="I411" i="14"/>
  <c r="J411" i="14" s="1"/>
  <c r="I412" i="14"/>
  <c r="J412" i="14" s="1"/>
  <c r="I413" i="14"/>
  <c r="J413" i="14" s="1"/>
  <c r="I414" i="14"/>
  <c r="J414" i="14" s="1"/>
  <c r="I415" i="14"/>
  <c r="J415" i="14" s="1"/>
  <c r="I416" i="14"/>
  <c r="J416" i="14" s="1"/>
  <c r="I417" i="14"/>
  <c r="J417" i="14" s="1"/>
  <c r="I418" i="14"/>
  <c r="J418" i="14" s="1"/>
  <c r="I419" i="14"/>
  <c r="J419" i="14" s="1"/>
  <c r="I420" i="14"/>
  <c r="J420" i="14" s="1"/>
  <c r="I421" i="14"/>
  <c r="J421" i="14" s="1"/>
  <c r="I422" i="14"/>
  <c r="J422" i="14" s="1"/>
  <c r="I423" i="14"/>
  <c r="J423" i="14" s="1"/>
  <c r="I424" i="14"/>
  <c r="J424" i="14" s="1"/>
  <c r="I425" i="14"/>
  <c r="J425" i="14" s="1"/>
  <c r="I426" i="14"/>
  <c r="J426" i="14" s="1"/>
  <c r="I427" i="14"/>
  <c r="J427" i="14" s="1"/>
  <c r="I428" i="14"/>
  <c r="J428" i="14" s="1"/>
  <c r="I429" i="14"/>
  <c r="J429" i="14" s="1"/>
  <c r="I430" i="14"/>
  <c r="J430" i="14" s="1"/>
  <c r="I431" i="14"/>
  <c r="J431" i="14" s="1"/>
  <c r="I432" i="14"/>
  <c r="J432" i="14" s="1"/>
  <c r="I433" i="14"/>
  <c r="J433" i="14" s="1"/>
  <c r="I434" i="14"/>
  <c r="J434" i="14" s="1"/>
  <c r="I435" i="14"/>
  <c r="J435" i="14" s="1"/>
  <c r="I436" i="14"/>
  <c r="J436" i="14" s="1"/>
  <c r="I437" i="14"/>
  <c r="J437" i="14" s="1"/>
  <c r="I438" i="14"/>
  <c r="J438" i="14" s="1"/>
  <c r="I439" i="14"/>
  <c r="J439" i="14" s="1"/>
  <c r="I440" i="14"/>
  <c r="J440" i="14" s="1"/>
  <c r="I441" i="14"/>
  <c r="J441" i="14" s="1"/>
  <c r="I442" i="14"/>
  <c r="J442" i="14" s="1"/>
  <c r="I443" i="14"/>
  <c r="J443" i="14" s="1"/>
  <c r="I444" i="14"/>
  <c r="J444" i="14" s="1"/>
  <c r="I445" i="14"/>
  <c r="J445" i="14" s="1"/>
  <c r="I446" i="14"/>
  <c r="J446" i="14" s="1"/>
  <c r="I447" i="14"/>
  <c r="J447" i="14" s="1"/>
  <c r="I448" i="14"/>
  <c r="J448" i="14" s="1"/>
  <c r="I449" i="14"/>
  <c r="J449" i="14" s="1"/>
  <c r="I450" i="14"/>
  <c r="J450" i="14" s="1"/>
  <c r="I451" i="14"/>
  <c r="J451" i="14" s="1"/>
  <c r="I452" i="14"/>
  <c r="J452" i="14" s="1"/>
  <c r="I453" i="14"/>
  <c r="J453" i="14" s="1"/>
  <c r="I454" i="14"/>
  <c r="J454" i="14" s="1"/>
  <c r="I455" i="14"/>
  <c r="J455" i="14" s="1"/>
  <c r="I456" i="14"/>
  <c r="J456" i="14" s="1"/>
  <c r="I457" i="14"/>
  <c r="J457" i="14" s="1"/>
  <c r="I458" i="14"/>
  <c r="J458" i="14" s="1"/>
  <c r="I459" i="14"/>
  <c r="J459" i="14" s="1"/>
  <c r="I460" i="14"/>
  <c r="J460" i="14" s="1"/>
  <c r="I461" i="14"/>
  <c r="J461" i="14" s="1"/>
  <c r="I462" i="14"/>
  <c r="J462" i="14" s="1"/>
  <c r="I463" i="14"/>
  <c r="J463" i="14" s="1"/>
  <c r="I464" i="14"/>
  <c r="J464" i="14" s="1"/>
  <c r="I465" i="14"/>
  <c r="J465" i="14" s="1"/>
  <c r="I466" i="14"/>
  <c r="J466" i="14" s="1"/>
  <c r="I467" i="14"/>
  <c r="J467" i="14" s="1"/>
  <c r="I468" i="14"/>
  <c r="J468" i="14" s="1"/>
  <c r="I469" i="14"/>
  <c r="J469" i="14" s="1"/>
  <c r="I470" i="14"/>
  <c r="J470" i="14" s="1"/>
  <c r="I471" i="14"/>
  <c r="J471" i="14" s="1"/>
  <c r="I472" i="14"/>
  <c r="J472" i="14" s="1"/>
  <c r="I473" i="14"/>
  <c r="J473" i="14" s="1"/>
  <c r="I474" i="14"/>
  <c r="J474" i="14" s="1"/>
  <c r="I475" i="14"/>
  <c r="J475" i="14" s="1"/>
  <c r="I476" i="14"/>
  <c r="J476" i="14" s="1"/>
  <c r="I477" i="14"/>
  <c r="J477" i="14" s="1"/>
  <c r="I478" i="14"/>
  <c r="J478" i="14" s="1"/>
  <c r="I479" i="14"/>
  <c r="J479" i="14" s="1"/>
  <c r="I480" i="14"/>
  <c r="J480" i="14" s="1"/>
  <c r="I481" i="14"/>
  <c r="J481" i="14" s="1"/>
  <c r="I482" i="14"/>
  <c r="J482" i="14" s="1"/>
  <c r="I483" i="14"/>
  <c r="J483" i="14" s="1"/>
  <c r="I484" i="14"/>
  <c r="J484" i="14" s="1"/>
  <c r="I485" i="14"/>
  <c r="J485" i="14" s="1"/>
  <c r="I486" i="14"/>
  <c r="J486" i="14" s="1"/>
  <c r="I487" i="14"/>
  <c r="J487" i="14" s="1"/>
  <c r="I488" i="14"/>
  <c r="J488" i="14" s="1"/>
  <c r="I489" i="14"/>
  <c r="J489" i="14" s="1"/>
  <c r="I490" i="14"/>
  <c r="J490" i="14" s="1"/>
  <c r="I491" i="14"/>
  <c r="J491" i="14" s="1"/>
  <c r="I492" i="14"/>
  <c r="J492" i="14" s="1"/>
  <c r="I493" i="14"/>
  <c r="J493" i="14" s="1"/>
  <c r="I494" i="14"/>
  <c r="J494" i="14" s="1"/>
  <c r="I495" i="14"/>
  <c r="J495" i="14" s="1"/>
  <c r="I496" i="14"/>
  <c r="J496" i="14" s="1"/>
  <c r="I4" i="14"/>
  <c r="J4" i="14" s="1"/>
  <c r="I5" i="14"/>
  <c r="J5" i="14" s="1"/>
  <c r="I6" i="14"/>
  <c r="J6" i="14" s="1"/>
  <c r="I7" i="14"/>
  <c r="J7" i="14" s="1"/>
  <c r="I8" i="14"/>
  <c r="J8" i="14" s="1"/>
  <c r="I9" i="14"/>
  <c r="J9" i="14" s="1"/>
  <c r="I10" i="14"/>
  <c r="J10" i="14" s="1"/>
  <c r="I11" i="14"/>
  <c r="J11" i="14" s="1"/>
  <c r="I12" i="14"/>
  <c r="J12" i="14" s="1"/>
  <c r="I13" i="14"/>
  <c r="J13" i="14" s="1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J21" i="14" s="1"/>
  <c r="I22" i="14"/>
  <c r="J22" i="14" s="1"/>
  <c r="I23" i="14"/>
  <c r="J23" i="14" s="1"/>
  <c r="I24" i="14"/>
  <c r="J24" i="14" s="1"/>
  <c r="I3" i="14"/>
  <c r="J3" i="14" s="1"/>
  <c r="H79" i="14"/>
  <c r="H251" i="14"/>
  <c r="H24" i="14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32" i="14"/>
  <c r="H32" i="14" s="1"/>
  <c r="G33" i="14"/>
  <c r="H33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40" i="14"/>
  <c r="H40" i="14" s="1"/>
  <c r="G41" i="14"/>
  <c r="H41" i="14" s="1"/>
  <c r="G42" i="14"/>
  <c r="H42" i="14" s="1"/>
  <c r="G43" i="14"/>
  <c r="H43" i="14" s="1"/>
  <c r="G44" i="14"/>
  <c r="H44" i="14" s="1"/>
  <c r="G45" i="14"/>
  <c r="H45" i="14" s="1"/>
  <c r="G46" i="14"/>
  <c r="H46" i="14" s="1"/>
  <c r="G47" i="14"/>
  <c r="H47" i="14" s="1"/>
  <c r="G48" i="14"/>
  <c r="H48" i="14" s="1"/>
  <c r="G49" i="14"/>
  <c r="H49" i="14" s="1"/>
  <c r="G50" i="14"/>
  <c r="H50" i="14" s="1"/>
  <c r="G51" i="14"/>
  <c r="H51" i="14" s="1"/>
  <c r="G52" i="14"/>
  <c r="H52" i="14" s="1"/>
  <c r="G53" i="14"/>
  <c r="H53" i="14" s="1"/>
  <c r="G54" i="14"/>
  <c r="H54" i="14" s="1"/>
  <c r="G55" i="14"/>
  <c r="H55" i="14" s="1"/>
  <c r="G56" i="14"/>
  <c r="H56" i="14" s="1"/>
  <c r="G57" i="14"/>
  <c r="H57" i="14" s="1"/>
  <c r="G58" i="14"/>
  <c r="H58" i="14" s="1"/>
  <c r="G59" i="14"/>
  <c r="H59" i="14" s="1"/>
  <c r="G60" i="14"/>
  <c r="H60" i="14" s="1"/>
  <c r="G61" i="14"/>
  <c r="H61" i="14" s="1"/>
  <c r="G62" i="14"/>
  <c r="H62" i="14" s="1"/>
  <c r="G63" i="14"/>
  <c r="H63" i="14" s="1"/>
  <c r="G64" i="14"/>
  <c r="H64" i="14" s="1"/>
  <c r="G65" i="14"/>
  <c r="H65" i="14" s="1"/>
  <c r="G66" i="14"/>
  <c r="H66" i="14" s="1"/>
  <c r="G67" i="14"/>
  <c r="H67" i="14" s="1"/>
  <c r="G68" i="14"/>
  <c r="H68" i="14" s="1"/>
  <c r="G69" i="14"/>
  <c r="H69" i="14" s="1"/>
  <c r="G70" i="14"/>
  <c r="H70" i="14" s="1"/>
  <c r="G71" i="14"/>
  <c r="H71" i="14" s="1"/>
  <c r="G72" i="14"/>
  <c r="H72" i="14" s="1"/>
  <c r="G73" i="14"/>
  <c r="H73" i="14" s="1"/>
  <c r="G74" i="14"/>
  <c r="H74" i="14" s="1"/>
  <c r="G75" i="14"/>
  <c r="H75" i="14" s="1"/>
  <c r="G76" i="14"/>
  <c r="H76" i="14" s="1"/>
  <c r="G77" i="14"/>
  <c r="H77" i="14" s="1"/>
  <c r="G78" i="14"/>
  <c r="H78" i="14" s="1"/>
  <c r="G79" i="14"/>
  <c r="G80" i="14"/>
  <c r="H80" i="14" s="1"/>
  <c r="G81" i="14"/>
  <c r="H81" i="14" s="1"/>
  <c r="G82" i="14"/>
  <c r="H82" i="14" s="1"/>
  <c r="G83" i="14"/>
  <c r="H83" i="14" s="1"/>
  <c r="G84" i="14"/>
  <c r="H84" i="14" s="1"/>
  <c r="G85" i="14"/>
  <c r="H85" i="14" s="1"/>
  <c r="G86" i="14"/>
  <c r="H86" i="14" s="1"/>
  <c r="G87" i="14"/>
  <c r="H87" i="14" s="1"/>
  <c r="G88" i="14"/>
  <c r="H88" i="14" s="1"/>
  <c r="G89" i="14"/>
  <c r="H89" i="14" s="1"/>
  <c r="G90" i="14"/>
  <c r="H90" i="14" s="1"/>
  <c r="G91" i="14"/>
  <c r="H91" i="14" s="1"/>
  <c r="G92" i="14"/>
  <c r="H92" i="14" s="1"/>
  <c r="G93" i="14"/>
  <c r="H93" i="14" s="1"/>
  <c r="G94" i="14"/>
  <c r="H94" i="14" s="1"/>
  <c r="G95" i="14"/>
  <c r="H95" i="14" s="1"/>
  <c r="G96" i="14"/>
  <c r="H96" i="14" s="1"/>
  <c r="G97" i="14"/>
  <c r="H97" i="14" s="1"/>
  <c r="G98" i="14"/>
  <c r="H98" i="14" s="1"/>
  <c r="G99" i="14"/>
  <c r="H99" i="14" s="1"/>
  <c r="G100" i="14"/>
  <c r="H100" i="14" s="1"/>
  <c r="G101" i="14"/>
  <c r="H101" i="14" s="1"/>
  <c r="G102" i="14"/>
  <c r="H102" i="14" s="1"/>
  <c r="G103" i="14"/>
  <c r="H103" i="14" s="1"/>
  <c r="G104" i="14"/>
  <c r="H104" i="14" s="1"/>
  <c r="G105" i="14"/>
  <c r="H105" i="14" s="1"/>
  <c r="G106" i="14"/>
  <c r="H106" i="14" s="1"/>
  <c r="G107" i="14"/>
  <c r="H107" i="14" s="1"/>
  <c r="G108" i="14"/>
  <c r="H108" i="14" s="1"/>
  <c r="G109" i="14"/>
  <c r="H109" i="14" s="1"/>
  <c r="G110" i="14"/>
  <c r="H110" i="14" s="1"/>
  <c r="G111" i="14"/>
  <c r="H111" i="14" s="1"/>
  <c r="G112" i="14"/>
  <c r="H112" i="14" s="1"/>
  <c r="G113" i="14"/>
  <c r="H113" i="14" s="1"/>
  <c r="G114" i="14"/>
  <c r="H114" i="14" s="1"/>
  <c r="G115" i="14"/>
  <c r="H115" i="14" s="1"/>
  <c r="G116" i="14"/>
  <c r="H116" i="14" s="1"/>
  <c r="G117" i="14"/>
  <c r="H117" i="14" s="1"/>
  <c r="G118" i="14"/>
  <c r="H118" i="14" s="1"/>
  <c r="G119" i="14"/>
  <c r="H119" i="14" s="1"/>
  <c r="G120" i="14"/>
  <c r="H120" i="14" s="1"/>
  <c r="G121" i="14"/>
  <c r="H121" i="14" s="1"/>
  <c r="G122" i="14"/>
  <c r="H122" i="14" s="1"/>
  <c r="G123" i="14"/>
  <c r="H123" i="14" s="1"/>
  <c r="G124" i="14"/>
  <c r="H124" i="14" s="1"/>
  <c r="G125" i="14"/>
  <c r="H125" i="14" s="1"/>
  <c r="G126" i="14"/>
  <c r="H126" i="14" s="1"/>
  <c r="G127" i="14"/>
  <c r="H127" i="14" s="1"/>
  <c r="G128" i="14"/>
  <c r="H128" i="14" s="1"/>
  <c r="G129" i="14"/>
  <c r="H129" i="14" s="1"/>
  <c r="G130" i="14"/>
  <c r="H130" i="14" s="1"/>
  <c r="G131" i="14"/>
  <c r="H131" i="14" s="1"/>
  <c r="G132" i="14"/>
  <c r="H132" i="14" s="1"/>
  <c r="G133" i="14"/>
  <c r="H133" i="14" s="1"/>
  <c r="G134" i="14"/>
  <c r="H134" i="14" s="1"/>
  <c r="G135" i="14"/>
  <c r="H135" i="14" s="1"/>
  <c r="G136" i="14"/>
  <c r="H136" i="14" s="1"/>
  <c r="G137" i="14"/>
  <c r="H137" i="14" s="1"/>
  <c r="G138" i="14"/>
  <c r="H138" i="14" s="1"/>
  <c r="G139" i="14"/>
  <c r="H139" i="14" s="1"/>
  <c r="G140" i="14"/>
  <c r="H140" i="14" s="1"/>
  <c r="G141" i="14"/>
  <c r="H141" i="14" s="1"/>
  <c r="G142" i="14"/>
  <c r="H142" i="14" s="1"/>
  <c r="G143" i="14"/>
  <c r="H143" i="14" s="1"/>
  <c r="G144" i="14"/>
  <c r="H144" i="14" s="1"/>
  <c r="G145" i="14"/>
  <c r="H145" i="14" s="1"/>
  <c r="G146" i="14"/>
  <c r="H146" i="14" s="1"/>
  <c r="G147" i="14"/>
  <c r="H147" i="14" s="1"/>
  <c r="G148" i="14"/>
  <c r="H148" i="14" s="1"/>
  <c r="G149" i="14"/>
  <c r="H149" i="14" s="1"/>
  <c r="G150" i="14"/>
  <c r="H150" i="14" s="1"/>
  <c r="G151" i="14"/>
  <c r="H151" i="14" s="1"/>
  <c r="G152" i="14"/>
  <c r="H152" i="14" s="1"/>
  <c r="G153" i="14"/>
  <c r="H153" i="14" s="1"/>
  <c r="G154" i="14"/>
  <c r="H154" i="14" s="1"/>
  <c r="G155" i="14"/>
  <c r="H155" i="14" s="1"/>
  <c r="G156" i="14"/>
  <c r="H156" i="14" s="1"/>
  <c r="G157" i="14"/>
  <c r="H157" i="14" s="1"/>
  <c r="G158" i="14"/>
  <c r="H158" i="14" s="1"/>
  <c r="G159" i="14"/>
  <c r="H159" i="14" s="1"/>
  <c r="G160" i="14"/>
  <c r="H160" i="14" s="1"/>
  <c r="G161" i="14"/>
  <c r="H161" i="14" s="1"/>
  <c r="G162" i="14"/>
  <c r="H162" i="14" s="1"/>
  <c r="G163" i="14"/>
  <c r="H163" i="14" s="1"/>
  <c r="G164" i="14"/>
  <c r="H164" i="14" s="1"/>
  <c r="G165" i="14"/>
  <c r="H165" i="14" s="1"/>
  <c r="G166" i="14"/>
  <c r="H166" i="14" s="1"/>
  <c r="G167" i="14"/>
  <c r="H167" i="14" s="1"/>
  <c r="G168" i="14"/>
  <c r="H168" i="14" s="1"/>
  <c r="G169" i="14"/>
  <c r="H169" i="14" s="1"/>
  <c r="G170" i="14"/>
  <c r="H170" i="14" s="1"/>
  <c r="G171" i="14"/>
  <c r="H171" i="14" s="1"/>
  <c r="G172" i="14"/>
  <c r="H172" i="14" s="1"/>
  <c r="G173" i="14"/>
  <c r="H173" i="14" s="1"/>
  <c r="G174" i="14"/>
  <c r="H174" i="14" s="1"/>
  <c r="G175" i="14"/>
  <c r="H175" i="14" s="1"/>
  <c r="G176" i="14"/>
  <c r="H176" i="14" s="1"/>
  <c r="G177" i="14"/>
  <c r="H177" i="14" s="1"/>
  <c r="G178" i="14"/>
  <c r="H178" i="14" s="1"/>
  <c r="G179" i="14"/>
  <c r="H179" i="14" s="1"/>
  <c r="G180" i="14"/>
  <c r="H180" i="14" s="1"/>
  <c r="G181" i="14"/>
  <c r="H181" i="14" s="1"/>
  <c r="G182" i="14"/>
  <c r="H182" i="14" s="1"/>
  <c r="G183" i="14"/>
  <c r="H183" i="14" s="1"/>
  <c r="G184" i="14"/>
  <c r="H184" i="14" s="1"/>
  <c r="G185" i="14"/>
  <c r="H185" i="14" s="1"/>
  <c r="G186" i="14"/>
  <c r="H186" i="14" s="1"/>
  <c r="G187" i="14"/>
  <c r="H187" i="14" s="1"/>
  <c r="G188" i="14"/>
  <c r="H188" i="14" s="1"/>
  <c r="G189" i="14"/>
  <c r="H189" i="14" s="1"/>
  <c r="G190" i="14"/>
  <c r="H190" i="14" s="1"/>
  <c r="G191" i="14"/>
  <c r="H191" i="14" s="1"/>
  <c r="G192" i="14"/>
  <c r="H192" i="14" s="1"/>
  <c r="G193" i="14"/>
  <c r="H193" i="14" s="1"/>
  <c r="G194" i="14"/>
  <c r="H194" i="14" s="1"/>
  <c r="G195" i="14"/>
  <c r="H195" i="14" s="1"/>
  <c r="G196" i="14"/>
  <c r="H196" i="14" s="1"/>
  <c r="G197" i="14"/>
  <c r="H197" i="14" s="1"/>
  <c r="G198" i="14"/>
  <c r="H198" i="14" s="1"/>
  <c r="G199" i="14"/>
  <c r="H199" i="14" s="1"/>
  <c r="G200" i="14"/>
  <c r="H200" i="14" s="1"/>
  <c r="G201" i="14"/>
  <c r="H201" i="14" s="1"/>
  <c r="G202" i="14"/>
  <c r="H202" i="14" s="1"/>
  <c r="G203" i="14"/>
  <c r="H203" i="14" s="1"/>
  <c r="G204" i="14"/>
  <c r="H204" i="14" s="1"/>
  <c r="G205" i="14"/>
  <c r="H205" i="14" s="1"/>
  <c r="G206" i="14"/>
  <c r="H206" i="14" s="1"/>
  <c r="G207" i="14"/>
  <c r="H207" i="14" s="1"/>
  <c r="G208" i="14"/>
  <c r="H208" i="14" s="1"/>
  <c r="G209" i="14"/>
  <c r="H209" i="14" s="1"/>
  <c r="G210" i="14"/>
  <c r="H210" i="14" s="1"/>
  <c r="G211" i="14"/>
  <c r="H211" i="14" s="1"/>
  <c r="G212" i="14"/>
  <c r="H212" i="14" s="1"/>
  <c r="G213" i="14"/>
  <c r="H213" i="14" s="1"/>
  <c r="G214" i="14"/>
  <c r="H214" i="14" s="1"/>
  <c r="G215" i="14"/>
  <c r="H215" i="14" s="1"/>
  <c r="G216" i="14"/>
  <c r="H216" i="14" s="1"/>
  <c r="G217" i="14"/>
  <c r="H217" i="14" s="1"/>
  <c r="G218" i="14"/>
  <c r="H218" i="14" s="1"/>
  <c r="G219" i="14"/>
  <c r="H219" i="14" s="1"/>
  <c r="G220" i="14"/>
  <c r="H220" i="14" s="1"/>
  <c r="G221" i="14"/>
  <c r="H221" i="14" s="1"/>
  <c r="G222" i="14"/>
  <c r="H222" i="14" s="1"/>
  <c r="G223" i="14"/>
  <c r="H223" i="14" s="1"/>
  <c r="G224" i="14"/>
  <c r="H224" i="14" s="1"/>
  <c r="G225" i="14"/>
  <c r="H225" i="14" s="1"/>
  <c r="G226" i="14"/>
  <c r="H226" i="14" s="1"/>
  <c r="G227" i="14"/>
  <c r="H227" i="14" s="1"/>
  <c r="G228" i="14"/>
  <c r="H228" i="14" s="1"/>
  <c r="G229" i="14"/>
  <c r="H229" i="14" s="1"/>
  <c r="G230" i="14"/>
  <c r="H230" i="14" s="1"/>
  <c r="G231" i="14"/>
  <c r="H231" i="14" s="1"/>
  <c r="G232" i="14"/>
  <c r="H232" i="14" s="1"/>
  <c r="G233" i="14"/>
  <c r="H233" i="14" s="1"/>
  <c r="G234" i="14"/>
  <c r="H234" i="14" s="1"/>
  <c r="G235" i="14"/>
  <c r="H235" i="14" s="1"/>
  <c r="G236" i="14"/>
  <c r="H236" i="14" s="1"/>
  <c r="G237" i="14"/>
  <c r="H237" i="14" s="1"/>
  <c r="G238" i="14"/>
  <c r="H238" i="14" s="1"/>
  <c r="G239" i="14"/>
  <c r="H239" i="14" s="1"/>
  <c r="G240" i="14"/>
  <c r="H240" i="14" s="1"/>
  <c r="G241" i="14"/>
  <c r="H241" i="14" s="1"/>
  <c r="G242" i="14"/>
  <c r="H242" i="14" s="1"/>
  <c r="G243" i="14"/>
  <c r="H243" i="14" s="1"/>
  <c r="G244" i="14"/>
  <c r="H244" i="14" s="1"/>
  <c r="G245" i="14"/>
  <c r="H245" i="14" s="1"/>
  <c r="G246" i="14"/>
  <c r="H246" i="14" s="1"/>
  <c r="G247" i="14"/>
  <c r="H247" i="14" s="1"/>
  <c r="G248" i="14"/>
  <c r="H248" i="14" s="1"/>
  <c r="G249" i="14"/>
  <c r="H249" i="14" s="1"/>
  <c r="G250" i="14"/>
  <c r="H250" i="14" s="1"/>
  <c r="G251" i="14"/>
  <c r="G252" i="14"/>
  <c r="H252" i="14" s="1"/>
  <c r="G253" i="14"/>
  <c r="H253" i="14" s="1"/>
  <c r="G254" i="14"/>
  <c r="H254" i="14" s="1"/>
  <c r="G255" i="14"/>
  <c r="H255" i="14" s="1"/>
  <c r="G256" i="14"/>
  <c r="H256" i="14" s="1"/>
  <c r="G257" i="14"/>
  <c r="H257" i="14" s="1"/>
  <c r="G258" i="14"/>
  <c r="H258" i="14" s="1"/>
  <c r="G259" i="14"/>
  <c r="H259" i="14" s="1"/>
  <c r="G260" i="14"/>
  <c r="H260" i="14" s="1"/>
  <c r="G261" i="14"/>
  <c r="H261" i="14" s="1"/>
  <c r="G262" i="14"/>
  <c r="H262" i="14" s="1"/>
  <c r="G263" i="14"/>
  <c r="H263" i="14" s="1"/>
  <c r="G264" i="14"/>
  <c r="H264" i="14" s="1"/>
  <c r="G265" i="14"/>
  <c r="H265" i="14" s="1"/>
  <c r="G266" i="14"/>
  <c r="H266" i="14" s="1"/>
  <c r="G267" i="14"/>
  <c r="H267" i="14" s="1"/>
  <c r="G268" i="14"/>
  <c r="H268" i="14" s="1"/>
  <c r="G269" i="14"/>
  <c r="H269" i="14" s="1"/>
  <c r="G270" i="14"/>
  <c r="H270" i="14" s="1"/>
  <c r="G271" i="14"/>
  <c r="H271" i="14" s="1"/>
  <c r="G272" i="14"/>
  <c r="H272" i="14" s="1"/>
  <c r="G273" i="14"/>
  <c r="H273" i="14" s="1"/>
  <c r="G274" i="14"/>
  <c r="H274" i="14" s="1"/>
  <c r="G275" i="14"/>
  <c r="H275" i="14" s="1"/>
  <c r="G276" i="14"/>
  <c r="H276" i="14" s="1"/>
  <c r="G277" i="14"/>
  <c r="H277" i="14" s="1"/>
  <c r="G278" i="14"/>
  <c r="H278" i="14" s="1"/>
  <c r="G279" i="14"/>
  <c r="H279" i="14" s="1"/>
  <c r="G280" i="14"/>
  <c r="H280" i="14" s="1"/>
  <c r="G281" i="14"/>
  <c r="H281" i="14" s="1"/>
  <c r="G282" i="14"/>
  <c r="H282" i="14" s="1"/>
  <c r="G283" i="14"/>
  <c r="H283" i="14" s="1"/>
  <c r="G284" i="14"/>
  <c r="H284" i="14" s="1"/>
  <c r="G285" i="14"/>
  <c r="H285" i="14" s="1"/>
  <c r="G286" i="14"/>
  <c r="H286" i="14" s="1"/>
  <c r="G287" i="14"/>
  <c r="H287" i="14" s="1"/>
  <c r="G288" i="14"/>
  <c r="H288" i="14" s="1"/>
  <c r="G289" i="14"/>
  <c r="H289" i="14" s="1"/>
  <c r="G290" i="14"/>
  <c r="H290" i="14" s="1"/>
  <c r="G291" i="14"/>
  <c r="H291" i="14" s="1"/>
  <c r="G292" i="14"/>
  <c r="H292" i="14" s="1"/>
  <c r="G293" i="14"/>
  <c r="H293" i="14" s="1"/>
  <c r="G294" i="14"/>
  <c r="H294" i="14" s="1"/>
  <c r="G295" i="14"/>
  <c r="H295" i="14" s="1"/>
  <c r="G296" i="14"/>
  <c r="H296" i="14" s="1"/>
  <c r="G297" i="14"/>
  <c r="H297" i="14" s="1"/>
  <c r="G298" i="14"/>
  <c r="H298" i="14" s="1"/>
  <c r="G299" i="14"/>
  <c r="H299" i="14" s="1"/>
  <c r="G300" i="14"/>
  <c r="H300" i="14" s="1"/>
  <c r="G301" i="14"/>
  <c r="H301" i="14" s="1"/>
  <c r="G302" i="14"/>
  <c r="H302" i="14" s="1"/>
  <c r="G303" i="14"/>
  <c r="H303" i="14" s="1"/>
  <c r="G304" i="14"/>
  <c r="H304" i="14" s="1"/>
  <c r="G305" i="14"/>
  <c r="H305" i="14" s="1"/>
  <c r="G306" i="14"/>
  <c r="H306" i="14" s="1"/>
  <c r="G307" i="14"/>
  <c r="H307" i="14" s="1"/>
  <c r="G308" i="14"/>
  <c r="H308" i="14" s="1"/>
  <c r="G309" i="14"/>
  <c r="H309" i="14" s="1"/>
  <c r="G310" i="14"/>
  <c r="H310" i="14" s="1"/>
  <c r="G311" i="14"/>
  <c r="H311" i="14" s="1"/>
  <c r="G312" i="14"/>
  <c r="H312" i="14" s="1"/>
  <c r="G313" i="14"/>
  <c r="H313" i="14" s="1"/>
  <c r="G314" i="14"/>
  <c r="H314" i="14" s="1"/>
  <c r="G315" i="14"/>
  <c r="H315" i="14" s="1"/>
  <c r="G316" i="14"/>
  <c r="H316" i="14" s="1"/>
  <c r="G317" i="14"/>
  <c r="H317" i="14" s="1"/>
  <c r="G318" i="14"/>
  <c r="H318" i="14" s="1"/>
  <c r="G319" i="14"/>
  <c r="H319" i="14" s="1"/>
  <c r="G320" i="14"/>
  <c r="H320" i="14" s="1"/>
  <c r="G321" i="14"/>
  <c r="H321" i="14" s="1"/>
  <c r="G322" i="14"/>
  <c r="H322" i="14" s="1"/>
  <c r="G323" i="14"/>
  <c r="H323" i="14" s="1"/>
  <c r="G324" i="14"/>
  <c r="H324" i="14" s="1"/>
  <c r="G325" i="14"/>
  <c r="H325" i="14" s="1"/>
  <c r="G326" i="14"/>
  <c r="H326" i="14" s="1"/>
  <c r="G327" i="14"/>
  <c r="H327" i="14" s="1"/>
  <c r="G328" i="14"/>
  <c r="H328" i="14" s="1"/>
  <c r="G329" i="14"/>
  <c r="H329" i="14" s="1"/>
  <c r="G330" i="14"/>
  <c r="H330" i="14" s="1"/>
  <c r="G331" i="14"/>
  <c r="H331" i="14" s="1"/>
  <c r="G332" i="14"/>
  <c r="H332" i="14" s="1"/>
  <c r="G333" i="14"/>
  <c r="H333" i="14" s="1"/>
  <c r="G334" i="14"/>
  <c r="H334" i="14" s="1"/>
  <c r="G335" i="14"/>
  <c r="H335" i="14" s="1"/>
  <c r="G336" i="14"/>
  <c r="H336" i="14" s="1"/>
  <c r="G337" i="14"/>
  <c r="H337" i="14" s="1"/>
  <c r="G338" i="14"/>
  <c r="H338" i="14" s="1"/>
  <c r="G339" i="14"/>
  <c r="H339" i="14" s="1"/>
  <c r="G340" i="14"/>
  <c r="H340" i="14" s="1"/>
  <c r="G341" i="14"/>
  <c r="H341" i="14" s="1"/>
  <c r="G342" i="14"/>
  <c r="H342" i="14" s="1"/>
  <c r="G343" i="14"/>
  <c r="H343" i="14" s="1"/>
  <c r="G344" i="14"/>
  <c r="H344" i="14" s="1"/>
  <c r="G345" i="14"/>
  <c r="H345" i="14" s="1"/>
  <c r="G346" i="14"/>
  <c r="H346" i="14" s="1"/>
  <c r="G347" i="14"/>
  <c r="H347" i="14" s="1"/>
  <c r="G348" i="14"/>
  <c r="H348" i="14" s="1"/>
  <c r="G349" i="14"/>
  <c r="H349" i="14" s="1"/>
  <c r="G350" i="14"/>
  <c r="H350" i="14" s="1"/>
  <c r="G351" i="14"/>
  <c r="H351" i="14" s="1"/>
  <c r="G352" i="14"/>
  <c r="H352" i="14" s="1"/>
  <c r="G353" i="14"/>
  <c r="H353" i="14" s="1"/>
  <c r="G354" i="14"/>
  <c r="H354" i="14" s="1"/>
  <c r="G355" i="14"/>
  <c r="H355" i="14" s="1"/>
  <c r="G356" i="14"/>
  <c r="H356" i="14" s="1"/>
  <c r="G357" i="14"/>
  <c r="H357" i="14" s="1"/>
  <c r="G358" i="14"/>
  <c r="H358" i="14" s="1"/>
  <c r="G359" i="14"/>
  <c r="H359" i="14" s="1"/>
  <c r="G360" i="14"/>
  <c r="H360" i="14" s="1"/>
  <c r="G361" i="14"/>
  <c r="H361" i="14" s="1"/>
  <c r="G362" i="14"/>
  <c r="H362" i="14" s="1"/>
  <c r="G363" i="14"/>
  <c r="H363" i="14" s="1"/>
  <c r="G364" i="14"/>
  <c r="H364" i="14" s="1"/>
  <c r="G365" i="14"/>
  <c r="H365" i="14" s="1"/>
  <c r="G366" i="14"/>
  <c r="H366" i="14" s="1"/>
  <c r="G367" i="14"/>
  <c r="H367" i="14" s="1"/>
  <c r="G368" i="14"/>
  <c r="H368" i="14" s="1"/>
  <c r="G369" i="14"/>
  <c r="H369" i="14" s="1"/>
  <c r="G370" i="14"/>
  <c r="H370" i="14" s="1"/>
  <c r="G371" i="14"/>
  <c r="H371" i="14" s="1"/>
  <c r="G372" i="14"/>
  <c r="H372" i="14" s="1"/>
  <c r="G373" i="14"/>
  <c r="H373" i="14" s="1"/>
  <c r="G374" i="14"/>
  <c r="H374" i="14" s="1"/>
  <c r="G375" i="14"/>
  <c r="H375" i="14" s="1"/>
  <c r="G376" i="14"/>
  <c r="H376" i="14" s="1"/>
  <c r="G377" i="14"/>
  <c r="H377" i="14" s="1"/>
  <c r="G378" i="14"/>
  <c r="H378" i="14" s="1"/>
  <c r="G379" i="14"/>
  <c r="H379" i="14" s="1"/>
  <c r="G380" i="14"/>
  <c r="H380" i="14" s="1"/>
  <c r="G381" i="14"/>
  <c r="H381" i="14" s="1"/>
  <c r="G382" i="14"/>
  <c r="H382" i="14" s="1"/>
  <c r="G383" i="14"/>
  <c r="H383" i="14" s="1"/>
  <c r="G384" i="14"/>
  <c r="H384" i="14" s="1"/>
  <c r="G385" i="14"/>
  <c r="H385" i="14" s="1"/>
  <c r="G386" i="14"/>
  <c r="H386" i="14" s="1"/>
  <c r="G387" i="14"/>
  <c r="H387" i="14" s="1"/>
  <c r="G388" i="14"/>
  <c r="H388" i="14" s="1"/>
  <c r="G389" i="14"/>
  <c r="H389" i="14" s="1"/>
  <c r="G390" i="14"/>
  <c r="H390" i="14" s="1"/>
  <c r="G391" i="14"/>
  <c r="H391" i="14" s="1"/>
  <c r="G392" i="14"/>
  <c r="H392" i="14" s="1"/>
  <c r="G393" i="14"/>
  <c r="H393" i="14" s="1"/>
  <c r="G394" i="14"/>
  <c r="H394" i="14" s="1"/>
  <c r="G395" i="14"/>
  <c r="H395" i="14" s="1"/>
  <c r="G396" i="14"/>
  <c r="H396" i="14" s="1"/>
  <c r="G397" i="14"/>
  <c r="H397" i="14" s="1"/>
  <c r="G398" i="14"/>
  <c r="H398" i="14" s="1"/>
  <c r="G399" i="14"/>
  <c r="H399" i="14" s="1"/>
  <c r="G400" i="14"/>
  <c r="H400" i="14" s="1"/>
  <c r="G401" i="14"/>
  <c r="H401" i="14" s="1"/>
  <c r="G402" i="14"/>
  <c r="H402" i="14" s="1"/>
  <c r="G403" i="14"/>
  <c r="H403" i="14" s="1"/>
  <c r="G404" i="14"/>
  <c r="H404" i="14" s="1"/>
  <c r="G405" i="14"/>
  <c r="H405" i="14" s="1"/>
  <c r="G406" i="14"/>
  <c r="H406" i="14" s="1"/>
  <c r="G407" i="14"/>
  <c r="H407" i="14" s="1"/>
  <c r="G408" i="14"/>
  <c r="H408" i="14" s="1"/>
  <c r="G409" i="14"/>
  <c r="H409" i="14" s="1"/>
  <c r="G410" i="14"/>
  <c r="H410" i="14" s="1"/>
  <c r="G411" i="14"/>
  <c r="H411" i="14" s="1"/>
  <c r="G412" i="14"/>
  <c r="H412" i="14" s="1"/>
  <c r="G413" i="14"/>
  <c r="H413" i="14" s="1"/>
  <c r="G414" i="14"/>
  <c r="H414" i="14" s="1"/>
  <c r="G415" i="14"/>
  <c r="H415" i="14" s="1"/>
  <c r="G416" i="14"/>
  <c r="H416" i="14" s="1"/>
  <c r="G417" i="14"/>
  <c r="H417" i="14" s="1"/>
  <c r="G418" i="14"/>
  <c r="H418" i="14" s="1"/>
  <c r="G419" i="14"/>
  <c r="H419" i="14" s="1"/>
  <c r="G420" i="14"/>
  <c r="H420" i="14" s="1"/>
  <c r="G421" i="14"/>
  <c r="H421" i="14" s="1"/>
  <c r="G422" i="14"/>
  <c r="H422" i="14" s="1"/>
  <c r="G423" i="14"/>
  <c r="H423" i="14" s="1"/>
  <c r="G424" i="14"/>
  <c r="H424" i="14" s="1"/>
  <c r="G425" i="14"/>
  <c r="H425" i="14" s="1"/>
  <c r="G426" i="14"/>
  <c r="H426" i="14" s="1"/>
  <c r="G427" i="14"/>
  <c r="H427" i="14" s="1"/>
  <c r="G428" i="14"/>
  <c r="H428" i="14" s="1"/>
  <c r="G429" i="14"/>
  <c r="H429" i="14" s="1"/>
  <c r="G430" i="14"/>
  <c r="H430" i="14" s="1"/>
  <c r="G431" i="14"/>
  <c r="H431" i="14" s="1"/>
  <c r="G432" i="14"/>
  <c r="H432" i="14" s="1"/>
  <c r="G433" i="14"/>
  <c r="H433" i="14" s="1"/>
  <c r="G434" i="14"/>
  <c r="H434" i="14" s="1"/>
  <c r="G435" i="14"/>
  <c r="H435" i="14" s="1"/>
  <c r="G436" i="14"/>
  <c r="H436" i="14" s="1"/>
  <c r="G437" i="14"/>
  <c r="H437" i="14" s="1"/>
  <c r="G438" i="14"/>
  <c r="H438" i="14" s="1"/>
  <c r="G439" i="14"/>
  <c r="H439" i="14" s="1"/>
  <c r="G440" i="14"/>
  <c r="H440" i="14" s="1"/>
  <c r="G441" i="14"/>
  <c r="H441" i="14" s="1"/>
  <c r="G442" i="14"/>
  <c r="H442" i="14" s="1"/>
  <c r="G443" i="14"/>
  <c r="H443" i="14" s="1"/>
  <c r="G444" i="14"/>
  <c r="H444" i="14" s="1"/>
  <c r="G445" i="14"/>
  <c r="H445" i="14" s="1"/>
  <c r="G446" i="14"/>
  <c r="H446" i="14" s="1"/>
  <c r="G447" i="14"/>
  <c r="H447" i="14" s="1"/>
  <c r="G448" i="14"/>
  <c r="H448" i="14" s="1"/>
  <c r="G449" i="14"/>
  <c r="H449" i="14" s="1"/>
  <c r="G450" i="14"/>
  <c r="H450" i="14" s="1"/>
  <c r="G451" i="14"/>
  <c r="H451" i="14" s="1"/>
  <c r="G452" i="14"/>
  <c r="H452" i="14" s="1"/>
  <c r="G453" i="14"/>
  <c r="H453" i="14" s="1"/>
  <c r="G454" i="14"/>
  <c r="H454" i="14" s="1"/>
  <c r="G455" i="14"/>
  <c r="H455" i="14" s="1"/>
  <c r="G456" i="14"/>
  <c r="H456" i="14" s="1"/>
  <c r="G457" i="14"/>
  <c r="H457" i="14" s="1"/>
  <c r="G458" i="14"/>
  <c r="H458" i="14" s="1"/>
  <c r="G459" i="14"/>
  <c r="H459" i="14" s="1"/>
  <c r="G460" i="14"/>
  <c r="H460" i="14" s="1"/>
  <c r="G461" i="14"/>
  <c r="H461" i="14" s="1"/>
  <c r="G462" i="14"/>
  <c r="H462" i="14" s="1"/>
  <c r="G463" i="14"/>
  <c r="H463" i="14" s="1"/>
  <c r="G464" i="14"/>
  <c r="H464" i="14" s="1"/>
  <c r="G465" i="14"/>
  <c r="H465" i="14" s="1"/>
  <c r="G466" i="14"/>
  <c r="H466" i="14" s="1"/>
  <c r="G467" i="14"/>
  <c r="H467" i="14" s="1"/>
  <c r="G468" i="14"/>
  <c r="H468" i="14" s="1"/>
  <c r="G469" i="14"/>
  <c r="H469" i="14" s="1"/>
  <c r="G470" i="14"/>
  <c r="H470" i="14" s="1"/>
  <c r="G471" i="14"/>
  <c r="H471" i="14" s="1"/>
  <c r="G472" i="14"/>
  <c r="H472" i="14" s="1"/>
  <c r="G473" i="14"/>
  <c r="H473" i="14" s="1"/>
  <c r="G474" i="14"/>
  <c r="H474" i="14" s="1"/>
  <c r="G475" i="14"/>
  <c r="H475" i="14" s="1"/>
  <c r="G476" i="14"/>
  <c r="H476" i="14" s="1"/>
  <c r="G477" i="14"/>
  <c r="H477" i="14" s="1"/>
  <c r="G478" i="14"/>
  <c r="H478" i="14" s="1"/>
  <c r="G479" i="14"/>
  <c r="H479" i="14" s="1"/>
  <c r="G480" i="14"/>
  <c r="H480" i="14" s="1"/>
  <c r="G481" i="14"/>
  <c r="H481" i="14" s="1"/>
  <c r="G482" i="14"/>
  <c r="H482" i="14" s="1"/>
  <c r="G483" i="14"/>
  <c r="H483" i="14" s="1"/>
  <c r="G484" i="14"/>
  <c r="H484" i="14" s="1"/>
  <c r="G485" i="14"/>
  <c r="H485" i="14" s="1"/>
  <c r="G486" i="14"/>
  <c r="H486" i="14" s="1"/>
  <c r="G487" i="14"/>
  <c r="H487" i="14" s="1"/>
  <c r="G488" i="14"/>
  <c r="H488" i="14" s="1"/>
  <c r="G489" i="14"/>
  <c r="H489" i="14" s="1"/>
  <c r="G490" i="14"/>
  <c r="H490" i="14" s="1"/>
  <c r="G491" i="14"/>
  <c r="H491" i="14" s="1"/>
  <c r="G492" i="14"/>
  <c r="H492" i="14" s="1"/>
  <c r="G493" i="14"/>
  <c r="H493" i="14" s="1"/>
  <c r="G494" i="14"/>
  <c r="H494" i="14" s="1"/>
  <c r="G495" i="14"/>
  <c r="H495" i="14" s="1"/>
  <c r="G496" i="14"/>
  <c r="H496" i="14" s="1"/>
  <c r="G3" i="14"/>
  <c r="G4" i="14"/>
  <c r="G5" i="14"/>
  <c r="G6" i="14"/>
  <c r="G7" i="14"/>
  <c r="H7" i="14" s="1"/>
  <c r="G8" i="14"/>
  <c r="H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2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3" i="14"/>
  <c r="I129" i="16"/>
  <c r="I130" i="16"/>
  <c r="J130" i="16" s="1"/>
  <c r="I131" i="16"/>
  <c r="J131" i="16" s="1"/>
  <c r="I132" i="16"/>
  <c r="J132" i="16" s="1"/>
  <c r="I133" i="16"/>
  <c r="J133" i="16" s="1"/>
  <c r="I134" i="16"/>
  <c r="J134" i="16" s="1"/>
  <c r="I135" i="16"/>
  <c r="J135" i="16" s="1"/>
  <c r="I136" i="16"/>
  <c r="J136" i="16" s="1"/>
  <c r="I137" i="16"/>
  <c r="J137" i="16" s="1"/>
  <c r="I138" i="16"/>
  <c r="J138" i="16" s="1"/>
  <c r="I139" i="16"/>
  <c r="J139" i="16" s="1"/>
  <c r="I140" i="16"/>
  <c r="J140" i="16" s="1"/>
  <c r="I141" i="16"/>
  <c r="J141" i="16" s="1"/>
  <c r="I142" i="16"/>
  <c r="J142" i="16" s="1"/>
  <c r="I143" i="16"/>
  <c r="J143" i="16" s="1"/>
  <c r="I144" i="16"/>
  <c r="J144" i="16" s="1"/>
  <c r="I145" i="16"/>
  <c r="I146" i="16"/>
  <c r="J146" i="16" s="1"/>
  <c r="I147" i="16"/>
  <c r="J147" i="16" s="1"/>
  <c r="I148" i="16"/>
  <c r="J148" i="16" s="1"/>
  <c r="I149" i="16"/>
  <c r="J149" i="16" s="1"/>
  <c r="I150" i="16"/>
  <c r="J150" i="16" s="1"/>
  <c r="I151" i="16"/>
  <c r="J151" i="16" s="1"/>
  <c r="I152" i="16"/>
  <c r="J152" i="16" s="1"/>
  <c r="I153" i="16"/>
  <c r="J153" i="16" s="1"/>
  <c r="I154" i="16"/>
  <c r="J154" i="16" s="1"/>
  <c r="I155" i="16"/>
  <c r="J155" i="16" s="1"/>
  <c r="I156" i="16"/>
  <c r="J156" i="16" s="1"/>
  <c r="I157" i="16"/>
  <c r="J157" i="16" s="1"/>
  <c r="I158" i="16"/>
  <c r="J158" i="16" s="1"/>
  <c r="I159" i="16"/>
  <c r="J159" i="16" s="1"/>
  <c r="I160" i="16"/>
  <c r="J160" i="16" s="1"/>
  <c r="I161" i="16"/>
  <c r="I162" i="16"/>
  <c r="J162" i="16" s="1"/>
  <c r="I163" i="16"/>
  <c r="J163" i="16" s="1"/>
  <c r="I164" i="16"/>
  <c r="J164" i="16" s="1"/>
  <c r="I165" i="16"/>
  <c r="J165" i="16" s="1"/>
  <c r="I166" i="16"/>
  <c r="J166" i="16" s="1"/>
  <c r="I167" i="16"/>
  <c r="J167" i="16" s="1"/>
  <c r="I168" i="16"/>
  <c r="J168" i="16" s="1"/>
  <c r="I169" i="16"/>
  <c r="J169" i="16" s="1"/>
  <c r="I170" i="16"/>
  <c r="J170" i="16" s="1"/>
  <c r="I171" i="16"/>
  <c r="J171" i="16" s="1"/>
  <c r="I172" i="16"/>
  <c r="J172" i="16" s="1"/>
  <c r="I173" i="16"/>
  <c r="J173" i="16" s="1"/>
  <c r="I174" i="16"/>
  <c r="J174" i="16" s="1"/>
  <c r="I175" i="16"/>
  <c r="J175" i="16" s="1"/>
  <c r="I176" i="16"/>
  <c r="J176" i="16" s="1"/>
  <c r="I177" i="16"/>
  <c r="I178" i="16"/>
  <c r="J178" i="16" s="1"/>
  <c r="I179" i="16"/>
  <c r="J179" i="16" s="1"/>
  <c r="I180" i="16"/>
  <c r="J180" i="16" s="1"/>
  <c r="I181" i="16"/>
  <c r="J181" i="16" s="1"/>
  <c r="I182" i="16"/>
  <c r="J182" i="16" s="1"/>
  <c r="I183" i="16"/>
  <c r="J183" i="16" s="1"/>
  <c r="I184" i="16"/>
  <c r="J184" i="16" s="1"/>
  <c r="I185" i="16"/>
  <c r="J185" i="16" s="1"/>
  <c r="I186" i="16"/>
  <c r="J186" i="16" s="1"/>
  <c r="I187" i="16"/>
  <c r="J187" i="16" s="1"/>
  <c r="I188" i="16"/>
  <c r="J188" i="16" s="1"/>
  <c r="I189" i="16"/>
  <c r="J189" i="16" s="1"/>
  <c r="I190" i="16"/>
  <c r="J190" i="16" s="1"/>
  <c r="I191" i="16"/>
  <c r="J191" i="16" s="1"/>
  <c r="I192" i="16"/>
  <c r="J192" i="16" s="1"/>
  <c r="I193" i="16"/>
  <c r="I194" i="16"/>
  <c r="J194" i="16" s="1"/>
  <c r="I195" i="16"/>
  <c r="J195" i="16" s="1"/>
  <c r="I196" i="16"/>
  <c r="J196" i="16" s="1"/>
  <c r="I197" i="16"/>
  <c r="J197" i="16" s="1"/>
  <c r="I198" i="16"/>
  <c r="J198" i="16" s="1"/>
  <c r="I199" i="16"/>
  <c r="J199" i="16" s="1"/>
  <c r="I200" i="16"/>
  <c r="J200" i="16" s="1"/>
  <c r="I201" i="16"/>
  <c r="J201" i="16" s="1"/>
  <c r="I202" i="16"/>
  <c r="J202" i="16" s="1"/>
  <c r="I203" i="16"/>
  <c r="J203" i="16" s="1"/>
  <c r="I204" i="16"/>
  <c r="J204" i="16" s="1"/>
  <c r="I205" i="16"/>
  <c r="J205" i="16" s="1"/>
  <c r="I206" i="16"/>
  <c r="J206" i="16" s="1"/>
  <c r="I207" i="16"/>
  <c r="J207" i="16" s="1"/>
  <c r="I208" i="16"/>
  <c r="J208" i="16" s="1"/>
  <c r="I209" i="16"/>
  <c r="I210" i="16"/>
  <c r="J210" i="16" s="1"/>
  <c r="I211" i="16"/>
  <c r="J211" i="16" s="1"/>
  <c r="I212" i="16"/>
  <c r="J212" i="16" s="1"/>
  <c r="I213" i="16"/>
  <c r="J213" i="16" s="1"/>
  <c r="I214" i="16"/>
  <c r="J214" i="16" s="1"/>
  <c r="I215" i="16"/>
  <c r="J215" i="16" s="1"/>
  <c r="I216" i="16"/>
  <c r="J216" i="16" s="1"/>
  <c r="I217" i="16"/>
  <c r="J217" i="16" s="1"/>
  <c r="I218" i="16"/>
  <c r="J218" i="16" s="1"/>
  <c r="I219" i="16"/>
  <c r="J219" i="16" s="1"/>
  <c r="I220" i="16"/>
  <c r="J220" i="16" s="1"/>
  <c r="I221" i="16"/>
  <c r="J221" i="16" s="1"/>
  <c r="I222" i="16"/>
  <c r="J222" i="16" s="1"/>
  <c r="I223" i="16"/>
  <c r="J223" i="16" s="1"/>
  <c r="I224" i="16"/>
  <c r="J224" i="16" s="1"/>
  <c r="I225" i="16"/>
  <c r="I226" i="16"/>
  <c r="J226" i="16" s="1"/>
  <c r="I227" i="16"/>
  <c r="J227" i="16" s="1"/>
  <c r="I228" i="16"/>
  <c r="J228" i="16" s="1"/>
  <c r="I229" i="16"/>
  <c r="J229" i="16" s="1"/>
  <c r="I230" i="16"/>
  <c r="J230" i="16" s="1"/>
  <c r="I231" i="16"/>
  <c r="J231" i="16" s="1"/>
  <c r="I232" i="16"/>
  <c r="J232" i="16" s="1"/>
  <c r="I233" i="16"/>
  <c r="J233" i="16" s="1"/>
  <c r="I234" i="16"/>
  <c r="J234" i="16" s="1"/>
  <c r="I235" i="16"/>
  <c r="J235" i="16" s="1"/>
  <c r="I236" i="16"/>
  <c r="J236" i="16" s="1"/>
  <c r="I237" i="16"/>
  <c r="J237" i="16" s="1"/>
  <c r="I238" i="16"/>
  <c r="J238" i="16" s="1"/>
  <c r="I239" i="16"/>
  <c r="J239" i="16" s="1"/>
  <c r="I240" i="16"/>
  <c r="J240" i="16" s="1"/>
  <c r="I241" i="16"/>
  <c r="I242" i="16"/>
  <c r="J242" i="16" s="1"/>
  <c r="I243" i="16"/>
  <c r="J243" i="16" s="1"/>
  <c r="I244" i="16"/>
  <c r="J244" i="16" s="1"/>
  <c r="I245" i="16"/>
  <c r="J245" i="16" s="1"/>
  <c r="I246" i="16"/>
  <c r="J246" i="16" s="1"/>
  <c r="I247" i="16"/>
  <c r="J247" i="16" s="1"/>
  <c r="I248" i="16"/>
  <c r="J248" i="16" s="1"/>
  <c r="I249" i="16"/>
  <c r="J249" i="16" s="1"/>
  <c r="I250" i="16"/>
  <c r="J250" i="16" s="1"/>
  <c r="I251" i="16"/>
  <c r="J251" i="16" s="1"/>
  <c r="I252" i="16"/>
  <c r="J252" i="16" s="1"/>
  <c r="I253" i="16"/>
  <c r="J253" i="16" s="1"/>
  <c r="I254" i="16"/>
  <c r="J254" i="16" s="1"/>
  <c r="I255" i="16"/>
  <c r="J255" i="16" s="1"/>
  <c r="I256" i="16"/>
  <c r="J256" i="16" s="1"/>
  <c r="I257" i="16"/>
  <c r="I258" i="16"/>
  <c r="J258" i="16" s="1"/>
  <c r="I259" i="16"/>
  <c r="J259" i="16" s="1"/>
  <c r="I260" i="16"/>
  <c r="J260" i="16" s="1"/>
  <c r="I261" i="16"/>
  <c r="J261" i="16" s="1"/>
  <c r="I262" i="16"/>
  <c r="J262" i="16" s="1"/>
  <c r="I263" i="16"/>
  <c r="J263" i="16" s="1"/>
  <c r="I264" i="16"/>
  <c r="J264" i="16" s="1"/>
  <c r="I265" i="16"/>
  <c r="J265" i="16" s="1"/>
  <c r="I266" i="16"/>
  <c r="J266" i="16" s="1"/>
  <c r="I267" i="16"/>
  <c r="J267" i="16" s="1"/>
  <c r="I268" i="16"/>
  <c r="J268" i="16" s="1"/>
  <c r="I269" i="16"/>
  <c r="J269" i="16" s="1"/>
  <c r="I270" i="16"/>
  <c r="J270" i="16" s="1"/>
  <c r="I271" i="16"/>
  <c r="J271" i="16" s="1"/>
  <c r="I272" i="16"/>
  <c r="J272" i="16" s="1"/>
  <c r="I273" i="16"/>
  <c r="I274" i="16"/>
  <c r="J274" i="16" s="1"/>
  <c r="I275" i="16"/>
  <c r="J275" i="16" s="1"/>
  <c r="I276" i="16"/>
  <c r="J276" i="16" s="1"/>
  <c r="I277" i="16"/>
  <c r="J277" i="16" s="1"/>
  <c r="I278" i="16"/>
  <c r="J278" i="16" s="1"/>
  <c r="I279" i="16"/>
  <c r="J279" i="16" s="1"/>
  <c r="I280" i="16"/>
  <c r="J280" i="16" s="1"/>
  <c r="I281" i="16"/>
  <c r="J281" i="16" s="1"/>
  <c r="I282" i="16"/>
  <c r="J282" i="16" s="1"/>
  <c r="I283" i="16"/>
  <c r="J283" i="16" s="1"/>
  <c r="I284" i="16"/>
  <c r="J284" i="16" s="1"/>
  <c r="I285" i="16"/>
  <c r="J285" i="16" s="1"/>
  <c r="I286" i="16"/>
  <c r="J286" i="16" s="1"/>
  <c r="I287" i="16"/>
  <c r="J287" i="16" s="1"/>
  <c r="I288" i="16"/>
  <c r="J288" i="16" s="1"/>
  <c r="I289" i="16"/>
  <c r="I290" i="16"/>
  <c r="J290" i="16" s="1"/>
  <c r="I291" i="16"/>
  <c r="J291" i="16" s="1"/>
  <c r="I292" i="16"/>
  <c r="J292" i="16" s="1"/>
  <c r="I293" i="16"/>
  <c r="J293" i="16" s="1"/>
  <c r="I294" i="16"/>
  <c r="J294" i="16" s="1"/>
  <c r="I295" i="16"/>
  <c r="J295" i="16" s="1"/>
  <c r="I296" i="16"/>
  <c r="J296" i="16" s="1"/>
  <c r="I297" i="16"/>
  <c r="J297" i="16" s="1"/>
  <c r="I298" i="16"/>
  <c r="J298" i="16" s="1"/>
  <c r="I299" i="16"/>
  <c r="J299" i="16" s="1"/>
  <c r="I300" i="16"/>
  <c r="J300" i="16" s="1"/>
  <c r="I301" i="16"/>
  <c r="J301" i="16" s="1"/>
  <c r="I302" i="16"/>
  <c r="J302" i="16" s="1"/>
  <c r="I303" i="16"/>
  <c r="J303" i="16" s="1"/>
  <c r="I304" i="16"/>
  <c r="J304" i="16" s="1"/>
  <c r="I305" i="16"/>
  <c r="I306" i="16"/>
  <c r="J306" i="16" s="1"/>
  <c r="I307" i="16"/>
  <c r="J307" i="16" s="1"/>
  <c r="I308" i="16"/>
  <c r="J308" i="16" s="1"/>
  <c r="I309" i="16"/>
  <c r="J309" i="16" s="1"/>
  <c r="I310" i="16"/>
  <c r="J310" i="16" s="1"/>
  <c r="I311" i="16"/>
  <c r="J311" i="16" s="1"/>
  <c r="I312" i="16"/>
  <c r="J312" i="16" s="1"/>
  <c r="I313" i="16"/>
  <c r="J313" i="16" s="1"/>
  <c r="I314" i="16"/>
  <c r="J314" i="16" s="1"/>
  <c r="I315" i="16"/>
  <c r="J315" i="16" s="1"/>
  <c r="I316" i="16"/>
  <c r="J316" i="16" s="1"/>
  <c r="I317" i="16"/>
  <c r="J317" i="16" s="1"/>
  <c r="I318" i="16"/>
  <c r="J318" i="16" s="1"/>
  <c r="I319" i="16"/>
  <c r="J319" i="16" s="1"/>
  <c r="I320" i="16"/>
  <c r="J320" i="16" s="1"/>
  <c r="I321" i="16"/>
  <c r="I322" i="16"/>
  <c r="J322" i="16" s="1"/>
  <c r="I323" i="16"/>
  <c r="J323" i="16" s="1"/>
  <c r="I324" i="16"/>
  <c r="J324" i="16" s="1"/>
  <c r="I325" i="16"/>
  <c r="J325" i="16" s="1"/>
  <c r="I326" i="16"/>
  <c r="J326" i="16" s="1"/>
  <c r="I327" i="16"/>
  <c r="J327" i="16" s="1"/>
  <c r="I328" i="16"/>
  <c r="J328" i="16" s="1"/>
  <c r="I329" i="16"/>
  <c r="J329" i="16" s="1"/>
  <c r="I330" i="16"/>
  <c r="J330" i="16" s="1"/>
  <c r="I331" i="16"/>
  <c r="J331" i="16" s="1"/>
  <c r="I332" i="16"/>
  <c r="J332" i="16" s="1"/>
  <c r="I333" i="16"/>
  <c r="J333" i="16" s="1"/>
  <c r="I334" i="16"/>
  <c r="J334" i="16" s="1"/>
  <c r="I335" i="16"/>
  <c r="J335" i="16" s="1"/>
  <c r="I336" i="16"/>
  <c r="J336" i="16" s="1"/>
  <c r="I337" i="16"/>
  <c r="I338" i="16"/>
  <c r="J338" i="16" s="1"/>
  <c r="I339" i="16"/>
  <c r="J339" i="16" s="1"/>
  <c r="I340" i="16"/>
  <c r="J340" i="16" s="1"/>
  <c r="I341" i="16"/>
  <c r="J341" i="16" s="1"/>
  <c r="I342" i="16"/>
  <c r="J342" i="16" s="1"/>
  <c r="I343" i="16"/>
  <c r="J343" i="16" s="1"/>
  <c r="I344" i="16"/>
  <c r="J344" i="16" s="1"/>
  <c r="I345" i="16"/>
  <c r="J345" i="16" s="1"/>
  <c r="I346" i="16"/>
  <c r="J346" i="16" s="1"/>
  <c r="I347" i="16"/>
  <c r="J347" i="16" s="1"/>
  <c r="I348" i="16"/>
  <c r="J348" i="16" s="1"/>
  <c r="I349" i="16"/>
  <c r="J349" i="16" s="1"/>
  <c r="I350" i="16"/>
  <c r="J350" i="16" s="1"/>
  <c r="I351" i="16"/>
  <c r="J351" i="16" s="1"/>
  <c r="I352" i="16"/>
  <c r="J352" i="16" s="1"/>
  <c r="I353" i="16"/>
  <c r="I354" i="16"/>
  <c r="J354" i="16" s="1"/>
  <c r="I355" i="16"/>
  <c r="J355" i="16" s="1"/>
  <c r="I356" i="16"/>
  <c r="J356" i="16" s="1"/>
  <c r="I357" i="16"/>
  <c r="J357" i="16" s="1"/>
  <c r="I358" i="16"/>
  <c r="J358" i="16" s="1"/>
  <c r="I359" i="16"/>
  <c r="J359" i="16" s="1"/>
  <c r="I360" i="16"/>
  <c r="J360" i="16" s="1"/>
  <c r="I361" i="16"/>
  <c r="J361" i="16" s="1"/>
  <c r="I362" i="16"/>
  <c r="J362" i="16" s="1"/>
  <c r="I363" i="16"/>
  <c r="J363" i="16" s="1"/>
  <c r="I364" i="16"/>
  <c r="J364" i="16" s="1"/>
  <c r="I365" i="16"/>
  <c r="J365" i="16" s="1"/>
  <c r="I366" i="16"/>
  <c r="J366" i="16" s="1"/>
  <c r="I367" i="16"/>
  <c r="J367" i="16" s="1"/>
  <c r="I368" i="16"/>
  <c r="J368" i="16" s="1"/>
  <c r="I369" i="16"/>
  <c r="I370" i="16"/>
  <c r="J370" i="16" s="1"/>
  <c r="I371" i="16"/>
  <c r="J371" i="16" s="1"/>
  <c r="I372" i="16"/>
  <c r="J372" i="16" s="1"/>
  <c r="I373" i="16"/>
  <c r="J373" i="16" s="1"/>
  <c r="I374" i="16"/>
  <c r="J374" i="16" s="1"/>
  <c r="I375" i="16"/>
  <c r="J375" i="16" s="1"/>
  <c r="I376" i="16"/>
  <c r="J376" i="16" s="1"/>
  <c r="I377" i="16"/>
  <c r="J377" i="16" s="1"/>
  <c r="I378" i="16"/>
  <c r="J378" i="16" s="1"/>
  <c r="I379" i="16"/>
  <c r="J379" i="16" s="1"/>
  <c r="I380" i="16"/>
  <c r="J380" i="16" s="1"/>
  <c r="I381" i="16"/>
  <c r="J381" i="16" s="1"/>
  <c r="I382" i="16"/>
  <c r="J382" i="16" s="1"/>
  <c r="I383" i="16"/>
  <c r="J383" i="16" s="1"/>
  <c r="I384" i="16"/>
  <c r="J384" i="16" s="1"/>
  <c r="I385" i="16"/>
  <c r="I386" i="16"/>
  <c r="J386" i="16" s="1"/>
  <c r="I387" i="16"/>
  <c r="J387" i="16" s="1"/>
  <c r="I388" i="16"/>
  <c r="J388" i="16" s="1"/>
  <c r="I389" i="16"/>
  <c r="J389" i="16" s="1"/>
  <c r="I390" i="16"/>
  <c r="J390" i="16" s="1"/>
  <c r="I391" i="16"/>
  <c r="J391" i="16" s="1"/>
  <c r="I392" i="16"/>
  <c r="J392" i="16" s="1"/>
  <c r="I393" i="16"/>
  <c r="J393" i="16" s="1"/>
  <c r="I394" i="16"/>
  <c r="J394" i="16" s="1"/>
  <c r="I395" i="16"/>
  <c r="J395" i="16" s="1"/>
  <c r="I396" i="16"/>
  <c r="J396" i="16" s="1"/>
  <c r="I397" i="16"/>
  <c r="J397" i="16" s="1"/>
  <c r="I398" i="16"/>
  <c r="J398" i="16" s="1"/>
  <c r="I399" i="16"/>
  <c r="J399" i="16" s="1"/>
  <c r="I400" i="16"/>
  <c r="J400" i="16" s="1"/>
  <c r="I401" i="16"/>
  <c r="I402" i="16"/>
  <c r="J402" i="16" s="1"/>
  <c r="I403" i="16"/>
  <c r="J403" i="16" s="1"/>
  <c r="I404" i="16"/>
  <c r="J404" i="16" s="1"/>
  <c r="I405" i="16"/>
  <c r="J405" i="16" s="1"/>
  <c r="I406" i="16"/>
  <c r="J406" i="16" s="1"/>
  <c r="I407" i="16"/>
  <c r="J407" i="16" s="1"/>
  <c r="I408" i="16"/>
  <c r="J408" i="16" s="1"/>
  <c r="I409" i="16"/>
  <c r="J409" i="16" s="1"/>
  <c r="I410" i="16"/>
  <c r="J410" i="16" s="1"/>
  <c r="I411" i="16"/>
  <c r="J411" i="16" s="1"/>
  <c r="I412" i="16"/>
  <c r="J412" i="16" s="1"/>
  <c r="I413" i="16"/>
  <c r="J413" i="16" s="1"/>
  <c r="I414" i="16"/>
  <c r="J414" i="16" s="1"/>
  <c r="I415" i="16"/>
  <c r="J415" i="16" s="1"/>
  <c r="I416" i="16"/>
  <c r="J416" i="16" s="1"/>
  <c r="I417" i="16"/>
  <c r="I418" i="16"/>
  <c r="J418" i="16" s="1"/>
  <c r="I419" i="16"/>
  <c r="J419" i="16" s="1"/>
  <c r="I420" i="16"/>
  <c r="J420" i="16" s="1"/>
  <c r="I421" i="16"/>
  <c r="J421" i="16" s="1"/>
  <c r="I422" i="16"/>
  <c r="J422" i="16" s="1"/>
  <c r="I423" i="16"/>
  <c r="J423" i="16" s="1"/>
  <c r="I424" i="16"/>
  <c r="J424" i="16" s="1"/>
  <c r="I425" i="16"/>
  <c r="J425" i="16" s="1"/>
  <c r="I426" i="16"/>
  <c r="J426" i="16" s="1"/>
  <c r="I427" i="16"/>
  <c r="J427" i="16" s="1"/>
  <c r="I428" i="16"/>
  <c r="J428" i="16" s="1"/>
  <c r="I429" i="16"/>
  <c r="J429" i="16" s="1"/>
  <c r="I430" i="16"/>
  <c r="J430" i="16" s="1"/>
  <c r="I431" i="16"/>
  <c r="J431" i="16" s="1"/>
  <c r="I432" i="16"/>
  <c r="J432" i="16" s="1"/>
  <c r="I433" i="16"/>
  <c r="I434" i="16"/>
  <c r="J434" i="16" s="1"/>
  <c r="I435" i="16"/>
  <c r="J435" i="16" s="1"/>
  <c r="I436" i="16"/>
  <c r="J436" i="16" s="1"/>
  <c r="I437" i="16"/>
  <c r="J437" i="16" s="1"/>
  <c r="I438" i="16"/>
  <c r="J438" i="16" s="1"/>
  <c r="I439" i="16"/>
  <c r="J439" i="16" s="1"/>
  <c r="I440" i="16"/>
  <c r="J440" i="16" s="1"/>
  <c r="I441" i="16"/>
  <c r="J441" i="16" s="1"/>
  <c r="I442" i="16"/>
  <c r="J442" i="16" s="1"/>
  <c r="I443" i="16"/>
  <c r="J443" i="16" s="1"/>
  <c r="I444" i="16"/>
  <c r="J444" i="16" s="1"/>
  <c r="I445" i="16"/>
  <c r="J445" i="16" s="1"/>
  <c r="I446" i="16"/>
  <c r="J446" i="16" s="1"/>
  <c r="I447" i="16"/>
  <c r="J447" i="16" s="1"/>
  <c r="I448" i="16"/>
  <c r="J448" i="16" s="1"/>
  <c r="I449" i="16"/>
  <c r="I450" i="16"/>
  <c r="J450" i="16" s="1"/>
  <c r="I451" i="16"/>
  <c r="J451" i="16" s="1"/>
  <c r="I452" i="16"/>
  <c r="J452" i="16" s="1"/>
  <c r="I453" i="16"/>
  <c r="J453" i="16" s="1"/>
  <c r="I454" i="16"/>
  <c r="J454" i="16" s="1"/>
  <c r="I455" i="16"/>
  <c r="J455" i="16" s="1"/>
  <c r="I456" i="16"/>
  <c r="J456" i="16" s="1"/>
  <c r="I457" i="16"/>
  <c r="J457" i="16" s="1"/>
  <c r="I458" i="16"/>
  <c r="J458" i="16" s="1"/>
  <c r="I459" i="16"/>
  <c r="J459" i="16" s="1"/>
  <c r="I460" i="16"/>
  <c r="J460" i="16" s="1"/>
  <c r="I461" i="16"/>
  <c r="J461" i="16" s="1"/>
  <c r="I462" i="16"/>
  <c r="J462" i="16" s="1"/>
  <c r="I463" i="16"/>
  <c r="J463" i="16" s="1"/>
  <c r="I464" i="16"/>
  <c r="J464" i="16" s="1"/>
  <c r="I465" i="16"/>
  <c r="I466" i="16"/>
  <c r="J466" i="16" s="1"/>
  <c r="I467" i="16"/>
  <c r="J467" i="16" s="1"/>
  <c r="I468" i="16"/>
  <c r="J468" i="16" s="1"/>
  <c r="I469" i="16"/>
  <c r="J469" i="16" s="1"/>
  <c r="I470" i="16"/>
  <c r="J470" i="16" s="1"/>
  <c r="I471" i="16"/>
  <c r="J471" i="16" s="1"/>
  <c r="I472" i="16"/>
  <c r="J472" i="16" s="1"/>
  <c r="I473" i="16"/>
  <c r="J473" i="16" s="1"/>
  <c r="I474" i="16"/>
  <c r="J474" i="16" s="1"/>
  <c r="I475" i="16"/>
  <c r="J475" i="16" s="1"/>
  <c r="I476" i="16"/>
  <c r="J476" i="16" s="1"/>
  <c r="I477" i="16"/>
  <c r="J477" i="16" s="1"/>
  <c r="I478" i="16"/>
  <c r="J478" i="16" s="1"/>
  <c r="I479" i="16"/>
  <c r="J479" i="16" s="1"/>
  <c r="I480" i="16"/>
  <c r="J480" i="16" s="1"/>
  <c r="I481" i="16"/>
  <c r="I482" i="16"/>
  <c r="J482" i="16" s="1"/>
  <c r="I483" i="16"/>
  <c r="J483" i="16" s="1"/>
  <c r="I484" i="16"/>
  <c r="J484" i="16" s="1"/>
  <c r="I485" i="16"/>
  <c r="J485" i="16" s="1"/>
  <c r="I486" i="16"/>
  <c r="J486" i="16" s="1"/>
  <c r="I487" i="16"/>
  <c r="J487" i="16" s="1"/>
  <c r="I488" i="16"/>
  <c r="J488" i="16" s="1"/>
  <c r="I489" i="16"/>
  <c r="J489" i="16" s="1"/>
  <c r="I490" i="16"/>
  <c r="J490" i="16" s="1"/>
  <c r="I491" i="16"/>
  <c r="J491" i="16" s="1"/>
  <c r="I492" i="16"/>
  <c r="J492" i="16" s="1"/>
  <c r="I493" i="16"/>
  <c r="J493" i="16" s="1"/>
  <c r="I494" i="16"/>
  <c r="J494" i="16" s="1"/>
  <c r="I495" i="16"/>
  <c r="J495" i="16" s="1"/>
  <c r="I496" i="16"/>
  <c r="J496" i="16" s="1"/>
  <c r="I4" i="16"/>
  <c r="J4" i="16" s="1"/>
  <c r="I5" i="16"/>
  <c r="J5" i="16" s="1"/>
  <c r="I6" i="16"/>
  <c r="J6" i="16" s="1"/>
  <c r="I7" i="16"/>
  <c r="J7" i="16" s="1"/>
  <c r="I8" i="16"/>
  <c r="J8" i="16" s="1"/>
  <c r="I9" i="16"/>
  <c r="J9" i="16" s="1"/>
  <c r="I10" i="16"/>
  <c r="J10" i="16" s="1"/>
  <c r="I11" i="16"/>
  <c r="J11" i="16" s="1"/>
  <c r="I12" i="16"/>
  <c r="J12" i="16" s="1"/>
  <c r="I13" i="16"/>
  <c r="J13" i="16" s="1"/>
  <c r="I14" i="16"/>
  <c r="J14" i="16" s="1"/>
  <c r="I15" i="16"/>
  <c r="J15" i="16" s="1"/>
  <c r="I16" i="16"/>
  <c r="J16" i="16" s="1"/>
  <c r="I17" i="16"/>
  <c r="I18" i="16"/>
  <c r="J18" i="16" s="1"/>
  <c r="I19" i="16"/>
  <c r="J19" i="16" s="1"/>
  <c r="I20" i="16"/>
  <c r="J20" i="16" s="1"/>
  <c r="I21" i="16"/>
  <c r="J21" i="16" s="1"/>
  <c r="I22" i="16"/>
  <c r="J22" i="16" s="1"/>
  <c r="I23" i="16"/>
  <c r="J23" i="16" s="1"/>
  <c r="I24" i="16"/>
  <c r="J24" i="16" s="1"/>
  <c r="I25" i="16"/>
  <c r="J25" i="16" s="1"/>
  <c r="I26" i="16"/>
  <c r="J26" i="16" s="1"/>
  <c r="I27" i="16"/>
  <c r="J27" i="16" s="1"/>
  <c r="I28" i="16"/>
  <c r="J28" i="16" s="1"/>
  <c r="I29" i="16"/>
  <c r="J29" i="16" s="1"/>
  <c r="I30" i="16"/>
  <c r="J30" i="16" s="1"/>
  <c r="I31" i="16"/>
  <c r="J31" i="16" s="1"/>
  <c r="I32" i="16"/>
  <c r="J32" i="16" s="1"/>
  <c r="I33" i="16"/>
  <c r="I34" i="16"/>
  <c r="J34" i="16" s="1"/>
  <c r="I35" i="16"/>
  <c r="J35" i="16" s="1"/>
  <c r="I36" i="16"/>
  <c r="J36" i="16" s="1"/>
  <c r="I37" i="16"/>
  <c r="J37" i="16" s="1"/>
  <c r="I38" i="16"/>
  <c r="J38" i="16" s="1"/>
  <c r="I39" i="16"/>
  <c r="J39" i="16" s="1"/>
  <c r="I40" i="16"/>
  <c r="J40" i="16" s="1"/>
  <c r="I41" i="16"/>
  <c r="J41" i="16" s="1"/>
  <c r="I42" i="16"/>
  <c r="J42" i="16" s="1"/>
  <c r="I43" i="16"/>
  <c r="J43" i="16" s="1"/>
  <c r="I44" i="16"/>
  <c r="J44" i="16" s="1"/>
  <c r="I45" i="16"/>
  <c r="J45" i="16" s="1"/>
  <c r="I46" i="16"/>
  <c r="J46" i="16" s="1"/>
  <c r="I47" i="16"/>
  <c r="J47" i="16" s="1"/>
  <c r="I48" i="16"/>
  <c r="J48" i="16" s="1"/>
  <c r="I49" i="16"/>
  <c r="I50" i="16"/>
  <c r="J50" i="16" s="1"/>
  <c r="I51" i="16"/>
  <c r="J51" i="16" s="1"/>
  <c r="I52" i="16"/>
  <c r="J52" i="16" s="1"/>
  <c r="I53" i="16"/>
  <c r="J53" i="16" s="1"/>
  <c r="I54" i="16"/>
  <c r="J54" i="16" s="1"/>
  <c r="I55" i="16"/>
  <c r="J55" i="16" s="1"/>
  <c r="I56" i="16"/>
  <c r="J56" i="16" s="1"/>
  <c r="I57" i="16"/>
  <c r="J57" i="16" s="1"/>
  <c r="I58" i="16"/>
  <c r="J58" i="16" s="1"/>
  <c r="I59" i="16"/>
  <c r="J59" i="16" s="1"/>
  <c r="I60" i="16"/>
  <c r="J60" i="16" s="1"/>
  <c r="I61" i="16"/>
  <c r="J61" i="16" s="1"/>
  <c r="I62" i="16"/>
  <c r="J62" i="16" s="1"/>
  <c r="I63" i="16"/>
  <c r="J63" i="16" s="1"/>
  <c r="I64" i="16"/>
  <c r="J64" i="16" s="1"/>
  <c r="I65" i="16"/>
  <c r="I66" i="16"/>
  <c r="J66" i="16" s="1"/>
  <c r="I67" i="16"/>
  <c r="J67" i="16" s="1"/>
  <c r="I68" i="16"/>
  <c r="J68" i="16" s="1"/>
  <c r="I69" i="16"/>
  <c r="J69" i="16" s="1"/>
  <c r="I70" i="16"/>
  <c r="J70" i="16" s="1"/>
  <c r="I71" i="16"/>
  <c r="J71" i="16" s="1"/>
  <c r="I72" i="16"/>
  <c r="J72" i="16" s="1"/>
  <c r="I73" i="16"/>
  <c r="J73" i="16" s="1"/>
  <c r="I74" i="16"/>
  <c r="J74" i="16" s="1"/>
  <c r="I75" i="16"/>
  <c r="J75" i="16" s="1"/>
  <c r="I76" i="16"/>
  <c r="J76" i="16" s="1"/>
  <c r="I77" i="16"/>
  <c r="J77" i="16" s="1"/>
  <c r="I78" i="16"/>
  <c r="J78" i="16" s="1"/>
  <c r="I79" i="16"/>
  <c r="J79" i="16" s="1"/>
  <c r="I80" i="16"/>
  <c r="J80" i="16" s="1"/>
  <c r="I81" i="16"/>
  <c r="I82" i="16"/>
  <c r="J82" i="16" s="1"/>
  <c r="I83" i="16"/>
  <c r="J83" i="16" s="1"/>
  <c r="I84" i="16"/>
  <c r="J84" i="16" s="1"/>
  <c r="I85" i="16"/>
  <c r="J85" i="16" s="1"/>
  <c r="I86" i="16"/>
  <c r="J86" i="16" s="1"/>
  <c r="I87" i="16"/>
  <c r="J87" i="16" s="1"/>
  <c r="I88" i="16"/>
  <c r="J88" i="16" s="1"/>
  <c r="I89" i="16"/>
  <c r="J89" i="16" s="1"/>
  <c r="I90" i="16"/>
  <c r="J90" i="16" s="1"/>
  <c r="I91" i="16"/>
  <c r="J91" i="16" s="1"/>
  <c r="I92" i="16"/>
  <c r="J92" i="16" s="1"/>
  <c r="I93" i="16"/>
  <c r="J93" i="16" s="1"/>
  <c r="I94" i="16"/>
  <c r="J94" i="16" s="1"/>
  <c r="I95" i="16"/>
  <c r="J95" i="16" s="1"/>
  <c r="I96" i="16"/>
  <c r="J96" i="16" s="1"/>
  <c r="I97" i="16"/>
  <c r="I98" i="16"/>
  <c r="J98" i="16" s="1"/>
  <c r="I99" i="16"/>
  <c r="J99" i="16" s="1"/>
  <c r="I100" i="16"/>
  <c r="J100" i="16" s="1"/>
  <c r="I101" i="16"/>
  <c r="J101" i="16" s="1"/>
  <c r="I102" i="16"/>
  <c r="J102" i="16" s="1"/>
  <c r="I103" i="16"/>
  <c r="J103" i="16" s="1"/>
  <c r="I104" i="16"/>
  <c r="J104" i="16" s="1"/>
  <c r="I105" i="16"/>
  <c r="J105" i="16" s="1"/>
  <c r="I106" i="16"/>
  <c r="J106" i="16" s="1"/>
  <c r="I107" i="16"/>
  <c r="J107" i="16" s="1"/>
  <c r="I108" i="16"/>
  <c r="J108" i="16" s="1"/>
  <c r="I109" i="16"/>
  <c r="J109" i="16" s="1"/>
  <c r="I110" i="16"/>
  <c r="J110" i="16" s="1"/>
  <c r="I111" i="16"/>
  <c r="J111" i="16" s="1"/>
  <c r="I112" i="16"/>
  <c r="J112" i="16" s="1"/>
  <c r="I113" i="16"/>
  <c r="I114" i="16"/>
  <c r="J114" i="16" s="1"/>
  <c r="I115" i="16"/>
  <c r="J115" i="16" s="1"/>
  <c r="I116" i="16"/>
  <c r="J116" i="16" s="1"/>
  <c r="I117" i="16"/>
  <c r="J117" i="16" s="1"/>
  <c r="I118" i="16"/>
  <c r="J118" i="16" s="1"/>
  <c r="I119" i="16"/>
  <c r="J119" i="16" s="1"/>
  <c r="I120" i="16"/>
  <c r="J120" i="16" s="1"/>
  <c r="I121" i="16"/>
  <c r="J121" i="16" s="1"/>
  <c r="I122" i="16"/>
  <c r="J122" i="16" s="1"/>
  <c r="I123" i="16"/>
  <c r="J123" i="16" s="1"/>
  <c r="I124" i="16"/>
  <c r="J124" i="16" s="1"/>
  <c r="I125" i="16"/>
  <c r="J125" i="16" s="1"/>
  <c r="I126" i="16"/>
  <c r="J126" i="16" s="1"/>
  <c r="I127" i="16"/>
  <c r="J127" i="16" s="1"/>
  <c r="I128" i="16"/>
  <c r="J128" i="16" s="1"/>
  <c r="F66" i="16"/>
  <c r="F75" i="16"/>
  <c r="I3" i="16"/>
  <c r="G3" i="16"/>
  <c r="G4" i="16"/>
  <c r="G5" i="16"/>
  <c r="G6" i="16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G37" i="16"/>
  <c r="H37" i="16" s="1"/>
  <c r="G38" i="16"/>
  <c r="H38" i="16" s="1"/>
  <c r="G39" i="16"/>
  <c r="H39" i="16" s="1"/>
  <c r="G40" i="16"/>
  <c r="H40" i="16" s="1"/>
  <c r="G41" i="16"/>
  <c r="H41" i="16" s="1"/>
  <c r="G42" i="16"/>
  <c r="H42" i="16" s="1"/>
  <c r="G43" i="16"/>
  <c r="H43" i="16" s="1"/>
  <c r="G44" i="16"/>
  <c r="H44" i="16" s="1"/>
  <c r="G45" i="16"/>
  <c r="H45" i="16" s="1"/>
  <c r="G46" i="16"/>
  <c r="H46" i="16" s="1"/>
  <c r="G47" i="16"/>
  <c r="H47" i="16" s="1"/>
  <c r="G48" i="16"/>
  <c r="H48" i="16" s="1"/>
  <c r="G49" i="16"/>
  <c r="H49" i="16" s="1"/>
  <c r="G50" i="16"/>
  <c r="H50" i="16" s="1"/>
  <c r="G51" i="16"/>
  <c r="H51" i="16" s="1"/>
  <c r="G52" i="16"/>
  <c r="H52" i="16" s="1"/>
  <c r="G53" i="16"/>
  <c r="H53" i="16" s="1"/>
  <c r="G54" i="16"/>
  <c r="H54" i="16" s="1"/>
  <c r="G55" i="16"/>
  <c r="H55" i="16" s="1"/>
  <c r="G56" i="16"/>
  <c r="H56" i="16" s="1"/>
  <c r="G57" i="16"/>
  <c r="H57" i="16" s="1"/>
  <c r="G58" i="16"/>
  <c r="H58" i="16" s="1"/>
  <c r="G59" i="16"/>
  <c r="H59" i="16" s="1"/>
  <c r="G60" i="16"/>
  <c r="H60" i="16" s="1"/>
  <c r="G61" i="16"/>
  <c r="H61" i="16" s="1"/>
  <c r="G62" i="16"/>
  <c r="H62" i="16" s="1"/>
  <c r="G63" i="16"/>
  <c r="H63" i="16" s="1"/>
  <c r="G64" i="16"/>
  <c r="H64" i="16" s="1"/>
  <c r="G65" i="16"/>
  <c r="H65" i="16" s="1"/>
  <c r="G66" i="16"/>
  <c r="H66" i="16" s="1"/>
  <c r="G67" i="16"/>
  <c r="H67" i="16" s="1"/>
  <c r="G68" i="16"/>
  <c r="H68" i="16" s="1"/>
  <c r="G69" i="16"/>
  <c r="H69" i="16" s="1"/>
  <c r="G70" i="16"/>
  <c r="H70" i="16" s="1"/>
  <c r="G71" i="16"/>
  <c r="H71" i="16" s="1"/>
  <c r="G72" i="16"/>
  <c r="H72" i="16" s="1"/>
  <c r="G73" i="16"/>
  <c r="H73" i="16" s="1"/>
  <c r="G74" i="16"/>
  <c r="H74" i="16" s="1"/>
  <c r="G75" i="16"/>
  <c r="H75" i="16" s="1"/>
  <c r="G76" i="16"/>
  <c r="H76" i="16" s="1"/>
  <c r="G77" i="16"/>
  <c r="H77" i="16" s="1"/>
  <c r="G78" i="16"/>
  <c r="H78" i="16" s="1"/>
  <c r="G79" i="16"/>
  <c r="H79" i="16" s="1"/>
  <c r="G80" i="16"/>
  <c r="H80" i="16" s="1"/>
  <c r="G81" i="16"/>
  <c r="H81" i="16" s="1"/>
  <c r="G82" i="16"/>
  <c r="H82" i="16" s="1"/>
  <c r="G83" i="16"/>
  <c r="H83" i="16" s="1"/>
  <c r="G84" i="16"/>
  <c r="H84" i="16" s="1"/>
  <c r="G85" i="16"/>
  <c r="H85" i="16" s="1"/>
  <c r="G86" i="16"/>
  <c r="H86" i="16" s="1"/>
  <c r="G87" i="16"/>
  <c r="H87" i="16" s="1"/>
  <c r="G88" i="16"/>
  <c r="H88" i="16" s="1"/>
  <c r="G89" i="16"/>
  <c r="H89" i="16" s="1"/>
  <c r="G90" i="16"/>
  <c r="H90" i="16" s="1"/>
  <c r="G91" i="16"/>
  <c r="H91" i="16" s="1"/>
  <c r="G92" i="16"/>
  <c r="H92" i="16" s="1"/>
  <c r="G93" i="16"/>
  <c r="H93" i="16" s="1"/>
  <c r="G94" i="16"/>
  <c r="H94" i="16" s="1"/>
  <c r="G95" i="16"/>
  <c r="H95" i="16" s="1"/>
  <c r="G96" i="16"/>
  <c r="H96" i="16" s="1"/>
  <c r="G97" i="16"/>
  <c r="H97" i="16" s="1"/>
  <c r="G98" i="16"/>
  <c r="H98" i="16" s="1"/>
  <c r="G99" i="16"/>
  <c r="H99" i="16" s="1"/>
  <c r="G100" i="16"/>
  <c r="H100" i="16" s="1"/>
  <c r="G101" i="16"/>
  <c r="H101" i="16" s="1"/>
  <c r="G102" i="16"/>
  <c r="H102" i="16" s="1"/>
  <c r="G103" i="16"/>
  <c r="H103" i="16" s="1"/>
  <c r="G104" i="16"/>
  <c r="H104" i="16" s="1"/>
  <c r="G105" i="16"/>
  <c r="H105" i="16" s="1"/>
  <c r="G106" i="16"/>
  <c r="H106" i="16" s="1"/>
  <c r="G107" i="16"/>
  <c r="H107" i="16" s="1"/>
  <c r="G108" i="16"/>
  <c r="H108" i="16" s="1"/>
  <c r="G109" i="16"/>
  <c r="H109" i="16" s="1"/>
  <c r="G110" i="16"/>
  <c r="H110" i="16" s="1"/>
  <c r="G111" i="16"/>
  <c r="H111" i="16" s="1"/>
  <c r="G112" i="16"/>
  <c r="H112" i="16" s="1"/>
  <c r="G113" i="16"/>
  <c r="H113" i="16" s="1"/>
  <c r="G114" i="16"/>
  <c r="H114" i="16" s="1"/>
  <c r="G115" i="16"/>
  <c r="H115" i="16" s="1"/>
  <c r="G116" i="16"/>
  <c r="H116" i="16" s="1"/>
  <c r="G117" i="16"/>
  <c r="H117" i="16" s="1"/>
  <c r="G118" i="16"/>
  <c r="H118" i="16" s="1"/>
  <c r="G119" i="16"/>
  <c r="H119" i="16" s="1"/>
  <c r="G120" i="16"/>
  <c r="H120" i="16" s="1"/>
  <c r="G121" i="16"/>
  <c r="H121" i="16" s="1"/>
  <c r="G122" i="16"/>
  <c r="H122" i="16" s="1"/>
  <c r="G123" i="16"/>
  <c r="H123" i="16" s="1"/>
  <c r="G124" i="16"/>
  <c r="H124" i="16" s="1"/>
  <c r="G125" i="16"/>
  <c r="H125" i="16" s="1"/>
  <c r="G126" i="16"/>
  <c r="H126" i="16" s="1"/>
  <c r="G127" i="16"/>
  <c r="H127" i="16" s="1"/>
  <c r="G128" i="16"/>
  <c r="H128" i="16" s="1"/>
  <c r="G129" i="16"/>
  <c r="H129" i="16" s="1"/>
  <c r="G130" i="16"/>
  <c r="H130" i="16" s="1"/>
  <c r="G131" i="16"/>
  <c r="H131" i="16" s="1"/>
  <c r="G132" i="16"/>
  <c r="H132" i="16" s="1"/>
  <c r="G133" i="16"/>
  <c r="H133" i="16" s="1"/>
  <c r="G134" i="16"/>
  <c r="H134" i="16" s="1"/>
  <c r="G135" i="16"/>
  <c r="H135" i="16" s="1"/>
  <c r="G136" i="16"/>
  <c r="H136" i="16" s="1"/>
  <c r="G137" i="16"/>
  <c r="H137" i="16" s="1"/>
  <c r="G138" i="16"/>
  <c r="H138" i="16" s="1"/>
  <c r="G139" i="16"/>
  <c r="H139" i="16" s="1"/>
  <c r="G140" i="16"/>
  <c r="H140" i="16" s="1"/>
  <c r="G141" i="16"/>
  <c r="H141" i="16" s="1"/>
  <c r="G142" i="16"/>
  <c r="H142" i="16" s="1"/>
  <c r="G143" i="16"/>
  <c r="H143" i="16" s="1"/>
  <c r="G144" i="16"/>
  <c r="H144" i="16" s="1"/>
  <c r="G145" i="16"/>
  <c r="H145" i="16" s="1"/>
  <c r="G146" i="16"/>
  <c r="H146" i="16" s="1"/>
  <c r="G147" i="16"/>
  <c r="H147" i="16" s="1"/>
  <c r="G148" i="16"/>
  <c r="H148" i="16" s="1"/>
  <c r="G149" i="16"/>
  <c r="H149" i="16" s="1"/>
  <c r="G150" i="16"/>
  <c r="H150" i="16" s="1"/>
  <c r="G151" i="16"/>
  <c r="H151" i="16" s="1"/>
  <c r="G152" i="16"/>
  <c r="H152" i="16" s="1"/>
  <c r="G153" i="16"/>
  <c r="H153" i="16" s="1"/>
  <c r="G154" i="16"/>
  <c r="H154" i="16" s="1"/>
  <c r="G155" i="16"/>
  <c r="H155" i="16" s="1"/>
  <c r="G156" i="16"/>
  <c r="H156" i="16" s="1"/>
  <c r="G157" i="16"/>
  <c r="H157" i="16" s="1"/>
  <c r="G158" i="16"/>
  <c r="H158" i="16" s="1"/>
  <c r="G159" i="16"/>
  <c r="H159" i="16" s="1"/>
  <c r="G160" i="16"/>
  <c r="H160" i="16" s="1"/>
  <c r="G161" i="16"/>
  <c r="H161" i="16" s="1"/>
  <c r="G162" i="16"/>
  <c r="H162" i="16" s="1"/>
  <c r="G163" i="16"/>
  <c r="H163" i="16" s="1"/>
  <c r="G164" i="16"/>
  <c r="H164" i="16" s="1"/>
  <c r="G165" i="16"/>
  <c r="H165" i="16" s="1"/>
  <c r="G166" i="16"/>
  <c r="H166" i="16" s="1"/>
  <c r="G167" i="16"/>
  <c r="H167" i="16" s="1"/>
  <c r="G168" i="16"/>
  <c r="H168" i="16" s="1"/>
  <c r="G169" i="16"/>
  <c r="H169" i="16" s="1"/>
  <c r="G170" i="16"/>
  <c r="H170" i="16" s="1"/>
  <c r="G171" i="16"/>
  <c r="H171" i="16" s="1"/>
  <c r="G172" i="16"/>
  <c r="H172" i="16" s="1"/>
  <c r="G173" i="16"/>
  <c r="H173" i="16" s="1"/>
  <c r="G174" i="16"/>
  <c r="H174" i="16" s="1"/>
  <c r="G175" i="16"/>
  <c r="H175" i="16" s="1"/>
  <c r="G176" i="16"/>
  <c r="H176" i="16" s="1"/>
  <c r="G177" i="16"/>
  <c r="H177" i="16" s="1"/>
  <c r="G178" i="16"/>
  <c r="H178" i="16" s="1"/>
  <c r="G179" i="16"/>
  <c r="H179" i="16" s="1"/>
  <c r="G180" i="16"/>
  <c r="H180" i="16" s="1"/>
  <c r="G181" i="16"/>
  <c r="H181" i="16" s="1"/>
  <c r="G182" i="16"/>
  <c r="H182" i="16" s="1"/>
  <c r="G183" i="16"/>
  <c r="H183" i="16" s="1"/>
  <c r="G184" i="16"/>
  <c r="H184" i="16" s="1"/>
  <c r="G185" i="16"/>
  <c r="H185" i="16" s="1"/>
  <c r="G186" i="16"/>
  <c r="H186" i="16" s="1"/>
  <c r="G187" i="16"/>
  <c r="H187" i="16" s="1"/>
  <c r="G188" i="16"/>
  <c r="H188" i="16" s="1"/>
  <c r="G189" i="16"/>
  <c r="H189" i="16" s="1"/>
  <c r="G190" i="16"/>
  <c r="H190" i="16" s="1"/>
  <c r="G191" i="16"/>
  <c r="H191" i="16" s="1"/>
  <c r="G192" i="16"/>
  <c r="H192" i="16" s="1"/>
  <c r="G193" i="16"/>
  <c r="H193" i="16" s="1"/>
  <c r="G194" i="16"/>
  <c r="H194" i="16" s="1"/>
  <c r="G195" i="16"/>
  <c r="H195" i="16" s="1"/>
  <c r="G196" i="16"/>
  <c r="H196" i="16" s="1"/>
  <c r="G197" i="16"/>
  <c r="H197" i="16" s="1"/>
  <c r="G198" i="16"/>
  <c r="H198" i="16" s="1"/>
  <c r="G199" i="16"/>
  <c r="H199" i="16" s="1"/>
  <c r="G200" i="16"/>
  <c r="H200" i="16" s="1"/>
  <c r="G201" i="16"/>
  <c r="H201" i="16" s="1"/>
  <c r="G202" i="16"/>
  <c r="H202" i="16" s="1"/>
  <c r="G203" i="16"/>
  <c r="H203" i="16" s="1"/>
  <c r="G204" i="16"/>
  <c r="H204" i="16" s="1"/>
  <c r="G205" i="16"/>
  <c r="H205" i="16" s="1"/>
  <c r="G206" i="16"/>
  <c r="H206" i="16" s="1"/>
  <c r="G207" i="16"/>
  <c r="H207" i="16" s="1"/>
  <c r="G208" i="16"/>
  <c r="H208" i="16" s="1"/>
  <c r="G209" i="16"/>
  <c r="H209" i="16" s="1"/>
  <c r="G210" i="16"/>
  <c r="H210" i="16" s="1"/>
  <c r="G211" i="16"/>
  <c r="H211" i="16" s="1"/>
  <c r="G212" i="16"/>
  <c r="H212" i="16" s="1"/>
  <c r="G213" i="16"/>
  <c r="H213" i="16" s="1"/>
  <c r="G214" i="16"/>
  <c r="H214" i="16" s="1"/>
  <c r="G215" i="16"/>
  <c r="H215" i="16" s="1"/>
  <c r="G216" i="16"/>
  <c r="H216" i="16" s="1"/>
  <c r="G217" i="16"/>
  <c r="H217" i="16" s="1"/>
  <c r="G218" i="16"/>
  <c r="H218" i="16" s="1"/>
  <c r="G219" i="16"/>
  <c r="H219" i="16" s="1"/>
  <c r="G220" i="16"/>
  <c r="H220" i="16" s="1"/>
  <c r="G221" i="16"/>
  <c r="H221" i="16" s="1"/>
  <c r="G222" i="16"/>
  <c r="H222" i="16" s="1"/>
  <c r="G223" i="16"/>
  <c r="H223" i="16" s="1"/>
  <c r="G224" i="16"/>
  <c r="H224" i="16" s="1"/>
  <c r="G225" i="16"/>
  <c r="H225" i="16" s="1"/>
  <c r="G226" i="16"/>
  <c r="H226" i="16" s="1"/>
  <c r="G227" i="16"/>
  <c r="H227" i="16" s="1"/>
  <c r="G228" i="16"/>
  <c r="H228" i="16" s="1"/>
  <c r="G229" i="16"/>
  <c r="H229" i="16" s="1"/>
  <c r="G230" i="16"/>
  <c r="H230" i="16" s="1"/>
  <c r="G231" i="16"/>
  <c r="H231" i="16" s="1"/>
  <c r="G232" i="16"/>
  <c r="H232" i="16" s="1"/>
  <c r="G233" i="16"/>
  <c r="H233" i="16" s="1"/>
  <c r="G234" i="16"/>
  <c r="H234" i="16" s="1"/>
  <c r="G235" i="16"/>
  <c r="H235" i="16" s="1"/>
  <c r="G236" i="16"/>
  <c r="H236" i="16" s="1"/>
  <c r="G237" i="16"/>
  <c r="H237" i="16" s="1"/>
  <c r="G238" i="16"/>
  <c r="H238" i="16" s="1"/>
  <c r="G239" i="16"/>
  <c r="H239" i="16" s="1"/>
  <c r="G240" i="16"/>
  <c r="H240" i="16" s="1"/>
  <c r="G241" i="16"/>
  <c r="H241" i="16" s="1"/>
  <c r="G242" i="16"/>
  <c r="H242" i="16" s="1"/>
  <c r="G243" i="16"/>
  <c r="H243" i="16" s="1"/>
  <c r="G244" i="16"/>
  <c r="H244" i="16" s="1"/>
  <c r="G245" i="16"/>
  <c r="H245" i="16" s="1"/>
  <c r="G246" i="16"/>
  <c r="H246" i="16" s="1"/>
  <c r="G247" i="16"/>
  <c r="H247" i="16" s="1"/>
  <c r="G248" i="16"/>
  <c r="H248" i="16" s="1"/>
  <c r="G249" i="16"/>
  <c r="H249" i="16" s="1"/>
  <c r="G250" i="16"/>
  <c r="H250" i="16" s="1"/>
  <c r="G251" i="16"/>
  <c r="H251" i="16" s="1"/>
  <c r="G252" i="16"/>
  <c r="H252" i="16" s="1"/>
  <c r="G253" i="16"/>
  <c r="H253" i="16" s="1"/>
  <c r="G254" i="16"/>
  <c r="H254" i="16" s="1"/>
  <c r="G255" i="16"/>
  <c r="H255" i="16" s="1"/>
  <c r="G256" i="16"/>
  <c r="H256" i="16" s="1"/>
  <c r="G257" i="16"/>
  <c r="H257" i="16" s="1"/>
  <c r="G258" i="16"/>
  <c r="H258" i="16" s="1"/>
  <c r="G259" i="16"/>
  <c r="H259" i="16" s="1"/>
  <c r="G260" i="16"/>
  <c r="H260" i="16" s="1"/>
  <c r="G261" i="16"/>
  <c r="H261" i="16" s="1"/>
  <c r="G262" i="16"/>
  <c r="H262" i="16" s="1"/>
  <c r="G263" i="16"/>
  <c r="H263" i="16" s="1"/>
  <c r="G264" i="16"/>
  <c r="H264" i="16" s="1"/>
  <c r="G265" i="16"/>
  <c r="H265" i="16" s="1"/>
  <c r="G266" i="16"/>
  <c r="H266" i="16" s="1"/>
  <c r="G267" i="16"/>
  <c r="H267" i="16" s="1"/>
  <c r="G268" i="16"/>
  <c r="H268" i="16" s="1"/>
  <c r="G269" i="16"/>
  <c r="H269" i="16" s="1"/>
  <c r="G270" i="16"/>
  <c r="H270" i="16" s="1"/>
  <c r="G271" i="16"/>
  <c r="H271" i="16" s="1"/>
  <c r="G272" i="16"/>
  <c r="H272" i="16" s="1"/>
  <c r="G273" i="16"/>
  <c r="H273" i="16" s="1"/>
  <c r="G274" i="16"/>
  <c r="H274" i="16" s="1"/>
  <c r="G275" i="16"/>
  <c r="H275" i="16" s="1"/>
  <c r="G276" i="16"/>
  <c r="H276" i="16" s="1"/>
  <c r="G277" i="16"/>
  <c r="H277" i="16" s="1"/>
  <c r="G278" i="16"/>
  <c r="H278" i="16" s="1"/>
  <c r="G279" i="16"/>
  <c r="H279" i="16" s="1"/>
  <c r="G280" i="16"/>
  <c r="H280" i="16" s="1"/>
  <c r="G281" i="16"/>
  <c r="H281" i="16" s="1"/>
  <c r="G282" i="16"/>
  <c r="H282" i="16" s="1"/>
  <c r="G283" i="16"/>
  <c r="H283" i="16" s="1"/>
  <c r="G284" i="16"/>
  <c r="H284" i="16" s="1"/>
  <c r="G285" i="16"/>
  <c r="H285" i="16" s="1"/>
  <c r="G286" i="16"/>
  <c r="H286" i="16" s="1"/>
  <c r="G287" i="16"/>
  <c r="H287" i="16" s="1"/>
  <c r="G288" i="16"/>
  <c r="H288" i="16" s="1"/>
  <c r="G289" i="16"/>
  <c r="H289" i="16" s="1"/>
  <c r="G290" i="16"/>
  <c r="H290" i="16" s="1"/>
  <c r="G291" i="16"/>
  <c r="H291" i="16" s="1"/>
  <c r="G292" i="16"/>
  <c r="H292" i="16" s="1"/>
  <c r="G293" i="16"/>
  <c r="H293" i="16" s="1"/>
  <c r="G294" i="16"/>
  <c r="H294" i="16" s="1"/>
  <c r="G295" i="16"/>
  <c r="H295" i="16" s="1"/>
  <c r="G296" i="16"/>
  <c r="H296" i="16" s="1"/>
  <c r="G297" i="16"/>
  <c r="H297" i="16" s="1"/>
  <c r="G298" i="16"/>
  <c r="H298" i="16" s="1"/>
  <c r="G299" i="16"/>
  <c r="H299" i="16" s="1"/>
  <c r="G300" i="16"/>
  <c r="H300" i="16" s="1"/>
  <c r="G301" i="16"/>
  <c r="H301" i="16" s="1"/>
  <c r="G302" i="16"/>
  <c r="H302" i="16" s="1"/>
  <c r="G303" i="16"/>
  <c r="H303" i="16" s="1"/>
  <c r="G304" i="16"/>
  <c r="H304" i="16" s="1"/>
  <c r="G305" i="16"/>
  <c r="H305" i="16" s="1"/>
  <c r="G306" i="16"/>
  <c r="H306" i="16" s="1"/>
  <c r="G307" i="16"/>
  <c r="H307" i="16" s="1"/>
  <c r="G308" i="16"/>
  <c r="H308" i="16" s="1"/>
  <c r="G309" i="16"/>
  <c r="H309" i="16" s="1"/>
  <c r="G310" i="16"/>
  <c r="H310" i="16" s="1"/>
  <c r="G311" i="16"/>
  <c r="H311" i="16" s="1"/>
  <c r="G312" i="16"/>
  <c r="H312" i="16" s="1"/>
  <c r="G313" i="16"/>
  <c r="H313" i="16" s="1"/>
  <c r="G314" i="16"/>
  <c r="H314" i="16" s="1"/>
  <c r="G315" i="16"/>
  <c r="H315" i="16" s="1"/>
  <c r="G316" i="16"/>
  <c r="H316" i="16" s="1"/>
  <c r="G317" i="16"/>
  <c r="H317" i="16" s="1"/>
  <c r="G318" i="16"/>
  <c r="H318" i="16" s="1"/>
  <c r="G319" i="16"/>
  <c r="H319" i="16" s="1"/>
  <c r="G320" i="16"/>
  <c r="H320" i="16" s="1"/>
  <c r="G321" i="16"/>
  <c r="H321" i="16" s="1"/>
  <c r="G322" i="16"/>
  <c r="H322" i="16" s="1"/>
  <c r="G323" i="16"/>
  <c r="H323" i="16" s="1"/>
  <c r="G324" i="16"/>
  <c r="H324" i="16" s="1"/>
  <c r="G325" i="16"/>
  <c r="H325" i="16" s="1"/>
  <c r="G326" i="16"/>
  <c r="H326" i="16" s="1"/>
  <c r="G327" i="16"/>
  <c r="H327" i="16" s="1"/>
  <c r="G328" i="16"/>
  <c r="H328" i="16" s="1"/>
  <c r="G329" i="16"/>
  <c r="H329" i="16" s="1"/>
  <c r="G330" i="16"/>
  <c r="H330" i="16" s="1"/>
  <c r="G331" i="16"/>
  <c r="H331" i="16" s="1"/>
  <c r="G332" i="16"/>
  <c r="H332" i="16" s="1"/>
  <c r="G333" i="16"/>
  <c r="H333" i="16" s="1"/>
  <c r="G334" i="16"/>
  <c r="H334" i="16" s="1"/>
  <c r="G335" i="16"/>
  <c r="H335" i="16" s="1"/>
  <c r="G336" i="16"/>
  <c r="H336" i="16" s="1"/>
  <c r="G337" i="16"/>
  <c r="H337" i="16" s="1"/>
  <c r="G338" i="16"/>
  <c r="H338" i="16" s="1"/>
  <c r="G339" i="16"/>
  <c r="H339" i="16" s="1"/>
  <c r="G340" i="16"/>
  <c r="H340" i="16" s="1"/>
  <c r="G341" i="16"/>
  <c r="H341" i="16" s="1"/>
  <c r="G342" i="16"/>
  <c r="H342" i="16" s="1"/>
  <c r="G343" i="16"/>
  <c r="H343" i="16" s="1"/>
  <c r="G344" i="16"/>
  <c r="H344" i="16" s="1"/>
  <c r="G345" i="16"/>
  <c r="H345" i="16" s="1"/>
  <c r="G346" i="16"/>
  <c r="H346" i="16" s="1"/>
  <c r="G347" i="16"/>
  <c r="H347" i="16" s="1"/>
  <c r="G348" i="16"/>
  <c r="H348" i="16" s="1"/>
  <c r="G349" i="16"/>
  <c r="H349" i="16" s="1"/>
  <c r="G350" i="16"/>
  <c r="H350" i="16" s="1"/>
  <c r="G351" i="16"/>
  <c r="H351" i="16" s="1"/>
  <c r="G352" i="16"/>
  <c r="H352" i="16" s="1"/>
  <c r="G353" i="16"/>
  <c r="H353" i="16" s="1"/>
  <c r="G354" i="16"/>
  <c r="H354" i="16" s="1"/>
  <c r="G355" i="16"/>
  <c r="H355" i="16" s="1"/>
  <c r="G356" i="16"/>
  <c r="H356" i="16" s="1"/>
  <c r="G357" i="16"/>
  <c r="H357" i="16" s="1"/>
  <c r="G358" i="16"/>
  <c r="H358" i="16" s="1"/>
  <c r="G359" i="16"/>
  <c r="H359" i="16" s="1"/>
  <c r="G360" i="16"/>
  <c r="H360" i="16" s="1"/>
  <c r="G361" i="16"/>
  <c r="H361" i="16" s="1"/>
  <c r="G362" i="16"/>
  <c r="H362" i="16" s="1"/>
  <c r="G363" i="16"/>
  <c r="H363" i="16" s="1"/>
  <c r="G364" i="16"/>
  <c r="H364" i="16" s="1"/>
  <c r="G365" i="16"/>
  <c r="H365" i="16" s="1"/>
  <c r="G366" i="16"/>
  <c r="H366" i="16" s="1"/>
  <c r="G367" i="16"/>
  <c r="H367" i="16" s="1"/>
  <c r="G368" i="16"/>
  <c r="H368" i="16" s="1"/>
  <c r="G369" i="16"/>
  <c r="H369" i="16" s="1"/>
  <c r="G370" i="16"/>
  <c r="H370" i="16" s="1"/>
  <c r="G371" i="16"/>
  <c r="H371" i="16" s="1"/>
  <c r="G372" i="16"/>
  <c r="H372" i="16" s="1"/>
  <c r="G373" i="16"/>
  <c r="H373" i="16" s="1"/>
  <c r="G374" i="16"/>
  <c r="H374" i="16" s="1"/>
  <c r="G375" i="16"/>
  <c r="H375" i="16" s="1"/>
  <c r="G376" i="16"/>
  <c r="H376" i="16" s="1"/>
  <c r="G377" i="16"/>
  <c r="H377" i="16" s="1"/>
  <c r="G378" i="16"/>
  <c r="H378" i="16" s="1"/>
  <c r="G379" i="16"/>
  <c r="H379" i="16" s="1"/>
  <c r="G380" i="16"/>
  <c r="H380" i="16" s="1"/>
  <c r="G381" i="16"/>
  <c r="H381" i="16" s="1"/>
  <c r="G382" i="16"/>
  <c r="H382" i="16" s="1"/>
  <c r="G383" i="16"/>
  <c r="H383" i="16" s="1"/>
  <c r="G384" i="16"/>
  <c r="H384" i="16" s="1"/>
  <c r="G385" i="16"/>
  <c r="H385" i="16" s="1"/>
  <c r="G386" i="16"/>
  <c r="H386" i="16" s="1"/>
  <c r="G387" i="16"/>
  <c r="H387" i="16" s="1"/>
  <c r="G388" i="16"/>
  <c r="H388" i="16" s="1"/>
  <c r="G389" i="16"/>
  <c r="H389" i="16" s="1"/>
  <c r="G390" i="16"/>
  <c r="H390" i="16" s="1"/>
  <c r="G391" i="16"/>
  <c r="H391" i="16" s="1"/>
  <c r="G392" i="16"/>
  <c r="H392" i="16" s="1"/>
  <c r="G393" i="16"/>
  <c r="H393" i="16" s="1"/>
  <c r="G394" i="16"/>
  <c r="H394" i="16" s="1"/>
  <c r="G395" i="16"/>
  <c r="H395" i="16" s="1"/>
  <c r="G396" i="16"/>
  <c r="H396" i="16" s="1"/>
  <c r="G397" i="16"/>
  <c r="H397" i="16" s="1"/>
  <c r="G398" i="16"/>
  <c r="H398" i="16" s="1"/>
  <c r="G399" i="16"/>
  <c r="H399" i="16" s="1"/>
  <c r="G400" i="16"/>
  <c r="H400" i="16" s="1"/>
  <c r="G401" i="16"/>
  <c r="H401" i="16" s="1"/>
  <c r="G402" i="16"/>
  <c r="H402" i="16" s="1"/>
  <c r="G403" i="16"/>
  <c r="H403" i="16" s="1"/>
  <c r="G404" i="16"/>
  <c r="H404" i="16" s="1"/>
  <c r="G405" i="16"/>
  <c r="H405" i="16" s="1"/>
  <c r="G406" i="16"/>
  <c r="H406" i="16" s="1"/>
  <c r="G407" i="16"/>
  <c r="H407" i="16" s="1"/>
  <c r="G408" i="16"/>
  <c r="H408" i="16" s="1"/>
  <c r="G409" i="16"/>
  <c r="H409" i="16" s="1"/>
  <c r="G410" i="16"/>
  <c r="H410" i="16" s="1"/>
  <c r="G411" i="16"/>
  <c r="H411" i="16" s="1"/>
  <c r="G412" i="16"/>
  <c r="H412" i="16" s="1"/>
  <c r="G413" i="16"/>
  <c r="H413" i="16" s="1"/>
  <c r="G414" i="16"/>
  <c r="H414" i="16" s="1"/>
  <c r="G415" i="16"/>
  <c r="H415" i="16" s="1"/>
  <c r="G416" i="16"/>
  <c r="H416" i="16" s="1"/>
  <c r="G417" i="16"/>
  <c r="H417" i="16" s="1"/>
  <c r="G418" i="16"/>
  <c r="H418" i="16" s="1"/>
  <c r="G419" i="16"/>
  <c r="H419" i="16" s="1"/>
  <c r="G420" i="16"/>
  <c r="H420" i="16" s="1"/>
  <c r="G421" i="16"/>
  <c r="H421" i="16" s="1"/>
  <c r="G422" i="16"/>
  <c r="H422" i="16" s="1"/>
  <c r="G423" i="16"/>
  <c r="H423" i="16" s="1"/>
  <c r="G424" i="16"/>
  <c r="H424" i="16" s="1"/>
  <c r="G425" i="16"/>
  <c r="H425" i="16" s="1"/>
  <c r="G426" i="16"/>
  <c r="H426" i="16" s="1"/>
  <c r="G427" i="16"/>
  <c r="H427" i="16" s="1"/>
  <c r="G428" i="16"/>
  <c r="H428" i="16" s="1"/>
  <c r="G429" i="16"/>
  <c r="H429" i="16" s="1"/>
  <c r="G430" i="16"/>
  <c r="H430" i="16" s="1"/>
  <c r="G431" i="16"/>
  <c r="H431" i="16" s="1"/>
  <c r="G432" i="16"/>
  <c r="H432" i="16" s="1"/>
  <c r="G433" i="16"/>
  <c r="H433" i="16" s="1"/>
  <c r="G434" i="16"/>
  <c r="H434" i="16" s="1"/>
  <c r="G435" i="16"/>
  <c r="H435" i="16" s="1"/>
  <c r="G436" i="16"/>
  <c r="H436" i="16" s="1"/>
  <c r="G437" i="16"/>
  <c r="H437" i="16" s="1"/>
  <c r="G438" i="16"/>
  <c r="H438" i="16" s="1"/>
  <c r="G439" i="16"/>
  <c r="H439" i="16" s="1"/>
  <c r="G440" i="16"/>
  <c r="H440" i="16" s="1"/>
  <c r="G441" i="16"/>
  <c r="H441" i="16" s="1"/>
  <c r="G442" i="16"/>
  <c r="H442" i="16" s="1"/>
  <c r="G443" i="16"/>
  <c r="H443" i="16" s="1"/>
  <c r="G444" i="16"/>
  <c r="H444" i="16" s="1"/>
  <c r="G445" i="16"/>
  <c r="H445" i="16" s="1"/>
  <c r="G446" i="16"/>
  <c r="H446" i="16" s="1"/>
  <c r="G447" i="16"/>
  <c r="H447" i="16" s="1"/>
  <c r="G448" i="16"/>
  <c r="H448" i="16" s="1"/>
  <c r="G449" i="16"/>
  <c r="H449" i="16" s="1"/>
  <c r="G450" i="16"/>
  <c r="H450" i="16" s="1"/>
  <c r="G451" i="16"/>
  <c r="H451" i="16" s="1"/>
  <c r="G452" i="16"/>
  <c r="H452" i="16" s="1"/>
  <c r="G453" i="16"/>
  <c r="H453" i="16" s="1"/>
  <c r="G454" i="16"/>
  <c r="H454" i="16" s="1"/>
  <c r="G455" i="16"/>
  <c r="H455" i="16" s="1"/>
  <c r="G456" i="16"/>
  <c r="H456" i="16" s="1"/>
  <c r="G457" i="16"/>
  <c r="H457" i="16" s="1"/>
  <c r="G458" i="16"/>
  <c r="H458" i="16" s="1"/>
  <c r="G459" i="16"/>
  <c r="H459" i="16" s="1"/>
  <c r="G460" i="16"/>
  <c r="H460" i="16" s="1"/>
  <c r="G461" i="16"/>
  <c r="H461" i="16" s="1"/>
  <c r="G462" i="16"/>
  <c r="H462" i="16" s="1"/>
  <c r="G463" i="16"/>
  <c r="H463" i="16" s="1"/>
  <c r="G464" i="16"/>
  <c r="H464" i="16" s="1"/>
  <c r="G465" i="16"/>
  <c r="H465" i="16" s="1"/>
  <c r="G466" i="16"/>
  <c r="H466" i="16" s="1"/>
  <c r="G467" i="16"/>
  <c r="H467" i="16" s="1"/>
  <c r="G468" i="16"/>
  <c r="H468" i="16" s="1"/>
  <c r="G469" i="16"/>
  <c r="H469" i="16" s="1"/>
  <c r="G470" i="16"/>
  <c r="H470" i="16" s="1"/>
  <c r="G471" i="16"/>
  <c r="H471" i="16" s="1"/>
  <c r="G472" i="16"/>
  <c r="H472" i="16" s="1"/>
  <c r="G473" i="16"/>
  <c r="H473" i="16" s="1"/>
  <c r="G474" i="16"/>
  <c r="H474" i="16" s="1"/>
  <c r="G475" i="16"/>
  <c r="H475" i="16" s="1"/>
  <c r="G476" i="16"/>
  <c r="H476" i="16" s="1"/>
  <c r="G477" i="16"/>
  <c r="H477" i="16" s="1"/>
  <c r="G478" i="16"/>
  <c r="H478" i="16" s="1"/>
  <c r="G479" i="16"/>
  <c r="H479" i="16" s="1"/>
  <c r="G480" i="16"/>
  <c r="H480" i="16" s="1"/>
  <c r="G481" i="16"/>
  <c r="H481" i="16" s="1"/>
  <c r="G482" i="16"/>
  <c r="H482" i="16" s="1"/>
  <c r="G483" i="16"/>
  <c r="H483" i="16" s="1"/>
  <c r="G484" i="16"/>
  <c r="H484" i="16" s="1"/>
  <c r="G485" i="16"/>
  <c r="H485" i="16" s="1"/>
  <c r="G486" i="16"/>
  <c r="H486" i="16" s="1"/>
  <c r="G487" i="16"/>
  <c r="H487" i="16" s="1"/>
  <c r="G488" i="16"/>
  <c r="H488" i="16" s="1"/>
  <c r="G489" i="16"/>
  <c r="H489" i="16" s="1"/>
  <c r="G490" i="16"/>
  <c r="H490" i="16" s="1"/>
  <c r="G491" i="16"/>
  <c r="H491" i="16" s="1"/>
  <c r="G492" i="16"/>
  <c r="H492" i="16" s="1"/>
  <c r="G493" i="16"/>
  <c r="H493" i="16" s="1"/>
  <c r="G494" i="16"/>
  <c r="H494" i="16" s="1"/>
  <c r="G495" i="16"/>
  <c r="H495" i="16" s="1"/>
  <c r="G496" i="16"/>
  <c r="H496" i="16" s="1"/>
  <c r="G2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7" i="16"/>
  <c r="F68" i="16"/>
  <c r="F69" i="16"/>
  <c r="F70" i="16"/>
  <c r="F71" i="16"/>
  <c r="F72" i="16"/>
  <c r="F73" i="16"/>
  <c r="F74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3" i="16"/>
  <c r="CN685" i="20" l="1"/>
  <c r="CO685" i="20" s="1"/>
  <c r="BU675" i="20"/>
  <c r="CK582" i="20"/>
  <c r="CK521" i="20"/>
  <c r="CN492" i="20"/>
  <c r="CO492" i="20" s="1"/>
  <c r="CK682" i="20"/>
  <c r="CN814" i="20"/>
  <c r="CO814" i="20" s="1"/>
  <c r="BX741" i="20"/>
  <c r="BY741" i="20" s="1"/>
  <c r="BX725" i="20"/>
  <c r="BY725" i="20" s="1"/>
  <c r="BU751" i="20"/>
  <c r="CK911" i="20"/>
  <c r="CK618" i="20"/>
  <c r="BU481" i="20"/>
  <c r="CN840" i="20"/>
  <c r="CO840" i="20" s="1"/>
  <c r="CK758" i="20"/>
  <c r="BX677" i="20"/>
  <c r="BY677" i="20" s="1"/>
  <c r="CK647" i="20"/>
  <c r="BU645" i="20"/>
  <c r="BX608" i="20"/>
  <c r="BY608" i="20" s="1"/>
  <c r="BX595" i="20"/>
  <c r="BY595" i="20" s="1"/>
  <c r="CN895" i="20"/>
  <c r="CO895" i="20" s="1"/>
  <c r="CK845" i="20"/>
  <c r="CN808" i="20"/>
  <c r="CO808" i="20" s="1"/>
  <c r="CN908" i="20"/>
  <c r="CO908" i="20" s="1"/>
  <c r="CK813" i="20"/>
  <c r="CN882" i="20"/>
  <c r="CO882" i="20" s="1"/>
  <c r="CN866" i="20"/>
  <c r="CO866" i="20" s="1"/>
  <c r="BX824" i="20"/>
  <c r="BY824" i="20" s="1"/>
  <c r="BX642" i="20"/>
  <c r="BY642" i="20" s="1"/>
  <c r="BU589" i="20"/>
  <c r="BX576" i="20"/>
  <c r="BY576" i="20" s="1"/>
  <c r="CN557" i="20"/>
  <c r="CO557" i="20" s="1"/>
  <c r="BU552" i="20"/>
  <c r="BU536" i="20"/>
  <c r="BX515" i="20"/>
  <c r="BY515" i="20" s="1"/>
  <c r="BX890" i="20"/>
  <c r="BY890" i="20" s="1"/>
  <c r="BU829" i="20"/>
  <c r="CN644" i="20"/>
  <c r="CO644" i="20" s="1"/>
  <c r="CN620" i="20"/>
  <c r="CO620" i="20" s="1"/>
  <c r="CK538" i="20"/>
  <c r="BX536" i="20"/>
  <c r="BY536" i="20" s="1"/>
  <c r="CN605" i="20"/>
  <c r="CO605" i="20" s="1"/>
  <c r="DC504" i="20"/>
  <c r="DC552" i="20"/>
  <c r="DC568" i="20"/>
  <c r="BU831" i="20"/>
  <c r="CN828" i="20"/>
  <c r="CO828" i="20" s="1"/>
  <c r="BX673" i="20"/>
  <c r="BY673" i="20" s="1"/>
  <c r="BX665" i="20"/>
  <c r="BY665" i="20" s="1"/>
  <c r="BX649" i="20"/>
  <c r="BY649" i="20" s="1"/>
  <c r="CK532" i="20"/>
  <c r="AA644" i="20"/>
  <c r="AQ803" i="20"/>
  <c r="AQ563" i="20"/>
  <c r="AQ547" i="20"/>
  <c r="BG866" i="20"/>
  <c r="BW799" i="20"/>
  <c r="CN780" i="20"/>
  <c r="CO780" i="20" s="1"/>
  <c r="BU775" i="20"/>
  <c r="CN715" i="20"/>
  <c r="CO715" i="20" s="1"/>
  <c r="BU681" i="20"/>
  <c r="CK678" i="20"/>
  <c r="BX656" i="20"/>
  <c r="BY656" i="20" s="1"/>
  <c r="BU643" i="20"/>
  <c r="BU890" i="20"/>
  <c r="CK782" i="20"/>
  <c r="CN769" i="20"/>
  <c r="CO769" i="20" s="1"/>
  <c r="BU658" i="20"/>
  <c r="BX807" i="20"/>
  <c r="BY807" i="20" s="1"/>
  <c r="BX691" i="20"/>
  <c r="BY691" i="20" s="1"/>
  <c r="CN528" i="20"/>
  <c r="CO528" i="20" s="1"/>
  <c r="DS481" i="20"/>
  <c r="BX602" i="20"/>
  <c r="BY602" i="20" s="1"/>
  <c r="BX850" i="20"/>
  <c r="BY850" i="20" s="1"/>
  <c r="BU842" i="20"/>
  <c r="BU701" i="20"/>
  <c r="BU659" i="20"/>
  <c r="CN546" i="20"/>
  <c r="CO546" i="20" s="1"/>
  <c r="BU533" i="20"/>
  <c r="BX528" i="20"/>
  <c r="BY528" i="20" s="1"/>
  <c r="CK485" i="20"/>
  <c r="BU879" i="20"/>
  <c r="BU847" i="20"/>
  <c r="BW717" i="20"/>
  <c r="BX701" i="20"/>
  <c r="BY701" i="20" s="1"/>
  <c r="BX633" i="20"/>
  <c r="BY633" i="20" s="1"/>
  <c r="CK619" i="20"/>
  <c r="CN575" i="20"/>
  <c r="CO575" i="20" s="1"/>
  <c r="BX533" i="20"/>
  <c r="BY533" i="20" s="1"/>
  <c r="CM509" i="20"/>
  <c r="DC498" i="20"/>
  <c r="DC514" i="20"/>
  <c r="DC578" i="20"/>
  <c r="DC690" i="20"/>
  <c r="DC722" i="20"/>
  <c r="DC754" i="20"/>
  <c r="BU818" i="20"/>
  <c r="CK808" i="20"/>
  <c r="CK666" i="20"/>
  <c r="BU546" i="20"/>
  <c r="CN543" i="20"/>
  <c r="CO543" i="20" s="1"/>
  <c r="BX810" i="20"/>
  <c r="BY810" i="20" s="1"/>
  <c r="BU844" i="20"/>
  <c r="CN841" i="20"/>
  <c r="CO841" i="20" s="1"/>
  <c r="CN833" i="20"/>
  <c r="CO833" i="20" s="1"/>
  <c r="CK794" i="20"/>
  <c r="BX745" i="20"/>
  <c r="BY745" i="20" s="1"/>
  <c r="CN684" i="20"/>
  <c r="CO684" i="20" s="1"/>
  <c r="CN624" i="20"/>
  <c r="CO624" i="20" s="1"/>
  <c r="CK608" i="20"/>
  <c r="BU606" i="20"/>
  <c r="BU601" i="20"/>
  <c r="CN564" i="20"/>
  <c r="CO564" i="20" s="1"/>
  <c r="AB720" i="20"/>
  <c r="AR699" i="20"/>
  <c r="AS699" i="20" s="1"/>
  <c r="AR683" i="20"/>
  <c r="AS683" i="20" s="1"/>
  <c r="AR667" i="20"/>
  <c r="AS667" i="20" s="1"/>
  <c r="AR651" i="20"/>
  <c r="AS651" i="20" s="1"/>
  <c r="AR635" i="20"/>
  <c r="AS635" i="20" s="1"/>
  <c r="AR619" i="20"/>
  <c r="AS619" i="20" s="1"/>
  <c r="AR603" i="20"/>
  <c r="AS603" i="20" s="1"/>
  <c r="AR587" i="20"/>
  <c r="AS587" i="20" s="1"/>
  <c r="AR571" i="20"/>
  <c r="AS571" i="20" s="1"/>
  <c r="AR555" i="20"/>
  <c r="AS555" i="20" s="1"/>
  <c r="AR539" i="20"/>
  <c r="AS539" i="20" s="1"/>
  <c r="AR523" i="20"/>
  <c r="AS523" i="20" s="1"/>
  <c r="AR507" i="20"/>
  <c r="AS507" i="20" s="1"/>
  <c r="AR491" i="20"/>
  <c r="AS491" i="20" s="1"/>
  <c r="AO912" i="20"/>
  <c r="AO896" i="20"/>
  <c r="AO880" i="20"/>
  <c r="AO864" i="20"/>
  <c r="AO848" i="20"/>
  <c r="AO832" i="20"/>
  <c r="AO816" i="20"/>
  <c r="AO800" i="20"/>
  <c r="AO784" i="20"/>
  <c r="AO768" i="20"/>
  <c r="AO752" i="20"/>
  <c r="AO736" i="20"/>
  <c r="AO720" i="20"/>
  <c r="AO704" i="20"/>
  <c r="AO688" i="20"/>
  <c r="AO672" i="20"/>
  <c r="AO656" i="20"/>
  <c r="AO640" i="20"/>
  <c r="AO624" i="20"/>
  <c r="DA510" i="20"/>
  <c r="DS476" i="20"/>
  <c r="DS524" i="20"/>
  <c r="DS540" i="20"/>
  <c r="DS636" i="20"/>
  <c r="DS652" i="20"/>
  <c r="DS668" i="20"/>
  <c r="DS700" i="20"/>
  <c r="DS732" i="20"/>
  <c r="DS780" i="20"/>
  <c r="DS812" i="20"/>
  <c r="DS828" i="20"/>
  <c r="CN909" i="20"/>
  <c r="CO909" i="20" s="1"/>
  <c r="BU849" i="20"/>
  <c r="CK838" i="20"/>
  <c r="BX768" i="20"/>
  <c r="BY768" i="20" s="1"/>
  <c r="BX687" i="20"/>
  <c r="CK561" i="20"/>
  <c r="BU490" i="20"/>
  <c r="BW727" i="20"/>
  <c r="BX714" i="20"/>
  <c r="BY714" i="20" s="1"/>
  <c r="BX857" i="20"/>
  <c r="BY857" i="20" s="1"/>
  <c r="BX632" i="20"/>
  <c r="BY632" i="20" s="1"/>
  <c r="CN541" i="20"/>
  <c r="CK895" i="20"/>
  <c r="BU693" i="20"/>
  <c r="BW568" i="20"/>
  <c r="BX858" i="20"/>
  <c r="BY858" i="20" s="1"/>
  <c r="BX706" i="20"/>
  <c r="BY706" i="20" s="1"/>
  <c r="CN640" i="20"/>
  <c r="CO640" i="20" s="1"/>
  <c r="CK598" i="20"/>
  <c r="CN855" i="20"/>
  <c r="CO855" i="20" s="1"/>
  <c r="BU825" i="20"/>
  <c r="BX802" i="20"/>
  <c r="BY802" i="20" s="1"/>
  <c r="CN800" i="20"/>
  <c r="CO800" i="20" s="1"/>
  <c r="CN736" i="20"/>
  <c r="CO736" i="20" s="1"/>
  <c r="BU667" i="20"/>
  <c r="BX549" i="20"/>
  <c r="BY549" i="20" s="1"/>
  <c r="CK543" i="20"/>
  <c r="BX510" i="20"/>
  <c r="BY510" i="20" s="1"/>
  <c r="BX502" i="20"/>
  <c r="BY502" i="20" s="1"/>
  <c r="BX481" i="20"/>
  <c r="BY481" i="20" s="1"/>
  <c r="BX812" i="20"/>
  <c r="BY812" i="20" s="1"/>
  <c r="CN779" i="20"/>
  <c r="CO779" i="20" s="1"/>
  <c r="CN718" i="20"/>
  <c r="CO718" i="20" s="1"/>
  <c r="CK669" i="20"/>
  <c r="CK615" i="20"/>
  <c r="CN917" i="20"/>
  <c r="CO917" i="20" s="1"/>
  <c r="BX840" i="20"/>
  <c r="BY840" i="20" s="1"/>
  <c r="BU804" i="20"/>
  <c r="CN753" i="20"/>
  <c r="CO753" i="20" s="1"/>
  <c r="BX672" i="20"/>
  <c r="BY672" i="20" s="1"/>
  <c r="BX626" i="20"/>
  <c r="BY626" i="20" s="1"/>
  <c r="AO608" i="20"/>
  <c r="BX870" i="20"/>
  <c r="BY870" i="20" s="1"/>
  <c r="BX792" i="20"/>
  <c r="BY792" i="20" s="1"/>
  <c r="CK789" i="20"/>
  <c r="CK681" i="20"/>
  <c r="CK633" i="20"/>
  <c r="CN556" i="20"/>
  <c r="CO556" i="20" s="1"/>
  <c r="CN885" i="20"/>
  <c r="CO885" i="20" s="1"/>
  <c r="BX883" i="20"/>
  <c r="BY883" i="20" s="1"/>
  <c r="CK829" i="20"/>
  <c r="CN806" i="20"/>
  <c r="CO806" i="20" s="1"/>
  <c r="BX728" i="20"/>
  <c r="CK720" i="20"/>
  <c r="BU669" i="20"/>
  <c r="CN877" i="20"/>
  <c r="CO877" i="20" s="1"/>
  <c r="BU801" i="20"/>
  <c r="CN796" i="20"/>
  <c r="CO796" i="20" s="1"/>
  <c r="CK765" i="20"/>
  <c r="BU758" i="20"/>
  <c r="BX753" i="20"/>
  <c r="BY753" i="20" s="1"/>
  <c r="CN750" i="20"/>
  <c r="CO750" i="20" s="1"/>
  <c r="BX733" i="20"/>
  <c r="BY733" i="20" s="1"/>
  <c r="CN720" i="20"/>
  <c r="CO720" i="20" s="1"/>
  <c r="BU710" i="20"/>
  <c r="CK694" i="20"/>
  <c r="BX692" i="20"/>
  <c r="BY692" i="20" s="1"/>
  <c r="BU679" i="20"/>
  <c r="BU569" i="20"/>
  <c r="BU564" i="20"/>
  <c r="BU518" i="20"/>
  <c r="CN506" i="20"/>
  <c r="CO506" i="20" s="1"/>
  <c r="CN493" i="20"/>
  <c r="CO493" i="20" s="1"/>
  <c r="CK477" i="20"/>
  <c r="BX475" i="20"/>
  <c r="BY475" i="20" s="1"/>
  <c r="BU467" i="20"/>
  <c r="CN887" i="20"/>
  <c r="CO887" i="20" s="1"/>
  <c r="CK745" i="20"/>
  <c r="CN712" i="20"/>
  <c r="CO712" i="20" s="1"/>
  <c r="BU666" i="20"/>
  <c r="BX582" i="20"/>
  <c r="BY582" i="20" s="1"/>
  <c r="BU472" i="20"/>
  <c r="CN571" i="20"/>
  <c r="CO571" i="20" s="1"/>
  <c r="CN911" i="20"/>
  <c r="CO911" i="20" s="1"/>
  <c r="BX899" i="20"/>
  <c r="BY899" i="20" s="1"/>
  <c r="BU864" i="20"/>
  <c r="BX829" i="20"/>
  <c r="BY829" i="20" s="1"/>
  <c r="BU773" i="20"/>
  <c r="BU755" i="20"/>
  <c r="CK722" i="20"/>
  <c r="BU653" i="20"/>
  <c r="CK650" i="20"/>
  <c r="BX638" i="20"/>
  <c r="BY638" i="20" s="1"/>
  <c r="CK609" i="20"/>
  <c r="BU602" i="20"/>
  <c r="CN589" i="20"/>
  <c r="CO589" i="20" s="1"/>
  <c r="BX574" i="20"/>
  <c r="BY574" i="20" s="1"/>
  <c r="BU566" i="20"/>
  <c r="BX553" i="20"/>
  <c r="BY553" i="20" s="1"/>
  <c r="CK913" i="20"/>
  <c r="CK871" i="20"/>
  <c r="BU550" i="20"/>
  <c r="CN547" i="20"/>
  <c r="CO547" i="20" s="1"/>
  <c r="BU752" i="20"/>
  <c r="BU839" i="20"/>
  <c r="BW817" i="20"/>
  <c r="BU795" i="20"/>
  <c r="BU756" i="20"/>
  <c r="BU721" i="20"/>
  <c r="BU709" i="20"/>
  <c r="BU704" i="20"/>
  <c r="CN701" i="20"/>
  <c r="CO701" i="20" s="1"/>
  <c r="CM636" i="20"/>
  <c r="BW582" i="20"/>
  <c r="BX754" i="20"/>
  <c r="BY754" i="20" s="1"/>
  <c r="CK906" i="20"/>
  <c r="BU883" i="20"/>
  <c r="CK865" i="20"/>
  <c r="CN751" i="20"/>
  <c r="CO751" i="20" s="1"/>
  <c r="CN737" i="20"/>
  <c r="CO737" i="20" s="1"/>
  <c r="BX679" i="20"/>
  <c r="BY679" i="20" s="1"/>
  <c r="BU605" i="20"/>
  <c r="CK586" i="20"/>
  <c r="CM667" i="20"/>
  <c r="CK853" i="20"/>
  <c r="CN816" i="20"/>
  <c r="CO816" i="20" s="1"/>
  <c r="BU765" i="20"/>
  <c r="BU749" i="20"/>
  <c r="CM737" i="20"/>
  <c r="CN688" i="20"/>
  <c r="CO688" i="20" s="1"/>
  <c r="BU674" i="20"/>
  <c r="BX643" i="20"/>
  <c r="BY643" i="20" s="1"/>
  <c r="BU899" i="20"/>
  <c r="BU470" i="20"/>
  <c r="BW918" i="20"/>
  <c r="BU782" i="20"/>
  <c r="BX561" i="20"/>
  <c r="BY561" i="20" s="1"/>
  <c r="CK505" i="20"/>
  <c r="CK530" i="20"/>
  <c r="BW913" i="20"/>
  <c r="BX906" i="20"/>
  <c r="BY906" i="20" s="1"/>
  <c r="CN901" i="20"/>
  <c r="CN838" i="20"/>
  <c r="CO838" i="20" s="1"/>
  <c r="BU760" i="20"/>
  <c r="CK700" i="20"/>
  <c r="BU698" i="20"/>
  <c r="BX693" i="20"/>
  <c r="BY693" i="20" s="1"/>
  <c r="BX669" i="20"/>
  <c r="BY669" i="20" s="1"/>
  <c r="BX664" i="20"/>
  <c r="BY664" i="20" s="1"/>
  <c r="CK654" i="20"/>
  <c r="BX853" i="20"/>
  <c r="BY853" i="20" s="1"/>
  <c r="CN774" i="20"/>
  <c r="CO774" i="20" s="1"/>
  <c r="BU740" i="20"/>
  <c r="CK717" i="20"/>
  <c r="BU708" i="20"/>
  <c r="CN705" i="20"/>
  <c r="CO705" i="20" s="1"/>
  <c r="BX698" i="20"/>
  <c r="BY698" i="20" s="1"/>
  <c r="CK661" i="20"/>
  <c r="BU530" i="20"/>
  <c r="BU513" i="20"/>
  <c r="CK898" i="20"/>
  <c r="CN857" i="20"/>
  <c r="CO857" i="20" s="1"/>
  <c r="BW843" i="20"/>
  <c r="BU813" i="20"/>
  <c r="BU803" i="20"/>
  <c r="CK736" i="20"/>
  <c r="BW732" i="20"/>
  <c r="CN632" i="20"/>
  <c r="CO632" i="20" s="1"/>
  <c r="BU610" i="20"/>
  <c r="BX563" i="20"/>
  <c r="BY563" i="20" s="1"/>
  <c r="BU553" i="20"/>
  <c r="BW498" i="20"/>
  <c r="CK469" i="20"/>
  <c r="CN898" i="20"/>
  <c r="CO898" i="20" s="1"/>
  <c r="BU877" i="20"/>
  <c r="BX872" i="20"/>
  <c r="BY872" i="20" s="1"/>
  <c r="CK859" i="20"/>
  <c r="CK816" i="20"/>
  <c r="BX813" i="20"/>
  <c r="BY813" i="20" s="1"/>
  <c r="CN810" i="20"/>
  <c r="CO810" i="20" s="1"/>
  <c r="CK798" i="20"/>
  <c r="CN792" i="20"/>
  <c r="CO792" i="20" s="1"/>
  <c r="CK781" i="20"/>
  <c r="BU779" i="20"/>
  <c r="BU746" i="20"/>
  <c r="BX744" i="20"/>
  <c r="BY744" i="20" s="1"/>
  <c r="BX685" i="20"/>
  <c r="BY685" i="20" s="1"/>
  <c r="BU673" i="20"/>
  <c r="BX625" i="20"/>
  <c r="BY625" i="20" s="1"/>
  <c r="CK614" i="20"/>
  <c r="BX610" i="20"/>
  <c r="BY610" i="20" s="1"/>
  <c r="CK580" i="20"/>
  <c r="BX548" i="20"/>
  <c r="BY548" i="20" s="1"/>
  <c r="CK527" i="20"/>
  <c r="CK479" i="20"/>
  <c r="BX882" i="20"/>
  <c r="BY882" i="20" s="1"/>
  <c r="BU845" i="20"/>
  <c r="BW838" i="20"/>
  <c r="BU823" i="20"/>
  <c r="BX784" i="20"/>
  <c r="BY784" i="20" s="1"/>
  <c r="CK702" i="20"/>
  <c r="BX690" i="20"/>
  <c r="BY690" i="20" s="1"/>
  <c r="CN607" i="20"/>
  <c r="CO607" i="20" s="1"/>
  <c r="CK572" i="20"/>
  <c r="BU510" i="20"/>
  <c r="CK489" i="20"/>
  <c r="BU628" i="20"/>
  <c r="CK901" i="20"/>
  <c r="CN771" i="20"/>
  <c r="CO771" i="20" s="1"/>
  <c r="BX757" i="20"/>
  <c r="BY757" i="20" s="1"/>
  <c r="BX748" i="20"/>
  <c r="BY748" i="20" s="1"/>
  <c r="CK629" i="20"/>
  <c r="BX617" i="20"/>
  <c r="BY617" i="20" s="1"/>
  <c r="CK595" i="20"/>
  <c r="CN489" i="20"/>
  <c r="CO489" i="20" s="1"/>
  <c r="BX912" i="20"/>
  <c r="BY912" i="20" s="1"/>
  <c r="CK890" i="20"/>
  <c r="CK877" i="20"/>
  <c r="BU759" i="20"/>
  <c r="CK519" i="20"/>
  <c r="BU497" i="20"/>
  <c r="CK481" i="20"/>
  <c r="BX775" i="20"/>
  <c r="BY775" i="20" s="1"/>
  <c r="CM812" i="20"/>
  <c r="CK768" i="20"/>
  <c r="CN754" i="20"/>
  <c r="CO754" i="20" s="1"/>
  <c r="BX736" i="20"/>
  <c r="BY736" i="20" s="1"/>
  <c r="CK704" i="20"/>
  <c r="BX682" i="20"/>
  <c r="BY682" i="20" s="1"/>
  <c r="CN672" i="20"/>
  <c r="CO672" i="20" s="1"/>
  <c r="CK660" i="20"/>
  <c r="BU542" i="20"/>
  <c r="BW532" i="20"/>
  <c r="CK514" i="20"/>
  <c r="CK491" i="20"/>
  <c r="BU914" i="20"/>
  <c r="CN890" i="20"/>
  <c r="CO890" i="20" s="1"/>
  <c r="BU871" i="20"/>
  <c r="CM866" i="20"/>
  <c r="CK863" i="20"/>
  <c r="BU861" i="20"/>
  <c r="CN849" i="20"/>
  <c r="CO849" i="20" s="1"/>
  <c r="BX847" i="20"/>
  <c r="BY847" i="20" s="1"/>
  <c r="BU837" i="20"/>
  <c r="BX776" i="20"/>
  <c r="BY776" i="20" s="1"/>
  <c r="CK773" i="20"/>
  <c r="CN761" i="20"/>
  <c r="CO761" i="20" s="1"/>
  <c r="BX731" i="20"/>
  <c r="BY731" i="20" s="1"/>
  <c r="BX713" i="20"/>
  <c r="BY713" i="20" s="1"/>
  <c r="BX651" i="20"/>
  <c r="BY651" i="20" s="1"/>
  <c r="CN648" i="20"/>
  <c r="CO648" i="20" s="1"/>
  <c r="CN616" i="20"/>
  <c r="CO616" i="20" s="1"/>
  <c r="BX614" i="20"/>
  <c r="CK611" i="20"/>
  <c r="BU547" i="20"/>
  <c r="BX542" i="20"/>
  <c r="BY542" i="20" s="1"/>
  <c r="BW527" i="20"/>
  <c r="CM504" i="20"/>
  <c r="CK501" i="20"/>
  <c r="BU895" i="20"/>
  <c r="CK873" i="20"/>
  <c r="BU866" i="20"/>
  <c r="BX837" i="20"/>
  <c r="BY837" i="20" s="1"/>
  <c r="CK814" i="20"/>
  <c r="BU783" i="20"/>
  <c r="BX719" i="20"/>
  <c r="BY719" i="20" s="1"/>
  <c r="CN709" i="20"/>
  <c r="CO709" i="20" s="1"/>
  <c r="BX629" i="20"/>
  <c r="BY629" i="20" s="1"/>
  <c r="CK718" i="20"/>
  <c r="CK513" i="20"/>
  <c r="BX875" i="20"/>
  <c r="BY875" i="20" s="1"/>
  <c r="BU774" i="20"/>
  <c r="CN664" i="20"/>
  <c r="CO664" i="20" s="1"/>
  <c r="BX859" i="20"/>
  <c r="BY859" i="20" s="1"/>
  <c r="CK621" i="20"/>
  <c r="BX550" i="20"/>
  <c r="BY550" i="20" s="1"/>
  <c r="CM552" i="20"/>
  <c r="CN625" i="20"/>
  <c r="CO625" i="20" s="1"/>
  <c r="DS563" i="20"/>
  <c r="BX918" i="20"/>
  <c r="BY918" i="20" s="1"/>
  <c r="CN899" i="20"/>
  <c r="CO899" i="20" s="1"/>
  <c r="CN897" i="20"/>
  <c r="CO897" i="20" s="1"/>
  <c r="BX891" i="20"/>
  <c r="BY891" i="20" s="1"/>
  <c r="CM789" i="20"/>
  <c r="BU787" i="20"/>
  <c r="CN772" i="20"/>
  <c r="CO772" i="20" s="1"/>
  <c r="CK751" i="20"/>
  <c r="CN722" i="20"/>
  <c r="CO722" i="20" s="1"/>
  <c r="BU712" i="20"/>
  <c r="CK707" i="20"/>
  <c r="BX703" i="20"/>
  <c r="BY703" i="20" s="1"/>
  <c r="BW652" i="20"/>
  <c r="CN649" i="20"/>
  <c r="CO649" i="20" s="1"/>
  <c r="BX641" i="20"/>
  <c r="BY641" i="20" s="1"/>
  <c r="BU597" i="20"/>
  <c r="BX495" i="20"/>
  <c r="BY495" i="20" s="1"/>
  <c r="AA775" i="20"/>
  <c r="AA759" i="20"/>
  <c r="AQ838" i="20"/>
  <c r="AQ486" i="20"/>
  <c r="BG885" i="20"/>
  <c r="BG853" i="20"/>
  <c r="BG741" i="20"/>
  <c r="BG613" i="20"/>
  <c r="BU897" i="20"/>
  <c r="BX854" i="20"/>
  <c r="BY854" i="20" s="1"/>
  <c r="BU805" i="20"/>
  <c r="BX789" i="20"/>
  <c r="BY789" i="20" s="1"/>
  <c r="BW770" i="20"/>
  <c r="CN763" i="20"/>
  <c r="CO763" i="20" s="1"/>
  <c r="CN755" i="20"/>
  <c r="CO755" i="20" s="1"/>
  <c r="CM603" i="20"/>
  <c r="CN593" i="20"/>
  <c r="CO593" i="20" s="1"/>
  <c r="CM578" i="20"/>
  <c r="BU571" i="20"/>
  <c r="BU555" i="20"/>
  <c r="BX530" i="20"/>
  <c r="BY530" i="20" s="1"/>
  <c r="CK523" i="20"/>
  <c r="CK548" i="20"/>
  <c r="CK917" i="20"/>
  <c r="BX897" i="20"/>
  <c r="BY897" i="20" s="1"/>
  <c r="BU872" i="20"/>
  <c r="BU870" i="20"/>
  <c r="CK834" i="20"/>
  <c r="CK833" i="20"/>
  <c r="BU811" i="20"/>
  <c r="BX803" i="20"/>
  <c r="BY803" i="20" s="1"/>
  <c r="CM765" i="20"/>
  <c r="CN747" i="20"/>
  <c r="CN745" i="20"/>
  <c r="CO745" i="20" s="1"/>
  <c r="CM741" i="20"/>
  <c r="BX735" i="20"/>
  <c r="BY735" i="20" s="1"/>
  <c r="BX720" i="20"/>
  <c r="BY720" i="20" s="1"/>
  <c r="CK715" i="20"/>
  <c r="CN702" i="20"/>
  <c r="CO702" i="20" s="1"/>
  <c r="CK693" i="20"/>
  <c r="BW673" i="20"/>
  <c r="BW667" i="20"/>
  <c r="CN559" i="20"/>
  <c r="CO559" i="20" s="1"/>
  <c r="CM486" i="20"/>
  <c r="CM780" i="20"/>
  <c r="AA807" i="20"/>
  <c r="BU905" i="20"/>
  <c r="BU903" i="20"/>
  <c r="CN888" i="20"/>
  <c r="CO888" i="20" s="1"/>
  <c r="CN832" i="20"/>
  <c r="CO832" i="20" s="1"/>
  <c r="CK821" i="20"/>
  <c r="CK788" i="20"/>
  <c r="BU757" i="20"/>
  <c r="BX726" i="20"/>
  <c r="BY726" i="20" s="1"/>
  <c r="BX707" i="20"/>
  <c r="BY707" i="20" s="1"/>
  <c r="CK668" i="20"/>
  <c r="CK631" i="20"/>
  <c r="BX623" i="20"/>
  <c r="BY623" i="20" s="1"/>
  <c r="BU609" i="20"/>
  <c r="CN594" i="20"/>
  <c r="CO594" i="20" s="1"/>
  <c r="CK483" i="20"/>
  <c r="BX862" i="20"/>
  <c r="BY862" i="20" s="1"/>
  <c r="AA823" i="20"/>
  <c r="CK885" i="20"/>
  <c r="BU880" i="20"/>
  <c r="CN853" i="20"/>
  <c r="CO853" i="20" s="1"/>
  <c r="CK851" i="20"/>
  <c r="CN821" i="20"/>
  <c r="CO821" i="20" s="1"/>
  <c r="BW636" i="20"/>
  <c r="BU587" i="20"/>
  <c r="CN529" i="20"/>
  <c r="CO529" i="20" s="1"/>
  <c r="CN481" i="20"/>
  <c r="CO481" i="20" s="1"/>
  <c r="CK893" i="20"/>
  <c r="BW780" i="20"/>
  <c r="CK734" i="20"/>
  <c r="BU715" i="20"/>
  <c r="CN613" i="20"/>
  <c r="CO613" i="20" s="1"/>
  <c r="CN598" i="20"/>
  <c r="CO598" i="20" s="1"/>
  <c r="BU573" i="20"/>
  <c r="CM481" i="20"/>
  <c r="CN894" i="20"/>
  <c r="CO894" i="20" s="1"/>
  <c r="CN892" i="20"/>
  <c r="CO892" i="20" s="1"/>
  <c r="BU840" i="20"/>
  <c r="CM838" i="20"/>
  <c r="BX832" i="20"/>
  <c r="BY832" i="20" s="1"/>
  <c r="BU821" i="20"/>
  <c r="BX786" i="20"/>
  <c r="BY786" i="20" s="1"/>
  <c r="BU767" i="20"/>
  <c r="BW763" i="20"/>
  <c r="BX761" i="20"/>
  <c r="BY761" i="20" s="1"/>
  <c r="BX747" i="20"/>
  <c r="BU730" i="20"/>
  <c r="BX711" i="20"/>
  <c r="BY711" i="20" s="1"/>
  <c r="BX709" i="20"/>
  <c r="BY709" i="20" s="1"/>
  <c r="CK699" i="20"/>
  <c r="BX689" i="20"/>
  <c r="BY689" i="20" s="1"/>
  <c r="CM644" i="20"/>
  <c r="CN633" i="20"/>
  <c r="CO633" i="20" s="1"/>
  <c r="CM613" i="20"/>
  <c r="BX605" i="20"/>
  <c r="BY605" i="20" s="1"/>
  <c r="CK602" i="20"/>
  <c r="CK554" i="20"/>
  <c r="BU884" i="20"/>
  <c r="BU853" i="20"/>
  <c r="CN825" i="20"/>
  <c r="CO825" i="20" s="1"/>
  <c r="CN777" i="20"/>
  <c r="CO777" i="20" s="1"/>
  <c r="CN728" i="20"/>
  <c r="CN717" i="20"/>
  <c r="CO717" i="20" s="1"/>
  <c r="CM678" i="20"/>
  <c r="BU668" i="20"/>
  <c r="CM657" i="20"/>
  <c r="BU619" i="20"/>
  <c r="BU613" i="20"/>
  <c r="CN545" i="20"/>
  <c r="CO545" i="20" s="1"/>
  <c r="CK476" i="20"/>
  <c r="CK912" i="20"/>
  <c r="CN904" i="20"/>
  <c r="CO904" i="20" s="1"/>
  <c r="BX886" i="20"/>
  <c r="BY886" i="20" s="1"/>
  <c r="BX796" i="20"/>
  <c r="BY796" i="20" s="1"/>
  <c r="CM794" i="20"/>
  <c r="BU792" i="20"/>
  <c r="CK785" i="20"/>
  <c r="BX769" i="20"/>
  <c r="BY769" i="20" s="1"/>
  <c r="CK760" i="20"/>
  <c r="CN756" i="20"/>
  <c r="CO756" i="20" s="1"/>
  <c r="CK748" i="20"/>
  <c r="CK710" i="20"/>
  <c r="BU706" i="20"/>
  <c r="CN699" i="20"/>
  <c r="CO699" i="20" s="1"/>
  <c r="BX655" i="20"/>
  <c r="BY655" i="20" s="1"/>
  <c r="CK639" i="20"/>
  <c r="BU622" i="20"/>
  <c r="CK610" i="20"/>
  <c r="CN608" i="20"/>
  <c r="CO608" i="20" s="1"/>
  <c r="CK604" i="20"/>
  <c r="BX598" i="20"/>
  <c r="BY598" i="20" s="1"/>
  <c r="CK593" i="20"/>
  <c r="BX568" i="20"/>
  <c r="BY568" i="20" s="1"/>
  <c r="BU511" i="20"/>
  <c r="BW494" i="20"/>
  <c r="CK487" i="20"/>
  <c r="CN476" i="20"/>
  <c r="CO476" i="20" s="1"/>
  <c r="BX894" i="20"/>
  <c r="BY894" i="20" s="1"/>
  <c r="BX845" i="20"/>
  <c r="BY845" i="20" s="1"/>
  <c r="BX836" i="20"/>
  <c r="BY836" i="20" s="1"/>
  <c r="BX800" i="20"/>
  <c r="BY800" i="20" s="1"/>
  <c r="CN785" i="20"/>
  <c r="CO785" i="20" s="1"/>
  <c r="CN748" i="20"/>
  <c r="CO748" i="20" s="1"/>
  <c r="BU734" i="20"/>
  <c r="CN690" i="20"/>
  <c r="CO690" i="20" s="1"/>
  <c r="BX678" i="20"/>
  <c r="BY678" i="20" s="1"/>
  <c r="BW644" i="20"/>
  <c r="BU620" i="20"/>
  <c r="CN604" i="20"/>
  <c r="CO604" i="20" s="1"/>
  <c r="BU600" i="20"/>
  <c r="BX577" i="20"/>
  <c r="BY577" i="20" s="1"/>
  <c r="CK574" i="20"/>
  <c r="CM547" i="20"/>
  <c r="CK542" i="20"/>
  <c r="CK535" i="20"/>
  <c r="CM498" i="20"/>
  <c r="CK493" i="20"/>
  <c r="CN906" i="20"/>
  <c r="CO906" i="20" s="1"/>
  <c r="BU875" i="20"/>
  <c r="BU867" i="20"/>
  <c r="BX848" i="20"/>
  <c r="BY848" i="20" s="1"/>
  <c r="BX846" i="20"/>
  <c r="BY846" i="20" s="1"/>
  <c r="BX808" i="20"/>
  <c r="BY808" i="20" s="1"/>
  <c r="BX799" i="20"/>
  <c r="BY799" i="20" s="1"/>
  <c r="BX738" i="20"/>
  <c r="BY738" i="20" s="1"/>
  <c r="CN729" i="20"/>
  <c r="CO729" i="20" s="1"/>
  <c r="BX717" i="20"/>
  <c r="BY717" i="20" s="1"/>
  <c r="CN710" i="20"/>
  <c r="CO710" i="20" s="1"/>
  <c r="CN708" i="20"/>
  <c r="CO708" i="20" s="1"/>
  <c r="BX697" i="20"/>
  <c r="BY697" i="20" s="1"/>
  <c r="BW678" i="20"/>
  <c r="CN652" i="20"/>
  <c r="CO652" i="20" s="1"/>
  <c r="BX615" i="20"/>
  <c r="BY615" i="20" s="1"/>
  <c r="CN565" i="20"/>
  <c r="CO565" i="20" s="1"/>
  <c r="BU558" i="20"/>
  <c r="BX545" i="20"/>
  <c r="BY545" i="20" s="1"/>
  <c r="BU531" i="20"/>
  <c r="BX518" i="20"/>
  <c r="BY518" i="20" s="1"/>
  <c r="CN500" i="20"/>
  <c r="CO500" i="20" s="1"/>
  <c r="CK918" i="20"/>
  <c r="CK914" i="20"/>
  <c r="BU908" i="20"/>
  <c r="CN879" i="20"/>
  <c r="CO879" i="20" s="1"/>
  <c r="BX865" i="20"/>
  <c r="BY865" i="20" s="1"/>
  <c r="BU857" i="20"/>
  <c r="BX855" i="20"/>
  <c r="BY855" i="20" s="1"/>
  <c r="CK843" i="20"/>
  <c r="BU816" i="20"/>
  <c r="BW794" i="20"/>
  <c r="BU723" i="20"/>
  <c r="CN665" i="20"/>
  <c r="CO665" i="20" s="1"/>
  <c r="BW552" i="20"/>
  <c r="BX507" i="20"/>
  <c r="BY507" i="20" s="1"/>
  <c r="BX505" i="20"/>
  <c r="BY505" i="20" s="1"/>
  <c r="CN743" i="20"/>
  <c r="CO743" i="20" s="1"/>
  <c r="BX867" i="20"/>
  <c r="BY867" i="20" s="1"/>
  <c r="CK861" i="20"/>
  <c r="BX828" i="20"/>
  <c r="BY828" i="20" s="1"/>
  <c r="CK797" i="20"/>
  <c r="BU744" i="20"/>
  <c r="CK705" i="20"/>
  <c r="CK696" i="20"/>
  <c r="CK685" i="20"/>
  <c r="CK656" i="20"/>
  <c r="CK645" i="20"/>
  <c r="BX591" i="20"/>
  <c r="BY591" i="20" s="1"/>
  <c r="CN588" i="20"/>
  <c r="CO588" i="20" s="1"/>
  <c r="BU581" i="20"/>
  <c r="CK576" i="20"/>
  <c r="Y597" i="20"/>
  <c r="Y581" i="20"/>
  <c r="Y565" i="20"/>
  <c r="CN916" i="20"/>
  <c r="CO916" i="20" s="1"/>
  <c r="BU907" i="20"/>
  <c r="BW904" i="20"/>
  <c r="CM833" i="20"/>
  <c r="BU766" i="20"/>
  <c r="BX764" i="20"/>
  <c r="BY764" i="20" s="1"/>
  <c r="BX752" i="20"/>
  <c r="BY752" i="20" s="1"/>
  <c r="CM683" i="20"/>
  <c r="CN681" i="20"/>
  <c r="CO681" i="20" s="1"/>
  <c r="CK673" i="20"/>
  <c r="BU665" i="20"/>
  <c r="CN656" i="20"/>
  <c r="CO656" i="20" s="1"/>
  <c r="BW608" i="20"/>
  <c r="CK569" i="20"/>
  <c r="CN567" i="20"/>
  <c r="CO567" i="20" s="1"/>
  <c r="CN551" i="20"/>
  <c r="CO551" i="20" s="1"/>
  <c r="BW547" i="20"/>
  <c r="CN517" i="20"/>
  <c r="CO517" i="20" s="1"/>
  <c r="CK506" i="20"/>
  <c r="BX500" i="20"/>
  <c r="BY500" i="20" s="1"/>
  <c r="BW471" i="20"/>
  <c r="CK880" i="20"/>
  <c r="CK899" i="20"/>
  <c r="BX881" i="20"/>
  <c r="BY881" i="20" s="1"/>
  <c r="CN872" i="20"/>
  <c r="CO872" i="20" s="1"/>
  <c r="CN795" i="20"/>
  <c r="CO795" i="20" s="1"/>
  <c r="BU750" i="20"/>
  <c r="CK739" i="20"/>
  <c r="CN733" i="20"/>
  <c r="CO733" i="20" s="1"/>
  <c r="BU694" i="20"/>
  <c r="CN671" i="20"/>
  <c r="CO671" i="20" s="1"/>
  <c r="CK658" i="20"/>
  <c r="CK636" i="20"/>
  <c r="BU612" i="20"/>
  <c r="BX489" i="20"/>
  <c r="BY489" i="20" s="1"/>
  <c r="CN484" i="20"/>
  <c r="CO484" i="20" s="1"/>
  <c r="CK470" i="20"/>
  <c r="BU835" i="20"/>
  <c r="CK726" i="20"/>
  <c r="CM763" i="20"/>
  <c r="CO747" i="20"/>
  <c r="BW885" i="20"/>
  <c r="BX778" i="20"/>
  <c r="BY778" i="20" s="1"/>
  <c r="BU915" i="20"/>
  <c r="BX878" i="20"/>
  <c r="BY878" i="20" s="1"/>
  <c r="BW880" i="20"/>
  <c r="BU838" i="20"/>
  <c r="BW749" i="20"/>
  <c r="BU738" i="20"/>
  <c r="CN912" i="20"/>
  <c r="CO912" i="20" s="1"/>
  <c r="BU846" i="20"/>
  <c r="BX777" i="20"/>
  <c r="BY777" i="20" s="1"/>
  <c r="BU912" i="20"/>
  <c r="BX816" i="20"/>
  <c r="BY816" i="20" s="1"/>
  <c r="BX815" i="20"/>
  <c r="BY815" i="20" s="1"/>
  <c r="CK791" i="20"/>
  <c r="BU891" i="20"/>
  <c r="BU768" i="20"/>
  <c r="CM874" i="20"/>
  <c r="BX817" i="20"/>
  <c r="BY817" i="20" s="1"/>
  <c r="CN910" i="20"/>
  <c r="CO910" i="20" s="1"/>
  <c r="BU902" i="20"/>
  <c r="BX889" i="20"/>
  <c r="BY889" i="20" s="1"/>
  <c r="CK867" i="20"/>
  <c r="CM858" i="20"/>
  <c r="CN845" i="20"/>
  <c r="CO845" i="20" s="1"/>
  <c r="BX841" i="20"/>
  <c r="BY841" i="20" s="1"/>
  <c r="BU830" i="20"/>
  <c r="CN823" i="20"/>
  <c r="BW822" i="20"/>
  <c r="BU817" i="20"/>
  <c r="CK810" i="20"/>
  <c r="CN807" i="20"/>
  <c r="CO807" i="20" s="1"/>
  <c r="BX801" i="20"/>
  <c r="BY801" i="20" s="1"/>
  <c r="BX782" i="20"/>
  <c r="BY782" i="20" s="1"/>
  <c r="BX765" i="20"/>
  <c r="BY765" i="20" s="1"/>
  <c r="CN752" i="20"/>
  <c r="CO752" i="20" s="1"/>
  <c r="CK743" i="20"/>
  <c r="BX705" i="20"/>
  <c r="BY705" i="20" s="1"/>
  <c r="CM690" i="20"/>
  <c r="CN680" i="20"/>
  <c r="CO680" i="20" s="1"/>
  <c r="CK628" i="20"/>
  <c r="CK564" i="20"/>
  <c r="CN524" i="20"/>
  <c r="CO524" i="20" s="1"/>
  <c r="BW765" i="20"/>
  <c r="BU910" i="20"/>
  <c r="CN880" i="20"/>
  <c r="CM879" i="20"/>
  <c r="CK875" i="20"/>
  <c r="BU858" i="20"/>
  <c r="CK856" i="20"/>
  <c r="CK849" i="20"/>
  <c r="BU820" i="20"/>
  <c r="BX809" i="20"/>
  <c r="BY809" i="20" s="1"/>
  <c r="BU799" i="20"/>
  <c r="CN797" i="20"/>
  <c r="CO797" i="20" s="1"/>
  <c r="CK786" i="20"/>
  <c r="BX779" i="20"/>
  <c r="BY779" i="20" s="1"/>
  <c r="BW754" i="20"/>
  <c r="BX749" i="20"/>
  <c r="BY749" i="20" s="1"/>
  <c r="BX742" i="20"/>
  <c r="BY742" i="20" s="1"/>
  <c r="CN617" i="20"/>
  <c r="CO617" i="20" s="1"/>
  <c r="CN485" i="20"/>
  <c r="CO485" i="20" s="1"/>
  <c r="BX915" i="20"/>
  <c r="BY915" i="20" s="1"/>
  <c r="CN913" i="20"/>
  <c r="CO913" i="20" s="1"/>
  <c r="BX910" i="20"/>
  <c r="BY910" i="20" s="1"/>
  <c r="CK909" i="20"/>
  <c r="CN900" i="20"/>
  <c r="CO900" i="20" s="1"/>
  <c r="BU892" i="20"/>
  <c r="CK888" i="20"/>
  <c r="CN875" i="20"/>
  <c r="CO875" i="20" s="1"/>
  <c r="BX871" i="20"/>
  <c r="BY871" i="20" s="1"/>
  <c r="CK862" i="20"/>
  <c r="CM853" i="20"/>
  <c r="BX825" i="20"/>
  <c r="BY825" i="20" s="1"/>
  <c r="CN813" i="20"/>
  <c r="CO813" i="20" s="1"/>
  <c r="BU812" i="20"/>
  <c r="CN805" i="20"/>
  <c r="CO805" i="20" s="1"/>
  <c r="CN794" i="20"/>
  <c r="CO794" i="20" s="1"/>
  <c r="CN786" i="20"/>
  <c r="CO786" i="20" s="1"/>
  <c r="CK772" i="20"/>
  <c r="BU771" i="20"/>
  <c r="BU763" i="20"/>
  <c r="CN744" i="20"/>
  <c r="CO744" i="20" s="1"/>
  <c r="CK738" i="20"/>
  <c r="BX737" i="20"/>
  <c r="BY737" i="20" s="1"/>
  <c r="BU731" i="20"/>
  <c r="BU722" i="20"/>
  <c r="BU676" i="20"/>
  <c r="BU662" i="20"/>
  <c r="BW578" i="20"/>
  <c r="CN532" i="20"/>
  <c r="CO532" i="20" s="1"/>
  <c r="CN509" i="20"/>
  <c r="CO509" i="20" s="1"/>
  <c r="BX907" i="20"/>
  <c r="BY907" i="20" s="1"/>
  <c r="CK826" i="20"/>
  <c r="CN918" i="20"/>
  <c r="CO918" i="20" s="1"/>
  <c r="BX905" i="20"/>
  <c r="BY905" i="20" s="1"/>
  <c r="CM900" i="20"/>
  <c r="CK883" i="20"/>
  <c r="CN862" i="20"/>
  <c r="CO862" i="20" s="1"/>
  <c r="BX852" i="20"/>
  <c r="BY852" i="20" s="1"/>
  <c r="CK840" i="20"/>
  <c r="CN837" i="20"/>
  <c r="CO837" i="20" s="1"/>
  <c r="BX833" i="20"/>
  <c r="BY833" i="20" s="1"/>
  <c r="BX820" i="20"/>
  <c r="BY820" i="20" s="1"/>
  <c r="CK801" i="20"/>
  <c r="BU791" i="20"/>
  <c r="BU788" i="20"/>
  <c r="CM784" i="20"/>
  <c r="CN775" i="20"/>
  <c r="CO775" i="20" s="1"/>
  <c r="BX771" i="20"/>
  <c r="BY771" i="20" s="1"/>
  <c r="CK764" i="20"/>
  <c r="CK733" i="20"/>
  <c r="BX722" i="20"/>
  <c r="BY722" i="20" s="1"/>
  <c r="BU720" i="20"/>
  <c r="CK653" i="20"/>
  <c r="BU913" i="20"/>
  <c r="BU900" i="20"/>
  <c r="CK896" i="20"/>
  <c r="CM890" i="20"/>
  <c r="BU887" i="20"/>
  <c r="CN883" i="20"/>
  <c r="CO883" i="20" s="1"/>
  <c r="BX879" i="20"/>
  <c r="BY879" i="20" s="1"/>
  <c r="CK870" i="20"/>
  <c r="BW866" i="20"/>
  <c r="CM862" i="20"/>
  <c r="BW833" i="20"/>
  <c r="CN829" i="20"/>
  <c r="CO829" i="20" s="1"/>
  <c r="BU828" i="20"/>
  <c r="BU815" i="20"/>
  <c r="CK795" i="20"/>
  <c r="CK784" i="20"/>
  <c r="CK767" i="20"/>
  <c r="BX763" i="20"/>
  <c r="BY763" i="20" s="1"/>
  <c r="CK742" i="20"/>
  <c r="CN735" i="20"/>
  <c r="CO735" i="20" s="1"/>
  <c r="CK712" i="20"/>
  <c r="BX688" i="20"/>
  <c r="BY688" i="20" s="1"/>
  <c r="CK591" i="20"/>
  <c r="CK497" i="20"/>
  <c r="CN783" i="20"/>
  <c r="CO783" i="20" s="1"/>
  <c r="BU918" i="20"/>
  <c r="BX913" i="20"/>
  <c r="BY913" i="20" s="1"/>
  <c r="CN903" i="20"/>
  <c r="CO903" i="20" s="1"/>
  <c r="CN896" i="20"/>
  <c r="CO896" i="20" s="1"/>
  <c r="CM895" i="20"/>
  <c r="CK891" i="20"/>
  <c r="BW879" i="20"/>
  <c r="CN870" i="20"/>
  <c r="CO870" i="20" s="1"/>
  <c r="BX864" i="20"/>
  <c r="BY864" i="20" s="1"/>
  <c r="BU862" i="20"/>
  <c r="BX856" i="20"/>
  <c r="BY856" i="20" s="1"/>
  <c r="BU848" i="20"/>
  <c r="CN843" i="20"/>
  <c r="CO843" i="20" s="1"/>
  <c r="CK825" i="20"/>
  <c r="CK817" i="20"/>
  <c r="BW812" i="20"/>
  <c r="CK809" i="20"/>
  <c r="CK803" i="20"/>
  <c r="CN784" i="20"/>
  <c r="CO784" i="20" s="1"/>
  <c r="BU769" i="20"/>
  <c r="CK756" i="20"/>
  <c r="CK747" i="20"/>
  <c r="BX746" i="20"/>
  <c r="BY746" i="20" s="1"/>
  <c r="BU727" i="20"/>
  <c r="CN725" i="20"/>
  <c r="CO725" i="20" s="1"/>
  <c r="BW722" i="20"/>
  <c r="BU700" i="20"/>
  <c r="CK677" i="20"/>
  <c r="BU670" i="20"/>
  <c r="CN653" i="20"/>
  <c r="CO653" i="20" s="1"/>
  <c r="CK646" i="20"/>
  <c r="CM568" i="20"/>
  <c r="CK904" i="20"/>
  <c r="BW900" i="20"/>
  <c r="CN891" i="20"/>
  <c r="CO891" i="20" s="1"/>
  <c r="BX887" i="20"/>
  <c r="BY887" i="20" s="1"/>
  <c r="CK878" i="20"/>
  <c r="BW874" i="20"/>
  <c r="CN865" i="20"/>
  <c r="CO865" i="20" s="1"/>
  <c r="CM843" i="20"/>
  <c r="CN803" i="20"/>
  <c r="CO803" i="20" s="1"/>
  <c r="BU800" i="20"/>
  <c r="BX797" i="20"/>
  <c r="BY797" i="20" s="1"/>
  <c r="CN789" i="20"/>
  <c r="CO789" i="20" s="1"/>
  <c r="CN767" i="20"/>
  <c r="CO767" i="20" s="1"/>
  <c r="CN759" i="20"/>
  <c r="CO759" i="20" s="1"/>
  <c r="BX758" i="20"/>
  <c r="BY758" i="20" s="1"/>
  <c r="BX743" i="20"/>
  <c r="BY743" i="20" s="1"/>
  <c r="BX740" i="20"/>
  <c r="BY740" i="20" s="1"/>
  <c r="CK723" i="20"/>
  <c r="BU714" i="20"/>
  <c r="CK627" i="20"/>
  <c r="CN905" i="20"/>
  <c r="CO905" i="20" s="1"/>
  <c r="CN878" i="20"/>
  <c r="CO878" i="20" s="1"/>
  <c r="CK854" i="20"/>
  <c r="BW828" i="20"/>
  <c r="CN819" i="20"/>
  <c r="CO819" i="20" s="1"/>
  <c r="BW807" i="20"/>
  <c r="CM803" i="20"/>
  <c r="BX755" i="20"/>
  <c r="BY755" i="20" s="1"/>
  <c r="BW746" i="20"/>
  <c r="BU725" i="20"/>
  <c r="BX708" i="20"/>
  <c r="BY708" i="20" s="1"/>
  <c r="BU535" i="20"/>
  <c r="BU534" i="20"/>
  <c r="CN525" i="20"/>
  <c r="CN499" i="20"/>
  <c r="CO499" i="20" s="1"/>
  <c r="BW909" i="20"/>
  <c r="BX785" i="20"/>
  <c r="BY785" i="20" s="1"/>
  <c r="BX895" i="20"/>
  <c r="BY895" i="20" s="1"/>
  <c r="CK886" i="20"/>
  <c r="CN873" i="20"/>
  <c r="CO873" i="20" s="1"/>
  <c r="CK869" i="20"/>
  <c r="BU865" i="20"/>
  <c r="BW862" i="20"/>
  <c r="CN860" i="20"/>
  <c r="CO860" i="20" s="1"/>
  <c r="CN854" i="20"/>
  <c r="CO854" i="20" s="1"/>
  <c r="BU824" i="20"/>
  <c r="CK822" i="20"/>
  <c r="CN811" i="20"/>
  <c r="CO811" i="20" s="1"/>
  <c r="BU808" i="20"/>
  <c r="CK806" i="20"/>
  <c r="CN798" i="20"/>
  <c r="CO798" i="20" s="1"/>
  <c r="CK787" i="20"/>
  <c r="CN773" i="20"/>
  <c r="CO773" i="20" s="1"/>
  <c r="CN721" i="20"/>
  <c r="CO721" i="20" s="1"/>
  <c r="CK701" i="20"/>
  <c r="CK637" i="20"/>
  <c r="BU594" i="20"/>
  <c r="CK531" i="20"/>
  <c r="CK529" i="20"/>
  <c r="CN867" i="20"/>
  <c r="CO867" i="20" s="1"/>
  <c r="BU916" i="20"/>
  <c r="CK907" i="20"/>
  <c r="BW895" i="20"/>
  <c r="BU888" i="20"/>
  <c r="CN886" i="20"/>
  <c r="CO886" i="20" s="1"/>
  <c r="CK881" i="20"/>
  <c r="BX880" i="20"/>
  <c r="BY880" i="20" s="1"/>
  <c r="BU878" i="20"/>
  <c r="BX843" i="20"/>
  <c r="BY843" i="20" s="1"/>
  <c r="CN835" i="20"/>
  <c r="CO835" i="20" s="1"/>
  <c r="CN827" i="20"/>
  <c r="CO827" i="20" s="1"/>
  <c r="CK796" i="20"/>
  <c r="BU784" i="20"/>
  <c r="BX781" i="20"/>
  <c r="BY781" i="20" s="1"/>
  <c r="CN776" i="20"/>
  <c r="CO776" i="20" s="1"/>
  <c r="CM770" i="20"/>
  <c r="CN765" i="20"/>
  <c r="CO765" i="20" s="1"/>
  <c r="CN757" i="20"/>
  <c r="CO757" i="20" s="1"/>
  <c r="BU741" i="20"/>
  <c r="CN730" i="20"/>
  <c r="CO730" i="20" s="1"/>
  <c r="CN689" i="20"/>
  <c r="CO689" i="20" s="1"/>
  <c r="BX683" i="20"/>
  <c r="BY683" i="20" s="1"/>
  <c r="BX684" i="20"/>
  <c r="BY684" i="20" s="1"/>
  <c r="CN673" i="20"/>
  <c r="CO673" i="20" s="1"/>
  <c r="CK583" i="20"/>
  <c r="BU579" i="20"/>
  <c r="BU563" i="20"/>
  <c r="CN540" i="20"/>
  <c r="CO540" i="20" s="1"/>
  <c r="CN501" i="20"/>
  <c r="CO501" i="20" s="1"/>
  <c r="CK488" i="20"/>
  <c r="BX469" i="20"/>
  <c r="BY469" i="20" s="1"/>
  <c r="BX863" i="20"/>
  <c r="CN734" i="20"/>
  <c r="CO734" i="20" s="1"/>
  <c r="CN907" i="20"/>
  <c r="CO907" i="20" s="1"/>
  <c r="BX903" i="20"/>
  <c r="BY903" i="20" s="1"/>
  <c r="CK894" i="20"/>
  <c r="BW890" i="20"/>
  <c r="CN881" i="20"/>
  <c r="CO881" i="20" s="1"/>
  <c r="BU873" i="20"/>
  <c r="BU747" i="20"/>
  <c r="CN697" i="20"/>
  <c r="CO697" i="20" s="1"/>
  <c r="BU687" i="20"/>
  <c r="CM673" i="20"/>
  <c r="CK590" i="20"/>
  <c r="CN549" i="20"/>
  <c r="CO549" i="20" s="1"/>
  <c r="CN516" i="20"/>
  <c r="CO516" i="20" s="1"/>
  <c r="CK473" i="20"/>
  <c r="BU896" i="20"/>
  <c r="BU886" i="20"/>
  <c r="BX873" i="20"/>
  <c r="BY873" i="20" s="1"/>
  <c r="BU854" i="20"/>
  <c r="BX851" i="20"/>
  <c r="BY851" i="20" s="1"/>
  <c r="BU832" i="20"/>
  <c r="BU827" i="20"/>
  <c r="CM822" i="20"/>
  <c r="BX819" i="20"/>
  <c r="BY819" i="20" s="1"/>
  <c r="BW803" i="20"/>
  <c r="BX795" i="20"/>
  <c r="BY795" i="20" s="1"/>
  <c r="BX770" i="20"/>
  <c r="BY770" i="20" s="1"/>
  <c r="CO728" i="20"/>
  <c r="BX767" i="20"/>
  <c r="BY767" i="20" s="1"/>
  <c r="CN742" i="20"/>
  <c r="CO742" i="20" s="1"/>
  <c r="BU719" i="20"/>
  <c r="BY687" i="20"/>
  <c r="BU595" i="20"/>
  <c r="CN590" i="20"/>
  <c r="CO590" i="20" s="1"/>
  <c r="CK496" i="20"/>
  <c r="CN473" i="20"/>
  <c r="CO473" i="20" s="1"/>
  <c r="BX902" i="20"/>
  <c r="BY902" i="20" s="1"/>
  <c r="BX739" i="20"/>
  <c r="BY739" i="20" s="1"/>
  <c r="CK915" i="20"/>
  <c r="BX911" i="20"/>
  <c r="BY911" i="20" s="1"/>
  <c r="CK902" i="20"/>
  <c r="CN889" i="20"/>
  <c r="CO889" i="20" s="1"/>
  <c r="BU881" i="20"/>
  <c r="CN876" i="20"/>
  <c r="CO876" i="20" s="1"/>
  <c r="BU868" i="20"/>
  <c r="CK864" i="20"/>
  <c r="CM849" i="20"/>
  <c r="CN847" i="20"/>
  <c r="CO847" i="20" s="1"/>
  <c r="CK842" i="20"/>
  <c r="BU822" i="20"/>
  <c r="CK812" i="20"/>
  <c r="BX811" i="20"/>
  <c r="BY811" i="20" s="1"/>
  <c r="BU806" i="20"/>
  <c r="BU762" i="20"/>
  <c r="BW759" i="20"/>
  <c r="BX756" i="20"/>
  <c r="BY756" i="20" s="1"/>
  <c r="BX730" i="20"/>
  <c r="BY730" i="20" s="1"/>
  <c r="CK725" i="20"/>
  <c r="CN713" i="20"/>
  <c r="CO713" i="20" s="1"/>
  <c r="BU703" i="20"/>
  <c r="BU695" i="20"/>
  <c r="BU618" i="20"/>
  <c r="CK562" i="20"/>
  <c r="CK551" i="20"/>
  <c r="DC582" i="20"/>
  <c r="DC678" i="20"/>
  <c r="CN915" i="20"/>
  <c r="CO915" i="20" s="1"/>
  <c r="BU904" i="20"/>
  <c r="CN902" i="20"/>
  <c r="CO902" i="20" s="1"/>
  <c r="BU894" i="20"/>
  <c r="CN864" i="20"/>
  <c r="CO864" i="20" s="1"/>
  <c r="CN858" i="20"/>
  <c r="CO858" i="20" s="1"/>
  <c r="BX827" i="20"/>
  <c r="BY827" i="20" s="1"/>
  <c r="BX823" i="20"/>
  <c r="BY823" i="20" s="1"/>
  <c r="CN820" i="20"/>
  <c r="CO820" i="20" s="1"/>
  <c r="BU814" i="20"/>
  <c r="CK802" i="20"/>
  <c r="CN799" i="20"/>
  <c r="CO799" i="20" s="1"/>
  <c r="CK780" i="20"/>
  <c r="BU776" i="20"/>
  <c r="BX762" i="20"/>
  <c r="BY762" i="20" s="1"/>
  <c r="CK731" i="20"/>
  <c r="BY728" i="20"/>
  <c r="CK686" i="20"/>
  <c r="BU590" i="20"/>
  <c r="BW558" i="20"/>
  <c r="CN477" i="20"/>
  <c r="CO477" i="20" s="1"/>
  <c r="CK727" i="20"/>
  <c r="CK910" i="20"/>
  <c r="BU889" i="20"/>
  <c r="BU876" i="20"/>
  <c r="CK872" i="20"/>
  <c r="CK850" i="20"/>
  <c r="BX844" i="20"/>
  <c r="BY844" i="20" s="1"/>
  <c r="BU841" i="20"/>
  <c r="CK836" i="20"/>
  <c r="BX835" i="20"/>
  <c r="BY835" i="20" s="1"/>
  <c r="CK818" i="20"/>
  <c r="CM817" i="20"/>
  <c r="CM799" i="20"/>
  <c r="BX787" i="20"/>
  <c r="BY787" i="20" s="1"/>
  <c r="BU754" i="20"/>
  <c r="CK752" i="20"/>
  <c r="BU733" i="20"/>
  <c r="BU711" i="20"/>
  <c r="CK662" i="20"/>
  <c r="BW603" i="20"/>
  <c r="BU520" i="20"/>
  <c r="CK507" i="20"/>
  <c r="CK498" i="20"/>
  <c r="CM713" i="20"/>
  <c r="CK679" i="20"/>
  <c r="CN676" i="20"/>
  <c r="CO676" i="20" s="1"/>
  <c r="CN667" i="20"/>
  <c r="CO667" i="20" s="1"/>
  <c r="BX663" i="20"/>
  <c r="BY663" i="20" s="1"/>
  <c r="BX658" i="20"/>
  <c r="BY658" i="20" s="1"/>
  <c r="BX648" i="20"/>
  <c r="BY648" i="20" s="1"/>
  <c r="CK616" i="20"/>
  <c r="CN596" i="20"/>
  <c r="CO596" i="20" s="1"/>
  <c r="BU580" i="20"/>
  <c r="BX571" i="20"/>
  <c r="BY571" i="20" s="1"/>
  <c r="BX562" i="20"/>
  <c r="BY562" i="20" s="1"/>
  <c r="CM558" i="20"/>
  <c r="CK518" i="20"/>
  <c r="CK508" i="20"/>
  <c r="BU505" i="20"/>
  <c r="CK494" i="20"/>
  <c r="CK484" i="20"/>
  <c r="CM722" i="20"/>
  <c r="CK714" i="20"/>
  <c r="CN691" i="20"/>
  <c r="CO691" i="20" s="1"/>
  <c r="BX675" i="20"/>
  <c r="BY675" i="20" s="1"/>
  <c r="BX657" i="20"/>
  <c r="BY657" i="20" s="1"/>
  <c r="BX654" i="20"/>
  <c r="BY654" i="20" s="1"/>
  <c r="CM652" i="20"/>
  <c r="CN619" i="20"/>
  <c r="CO619" i="20" s="1"/>
  <c r="BX607" i="20"/>
  <c r="BY607" i="20" s="1"/>
  <c r="BU596" i="20"/>
  <c r="CK592" i="20"/>
  <c r="CK581" i="20"/>
  <c r="BU576" i="20"/>
  <c r="BX567" i="20"/>
  <c r="BY567" i="20" s="1"/>
  <c r="BU565" i="20"/>
  <c r="CN563" i="20"/>
  <c r="CO563" i="20" s="1"/>
  <c r="BX558" i="20"/>
  <c r="CK537" i="20"/>
  <c r="CN511" i="20"/>
  <c r="CO511" i="20" s="1"/>
  <c r="BU496" i="20"/>
  <c r="CK492" i="20"/>
  <c r="CK474" i="20"/>
  <c r="BU473" i="20"/>
  <c r="CK728" i="20"/>
  <c r="CK695" i="20"/>
  <c r="CN682" i="20"/>
  <c r="CO682" i="20" s="1"/>
  <c r="BU641" i="20"/>
  <c r="BU636" i="20"/>
  <c r="CK624" i="20"/>
  <c r="BU616" i="20"/>
  <c r="BU611" i="20"/>
  <c r="CK599" i="20"/>
  <c r="BU585" i="20"/>
  <c r="CN583" i="20"/>
  <c r="CO583" i="20" s="1"/>
  <c r="CK579" i="20"/>
  <c r="CN570" i="20"/>
  <c r="CO570" i="20" s="1"/>
  <c r="CM563" i="20"/>
  <c r="BU551" i="20"/>
  <c r="CK547" i="20"/>
  <c r="BX525" i="20"/>
  <c r="BY525" i="20" s="1"/>
  <c r="CK516" i="20"/>
  <c r="BU508" i="20"/>
  <c r="BX503" i="20"/>
  <c r="BY503" i="20" s="1"/>
  <c r="BX496" i="20"/>
  <c r="BY496" i="20" s="1"/>
  <c r="CK490" i="20"/>
  <c r="CK482" i="20"/>
  <c r="CN474" i="20"/>
  <c r="CO474" i="20" s="1"/>
  <c r="BX473" i="20"/>
  <c r="BY473" i="20" s="1"/>
  <c r="BU469" i="20"/>
  <c r="CN698" i="20"/>
  <c r="CO698" i="20" s="1"/>
  <c r="CK655" i="20"/>
  <c r="CK642" i="20"/>
  <c r="BX621" i="20"/>
  <c r="BY621" i="20" s="1"/>
  <c r="BX616" i="20"/>
  <c r="BY616" i="20" s="1"/>
  <c r="BU614" i="20"/>
  <c r="CN602" i="20"/>
  <c r="CO602" i="20" s="1"/>
  <c r="BX587" i="20"/>
  <c r="BY587" i="20" s="1"/>
  <c r="CN579" i="20"/>
  <c r="BU572" i="20"/>
  <c r="CN537" i="20"/>
  <c r="CO537" i="20" s="1"/>
  <c r="CN521" i="20"/>
  <c r="CO521" i="20" s="1"/>
  <c r="BX513" i="20"/>
  <c r="BY513" i="20" s="1"/>
  <c r="BW503" i="20"/>
  <c r="BU495" i="20"/>
  <c r="BU484" i="20"/>
  <c r="BU476" i="20"/>
  <c r="BU471" i="20"/>
  <c r="BU685" i="20"/>
  <c r="CN677" i="20"/>
  <c r="CO677" i="20" s="1"/>
  <c r="BU644" i="20"/>
  <c r="BX631" i="20"/>
  <c r="BY631" i="20" s="1"/>
  <c r="BX611" i="20"/>
  <c r="BY611" i="20" s="1"/>
  <c r="CK606" i="20"/>
  <c r="BX604" i="20"/>
  <c r="BY604" i="20" s="1"/>
  <c r="BW587" i="20"/>
  <c r="BU561" i="20"/>
  <c r="CN554" i="20"/>
  <c r="CO554" i="20" s="1"/>
  <c r="CK552" i="20"/>
  <c r="CN542" i="20"/>
  <c r="CO542" i="20" s="1"/>
  <c r="CM537" i="20"/>
  <c r="BX523" i="20"/>
  <c r="BY523" i="20" s="1"/>
  <c r="BU519" i="20"/>
  <c r="CN490" i="20"/>
  <c r="CO490" i="20" s="1"/>
  <c r="BX484" i="20"/>
  <c r="BY484" i="20" s="1"/>
  <c r="CN482" i="20"/>
  <c r="CO482" i="20" s="1"/>
  <c r="BX476" i="20"/>
  <c r="BY476" i="20" s="1"/>
  <c r="BX471" i="20"/>
  <c r="BY471" i="20" s="1"/>
  <c r="CK689" i="20"/>
  <c r="BU688" i="20"/>
  <c r="CK674" i="20"/>
  <c r="CK671" i="20"/>
  <c r="CN668" i="20"/>
  <c r="BU652" i="20"/>
  <c r="CK632" i="20"/>
  <c r="BU608" i="20"/>
  <c r="CK575" i="20"/>
  <c r="CK573" i="20"/>
  <c r="CK559" i="20"/>
  <c r="BU549" i="20"/>
  <c r="BU544" i="20"/>
  <c r="BU537" i="20"/>
  <c r="CN535" i="20"/>
  <c r="CO535" i="20" s="1"/>
  <c r="BX531" i="20"/>
  <c r="BY531" i="20" s="1"/>
  <c r="BU528" i="20"/>
  <c r="CN519" i="20"/>
  <c r="CO519" i="20" s="1"/>
  <c r="BU492" i="20"/>
  <c r="BX652" i="20"/>
  <c r="BY652" i="20" s="1"/>
  <c r="BU647" i="20"/>
  <c r="BX639" i="20"/>
  <c r="BY639" i="20" s="1"/>
  <c r="BU635" i="20"/>
  <c r="CK630" i="20"/>
  <c r="BU629" i="20"/>
  <c r="CN627" i="20"/>
  <c r="CO627" i="20" s="1"/>
  <c r="BU624" i="20"/>
  <c r="BX619" i="20"/>
  <c r="BY619" i="20" s="1"/>
  <c r="CN612" i="20"/>
  <c r="CO612" i="20" s="1"/>
  <c r="CN606" i="20"/>
  <c r="CO606" i="20" s="1"/>
  <c r="BX599" i="20"/>
  <c r="BY599" i="20" s="1"/>
  <c r="CN573" i="20"/>
  <c r="CO573" i="20" s="1"/>
  <c r="BU554" i="20"/>
  <c r="BX544" i="20"/>
  <c r="BY544" i="20" s="1"/>
  <c r="CK524" i="20"/>
  <c r="CK522" i="20"/>
  <c r="BU521" i="20"/>
  <c r="BU516" i="20"/>
  <c r="CM514" i="20"/>
  <c r="BX511" i="20"/>
  <c r="BY511" i="20" s="1"/>
  <c r="BX499" i="20"/>
  <c r="BY499" i="20" s="1"/>
  <c r="BX492" i="20"/>
  <c r="BY492" i="20" s="1"/>
  <c r="CM490" i="20"/>
  <c r="BU487" i="20"/>
  <c r="BU479" i="20"/>
  <c r="BX467" i="20"/>
  <c r="BY467" i="20" s="1"/>
  <c r="CN726" i="20"/>
  <c r="CO726" i="20" s="1"/>
  <c r="CN707" i="20"/>
  <c r="CO707" i="20" s="1"/>
  <c r="BU677" i="20"/>
  <c r="BU655" i="20"/>
  <c r="CK640" i="20"/>
  <c r="BX624" i="20"/>
  <c r="BY624" i="20" s="1"/>
  <c r="BU592" i="20"/>
  <c r="CN586" i="20"/>
  <c r="CO586" i="20" s="1"/>
  <c r="BX579" i="20"/>
  <c r="BY579" i="20" s="1"/>
  <c r="BW563" i="20"/>
  <c r="BX539" i="20"/>
  <c r="BY539" i="20" s="1"/>
  <c r="BX521" i="20"/>
  <c r="BY521" i="20" s="1"/>
  <c r="BU504" i="20"/>
  <c r="CK500" i="20"/>
  <c r="CN495" i="20"/>
  <c r="CO495" i="20" s="1"/>
  <c r="BX487" i="20"/>
  <c r="BY487" i="20" s="1"/>
  <c r="BX479" i="20"/>
  <c r="BY479" i="20" s="1"/>
  <c r="BX647" i="20"/>
  <c r="BY647" i="20" s="1"/>
  <c r="CK638" i="20"/>
  <c r="CN635" i="20"/>
  <c r="CO635" i="20" s="1"/>
  <c r="CN610" i="20"/>
  <c r="CO610" i="20" s="1"/>
  <c r="BX592" i="20"/>
  <c r="BY592" i="20" s="1"/>
  <c r="BU559" i="20"/>
  <c r="BX554" i="20"/>
  <c r="BY554" i="20" s="1"/>
  <c r="CM532" i="20"/>
  <c r="CN468" i="20"/>
  <c r="CO468" i="20" s="1"/>
  <c r="BU680" i="20"/>
  <c r="CN666" i="20"/>
  <c r="CO666" i="20" s="1"/>
  <c r="BW657" i="20"/>
  <c r="BU651" i="20"/>
  <c r="CK648" i="20"/>
  <c r="BU632" i="20"/>
  <c r="CK623" i="20"/>
  <c r="CM615" i="20"/>
  <c r="BX609" i="20"/>
  <c r="BY609" i="20" s="1"/>
  <c r="BX590" i="20"/>
  <c r="BY590" i="20" s="1"/>
  <c r="BU588" i="20"/>
  <c r="BX575" i="20"/>
  <c r="BY575" i="20" s="1"/>
  <c r="BX566" i="20"/>
  <c r="BY566" i="20" s="1"/>
  <c r="CK545" i="20"/>
  <c r="BU543" i="20"/>
  <c r="CK515" i="20"/>
  <c r="BU503" i="20"/>
  <c r="CK486" i="20"/>
  <c r="CK478" i="20"/>
  <c r="BU707" i="20"/>
  <c r="BX695" i="20"/>
  <c r="BY695" i="20" s="1"/>
  <c r="CN643" i="20"/>
  <c r="CO643" i="20" s="1"/>
  <c r="CM640" i="20"/>
  <c r="CK607" i="20"/>
  <c r="CN562" i="20"/>
  <c r="CO562" i="20" s="1"/>
  <c r="CN527" i="20"/>
  <c r="CO527" i="20" s="1"/>
  <c r="BU524" i="20"/>
  <c r="BX519" i="20"/>
  <c r="BY519" i="20" s="1"/>
  <c r="BW514" i="20"/>
  <c r="CK510" i="20"/>
  <c r="BX509" i="20"/>
  <c r="BY509" i="20" s="1"/>
  <c r="BX485" i="20"/>
  <c r="BY485" i="20" s="1"/>
  <c r="CN675" i="20"/>
  <c r="CO675" i="20" s="1"/>
  <c r="BW668" i="20"/>
  <c r="CN651" i="20"/>
  <c r="CO651" i="20" s="1"/>
  <c r="BX613" i="20"/>
  <c r="BY613" i="20" s="1"/>
  <c r="CK601" i="20"/>
  <c r="BX600" i="20"/>
  <c r="BY600" i="20" s="1"/>
  <c r="CN578" i="20"/>
  <c r="CO578" i="20" s="1"/>
  <c r="BX547" i="20"/>
  <c r="BY547" i="20" s="1"/>
  <c r="BW519" i="20"/>
  <c r="BU512" i="20"/>
  <c r="CN505" i="20"/>
  <c r="CO505" i="20" s="1"/>
  <c r="BU500" i="20"/>
  <c r="BX718" i="20"/>
  <c r="BY718" i="20" s="1"/>
  <c r="BW683" i="20"/>
  <c r="BU663" i="20"/>
  <c r="BU648" i="20"/>
  <c r="CN641" i="20"/>
  <c r="CO641" i="20" s="1"/>
  <c r="BW640" i="20"/>
  <c r="BU638" i="20"/>
  <c r="BX635" i="20"/>
  <c r="BY635" i="20" s="1"/>
  <c r="BW615" i="20"/>
  <c r="BU603" i="20"/>
  <c r="CK596" i="20"/>
  <c r="CK587" i="20"/>
  <c r="CN574" i="20"/>
  <c r="CO574" i="20" s="1"/>
  <c r="CK567" i="20"/>
  <c r="BW557" i="20"/>
  <c r="CN503" i="20"/>
  <c r="CO503" i="20" s="1"/>
  <c r="BX493" i="20"/>
  <c r="BY493" i="20" s="1"/>
  <c r="CM904" i="20"/>
  <c r="BX916" i="20"/>
  <c r="BY916" i="20" s="1"/>
  <c r="BX917" i="20"/>
  <c r="BY917" i="20" s="1"/>
  <c r="BU911" i="20"/>
  <c r="CM909" i="20"/>
  <c r="BU906" i="20"/>
  <c r="BU901" i="20"/>
  <c r="BX898" i="20"/>
  <c r="BY898" i="20" s="1"/>
  <c r="CN868" i="20"/>
  <c r="CO868" i="20" s="1"/>
  <c r="CK866" i="20"/>
  <c r="CK889" i="20"/>
  <c r="BX888" i="20"/>
  <c r="BY888" i="20" s="1"/>
  <c r="CN863" i="20"/>
  <c r="CO863" i="20" s="1"/>
  <c r="BU909" i="20"/>
  <c r="CK874" i="20"/>
  <c r="CN861" i="20"/>
  <c r="CO861" i="20" s="1"/>
  <c r="CK897" i="20"/>
  <c r="BX896" i="20"/>
  <c r="BY896" i="20" s="1"/>
  <c r="CK879" i="20"/>
  <c r="BX868" i="20"/>
  <c r="BY868" i="20" s="1"/>
  <c r="BX869" i="20"/>
  <c r="BY869" i="20" s="1"/>
  <c r="BX860" i="20"/>
  <c r="BY860" i="20" s="1"/>
  <c r="BX861" i="20"/>
  <c r="BY861" i="20" s="1"/>
  <c r="BX914" i="20"/>
  <c r="BY914" i="20" s="1"/>
  <c r="CN884" i="20"/>
  <c r="CO884" i="20" s="1"/>
  <c r="CK882" i="20"/>
  <c r="CN874" i="20"/>
  <c r="CO874" i="20" s="1"/>
  <c r="CN869" i="20"/>
  <c r="CO869" i="20" s="1"/>
  <c r="BU863" i="20"/>
  <c r="BU917" i="20"/>
  <c r="CK905" i="20"/>
  <c r="BX904" i="20"/>
  <c r="BY904" i="20" s="1"/>
  <c r="CK887" i="20"/>
  <c r="BX876" i="20"/>
  <c r="BY876" i="20" s="1"/>
  <c r="BX877" i="20"/>
  <c r="BY877" i="20" s="1"/>
  <c r="BY863" i="20"/>
  <c r="BW858" i="20"/>
  <c r="BX884" i="20"/>
  <c r="BY884" i="20" s="1"/>
  <c r="BX885" i="20"/>
  <c r="BY885" i="20" s="1"/>
  <c r="CO880" i="20"/>
  <c r="BU869" i="20"/>
  <c r="BX866" i="20"/>
  <c r="BY866" i="20" s="1"/>
  <c r="CM913" i="20"/>
  <c r="CK903" i="20"/>
  <c r="BX892" i="20"/>
  <c r="BY892" i="20" s="1"/>
  <c r="BX893" i="20"/>
  <c r="BY893" i="20" s="1"/>
  <c r="CM880" i="20"/>
  <c r="CM918" i="20"/>
  <c r="CN893" i="20"/>
  <c r="CO893" i="20" s="1"/>
  <c r="CM885" i="20"/>
  <c r="BU882" i="20"/>
  <c r="BX874" i="20"/>
  <c r="BY874" i="20" s="1"/>
  <c r="CK916" i="20"/>
  <c r="BX900" i="20"/>
  <c r="BY900" i="20" s="1"/>
  <c r="BX901" i="20"/>
  <c r="BY901" i="20" s="1"/>
  <c r="CO901" i="20"/>
  <c r="BU885" i="20"/>
  <c r="BU859" i="20"/>
  <c r="BX908" i="20"/>
  <c r="BY908" i="20" s="1"/>
  <c r="BX909" i="20"/>
  <c r="BY909" i="20" s="1"/>
  <c r="CK857" i="20"/>
  <c r="BU898" i="20"/>
  <c r="BU893" i="20"/>
  <c r="AO790" i="20"/>
  <c r="AO774" i="20"/>
  <c r="CK908" i="20"/>
  <c r="CK900" i="20"/>
  <c r="CK892" i="20"/>
  <c r="CK884" i="20"/>
  <c r="CK876" i="20"/>
  <c r="CK868" i="20"/>
  <c r="CK860" i="20"/>
  <c r="BU856" i="20"/>
  <c r="BW853" i="20"/>
  <c r="BX849" i="20"/>
  <c r="BY849" i="20" s="1"/>
  <c r="CK847" i="20"/>
  <c r="CN846" i="20"/>
  <c r="CO846" i="20" s="1"/>
  <c r="CN839" i="20"/>
  <c r="CO839" i="20" s="1"/>
  <c r="BX834" i="20"/>
  <c r="BY834" i="20" s="1"/>
  <c r="CK832" i="20"/>
  <c r="CM828" i="20"/>
  <c r="CK823" i="20"/>
  <c r="CK820" i="20"/>
  <c r="BU802" i="20"/>
  <c r="CK800" i="20"/>
  <c r="BX759" i="20"/>
  <c r="BY759" i="20" s="1"/>
  <c r="BU855" i="20"/>
  <c r="BW849" i="20"/>
  <c r="BX839" i="20"/>
  <c r="BY839" i="20" s="1"/>
  <c r="BX838" i="20"/>
  <c r="BY838" i="20" s="1"/>
  <c r="CN469" i="20"/>
  <c r="CO469" i="20" s="1"/>
  <c r="CN470" i="20"/>
  <c r="CO470" i="20" s="1"/>
  <c r="Y549" i="20"/>
  <c r="Y533" i="20"/>
  <c r="Y517" i="20"/>
  <c r="Y501" i="20"/>
  <c r="AR719" i="20"/>
  <c r="BH710" i="20"/>
  <c r="CN859" i="20"/>
  <c r="CO859" i="20" s="1"/>
  <c r="BU850" i="20"/>
  <c r="CN826" i="20"/>
  <c r="CO826" i="20" s="1"/>
  <c r="CO823" i="20"/>
  <c r="BU793" i="20"/>
  <c r="BU794" i="20"/>
  <c r="BU785" i="20"/>
  <c r="BU786" i="20"/>
  <c r="BU690" i="20"/>
  <c r="BW690" i="20"/>
  <c r="L848" i="20"/>
  <c r="M848" i="20" s="1"/>
  <c r="L832" i="20"/>
  <c r="M832" i="20" s="1"/>
  <c r="L800" i="20"/>
  <c r="M800" i="20" s="1"/>
  <c r="AH24" i="21"/>
  <c r="AH25" i="21" s="1"/>
  <c r="CN851" i="20"/>
  <c r="CO851" i="20" s="1"/>
  <c r="CN848" i="20"/>
  <c r="CO848" i="20" s="1"/>
  <c r="BX842" i="20"/>
  <c r="BY842" i="20" s="1"/>
  <c r="CN836" i="20"/>
  <c r="CO836" i="20" s="1"/>
  <c r="CM823" i="20"/>
  <c r="CK815" i="20"/>
  <c r="CK769" i="20"/>
  <c r="CK852" i="20"/>
  <c r="CN812" i="20"/>
  <c r="CO812" i="20" s="1"/>
  <c r="BX790" i="20"/>
  <c r="BY790" i="20" s="1"/>
  <c r="BX791" i="20"/>
  <c r="BY791" i="20" s="1"/>
  <c r="CN852" i="20"/>
  <c r="CO852" i="20" s="1"/>
  <c r="CK848" i="20"/>
  <c r="CK844" i="20"/>
  <c r="BU843" i="20"/>
  <c r="CK837" i="20"/>
  <c r="CN818" i="20"/>
  <c r="CO818" i="20" s="1"/>
  <c r="CN815" i="20"/>
  <c r="CO815" i="20" s="1"/>
  <c r="CN809" i="20"/>
  <c r="CO809" i="20" s="1"/>
  <c r="BU797" i="20"/>
  <c r="BU798" i="20"/>
  <c r="BU736" i="20"/>
  <c r="BU737" i="20"/>
  <c r="AO592" i="20"/>
  <c r="AO576" i="20"/>
  <c r="AO560" i="20"/>
  <c r="AO544" i="20"/>
  <c r="CN856" i="20"/>
  <c r="CO856" i="20" s="1"/>
  <c r="BU851" i="20"/>
  <c r="CN844" i="20"/>
  <c r="CO844" i="20" s="1"/>
  <c r="CN824" i="20"/>
  <c r="CO824" i="20" s="1"/>
  <c r="BW823" i="20"/>
  <c r="CK807" i="20"/>
  <c r="CK804" i="20"/>
  <c r="BU826" i="20"/>
  <c r="CK824" i="20"/>
  <c r="CN804" i="20"/>
  <c r="CO804" i="20" s="1"/>
  <c r="CN778" i="20"/>
  <c r="CO778" i="20" s="1"/>
  <c r="CK858" i="20"/>
  <c r="CK855" i="20"/>
  <c r="BU836" i="20"/>
  <c r="CK830" i="20"/>
  <c r="CK827" i="20"/>
  <c r="BU809" i="20"/>
  <c r="CK792" i="20"/>
  <c r="CN834" i="20"/>
  <c r="CO834" i="20" s="1"/>
  <c r="BX826" i="20"/>
  <c r="BY826" i="20" s="1"/>
  <c r="CM807" i="20"/>
  <c r="CK799" i="20"/>
  <c r="BX783" i="20"/>
  <c r="BY783" i="20" s="1"/>
  <c r="K471" i="20"/>
  <c r="CN830" i="20"/>
  <c r="CO830" i="20" s="1"/>
  <c r="BU860" i="20"/>
  <c r="BU852" i="20"/>
  <c r="BU833" i="20"/>
  <c r="CK831" i="20"/>
  <c r="CK819" i="20"/>
  <c r="CK805" i="20"/>
  <c r="BX804" i="20"/>
  <c r="BY804" i="20" s="1"/>
  <c r="CN802" i="20"/>
  <c r="CO802" i="20" s="1"/>
  <c r="CK793" i="20"/>
  <c r="CK724" i="20"/>
  <c r="CN842" i="20"/>
  <c r="CO842" i="20" s="1"/>
  <c r="BX821" i="20"/>
  <c r="BY821" i="20" s="1"/>
  <c r="BX818" i="20"/>
  <c r="BY818" i="20" s="1"/>
  <c r="CK776" i="20"/>
  <c r="CK777" i="20"/>
  <c r="DA467" i="20"/>
  <c r="CN850" i="20"/>
  <c r="CO850" i="20" s="1"/>
  <c r="CN831" i="20"/>
  <c r="CO831" i="20" s="1"/>
  <c r="BX831" i="20"/>
  <c r="BY831" i="20" s="1"/>
  <c r="BX830" i="20"/>
  <c r="BY830" i="20" s="1"/>
  <c r="CK828" i="20"/>
  <c r="BU810" i="20"/>
  <c r="BU807" i="20"/>
  <c r="BU789" i="20"/>
  <c r="BW789" i="20"/>
  <c r="BU790" i="20"/>
  <c r="CN787" i="20"/>
  <c r="CO787" i="20" s="1"/>
  <c r="CN788" i="20"/>
  <c r="CO788" i="20" s="1"/>
  <c r="AH28" i="21"/>
  <c r="AH29" i="21" s="1"/>
  <c r="CK846" i="20"/>
  <c r="CK839" i="20"/>
  <c r="CK835" i="20"/>
  <c r="BU834" i="20"/>
  <c r="CN822" i="20"/>
  <c r="CO822" i="20" s="1"/>
  <c r="BU819" i="20"/>
  <c r="CK811" i="20"/>
  <c r="BX699" i="20"/>
  <c r="BY699" i="20" s="1"/>
  <c r="BX700" i="20"/>
  <c r="BY700" i="20" s="1"/>
  <c r="CK754" i="20"/>
  <c r="CK755" i="20"/>
  <c r="CK778" i="20"/>
  <c r="CK779" i="20"/>
  <c r="BW775" i="20"/>
  <c r="CK750" i="20"/>
  <c r="CK692" i="20"/>
  <c r="CK691" i="20"/>
  <c r="BX794" i="20"/>
  <c r="BY794" i="20" s="1"/>
  <c r="BU764" i="20"/>
  <c r="BW741" i="20"/>
  <c r="CK790" i="20"/>
  <c r="CK774" i="20"/>
  <c r="CK762" i="20"/>
  <c r="CK763" i="20"/>
  <c r="BX760" i="20"/>
  <c r="BY760" i="20" s="1"/>
  <c r="BX732" i="20"/>
  <c r="BY732" i="20" s="1"/>
  <c r="CN657" i="20"/>
  <c r="CO657" i="20" s="1"/>
  <c r="CN658" i="20"/>
  <c r="CO658" i="20" s="1"/>
  <c r="CN791" i="20"/>
  <c r="CO791" i="20" s="1"/>
  <c r="BU777" i="20"/>
  <c r="BU772" i="20"/>
  <c r="CK766" i="20"/>
  <c r="CN762" i="20"/>
  <c r="CO762" i="20" s="1"/>
  <c r="CN758" i="20"/>
  <c r="CO758" i="20" s="1"/>
  <c r="CM754" i="20"/>
  <c r="BU753" i="20"/>
  <c r="CK740" i="20"/>
  <c r="BX723" i="20"/>
  <c r="BY723" i="20" s="1"/>
  <c r="BX724" i="20"/>
  <c r="BY724" i="20" s="1"/>
  <c r="BX822" i="20"/>
  <c r="BY822" i="20" s="1"/>
  <c r="BX814" i="20"/>
  <c r="BY814" i="20" s="1"/>
  <c r="BX806" i="20"/>
  <c r="BY806" i="20" s="1"/>
  <c r="BX798" i="20"/>
  <c r="BY798" i="20" s="1"/>
  <c r="CN790" i="20"/>
  <c r="CO790" i="20" s="1"/>
  <c r="CK770" i="20"/>
  <c r="CK771" i="20"/>
  <c r="CN740" i="20"/>
  <c r="CO740" i="20" s="1"/>
  <c r="CN741" i="20"/>
  <c r="CO741" i="20" s="1"/>
  <c r="CN692" i="20"/>
  <c r="CO692" i="20" s="1"/>
  <c r="CN693" i="20"/>
  <c r="CO693" i="20" s="1"/>
  <c r="BU778" i="20"/>
  <c r="CK775" i="20"/>
  <c r="CN770" i="20"/>
  <c r="CO770" i="20" s="1"/>
  <c r="CN766" i="20"/>
  <c r="CO766" i="20" s="1"/>
  <c r="BU761" i="20"/>
  <c r="CK759" i="20"/>
  <c r="BW695" i="20"/>
  <c r="CN686" i="20"/>
  <c r="CO686" i="20" s="1"/>
  <c r="CN687" i="20"/>
  <c r="CO687" i="20" s="1"/>
  <c r="CN781" i="20"/>
  <c r="CO781" i="20" s="1"/>
  <c r="CK744" i="20"/>
  <c r="BX750" i="20"/>
  <c r="BY750" i="20" s="1"/>
  <c r="BX751" i="20"/>
  <c r="BY751" i="20" s="1"/>
  <c r="CM705" i="20"/>
  <c r="CM775" i="20"/>
  <c r="CM759" i="20"/>
  <c r="CK741" i="20"/>
  <c r="CK687" i="20"/>
  <c r="CK688" i="20"/>
  <c r="BU780" i="20"/>
  <c r="BU770" i="20"/>
  <c r="CN760" i="20"/>
  <c r="CO760" i="20" s="1"/>
  <c r="BY747" i="20"/>
  <c r="BU716" i="20"/>
  <c r="BU717" i="20"/>
  <c r="CK697" i="20"/>
  <c r="BU781" i="20"/>
  <c r="BX780" i="20"/>
  <c r="BY780" i="20" s="1"/>
  <c r="BX774" i="20"/>
  <c r="BY774" i="20" s="1"/>
  <c r="BX766" i="20"/>
  <c r="BY766" i="20" s="1"/>
  <c r="CK753" i="20"/>
  <c r="CN749" i="20"/>
  <c r="CO749" i="20" s="1"/>
  <c r="CK729" i="20"/>
  <c r="BW700" i="20"/>
  <c r="CN768" i="20"/>
  <c r="CO768" i="20" s="1"/>
  <c r="CN764" i="20"/>
  <c r="CO764" i="20" s="1"/>
  <c r="CK757" i="20"/>
  <c r="CM749" i="20"/>
  <c r="BU748" i="20"/>
  <c r="BU728" i="20"/>
  <c r="BU696" i="20"/>
  <c r="BU796" i="20"/>
  <c r="BX788" i="20"/>
  <c r="BY788" i="20" s="1"/>
  <c r="BW784" i="20"/>
  <c r="CM746" i="20"/>
  <c r="BW708" i="20"/>
  <c r="BU686" i="20"/>
  <c r="CO668" i="20"/>
  <c r="CN636" i="20"/>
  <c r="CO636" i="20" s="1"/>
  <c r="CN637" i="20"/>
  <c r="CO637" i="20" s="1"/>
  <c r="BW598" i="20"/>
  <c r="BU598" i="20"/>
  <c r="CK746" i="20"/>
  <c r="BU732" i="20"/>
  <c r="CN723" i="20"/>
  <c r="CO723" i="20" s="1"/>
  <c r="BX712" i="20"/>
  <c r="BY712" i="20" s="1"/>
  <c r="CK706" i="20"/>
  <c r="BU691" i="20"/>
  <c r="BX686" i="20"/>
  <c r="BY686" i="20" s="1"/>
  <c r="CK684" i="20"/>
  <c r="CK683" i="20"/>
  <c r="CK676" i="20"/>
  <c r="CK675" i="20"/>
  <c r="CN614" i="20"/>
  <c r="CO614" i="20" s="1"/>
  <c r="CN615" i="20"/>
  <c r="CO615" i="20" s="1"/>
  <c r="BW737" i="20"/>
  <c r="BX727" i="20"/>
  <c r="BY727" i="20" s="1"/>
  <c r="CN724" i="20"/>
  <c r="CO724" i="20" s="1"/>
  <c r="CK719" i="20"/>
  <c r="CN714" i="20"/>
  <c r="CO714" i="20" s="1"/>
  <c r="BU713" i="20"/>
  <c r="BX704" i="20"/>
  <c r="BY704" i="20" s="1"/>
  <c r="BU649" i="20"/>
  <c r="BU650" i="20"/>
  <c r="CN746" i="20"/>
  <c r="CO746" i="20" s="1"/>
  <c r="BU739" i="20"/>
  <c r="CK735" i="20"/>
  <c r="CK730" i="20"/>
  <c r="CN719" i="20"/>
  <c r="CO719" i="20" s="1"/>
  <c r="BU718" i="20"/>
  <c r="CN706" i="20"/>
  <c r="CO706" i="20" s="1"/>
  <c r="BU705" i="20"/>
  <c r="CK698" i="20"/>
  <c r="CN683" i="20"/>
  <c r="CO683" i="20" s="1"/>
  <c r="BX674" i="20"/>
  <c r="BY674" i="20" s="1"/>
  <c r="BU671" i="20"/>
  <c r="CK663" i="20"/>
  <c r="BU682" i="20"/>
  <c r="BW649" i="20"/>
  <c r="BW713" i="20"/>
  <c r="CK711" i="20"/>
  <c r="BU627" i="20"/>
  <c r="BU626" i="20"/>
  <c r="CN622" i="20"/>
  <c r="CO622" i="20" s="1"/>
  <c r="CN623" i="20"/>
  <c r="CO623" i="20" s="1"/>
  <c r="BU729" i="20"/>
  <c r="CN711" i="20"/>
  <c r="CO711" i="20" s="1"/>
  <c r="BW705" i="20"/>
  <c r="CK703" i="20"/>
  <c r="BU702" i="20"/>
  <c r="BU697" i="20"/>
  <c r="BU692" i="20"/>
  <c r="BU683" i="20"/>
  <c r="CK680" i="20"/>
  <c r="CN645" i="20"/>
  <c r="CO645" i="20" s="1"/>
  <c r="CM624" i="20"/>
  <c r="BU743" i="20"/>
  <c r="BX734" i="20"/>
  <c r="BY734" i="20" s="1"/>
  <c r="CK716" i="20"/>
  <c r="BX710" i="20"/>
  <c r="BY710" i="20" s="1"/>
  <c r="CN703" i="20"/>
  <c r="CO703" i="20" s="1"/>
  <c r="CN694" i="20"/>
  <c r="CO694" i="20" s="1"/>
  <c r="CN695" i="20"/>
  <c r="CO695" i="20" s="1"/>
  <c r="CN669" i="20"/>
  <c r="CO669" i="20" s="1"/>
  <c r="BU661" i="20"/>
  <c r="BU660" i="20"/>
  <c r="BU745" i="20"/>
  <c r="CK737" i="20"/>
  <c r="BU724" i="20"/>
  <c r="CK721" i="20"/>
  <c r="CN716" i="20"/>
  <c r="CO716" i="20" s="1"/>
  <c r="CN704" i="20"/>
  <c r="CO704" i="20" s="1"/>
  <c r="BX702" i="20"/>
  <c r="BY702" i="20" s="1"/>
  <c r="CK690" i="20"/>
  <c r="BU735" i="20"/>
  <c r="CK732" i="20"/>
  <c r="CN731" i="20"/>
  <c r="CO731" i="20" s="1"/>
  <c r="CM717" i="20"/>
  <c r="CK708" i="20"/>
  <c r="CN662" i="20"/>
  <c r="CO662" i="20" s="1"/>
  <c r="CN661" i="20"/>
  <c r="CO661" i="20" s="1"/>
  <c r="CN630" i="20"/>
  <c r="CO630" i="20" s="1"/>
  <c r="CN631" i="20"/>
  <c r="CO631" i="20" s="1"/>
  <c r="CN732" i="20"/>
  <c r="CO732" i="20" s="1"/>
  <c r="CN727" i="20"/>
  <c r="CO727" i="20" s="1"/>
  <c r="BX715" i="20"/>
  <c r="BY715" i="20" s="1"/>
  <c r="CM708" i="20"/>
  <c r="CN700" i="20"/>
  <c r="CO700" i="20" s="1"/>
  <c r="BU689" i="20"/>
  <c r="BU684" i="20"/>
  <c r="CN738" i="20"/>
  <c r="CO738" i="20" s="1"/>
  <c r="CM732" i="20"/>
  <c r="CM727" i="20"/>
  <c r="BU726" i="20"/>
  <c r="BX716" i="20"/>
  <c r="BY716" i="20" s="1"/>
  <c r="CK713" i="20"/>
  <c r="CK709" i="20"/>
  <c r="CM700" i="20"/>
  <c r="BU699" i="20"/>
  <c r="CM695" i="20"/>
  <c r="BX694" i="20"/>
  <c r="BY694" i="20" s="1"/>
  <c r="BX680" i="20"/>
  <c r="BY680" i="20" s="1"/>
  <c r="BX681" i="20"/>
  <c r="BY681" i="20" s="1"/>
  <c r="BX676" i="20"/>
  <c r="BY676" i="20" s="1"/>
  <c r="CN678" i="20"/>
  <c r="CO678" i="20" s="1"/>
  <c r="CN679" i="20"/>
  <c r="CO679" i="20" s="1"/>
  <c r="CM668" i="20"/>
  <c r="CN663" i="20"/>
  <c r="CO663" i="20" s="1"/>
  <c r="BX659" i="20"/>
  <c r="BY659" i="20" s="1"/>
  <c r="CK657" i="20"/>
  <c r="BW629" i="20"/>
  <c r="BU621" i="20"/>
  <c r="BX618" i="20"/>
  <c r="BY618" i="20" s="1"/>
  <c r="CK672" i="20"/>
  <c r="CM662" i="20"/>
  <c r="BU630" i="20"/>
  <c r="CK625" i="20"/>
  <c r="BU656" i="20"/>
  <c r="BX630" i="20"/>
  <c r="BY630" i="20" s="1"/>
  <c r="CK617" i="20"/>
  <c r="BW613" i="20"/>
  <c r="BX661" i="20"/>
  <c r="BY661" i="20" s="1"/>
  <c r="CK651" i="20"/>
  <c r="BX644" i="20"/>
  <c r="BY644" i="20" s="1"/>
  <c r="CN628" i="20"/>
  <c r="CO628" i="20" s="1"/>
  <c r="BX627" i="20"/>
  <c r="BY627" i="20" s="1"/>
  <c r="BW624" i="20"/>
  <c r="CK620" i="20"/>
  <c r="BX667" i="20"/>
  <c r="BY667" i="20" s="1"/>
  <c r="CK664" i="20"/>
  <c r="CN654" i="20"/>
  <c r="CO654" i="20" s="1"/>
  <c r="CK634" i="20"/>
  <c r="BU633" i="20"/>
  <c r="BX622" i="20"/>
  <c r="BY622" i="20" s="1"/>
  <c r="BY614" i="20"/>
  <c r="CK665" i="20"/>
  <c r="CK659" i="20"/>
  <c r="BX653" i="20"/>
  <c r="BY653" i="20" s="1"/>
  <c r="BX650" i="20"/>
  <c r="BY650" i="20" s="1"/>
  <c r="BU639" i="20"/>
  <c r="CN629" i="20"/>
  <c r="CO629" i="20" s="1"/>
  <c r="BW619" i="20"/>
  <c r="CK612" i="20"/>
  <c r="CK613" i="20"/>
  <c r="BX668" i="20"/>
  <c r="BY668" i="20" s="1"/>
  <c r="BX662" i="20"/>
  <c r="BY662" i="20" s="1"/>
  <c r="BU657" i="20"/>
  <c r="CN655" i="20"/>
  <c r="CO655" i="20" s="1"/>
  <c r="CK643" i="20"/>
  <c r="BU642" i="20"/>
  <c r="BX636" i="20"/>
  <c r="BY636" i="20" s="1"/>
  <c r="CM629" i="20"/>
  <c r="CK588" i="20"/>
  <c r="BX583" i="20"/>
  <c r="BY583" i="20" s="1"/>
  <c r="BX584" i="20"/>
  <c r="BY584" i="20" s="1"/>
  <c r="CK626" i="20"/>
  <c r="BU625" i="20"/>
  <c r="CN621" i="20"/>
  <c r="CO621" i="20" s="1"/>
  <c r="BU617" i="20"/>
  <c r="BW662" i="20"/>
  <c r="BU654" i="20"/>
  <c r="CK652" i="20"/>
  <c r="CK649" i="20"/>
  <c r="CN646" i="20"/>
  <c r="CO646" i="20" s="1"/>
  <c r="CN647" i="20"/>
  <c r="CO647" i="20" s="1"/>
  <c r="BX645" i="20"/>
  <c r="BY645" i="20" s="1"/>
  <c r="BU631" i="20"/>
  <c r="BX670" i="20"/>
  <c r="BY670" i="20" s="1"/>
  <c r="BX671" i="20"/>
  <c r="BY671" i="20" s="1"/>
  <c r="CN660" i="20"/>
  <c r="CO660" i="20" s="1"/>
  <c r="CK635" i="20"/>
  <c r="BU634" i="20"/>
  <c r="BX628" i="20"/>
  <c r="BY628" i="20" s="1"/>
  <c r="CN584" i="20"/>
  <c r="CO584" i="20" s="1"/>
  <c r="CN585" i="20"/>
  <c r="CO585" i="20" s="1"/>
  <c r="BU672" i="20"/>
  <c r="CK667" i="20"/>
  <c r="BU637" i="20"/>
  <c r="BU623" i="20"/>
  <c r="BX620" i="20"/>
  <c r="BY620" i="20" s="1"/>
  <c r="BU615" i="20"/>
  <c r="BU664" i="20"/>
  <c r="CM649" i="20"/>
  <c r="BU646" i="20"/>
  <c r="CK644" i="20"/>
  <c r="CK641" i="20"/>
  <c r="BU640" i="20"/>
  <c r="CN638" i="20"/>
  <c r="CO638" i="20" s="1"/>
  <c r="CN639" i="20"/>
  <c r="CO639" i="20" s="1"/>
  <c r="BX637" i="20"/>
  <c r="BY637" i="20" s="1"/>
  <c r="BX634" i="20"/>
  <c r="BY634" i="20" s="1"/>
  <c r="BX646" i="20"/>
  <c r="BY646" i="20" s="1"/>
  <c r="CM619" i="20"/>
  <c r="BX612" i="20"/>
  <c r="BY612" i="20" s="1"/>
  <c r="BX606" i="20"/>
  <c r="BY606" i="20" s="1"/>
  <c r="CK603" i="20"/>
  <c r="BX601" i="20"/>
  <c r="BY601" i="20" s="1"/>
  <c r="BU586" i="20"/>
  <c r="CK584" i="20"/>
  <c r="BU583" i="20"/>
  <c r="CN581" i="20"/>
  <c r="CO581" i="20" s="1"/>
  <c r="BX580" i="20"/>
  <c r="BY580" i="20" s="1"/>
  <c r="BX581" i="20"/>
  <c r="BY581" i="20" s="1"/>
  <c r="BU578" i="20"/>
  <c r="CN576" i="20"/>
  <c r="CO576" i="20" s="1"/>
  <c r="CN577" i="20"/>
  <c r="CO577" i="20" s="1"/>
  <c r="BU568" i="20"/>
  <c r="CK549" i="20"/>
  <c r="CK550" i="20"/>
  <c r="BU607" i="20"/>
  <c r="CN603" i="20"/>
  <c r="CO603" i="20" s="1"/>
  <c r="CN587" i="20"/>
  <c r="CO587" i="20" s="1"/>
  <c r="BX586" i="20"/>
  <c r="BY586" i="20" s="1"/>
  <c r="BX578" i="20"/>
  <c r="BY578" i="20" s="1"/>
  <c r="BW573" i="20"/>
  <c r="BU556" i="20"/>
  <c r="BU557" i="20"/>
  <c r="CN650" i="20"/>
  <c r="CO650" i="20" s="1"/>
  <c r="CN642" i="20"/>
  <c r="CO642" i="20" s="1"/>
  <c r="CN634" i="20"/>
  <c r="CO634" i="20" s="1"/>
  <c r="CN626" i="20"/>
  <c r="CO626" i="20" s="1"/>
  <c r="CN618" i="20"/>
  <c r="CO618" i="20" s="1"/>
  <c r="BW592" i="20"/>
  <c r="CM587" i="20"/>
  <c r="CN572" i="20"/>
  <c r="CO572" i="20" s="1"/>
  <c r="CK557" i="20"/>
  <c r="CK558" i="20"/>
  <c r="BX556" i="20"/>
  <c r="BY556" i="20" s="1"/>
  <c r="BX557" i="20"/>
  <c r="BY557" i="20" s="1"/>
  <c r="BX551" i="20"/>
  <c r="BY551" i="20" s="1"/>
  <c r="BX552" i="20"/>
  <c r="BY552" i="20" s="1"/>
  <c r="CN599" i="20"/>
  <c r="CO599" i="20" s="1"/>
  <c r="CN600" i="20"/>
  <c r="CO600" i="20" s="1"/>
  <c r="CO579" i="20"/>
  <c r="CN552" i="20"/>
  <c r="CO552" i="20" s="1"/>
  <c r="CN553" i="20"/>
  <c r="CO553" i="20" s="1"/>
  <c r="CK605" i="20"/>
  <c r="CK600" i="20"/>
  <c r="CK577" i="20"/>
  <c r="BU599" i="20"/>
  <c r="CK597" i="20"/>
  <c r="CK594" i="20"/>
  <c r="BU593" i="20"/>
  <c r="CK585" i="20"/>
  <c r="CN582" i="20"/>
  <c r="CO582" i="20" s="1"/>
  <c r="BU574" i="20"/>
  <c r="BX569" i="20"/>
  <c r="BY569" i="20" s="1"/>
  <c r="CK560" i="20"/>
  <c r="BX559" i="20"/>
  <c r="BY559" i="20" s="1"/>
  <c r="BX560" i="20"/>
  <c r="BY560" i="20" s="1"/>
  <c r="CM557" i="20"/>
  <c r="CK555" i="20"/>
  <c r="BU584" i="20"/>
  <c r="CM582" i="20"/>
  <c r="CK570" i="20"/>
  <c r="CK565" i="20"/>
  <c r="CK566" i="20"/>
  <c r="BX564" i="20"/>
  <c r="BY564" i="20" s="1"/>
  <c r="BX565" i="20"/>
  <c r="BY565" i="20" s="1"/>
  <c r="CN560" i="20"/>
  <c r="CO560" i="20" s="1"/>
  <c r="CN561" i="20"/>
  <c r="CO561" i="20" s="1"/>
  <c r="CN555" i="20"/>
  <c r="CO555" i="20" s="1"/>
  <c r="CN550" i="20"/>
  <c r="CO550" i="20" s="1"/>
  <c r="CN609" i="20"/>
  <c r="CO609" i="20" s="1"/>
  <c r="CN597" i="20"/>
  <c r="CO597" i="20" s="1"/>
  <c r="BX596" i="20"/>
  <c r="BY596" i="20" s="1"/>
  <c r="BX597" i="20"/>
  <c r="BY597" i="20" s="1"/>
  <c r="BX593" i="20"/>
  <c r="BY593" i="20" s="1"/>
  <c r="CN580" i="20"/>
  <c r="CO580" i="20" s="1"/>
  <c r="BU567" i="20"/>
  <c r="BU562" i="20"/>
  <c r="CM608" i="20"/>
  <c r="BU582" i="20"/>
  <c r="BU577" i="20"/>
  <c r="CK553" i="20"/>
  <c r="BU604" i="20"/>
  <c r="BX603" i="20"/>
  <c r="BY603" i="20" s="1"/>
  <c r="CK568" i="20"/>
  <c r="CK563" i="20"/>
  <c r="CN558" i="20"/>
  <c r="CO558" i="20" s="1"/>
  <c r="BU527" i="20"/>
  <c r="BU526" i="20"/>
  <c r="CN591" i="20"/>
  <c r="CO591" i="20" s="1"/>
  <c r="CN592" i="20"/>
  <c r="CO592" i="20" s="1"/>
  <c r="BX572" i="20"/>
  <c r="BY572" i="20" s="1"/>
  <c r="BX573" i="20"/>
  <c r="BY573" i="20" s="1"/>
  <c r="BU570" i="20"/>
  <c r="CN568" i="20"/>
  <c r="CO568" i="20" s="1"/>
  <c r="CN569" i="20"/>
  <c r="CO569" i="20" s="1"/>
  <c r="BU560" i="20"/>
  <c r="CN548" i="20"/>
  <c r="CO548" i="20" s="1"/>
  <c r="CN530" i="20"/>
  <c r="CO530" i="20" s="1"/>
  <c r="CN531" i="20"/>
  <c r="CO531" i="20" s="1"/>
  <c r="CM524" i="20"/>
  <c r="CK578" i="20"/>
  <c r="CN538" i="20"/>
  <c r="CO538" i="20" s="1"/>
  <c r="CN539" i="20"/>
  <c r="CO539" i="20" s="1"/>
  <c r="CN611" i="20"/>
  <c r="CO611" i="20" s="1"/>
  <c r="CN595" i="20"/>
  <c r="CO595" i="20" s="1"/>
  <c r="BX594" i="20"/>
  <c r="BY594" i="20" s="1"/>
  <c r="BU591" i="20"/>
  <c r="CK589" i="20"/>
  <c r="BU575" i="20"/>
  <c r="BX570" i="20"/>
  <c r="BY570" i="20" s="1"/>
  <c r="BX555" i="20"/>
  <c r="BY555" i="20" s="1"/>
  <c r="BU545" i="20"/>
  <c r="CM598" i="20"/>
  <c r="BX588" i="20"/>
  <c r="BY588" i="20" s="1"/>
  <c r="BX589" i="20"/>
  <c r="BY589" i="20" s="1"/>
  <c r="CM573" i="20"/>
  <c r="CK571" i="20"/>
  <c r="CN566" i="20"/>
  <c r="CO566" i="20" s="1"/>
  <c r="CK556" i="20"/>
  <c r="CM592" i="20"/>
  <c r="BY558" i="20"/>
  <c r="BX540" i="20"/>
  <c r="BY540" i="20" s="1"/>
  <c r="BX541" i="20"/>
  <c r="BY541" i="20" s="1"/>
  <c r="BU540" i="20"/>
  <c r="CM519" i="20"/>
  <c r="CM503" i="20"/>
  <c r="CN487" i="20"/>
  <c r="CO487" i="20" s="1"/>
  <c r="CN488" i="20"/>
  <c r="CO488" i="20" s="1"/>
  <c r="BW486" i="20"/>
  <c r="CK471" i="20"/>
  <c r="BW540" i="20"/>
  <c r="BX526" i="20"/>
  <c r="BY526" i="20" s="1"/>
  <c r="CN479" i="20"/>
  <c r="CO479" i="20" s="1"/>
  <c r="CN480" i="20"/>
  <c r="CO480" i="20" s="1"/>
  <c r="CN471" i="20"/>
  <c r="CO471" i="20" s="1"/>
  <c r="CN472" i="20"/>
  <c r="CO472" i="20" s="1"/>
  <c r="BW481" i="20"/>
  <c r="CO467" i="20"/>
  <c r="CM543" i="20"/>
  <c r="BX537" i="20"/>
  <c r="BY537" i="20" s="1"/>
  <c r="CK528" i="20"/>
  <c r="CN522" i="20"/>
  <c r="CO522" i="20" s="1"/>
  <c r="CN523" i="20"/>
  <c r="CO523" i="20" s="1"/>
  <c r="CN514" i="20"/>
  <c r="CO514" i="20" s="1"/>
  <c r="CN515" i="20"/>
  <c r="CO515" i="20" s="1"/>
  <c r="BX546" i="20"/>
  <c r="BY546" i="20" s="1"/>
  <c r="BU541" i="20"/>
  <c r="CK525" i="20"/>
  <c r="BU498" i="20"/>
  <c r="BW490" i="20"/>
  <c r="BU482" i="20"/>
  <c r="CK480" i="20"/>
  <c r="BW476" i="20"/>
  <c r="CK539" i="20"/>
  <c r="BW537" i="20"/>
  <c r="CO525" i="20"/>
  <c r="BX524" i="20"/>
  <c r="BY524" i="20" s="1"/>
  <c r="CK517" i="20"/>
  <c r="BX516" i="20"/>
  <c r="BY516" i="20" s="1"/>
  <c r="CK509" i="20"/>
  <c r="BX508" i="20"/>
  <c r="BY508" i="20" s="1"/>
  <c r="BX498" i="20"/>
  <c r="BY498" i="20" s="1"/>
  <c r="CN491" i="20"/>
  <c r="CO491" i="20" s="1"/>
  <c r="BX482" i="20"/>
  <c r="BY482" i="20" s="1"/>
  <c r="BU474" i="20"/>
  <c r="CK472" i="20"/>
  <c r="CK544" i="20"/>
  <c r="BU538" i="20"/>
  <c r="BX527" i="20"/>
  <c r="BY527" i="20" s="1"/>
  <c r="BW524" i="20"/>
  <c r="BU522" i="20"/>
  <c r="CK520" i="20"/>
  <c r="BU514" i="20"/>
  <c r="CK512" i="20"/>
  <c r="BU506" i="20"/>
  <c r="CK504" i="20"/>
  <c r="CN496" i="20"/>
  <c r="CO496" i="20" s="1"/>
  <c r="BU493" i="20"/>
  <c r="BU485" i="20"/>
  <c r="CN483" i="20"/>
  <c r="CO483" i="20" s="1"/>
  <c r="CK475" i="20"/>
  <c r="BX474" i="20"/>
  <c r="BY474" i="20" s="1"/>
  <c r="BX538" i="20"/>
  <c r="BY538" i="20" s="1"/>
  <c r="CK536" i="20"/>
  <c r="BX522" i="20"/>
  <c r="BY522" i="20" s="1"/>
  <c r="BX514" i="20"/>
  <c r="BY514" i="20" s="1"/>
  <c r="BX506" i="20"/>
  <c r="BY506" i="20" s="1"/>
  <c r="BU548" i="20"/>
  <c r="CN544" i="20"/>
  <c r="CO544" i="20" s="1"/>
  <c r="BX534" i="20"/>
  <c r="BY534" i="20" s="1"/>
  <c r="CN520" i="20"/>
  <c r="CO520" i="20" s="1"/>
  <c r="CN512" i="20"/>
  <c r="CO512" i="20" s="1"/>
  <c r="CN504" i="20"/>
  <c r="CO504" i="20" s="1"/>
  <c r="BU501" i="20"/>
  <c r="CN497" i="20"/>
  <c r="CO497" i="20" s="1"/>
  <c r="BU477" i="20"/>
  <c r="CN475" i="20"/>
  <c r="CO475" i="20" s="1"/>
  <c r="CK468" i="20"/>
  <c r="CM540" i="20"/>
  <c r="CN536" i="20"/>
  <c r="CO536" i="20" s="1"/>
  <c r="CN507" i="20"/>
  <c r="CO507" i="20" s="1"/>
  <c r="CK502" i="20"/>
  <c r="BX501" i="20"/>
  <c r="BY501" i="20" s="1"/>
  <c r="BU491" i="20"/>
  <c r="BU488" i="20"/>
  <c r="BX477" i="20"/>
  <c r="BY477" i="20" s="1"/>
  <c r="BX535" i="20"/>
  <c r="BY535" i="20" s="1"/>
  <c r="CK526" i="20"/>
  <c r="BU525" i="20"/>
  <c r="BU517" i="20"/>
  <c r="BU509" i="20"/>
  <c r="CM494" i="20"/>
  <c r="BX488" i="20"/>
  <c r="BY488" i="20" s="1"/>
  <c r="CK533" i="20"/>
  <c r="BU499" i="20"/>
  <c r="BX491" i="20"/>
  <c r="BY491" i="20" s="1"/>
  <c r="BU486" i="20"/>
  <c r="BU483" i="20"/>
  <c r="BU480" i="20"/>
  <c r="BU468" i="20"/>
  <c r="CK546" i="20"/>
  <c r="BX543" i="20"/>
  <c r="BY543" i="20" s="1"/>
  <c r="CN533" i="20"/>
  <c r="CO533" i="20" s="1"/>
  <c r="CN534" i="20"/>
  <c r="CO534" i="20" s="1"/>
  <c r="BU532" i="20"/>
  <c r="BW509" i="20"/>
  <c r="BU494" i="20"/>
  <c r="BX480" i="20"/>
  <c r="BY480" i="20" s="1"/>
  <c r="CM476" i="20"/>
  <c r="BX472" i="20"/>
  <c r="BY472" i="20" s="1"/>
  <c r="BX470" i="20"/>
  <c r="BY470" i="20" s="1"/>
  <c r="BW543" i="20"/>
  <c r="CK541" i="20"/>
  <c r="BX532" i="20"/>
  <c r="BY532" i="20" s="1"/>
  <c r="BU523" i="20"/>
  <c r="BX520" i="20"/>
  <c r="BY520" i="20" s="1"/>
  <c r="BU515" i="20"/>
  <c r="BX512" i="20"/>
  <c r="BY512" i="20" s="1"/>
  <c r="BU507" i="20"/>
  <c r="BX504" i="20"/>
  <c r="BY504" i="20" s="1"/>
  <c r="BX486" i="20"/>
  <c r="BY486" i="20" s="1"/>
  <c r="BX483" i="20"/>
  <c r="BY483" i="20" s="1"/>
  <c r="BU478" i="20"/>
  <c r="BU475" i="20"/>
  <c r="BX468" i="20"/>
  <c r="BY468" i="20" s="1"/>
  <c r="CO541" i="20"/>
  <c r="BU529" i="20"/>
  <c r="CM527" i="20"/>
  <c r="BW504" i="20"/>
  <c r="BU502" i="20"/>
  <c r="CK495" i="20"/>
  <c r="BX494" i="20"/>
  <c r="BY494" i="20" s="1"/>
  <c r="BU489" i="20"/>
  <c r="CM471" i="20"/>
  <c r="CN526" i="20"/>
  <c r="CO526" i="20" s="1"/>
  <c r="CN518" i="20"/>
  <c r="CO518" i="20" s="1"/>
  <c r="CN510" i="20"/>
  <c r="CO510" i="20" s="1"/>
  <c r="CN502" i="20"/>
  <c r="CO502" i="20" s="1"/>
  <c r="CN494" i="20"/>
  <c r="CO494" i="20" s="1"/>
  <c r="CN486" i="20"/>
  <c r="CO486" i="20" s="1"/>
  <c r="CN478" i="20"/>
  <c r="CO478" i="20" s="1"/>
  <c r="Y42" i="22"/>
  <c r="M54" i="22"/>
  <c r="W42" i="22" s="1"/>
  <c r="DC586" i="20"/>
  <c r="DC602" i="20"/>
  <c r="DC666" i="20"/>
  <c r="DC682" i="20"/>
  <c r="DC826" i="20"/>
  <c r="DC842" i="20"/>
  <c r="DA496" i="20"/>
  <c r="DS547" i="20"/>
  <c r="DS883" i="20"/>
  <c r="DS899" i="20"/>
  <c r="DQ911" i="20"/>
  <c r="DQ895" i="20"/>
  <c r="DQ879" i="20"/>
  <c r="DQ863" i="20"/>
  <c r="DQ847" i="20"/>
  <c r="DQ831" i="20"/>
  <c r="DQ815" i="20"/>
  <c r="DQ799" i="20"/>
  <c r="DQ783" i="20"/>
  <c r="DQ767" i="20"/>
  <c r="DQ751" i="20"/>
  <c r="DQ735" i="20"/>
  <c r="DQ719" i="20"/>
  <c r="DQ703" i="20"/>
  <c r="DQ687" i="20"/>
  <c r="DQ671" i="20"/>
  <c r="DQ655" i="20"/>
  <c r="DQ639" i="20"/>
  <c r="DQ623" i="20"/>
  <c r="DQ607" i="20"/>
  <c r="DQ591" i="20"/>
  <c r="DQ559" i="20"/>
  <c r="DQ543" i="20"/>
  <c r="DQ527" i="20"/>
  <c r="DQ511" i="20"/>
  <c r="DQ479" i="20"/>
  <c r="AO528" i="20"/>
  <c r="AO512" i="20"/>
  <c r="AO496" i="20"/>
  <c r="AO480" i="20"/>
  <c r="DS596" i="20"/>
  <c r="DS612" i="20"/>
  <c r="DS628" i="20"/>
  <c r="DS788" i="20"/>
  <c r="DS884" i="20"/>
  <c r="DC788" i="20"/>
  <c r="DC884" i="20"/>
  <c r="DC908" i="20"/>
  <c r="DS917" i="20"/>
  <c r="DC485" i="20"/>
  <c r="DC661" i="20"/>
  <c r="DC677" i="20"/>
  <c r="DC709" i="20"/>
  <c r="DC821" i="20"/>
  <c r="DC837" i="20"/>
  <c r="DC917" i="20"/>
  <c r="AI4" i="21"/>
  <c r="AR711" i="20"/>
  <c r="DS750" i="20"/>
  <c r="DS798" i="20"/>
  <c r="DS878" i="20"/>
  <c r="DS894" i="20"/>
  <c r="J1016" i="20"/>
  <c r="L1016" i="20" s="1"/>
  <c r="AI11" i="21"/>
  <c r="DC878" i="20"/>
  <c r="DC894" i="20"/>
  <c r="J1017" i="20"/>
  <c r="L1017" i="20" s="1"/>
  <c r="AI10" i="21"/>
  <c r="J1023" i="20"/>
  <c r="L1023" i="20" s="1"/>
  <c r="AI9" i="21"/>
  <c r="AG24" i="21"/>
  <c r="DC767" i="20"/>
  <c r="DC847" i="20"/>
  <c r="J1022" i="20"/>
  <c r="L1022" i="20" s="1"/>
  <c r="AI8" i="21"/>
  <c r="J1021" i="20"/>
  <c r="L1021" i="20" s="1"/>
  <c r="AI7" i="21"/>
  <c r="J1020" i="20"/>
  <c r="L1020" i="20" s="1"/>
  <c r="AI6" i="21"/>
  <c r="AQ812" i="20"/>
  <c r="AQ780" i="20"/>
  <c r="AQ540" i="20"/>
  <c r="AQ524" i="20"/>
  <c r="AQ476" i="20"/>
  <c r="AO758" i="20"/>
  <c r="AO742" i="20"/>
  <c r="AO726" i="20"/>
  <c r="AO710" i="20"/>
  <c r="AO694" i="20"/>
  <c r="AO678" i="20"/>
  <c r="AO662" i="20"/>
  <c r="AO646" i="20"/>
  <c r="AO614" i="20"/>
  <c r="AO598" i="20"/>
  <c r="AO582" i="20"/>
  <c r="AO486" i="20"/>
  <c r="BH712" i="20"/>
  <c r="BI712" i="20" s="1"/>
  <c r="DS617" i="20"/>
  <c r="DS633" i="20"/>
  <c r="DS745" i="20"/>
  <c r="DS793" i="20"/>
  <c r="DS857" i="20"/>
  <c r="DS889" i="20"/>
  <c r="J1019" i="20"/>
  <c r="L1019" i="20" s="1"/>
  <c r="AI5" i="21"/>
  <c r="DC889" i="20"/>
  <c r="DT721" i="20"/>
  <c r="DU721" i="20" s="1"/>
  <c r="DT729" i="20"/>
  <c r="DU729" i="20" s="1"/>
  <c r="DT745" i="20"/>
  <c r="DU745" i="20" s="1"/>
  <c r="DT753" i="20"/>
  <c r="DU753" i="20" s="1"/>
  <c r="J1018" i="20"/>
  <c r="L1018" i="20" s="1"/>
  <c r="DQ908" i="20"/>
  <c r="DQ892" i="20"/>
  <c r="DQ876" i="20"/>
  <c r="DQ860" i="20"/>
  <c r="DQ844" i="20"/>
  <c r="DQ828" i="20"/>
  <c r="DQ812" i="20"/>
  <c r="DQ796" i="20"/>
  <c r="DQ780" i="20"/>
  <c r="DQ764" i="20"/>
  <c r="DQ748" i="20"/>
  <c r="DQ732" i="20"/>
  <c r="DQ716" i="20"/>
  <c r="DQ700" i="20"/>
  <c r="DQ684" i="20"/>
  <c r="DQ668" i="20"/>
  <c r="DQ652" i="20"/>
  <c r="DQ636" i="20"/>
  <c r="DQ620" i="20"/>
  <c r="DQ604" i="20"/>
  <c r="DQ588" i="20"/>
  <c r="DQ572" i="20"/>
  <c r="DQ556" i="20"/>
  <c r="DQ540" i="20"/>
  <c r="DQ524" i="20"/>
  <c r="DQ508" i="20"/>
  <c r="DQ492" i="20"/>
  <c r="DQ476" i="20"/>
  <c r="AQ900" i="20"/>
  <c r="AQ708" i="20"/>
  <c r="AQ644" i="20"/>
  <c r="AQ532" i="20"/>
  <c r="BG547" i="20"/>
  <c r="DT471" i="20"/>
  <c r="DU471" i="20" s="1"/>
  <c r="DT479" i="20"/>
  <c r="DU479" i="20" s="1"/>
  <c r="DT487" i="20"/>
  <c r="DT495" i="20"/>
  <c r="DU495" i="20" s="1"/>
  <c r="DT559" i="20"/>
  <c r="DU559" i="20" s="1"/>
  <c r="DT567" i="20"/>
  <c r="DU567" i="20" s="1"/>
  <c r="DT575" i="20"/>
  <c r="DU575" i="20" s="1"/>
  <c r="DT599" i="20"/>
  <c r="DU599" i="20" s="1"/>
  <c r="K828" i="20"/>
  <c r="K812" i="20"/>
  <c r="K780" i="20"/>
  <c r="K732" i="20"/>
  <c r="K700" i="20"/>
  <c r="K668" i="20"/>
  <c r="K540" i="20"/>
  <c r="K524" i="20"/>
  <c r="DS608" i="20"/>
  <c r="DS624" i="20"/>
  <c r="AB713" i="20"/>
  <c r="DC481" i="20"/>
  <c r="DC657" i="20"/>
  <c r="DC673" i="20"/>
  <c r="DC705" i="20"/>
  <c r="DC737" i="20"/>
  <c r="K678" i="20"/>
  <c r="K662" i="20"/>
  <c r="K598" i="20"/>
  <c r="K582" i="20"/>
  <c r="K486" i="20"/>
  <c r="DC587" i="20"/>
  <c r="DC603" i="20"/>
  <c r="DC619" i="20"/>
  <c r="DC667" i="20"/>
  <c r="DC683" i="20"/>
  <c r="BG519" i="20"/>
  <c r="L776" i="20"/>
  <c r="M776" i="20" s="1"/>
  <c r="AA770" i="20"/>
  <c r="AB715" i="20"/>
  <c r="AC715" i="20" s="1"/>
  <c r="AQ913" i="20"/>
  <c r="AQ833" i="20"/>
  <c r="AQ817" i="20"/>
  <c r="AQ737" i="20"/>
  <c r="AQ705" i="20"/>
  <c r="AQ673" i="20"/>
  <c r="AQ657" i="20"/>
  <c r="AQ481" i="20"/>
  <c r="AR710" i="20"/>
  <c r="AS710" i="20" s="1"/>
  <c r="BG880" i="20"/>
  <c r="DQ471" i="20"/>
  <c r="AA624" i="20"/>
  <c r="BG558" i="20"/>
  <c r="AR707" i="20"/>
  <c r="AS707" i="20" s="1"/>
  <c r="BH714" i="20"/>
  <c r="BI714" i="20" s="1"/>
  <c r="BH634" i="20"/>
  <c r="BI634" i="20" s="1"/>
  <c r="BE599" i="20"/>
  <c r="BE583" i="20"/>
  <c r="BE567" i="20"/>
  <c r="L772" i="20"/>
  <c r="M772" i="20" s="1"/>
  <c r="L708" i="20"/>
  <c r="AB711" i="20"/>
  <c r="AB487" i="20"/>
  <c r="Y904" i="20"/>
  <c r="Y872" i="20"/>
  <c r="DD873" i="20"/>
  <c r="DE873" i="20" s="1"/>
  <c r="DD881" i="20"/>
  <c r="DE881" i="20" s="1"/>
  <c r="BG537" i="20"/>
  <c r="DT474" i="20"/>
  <c r="DU474" i="20" s="1"/>
  <c r="DT482" i="20"/>
  <c r="DU482" i="20" s="1"/>
  <c r="DT490" i="20"/>
  <c r="DU490" i="20" s="1"/>
  <c r="DT498" i="20"/>
  <c r="DU498" i="20" s="1"/>
  <c r="DT506" i="20"/>
  <c r="DU506" i="20" s="1"/>
  <c r="DT514" i="20"/>
  <c r="DU514" i="20" s="1"/>
  <c r="DT522" i="20"/>
  <c r="DU522" i="20" s="1"/>
  <c r="DT530" i="20"/>
  <c r="DU530" i="20" s="1"/>
  <c r="DT538" i="20"/>
  <c r="DU538" i="20" s="1"/>
  <c r="DT546" i="20"/>
  <c r="DU546" i="20" s="1"/>
  <c r="DT554" i="20"/>
  <c r="DU554" i="20" s="1"/>
  <c r="DT562" i="20"/>
  <c r="DU562" i="20" s="1"/>
  <c r="DT570" i="20"/>
  <c r="DU570" i="20" s="1"/>
  <c r="DT578" i="20"/>
  <c r="DU578" i="20" s="1"/>
  <c r="K885" i="20"/>
  <c r="K853" i="20"/>
  <c r="K789" i="20"/>
  <c r="DS587" i="20"/>
  <c r="DS603" i="20"/>
  <c r="DS619" i="20"/>
  <c r="DS667" i="20"/>
  <c r="DS683" i="20"/>
  <c r="DS763" i="20"/>
  <c r="DS843" i="20"/>
  <c r="L511" i="20"/>
  <c r="M511" i="20" s="1"/>
  <c r="L495" i="20"/>
  <c r="M495" i="20" s="1"/>
  <c r="L479" i="20"/>
  <c r="M479" i="20" s="1"/>
  <c r="I916" i="20"/>
  <c r="I900" i="20"/>
  <c r="I884" i="20"/>
  <c r="I868" i="20"/>
  <c r="I852" i="20"/>
  <c r="I836" i="20"/>
  <c r="I820" i="20"/>
  <c r="I804" i="20"/>
  <c r="I788" i="20"/>
  <c r="I772" i="20"/>
  <c r="I692" i="20"/>
  <c r="I676" i="20"/>
  <c r="I660" i="20"/>
  <c r="I644" i="20"/>
  <c r="I628" i="20"/>
  <c r="I612" i="20"/>
  <c r="I596" i="20"/>
  <c r="I580" i="20"/>
  <c r="I564" i="20"/>
  <c r="I548" i="20"/>
  <c r="I532" i="20"/>
  <c r="I516" i="20"/>
  <c r="I500" i="20"/>
  <c r="I484" i="20"/>
  <c r="I468" i="20"/>
  <c r="Y883" i="20"/>
  <c r="BE737" i="20"/>
  <c r="AQ823" i="20"/>
  <c r="BG822" i="20"/>
  <c r="BG598" i="20"/>
  <c r="BG582" i="20"/>
  <c r="K849" i="20"/>
  <c r="K833" i="20"/>
  <c r="K817" i="20"/>
  <c r="K737" i="20"/>
  <c r="DT469" i="20"/>
  <c r="DU469" i="20" s="1"/>
  <c r="DT477" i="20"/>
  <c r="DU477" i="20" s="1"/>
  <c r="DT485" i="20"/>
  <c r="DU485" i="20" s="1"/>
  <c r="DT493" i="20"/>
  <c r="DU493" i="20" s="1"/>
  <c r="DT501" i="20"/>
  <c r="DU501" i="20" s="1"/>
  <c r="DT509" i="20"/>
  <c r="DU509" i="20" s="1"/>
  <c r="DT517" i="20"/>
  <c r="DU517" i="20" s="1"/>
  <c r="DT525" i="20"/>
  <c r="AB717" i="20"/>
  <c r="DD613" i="20"/>
  <c r="DE613" i="20" s="1"/>
  <c r="AR708" i="20"/>
  <c r="BH715" i="20"/>
  <c r="BE552" i="20"/>
  <c r="BE472" i="20"/>
  <c r="DC695" i="20"/>
  <c r="DC727" i="20"/>
  <c r="DC759" i="20"/>
  <c r="DC775" i="20"/>
  <c r="DC807" i="20"/>
  <c r="DC823" i="20"/>
  <c r="DQ918" i="20"/>
  <c r="DQ902" i="20"/>
  <c r="DQ886" i="20"/>
  <c r="DQ870" i="20"/>
  <c r="DQ854" i="20"/>
  <c r="DQ838" i="20"/>
  <c r="DQ822" i="20"/>
  <c r="DQ806" i="20"/>
  <c r="DQ790" i="20"/>
  <c r="DQ774" i="20"/>
  <c r="DQ758" i="20"/>
  <c r="DQ742" i="20"/>
  <c r="DQ726" i="20"/>
  <c r="DQ710" i="20"/>
  <c r="DQ694" i="20"/>
  <c r="DQ678" i="20"/>
  <c r="DQ662" i="20"/>
  <c r="DQ646" i="20"/>
  <c r="DQ630" i="20"/>
  <c r="DQ614" i="20"/>
  <c r="DQ598" i="20"/>
  <c r="DQ582" i="20"/>
  <c r="DQ566" i="20"/>
  <c r="DQ550" i="20"/>
  <c r="DQ534" i="20"/>
  <c r="DQ518" i="20"/>
  <c r="DQ502" i="20"/>
  <c r="DQ486" i="20"/>
  <c r="DQ470" i="20"/>
  <c r="AB712" i="20"/>
  <c r="AC712" i="20" s="1"/>
  <c r="BH521" i="20"/>
  <c r="BI521" i="20" s="1"/>
  <c r="BE790" i="20"/>
  <c r="BE774" i="20"/>
  <c r="BE758" i="20"/>
  <c r="DT744" i="20"/>
  <c r="DU744" i="20" s="1"/>
  <c r="AB710" i="20"/>
  <c r="I727" i="20"/>
  <c r="I711" i="20"/>
  <c r="I695" i="20"/>
  <c r="I679" i="20"/>
  <c r="I663" i="20"/>
  <c r="I647" i="20"/>
  <c r="I631" i="20"/>
  <c r="I615" i="20"/>
  <c r="AB709" i="20"/>
  <c r="AC709" i="20" s="1"/>
  <c r="BH711" i="20"/>
  <c r="BI711" i="20" s="1"/>
  <c r="BE836" i="20"/>
  <c r="BE820" i="20"/>
  <c r="DC817" i="20"/>
  <c r="DC833" i="20"/>
  <c r="DC849" i="20"/>
  <c r="L593" i="20"/>
  <c r="M593" i="20" s="1"/>
  <c r="AB708" i="20"/>
  <c r="DS690" i="20"/>
  <c r="DS722" i="20"/>
  <c r="DS754" i="20"/>
  <c r="DS770" i="20"/>
  <c r="DC770" i="20"/>
  <c r="DC866" i="20"/>
  <c r="DD578" i="20"/>
  <c r="DE578" i="20" s="1"/>
  <c r="DC547" i="20"/>
  <c r="DC563" i="20"/>
  <c r="DC763" i="20"/>
  <c r="DC803" i="20"/>
  <c r="DT787" i="20"/>
  <c r="DU787" i="20" s="1"/>
  <c r="DT795" i="20"/>
  <c r="DU795" i="20" s="1"/>
  <c r="DQ478" i="20"/>
  <c r="BG900" i="20"/>
  <c r="BG708" i="20"/>
  <c r="DT468" i="20"/>
  <c r="DU468" i="20" s="1"/>
  <c r="DT852" i="20"/>
  <c r="DU852" i="20" s="1"/>
  <c r="DT868" i="20"/>
  <c r="DU868" i="20" s="1"/>
  <c r="DT892" i="20"/>
  <c r="DU892" i="20" s="1"/>
  <c r="DT900" i="20"/>
  <c r="DU900" i="20" s="1"/>
  <c r="DT908" i="20"/>
  <c r="DU908" i="20" s="1"/>
  <c r="AR712" i="20"/>
  <c r="AS712" i="20" s="1"/>
  <c r="AO717" i="20"/>
  <c r="BH719" i="20"/>
  <c r="BI719" i="20" s="1"/>
  <c r="DT533" i="20"/>
  <c r="DU533" i="20" s="1"/>
  <c r="DT541" i="20"/>
  <c r="DU541" i="20" s="1"/>
  <c r="DT549" i="20"/>
  <c r="DU549" i="20" s="1"/>
  <c r="DT557" i="20"/>
  <c r="DU557" i="20" s="1"/>
  <c r="DT565" i="20"/>
  <c r="DU565" i="20" s="1"/>
  <c r="DT573" i="20"/>
  <c r="DU573" i="20" s="1"/>
  <c r="DT581" i="20"/>
  <c r="DU581" i="20" s="1"/>
  <c r="DT589" i="20"/>
  <c r="DU589" i="20" s="1"/>
  <c r="DT597" i="20"/>
  <c r="DT605" i="20"/>
  <c r="DU605" i="20" s="1"/>
  <c r="DT621" i="20"/>
  <c r="DU621" i="20" s="1"/>
  <c r="DT629" i="20"/>
  <c r="DU629" i="20" s="1"/>
  <c r="DS862" i="20"/>
  <c r="DQ473" i="20"/>
  <c r="DC494" i="20"/>
  <c r="DC558" i="20"/>
  <c r="DC822" i="20"/>
  <c r="DQ904" i="20"/>
  <c r="DQ888" i="20"/>
  <c r="DQ872" i="20"/>
  <c r="DQ856" i="20"/>
  <c r="DQ840" i="20"/>
  <c r="DQ824" i="20"/>
  <c r="DQ808" i="20"/>
  <c r="DQ792" i="20"/>
  <c r="DQ776" i="20"/>
  <c r="DQ760" i="20"/>
  <c r="DQ744" i="20"/>
  <c r="DQ728" i="20"/>
  <c r="DQ712" i="20"/>
  <c r="DQ696" i="20"/>
  <c r="DQ680" i="20"/>
  <c r="DQ664" i="20"/>
  <c r="DQ648" i="20"/>
  <c r="DQ632" i="20"/>
  <c r="DQ616" i="20"/>
  <c r="DQ600" i="20"/>
  <c r="DQ584" i="20"/>
  <c r="DQ568" i="20"/>
  <c r="DQ552" i="20"/>
  <c r="DQ536" i="20"/>
  <c r="DQ520" i="20"/>
  <c r="DQ504" i="20"/>
  <c r="DQ488" i="20"/>
  <c r="AA833" i="20"/>
  <c r="AA817" i="20"/>
  <c r="AB714" i="20"/>
  <c r="AC714" i="20" s="1"/>
  <c r="AQ784" i="20"/>
  <c r="AR709" i="20"/>
  <c r="BG895" i="20"/>
  <c r="BG879" i="20"/>
  <c r="BH828" i="20"/>
  <c r="BI828" i="20" s="1"/>
  <c r="BH716" i="20"/>
  <c r="BI716" i="20" s="1"/>
  <c r="AQ558" i="20"/>
  <c r="AQ494" i="20"/>
  <c r="BG573" i="20"/>
  <c r="BG557" i="20"/>
  <c r="BG732" i="20"/>
  <c r="BH713" i="20"/>
  <c r="BI713" i="20" s="1"/>
  <c r="BE614" i="20"/>
  <c r="L738" i="20"/>
  <c r="M738" i="20" s="1"/>
  <c r="I808" i="20"/>
  <c r="AA828" i="20"/>
  <c r="AA812" i="20"/>
  <c r="AA780" i="20"/>
  <c r="BG794" i="20"/>
  <c r="BG746" i="20"/>
  <c r="BH717" i="20"/>
  <c r="BI717" i="20" s="1"/>
  <c r="AB707" i="20"/>
  <c r="AC707" i="20" s="1"/>
  <c r="AR718" i="20"/>
  <c r="BG568" i="20"/>
  <c r="BG552" i="20"/>
  <c r="BG504" i="20"/>
  <c r="BH709" i="20"/>
  <c r="BE610" i="20"/>
  <c r="AR717" i="20"/>
  <c r="AR701" i="20"/>
  <c r="AS701" i="20" s="1"/>
  <c r="AR685" i="20"/>
  <c r="AS685" i="20" s="1"/>
  <c r="AR669" i="20"/>
  <c r="AS669" i="20" s="1"/>
  <c r="AR653" i="20"/>
  <c r="AS653" i="20" s="1"/>
  <c r="AR637" i="20"/>
  <c r="AS637" i="20" s="1"/>
  <c r="AR621" i="20"/>
  <c r="AS621" i="20" s="1"/>
  <c r="AR605" i="20"/>
  <c r="AS605" i="20" s="1"/>
  <c r="AR589" i="20"/>
  <c r="AS589" i="20" s="1"/>
  <c r="AR573" i="20"/>
  <c r="AS573" i="20" s="1"/>
  <c r="AR557" i="20"/>
  <c r="AS557" i="20" s="1"/>
  <c r="AR541" i="20"/>
  <c r="AR525" i="20"/>
  <c r="AS525" i="20" s="1"/>
  <c r="AO914" i="20"/>
  <c r="AO898" i="20"/>
  <c r="AO882" i="20"/>
  <c r="AO866" i="20"/>
  <c r="AO850" i="20"/>
  <c r="AO834" i="20"/>
  <c r="AO818" i="20"/>
  <c r="AO802" i="20"/>
  <c r="BH788" i="20"/>
  <c r="BI788" i="20" s="1"/>
  <c r="BH708" i="20"/>
  <c r="BI708" i="20" s="1"/>
  <c r="K754" i="20"/>
  <c r="K722" i="20"/>
  <c r="K690" i="20"/>
  <c r="L750" i="20"/>
  <c r="M750" i="20" s="1"/>
  <c r="L734" i="20"/>
  <c r="M734" i="20" s="1"/>
  <c r="L718" i="20"/>
  <c r="M718" i="20" s="1"/>
  <c r="L702" i="20"/>
  <c r="M702" i="20" s="1"/>
  <c r="I755" i="20"/>
  <c r="I739" i="20"/>
  <c r="I707" i="20"/>
  <c r="I579" i="20"/>
  <c r="AB721" i="20"/>
  <c r="AC721" i="20" s="1"/>
  <c r="AR716" i="20"/>
  <c r="AS716" i="20" s="1"/>
  <c r="BH707" i="20"/>
  <c r="BI707" i="20" s="1"/>
  <c r="AR715" i="20"/>
  <c r="AS715" i="20" s="1"/>
  <c r="BH722" i="20"/>
  <c r="BI722" i="20" s="1"/>
  <c r="AB719" i="20"/>
  <c r="AC719" i="20" s="1"/>
  <c r="AR714" i="20"/>
  <c r="AS714" i="20" s="1"/>
  <c r="BH721" i="20"/>
  <c r="BI721" i="20" s="1"/>
  <c r="BE862" i="20"/>
  <c r="BE846" i="20"/>
  <c r="BE830" i="20"/>
  <c r="AB718" i="20"/>
  <c r="AR713" i="20"/>
  <c r="BH720" i="20"/>
  <c r="BE717" i="20"/>
  <c r="K909" i="20"/>
  <c r="K765" i="20"/>
  <c r="K749" i="20"/>
  <c r="K573" i="20"/>
  <c r="K557" i="20"/>
  <c r="K509" i="20"/>
  <c r="L888" i="20"/>
  <c r="M888" i="20" s="1"/>
  <c r="L792" i="20"/>
  <c r="M792" i="20" s="1"/>
  <c r="L665" i="20"/>
  <c r="M665" i="20" s="1"/>
  <c r="L617" i="20"/>
  <c r="M617" i="20" s="1"/>
  <c r="L601" i="20"/>
  <c r="M601" i="20" s="1"/>
  <c r="AB908" i="20"/>
  <c r="AC908" i="20" s="1"/>
  <c r="AB892" i="20"/>
  <c r="AC892" i="20" s="1"/>
  <c r="AB876" i="20"/>
  <c r="AC876" i="20" s="1"/>
  <c r="AB860" i="20"/>
  <c r="AC860" i="20" s="1"/>
  <c r="AB716" i="20"/>
  <c r="Y717" i="20"/>
  <c r="AQ866" i="20"/>
  <c r="AQ770" i="20"/>
  <c r="AQ754" i="20"/>
  <c r="AQ722" i="20"/>
  <c r="AQ690" i="20"/>
  <c r="AQ578" i="20"/>
  <c r="AQ514" i="20"/>
  <c r="AQ498" i="20"/>
  <c r="BH718" i="20"/>
  <c r="DC471" i="20"/>
  <c r="DC503" i="20"/>
  <c r="DC519" i="20"/>
  <c r="DC615" i="20"/>
  <c r="DQ874" i="20"/>
  <c r="DQ858" i="20"/>
  <c r="DQ842" i="20"/>
  <c r="DQ826" i="20"/>
  <c r="DQ794" i="20"/>
  <c r="DQ746" i="20"/>
  <c r="DQ698" i="20"/>
  <c r="DQ682" i="20"/>
  <c r="DQ666" i="20"/>
  <c r="DQ650" i="20"/>
  <c r="DQ634" i="20"/>
  <c r="DQ474" i="20"/>
  <c r="DD472" i="20"/>
  <c r="DE472" i="20" s="1"/>
  <c r="DD480" i="20"/>
  <c r="DE480" i="20" s="1"/>
  <c r="DD488" i="20"/>
  <c r="DE488" i="20" s="1"/>
  <c r="DD496" i="20"/>
  <c r="DE496" i="20" s="1"/>
  <c r="DS504" i="20"/>
  <c r="DS552" i="20"/>
  <c r="DS568" i="20"/>
  <c r="DT849" i="20"/>
  <c r="DU849" i="20" s="1"/>
  <c r="DT857" i="20"/>
  <c r="DU857" i="20" s="1"/>
  <c r="DT889" i="20"/>
  <c r="DU889" i="20" s="1"/>
  <c r="DT897" i="20"/>
  <c r="DU897" i="20" s="1"/>
  <c r="DT905" i="20"/>
  <c r="DU905" i="20" s="1"/>
  <c r="DD467" i="20"/>
  <c r="DE467" i="20" s="1"/>
  <c r="DD475" i="20"/>
  <c r="DE475" i="20" s="1"/>
  <c r="DD483" i="20"/>
  <c r="DE483" i="20" s="1"/>
  <c r="DD491" i="20"/>
  <c r="DE491" i="20" s="1"/>
  <c r="DD499" i="20"/>
  <c r="DE499" i="20" s="1"/>
  <c r="DD507" i="20"/>
  <c r="DE507" i="20" s="1"/>
  <c r="DD778" i="20"/>
  <c r="DE778" i="20" s="1"/>
  <c r="DD786" i="20"/>
  <c r="DE786" i="20" s="1"/>
  <c r="DD810" i="20"/>
  <c r="DE810" i="20" s="1"/>
  <c r="DD818" i="20"/>
  <c r="DE818" i="20" s="1"/>
  <c r="DD890" i="20"/>
  <c r="DE890" i="20" s="1"/>
  <c r="DD898" i="20"/>
  <c r="DE898" i="20" s="1"/>
  <c r="DD914" i="20"/>
  <c r="DE914" i="20" s="1"/>
  <c r="DC476" i="20"/>
  <c r="DC524" i="20"/>
  <c r="DC540" i="20"/>
  <c r="DC636" i="20"/>
  <c r="DC652" i="20"/>
  <c r="DC843" i="20"/>
  <c r="DQ656" i="20"/>
  <c r="DQ640" i="20"/>
  <c r="DQ624" i="20"/>
  <c r="DQ608" i="20"/>
  <c r="DQ592" i="20"/>
  <c r="DQ560" i="20"/>
  <c r="DQ544" i="20"/>
  <c r="DQ528" i="20"/>
  <c r="DQ496" i="20"/>
  <c r="DQ480" i="20"/>
  <c r="DC668" i="20"/>
  <c r="DC700" i="20"/>
  <c r="DC732" i="20"/>
  <c r="DC509" i="20"/>
  <c r="DC557" i="20"/>
  <c r="DC573" i="20"/>
  <c r="DC780" i="20"/>
  <c r="DC812" i="20"/>
  <c r="DC828" i="20"/>
  <c r="DA861" i="20"/>
  <c r="DA845" i="20"/>
  <c r="DA717" i="20"/>
  <c r="DA701" i="20"/>
  <c r="DA653" i="20"/>
  <c r="DA637" i="20"/>
  <c r="DA621" i="20"/>
  <c r="DA589" i="20"/>
  <c r="DA573" i="20"/>
  <c r="DA557" i="20"/>
  <c r="DC717" i="20"/>
  <c r="DC749" i="20"/>
  <c r="DC765" i="20"/>
  <c r="DS509" i="20"/>
  <c r="DS557" i="20"/>
  <c r="DS573" i="20"/>
  <c r="DT644" i="20"/>
  <c r="DU644" i="20" s="1"/>
  <c r="DT652" i="20"/>
  <c r="DU652" i="20" s="1"/>
  <c r="DT668" i="20"/>
  <c r="DQ909" i="20"/>
  <c r="DQ893" i="20"/>
  <c r="DQ877" i="20"/>
  <c r="DQ861" i="20"/>
  <c r="DQ845" i="20"/>
  <c r="DQ829" i="20"/>
  <c r="DQ813" i="20"/>
  <c r="DQ797" i="20"/>
  <c r="DQ781" i="20"/>
  <c r="DQ765" i="20"/>
  <c r="DQ749" i="20"/>
  <c r="DQ733" i="20"/>
  <c r="DQ717" i="20"/>
  <c r="DQ701" i="20"/>
  <c r="DQ669" i="20"/>
  <c r="DQ621" i="20"/>
  <c r="DQ573" i="20"/>
  <c r="DQ509" i="20"/>
  <c r="DQ477" i="20"/>
  <c r="DS717" i="20"/>
  <c r="DS749" i="20"/>
  <c r="DS765" i="20"/>
  <c r="DD805" i="20"/>
  <c r="DE805" i="20" s="1"/>
  <c r="DD901" i="20"/>
  <c r="DE901" i="20" s="1"/>
  <c r="DD917" i="20"/>
  <c r="DE917" i="20" s="1"/>
  <c r="L709" i="20"/>
  <c r="M709" i="20" s="1"/>
  <c r="L613" i="20"/>
  <c r="M613" i="20" s="1"/>
  <c r="L597" i="20"/>
  <c r="L469" i="20"/>
  <c r="M469" i="20" s="1"/>
  <c r="I906" i="20"/>
  <c r="I890" i="20"/>
  <c r="I874" i="20"/>
  <c r="I858" i="20"/>
  <c r="I842" i="20"/>
  <c r="I826" i="20"/>
  <c r="I810" i="20"/>
  <c r="I794" i="20"/>
  <c r="I778" i="20"/>
  <c r="I762" i="20"/>
  <c r="I746" i="20"/>
  <c r="I730" i="20"/>
  <c r="AA895" i="20"/>
  <c r="AA879" i="20"/>
  <c r="AA543" i="20"/>
  <c r="AA527" i="20"/>
  <c r="Y794" i="20"/>
  <c r="Y762" i="20"/>
  <c r="BH765" i="20"/>
  <c r="BI765" i="20" s="1"/>
  <c r="BH701" i="20"/>
  <c r="BI701" i="20" s="1"/>
  <c r="BH637" i="20"/>
  <c r="BI637" i="20" s="1"/>
  <c r="DD842" i="20"/>
  <c r="DE842" i="20" s="1"/>
  <c r="DD850" i="20"/>
  <c r="DE850" i="20" s="1"/>
  <c r="K727" i="20"/>
  <c r="K695" i="20"/>
  <c r="K615" i="20"/>
  <c r="K519" i="20"/>
  <c r="K503" i="20"/>
  <c r="AA909" i="20"/>
  <c r="AO467" i="20"/>
  <c r="BE840" i="20"/>
  <c r="BE824" i="20"/>
  <c r="DD588" i="20"/>
  <c r="DE588" i="20" s="1"/>
  <c r="DD644" i="20"/>
  <c r="DE644" i="20" s="1"/>
  <c r="DD771" i="20"/>
  <c r="DE771" i="20" s="1"/>
  <c r="DD676" i="20"/>
  <c r="DE676" i="20" s="1"/>
  <c r="DD684" i="20"/>
  <c r="DE684" i="20" s="1"/>
  <c r="DD692" i="20"/>
  <c r="DE692" i="20" s="1"/>
  <c r="DD700" i="20"/>
  <c r="DE700" i="20" s="1"/>
  <c r="DD708" i="20"/>
  <c r="DE708" i="20" s="1"/>
  <c r="DD716" i="20"/>
  <c r="DE716" i="20" s="1"/>
  <c r="DD724" i="20"/>
  <c r="DE724" i="20" s="1"/>
  <c r="DD732" i="20"/>
  <c r="DE732" i="20" s="1"/>
  <c r="DD740" i="20"/>
  <c r="DE740" i="20" s="1"/>
  <c r="DD748" i="20"/>
  <c r="DE748" i="20" s="1"/>
  <c r="DD756" i="20"/>
  <c r="DE756" i="20" s="1"/>
  <c r="AA843" i="20"/>
  <c r="AA763" i="20"/>
  <c r="BG700" i="20"/>
  <c r="BG668" i="20"/>
  <c r="BG652" i="20"/>
  <c r="BG636" i="20"/>
  <c r="AA890" i="20"/>
  <c r="AR911" i="20"/>
  <c r="AS911" i="20" s="1"/>
  <c r="AR895" i="20"/>
  <c r="AS895" i="20" s="1"/>
  <c r="AR879" i="20"/>
  <c r="AS879" i="20" s="1"/>
  <c r="AR863" i="20"/>
  <c r="AR847" i="20"/>
  <c r="AS847" i="20" s="1"/>
  <c r="AR831" i="20"/>
  <c r="AS831" i="20" s="1"/>
  <c r="AR815" i="20"/>
  <c r="AS815" i="20" s="1"/>
  <c r="AR799" i="20"/>
  <c r="AS799" i="20" s="1"/>
  <c r="AR783" i="20"/>
  <c r="AS783" i="20" s="1"/>
  <c r="AR767" i="20"/>
  <c r="AS767" i="20" s="1"/>
  <c r="AR751" i="20"/>
  <c r="AS751" i="20" s="1"/>
  <c r="AR735" i="20"/>
  <c r="AS735" i="20" s="1"/>
  <c r="AS719" i="20"/>
  <c r="AR703" i="20"/>
  <c r="AS703" i="20" s="1"/>
  <c r="AR687" i="20"/>
  <c r="AR671" i="20"/>
  <c r="AS671" i="20" s="1"/>
  <c r="AR655" i="20"/>
  <c r="AS655" i="20" s="1"/>
  <c r="AR639" i="20"/>
  <c r="AS639" i="20" s="1"/>
  <c r="AR623" i="20"/>
  <c r="AS623" i="20" s="1"/>
  <c r="AR607" i="20"/>
  <c r="AS607" i="20" s="1"/>
  <c r="AR591" i="20"/>
  <c r="AS591" i="20" s="1"/>
  <c r="AR575" i="20"/>
  <c r="AS575" i="20" s="1"/>
  <c r="AR559" i="20"/>
  <c r="AS559" i="20" s="1"/>
  <c r="BG683" i="20"/>
  <c r="BG667" i="20"/>
  <c r="BH888" i="20"/>
  <c r="BI888" i="20" s="1"/>
  <c r="BH808" i="20"/>
  <c r="BI808" i="20" s="1"/>
  <c r="BH776" i="20"/>
  <c r="BI776" i="20" s="1"/>
  <c r="BH760" i="20"/>
  <c r="BI760" i="20" s="1"/>
  <c r="DA908" i="20"/>
  <c r="DA892" i="20"/>
  <c r="DA876" i="20"/>
  <c r="DA860" i="20"/>
  <c r="DA844" i="20"/>
  <c r="DA828" i="20"/>
  <c r="DA812" i="20"/>
  <c r="DA796" i="20"/>
  <c r="DA780" i="20"/>
  <c r="DA764" i="20"/>
  <c r="DA748" i="20"/>
  <c r="DA732" i="20"/>
  <c r="DA716" i="20"/>
  <c r="DA700" i="20"/>
  <c r="DA684" i="20"/>
  <c r="DA668" i="20"/>
  <c r="DA652" i="20"/>
  <c r="DA636" i="20"/>
  <c r="DA588" i="20"/>
  <c r="DA572" i="20"/>
  <c r="Y835" i="20"/>
  <c r="DQ653" i="20"/>
  <c r="DQ557" i="20"/>
  <c r="AA568" i="20"/>
  <c r="AA552" i="20"/>
  <c r="AA504" i="20"/>
  <c r="AO786" i="20"/>
  <c r="AO770" i="20"/>
  <c r="AO754" i="20"/>
  <c r="AO722" i="20"/>
  <c r="AO706" i="20"/>
  <c r="AO690" i="20"/>
  <c r="AO674" i="20"/>
  <c r="AO658" i="20"/>
  <c r="AO642" i="20"/>
  <c r="AO610" i="20"/>
  <c r="AO594" i="20"/>
  <c r="AO578" i="20"/>
  <c r="AO562" i="20"/>
  <c r="AO546" i="20"/>
  <c r="AO530" i="20"/>
  <c r="AO514" i="20"/>
  <c r="AO498" i="20"/>
  <c r="AO482" i="20"/>
  <c r="K705" i="20"/>
  <c r="K673" i="20"/>
  <c r="K657" i="20"/>
  <c r="K481" i="20"/>
  <c r="I882" i="20"/>
  <c r="I498" i="20"/>
  <c r="Y593" i="20"/>
  <c r="Y577" i="20"/>
  <c r="Y497" i="20"/>
  <c r="Y481" i="20"/>
  <c r="BE626" i="20"/>
  <c r="DD575" i="20"/>
  <c r="DE575" i="20" s="1"/>
  <c r="DD655" i="20"/>
  <c r="DE655" i="20" s="1"/>
  <c r="DC918" i="20"/>
  <c r="DA905" i="20"/>
  <c r="DA889" i="20"/>
  <c r="DA873" i="20"/>
  <c r="DA857" i="20"/>
  <c r="DA841" i="20"/>
  <c r="DA825" i="20"/>
  <c r="DA809" i="20"/>
  <c r="DA793" i="20"/>
  <c r="DA777" i="20"/>
  <c r="DA761" i="20"/>
  <c r="DA745" i="20"/>
  <c r="DA729" i="20"/>
  <c r="DA713" i="20"/>
  <c r="DA697" i="20"/>
  <c r="DA681" i="20"/>
  <c r="DA665" i="20"/>
  <c r="DA649" i="20"/>
  <c r="DA633" i="20"/>
  <c r="DA617" i="20"/>
  <c r="DA601" i="20"/>
  <c r="DA585" i="20"/>
  <c r="DA569" i="20"/>
  <c r="DA553" i="20"/>
  <c r="DA537" i="20"/>
  <c r="DA521" i="20"/>
  <c r="DA505" i="20"/>
  <c r="DA489" i="20"/>
  <c r="DA473" i="20"/>
  <c r="DT677" i="20"/>
  <c r="DU677" i="20" s="1"/>
  <c r="DT685" i="20"/>
  <c r="DU685" i="20" s="1"/>
  <c r="DT693" i="20"/>
  <c r="DU693" i="20" s="1"/>
  <c r="DT701" i="20"/>
  <c r="DU701" i="20" s="1"/>
  <c r="DT749" i="20"/>
  <c r="DU749" i="20" s="1"/>
  <c r="DT757" i="20"/>
  <c r="DU757" i="20" s="1"/>
  <c r="DT765" i="20"/>
  <c r="DU765" i="20" s="1"/>
  <c r="DT773" i="20"/>
  <c r="DU773" i="20" s="1"/>
  <c r="DS909" i="20"/>
  <c r="K592" i="20"/>
  <c r="DC592" i="20"/>
  <c r="DC608" i="20"/>
  <c r="DC624" i="20"/>
  <c r="DC640" i="20"/>
  <c r="L571" i="20"/>
  <c r="M571" i="20" s="1"/>
  <c r="L491" i="20"/>
  <c r="M491" i="20" s="1"/>
  <c r="L475" i="20"/>
  <c r="M475" i="20" s="1"/>
  <c r="AB910" i="20"/>
  <c r="AC910" i="20" s="1"/>
  <c r="AB894" i="20"/>
  <c r="AC894" i="20" s="1"/>
  <c r="AB878" i="20"/>
  <c r="AC878" i="20" s="1"/>
  <c r="AB862" i="20"/>
  <c r="AC862" i="20" s="1"/>
  <c r="AB846" i="20"/>
  <c r="AC846" i="20" s="1"/>
  <c r="AB830" i="20"/>
  <c r="AC830" i="20" s="1"/>
  <c r="Y703" i="20"/>
  <c r="AQ629" i="20"/>
  <c r="AQ613" i="20"/>
  <c r="BH595" i="20"/>
  <c r="BI595" i="20" s="1"/>
  <c r="BH579" i="20"/>
  <c r="DD600" i="20"/>
  <c r="DE600" i="20" s="1"/>
  <c r="DD608" i="20"/>
  <c r="DE608" i="20" s="1"/>
  <c r="DD616" i="20"/>
  <c r="DE616" i="20" s="1"/>
  <c r="DD624" i="20"/>
  <c r="DE624" i="20" s="1"/>
  <c r="DD632" i="20"/>
  <c r="DE632" i="20" s="1"/>
  <c r="DD815" i="20"/>
  <c r="DE815" i="20" s="1"/>
  <c r="DQ472" i="20"/>
  <c r="L903" i="20"/>
  <c r="M903" i="20" s="1"/>
  <c r="L760" i="20"/>
  <c r="M760" i="20" s="1"/>
  <c r="I893" i="20"/>
  <c r="I877" i="20"/>
  <c r="I861" i="20"/>
  <c r="I845" i="20"/>
  <c r="I765" i="20"/>
  <c r="I749" i="20"/>
  <c r="I733" i="20"/>
  <c r="I717" i="20"/>
  <c r="Y860" i="20"/>
  <c r="Y844" i="20"/>
  <c r="Y828" i="20"/>
  <c r="Y812" i="20"/>
  <c r="Y796" i="20"/>
  <c r="Y780" i="20"/>
  <c r="Y764" i="20"/>
  <c r="Y732" i="20"/>
  <c r="BH864" i="20"/>
  <c r="BI864" i="20" s="1"/>
  <c r="BH480" i="20"/>
  <c r="BI480" i="20" s="1"/>
  <c r="BE909" i="20"/>
  <c r="BE893" i="20"/>
  <c r="DD888" i="20"/>
  <c r="DE888" i="20" s="1"/>
  <c r="DD896" i="20"/>
  <c r="DE896" i="20" s="1"/>
  <c r="DD904" i="20"/>
  <c r="DE904" i="20" s="1"/>
  <c r="DD912" i="20"/>
  <c r="DE912" i="20" s="1"/>
  <c r="DT871" i="20"/>
  <c r="DU871" i="20" s="1"/>
  <c r="DT879" i="20"/>
  <c r="DU879" i="20" s="1"/>
  <c r="DT887" i="20"/>
  <c r="DU887" i="20" s="1"/>
  <c r="L918" i="20"/>
  <c r="M918" i="20" s="1"/>
  <c r="AB698" i="20"/>
  <c r="AC698" i="20" s="1"/>
  <c r="AB682" i="20"/>
  <c r="AC682" i="20" s="1"/>
  <c r="AB666" i="20"/>
  <c r="AC666" i="20" s="1"/>
  <c r="AB650" i="20"/>
  <c r="AC650" i="20" s="1"/>
  <c r="AB634" i="20"/>
  <c r="AC634" i="20" s="1"/>
  <c r="AB618" i="20"/>
  <c r="AC618" i="20" s="1"/>
  <c r="AB602" i="20"/>
  <c r="AC602" i="20" s="1"/>
  <c r="AB586" i="20"/>
  <c r="AC586" i="20" s="1"/>
  <c r="AB570" i="20"/>
  <c r="AC570" i="20" s="1"/>
  <c r="AB554" i="20"/>
  <c r="AC554" i="20" s="1"/>
  <c r="AB538" i="20"/>
  <c r="AC538" i="20" s="1"/>
  <c r="AB522" i="20"/>
  <c r="AC522" i="20" s="1"/>
  <c r="Y555" i="20"/>
  <c r="DD515" i="20"/>
  <c r="DE515" i="20" s="1"/>
  <c r="DD523" i="20"/>
  <c r="DE523" i="20" s="1"/>
  <c r="DD531" i="20"/>
  <c r="DE531" i="20" s="1"/>
  <c r="DD539" i="20"/>
  <c r="DE539" i="20" s="1"/>
  <c r="DD547" i="20"/>
  <c r="DE547" i="20" s="1"/>
  <c r="L883" i="20"/>
  <c r="M883" i="20" s="1"/>
  <c r="L628" i="20"/>
  <c r="M628" i="20" s="1"/>
  <c r="AB467" i="20"/>
  <c r="AC467" i="20" s="1"/>
  <c r="AQ799" i="20"/>
  <c r="BH474" i="20"/>
  <c r="BI474" i="20" s="1"/>
  <c r="BH910" i="20"/>
  <c r="BI910" i="20" s="1"/>
  <c r="BH894" i="20"/>
  <c r="BI894" i="20" s="1"/>
  <c r="BH559" i="20"/>
  <c r="BI559" i="20" s="1"/>
  <c r="BH511" i="20"/>
  <c r="BI511" i="20" s="1"/>
  <c r="BH479" i="20"/>
  <c r="BI479" i="20" s="1"/>
  <c r="BE908" i="20"/>
  <c r="DD883" i="20"/>
  <c r="DE883" i="20" s="1"/>
  <c r="DA910" i="20"/>
  <c r="DA894" i="20"/>
  <c r="DA878" i="20"/>
  <c r="DA862" i="20"/>
  <c r="DA846" i="20"/>
  <c r="DA830" i="20"/>
  <c r="DA814" i="20"/>
  <c r="DA798" i="20"/>
  <c r="DA782" i="20"/>
  <c r="DA766" i="20"/>
  <c r="DA750" i="20"/>
  <c r="DA734" i="20"/>
  <c r="DA718" i="20"/>
  <c r="DA702" i="20"/>
  <c r="DA686" i="20"/>
  <c r="DA670" i="20"/>
  <c r="DA654" i="20"/>
  <c r="DA638" i="20"/>
  <c r="DA622" i="20"/>
  <c r="DA606" i="20"/>
  <c r="DA590" i="20"/>
  <c r="DA574" i="20"/>
  <c r="DA558" i="20"/>
  <c r="DA542" i="20"/>
  <c r="DA526" i="20"/>
  <c r="DA494" i="20"/>
  <c r="DA478" i="20"/>
  <c r="DT754" i="20"/>
  <c r="DU754" i="20" s="1"/>
  <c r="DT762" i="20"/>
  <c r="DU762" i="20" s="1"/>
  <c r="DT770" i="20"/>
  <c r="DU770" i="20" s="1"/>
  <c r="DT778" i="20"/>
  <c r="DU778" i="20" s="1"/>
  <c r="DS866" i="20"/>
  <c r="DQ689" i="20"/>
  <c r="DQ673" i="20"/>
  <c r="DQ657" i="20"/>
  <c r="DQ641" i="20"/>
  <c r="DQ609" i="20"/>
  <c r="DQ593" i="20"/>
  <c r="DQ577" i="20"/>
  <c r="DQ561" i="20"/>
  <c r="DQ545" i="20"/>
  <c r="DQ529" i="20"/>
  <c r="DQ481" i="20"/>
  <c r="L914" i="20"/>
  <c r="M914" i="20" s="1"/>
  <c r="L898" i="20"/>
  <c r="M898" i="20" s="1"/>
  <c r="L866" i="20"/>
  <c r="M866" i="20" s="1"/>
  <c r="L850" i="20"/>
  <c r="M850" i="20" s="1"/>
  <c r="L579" i="20"/>
  <c r="M579" i="20" s="1"/>
  <c r="L515" i="20"/>
  <c r="M515" i="20" s="1"/>
  <c r="BH606" i="20"/>
  <c r="BI606" i="20" s="1"/>
  <c r="BH574" i="20"/>
  <c r="BI574" i="20" s="1"/>
  <c r="DD828" i="20"/>
  <c r="DE828" i="20" s="1"/>
  <c r="DD876" i="20"/>
  <c r="DE876" i="20" s="1"/>
  <c r="DA909" i="20"/>
  <c r="DA893" i="20"/>
  <c r="DA877" i="20"/>
  <c r="DA829" i="20"/>
  <c r="DA813" i="20"/>
  <c r="DA797" i="20"/>
  <c r="DA781" i="20"/>
  <c r="DA765" i="20"/>
  <c r="DA749" i="20"/>
  <c r="DA733" i="20"/>
  <c r="DA685" i="20"/>
  <c r="DA669" i="20"/>
  <c r="DA605" i="20"/>
  <c r="DA541" i="20"/>
  <c r="DA525" i="20"/>
  <c r="DA509" i="20"/>
  <c r="DA493" i="20"/>
  <c r="DA477" i="20"/>
  <c r="DS803" i="20"/>
  <c r="DQ880" i="20"/>
  <c r="DQ864" i="20"/>
  <c r="DQ848" i="20"/>
  <c r="DQ704" i="20"/>
  <c r="DQ672" i="20"/>
  <c r="DQ576" i="20"/>
  <c r="DQ512" i="20"/>
  <c r="BG543" i="20"/>
  <c r="BG527" i="20"/>
  <c r="DQ495" i="20"/>
  <c r="Y869" i="20"/>
  <c r="Y741" i="20"/>
  <c r="AO518" i="20"/>
  <c r="BE889" i="20"/>
  <c r="BE858" i="20"/>
  <c r="Y756" i="20"/>
  <c r="Y708" i="20"/>
  <c r="Y692" i="20"/>
  <c r="Y676" i="20"/>
  <c r="Y660" i="20"/>
  <c r="Y644" i="20"/>
  <c r="BE681" i="20"/>
  <c r="BE554" i="20"/>
  <c r="DA906" i="20"/>
  <c r="DA890" i="20"/>
  <c r="DA874" i="20"/>
  <c r="DA858" i="20"/>
  <c r="DA842" i="20"/>
  <c r="DA826" i="20"/>
  <c r="DA810" i="20"/>
  <c r="DA794" i="20"/>
  <c r="DA778" i="20"/>
  <c r="DA762" i="20"/>
  <c r="DA746" i="20"/>
  <c r="DA730" i="20"/>
  <c r="DA714" i="20"/>
  <c r="DA698" i="20"/>
  <c r="DA682" i="20"/>
  <c r="DA666" i="20"/>
  <c r="DA650" i="20"/>
  <c r="DA634" i="20"/>
  <c r="DA618" i="20"/>
  <c r="DA602" i="20"/>
  <c r="DA586" i="20"/>
  <c r="DA570" i="20"/>
  <c r="DQ685" i="20"/>
  <c r="AA649" i="20"/>
  <c r="DT781" i="20"/>
  <c r="DU781" i="20" s="1"/>
  <c r="DD585" i="20"/>
  <c r="DE585" i="20" s="1"/>
  <c r="DD593" i="20"/>
  <c r="DE593" i="20" s="1"/>
  <c r="DD784" i="20"/>
  <c r="DE784" i="20" s="1"/>
  <c r="DD792" i="20"/>
  <c r="DE792" i="20" s="1"/>
  <c r="DD800" i="20"/>
  <c r="DE800" i="20" s="1"/>
  <c r="DT542" i="20"/>
  <c r="DU542" i="20" s="1"/>
  <c r="DT558" i="20"/>
  <c r="DT574" i="20"/>
  <c r="DU574" i="20" s="1"/>
  <c r="DT590" i="20"/>
  <c r="DU590" i="20" s="1"/>
  <c r="DT622" i="20"/>
  <c r="DU622" i="20" s="1"/>
  <c r="DT630" i="20"/>
  <c r="DU630" i="20" s="1"/>
  <c r="DQ906" i="20"/>
  <c r="DQ890" i="20"/>
  <c r="DQ810" i="20"/>
  <c r="DQ778" i="20"/>
  <c r="DQ762" i="20"/>
  <c r="DQ730" i="20"/>
  <c r="DQ714" i="20"/>
  <c r="DQ618" i="20"/>
  <c r="DQ602" i="20"/>
  <c r="DQ586" i="20"/>
  <c r="DQ570" i="20"/>
  <c r="DQ554" i="20"/>
  <c r="DQ538" i="20"/>
  <c r="DQ522" i="20"/>
  <c r="DQ506" i="20"/>
  <c r="DQ490" i="20"/>
  <c r="BE693" i="20"/>
  <c r="BE677" i="20"/>
  <c r="DD554" i="20"/>
  <c r="DE554" i="20" s="1"/>
  <c r="DD562" i="20"/>
  <c r="DE562" i="20" s="1"/>
  <c r="DD705" i="20"/>
  <c r="DE705" i="20" s="1"/>
  <c r="DD729" i="20"/>
  <c r="DE729" i="20" s="1"/>
  <c r="DD737" i="20"/>
  <c r="DE737" i="20" s="1"/>
  <c r="DD745" i="20"/>
  <c r="DE745" i="20" s="1"/>
  <c r="DD753" i="20"/>
  <c r="DE753" i="20" s="1"/>
  <c r="DD895" i="20"/>
  <c r="DE895" i="20" s="1"/>
  <c r="DS503" i="20"/>
  <c r="DS519" i="20"/>
  <c r="DS615" i="20"/>
  <c r="DT718" i="20"/>
  <c r="DU718" i="20" s="1"/>
  <c r="DT734" i="20"/>
  <c r="DU734" i="20" s="1"/>
  <c r="DT846" i="20"/>
  <c r="DU846" i="20" s="1"/>
  <c r="DQ905" i="20"/>
  <c r="DQ889" i="20"/>
  <c r="DQ873" i="20"/>
  <c r="DQ857" i="20"/>
  <c r="DQ841" i="20"/>
  <c r="DQ825" i="20"/>
  <c r="DQ809" i="20"/>
  <c r="DQ793" i="20"/>
  <c r="DQ777" i="20"/>
  <c r="DQ761" i="20"/>
  <c r="DQ745" i="20"/>
  <c r="DQ729" i="20"/>
  <c r="DQ713" i="20"/>
  <c r="DQ697" i="20"/>
  <c r="DQ681" i="20"/>
  <c r="DQ665" i="20"/>
  <c r="DQ649" i="20"/>
  <c r="DQ633" i="20"/>
  <c r="DQ617" i="20"/>
  <c r="DQ601" i="20"/>
  <c r="DQ585" i="20"/>
  <c r="DQ569" i="20"/>
  <c r="DQ553" i="20"/>
  <c r="DQ537" i="20"/>
  <c r="DQ521" i="20"/>
  <c r="DQ505" i="20"/>
  <c r="DQ489" i="20"/>
  <c r="DC904" i="20"/>
  <c r="DS695" i="20"/>
  <c r="DS727" i="20"/>
  <c r="DS759" i="20"/>
  <c r="DS775" i="20"/>
  <c r="DS807" i="20"/>
  <c r="DS823" i="20"/>
  <c r="L714" i="20"/>
  <c r="M714" i="20" s="1"/>
  <c r="BH533" i="20"/>
  <c r="BI533" i="20" s="1"/>
  <c r="DC532" i="20"/>
  <c r="DD555" i="20"/>
  <c r="DE555" i="20" s="1"/>
  <c r="DA916" i="20"/>
  <c r="DA900" i="20"/>
  <c r="DA884" i="20"/>
  <c r="DA868" i="20"/>
  <c r="DA852" i="20"/>
  <c r="DA836" i="20"/>
  <c r="DA820" i="20"/>
  <c r="DA804" i="20"/>
  <c r="DA788" i="20"/>
  <c r="DA772" i="20"/>
  <c r="DA756" i="20"/>
  <c r="DA740" i="20"/>
  <c r="DA724" i="20"/>
  <c r="DA708" i="20"/>
  <c r="DA692" i="20"/>
  <c r="DA676" i="20"/>
  <c r="DA660" i="20"/>
  <c r="DA644" i="20"/>
  <c r="DA628" i="20"/>
  <c r="DA612" i="20"/>
  <c r="DA596" i="20"/>
  <c r="DA580" i="20"/>
  <c r="DA564" i="20"/>
  <c r="DA548" i="20"/>
  <c r="DA532" i="20"/>
  <c r="DA516" i="20"/>
  <c r="DA500" i="20"/>
  <c r="DA484" i="20"/>
  <c r="DA468" i="20"/>
  <c r="DT639" i="20"/>
  <c r="DU639" i="20" s="1"/>
  <c r="AB844" i="20"/>
  <c r="AB828" i="20"/>
  <c r="AC828" i="20" s="1"/>
  <c r="AB812" i="20"/>
  <c r="AC812" i="20" s="1"/>
  <c r="AB796" i="20"/>
  <c r="AC796" i="20" s="1"/>
  <c r="AB780" i="20"/>
  <c r="AC780" i="20" s="1"/>
  <c r="BH644" i="20"/>
  <c r="BI644" i="20" s="1"/>
  <c r="BH628" i="20"/>
  <c r="BI628" i="20" s="1"/>
  <c r="DA915" i="20"/>
  <c r="DA899" i="20"/>
  <c r="DA883" i="20"/>
  <c r="DA867" i="20"/>
  <c r="DA851" i="20"/>
  <c r="DA835" i="20"/>
  <c r="DA819" i="20"/>
  <c r="DA803" i="20"/>
  <c r="DA787" i="20"/>
  <c r="DA771" i="20"/>
  <c r="DA755" i="20"/>
  <c r="DA739" i="20"/>
  <c r="DA723" i="20"/>
  <c r="DA707" i="20"/>
  <c r="DA691" i="20"/>
  <c r="DA675" i="20"/>
  <c r="DA531" i="20"/>
  <c r="BG803" i="20"/>
  <c r="DS904" i="20"/>
  <c r="AB506" i="20"/>
  <c r="AC506" i="20" s="1"/>
  <c r="AB490" i="20"/>
  <c r="AC490" i="20" s="1"/>
  <c r="Y907" i="20"/>
  <c r="Y891" i="20"/>
  <c r="Y875" i="20"/>
  <c r="Y651" i="20"/>
  <c r="Y587" i="20"/>
  <c r="Y571" i="20"/>
  <c r="Y539" i="20"/>
  <c r="Y523" i="20"/>
  <c r="Y507" i="20"/>
  <c r="DD858" i="20"/>
  <c r="DE858" i="20" s="1"/>
  <c r="DD866" i="20"/>
  <c r="DE866" i="20" s="1"/>
  <c r="DA913" i="20"/>
  <c r="DA897" i="20"/>
  <c r="DA881" i="20"/>
  <c r="DA865" i="20"/>
  <c r="DA849" i="20"/>
  <c r="DA833" i="20"/>
  <c r="DA817" i="20"/>
  <c r="DA801" i="20"/>
  <c r="DA785" i="20"/>
  <c r="DA769" i="20"/>
  <c r="DA753" i="20"/>
  <c r="DA737" i="20"/>
  <c r="DA721" i="20"/>
  <c r="DA705" i="20"/>
  <c r="DA689" i="20"/>
  <c r="DA673" i="20"/>
  <c r="DA657" i="20"/>
  <c r="DA641" i="20"/>
  <c r="DA625" i="20"/>
  <c r="DA609" i="20"/>
  <c r="DA593" i="20"/>
  <c r="DA577" i="20"/>
  <c r="DA561" i="20"/>
  <c r="DA545" i="20"/>
  <c r="DA529" i="20"/>
  <c r="DA513" i="20"/>
  <c r="DA497" i="20"/>
  <c r="DA481" i="20"/>
  <c r="DT617" i="20"/>
  <c r="DU617" i="20" s="1"/>
  <c r="DT625" i="20"/>
  <c r="DU625" i="20" s="1"/>
  <c r="DT633" i="20"/>
  <c r="DU633" i="20" s="1"/>
  <c r="DQ468" i="20"/>
  <c r="L534" i="20"/>
  <c r="M534" i="20" s="1"/>
  <c r="Y906" i="20"/>
  <c r="Y730" i="20"/>
  <c r="Y682" i="20"/>
  <c r="AR918" i="20"/>
  <c r="AS918" i="20" s="1"/>
  <c r="AR902" i="20"/>
  <c r="AS902" i="20" s="1"/>
  <c r="AR886" i="20"/>
  <c r="AS886" i="20" s="1"/>
  <c r="AR870" i="20"/>
  <c r="AS870" i="20" s="1"/>
  <c r="AR854" i="20"/>
  <c r="AS854" i="20" s="1"/>
  <c r="AR838" i="20"/>
  <c r="AS838" i="20" s="1"/>
  <c r="AR822" i="20"/>
  <c r="AS822" i="20" s="1"/>
  <c r="AR806" i="20"/>
  <c r="AS806" i="20" s="1"/>
  <c r="AR790" i="20"/>
  <c r="AS790" i="20" s="1"/>
  <c r="AR774" i="20"/>
  <c r="AS774" i="20" s="1"/>
  <c r="AR758" i="20"/>
  <c r="AS758" i="20" s="1"/>
  <c r="AR742" i="20"/>
  <c r="AS742" i="20" s="1"/>
  <c r="AO747" i="20"/>
  <c r="AO731" i="20"/>
  <c r="AO715" i="20"/>
  <c r="AO699" i="20"/>
  <c r="AO683" i="20"/>
  <c r="AO667" i="20"/>
  <c r="AO651" i="20"/>
  <c r="AO635" i="20"/>
  <c r="AO619" i="20"/>
  <c r="AO603" i="20"/>
  <c r="AO587" i="20"/>
  <c r="AO571" i="20"/>
  <c r="AO555" i="20"/>
  <c r="AO539" i="20"/>
  <c r="AO523" i="20"/>
  <c r="AO507" i="20"/>
  <c r="AO491" i="20"/>
  <c r="AO475" i="20"/>
  <c r="BH880" i="20"/>
  <c r="BI880" i="20" s="1"/>
  <c r="BH769" i="20"/>
  <c r="BI769" i="20" s="1"/>
  <c r="BE894" i="20"/>
  <c r="BE878" i="20"/>
  <c r="BE863" i="20"/>
  <c r="BE847" i="20"/>
  <c r="BE831" i="20"/>
  <c r="BE799" i="20"/>
  <c r="BE783" i="20"/>
  <c r="BE767" i="20"/>
  <c r="BE751" i="20"/>
  <c r="DS498" i="20"/>
  <c r="DS514" i="20"/>
  <c r="DS578" i="20"/>
  <c r="DQ915" i="20"/>
  <c r="DQ899" i="20"/>
  <c r="DQ883" i="20"/>
  <c r="DQ867" i="20"/>
  <c r="DQ851" i="20"/>
  <c r="DQ835" i="20"/>
  <c r="DQ819" i="20"/>
  <c r="DQ803" i="20"/>
  <c r="DQ787" i="20"/>
  <c r="DQ771" i="20"/>
  <c r="DQ755" i="20"/>
  <c r="DQ739" i="20"/>
  <c r="DQ723" i="20"/>
  <c r="DQ707" i="20"/>
  <c r="DQ691" i="20"/>
  <c r="DQ675" i="20"/>
  <c r="DQ659" i="20"/>
  <c r="DQ643" i="20"/>
  <c r="DQ627" i="20"/>
  <c r="DQ611" i="20"/>
  <c r="DQ595" i="20"/>
  <c r="DQ579" i="20"/>
  <c r="DQ563" i="20"/>
  <c r="DQ547" i="20"/>
  <c r="DQ531" i="20"/>
  <c r="DQ515" i="20"/>
  <c r="DQ499" i="20"/>
  <c r="DQ483" i="20"/>
  <c r="AA619" i="20"/>
  <c r="Y743" i="20"/>
  <c r="Y583" i="20"/>
  <c r="Y567" i="20"/>
  <c r="Y551" i="20"/>
  <c r="AQ895" i="20"/>
  <c r="AQ879" i="20"/>
  <c r="AR903" i="20"/>
  <c r="AS903" i="20" s="1"/>
  <c r="AR887" i="20"/>
  <c r="AS887" i="20" s="1"/>
  <c r="AR871" i="20"/>
  <c r="AS871" i="20" s="1"/>
  <c r="AR855" i="20"/>
  <c r="AS855" i="20" s="1"/>
  <c r="AR839" i="20"/>
  <c r="AS839" i="20" s="1"/>
  <c r="AR823" i="20"/>
  <c r="AR807" i="20"/>
  <c r="AS807" i="20" s="1"/>
  <c r="AR791" i="20"/>
  <c r="AS791" i="20" s="1"/>
  <c r="AR775" i="20"/>
  <c r="AS775" i="20" s="1"/>
  <c r="AR759" i="20"/>
  <c r="AS759" i="20" s="1"/>
  <c r="AR743" i="20"/>
  <c r="AS743" i="20" s="1"/>
  <c r="AR727" i="20"/>
  <c r="AS727" i="20" s="1"/>
  <c r="AS711" i="20"/>
  <c r="AR695" i="20"/>
  <c r="AS695" i="20" s="1"/>
  <c r="AR679" i="20"/>
  <c r="AS679" i="20" s="1"/>
  <c r="AR663" i="20"/>
  <c r="AS663" i="20" s="1"/>
  <c r="AR647" i="20"/>
  <c r="AS647" i="20" s="1"/>
  <c r="AR631" i="20"/>
  <c r="AS631" i="20" s="1"/>
  <c r="AR615" i="20"/>
  <c r="AS615" i="20" s="1"/>
  <c r="AR599" i="20"/>
  <c r="AS599" i="20" s="1"/>
  <c r="AR583" i="20"/>
  <c r="AS583" i="20" s="1"/>
  <c r="AR567" i="20"/>
  <c r="AS567" i="20" s="1"/>
  <c r="AR551" i="20"/>
  <c r="AS551" i="20" s="1"/>
  <c r="AR535" i="20"/>
  <c r="AS535" i="20" s="1"/>
  <c r="AR519" i="20"/>
  <c r="AS519" i="20" s="1"/>
  <c r="AR503" i="20"/>
  <c r="AS503" i="20" s="1"/>
  <c r="AR487" i="20"/>
  <c r="AR471" i="20"/>
  <c r="AS471" i="20" s="1"/>
  <c r="AO908" i="20"/>
  <c r="AO892" i="20"/>
  <c r="AO876" i="20"/>
  <c r="AO860" i="20"/>
  <c r="AO844" i="20"/>
  <c r="AO828" i="20"/>
  <c r="AO812" i="20"/>
  <c r="AO796" i="20"/>
  <c r="AO780" i="20"/>
  <c r="AO764" i="20"/>
  <c r="AO748" i="20"/>
  <c r="AO732" i="20"/>
  <c r="AO716" i="20"/>
  <c r="AO700" i="20"/>
  <c r="AO684" i="20"/>
  <c r="AO668" i="20"/>
  <c r="AO620" i="20"/>
  <c r="AO604" i="20"/>
  <c r="AO588" i="20"/>
  <c r="AO556" i="20"/>
  <c r="AO540" i="20"/>
  <c r="AO492" i="20"/>
  <c r="AO476" i="20"/>
  <c r="BH855" i="20"/>
  <c r="BI855" i="20" s="1"/>
  <c r="BH839" i="20"/>
  <c r="BI839" i="20" s="1"/>
  <c r="BH601" i="20"/>
  <c r="BI601" i="20" s="1"/>
  <c r="BE904" i="20"/>
  <c r="BE809" i="20"/>
  <c r="BE777" i="20"/>
  <c r="BE761" i="20"/>
  <c r="BE731" i="20"/>
  <c r="BE651" i="20"/>
  <c r="BE636" i="20"/>
  <c r="BE620" i="20"/>
  <c r="BE589" i="20"/>
  <c r="BE573" i="20"/>
  <c r="BE557" i="20"/>
  <c r="BE494" i="20"/>
  <c r="BE478" i="20"/>
  <c r="I578" i="20"/>
  <c r="AQ543" i="20"/>
  <c r="AQ527" i="20"/>
  <c r="BE870" i="20"/>
  <c r="BE854" i="20"/>
  <c r="BE806" i="20"/>
  <c r="BE728" i="20"/>
  <c r="BE586" i="20"/>
  <c r="BE570" i="20"/>
  <c r="BE539" i="20"/>
  <c r="BE523" i="20"/>
  <c r="L904" i="20"/>
  <c r="M904" i="20" s="1"/>
  <c r="L747" i="20"/>
  <c r="M747" i="20" s="1"/>
  <c r="L731" i="20"/>
  <c r="M731" i="20" s="1"/>
  <c r="L635" i="20"/>
  <c r="M635" i="20" s="1"/>
  <c r="I769" i="20"/>
  <c r="AA727" i="20"/>
  <c r="AA695" i="20"/>
  <c r="AA615" i="20"/>
  <c r="AA519" i="20"/>
  <c r="AA503" i="20"/>
  <c r="AB864" i="20"/>
  <c r="AC864" i="20" s="1"/>
  <c r="AC720" i="20"/>
  <c r="AB704" i="20"/>
  <c r="AC704" i="20" s="1"/>
  <c r="AB688" i="20"/>
  <c r="AB672" i="20"/>
  <c r="AC672" i="20" s="1"/>
  <c r="AB656" i="20"/>
  <c r="AC656" i="20" s="1"/>
  <c r="AB640" i="20"/>
  <c r="AC640" i="20" s="1"/>
  <c r="AB624" i="20"/>
  <c r="AC624" i="20" s="1"/>
  <c r="AB608" i="20"/>
  <c r="AC608" i="20" s="1"/>
  <c r="AB592" i="20"/>
  <c r="AC592" i="20" s="1"/>
  <c r="AB576" i="20"/>
  <c r="AC576" i="20" s="1"/>
  <c r="AB560" i="20"/>
  <c r="AC560" i="20" s="1"/>
  <c r="AB544" i="20"/>
  <c r="AC544" i="20" s="1"/>
  <c r="AB528" i="20"/>
  <c r="AC528" i="20" s="1"/>
  <c r="AB512" i="20"/>
  <c r="AC512" i="20" s="1"/>
  <c r="AB496" i="20"/>
  <c r="AC496" i="20" s="1"/>
  <c r="AB480" i="20"/>
  <c r="AC480" i="20" s="1"/>
  <c r="Y723" i="20"/>
  <c r="Y707" i="20"/>
  <c r="Y611" i="20"/>
  <c r="BH851" i="20"/>
  <c r="BI851" i="20" s="1"/>
  <c r="BH503" i="20"/>
  <c r="BI503" i="20" s="1"/>
  <c r="BE869" i="20"/>
  <c r="BE837" i="20"/>
  <c r="BE821" i="20"/>
  <c r="BE805" i="20"/>
  <c r="BE789" i="20"/>
  <c r="BE663" i="20"/>
  <c r="BE647" i="20"/>
  <c r="BE632" i="20"/>
  <c r="BE585" i="20"/>
  <c r="BE569" i="20"/>
  <c r="BE506" i="20"/>
  <c r="BE490" i="20"/>
  <c r="BE474" i="20"/>
  <c r="AQ640" i="20"/>
  <c r="AQ890" i="20"/>
  <c r="AQ874" i="20"/>
  <c r="AQ858" i="20"/>
  <c r="K683" i="20"/>
  <c r="K667" i="20"/>
  <c r="K619" i="20"/>
  <c r="K603" i="20"/>
  <c r="K587" i="20"/>
  <c r="AA853" i="20"/>
  <c r="AA741" i="20"/>
  <c r="AA629" i="20"/>
  <c r="AA613" i="20"/>
  <c r="BG640" i="20"/>
  <c r="BG624" i="20"/>
  <c r="BG608" i="20"/>
  <c r="BG592" i="20"/>
  <c r="BG498" i="20"/>
  <c r="Y736" i="20"/>
  <c r="Y624" i="20"/>
  <c r="Y608" i="20"/>
  <c r="Y480" i="20"/>
  <c r="AQ794" i="20"/>
  <c r="AQ746" i="20"/>
  <c r="BG717" i="20"/>
  <c r="BG481" i="20"/>
  <c r="BH800" i="20"/>
  <c r="BI800" i="20" s="1"/>
  <c r="BH784" i="20"/>
  <c r="BI784" i="20" s="1"/>
  <c r="BH752" i="20"/>
  <c r="BI752" i="20" s="1"/>
  <c r="BH674" i="20"/>
  <c r="BI674" i="20" s="1"/>
  <c r="BE881" i="20"/>
  <c r="BE739" i="20"/>
  <c r="BE724" i="20"/>
  <c r="BE708" i="20"/>
  <c r="BE692" i="20"/>
  <c r="BE660" i="20"/>
  <c r="BE644" i="20"/>
  <c r="BE629" i="20"/>
  <c r="BE613" i="20"/>
  <c r="BE598" i="20"/>
  <c r="DC879" i="20"/>
  <c r="AQ608" i="20"/>
  <c r="AQ490" i="20"/>
  <c r="AR543" i="20"/>
  <c r="AS543" i="20" s="1"/>
  <c r="AR527" i="20"/>
  <c r="AS527" i="20" s="1"/>
  <c r="AR511" i="20"/>
  <c r="AS511" i="20" s="1"/>
  <c r="AR495" i="20"/>
  <c r="AS495" i="20" s="1"/>
  <c r="AO916" i="20"/>
  <c r="AO900" i="20"/>
  <c r="AO884" i="20"/>
  <c r="AO868" i="20"/>
  <c r="AO852" i="20"/>
  <c r="AO836" i="20"/>
  <c r="AO820" i="20"/>
  <c r="AO804" i="20"/>
  <c r="AO788" i="20"/>
  <c r="AO772" i="20"/>
  <c r="AO756" i="20"/>
  <c r="AO740" i="20"/>
  <c r="AO708" i="20"/>
  <c r="AO692" i="20"/>
  <c r="AO676" i="20"/>
  <c r="AO660" i="20"/>
  <c r="AO644" i="20"/>
  <c r="AO628" i="20"/>
  <c r="AO612" i="20"/>
  <c r="AO596" i="20"/>
  <c r="AO580" i="20"/>
  <c r="AO564" i="20"/>
  <c r="AO548" i="20"/>
  <c r="AO532" i="20"/>
  <c r="AO516" i="20"/>
  <c r="AO500" i="20"/>
  <c r="AO484" i="20"/>
  <c r="AO468" i="20"/>
  <c r="BH473" i="20"/>
  <c r="BI473" i="20" s="1"/>
  <c r="BH593" i="20"/>
  <c r="BI593" i="20" s="1"/>
  <c r="BH515" i="20"/>
  <c r="BI515" i="20" s="1"/>
  <c r="BH499" i="20"/>
  <c r="BI499" i="20" s="1"/>
  <c r="BE865" i="20"/>
  <c r="BE849" i="20"/>
  <c r="BE833" i="20"/>
  <c r="BE817" i="20"/>
  <c r="K904" i="20"/>
  <c r="L868" i="20"/>
  <c r="M868" i="20" s="1"/>
  <c r="L852" i="20"/>
  <c r="M852" i="20" s="1"/>
  <c r="L836" i="20"/>
  <c r="M836" i="20" s="1"/>
  <c r="L820" i="20"/>
  <c r="M820" i="20" s="1"/>
  <c r="L742" i="20"/>
  <c r="M742" i="20" s="1"/>
  <c r="L646" i="20"/>
  <c r="M646" i="20" s="1"/>
  <c r="L630" i="20"/>
  <c r="M630" i="20" s="1"/>
  <c r="L583" i="20"/>
  <c r="M583" i="20" s="1"/>
  <c r="L551" i="20"/>
  <c r="M551" i="20" s="1"/>
  <c r="I556" i="20"/>
  <c r="Y829" i="20"/>
  <c r="Y813" i="20"/>
  <c r="Y797" i="20"/>
  <c r="Y781" i="20"/>
  <c r="Y765" i="20"/>
  <c r="Y526" i="20"/>
  <c r="Y510" i="20"/>
  <c r="Y494" i="20"/>
  <c r="BH798" i="20"/>
  <c r="BI798" i="20" s="1"/>
  <c r="BH782" i="20"/>
  <c r="BI782" i="20" s="1"/>
  <c r="BH656" i="20"/>
  <c r="BI656" i="20" s="1"/>
  <c r="BH640" i="20"/>
  <c r="BI640" i="20" s="1"/>
  <c r="BE800" i="20"/>
  <c r="BE784" i="20"/>
  <c r="BE768" i="20"/>
  <c r="BE752" i="20"/>
  <c r="BE674" i="20"/>
  <c r="BE658" i="20"/>
  <c r="BE611" i="20"/>
  <c r="BE596" i="20"/>
  <c r="BE580" i="20"/>
  <c r="BE501" i="20"/>
  <c r="BE485" i="20"/>
  <c r="BE469" i="20"/>
  <c r="Y716" i="20"/>
  <c r="Y700" i="20"/>
  <c r="Y668" i="20"/>
  <c r="Y652" i="20"/>
  <c r="Y636" i="20"/>
  <c r="Y620" i="20"/>
  <c r="BG918" i="20"/>
  <c r="BG603" i="20"/>
  <c r="BG587" i="20"/>
  <c r="K741" i="20"/>
  <c r="K629" i="20"/>
  <c r="K613" i="20"/>
  <c r="Y746" i="20"/>
  <c r="Y491" i="20"/>
  <c r="BG823" i="20"/>
  <c r="BG807" i="20"/>
  <c r="BG775" i="20"/>
  <c r="BG713" i="20"/>
  <c r="BG476" i="20"/>
  <c r="AQ624" i="20"/>
  <c r="K900" i="20"/>
  <c r="K708" i="20"/>
  <c r="K644" i="20"/>
  <c r="K532" i="20"/>
  <c r="AR906" i="20"/>
  <c r="AS906" i="20" s="1"/>
  <c r="AR890" i="20"/>
  <c r="AS890" i="20" s="1"/>
  <c r="AR874" i="20"/>
  <c r="AS874" i="20" s="1"/>
  <c r="AR858" i="20"/>
  <c r="AS858" i="20" s="1"/>
  <c r="AR842" i="20"/>
  <c r="AS842" i="20" s="1"/>
  <c r="AR826" i="20"/>
  <c r="AS826" i="20" s="1"/>
  <c r="AR810" i="20"/>
  <c r="AS810" i="20" s="1"/>
  <c r="AR794" i="20"/>
  <c r="AS794" i="20" s="1"/>
  <c r="AR778" i="20"/>
  <c r="AS778" i="20" s="1"/>
  <c r="AR762" i="20"/>
  <c r="AS762" i="20" s="1"/>
  <c r="AO911" i="20"/>
  <c r="AO895" i="20"/>
  <c r="AO879" i="20"/>
  <c r="AO863" i="20"/>
  <c r="AO847" i="20"/>
  <c r="AO831" i="20"/>
  <c r="AO815" i="20"/>
  <c r="AO799" i="20"/>
  <c r="AO783" i="20"/>
  <c r="AO527" i="20"/>
  <c r="AO495" i="20"/>
  <c r="BG759" i="20"/>
  <c r="BH904" i="20"/>
  <c r="BI904" i="20" s="1"/>
  <c r="BH873" i="20"/>
  <c r="BI873" i="20" s="1"/>
  <c r="BH826" i="20"/>
  <c r="BI826" i="20" s="1"/>
  <c r="K803" i="20"/>
  <c r="K563" i="20"/>
  <c r="K547" i="20"/>
  <c r="L783" i="20"/>
  <c r="M783" i="20" s="1"/>
  <c r="L768" i="20"/>
  <c r="M768" i="20" s="1"/>
  <c r="L657" i="20"/>
  <c r="M657" i="20" s="1"/>
  <c r="L609" i="20"/>
  <c r="M609" i="20" s="1"/>
  <c r="I467" i="20"/>
  <c r="I599" i="20"/>
  <c r="I583" i="20"/>
  <c r="I567" i="20"/>
  <c r="I551" i="20"/>
  <c r="I535" i="20"/>
  <c r="I519" i="20"/>
  <c r="I503" i="20"/>
  <c r="I487" i="20"/>
  <c r="I471" i="20"/>
  <c r="AA749" i="20"/>
  <c r="AA573" i="20"/>
  <c r="AA557" i="20"/>
  <c r="AA509" i="20"/>
  <c r="AB886" i="20"/>
  <c r="AC886" i="20" s="1"/>
  <c r="Y887" i="20"/>
  <c r="Y760" i="20"/>
  <c r="Y489" i="20"/>
  <c r="Y473" i="20"/>
  <c r="BH467" i="20"/>
  <c r="BI467" i="20" s="1"/>
  <c r="BH571" i="20"/>
  <c r="BI571" i="20" s="1"/>
  <c r="BH556" i="20"/>
  <c r="BI556" i="20" s="1"/>
  <c r="BH525" i="20"/>
  <c r="BI525" i="20" s="1"/>
  <c r="BE669" i="20"/>
  <c r="BE653" i="20"/>
  <c r="BE638" i="20"/>
  <c r="BE607" i="20"/>
  <c r="L878" i="20"/>
  <c r="M878" i="20" s="1"/>
  <c r="L862" i="20"/>
  <c r="M862" i="20" s="1"/>
  <c r="L782" i="20"/>
  <c r="M782" i="20" s="1"/>
  <c r="L767" i="20"/>
  <c r="M767" i="20" s="1"/>
  <c r="L640" i="20"/>
  <c r="M640" i="20" s="1"/>
  <c r="L608" i="20"/>
  <c r="M608" i="20" s="1"/>
  <c r="L529" i="20"/>
  <c r="M529" i="20" s="1"/>
  <c r="AA540" i="20"/>
  <c r="AA524" i="20"/>
  <c r="Y728" i="20"/>
  <c r="Y712" i="20"/>
  <c r="Y616" i="20"/>
  <c r="AQ880" i="20"/>
  <c r="DD712" i="20"/>
  <c r="DE712" i="20" s="1"/>
  <c r="DD720" i="20"/>
  <c r="DE720" i="20" s="1"/>
  <c r="DD736" i="20"/>
  <c r="DE736" i="20" s="1"/>
  <c r="DD744" i="20"/>
  <c r="DE744" i="20" s="1"/>
  <c r="DD752" i="20"/>
  <c r="DE752" i="20" s="1"/>
  <c r="DD760" i="20"/>
  <c r="DE760" i="20" s="1"/>
  <c r="DD768" i="20"/>
  <c r="DE768" i="20" s="1"/>
  <c r="DD830" i="20"/>
  <c r="DE830" i="20" s="1"/>
  <c r="DC909" i="20"/>
  <c r="DA571" i="20"/>
  <c r="DA476" i="20"/>
  <c r="DS527" i="20"/>
  <c r="DS543" i="20"/>
  <c r="DT654" i="20"/>
  <c r="DU654" i="20" s="1"/>
  <c r="DT789" i="20"/>
  <c r="DU789" i="20" s="1"/>
  <c r="DQ907" i="20"/>
  <c r="DQ891" i="20"/>
  <c r="DQ875" i="20"/>
  <c r="DQ859" i="20"/>
  <c r="DQ843" i="20"/>
  <c r="DQ827" i="20"/>
  <c r="DQ811" i="20"/>
  <c r="DQ795" i="20"/>
  <c r="DQ779" i="20"/>
  <c r="DQ763" i="20"/>
  <c r="DQ747" i="20"/>
  <c r="DQ731" i="20"/>
  <c r="DQ715" i="20"/>
  <c r="DQ699" i="20"/>
  <c r="DQ683" i="20"/>
  <c r="DQ667" i="20"/>
  <c r="DQ651" i="20"/>
  <c r="DQ635" i="20"/>
  <c r="DQ619" i="20"/>
  <c r="DQ603" i="20"/>
  <c r="DQ587" i="20"/>
  <c r="DQ571" i="20"/>
  <c r="DQ555" i="20"/>
  <c r="DQ539" i="20"/>
  <c r="DQ523" i="20"/>
  <c r="DQ507" i="20"/>
  <c r="DQ475" i="20"/>
  <c r="DC527" i="20"/>
  <c r="DC543" i="20"/>
  <c r="DD558" i="20"/>
  <c r="DE558" i="20" s="1"/>
  <c r="DD566" i="20"/>
  <c r="DE566" i="20" s="1"/>
  <c r="DD596" i="20"/>
  <c r="DE596" i="20" s="1"/>
  <c r="DD604" i="20"/>
  <c r="DE604" i="20" s="1"/>
  <c r="DD886" i="20"/>
  <c r="DE886" i="20" s="1"/>
  <c r="DA552" i="20"/>
  <c r="DA520" i="20"/>
  <c r="DA472" i="20"/>
  <c r="DT496" i="20"/>
  <c r="DU496" i="20" s="1"/>
  <c r="DT552" i="20"/>
  <c r="DU552" i="20" s="1"/>
  <c r="DT560" i="20"/>
  <c r="DU560" i="20" s="1"/>
  <c r="DT568" i="20"/>
  <c r="DU568" i="20" s="1"/>
  <c r="DT576" i="20"/>
  <c r="DU576" i="20" s="1"/>
  <c r="DT584" i="20"/>
  <c r="DU584" i="20" s="1"/>
  <c r="DT592" i="20"/>
  <c r="DU592" i="20" s="1"/>
  <c r="DS799" i="20"/>
  <c r="DT918" i="20"/>
  <c r="DU918" i="20" s="1"/>
  <c r="DD495" i="20"/>
  <c r="DE495" i="20" s="1"/>
  <c r="DD511" i="20"/>
  <c r="DE511" i="20" s="1"/>
  <c r="DD527" i="20"/>
  <c r="DE527" i="20" s="1"/>
  <c r="DD543" i="20"/>
  <c r="DE543" i="20" s="1"/>
  <c r="DD574" i="20"/>
  <c r="DE574" i="20" s="1"/>
  <c r="DD581" i="20"/>
  <c r="DE581" i="20" s="1"/>
  <c r="DD589" i="20"/>
  <c r="DE589" i="20" s="1"/>
  <c r="DD848" i="20"/>
  <c r="DE848" i="20" s="1"/>
  <c r="DD856" i="20"/>
  <c r="DE856" i="20" s="1"/>
  <c r="DD864" i="20"/>
  <c r="DE864" i="20" s="1"/>
  <c r="DD879" i="20"/>
  <c r="DE879" i="20" s="1"/>
  <c r="DC895" i="20"/>
  <c r="DT640" i="20"/>
  <c r="DU640" i="20" s="1"/>
  <c r="DT648" i="20"/>
  <c r="DU648" i="20" s="1"/>
  <c r="DT807" i="20"/>
  <c r="DU807" i="20" s="1"/>
  <c r="DT815" i="20"/>
  <c r="DU815" i="20" s="1"/>
  <c r="DT823" i="20"/>
  <c r="DT831" i="20"/>
  <c r="DU831" i="20" s="1"/>
  <c r="DS879" i="20"/>
  <c r="DS895" i="20"/>
  <c r="DD551" i="20"/>
  <c r="DE551" i="20" s="1"/>
  <c r="DD559" i="20"/>
  <c r="DE559" i="20" s="1"/>
  <c r="DT895" i="20"/>
  <c r="DU895" i="20" s="1"/>
  <c r="DD504" i="20"/>
  <c r="DD512" i="20"/>
  <c r="DE512" i="20" s="1"/>
  <c r="DD520" i="20"/>
  <c r="DE520" i="20" s="1"/>
  <c r="DD528" i="20"/>
  <c r="DE528" i="20" s="1"/>
  <c r="DD536" i="20"/>
  <c r="DE536" i="20" s="1"/>
  <c r="DD544" i="20"/>
  <c r="DE544" i="20" s="1"/>
  <c r="DD715" i="20"/>
  <c r="DE715" i="20" s="1"/>
  <c r="DD723" i="20"/>
  <c r="DE723" i="20" s="1"/>
  <c r="DD747" i="20"/>
  <c r="DD755" i="20"/>
  <c r="DE755" i="20" s="1"/>
  <c r="DD763" i="20"/>
  <c r="DE763" i="20" s="1"/>
  <c r="DD825" i="20"/>
  <c r="DE825" i="20" s="1"/>
  <c r="DD857" i="20"/>
  <c r="DE857" i="20" s="1"/>
  <c r="DD880" i="20"/>
  <c r="DE880" i="20" s="1"/>
  <c r="DS490" i="20"/>
  <c r="DT784" i="20"/>
  <c r="DU784" i="20" s="1"/>
  <c r="DT792" i="20"/>
  <c r="DU792" i="20" s="1"/>
  <c r="DT586" i="20"/>
  <c r="DU586" i="20" s="1"/>
  <c r="DT594" i="20"/>
  <c r="DU594" i="20" s="1"/>
  <c r="DT602" i="20"/>
  <c r="DU602" i="20" s="1"/>
  <c r="DT610" i="20"/>
  <c r="DU610" i="20" s="1"/>
  <c r="DT761" i="20"/>
  <c r="DU761" i="20" s="1"/>
  <c r="DT769" i="20"/>
  <c r="DU769" i="20" s="1"/>
  <c r="DT777" i="20"/>
  <c r="DU777" i="20" s="1"/>
  <c r="DS746" i="20"/>
  <c r="DT801" i="20"/>
  <c r="DU801" i="20" s="1"/>
  <c r="DD607" i="20"/>
  <c r="DE607" i="20" s="1"/>
  <c r="DD646" i="20"/>
  <c r="DE646" i="20" s="1"/>
  <c r="DD661" i="20"/>
  <c r="DE661" i="20" s="1"/>
  <c r="DD669" i="20"/>
  <c r="DE669" i="20" s="1"/>
  <c r="DD677" i="20"/>
  <c r="DE677" i="20" s="1"/>
  <c r="DD693" i="20"/>
  <c r="DE693" i="20" s="1"/>
  <c r="DD874" i="20"/>
  <c r="DE874" i="20" s="1"/>
  <c r="DA515" i="20"/>
  <c r="DT682" i="20"/>
  <c r="DU682" i="20" s="1"/>
  <c r="DT690" i="20"/>
  <c r="DU690" i="20" s="1"/>
  <c r="DT698" i="20"/>
  <c r="DU698" i="20" s="1"/>
  <c r="DT722" i="20"/>
  <c r="DU722" i="20" s="1"/>
  <c r="DT730" i="20"/>
  <c r="DU730" i="20" s="1"/>
  <c r="DS794" i="20"/>
  <c r="DD592" i="20"/>
  <c r="DE592" i="20" s="1"/>
  <c r="DD615" i="20"/>
  <c r="DE615" i="20" s="1"/>
  <c r="DD623" i="20"/>
  <c r="DE623" i="20" s="1"/>
  <c r="DD631" i="20"/>
  <c r="DE631" i="20" s="1"/>
  <c r="DD654" i="20"/>
  <c r="DE654" i="20" s="1"/>
  <c r="DD804" i="20"/>
  <c r="DE804" i="20" s="1"/>
  <c r="DD835" i="20"/>
  <c r="DE835" i="20" s="1"/>
  <c r="DD859" i="20"/>
  <c r="DE859" i="20" s="1"/>
  <c r="DT667" i="20"/>
  <c r="DU667" i="20" s="1"/>
  <c r="DS858" i="20"/>
  <c r="DS874" i="20"/>
  <c r="DS890" i="20"/>
  <c r="DQ913" i="20"/>
  <c r="DQ897" i="20"/>
  <c r="DQ881" i="20"/>
  <c r="DQ865" i="20"/>
  <c r="DQ849" i="20"/>
  <c r="DQ833" i="20"/>
  <c r="DQ817" i="20"/>
  <c r="DQ801" i="20"/>
  <c r="DQ785" i="20"/>
  <c r="DQ769" i="20"/>
  <c r="DQ753" i="20"/>
  <c r="DQ737" i="20"/>
  <c r="DQ721" i="20"/>
  <c r="DQ705" i="20"/>
  <c r="DQ625" i="20"/>
  <c r="DQ513" i="20"/>
  <c r="DQ497" i="20"/>
  <c r="DD639" i="20"/>
  <c r="DE639" i="20" s="1"/>
  <c r="DD662" i="20"/>
  <c r="DE662" i="20" s="1"/>
  <c r="DA912" i="20"/>
  <c r="DA896" i="20"/>
  <c r="DA880" i="20"/>
  <c r="DA864" i="20"/>
  <c r="DA848" i="20"/>
  <c r="DA832" i="20"/>
  <c r="DA816" i="20"/>
  <c r="DA800" i="20"/>
  <c r="DA784" i="20"/>
  <c r="DA768" i="20"/>
  <c r="DA752" i="20"/>
  <c r="DA736" i="20"/>
  <c r="DA720" i="20"/>
  <c r="DA704" i="20"/>
  <c r="DA688" i="20"/>
  <c r="DA672" i="20"/>
  <c r="DA656" i="20"/>
  <c r="DA640" i="20"/>
  <c r="DA624" i="20"/>
  <c r="DA608" i="20"/>
  <c r="DA592" i="20"/>
  <c r="DA576" i="20"/>
  <c r="DA560" i="20"/>
  <c r="DA544" i="20"/>
  <c r="DA528" i="20"/>
  <c r="DA512" i="20"/>
  <c r="DA480" i="20"/>
  <c r="DT739" i="20"/>
  <c r="DU739" i="20" s="1"/>
  <c r="DT747" i="20"/>
  <c r="DU747" i="20" s="1"/>
  <c r="DT755" i="20"/>
  <c r="DU755" i="20" s="1"/>
  <c r="DT763" i="20"/>
  <c r="DU763" i="20" s="1"/>
  <c r="DT771" i="20"/>
  <c r="DU771" i="20" s="1"/>
  <c r="DT779" i="20"/>
  <c r="DU779" i="20" s="1"/>
  <c r="DT866" i="20"/>
  <c r="DU866" i="20" s="1"/>
  <c r="DT874" i="20"/>
  <c r="DU874" i="20" s="1"/>
  <c r="DT882" i="20"/>
  <c r="DU882" i="20" s="1"/>
  <c r="DQ912" i="20"/>
  <c r="DQ896" i="20"/>
  <c r="DQ832" i="20"/>
  <c r="DQ816" i="20"/>
  <c r="DQ800" i="20"/>
  <c r="DQ784" i="20"/>
  <c r="DQ768" i="20"/>
  <c r="DQ752" i="20"/>
  <c r="DQ736" i="20"/>
  <c r="DQ720" i="20"/>
  <c r="DQ688" i="20"/>
  <c r="DA911" i="20"/>
  <c r="DA895" i="20"/>
  <c r="DA879" i="20"/>
  <c r="DA863" i="20"/>
  <c r="DA847" i="20"/>
  <c r="DA831" i="20"/>
  <c r="DA815" i="20"/>
  <c r="DA799" i="20"/>
  <c r="DA783" i="20"/>
  <c r="DA767" i="20"/>
  <c r="DA751" i="20"/>
  <c r="DA735" i="20"/>
  <c r="DA719" i="20"/>
  <c r="DA703" i="20"/>
  <c r="DA687" i="20"/>
  <c r="DA671" i="20"/>
  <c r="DA655" i="20"/>
  <c r="DA639" i="20"/>
  <c r="DA623" i="20"/>
  <c r="DA607" i="20"/>
  <c r="DA591" i="20"/>
  <c r="DA575" i="20"/>
  <c r="DA559" i="20"/>
  <c r="DA527" i="20"/>
  <c r="DA511" i="20"/>
  <c r="DA495" i="20"/>
  <c r="DA479" i="20"/>
  <c r="DT724" i="20"/>
  <c r="DU724" i="20" s="1"/>
  <c r="DT732" i="20"/>
  <c r="DU732" i="20" s="1"/>
  <c r="DQ910" i="20"/>
  <c r="DQ542" i="20"/>
  <c r="DC799" i="20"/>
  <c r="DD837" i="20"/>
  <c r="DE837" i="20" s="1"/>
  <c r="DD845" i="20"/>
  <c r="DE845" i="20" s="1"/>
  <c r="DD853" i="20"/>
  <c r="DE853" i="20" s="1"/>
  <c r="DD861" i="20"/>
  <c r="DE861" i="20" s="1"/>
  <c r="DS494" i="20"/>
  <c r="DS558" i="20"/>
  <c r="DT645" i="20"/>
  <c r="DU645" i="20" s="1"/>
  <c r="DT653" i="20"/>
  <c r="DU653" i="20" s="1"/>
  <c r="DT669" i="20"/>
  <c r="DU669" i="20" s="1"/>
  <c r="DQ637" i="20"/>
  <c r="DQ605" i="20"/>
  <c r="DQ541" i="20"/>
  <c r="DQ525" i="20"/>
  <c r="DQ493" i="20"/>
  <c r="DD775" i="20"/>
  <c r="DE775" i="20" s="1"/>
  <c r="DD783" i="20"/>
  <c r="DE783" i="20" s="1"/>
  <c r="DD799" i="20"/>
  <c r="DE799" i="20" s="1"/>
  <c r="DD822" i="20"/>
  <c r="DE822" i="20" s="1"/>
  <c r="DC862" i="20"/>
  <c r="DD869" i="20"/>
  <c r="DE869" i="20" s="1"/>
  <c r="DD892" i="20"/>
  <c r="DE892" i="20" s="1"/>
  <c r="DT526" i="20"/>
  <c r="DU526" i="20" s="1"/>
  <c r="L874" i="20"/>
  <c r="M874" i="20" s="1"/>
  <c r="L826" i="20"/>
  <c r="M826" i="20" s="1"/>
  <c r="L700" i="20"/>
  <c r="M700" i="20" s="1"/>
  <c r="L668" i="20"/>
  <c r="M668" i="20" s="1"/>
  <c r="L493" i="20"/>
  <c r="M493" i="20" s="1"/>
  <c r="L477" i="20"/>
  <c r="M477" i="20" s="1"/>
  <c r="I914" i="20"/>
  <c r="I898" i="20"/>
  <c r="AR820" i="20"/>
  <c r="AS820" i="20" s="1"/>
  <c r="AS708" i="20"/>
  <c r="AR692" i="20"/>
  <c r="AS692" i="20" s="1"/>
  <c r="AR676" i="20"/>
  <c r="AS676" i="20" s="1"/>
  <c r="AR660" i="20"/>
  <c r="AS660" i="20" s="1"/>
  <c r="AR644" i="20"/>
  <c r="AS644" i="20" s="1"/>
  <c r="AR628" i="20"/>
  <c r="AS628" i="20" s="1"/>
  <c r="AR612" i="20"/>
  <c r="AS612" i="20" s="1"/>
  <c r="BG737" i="20"/>
  <c r="AA885" i="20"/>
  <c r="L775" i="20"/>
  <c r="M775" i="20" s="1"/>
  <c r="L632" i="20"/>
  <c r="M632" i="20" s="1"/>
  <c r="L585" i="20"/>
  <c r="M585" i="20" s="1"/>
  <c r="L569" i="20"/>
  <c r="M569" i="20" s="1"/>
  <c r="L553" i="20"/>
  <c r="M553" i="20" s="1"/>
  <c r="L537" i="20"/>
  <c r="M537" i="20" s="1"/>
  <c r="L505" i="20"/>
  <c r="M505" i="20" s="1"/>
  <c r="L489" i="20"/>
  <c r="M489" i="20" s="1"/>
  <c r="L473" i="20"/>
  <c r="M473" i="20" s="1"/>
  <c r="I910" i="20"/>
  <c r="I894" i="20"/>
  <c r="I494" i="20"/>
  <c r="AQ904" i="20"/>
  <c r="L821" i="20"/>
  <c r="M821" i="20" s="1"/>
  <c r="L805" i="20"/>
  <c r="M805" i="20" s="1"/>
  <c r="L789" i="20"/>
  <c r="M789" i="20" s="1"/>
  <c r="L711" i="20"/>
  <c r="M711" i="20" s="1"/>
  <c r="L663" i="20"/>
  <c r="M663" i="20" s="1"/>
  <c r="L615" i="20"/>
  <c r="M615" i="20" s="1"/>
  <c r="L520" i="20"/>
  <c r="M520" i="20" s="1"/>
  <c r="L472" i="20"/>
  <c r="M472" i="20" s="1"/>
  <c r="I909" i="20"/>
  <c r="AQ573" i="20"/>
  <c r="L912" i="20"/>
  <c r="M912" i="20" s="1"/>
  <c r="L896" i="20"/>
  <c r="M896" i="20" s="1"/>
  <c r="L659" i="20"/>
  <c r="M659" i="20" s="1"/>
  <c r="L643" i="20"/>
  <c r="M643" i="20" s="1"/>
  <c r="L500" i="20"/>
  <c r="M500" i="20" s="1"/>
  <c r="AA558" i="20"/>
  <c r="AA494" i="20"/>
  <c r="K578" i="20"/>
  <c r="K514" i="20"/>
  <c r="K498" i="20"/>
  <c r="K913" i="20"/>
  <c r="L892" i="20"/>
  <c r="M892" i="20" s="1"/>
  <c r="L719" i="20"/>
  <c r="L671" i="20"/>
  <c r="M671" i="20" s="1"/>
  <c r="L544" i="20"/>
  <c r="M544" i="20" s="1"/>
  <c r="L480" i="20"/>
  <c r="M480" i="20" s="1"/>
  <c r="I917" i="20"/>
  <c r="I901" i="20"/>
  <c r="I885" i="20"/>
  <c r="L686" i="20"/>
  <c r="M686" i="20" s="1"/>
  <c r="L795" i="20"/>
  <c r="M795" i="20" s="1"/>
  <c r="L764" i="20"/>
  <c r="M764" i="20" s="1"/>
  <c r="L526" i="20"/>
  <c r="M526" i="20" s="1"/>
  <c r="L510" i="20"/>
  <c r="M510" i="20" s="1"/>
  <c r="I869" i="20"/>
  <c r="I853" i="20"/>
  <c r="I837" i="20"/>
  <c r="I821" i="20"/>
  <c r="I805" i="20"/>
  <c r="I789" i="20"/>
  <c r="I773" i="20"/>
  <c r="I757" i="20"/>
  <c r="I741" i="20"/>
  <c r="I725" i="20"/>
  <c r="I709" i="20"/>
  <c r="I693" i="20"/>
  <c r="I677" i="20"/>
  <c r="I661" i="20"/>
  <c r="I645" i="20"/>
  <c r="I629" i="20"/>
  <c r="I613" i="20"/>
  <c r="I597" i="20"/>
  <c r="I581" i="20"/>
  <c r="I565" i="20"/>
  <c r="I549" i="20"/>
  <c r="I533" i="20"/>
  <c r="I517" i="20"/>
  <c r="I501" i="20"/>
  <c r="I486" i="20"/>
  <c r="Y575" i="20"/>
  <c r="Y559" i="20"/>
  <c r="Y543" i="20"/>
  <c r="Y527" i="20"/>
  <c r="Y511" i="20"/>
  <c r="Y495" i="20"/>
  <c r="Y479" i="20"/>
  <c r="AQ717" i="20"/>
  <c r="AR533" i="20"/>
  <c r="AS533" i="20" s="1"/>
  <c r="AR517" i="20"/>
  <c r="AS517" i="20" s="1"/>
  <c r="AR501" i="20"/>
  <c r="AS501" i="20" s="1"/>
  <c r="AR485" i="20"/>
  <c r="AS485" i="20" s="1"/>
  <c r="AR469" i="20"/>
  <c r="AS469" i="20" s="1"/>
  <c r="AO794" i="20"/>
  <c r="BG678" i="20"/>
  <c r="BH859" i="20"/>
  <c r="BI859" i="20" s="1"/>
  <c r="BH843" i="20"/>
  <c r="BI843" i="20" s="1"/>
  <c r="BH812" i="20"/>
  <c r="BI812" i="20" s="1"/>
  <c r="BH796" i="20"/>
  <c r="BI796" i="20" s="1"/>
  <c r="BH780" i="20"/>
  <c r="BI780" i="20" s="1"/>
  <c r="BH702" i="20"/>
  <c r="BI702" i="20" s="1"/>
  <c r="BH686" i="20"/>
  <c r="BI686" i="20" s="1"/>
  <c r="BH670" i="20"/>
  <c r="BI670" i="20" s="1"/>
  <c r="BH544" i="20"/>
  <c r="BI544" i="20" s="1"/>
  <c r="BH497" i="20"/>
  <c r="BI497" i="20" s="1"/>
  <c r="BE879" i="20"/>
  <c r="BE864" i="20"/>
  <c r="BE832" i="20"/>
  <c r="BE753" i="20"/>
  <c r="BE738" i="20"/>
  <c r="BE581" i="20"/>
  <c r="BE565" i="20"/>
  <c r="BE550" i="20"/>
  <c r="BE486" i="20"/>
  <c r="BE470" i="20"/>
  <c r="I866" i="20"/>
  <c r="I850" i="20"/>
  <c r="I834" i="20"/>
  <c r="I818" i="20"/>
  <c r="I802" i="20"/>
  <c r="I786" i="20"/>
  <c r="I770" i="20"/>
  <c r="I706" i="20"/>
  <c r="I690" i="20"/>
  <c r="I642" i="20"/>
  <c r="I627" i="20"/>
  <c r="I562" i="20"/>
  <c r="I514" i="20"/>
  <c r="I626" i="20"/>
  <c r="Y918" i="20"/>
  <c r="Y902" i="20"/>
  <c r="Y886" i="20"/>
  <c r="Y856" i="20"/>
  <c r="Y824" i="20"/>
  <c r="Y808" i="20"/>
  <c r="Y792" i="20"/>
  <c r="Y776" i="20"/>
  <c r="Y731" i="20"/>
  <c r="Y715" i="20"/>
  <c r="Y699" i="20"/>
  <c r="Y667" i="20"/>
  <c r="Y635" i="20"/>
  <c r="Y572" i="20"/>
  <c r="Y556" i="20"/>
  <c r="Y524" i="20"/>
  <c r="Y508" i="20"/>
  <c r="Y492" i="20"/>
  <c r="AQ557" i="20"/>
  <c r="AQ509" i="20"/>
  <c r="AO519" i="20"/>
  <c r="BG722" i="20"/>
  <c r="BH840" i="20"/>
  <c r="BI840" i="20" s="1"/>
  <c r="BE876" i="20"/>
  <c r="BE861" i="20"/>
  <c r="BE720" i="20"/>
  <c r="BE704" i="20"/>
  <c r="BE594" i="20"/>
  <c r="BE578" i="20"/>
  <c r="BE562" i="20"/>
  <c r="BE483" i="20"/>
  <c r="Y602" i="20"/>
  <c r="AQ713" i="20"/>
  <c r="BG799" i="20"/>
  <c r="BE891" i="20"/>
  <c r="BE875" i="20"/>
  <c r="BE719" i="20"/>
  <c r="BE671" i="20"/>
  <c r="BE655" i="20"/>
  <c r="BE640" i="20"/>
  <c r="BE624" i="20"/>
  <c r="BE609" i="20"/>
  <c r="BE577" i="20"/>
  <c r="BE561" i="20"/>
  <c r="BE530" i="20"/>
  <c r="BE514" i="20"/>
  <c r="BE498" i="20"/>
  <c r="BE482" i="20"/>
  <c r="I832" i="20"/>
  <c r="I816" i="20"/>
  <c r="I800" i="20"/>
  <c r="I784" i="20"/>
  <c r="I768" i="20"/>
  <c r="I752" i="20"/>
  <c r="I704" i="20"/>
  <c r="I688" i="20"/>
  <c r="I672" i="20"/>
  <c r="I656" i="20"/>
  <c r="I640" i="20"/>
  <c r="I624" i="20"/>
  <c r="I608" i="20"/>
  <c r="I592" i="20"/>
  <c r="I576" i="20"/>
  <c r="I560" i="20"/>
  <c r="I544" i="20"/>
  <c r="I512" i="20"/>
  <c r="I496" i="20"/>
  <c r="I480" i="20"/>
  <c r="AA858" i="20"/>
  <c r="AA794" i="20"/>
  <c r="Y916" i="20"/>
  <c r="Y900" i="20"/>
  <c r="Y822" i="20"/>
  <c r="Y806" i="20"/>
  <c r="Y790" i="20"/>
  <c r="Y774" i="20"/>
  <c r="Y759" i="20"/>
  <c r="Y617" i="20"/>
  <c r="BG862" i="20"/>
  <c r="BH900" i="20"/>
  <c r="BI900" i="20" s="1"/>
  <c r="BH885" i="20"/>
  <c r="BI885" i="20" s="1"/>
  <c r="BH869" i="20"/>
  <c r="BI869" i="20" s="1"/>
  <c r="BH649" i="20"/>
  <c r="BI649" i="20" s="1"/>
  <c r="BH617" i="20"/>
  <c r="BI617" i="20" s="1"/>
  <c r="BH539" i="20"/>
  <c r="BI539" i="20" s="1"/>
  <c r="BE859" i="20"/>
  <c r="BE843" i="20"/>
  <c r="BE796" i="20"/>
  <c r="BE780" i="20"/>
  <c r="BE764" i="20"/>
  <c r="BE748" i="20"/>
  <c r="BE734" i="20"/>
  <c r="BE702" i="20"/>
  <c r="BE686" i="20"/>
  <c r="BE670" i="20"/>
  <c r="BE654" i="20"/>
  <c r="BE639" i="20"/>
  <c r="BE623" i="20"/>
  <c r="BE608" i="20"/>
  <c r="BE592" i="20"/>
  <c r="BE576" i="20"/>
  <c r="BE545" i="20"/>
  <c r="BE513" i="20"/>
  <c r="BE497" i="20"/>
  <c r="BG563" i="20"/>
  <c r="BG532" i="20"/>
  <c r="BE873" i="20"/>
  <c r="I878" i="20"/>
  <c r="I862" i="20"/>
  <c r="I846" i="20"/>
  <c r="I830" i="20"/>
  <c r="I814" i="20"/>
  <c r="I622" i="20"/>
  <c r="I558" i="20"/>
  <c r="AA904" i="20"/>
  <c r="AB914" i="20"/>
  <c r="AC914" i="20" s="1"/>
  <c r="AB881" i="20"/>
  <c r="AC881" i="20" s="1"/>
  <c r="AB817" i="20"/>
  <c r="AC817" i="20" s="1"/>
  <c r="AB689" i="20"/>
  <c r="AC689" i="20" s="1"/>
  <c r="AB673" i="20"/>
  <c r="AC673" i="20" s="1"/>
  <c r="AB657" i="20"/>
  <c r="AC657" i="20" s="1"/>
  <c r="AB641" i="20"/>
  <c r="AC641" i="20" s="1"/>
  <c r="AB625" i="20"/>
  <c r="AC625" i="20" s="1"/>
  <c r="AB609" i="20"/>
  <c r="AC609" i="20" s="1"/>
  <c r="AB593" i="20"/>
  <c r="AC593" i="20" s="1"/>
  <c r="AB577" i="20"/>
  <c r="AC577" i="20" s="1"/>
  <c r="AB561" i="20"/>
  <c r="AC561" i="20" s="1"/>
  <c r="AB545" i="20"/>
  <c r="AC545" i="20" s="1"/>
  <c r="AB529" i="20"/>
  <c r="AC529" i="20" s="1"/>
  <c r="AB513" i="20"/>
  <c r="AC513" i="20" s="1"/>
  <c r="AB497" i="20"/>
  <c r="AC497" i="20" s="1"/>
  <c r="AB481" i="20"/>
  <c r="AC481" i="20" s="1"/>
  <c r="Y914" i="20"/>
  <c r="Y898" i="20"/>
  <c r="Y820" i="20"/>
  <c r="Y727" i="20"/>
  <c r="Y631" i="20"/>
  <c r="Y536" i="20"/>
  <c r="Y520" i="20"/>
  <c r="Y504" i="20"/>
  <c r="Y488" i="20"/>
  <c r="AQ568" i="20"/>
  <c r="AQ537" i="20"/>
  <c r="AO915" i="20"/>
  <c r="AO659" i="20"/>
  <c r="BH836" i="20"/>
  <c r="BI836" i="20" s="1"/>
  <c r="BH726" i="20"/>
  <c r="BI726" i="20" s="1"/>
  <c r="BI710" i="20"/>
  <c r="BH695" i="20"/>
  <c r="BI695" i="20" s="1"/>
  <c r="BH663" i="20"/>
  <c r="BI663" i="20" s="1"/>
  <c r="BH568" i="20"/>
  <c r="BI568" i="20" s="1"/>
  <c r="BE903" i="20"/>
  <c r="BE888" i="20"/>
  <c r="BE841" i="20"/>
  <c r="BE825" i="20"/>
  <c r="BE778" i="20"/>
  <c r="BE762" i="20"/>
  <c r="BE746" i="20"/>
  <c r="BE700" i="20"/>
  <c r="BE684" i="20"/>
  <c r="BE574" i="20"/>
  <c r="BE558" i="20"/>
  <c r="BE543" i="20"/>
  <c r="BE527" i="20"/>
  <c r="BE479" i="20"/>
  <c r="AQ552" i="20"/>
  <c r="AQ504" i="20"/>
  <c r="AO755" i="20"/>
  <c r="BE745" i="20"/>
  <c r="Y866" i="20"/>
  <c r="Y850" i="20"/>
  <c r="Y818" i="20"/>
  <c r="Y802" i="20"/>
  <c r="Y786" i="20"/>
  <c r="Y770" i="20"/>
  <c r="Y755" i="20"/>
  <c r="Y645" i="20"/>
  <c r="Y598" i="20"/>
  <c r="Y534" i="20"/>
  <c r="Y518" i="20"/>
  <c r="Y502" i="20"/>
  <c r="Y486" i="20"/>
  <c r="BH896" i="20"/>
  <c r="BI896" i="20" s="1"/>
  <c r="BH865" i="20"/>
  <c r="BI865" i="20" s="1"/>
  <c r="BH850" i="20"/>
  <c r="BI850" i="20" s="1"/>
  <c r="BH803" i="20"/>
  <c r="BI803" i="20" s="1"/>
  <c r="BH755" i="20"/>
  <c r="BI755" i="20" s="1"/>
  <c r="BH661" i="20"/>
  <c r="BI661" i="20" s="1"/>
  <c r="BH629" i="20"/>
  <c r="BI629" i="20" s="1"/>
  <c r="BH613" i="20"/>
  <c r="BI613" i="20" s="1"/>
  <c r="BH535" i="20"/>
  <c r="BI535" i="20" s="1"/>
  <c r="BH488" i="20"/>
  <c r="BI488" i="20" s="1"/>
  <c r="BE917" i="20"/>
  <c r="BE901" i="20"/>
  <c r="BE855" i="20"/>
  <c r="BE839" i="20"/>
  <c r="BE792" i="20"/>
  <c r="BE776" i="20"/>
  <c r="BE760" i="20"/>
  <c r="BE714" i="20"/>
  <c r="BE682" i="20"/>
  <c r="BE666" i="20"/>
  <c r="BE650" i="20"/>
  <c r="BE635" i="20"/>
  <c r="BE604" i="20"/>
  <c r="I521" i="20"/>
  <c r="I505" i="20"/>
  <c r="I489" i="20"/>
  <c r="I473" i="20"/>
  <c r="Y863" i="20"/>
  <c r="Y752" i="20"/>
  <c r="Y737" i="20"/>
  <c r="Y722" i="20"/>
  <c r="Y563" i="20"/>
  <c r="Y547" i="20"/>
  <c r="AQ862" i="20"/>
  <c r="AA754" i="20"/>
  <c r="AA514" i="20"/>
  <c r="Y846" i="20"/>
  <c r="Y830" i="20"/>
  <c r="Y814" i="20"/>
  <c r="Y798" i="20"/>
  <c r="Y766" i="20"/>
  <c r="Y751" i="20"/>
  <c r="Y721" i="20"/>
  <c r="Y705" i="20"/>
  <c r="Y689" i="20"/>
  <c r="Y673" i="20"/>
  <c r="Y657" i="20"/>
  <c r="Y641" i="20"/>
  <c r="AQ909" i="20"/>
  <c r="AR569" i="20"/>
  <c r="AS569" i="20" s="1"/>
  <c r="BH815" i="20"/>
  <c r="BI815" i="20" s="1"/>
  <c r="BI720" i="20"/>
  <c r="BH689" i="20"/>
  <c r="BI689" i="20" s="1"/>
  <c r="BH673" i="20"/>
  <c r="BI673" i="20" s="1"/>
  <c r="BH641" i="20"/>
  <c r="BI641" i="20" s="1"/>
  <c r="BH625" i="20"/>
  <c r="BI625" i="20" s="1"/>
  <c r="BH547" i="20"/>
  <c r="BI547" i="20" s="1"/>
  <c r="BE913" i="20"/>
  <c r="BE851" i="20"/>
  <c r="BE710" i="20"/>
  <c r="BE678" i="20"/>
  <c r="BE662" i="20"/>
  <c r="BE646" i="20"/>
  <c r="BE615" i="20"/>
  <c r="BE600" i="20"/>
  <c r="BE584" i="20"/>
  <c r="BE568" i="20"/>
  <c r="BE537" i="20"/>
  <c r="BE521" i="20"/>
  <c r="BE473" i="20"/>
  <c r="BG789" i="20"/>
  <c r="BG727" i="20"/>
  <c r="DD556" i="20"/>
  <c r="DE556" i="20" s="1"/>
  <c r="Y540" i="20"/>
  <c r="AQ765" i="20"/>
  <c r="AQ749" i="20"/>
  <c r="BG913" i="20"/>
  <c r="BH529" i="20"/>
  <c r="BI529" i="20" s="1"/>
  <c r="DC708" i="20"/>
  <c r="DA917" i="20"/>
  <c r="DA901" i="20"/>
  <c r="DA885" i="20"/>
  <c r="DA869" i="20"/>
  <c r="DA853" i="20"/>
  <c r="DA837" i="20"/>
  <c r="DA821" i="20"/>
  <c r="DA805" i="20"/>
  <c r="DA789" i="20"/>
  <c r="DA773" i="20"/>
  <c r="DA757" i="20"/>
  <c r="DA741" i="20"/>
  <c r="DA725" i="20"/>
  <c r="DA709" i="20"/>
  <c r="DA693" i="20"/>
  <c r="DA677" i="20"/>
  <c r="DA661" i="20"/>
  <c r="DA645" i="20"/>
  <c r="DA629" i="20"/>
  <c r="DA613" i="20"/>
  <c r="DA597" i="20"/>
  <c r="DA581" i="20"/>
  <c r="DA565" i="20"/>
  <c r="DA549" i="20"/>
  <c r="DA533" i="20"/>
  <c r="DA517" i="20"/>
  <c r="DA501" i="20"/>
  <c r="DA485" i="20"/>
  <c r="DA469" i="20"/>
  <c r="DD476" i="20"/>
  <c r="DE476" i="20" s="1"/>
  <c r="DD492" i="20"/>
  <c r="DE492" i="20" s="1"/>
  <c r="DD500" i="20"/>
  <c r="DE500" i="20" s="1"/>
  <c r="DD508" i="20"/>
  <c r="DE508" i="20" s="1"/>
  <c r="DD516" i="20"/>
  <c r="DE516" i="20" s="1"/>
  <c r="DD524" i="20"/>
  <c r="DE524" i="20" s="1"/>
  <c r="DD532" i="20"/>
  <c r="DE532" i="20" s="1"/>
  <c r="DD540" i="20"/>
  <c r="DE540" i="20" s="1"/>
  <c r="DD548" i="20"/>
  <c r="DE548" i="20" s="1"/>
  <c r="DD601" i="20"/>
  <c r="DE601" i="20" s="1"/>
  <c r="DD609" i="20"/>
  <c r="DE609" i="20" s="1"/>
  <c r="DD640" i="20"/>
  <c r="DE640" i="20" s="1"/>
  <c r="DD686" i="20"/>
  <c r="DE686" i="20" s="1"/>
  <c r="DD694" i="20"/>
  <c r="DE694" i="20" s="1"/>
  <c r="DD702" i="20"/>
  <c r="DE702" i="20" s="1"/>
  <c r="DD709" i="20"/>
  <c r="DE709" i="20" s="1"/>
  <c r="DD717" i="20"/>
  <c r="DE717" i="20" s="1"/>
  <c r="DD725" i="20"/>
  <c r="DE725" i="20" s="1"/>
  <c r="DD733" i="20"/>
  <c r="DE733" i="20" s="1"/>
  <c r="DD741" i="20"/>
  <c r="DE741" i="20" s="1"/>
  <c r="DD772" i="20"/>
  <c r="DE772" i="20" s="1"/>
  <c r="DD780" i="20"/>
  <c r="DE780" i="20" s="1"/>
  <c r="DD788" i="20"/>
  <c r="DE788" i="20" s="1"/>
  <c r="DD796" i="20"/>
  <c r="DE796" i="20" s="1"/>
  <c r="DD819" i="20"/>
  <c r="DE819" i="20" s="1"/>
  <c r="DD564" i="20"/>
  <c r="DE564" i="20" s="1"/>
  <c r="DD586" i="20"/>
  <c r="DE586" i="20" s="1"/>
  <c r="DD594" i="20"/>
  <c r="DE594" i="20" s="1"/>
  <c r="DD648" i="20"/>
  <c r="DE648" i="20" s="1"/>
  <c r="DD656" i="20"/>
  <c r="DE656" i="20" s="1"/>
  <c r="DD671" i="20"/>
  <c r="DE671" i="20" s="1"/>
  <c r="DD469" i="20"/>
  <c r="DE469" i="20" s="1"/>
  <c r="DD477" i="20"/>
  <c r="DE477" i="20" s="1"/>
  <c r="DD485" i="20"/>
  <c r="DE485" i="20" s="1"/>
  <c r="DD493" i="20"/>
  <c r="DE493" i="20" s="1"/>
  <c r="DD501" i="20"/>
  <c r="DE501" i="20" s="1"/>
  <c r="DD509" i="20"/>
  <c r="DE509" i="20" s="1"/>
  <c r="DD517" i="20"/>
  <c r="DE517" i="20" s="1"/>
  <c r="DD525" i="20"/>
  <c r="DE525" i="20" s="1"/>
  <c r="DD533" i="20"/>
  <c r="DE533" i="20" s="1"/>
  <c r="DD541" i="20"/>
  <c r="DE541" i="20" s="1"/>
  <c r="DD572" i="20"/>
  <c r="DE572" i="20" s="1"/>
  <c r="DD641" i="20"/>
  <c r="DE641" i="20" s="1"/>
  <c r="DC649" i="20"/>
  <c r="DD679" i="20"/>
  <c r="DE679" i="20" s="1"/>
  <c r="DD687" i="20"/>
  <c r="DE687" i="20" s="1"/>
  <c r="DD695" i="20"/>
  <c r="DE695" i="20" s="1"/>
  <c r="DD710" i="20"/>
  <c r="DE710" i="20" s="1"/>
  <c r="DD718" i="20"/>
  <c r="DE718" i="20" s="1"/>
  <c r="DD726" i="20"/>
  <c r="DE726" i="20" s="1"/>
  <c r="DD758" i="20"/>
  <c r="DE758" i="20" s="1"/>
  <c r="DD773" i="20"/>
  <c r="DE773" i="20" s="1"/>
  <c r="DD789" i="20"/>
  <c r="DE789" i="20" s="1"/>
  <c r="DD797" i="20"/>
  <c r="DE797" i="20" s="1"/>
  <c r="DD812" i="20"/>
  <c r="DE812" i="20" s="1"/>
  <c r="DD820" i="20"/>
  <c r="DE820" i="20" s="1"/>
  <c r="DD565" i="20"/>
  <c r="DE565" i="20" s="1"/>
  <c r="DD618" i="20"/>
  <c r="DE618" i="20" s="1"/>
  <c r="DD626" i="20"/>
  <c r="DE626" i="20" s="1"/>
  <c r="DD634" i="20"/>
  <c r="DE634" i="20" s="1"/>
  <c r="DD649" i="20"/>
  <c r="DE649" i="20" s="1"/>
  <c r="DD657" i="20"/>
  <c r="DE657" i="20" s="1"/>
  <c r="DD664" i="20"/>
  <c r="DE664" i="20" s="1"/>
  <c r="DD672" i="20"/>
  <c r="DE672" i="20" s="1"/>
  <c r="DD703" i="20"/>
  <c r="DE703" i="20" s="1"/>
  <c r="DD852" i="20"/>
  <c r="DE852" i="20" s="1"/>
  <c r="DD470" i="20"/>
  <c r="DE470" i="20" s="1"/>
  <c r="DD478" i="20"/>
  <c r="DE478" i="20" s="1"/>
  <c r="DD486" i="20"/>
  <c r="DE486" i="20" s="1"/>
  <c r="DD580" i="20"/>
  <c r="DE580" i="20" s="1"/>
  <c r="DD603" i="20"/>
  <c r="DE603" i="20" s="1"/>
  <c r="DD611" i="20"/>
  <c r="DE611" i="20" s="1"/>
  <c r="DD642" i="20"/>
  <c r="DE642" i="20" s="1"/>
  <c r="DD688" i="20"/>
  <c r="DE688" i="20" s="1"/>
  <c r="DD719" i="20"/>
  <c r="DE719" i="20" s="1"/>
  <c r="DD735" i="20"/>
  <c r="DE735" i="20" s="1"/>
  <c r="DD743" i="20"/>
  <c r="DE743" i="20" s="1"/>
  <c r="DD751" i="20"/>
  <c r="DE751" i="20" s="1"/>
  <c r="DD759" i="20"/>
  <c r="DE759" i="20" s="1"/>
  <c r="DD774" i="20"/>
  <c r="DE774" i="20" s="1"/>
  <c r="DD782" i="20"/>
  <c r="DE782" i="20" s="1"/>
  <c r="DD790" i="20"/>
  <c r="DE790" i="20" s="1"/>
  <c r="DD798" i="20"/>
  <c r="DE798" i="20" s="1"/>
  <c r="DD619" i="20"/>
  <c r="DE619" i="20" s="1"/>
  <c r="DD627" i="20"/>
  <c r="DE627" i="20" s="1"/>
  <c r="DD635" i="20"/>
  <c r="DE635" i="20" s="1"/>
  <c r="DD767" i="20"/>
  <c r="DE767" i="20" s="1"/>
  <c r="DC644" i="20"/>
  <c r="DC713" i="20"/>
  <c r="DC537" i="20"/>
  <c r="DD552" i="20"/>
  <c r="DE552" i="20" s="1"/>
  <c r="DD560" i="20"/>
  <c r="DE560" i="20" s="1"/>
  <c r="DD568" i="20"/>
  <c r="DE568" i="20" s="1"/>
  <c r="DD621" i="20"/>
  <c r="DE621" i="20" s="1"/>
  <c r="DD629" i="20"/>
  <c r="DE629" i="20" s="1"/>
  <c r="DD637" i="20"/>
  <c r="DE637" i="20" s="1"/>
  <c r="DD652" i="20"/>
  <c r="DE652" i="20" s="1"/>
  <c r="DD473" i="20"/>
  <c r="DE473" i="20" s="1"/>
  <c r="DD481" i="20"/>
  <c r="DE481" i="20" s="1"/>
  <c r="DD489" i="20"/>
  <c r="DE489" i="20" s="1"/>
  <c r="DD497" i="20"/>
  <c r="DE497" i="20" s="1"/>
  <c r="DD505" i="20"/>
  <c r="DE505" i="20" s="1"/>
  <c r="DD513" i="20"/>
  <c r="DE513" i="20" s="1"/>
  <c r="DD521" i="20"/>
  <c r="DE521" i="20" s="1"/>
  <c r="DD529" i="20"/>
  <c r="DE529" i="20" s="1"/>
  <c r="DD537" i="20"/>
  <c r="DE537" i="20" s="1"/>
  <c r="DD545" i="20"/>
  <c r="DE545" i="20" s="1"/>
  <c r="DD606" i="20"/>
  <c r="DE606" i="20" s="1"/>
  <c r="DD645" i="20"/>
  <c r="DE645" i="20" s="1"/>
  <c r="DD660" i="20"/>
  <c r="DE660" i="20" s="1"/>
  <c r="DD683" i="20"/>
  <c r="DE683" i="20" s="1"/>
  <c r="DD691" i="20"/>
  <c r="DE691" i="20" s="1"/>
  <c r="DD699" i="20"/>
  <c r="DE699" i="20" s="1"/>
  <c r="DD714" i="20"/>
  <c r="DE714" i="20" s="1"/>
  <c r="DD722" i="20"/>
  <c r="DE722" i="20" s="1"/>
  <c r="DD730" i="20"/>
  <c r="DE730" i="20" s="1"/>
  <c r="DD738" i="20"/>
  <c r="DE738" i="20" s="1"/>
  <c r="DD762" i="20"/>
  <c r="DE762" i="20" s="1"/>
  <c r="DD777" i="20"/>
  <c r="DE777" i="20" s="1"/>
  <c r="DD785" i="20"/>
  <c r="DD561" i="20"/>
  <c r="DE561" i="20" s="1"/>
  <c r="DD591" i="20"/>
  <c r="DE591" i="20" s="1"/>
  <c r="DD653" i="20"/>
  <c r="DE653" i="20" s="1"/>
  <c r="DD668" i="20"/>
  <c r="DE668" i="20" s="1"/>
  <c r="DD770" i="20"/>
  <c r="DE770" i="20" s="1"/>
  <c r="DD707" i="20"/>
  <c r="DE707" i="20" s="1"/>
  <c r="DS662" i="20"/>
  <c r="DD827" i="20"/>
  <c r="DE827" i="20" s="1"/>
  <c r="DD911" i="20"/>
  <c r="DE911" i="20" s="1"/>
  <c r="DS592" i="20"/>
  <c r="DT607" i="20"/>
  <c r="DU607" i="20" s="1"/>
  <c r="DT638" i="20"/>
  <c r="DU638" i="20" s="1"/>
  <c r="DT661" i="20"/>
  <c r="DU661" i="20" s="1"/>
  <c r="DT786" i="20"/>
  <c r="DU786" i="20" s="1"/>
  <c r="DT794" i="20"/>
  <c r="DU794" i="20" s="1"/>
  <c r="DT802" i="20"/>
  <c r="DU802" i="20" s="1"/>
  <c r="DT810" i="20"/>
  <c r="DU810" i="20" s="1"/>
  <c r="DT818" i="20"/>
  <c r="DU818" i="20" s="1"/>
  <c r="DT826" i="20"/>
  <c r="DU826" i="20" s="1"/>
  <c r="DT834" i="20"/>
  <c r="DU834" i="20" s="1"/>
  <c r="DT842" i="20"/>
  <c r="DU842" i="20" s="1"/>
  <c r="DT913" i="20"/>
  <c r="DU913" i="20" s="1"/>
  <c r="DQ914" i="20"/>
  <c r="DQ898" i="20"/>
  <c r="DQ882" i="20"/>
  <c r="DQ866" i="20"/>
  <c r="DQ850" i="20"/>
  <c r="DQ834" i="20"/>
  <c r="DQ818" i="20"/>
  <c r="DQ802" i="20"/>
  <c r="DQ786" i="20"/>
  <c r="DQ770" i="20"/>
  <c r="DQ754" i="20"/>
  <c r="DQ738" i="20"/>
  <c r="DQ722" i="20"/>
  <c r="DQ706" i="20"/>
  <c r="DQ690" i="20"/>
  <c r="DQ674" i="20"/>
  <c r="DQ658" i="20"/>
  <c r="DQ642" i="20"/>
  <c r="DQ626" i="20"/>
  <c r="DQ610" i="20"/>
  <c r="DQ594" i="20"/>
  <c r="DQ578" i="20"/>
  <c r="DQ562" i="20"/>
  <c r="DQ546" i="20"/>
  <c r="DQ530" i="20"/>
  <c r="DQ514" i="20"/>
  <c r="DQ498" i="20"/>
  <c r="DQ482" i="20"/>
  <c r="DD813" i="20"/>
  <c r="DE813" i="20" s="1"/>
  <c r="DD821" i="20"/>
  <c r="DE821" i="20" s="1"/>
  <c r="DD836" i="20"/>
  <c r="DE836" i="20" s="1"/>
  <c r="DD844" i="20"/>
  <c r="DE844" i="20" s="1"/>
  <c r="DD860" i="20"/>
  <c r="DE860" i="20" s="1"/>
  <c r="DC913" i="20"/>
  <c r="DA659" i="20"/>
  <c r="DA643" i="20"/>
  <c r="DA627" i="20"/>
  <c r="DA611" i="20"/>
  <c r="DA595" i="20"/>
  <c r="DA579" i="20"/>
  <c r="DA563" i="20"/>
  <c r="DA547" i="20"/>
  <c r="DA499" i="20"/>
  <c r="DA483" i="20"/>
  <c r="DT497" i="20"/>
  <c r="DU497" i="20" s="1"/>
  <c r="DT624" i="20"/>
  <c r="DU624" i="20" s="1"/>
  <c r="DT632" i="20"/>
  <c r="DU632" i="20" s="1"/>
  <c r="DT647" i="20"/>
  <c r="DU647" i="20" s="1"/>
  <c r="DT670" i="20"/>
  <c r="DU670" i="20" s="1"/>
  <c r="DS678" i="20"/>
  <c r="DT709" i="20"/>
  <c r="DU709" i="20" s="1"/>
  <c r="DT717" i="20"/>
  <c r="DU717" i="20" s="1"/>
  <c r="DT725" i="20"/>
  <c r="DU725" i="20" s="1"/>
  <c r="DT733" i="20"/>
  <c r="DU733" i="20" s="1"/>
  <c r="DT740" i="20"/>
  <c r="DU740" i="20" s="1"/>
  <c r="DT748" i="20"/>
  <c r="DU748" i="20" s="1"/>
  <c r="DT851" i="20"/>
  <c r="DU851" i="20" s="1"/>
  <c r="DT859" i="20"/>
  <c r="DU859" i="20" s="1"/>
  <c r="DT867" i="20"/>
  <c r="DU867" i="20" s="1"/>
  <c r="DQ575" i="20"/>
  <c r="DD806" i="20"/>
  <c r="DE806" i="20" s="1"/>
  <c r="DD868" i="20"/>
  <c r="DE868" i="20" s="1"/>
  <c r="DD897" i="20"/>
  <c r="DE897" i="20" s="1"/>
  <c r="DD905" i="20"/>
  <c r="DE905" i="20" s="1"/>
  <c r="DA914" i="20"/>
  <c r="DA898" i="20"/>
  <c r="DA882" i="20"/>
  <c r="DA866" i="20"/>
  <c r="DA850" i="20"/>
  <c r="DA834" i="20"/>
  <c r="DA818" i="20"/>
  <c r="DA802" i="20"/>
  <c r="DA786" i="20"/>
  <c r="DA770" i="20"/>
  <c r="DA754" i="20"/>
  <c r="DA738" i="20"/>
  <c r="DA722" i="20"/>
  <c r="DA706" i="20"/>
  <c r="DA690" i="20"/>
  <c r="DA674" i="20"/>
  <c r="DA658" i="20"/>
  <c r="DA642" i="20"/>
  <c r="DA626" i="20"/>
  <c r="DA610" i="20"/>
  <c r="DA594" i="20"/>
  <c r="DA578" i="20"/>
  <c r="DA562" i="20"/>
  <c r="DA546" i="20"/>
  <c r="DA530" i="20"/>
  <c r="DA498" i="20"/>
  <c r="DA482" i="20"/>
  <c r="DT601" i="20"/>
  <c r="DU601" i="20" s="1"/>
  <c r="DT609" i="20"/>
  <c r="DU609" i="20" s="1"/>
  <c r="DS640" i="20"/>
  <c r="DT655" i="20"/>
  <c r="DU655" i="20" s="1"/>
  <c r="DT678" i="20"/>
  <c r="DU678" i="20" s="1"/>
  <c r="DT686" i="20"/>
  <c r="DU686" i="20" s="1"/>
  <c r="DT694" i="20"/>
  <c r="DU694" i="20" s="1"/>
  <c r="DT702" i="20"/>
  <c r="DU702" i="20" s="1"/>
  <c r="DS741" i="20"/>
  <c r="DT804" i="20"/>
  <c r="DU804" i="20" s="1"/>
  <c r="DT812" i="20"/>
  <c r="DU812" i="20" s="1"/>
  <c r="DT820" i="20"/>
  <c r="DU820" i="20" s="1"/>
  <c r="DT828" i="20"/>
  <c r="DU828" i="20" s="1"/>
  <c r="DT836" i="20"/>
  <c r="DU836" i="20" s="1"/>
  <c r="DT844" i="20"/>
  <c r="DU844" i="20" s="1"/>
  <c r="DQ894" i="20"/>
  <c r="DQ878" i="20"/>
  <c r="DQ862" i="20"/>
  <c r="DQ846" i="20"/>
  <c r="DQ830" i="20"/>
  <c r="DQ814" i="20"/>
  <c r="DQ798" i="20"/>
  <c r="DQ782" i="20"/>
  <c r="DQ766" i="20"/>
  <c r="DQ750" i="20"/>
  <c r="DQ734" i="20"/>
  <c r="DQ718" i="20"/>
  <c r="DQ702" i="20"/>
  <c r="DQ686" i="20"/>
  <c r="DQ670" i="20"/>
  <c r="DQ654" i="20"/>
  <c r="DQ638" i="20"/>
  <c r="DQ622" i="20"/>
  <c r="DQ606" i="20"/>
  <c r="DQ590" i="20"/>
  <c r="DQ574" i="20"/>
  <c r="DQ558" i="20"/>
  <c r="DQ526" i="20"/>
  <c r="DQ510" i="20"/>
  <c r="DQ494" i="20"/>
  <c r="DT663" i="20"/>
  <c r="DU663" i="20" s="1"/>
  <c r="DS789" i="20"/>
  <c r="DQ589" i="20"/>
  <c r="DT797" i="20"/>
  <c r="DU797" i="20" s="1"/>
  <c r="DS853" i="20"/>
  <c r="DS885" i="20"/>
  <c r="DD838" i="20"/>
  <c r="DE838" i="20" s="1"/>
  <c r="DD846" i="20"/>
  <c r="DE846" i="20" s="1"/>
  <c r="DD854" i="20"/>
  <c r="DE854" i="20" s="1"/>
  <c r="DD862" i="20"/>
  <c r="DE862" i="20" s="1"/>
  <c r="DA475" i="20"/>
  <c r="DT467" i="20"/>
  <c r="DU467" i="20" s="1"/>
  <c r="DT475" i="20"/>
  <c r="DU475" i="20" s="1"/>
  <c r="DT483" i="20"/>
  <c r="DU483" i="20" s="1"/>
  <c r="DT491" i="20"/>
  <c r="DU491" i="20" s="1"/>
  <c r="DT499" i="20"/>
  <c r="DU499" i="20" s="1"/>
  <c r="DT507" i="20"/>
  <c r="DU507" i="20" s="1"/>
  <c r="DT515" i="20"/>
  <c r="DU515" i="20" s="1"/>
  <c r="DT523" i="20"/>
  <c r="DU523" i="20" s="1"/>
  <c r="DT531" i="20"/>
  <c r="DU531" i="20" s="1"/>
  <c r="DT539" i="20"/>
  <c r="DU539" i="20" s="1"/>
  <c r="DT547" i="20"/>
  <c r="DU547" i="20" s="1"/>
  <c r="DT555" i="20"/>
  <c r="DU555" i="20" s="1"/>
  <c r="DT563" i="20"/>
  <c r="DU563" i="20" s="1"/>
  <c r="DT571" i="20"/>
  <c r="DU571" i="20" s="1"/>
  <c r="DT579" i="20"/>
  <c r="DU579" i="20" s="1"/>
  <c r="DT587" i="20"/>
  <c r="DU587" i="20" s="1"/>
  <c r="DT595" i="20"/>
  <c r="DU595" i="20" s="1"/>
  <c r="DS657" i="20"/>
  <c r="DT711" i="20"/>
  <c r="DU711" i="20" s="1"/>
  <c r="DT719" i="20"/>
  <c r="DU719" i="20" s="1"/>
  <c r="DT727" i="20"/>
  <c r="DU727" i="20" s="1"/>
  <c r="DT742" i="20"/>
  <c r="DU742" i="20" s="1"/>
  <c r="DT750" i="20"/>
  <c r="DU750" i="20" s="1"/>
  <c r="DT758" i="20"/>
  <c r="DU758" i="20" s="1"/>
  <c r="DT766" i="20"/>
  <c r="DU766" i="20" s="1"/>
  <c r="DT774" i="20"/>
  <c r="DU774" i="20" s="1"/>
  <c r="DT782" i="20"/>
  <c r="DU782" i="20" s="1"/>
  <c r="DS822" i="20"/>
  <c r="DS838" i="20"/>
  <c r="DT861" i="20"/>
  <c r="DU861" i="20" s="1"/>
  <c r="DT869" i="20"/>
  <c r="DU869" i="20" s="1"/>
  <c r="DT877" i="20"/>
  <c r="DU877" i="20" s="1"/>
  <c r="DT885" i="20"/>
  <c r="DU885" i="20" s="1"/>
  <c r="DT893" i="20"/>
  <c r="DU893" i="20" s="1"/>
  <c r="DT909" i="20"/>
  <c r="DU909" i="20" s="1"/>
  <c r="DQ491" i="20"/>
  <c r="DD823" i="20"/>
  <c r="DE823" i="20" s="1"/>
  <c r="DD831" i="20"/>
  <c r="DE831" i="20" s="1"/>
  <c r="DD884" i="20"/>
  <c r="DE884" i="20" s="1"/>
  <c r="DD891" i="20"/>
  <c r="DE891" i="20" s="1"/>
  <c r="DD907" i="20"/>
  <c r="DE907" i="20" s="1"/>
  <c r="DD915" i="20"/>
  <c r="DE915" i="20" s="1"/>
  <c r="DT657" i="20"/>
  <c r="DU657" i="20" s="1"/>
  <c r="DT672" i="20"/>
  <c r="DU672" i="20" s="1"/>
  <c r="DT680" i="20"/>
  <c r="DU680" i="20" s="1"/>
  <c r="DT688" i="20"/>
  <c r="DU688" i="20" s="1"/>
  <c r="DT696" i="20"/>
  <c r="DU696" i="20" s="1"/>
  <c r="DT735" i="20"/>
  <c r="DU735" i="20" s="1"/>
  <c r="DT814" i="20"/>
  <c r="DU814" i="20" s="1"/>
  <c r="DT830" i="20"/>
  <c r="DU830" i="20" s="1"/>
  <c r="DT917" i="20"/>
  <c r="DU917" i="20" s="1"/>
  <c r="DD793" i="20"/>
  <c r="DE793" i="20" s="1"/>
  <c r="DD801" i="20"/>
  <c r="DE801" i="20" s="1"/>
  <c r="DD808" i="20"/>
  <c r="DE808" i="20" s="1"/>
  <c r="DD816" i="20"/>
  <c r="DE816" i="20" s="1"/>
  <c r="DC900" i="20"/>
  <c r="DT619" i="20"/>
  <c r="DU619" i="20" s="1"/>
  <c r="DT627" i="20"/>
  <c r="DU627" i="20" s="1"/>
  <c r="DT642" i="20"/>
  <c r="DU642" i="20" s="1"/>
  <c r="DT650" i="20"/>
  <c r="DU650" i="20" s="1"/>
  <c r="DT665" i="20"/>
  <c r="DU665" i="20" s="1"/>
  <c r="DS673" i="20"/>
  <c r="DT704" i="20"/>
  <c r="DU704" i="20" s="1"/>
  <c r="DT712" i="20"/>
  <c r="DU712" i="20" s="1"/>
  <c r="DT862" i="20"/>
  <c r="DU862" i="20" s="1"/>
  <c r="DT878" i="20"/>
  <c r="DU878" i="20" s="1"/>
  <c r="DT886" i="20"/>
  <c r="DU886" i="20" s="1"/>
  <c r="DT894" i="20"/>
  <c r="DU894" i="20" s="1"/>
  <c r="DT902" i="20"/>
  <c r="DU902" i="20" s="1"/>
  <c r="DT910" i="20"/>
  <c r="DU910" i="20" s="1"/>
  <c r="DS918" i="20"/>
  <c r="DD885" i="20"/>
  <c r="DE885" i="20" s="1"/>
  <c r="DD900" i="20"/>
  <c r="DE900" i="20" s="1"/>
  <c r="DD908" i="20"/>
  <c r="DE908" i="20" s="1"/>
  <c r="DD916" i="20"/>
  <c r="DE916" i="20" s="1"/>
  <c r="DA556" i="20"/>
  <c r="DA524" i="20"/>
  <c r="DA508" i="20"/>
  <c r="DT604" i="20"/>
  <c r="DU604" i="20" s="1"/>
  <c r="DT612" i="20"/>
  <c r="DU612" i="20" s="1"/>
  <c r="DT635" i="20"/>
  <c r="DU635" i="20" s="1"/>
  <c r="DT658" i="20"/>
  <c r="DU658" i="20" s="1"/>
  <c r="DT673" i="20"/>
  <c r="DU673" i="20" s="1"/>
  <c r="DS705" i="20"/>
  <c r="DT839" i="20"/>
  <c r="DU839" i="20" s="1"/>
  <c r="DA907" i="20"/>
  <c r="DA891" i="20"/>
  <c r="DA875" i="20"/>
  <c r="DA859" i="20"/>
  <c r="DA843" i="20"/>
  <c r="DA827" i="20"/>
  <c r="DA811" i="20"/>
  <c r="DA795" i="20"/>
  <c r="DA779" i="20"/>
  <c r="DA763" i="20"/>
  <c r="DA747" i="20"/>
  <c r="DA731" i="20"/>
  <c r="DA715" i="20"/>
  <c r="DA699" i="20"/>
  <c r="DA683" i="20"/>
  <c r="DA667" i="20"/>
  <c r="DA651" i="20"/>
  <c r="DA635" i="20"/>
  <c r="DA619" i="20"/>
  <c r="DA603" i="20"/>
  <c r="DA587" i="20"/>
  <c r="DA555" i="20"/>
  <c r="DA539" i="20"/>
  <c r="DA523" i="20"/>
  <c r="DA507" i="20"/>
  <c r="DA491" i="20"/>
  <c r="DU525" i="20"/>
  <c r="DS613" i="20"/>
  <c r="DS737" i="20"/>
  <c r="DS784" i="20"/>
  <c r="DT903" i="20"/>
  <c r="DU903" i="20" s="1"/>
  <c r="DQ903" i="20"/>
  <c r="DQ887" i="20"/>
  <c r="DQ871" i="20"/>
  <c r="DQ855" i="20"/>
  <c r="DQ839" i="20"/>
  <c r="DQ823" i="20"/>
  <c r="DQ807" i="20"/>
  <c r="DQ791" i="20"/>
  <c r="DQ775" i="20"/>
  <c r="DQ759" i="20"/>
  <c r="DQ743" i="20"/>
  <c r="DQ727" i="20"/>
  <c r="DQ711" i="20"/>
  <c r="DQ695" i="20"/>
  <c r="DQ679" i="20"/>
  <c r="DQ663" i="20"/>
  <c r="DQ647" i="20"/>
  <c r="DQ631" i="20"/>
  <c r="DQ615" i="20"/>
  <c r="DQ599" i="20"/>
  <c r="DQ583" i="20"/>
  <c r="DQ567" i="20"/>
  <c r="DQ551" i="20"/>
  <c r="DQ535" i="20"/>
  <c r="DQ519" i="20"/>
  <c r="DQ503" i="20"/>
  <c r="DQ487" i="20"/>
  <c r="DA620" i="20"/>
  <c r="DS486" i="20"/>
  <c r="DS582" i="20"/>
  <c r="DS598" i="20"/>
  <c r="DS629" i="20"/>
  <c r="DT800" i="20"/>
  <c r="DU800" i="20" s="1"/>
  <c r="DS880" i="20"/>
  <c r="DU558" i="20"/>
  <c r="DS817" i="20"/>
  <c r="DS833" i="20"/>
  <c r="DT848" i="20"/>
  <c r="DU848" i="20" s="1"/>
  <c r="DT856" i="20"/>
  <c r="DU856" i="20" s="1"/>
  <c r="DT864" i="20"/>
  <c r="DU864" i="20" s="1"/>
  <c r="DT872" i="20"/>
  <c r="DU872" i="20" s="1"/>
  <c r="DT880" i="20"/>
  <c r="DU880" i="20" s="1"/>
  <c r="DD826" i="20"/>
  <c r="DE826" i="20" s="1"/>
  <c r="DD834" i="20"/>
  <c r="DE834" i="20" s="1"/>
  <c r="DD894" i="20"/>
  <c r="DE894" i="20" s="1"/>
  <c r="DD902" i="20"/>
  <c r="DE902" i="20" s="1"/>
  <c r="DD918" i="20"/>
  <c r="DE918" i="20" s="1"/>
  <c r="DA904" i="20"/>
  <c r="DA888" i="20"/>
  <c r="DA872" i="20"/>
  <c r="DA856" i="20"/>
  <c r="DA840" i="20"/>
  <c r="DA824" i="20"/>
  <c r="DA808" i="20"/>
  <c r="DA792" i="20"/>
  <c r="DA776" i="20"/>
  <c r="DA760" i="20"/>
  <c r="DA744" i="20"/>
  <c r="DA728" i="20"/>
  <c r="DA712" i="20"/>
  <c r="DA696" i="20"/>
  <c r="DA680" i="20"/>
  <c r="DA664" i="20"/>
  <c r="DA648" i="20"/>
  <c r="DA632" i="20"/>
  <c r="DA616" i="20"/>
  <c r="DA600" i="20"/>
  <c r="DA584" i="20"/>
  <c r="DA536" i="20"/>
  <c r="DA488" i="20"/>
  <c r="DA514" i="20"/>
  <c r="DT606" i="20"/>
  <c r="DU606" i="20" s="1"/>
  <c r="DT614" i="20"/>
  <c r="DT637" i="20"/>
  <c r="DU637" i="20" s="1"/>
  <c r="DT675" i="20"/>
  <c r="DU675" i="20" s="1"/>
  <c r="DT683" i="20"/>
  <c r="DU683" i="20" s="1"/>
  <c r="DT691" i="20"/>
  <c r="DU691" i="20" s="1"/>
  <c r="DT699" i="20"/>
  <c r="DU699" i="20" s="1"/>
  <c r="DT738" i="20"/>
  <c r="DU738" i="20" s="1"/>
  <c r="DT809" i="20"/>
  <c r="DU809" i="20" s="1"/>
  <c r="DT817" i="20"/>
  <c r="DU817" i="20" s="1"/>
  <c r="DT825" i="20"/>
  <c r="DU825" i="20" s="1"/>
  <c r="DT833" i="20"/>
  <c r="DU833" i="20" s="1"/>
  <c r="DT841" i="20"/>
  <c r="DU841" i="20" s="1"/>
  <c r="DS849" i="20"/>
  <c r="DT912" i="20"/>
  <c r="DU912" i="20" s="1"/>
  <c r="DQ916" i="20"/>
  <c r="DQ900" i="20"/>
  <c r="DQ884" i="20"/>
  <c r="DQ868" i="20"/>
  <c r="DQ852" i="20"/>
  <c r="DQ836" i="20"/>
  <c r="DQ820" i="20"/>
  <c r="DQ804" i="20"/>
  <c r="DQ788" i="20"/>
  <c r="DQ772" i="20"/>
  <c r="DQ756" i="20"/>
  <c r="DQ740" i="20"/>
  <c r="DQ724" i="20"/>
  <c r="DQ708" i="20"/>
  <c r="DQ692" i="20"/>
  <c r="DQ676" i="20"/>
  <c r="DQ660" i="20"/>
  <c r="DQ644" i="20"/>
  <c r="DQ628" i="20"/>
  <c r="DQ612" i="20"/>
  <c r="DQ596" i="20"/>
  <c r="DQ580" i="20"/>
  <c r="DQ564" i="20"/>
  <c r="DQ548" i="20"/>
  <c r="DQ532" i="20"/>
  <c r="DQ516" i="20"/>
  <c r="DQ500" i="20"/>
  <c r="DQ484" i="20"/>
  <c r="DD887" i="20"/>
  <c r="DE887" i="20" s="1"/>
  <c r="DA604" i="20"/>
  <c r="DU487" i="20"/>
  <c r="DT503" i="20"/>
  <c r="DU503" i="20" s="1"/>
  <c r="DT511" i="20"/>
  <c r="DU511" i="20" s="1"/>
  <c r="DT519" i="20"/>
  <c r="DU519" i="20" s="1"/>
  <c r="DT527" i="20"/>
  <c r="DU527" i="20" s="1"/>
  <c r="DT535" i="20"/>
  <c r="DU535" i="20" s="1"/>
  <c r="DT543" i="20"/>
  <c r="DU543" i="20" s="1"/>
  <c r="DT551" i="20"/>
  <c r="DU551" i="20" s="1"/>
  <c r="DT583" i="20"/>
  <c r="DU583" i="20" s="1"/>
  <c r="DT591" i="20"/>
  <c r="DU591" i="20" s="1"/>
  <c r="DT707" i="20"/>
  <c r="DU707" i="20" s="1"/>
  <c r="DT715" i="20"/>
  <c r="DU715" i="20" s="1"/>
  <c r="DS913" i="20"/>
  <c r="DQ467" i="20"/>
  <c r="K717" i="20"/>
  <c r="L843" i="20"/>
  <c r="M843" i="20" s="1"/>
  <c r="L827" i="20"/>
  <c r="M827" i="20" s="1"/>
  <c r="L688" i="20"/>
  <c r="M688" i="20" s="1"/>
  <c r="L641" i="20"/>
  <c r="M641" i="20" s="1"/>
  <c r="L594" i="20"/>
  <c r="M594" i="20" s="1"/>
  <c r="L564" i="20"/>
  <c r="M564" i="20" s="1"/>
  <c r="L548" i="20"/>
  <c r="M548" i="20" s="1"/>
  <c r="AA862" i="20"/>
  <c r="AB903" i="20"/>
  <c r="AC903" i="20" s="1"/>
  <c r="AB887" i="20"/>
  <c r="AC887" i="20" s="1"/>
  <c r="AB871" i="20"/>
  <c r="AC871" i="20" s="1"/>
  <c r="AB855" i="20"/>
  <c r="AC855" i="20" s="1"/>
  <c r="AB839" i="20"/>
  <c r="AC839" i="20" s="1"/>
  <c r="AB823" i="20"/>
  <c r="AC823" i="20" s="1"/>
  <c r="AB807" i="20"/>
  <c r="AC807" i="20" s="1"/>
  <c r="AB791" i="20"/>
  <c r="AC791" i="20" s="1"/>
  <c r="AB775" i="20"/>
  <c r="AC775" i="20" s="1"/>
  <c r="Y888" i="20"/>
  <c r="Y858" i="20"/>
  <c r="Y842" i="20"/>
  <c r="Y826" i="20"/>
  <c r="Y778" i="20"/>
  <c r="Y701" i="20"/>
  <c r="BH471" i="20"/>
  <c r="BI471" i="20" s="1"/>
  <c r="BH907" i="20"/>
  <c r="BI907" i="20" s="1"/>
  <c r="BH862" i="20"/>
  <c r="BI862" i="20" s="1"/>
  <c r="K794" i="20"/>
  <c r="L917" i="20"/>
  <c r="M917" i="20" s="1"/>
  <c r="L902" i="20"/>
  <c r="M902" i="20" s="1"/>
  <c r="L887" i="20"/>
  <c r="M887" i="20" s="1"/>
  <c r="L872" i="20"/>
  <c r="M872" i="20" s="1"/>
  <c r="L856" i="20"/>
  <c r="M856" i="20" s="1"/>
  <c r="L840" i="20"/>
  <c r="M840" i="20" s="1"/>
  <c r="L824" i="20"/>
  <c r="M824" i="20" s="1"/>
  <c r="L808" i="20"/>
  <c r="M808" i="20" s="1"/>
  <c r="L777" i="20"/>
  <c r="M777" i="20" s="1"/>
  <c r="L762" i="20"/>
  <c r="M762" i="20" s="1"/>
  <c r="L748" i="20"/>
  <c r="M748" i="20" s="1"/>
  <c r="L732" i="20"/>
  <c r="M732" i="20" s="1"/>
  <c r="L717" i="20"/>
  <c r="M717" i="20" s="1"/>
  <c r="L685" i="20"/>
  <c r="M685" i="20" s="1"/>
  <c r="L654" i="20"/>
  <c r="M654" i="20" s="1"/>
  <c r="L545" i="20"/>
  <c r="M545" i="20" s="1"/>
  <c r="AB868" i="20"/>
  <c r="AC868" i="20" s="1"/>
  <c r="AB836" i="20"/>
  <c r="AC836" i="20" s="1"/>
  <c r="AB788" i="20"/>
  <c r="AC788" i="20" s="1"/>
  <c r="AB724" i="20"/>
  <c r="AC724" i="20" s="1"/>
  <c r="AC708" i="20"/>
  <c r="AB692" i="20"/>
  <c r="AC692" i="20" s="1"/>
  <c r="AB676" i="20"/>
  <c r="AC676" i="20" s="1"/>
  <c r="AB660" i="20"/>
  <c r="AC660" i="20" s="1"/>
  <c r="AB644" i="20"/>
  <c r="AC644" i="20" s="1"/>
  <c r="AB628" i="20"/>
  <c r="AC628" i="20" s="1"/>
  <c r="AB612" i="20"/>
  <c r="AC612" i="20" s="1"/>
  <c r="AB596" i="20"/>
  <c r="AC596" i="20" s="1"/>
  <c r="AB580" i="20"/>
  <c r="AC580" i="20" s="1"/>
  <c r="AB564" i="20"/>
  <c r="AC564" i="20" s="1"/>
  <c r="AB548" i="20"/>
  <c r="AC548" i="20" s="1"/>
  <c r="AB532" i="20"/>
  <c r="AC532" i="20" s="1"/>
  <c r="AB516" i="20"/>
  <c r="AC516" i="20" s="1"/>
  <c r="AB500" i="20"/>
  <c r="AC500" i="20" s="1"/>
  <c r="AB484" i="20"/>
  <c r="AC484" i="20" s="1"/>
  <c r="Y917" i="20"/>
  <c r="Y901" i="20"/>
  <c r="K713" i="20"/>
  <c r="K649" i="20"/>
  <c r="K537" i="20"/>
  <c r="L716" i="20"/>
  <c r="M716" i="20" s="1"/>
  <c r="L900" i="20"/>
  <c r="M900" i="20" s="1"/>
  <c r="L885" i="20"/>
  <c r="M885" i="20" s="1"/>
  <c r="L870" i="20"/>
  <c r="M870" i="20" s="1"/>
  <c r="L838" i="20"/>
  <c r="M838" i="20" s="1"/>
  <c r="L806" i="20"/>
  <c r="M806" i="20" s="1"/>
  <c r="L791" i="20"/>
  <c r="M791" i="20" s="1"/>
  <c r="L746" i="20"/>
  <c r="M746" i="20" s="1"/>
  <c r="L730" i="20"/>
  <c r="M730" i="20" s="1"/>
  <c r="L715" i="20"/>
  <c r="M715" i="20" s="1"/>
  <c r="L699" i="20"/>
  <c r="M699" i="20" s="1"/>
  <c r="L683" i="20"/>
  <c r="M683" i="20" s="1"/>
  <c r="L621" i="20"/>
  <c r="M621" i="20" s="1"/>
  <c r="L605" i="20"/>
  <c r="M605" i="20" s="1"/>
  <c r="I918" i="20"/>
  <c r="I902" i="20"/>
  <c r="I886" i="20"/>
  <c r="I870" i="20"/>
  <c r="I854" i="20"/>
  <c r="I838" i="20"/>
  <c r="I822" i="20"/>
  <c r="I806" i="20"/>
  <c r="I790" i="20"/>
  <c r="I774" i="20"/>
  <c r="I726" i="20"/>
  <c r="AB579" i="20"/>
  <c r="L713" i="20"/>
  <c r="M713" i="20" s="1"/>
  <c r="BE705" i="20"/>
  <c r="BE689" i="20"/>
  <c r="BE595" i="20"/>
  <c r="L819" i="20"/>
  <c r="M819" i="20" s="1"/>
  <c r="L803" i="20"/>
  <c r="M803" i="20" s="1"/>
  <c r="L712" i="20"/>
  <c r="L649" i="20"/>
  <c r="M649" i="20" s="1"/>
  <c r="L633" i="20"/>
  <c r="M633" i="20" s="1"/>
  <c r="L540" i="20"/>
  <c r="M540" i="20" s="1"/>
  <c r="L509" i="20"/>
  <c r="M509" i="20" s="1"/>
  <c r="I723" i="20"/>
  <c r="I691" i="20"/>
  <c r="I675" i="20"/>
  <c r="I643" i="20"/>
  <c r="I515" i="20"/>
  <c r="AA838" i="20"/>
  <c r="AA822" i="20"/>
  <c r="L586" i="20"/>
  <c r="M586" i="20" s="1"/>
  <c r="AB814" i="20"/>
  <c r="AC814" i="20" s="1"/>
  <c r="AB798" i="20"/>
  <c r="AC798" i="20" s="1"/>
  <c r="AB782" i="20"/>
  <c r="AC782" i="20" s="1"/>
  <c r="AB766" i="20"/>
  <c r="AC766" i="20" s="1"/>
  <c r="AB750" i="20"/>
  <c r="AC750" i="20" s="1"/>
  <c r="AB734" i="20"/>
  <c r="AC734" i="20" s="1"/>
  <c r="AC718" i="20"/>
  <c r="Y911" i="20"/>
  <c r="Y895" i="20"/>
  <c r="BE844" i="20"/>
  <c r="BE812" i="20"/>
  <c r="BE749" i="20"/>
  <c r="BE735" i="20"/>
  <c r="L895" i="20"/>
  <c r="M895" i="20" s="1"/>
  <c r="L786" i="20"/>
  <c r="M786" i="20" s="1"/>
  <c r="L710" i="20"/>
  <c r="M710" i="20" s="1"/>
  <c r="L647" i="20"/>
  <c r="M647" i="20" s="1"/>
  <c r="L631" i="20"/>
  <c r="M631" i="20" s="1"/>
  <c r="L600" i="20"/>
  <c r="M600" i="20" s="1"/>
  <c r="L507" i="20"/>
  <c r="M507" i="20" s="1"/>
  <c r="AA900" i="20"/>
  <c r="Y864" i="20"/>
  <c r="Y848" i="20"/>
  <c r="Y832" i="20"/>
  <c r="Y816" i="20"/>
  <c r="L816" i="20"/>
  <c r="M816" i="20" s="1"/>
  <c r="I912" i="20"/>
  <c r="I896" i="20"/>
  <c r="I880" i="20"/>
  <c r="I864" i="20"/>
  <c r="I848" i="20"/>
  <c r="I736" i="20"/>
  <c r="I720" i="20"/>
  <c r="AQ615" i="20"/>
  <c r="L909" i="20"/>
  <c r="M909" i="20" s="1"/>
  <c r="L784" i="20"/>
  <c r="M784" i="20" s="1"/>
  <c r="L692" i="20"/>
  <c r="M692" i="20" s="1"/>
  <c r="L676" i="20"/>
  <c r="M676" i="20" s="1"/>
  <c r="L645" i="20"/>
  <c r="M645" i="20" s="1"/>
  <c r="L521" i="20"/>
  <c r="M521" i="20" s="1"/>
  <c r="I911" i="20"/>
  <c r="I895" i="20"/>
  <c r="I879" i="20"/>
  <c r="I863" i="20"/>
  <c r="I847" i="20"/>
  <c r="I831" i="20"/>
  <c r="I815" i="20"/>
  <c r="I799" i="20"/>
  <c r="I783" i="20"/>
  <c r="I767" i="20"/>
  <c r="I751" i="20"/>
  <c r="I735" i="20"/>
  <c r="I719" i="20"/>
  <c r="I703" i="20"/>
  <c r="I687" i="20"/>
  <c r="I671" i="20"/>
  <c r="I655" i="20"/>
  <c r="I639" i="20"/>
  <c r="I623" i="20"/>
  <c r="I607" i="20"/>
  <c r="I591" i="20"/>
  <c r="I575" i="20"/>
  <c r="I559" i="20"/>
  <c r="I543" i="20"/>
  <c r="I527" i="20"/>
  <c r="I511" i="20"/>
  <c r="I495" i="20"/>
  <c r="I479" i="20"/>
  <c r="AA690" i="20"/>
  <c r="Y877" i="20"/>
  <c r="Y625" i="20"/>
  <c r="BH536" i="20"/>
  <c r="BI536" i="20" s="1"/>
  <c r="BH506" i="20"/>
  <c r="BI506" i="20" s="1"/>
  <c r="L707" i="20"/>
  <c r="M707" i="20" s="1"/>
  <c r="K895" i="20"/>
  <c r="K879" i="20"/>
  <c r="K799" i="20"/>
  <c r="K543" i="20"/>
  <c r="K527" i="20"/>
  <c r="I686" i="20"/>
  <c r="K862" i="20"/>
  <c r="K558" i="20"/>
  <c r="K494" i="20"/>
  <c r="L812" i="20"/>
  <c r="M812" i="20" s="1"/>
  <c r="L781" i="20"/>
  <c r="M781" i="20" s="1"/>
  <c r="L766" i="20"/>
  <c r="M766" i="20" s="1"/>
  <c r="L611" i="20"/>
  <c r="M611" i="20" s="1"/>
  <c r="L595" i="20"/>
  <c r="M595" i="20" s="1"/>
  <c r="L565" i="20"/>
  <c r="M565" i="20" s="1"/>
  <c r="L503" i="20"/>
  <c r="M503" i="20" s="1"/>
  <c r="I684" i="20"/>
  <c r="I620" i="20"/>
  <c r="I524" i="20"/>
  <c r="I492" i="20"/>
  <c r="AA799" i="20"/>
  <c r="Y763" i="20"/>
  <c r="Y686" i="20"/>
  <c r="Y654" i="20"/>
  <c r="Y638" i="20"/>
  <c r="Y622" i="20"/>
  <c r="BH816" i="20"/>
  <c r="BI816" i="20" s="1"/>
  <c r="AB742" i="20"/>
  <c r="AC742" i="20" s="1"/>
  <c r="AC710" i="20"/>
  <c r="AB694" i="20"/>
  <c r="AC694" i="20" s="1"/>
  <c r="AB678" i="20"/>
  <c r="AC678" i="20" s="1"/>
  <c r="AB662" i="20"/>
  <c r="AC662" i="20" s="1"/>
  <c r="AB646" i="20"/>
  <c r="AC646" i="20" s="1"/>
  <c r="AB630" i="20"/>
  <c r="AC630" i="20" s="1"/>
  <c r="AB614" i="20"/>
  <c r="AC614" i="20" s="1"/>
  <c r="AB598" i="20"/>
  <c r="AC598" i="20" s="1"/>
  <c r="AB582" i="20"/>
  <c r="AC582" i="20" s="1"/>
  <c r="AB566" i="20"/>
  <c r="AC566" i="20" s="1"/>
  <c r="AB550" i="20"/>
  <c r="AC550" i="20" s="1"/>
  <c r="AB534" i="20"/>
  <c r="AC534" i="20" s="1"/>
  <c r="AB518" i="20"/>
  <c r="AC518" i="20" s="1"/>
  <c r="AB502" i="20"/>
  <c r="AC502" i="20" s="1"/>
  <c r="AB486" i="20"/>
  <c r="AC486" i="20" s="1"/>
  <c r="Y903" i="20"/>
  <c r="Y873" i="20"/>
  <c r="Y859" i="20"/>
  <c r="Y843" i="20"/>
  <c r="Y827" i="20"/>
  <c r="Y704" i="20"/>
  <c r="Y688" i="20"/>
  <c r="Y672" i="20"/>
  <c r="Y656" i="20"/>
  <c r="Y640" i="20"/>
  <c r="Y595" i="20"/>
  <c r="Y580" i="20"/>
  <c r="Y532" i="20"/>
  <c r="Y516" i="20"/>
  <c r="Y500" i="20"/>
  <c r="AQ741" i="20"/>
  <c r="AQ695" i="20"/>
  <c r="AQ649" i="20"/>
  <c r="AR915" i="20"/>
  <c r="AS915" i="20" s="1"/>
  <c r="AR899" i="20"/>
  <c r="AS899" i="20" s="1"/>
  <c r="AR883" i="20"/>
  <c r="AS883" i="20" s="1"/>
  <c r="AR867" i="20"/>
  <c r="AS867" i="20" s="1"/>
  <c r="AR851" i="20"/>
  <c r="AS851" i="20" s="1"/>
  <c r="AR835" i="20"/>
  <c r="AS835" i="20" s="1"/>
  <c r="AR819" i="20"/>
  <c r="AS819" i="20" s="1"/>
  <c r="AR803" i="20"/>
  <c r="AS803" i="20" s="1"/>
  <c r="AR787" i="20"/>
  <c r="AS787" i="20" s="1"/>
  <c r="AR771" i="20"/>
  <c r="AS771" i="20" s="1"/>
  <c r="AR755" i="20"/>
  <c r="AS755" i="20" s="1"/>
  <c r="AR739" i="20"/>
  <c r="AS739" i="20" s="1"/>
  <c r="AR723" i="20"/>
  <c r="AS723" i="20" s="1"/>
  <c r="AO904" i="20"/>
  <c r="AO888" i="20"/>
  <c r="AO872" i="20"/>
  <c r="AO856" i="20"/>
  <c r="AO840" i="20"/>
  <c r="AO824" i="20"/>
  <c r="AO808" i="20"/>
  <c r="AO792" i="20"/>
  <c r="AO776" i="20"/>
  <c r="AO760" i="20"/>
  <c r="AO744" i="20"/>
  <c r="AO728" i="20"/>
  <c r="AO712" i="20"/>
  <c r="AO696" i="20"/>
  <c r="AO680" i="20"/>
  <c r="AO664" i="20"/>
  <c r="AO648" i="20"/>
  <c r="AO632" i="20"/>
  <c r="AO616" i="20"/>
  <c r="AO600" i="20"/>
  <c r="AO584" i="20"/>
  <c r="AO568" i="20"/>
  <c r="AO552" i="20"/>
  <c r="AO536" i="20"/>
  <c r="AO520" i="20"/>
  <c r="AO504" i="20"/>
  <c r="AO488" i="20"/>
  <c r="AO472" i="20"/>
  <c r="BH832" i="20"/>
  <c r="BI832" i="20" s="1"/>
  <c r="BH786" i="20"/>
  <c r="BI786" i="20" s="1"/>
  <c r="BH771" i="20"/>
  <c r="BI771" i="20" s="1"/>
  <c r="BH740" i="20"/>
  <c r="BI740" i="20" s="1"/>
  <c r="BI709" i="20"/>
  <c r="BH694" i="20"/>
  <c r="BI694" i="20" s="1"/>
  <c r="BH646" i="20"/>
  <c r="BI646" i="20" s="1"/>
  <c r="BH599" i="20"/>
  <c r="BI599" i="20" s="1"/>
  <c r="BH583" i="20"/>
  <c r="BI583" i="20" s="1"/>
  <c r="BH507" i="20"/>
  <c r="BI507" i="20" s="1"/>
  <c r="BH492" i="20"/>
  <c r="BI492" i="20" s="1"/>
  <c r="BH476" i="20"/>
  <c r="BI476" i="20" s="1"/>
  <c r="BE905" i="20"/>
  <c r="BE890" i="20"/>
  <c r="BE874" i="20"/>
  <c r="BE829" i="20"/>
  <c r="BE813" i="20"/>
  <c r="BE798" i="20"/>
  <c r="BE782" i="20"/>
  <c r="BE766" i="20"/>
  <c r="BE706" i="20"/>
  <c r="BE690" i="20"/>
  <c r="BE643" i="20"/>
  <c r="BE628" i="20"/>
  <c r="BE612" i="20"/>
  <c r="BE597" i="20"/>
  <c r="BE582" i="20"/>
  <c r="BE551" i="20"/>
  <c r="BE535" i="20"/>
  <c r="BE519" i="20"/>
  <c r="BE487" i="20"/>
  <c r="BE471" i="20"/>
  <c r="AQ678" i="20"/>
  <c r="AQ662" i="20"/>
  <c r="AQ598" i="20"/>
  <c r="AR704" i="20"/>
  <c r="AS704" i="20" s="1"/>
  <c r="AR688" i="20"/>
  <c r="AS688" i="20" s="1"/>
  <c r="AR672" i="20"/>
  <c r="AS672" i="20" s="1"/>
  <c r="AR656" i="20"/>
  <c r="AS656" i="20" s="1"/>
  <c r="AR640" i="20"/>
  <c r="AS640" i="20" s="1"/>
  <c r="AR624" i="20"/>
  <c r="AS624" i="20" s="1"/>
  <c r="AR608" i="20"/>
  <c r="AS608" i="20" s="1"/>
  <c r="AR592" i="20"/>
  <c r="AS592" i="20" s="1"/>
  <c r="AR576" i="20"/>
  <c r="AS576" i="20" s="1"/>
  <c r="AR560" i="20"/>
  <c r="AS560" i="20" s="1"/>
  <c r="AR544" i="20"/>
  <c r="AS544" i="20" s="1"/>
  <c r="AR528" i="20"/>
  <c r="AS528" i="20" s="1"/>
  <c r="AR512" i="20"/>
  <c r="AS512" i="20" s="1"/>
  <c r="AR496" i="20"/>
  <c r="AS496" i="20" s="1"/>
  <c r="AR480" i="20"/>
  <c r="AS480" i="20" s="1"/>
  <c r="AO917" i="20"/>
  <c r="AO901" i="20"/>
  <c r="AO885" i="20"/>
  <c r="AO869" i="20"/>
  <c r="AO853" i="20"/>
  <c r="AO837" i="20"/>
  <c r="AO821" i="20"/>
  <c r="AO805" i="20"/>
  <c r="AO789" i="20"/>
  <c r="AO773" i="20"/>
  <c r="AO757" i="20"/>
  <c r="AO741" i="20"/>
  <c r="AO725" i="20"/>
  <c r="AO693" i="20"/>
  <c r="AO661" i="20"/>
  <c r="AO645" i="20"/>
  <c r="AO629" i="20"/>
  <c r="AO517" i="20"/>
  <c r="AO485" i="20"/>
  <c r="BG849" i="20"/>
  <c r="BG770" i="20"/>
  <c r="BH890" i="20"/>
  <c r="BI890" i="20" s="1"/>
  <c r="BH845" i="20"/>
  <c r="BI845" i="20" s="1"/>
  <c r="BH829" i="20"/>
  <c r="BI829" i="20" s="1"/>
  <c r="BH814" i="20"/>
  <c r="BI814" i="20" s="1"/>
  <c r="BH643" i="20"/>
  <c r="BI643" i="20" s="1"/>
  <c r="BH564" i="20"/>
  <c r="BI564" i="20" s="1"/>
  <c r="BH550" i="20"/>
  <c r="BI550" i="20" s="1"/>
  <c r="BH489" i="20"/>
  <c r="BI489" i="20" s="1"/>
  <c r="BE918" i="20"/>
  <c r="BE902" i="20"/>
  <c r="BE887" i="20"/>
  <c r="BE826" i="20"/>
  <c r="BE810" i="20"/>
  <c r="BE795" i="20"/>
  <c r="BE779" i="20"/>
  <c r="BE763" i="20"/>
  <c r="BE747" i="20"/>
  <c r="BE733" i="20"/>
  <c r="BE718" i="20"/>
  <c r="BE703" i="20"/>
  <c r="BE672" i="20"/>
  <c r="BE656" i="20"/>
  <c r="BE641" i="20"/>
  <c r="BE625" i="20"/>
  <c r="BE532" i="20"/>
  <c r="BE500" i="20"/>
  <c r="BE484" i="20"/>
  <c r="BE468" i="20"/>
  <c r="BG909" i="20"/>
  <c r="BG817" i="20"/>
  <c r="BG662" i="20"/>
  <c r="BG490" i="20"/>
  <c r="Y837" i="20"/>
  <c r="Y619" i="20"/>
  <c r="AQ828" i="20"/>
  <c r="BE715" i="20"/>
  <c r="Y852" i="20"/>
  <c r="Y836" i="20"/>
  <c r="Y804" i="20"/>
  <c r="Y788" i="20"/>
  <c r="Y772" i="20"/>
  <c r="Y757" i="20"/>
  <c r="Y588" i="20"/>
  <c r="Y573" i="20"/>
  <c r="Y557" i="20"/>
  <c r="Y541" i="20"/>
  <c r="Y525" i="20"/>
  <c r="Y509" i="20"/>
  <c r="Y493" i="20"/>
  <c r="AQ843" i="20"/>
  <c r="AQ519" i="20"/>
  <c r="AQ503" i="20"/>
  <c r="AQ471" i="20"/>
  <c r="AO897" i="20"/>
  <c r="AO881" i="20"/>
  <c r="AO577" i="20"/>
  <c r="BH902" i="20"/>
  <c r="BI902" i="20" s="1"/>
  <c r="BH871" i="20"/>
  <c r="BI871" i="20" s="1"/>
  <c r="BH810" i="20"/>
  <c r="BI810" i="20" s="1"/>
  <c r="BH779" i="20"/>
  <c r="BI779" i="20" s="1"/>
  <c r="BH734" i="20"/>
  <c r="BI734" i="20" s="1"/>
  <c r="BH592" i="20"/>
  <c r="BI592" i="20" s="1"/>
  <c r="BH530" i="20"/>
  <c r="BI530" i="20" s="1"/>
  <c r="BH516" i="20"/>
  <c r="BI516" i="20" s="1"/>
  <c r="BH500" i="20"/>
  <c r="BI500" i="20" s="1"/>
  <c r="BH485" i="20"/>
  <c r="BI485" i="20" s="1"/>
  <c r="BE898" i="20"/>
  <c r="BE883" i="20"/>
  <c r="BE868" i="20"/>
  <c r="BE853" i="20"/>
  <c r="BE822" i="20"/>
  <c r="BE807" i="20"/>
  <c r="BE791" i="20"/>
  <c r="BE775" i="20"/>
  <c r="BE759" i="20"/>
  <c r="BE744" i="20"/>
  <c r="BE729" i="20"/>
  <c r="BE621" i="20"/>
  <c r="BE606" i="20"/>
  <c r="BE591" i="20"/>
  <c r="BE575" i="20"/>
  <c r="BE560" i="20"/>
  <c r="BE544" i="20"/>
  <c r="BE528" i="20"/>
  <c r="BE512" i="20"/>
  <c r="BE496" i="20"/>
  <c r="BE480" i="20"/>
  <c r="BG765" i="20"/>
  <c r="BG673" i="20"/>
  <c r="BG471" i="20"/>
  <c r="Y601" i="20"/>
  <c r="Y586" i="20"/>
  <c r="AQ732" i="20"/>
  <c r="BG843" i="20"/>
  <c r="BG828" i="20"/>
  <c r="BG812" i="20"/>
  <c r="BG657" i="20"/>
  <c r="BG486" i="20"/>
  <c r="BE866" i="20"/>
  <c r="AB764" i="20"/>
  <c r="AC764" i="20" s="1"/>
  <c r="AB748" i="20"/>
  <c r="AC748" i="20" s="1"/>
  <c r="AB732" i="20"/>
  <c r="AC732" i="20" s="1"/>
  <c r="Y909" i="20"/>
  <c r="Y893" i="20"/>
  <c r="Y879" i="20"/>
  <c r="Y710" i="20"/>
  <c r="Y694" i="20"/>
  <c r="Y678" i="20"/>
  <c r="Y662" i="20"/>
  <c r="Y646" i="20"/>
  <c r="Y630" i="20"/>
  <c r="Y615" i="20"/>
  <c r="Y475" i="20"/>
  <c r="AQ918" i="20"/>
  <c r="AQ763" i="20"/>
  <c r="AQ700" i="20"/>
  <c r="AQ592" i="20"/>
  <c r="BG858" i="20"/>
  <c r="BH914" i="20"/>
  <c r="BI914" i="20" s="1"/>
  <c r="BH899" i="20"/>
  <c r="BI899" i="20" s="1"/>
  <c r="BH792" i="20"/>
  <c r="BI792" i="20" s="1"/>
  <c r="BH746" i="20"/>
  <c r="BI746" i="20" s="1"/>
  <c r="BH731" i="20"/>
  <c r="BI731" i="20" s="1"/>
  <c r="BI715" i="20"/>
  <c r="BH652" i="20"/>
  <c r="BI652" i="20" s="1"/>
  <c r="BH573" i="20"/>
  <c r="BI573" i="20" s="1"/>
  <c r="BH558" i="20"/>
  <c r="BI558" i="20" s="1"/>
  <c r="BH513" i="20"/>
  <c r="BI513" i="20" s="1"/>
  <c r="BH482" i="20"/>
  <c r="BI482" i="20" s="1"/>
  <c r="BE896" i="20"/>
  <c r="BE880" i="20"/>
  <c r="BE850" i="20"/>
  <c r="BE835" i="20"/>
  <c r="BE819" i="20"/>
  <c r="BE804" i="20"/>
  <c r="BE741" i="20"/>
  <c r="BE696" i="20"/>
  <c r="BE634" i="20"/>
  <c r="BE618" i="20"/>
  <c r="BE603" i="20"/>
  <c r="BE588" i="20"/>
  <c r="BE541" i="20"/>
  <c r="BE525" i="20"/>
  <c r="BE509" i="20"/>
  <c r="BE493" i="20"/>
  <c r="BE477" i="20"/>
  <c r="Y800" i="20"/>
  <c r="Y784" i="20"/>
  <c r="Y693" i="20"/>
  <c r="Y677" i="20"/>
  <c r="Y661" i="20"/>
  <c r="Y629" i="20"/>
  <c r="Y537" i="20"/>
  <c r="Y521" i="20"/>
  <c r="Y505" i="20"/>
  <c r="BH791" i="20"/>
  <c r="BI791" i="20" s="1"/>
  <c r="BH745" i="20"/>
  <c r="BI745" i="20" s="1"/>
  <c r="BH635" i="20"/>
  <c r="BI635" i="20" s="1"/>
  <c r="BH604" i="20"/>
  <c r="BI604" i="20" s="1"/>
  <c r="BH588" i="20"/>
  <c r="BI588" i="20" s="1"/>
  <c r="BE910" i="20"/>
  <c r="BE895" i="20"/>
  <c r="BE787" i="20"/>
  <c r="BE771" i="20"/>
  <c r="BE755" i="20"/>
  <c r="BE740" i="20"/>
  <c r="BE725" i="20"/>
  <c r="BE711" i="20"/>
  <c r="BE617" i="20"/>
  <c r="BE602" i="20"/>
  <c r="BE571" i="20"/>
  <c r="BE555" i="20"/>
  <c r="BE540" i="20"/>
  <c r="BE524" i="20"/>
  <c r="BE508" i="20"/>
  <c r="BE476" i="20"/>
  <c r="AQ822" i="20"/>
  <c r="AQ807" i="20"/>
  <c r="AQ683" i="20"/>
  <c r="AQ668" i="20"/>
  <c r="AQ652" i="20"/>
  <c r="AQ636" i="20"/>
  <c r="Y750" i="20"/>
  <c r="Y626" i="20"/>
  <c r="Y582" i="20"/>
  <c r="AQ775" i="20"/>
  <c r="AQ759" i="20"/>
  <c r="AQ727" i="20"/>
  <c r="AQ667" i="20"/>
  <c r="AQ619" i="20"/>
  <c r="AQ603" i="20"/>
  <c r="BH758" i="20"/>
  <c r="BI758" i="20" s="1"/>
  <c r="BE722" i="20"/>
  <c r="AB759" i="20"/>
  <c r="AC759" i="20" s="1"/>
  <c r="AB743" i="20"/>
  <c r="AC743" i="20" s="1"/>
  <c r="AB727" i="20"/>
  <c r="AC727" i="20" s="1"/>
  <c r="AB695" i="20"/>
  <c r="AC695" i="20" s="1"/>
  <c r="AB631" i="20"/>
  <c r="AC631" i="20" s="1"/>
  <c r="AC487" i="20"/>
  <c r="Y874" i="20"/>
  <c r="AQ789" i="20"/>
  <c r="AQ587" i="20"/>
  <c r="AR596" i="20"/>
  <c r="AS596" i="20" s="1"/>
  <c r="AR548" i="20"/>
  <c r="AS548" i="20" s="1"/>
  <c r="AR532" i="20"/>
  <c r="AS532" i="20" s="1"/>
  <c r="AO793" i="20"/>
  <c r="BH631" i="20"/>
  <c r="BI631" i="20" s="1"/>
  <c r="BE815" i="20"/>
  <c r="BE675" i="20"/>
  <c r="BE504" i="20"/>
  <c r="DA534" i="20"/>
  <c r="DC490" i="20"/>
  <c r="DC794" i="20"/>
  <c r="DC741" i="20"/>
  <c r="DC874" i="20"/>
  <c r="DA918" i="20"/>
  <c r="DA902" i="20"/>
  <c r="DA886" i="20"/>
  <c r="DA870" i="20"/>
  <c r="DA854" i="20"/>
  <c r="DA838" i="20"/>
  <c r="DA822" i="20"/>
  <c r="DA806" i="20"/>
  <c r="DA790" i="20"/>
  <c r="DA774" i="20"/>
  <c r="DA758" i="20"/>
  <c r="DA742" i="20"/>
  <c r="DA726" i="20"/>
  <c r="DA710" i="20"/>
  <c r="DA694" i="20"/>
  <c r="DA678" i="20"/>
  <c r="DA662" i="20"/>
  <c r="DA646" i="20"/>
  <c r="DA630" i="20"/>
  <c r="DA614" i="20"/>
  <c r="DA598" i="20"/>
  <c r="DA582" i="20"/>
  <c r="DA566" i="20"/>
  <c r="DA550" i="20"/>
  <c r="DA551" i="20"/>
  <c r="DA518" i="20"/>
  <c r="DA502" i="20"/>
  <c r="DA486" i="20"/>
  <c r="DA470" i="20"/>
  <c r="DD471" i="20"/>
  <c r="DE471" i="20" s="1"/>
  <c r="DD487" i="20"/>
  <c r="DE487" i="20" s="1"/>
  <c r="DD704" i="20"/>
  <c r="DE704" i="20" s="1"/>
  <c r="DD612" i="20"/>
  <c r="DE612" i="20" s="1"/>
  <c r="DC853" i="20"/>
  <c r="DC890" i="20"/>
  <c r="DC613" i="20"/>
  <c r="DD620" i="20"/>
  <c r="DE620" i="20" s="1"/>
  <c r="DD628" i="20"/>
  <c r="DE628" i="20" s="1"/>
  <c r="DD636" i="20"/>
  <c r="DE636" i="20" s="1"/>
  <c r="DD582" i="20"/>
  <c r="DE582" i="20" s="1"/>
  <c r="DD597" i="20"/>
  <c r="DE597" i="20" s="1"/>
  <c r="DC629" i="20"/>
  <c r="DC838" i="20"/>
  <c r="DD906" i="20"/>
  <c r="DE906" i="20" s="1"/>
  <c r="DC662" i="20"/>
  <c r="DC746" i="20"/>
  <c r="DD482" i="20"/>
  <c r="DE482" i="20" s="1"/>
  <c r="DD569" i="20"/>
  <c r="DE569" i="20" s="1"/>
  <c r="DD576" i="20"/>
  <c r="DE576" i="20" s="1"/>
  <c r="DD847" i="20"/>
  <c r="DE847" i="20" s="1"/>
  <c r="DD863" i="20"/>
  <c r="DE863" i="20" s="1"/>
  <c r="DD764" i="20"/>
  <c r="DE764" i="20" s="1"/>
  <c r="DD832" i="20"/>
  <c r="DE832" i="20" s="1"/>
  <c r="DD757" i="20"/>
  <c r="DE757" i="20" s="1"/>
  <c r="DD468" i="20"/>
  <c r="DE468" i="20" s="1"/>
  <c r="DD484" i="20"/>
  <c r="DE484" i="20" s="1"/>
  <c r="DC858" i="20"/>
  <c r="DC885" i="20"/>
  <c r="DC789" i="20"/>
  <c r="DA903" i="20"/>
  <c r="DA887" i="20"/>
  <c r="DA871" i="20"/>
  <c r="DA855" i="20"/>
  <c r="DA839" i="20"/>
  <c r="DA823" i="20"/>
  <c r="DA807" i="20"/>
  <c r="DA791" i="20"/>
  <c r="DA775" i="20"/>
  <c r="DA759" i="20"/>
  <c r="DA743" i="20"/>
  <c r="DA727" i="20"/>
  <c r="DA711" i="20"/>
  <c r="DA695" i="20"/>
  <c r="DA679" i="20"/>
  <c r="DA663" i="20"/>
  <c r="DA647" i="20"/>
  <c r="DA631" i="20"/>
  <c r="DA615" i="20"/>
  <c r="DA599" i="20"/>
  <c r="DA583" i="20"/>
  <c r="DA567" i="20"/>
  <c r="DA535" i="20"/>
  <c r="DA519" i="20"/>
  <c r="DA503" i="20"/>
  <c r="DA487" i="20"/>
  <c r="DA471" i="20"/>
  <c r="DE785" i="20"/>
  <c r="DD650" i="20"/>
  <c r="DE650" i="20" s="1"/>
  <c r="DD658" i="20"/>
  <c r="DE658" i="20" s="1"/>
  <c r="DD665" i="20"/>
  <c r="DE665" i="20" s="1"/>
  <c r="DD673" i="20"/>
  <c r="DE673" i="20" s="1"/>
  <c r="DD680" i="20"/>
  <c r="DE680" i="20" s="1"/>
  <c r="DD696" i="20"/>
  <c r="DE696" i="20" s="1"/>
  <c r="DD734" i="20"/>
  <c r="DE734" i="20" s="1"/>
  <c r="DD749" i="20"/>
  <c r="DE749" i="20" s="1"/>
  <c r="DD794" i="20"/>
  <c r="DE794" i="20" s="1"/>
  <c r="DD802" i="20"/>
  <c r="DE802" i="20" s="1"/>
  <c r="DD809" i="20"/>
  <c r="DE809" i="20" s="1"/>
  <c r="DD839" i="20"/>
  <c r="DE839" i="20" s="1"/>
  <c r="DD870" i="20"/>
  <c r="DE870" i="20" s="1"/>
  <c r="DD877" i="20"/>
  <c r="DE877" i="20" s="1"/>
  <c r="DA492" i="20"/>
  <c r="DC486" i="20"/>
  <c r="DD590" i="20"/>
  <c r="DE590" i="20" s="1"/>
  <c r="DC598" i="20"/>
  <c r="DD605" i="20"/>
  <c r="DE605" i="20" s="1"/>
  <c r="DD643" i="20"/>
  <c r="DE643" i="20" s="1"/>
  <c r="DD711" i="20"/>
  <c r="DE711" i="20" s="1"/>
  <c r="DD742" i="20"/>
  <c r="DE742" i="20" s="1"/>
  <c r="DD779" i="20"/>
  <c r="DE779" i="20" s="1"/>
  <c r="DD787" i="20"/>
  <c r="DE787" i="20" s="1"/>
  <c r="DD817" i="20"/>
  <c r="DE817" i="20" s="1"/>
  <c r="DD824" i="20"/>
  <c r="DE824" i="20" s="1"/>
  <c r="DD855" i="20"/>
  <c r="DE855" i="20" s="1"/>
  <c r="DD913" i="20"/>
  <c r="DE913" i="20" s="1"/>
  <c r="DT813" i="20"/>
  <c r="DU813" i="20" s="1"/>
  <c r="DT829" i="20"/>
  <c r="DU829" i="20" s="1"/>
  <c r="DT845" i="20"/>
  <c r="DU845" i="20" s="1"/>
  <c r="DD494" i="20"/>
  <c r="DE494" i="20" s="1"/>
  <c r="DD502" i="20"/>
  <c r="DE502" i="20" s="1"/>
  <c r="DD510" i="20"/>
  <c r="DE510" i="20" s="1"/>
  <c r="DD518" i="20"/>
  <c r="DE518" i="20" s="1"/>
  <c r="DD526" i="20"/>
  <c r="DE526" i="20" s="1"/>
  <c r="DD534" i="20"/>
  <c r="DE534" i="20" s="1"/>
  <c r="DD542" i="20"/>
  <c r="DE542" i="20" s="1"/>
  <c r="DD549" i="20"/>
  <c r="DE549" i="20" s="1"/>
  <c r="DD563" i="20"/>
  <c r="DE563" i="20" s="1"/>
  <c r="DD570" i="20"/>
  <c r="DE570" i="20" s="1"/>
  <c r="DD598" i="20"/>
  <c r="DE598" i="20" s="1"/>
  <c r="DD651" i="20"/>
  <c r="DE651" i="20" s="1"/>
  <c r="DD666" i="20"/>
  <c r="DE666" i="20" s="1"/>
  <c r="DD674" i="20"/>
  <c r="DE674" i="20" s="1"/>
  <c r="DD681" i="20"/>
  <c r="DE681" i="20" s="1"/>
  <c r="DD689" i="20"/>
  <c r="DE689" i="20" s="1"/>
  <c r="DD697" i="20"/>
  <c r="DE697" i="20" s="1"/>
  <c r="DD727" i="20"/>
  <c r="DE727" i="20" s="1"/>
  <c r="DD750" i="20"/>
  <c r="DE750" i="20" s="1"/>
  <c r="DD765" i="20"/>
  <c r="DE765" i="20" s="1"/>
  <c r="DD795" i="20"/>
  <c r="DE795" i="20" s="1"/>
  <c r="DD840" i="20"/>
  <c r="DE840" i="20" s="1"/>
  <c r="DD878" i="20"/>
  <c r="DE878" i="20" s="1"/>
  <c r="DD899" i="20"/>
  <c r="DE899" i="20" s="1"/>
  <c r="DA568" i="20"/>
  <c r="DD583" i="20"/>
  <c r="DE583" i="20" s="1"/>
  <c r="DD659" i="20"/>
  <c r="DE659" i="20" s="1"/>
  <c r="DD803" i="20"/>
  <c r="DE803" i="20" s="1"/>
  <c r="DD833" i="20"/>
  <c r="DE833" i="20" s="1"/>
  <c r="DD871" i="20"/>
  <c r="DE871" i="20" s="1"/>
  <c r="DT798" i="20"/>
  <c r="DU798" i="20" s="1"/>
  <c r="DD479" i="20"/>
  <c r="DE479" i="20" s="1"/>
  <c r="DD503" i="20"/>
  <c r="DE503" i="20" s="1"/>
  <c r="DD519" i="20"/>
  <c r="DE519" i="20" s="1"/>
  <c r="DD535" i="20"/>
  <c r="DE535" i="20" s="1"/>
  <c r="DD550" i="20"/>
  <c r="DE550" i="20" s="1"/>
  <c r="DD557" i="20"/>
  <c r="DE557" i="20" s="1"/>
  <c r="DD614" i="20"/>
  <c r="DE614" i="20" s="1"/>
  <c r="DD667" i="20"/>
  <c r="DE667" i="20" s="1"/>
  <c r="DD682" i="20"/>
  <c r="DE682" i="20" s="1"/>
  <c r="DD690" i="20"/>
  <c r="DE690" i="20" s="1"/>
  <c r="DD698" i="20"/>
  <c r="DE698" i="20" s="1"/>
  <c r="DD728" i="20"/>
  <c r="DE728" i="20" s="1"/>
  <c r="DD766" i="20"/>
  <c r="DE766" i="20" s="1"/>
  <c r="DD811" i="20"/>
  <c r="DE811" i="20" s="1"/>
  <c r="DD841" i="20"/>
  <c r="DE841" i="20" s="1"/>
  <c r="DD849" i="20"/>
  <c r="DE849" i="20" s="1"/>
  <c r="DD893" i="20"/>
  <c r="DE893" i="20" s="1"/>
  <c r="DD571" i="20"/>
  <c r="DE571" i="20" s="1"/>
  <c r="DD577" i="20"/>
  <c r="DE577" i="20" s="1"/>
  <c r="DD584" i="20"/>
  <c r="DE584" i="20" s="1"/>
  <c r="DD599" i="20"/>
  <c r="DE599" i="20" s="1"/>
  <c r="DD622" i="20"/>
  <c r="DE622" i="20" s="1"/>
  <c r="DD630" i="20"/>
  <c r="DE630" i="20" s="1"/>
  <c r="DD638" i="20"/>
  <c r="DE638" i="20" s="1"/>
  <c r="DD675" i="20"/>
  <c r="DE675" i="20" s="1"/>
  <c r="DD706" i="20"/>
  <c r="DE706" i="20" s="1"/>
  <c r="DD713" i="20"/>
  <c r="DE713" i="20" s="1"/>
  <c r="DD721" i="20"/>
  <c r="DE721" i="20" s="1"/>
  <c r="DD781" i="20"/>
  <c r="DE781" i="20" s="1"/>
  <c r="DD865" i="20"/>
  <c r="DE865" i="20" s="1"/>
  <c r="DD872" i="20"/>
  <c r="DE872" i="20" s="1"/>
  <c r="DE504" i="20"/>
  <c r="DC880" i="20"/>
  <c r="DA504" i="20"/>
  <c r="DA543" i="20"/>
  <c r="DD843" i="20"/>
  <c r="DE843" i="20" s="1"/>
  <c r="DD851" i="20"/>
  <c r="DE851" i="20" s="1"/>
  <c r="DD909" i="20"/>
  <c r="DE909" i="20" s="1"/>
  <c r="DT510" i="20"/>
  <c r="DU510" i="20" s="1"/>
  <c r="DQ917" i="20"/>
  <c r="DQ901" i="20"/>
  <c r="DQ885" i="20"/>
  <c r="DQ869" i="20"/>
  <c r="DQ853" i="20"/>
  <c r="DQ837" i="20"/>
  <c r="DQ821" i="20"/>
  <c r="DQ805" i="20"/>
  <c r="DQ789" i="20"/>
  <c r="DQ773" i="20"/>
  <c r="DQ757" i="20"/>
  <c r="DQ741" i="20"/>
  <c r="DQ725" i="20"/>
  <c r="DQ709" i="20"/>
  <c r="DQ693" i="20"/>
  <c r="DQ677" i="20"/>
  <c r="DQ661" i="20"/>
  <c r="DQ645" i="20"/>
  <c r="DQ629" i="20"/>
  <c r="DQ613" i="20"/>
  <c r="DQ597" i="20"/>
  <c r="DQ581" i="20"/>
  <c r="DQ565" i="20"/>
  <c r="DQ549" i="20"/>
  <c r="DQ533" i="20"/>
  <c r="DQ517" i="20"/>
  <c r="DQ501" i="20"/>
  <c r="DQ485" i="20"/>
  <c r="DQ469" i="20"/>
  <c r="DA540" i="20"/>
  <c r="DD474" i="20"/>
  <c r="DE474" i="20" s="1"/>
  <c r="DD490" i="20"/>
  <c r="DE490" i="20" s="1"/>
  <c r="DD498" i="20"/>
  <c r="DE498" i="20" s="1"/>
  <c r="DD506" i="20"/>
  <c r="DE506" i="20" s="1"/>
  <c r="DD514" i="20"/>
  <c r="DE514" i="20" s="1"/>
  <c r="DD522" i="20"/>
  <c r="DE522" i="20" s="1"/>
  <c r="DD530" i="20"/>
  <c r="DE530" i="20" s="1"/>
  <c r="DD538" i="20"/>
  <c r="DE538" i="20" s="1"/>
  <c r="DD573" i="20"/>
  <c r="DE573" i="20" s="1"/>
  <c r="DD579" i="20"/>
  <c r="DE579" i="20" s="1"/>
  <c r="DD647" i="20"/>
  <c r="DE647" i="20" s="1"/>
  <c r="DD670" i="20"/>
  <c r="DE670" i="20" s="1"/>
  <c r="DD685" i="20"/>
  <c r="DE685" i="20" s="1"/>
  <c r="DD701" i="20"/>
  <c r="DE701" i="20" s="1"/>
  <c r="DD731" i="20"/>
  <c r="DE731" i="20" s="1"/>
  <c r="DD746" i="20"/>
  <c r="DE746" i="20" s="1"/>
  <c r="DD754" i="20"/>
  <c r="DE754" i="20" s="1"/>
  <c r="DD761" i="20"/>
  <c r="DE761" i="20" s="1"/>
  <c r="DC784" i="20"/>
  <c r="DD791" i="20"/>
  <c r="DE791" i="20" s="1"/>
  <c r="DD814" i="20"/>
  <c r="DE814" i="20" s="1"/>
  <c r="DD867" i="20"/>
  <c r="DE867" i="20" s="1"/>
  <c r="DD910" i="20"/>
  <c r="DE910" i="20" s="1"/>
  <c r="DA554" i="20"/>
  <c r="DA538" i="20"/>
  <c r="DA522" i="20"/>
  <c r="DA506" i="20"/>
  <c r="DA490" i="20"/>
  <c r="DA474" i="20"/>
  <c r="DD546" i="20"/>
  <c r="DE546" i="20" s="1"/>
  <c r="DD553" i="20"/>
  <c r="DE553" i="20" s="1"/>
  <c r="DD567" i="20"/>
  <c r="DE567" i="20" s="1"/>
  <c r="DD587" i="20"/>
  <c r="DE587" i="20" s="1"/>
  <c r="DD602" i="20"/>
  <c r="DE602" i="20" s="1"/>
  <c r="DD610" i="20"/>
  <c r="DE610" i="20" s="1"/>
  <c r="DD617" i="20"/>
  <c r="DE617" i="20" s="1"/>
  <c r="DD625" i="20"/>
  <c r="DE625" i="20" s="1"/>
  <c r="DD633" i="20"/>
  <c r="DE633" i="20" s="1"/>
  <c r="DD678" i="20"/>
  <c r="DE678" i="20" s="1"/>
  <c r="DD739" i="20"/>
  <c r="DE739" i="20" s="1"/>
  <c r="DD769" i="20"/>
  <c r="DE769" i="20" s="1"/>
  <c r="DD776" i="20"/>
  <c r="DE776" i="20" s="1"/>
  <c r="DD829" i="20"/>
  <c r="DE829" i="20" s="1"/>
  <c r="DD882" i="20"/>
  <c r="DE882" i="20" s="1"/>
  <c r="DD889" i="20"/>
  <c r="DE889" i="20" s="1"/>
  <c r="DD903" i="20"/>
  <c r="DE903" i="20" s="1"/>
  <c r="DD595" i="20"/>
  <c r="DE595" i="20" s="1"/>
  <c r="DD663" i="20"/>
  <c r="DE663" i="20" s="1"/>
  <c r="DE747" i="20"/>
  <c r="DD807" i="20"/>
  <c r="DE807" i="20" s="1"/>
  <c r="DD875" i="20"/>
  <c r="DE875" i="20" s="1"/>
  <c r="DT596" i="20"/>
  <c r="DU596" i="20" s="1"/>
  <c r="DT703" i="20"/>
  <c r="DU703" i="20" s="1"/>
  <c r="DU597" i="20"/>
  <c r="DT470" i="20"/>
  <c r="DU470" i="20" s="1"/>
  <c r="DT478" i="20"/>
  <c r="DU478" i="20" s="1"/>
  <c r="DT486" i="20"/>
  <c r="DU486" i="20" s="1"/>
  <c r="DT494" i="20"/>
  <c r="DU494" i="20" s="1"/>
  <c r="DT502" i="20"/>
  <c r="DU502" i="20" s="1"/>
  <c r="DT518" i="20"/>
  <c r="DU518" i="20" s="1"/>
  <c r="DT534" i="20"/>
  <c r="DU534" i="20" s="1"/>
  <c r="DT550" i="20"/>
  <c r="DU550" i="20" s="1"/>
  <c r="DT566" i="20"/>
  <c r="DU566" i="20" s="1"/>
  <c r="DT582" i="20"/>
  <c r="DU582" i="20" s="1"/>
  <c r="DT613" i="20"/>
  <c r="DU613" i="20" s="1"/>
  <c r="DT620" i="20"/>
  <c r="DU620" i="20" s="1"/>
  <c r="DT628" i="20"/>
  <c r="DU628" i="20" s="1"/>
  <c r="DT643" i="20"/>
  <c r="DU643" i="20" s="1"/>
  <c r="DT651" i="20"/>
  <c r="DU651" i="20" s="1"/>
  <c r="DT666" i="20"/>
  <c r="DU666" i="20" s="1"/>
  <c r="DT681" i="20"/>
  <c r="DU681" i="20" s="1"/>
  <c r="DT689" i="20"/>
  <c r="DU689" i="20" s="1"/>
  <c r="DT697" i="20"/>
  <c r="DU697" i="20" s="1"/>
  <c r="DS713" i="20"/>
  <c r="DT720" i="20"/>
  <c r="DU720" i="20" s="1"/>
  <c r="DT728" i="20"/>
  <c r="DU728" i="20" s="1"/>
  <c r="DT743" i="20"/>
  <c r="DU743" i="20" s="1"/>
  <c r="DT790" i="20"/>
  <c r="DU790" i="20" s="1"/>
  <c r="DT805" i="20"/>
  <c r="DU805" i="20" s="1"/>
  <c r="DT821" i="20"/>
  <c r="DU821" i="20" s="1"/>
  <c r="DT837" i="20"/>
  <c r="DU837" i="20" s="1"/>
  <c r="DT860" i="20"/>
  <c r="DU860" i="20" s="1"/>
  <c r="DT875" i="20"/>
  <c r="DU875" i="20" s="1"/>
  <c r="DT890" i="20"/>
  <c r="DU890" i="20" s="1"/>
  <c r="DT898" i="20"/>
  <c r="DU898" i="20" s="1"/>
  <c r="DT906" i="20"/>
  <c r="DU906" i="20" s="1"/>
  <c r="DT598" i="20"/>
  <c r="DU598" i="20" s="1"/>
  <c r="DT636" i="20"/>
  <c r="DU636" i="20" s="1"/>
  <c r="DS644" i="20"/>
  <c r="DT659" i="20"/>
  <c r="DU659" i="20" s="1"/>
  <c r="DT674" i="20"/>
  <c r="DU674" i="20" s="1"/>
  <c r="DT705" i="20"/>
  <c r="DU705" i="20" s="1"/>
  <c r="DT713" i="20"/>
  <c r="DU713" i="20" s="1"/>
  <c r="DT736" i="20"/>
  <c r="DU736" i="20" s="1"/>
  <c r="DT751" i="20"/>
  <c r="DU751" i="20" s="1"/>
  <c r="DT759" i="20"/>
  <c r="DU759" i="20" s="1"/>
  <c r="DT767" i="20"/>
  <c r="DU767" i="20" s="1"/>
  <c r="DT775" i="20"/>
  <c r="DU775" i="20" s="1"/>
  <c r="DT853" i="20"/>
  <c r="DU853" i="20" s="1"/>
  <c r="DT883" i="20"/>
  <c r="DU883" i="20" s="1"/>
  <c r="DT914" i="20"/>
  <c r="DU914" i="20" s="1"/>
  <c r="DU614" i="20"/>
  <c r="DT783" i="20"/>
  <c r="DU783" i="20" s="1"/>
  <c r="DT791" i="20"/>
  <c r="DU791" i="20" s="1"/>
  <c r="DT806" i="20"/>
  <c r="DU806" i="20" s="1"/>
  <c r="DT822" i="20"/>
  <c r="DU822" i="20" s="1"/>
  <c r="DT838" i="20"/>
  <c r="DU838" i="20" s="1"/>
  <c r="DT876" i="20"/>
  <c r="DU876" i="20" s="1"/>
  <c r="DT891" i="20"/>
  <c r="DU891" i="20" s="1"/>
  <c r="DT899" i="20"/>
  <c r="DU899" i="20" s="1"/>
  <c r="DT907" i="20"/>
  <c r="DU907" i="20" s="1"/>
  <c r="DT660" i="20"/>
  <c r="DU660" i="20" s="1"/>
  <c r="DT706" i="20"/>
  <c r="DU706" i="20" s="1"/>
  <c r="DT714" i="20"/>
  <c r="DU714" i="20" s="1"/>
  <c r="DT737" i="20"/>
  <c r="DU737" i="20" s="1"/>
  <c r="DT752" i="20"/>
  <c r="DU752" i="20" s="1"/>
  <c r="DT760" i="20"/>
  <c r="DU760" i="20" s="1"/>
  <c r="DT768" i="20"/>
  <c r="DU768" i="20" s="1"/>
  <c r="DT776" i="20"/>
  <c r="DU776" i="20" s="1"/>
  <c r="DT799" i="20"/>
  <c r="DU799" i="20" s="1"/>
  <c r="DT854" i="20"/>
  <c r="DU854" i="20" s="1"/>
  <c r="DT884" i="20"/>
  <c r="DU884" i="20" s="1"/>
  <c r="DS900" i="20"/>
  <c r="DT472" i="20"/>
  <c r="DU472" i="20" s="1"/>
  <c r="DT480" i="20"/>
  <c r="DU480" i="20" s="1"/>
  <c r="DT488" i="20"/>
  <c r="DU488" i="20" s="1"/>
  <c r="DT504" i="20"/>
  <c r="DU504" i="20" s="1"/>
  <c r="DT512" i="20"/>
  <c r="DU512" i="20" s="1"/>
  <c r="DT520" i="20"/>
  <c r="DU520" i="20" s="1"/>
  <c r="DT528" i="20"/>
  <c r="DU528" i="20" s="1"/>
  <c r="DT536" i="20"/>
  <c r="DU536" i="20" s="1"/>
  <c r="DT544" i="20"/>
  <c r="DU544" i="20" s="1"/>
  <c r="DU668" i="20"/>
  <c r="DU823" i="20"/>
  <c r="DT915" i="20"/>
  <c r="DU915" i="20" s="1"/>
  <c r="DS537" i="20"/>
  <c r="DT615" i="20"/>
  <c r="DU615" i="20" s="1"/>
  <c r="DT847" i="20"/>
  <c r="DU847" i="20" s="1"/>
  <c r="DT473" i="20"/>
  <c r="DU473" i="20" s="1"/>
  <c r="DT481" i="20"/>
  <c r="DU481" i="20" s="1"/>
  <c r="DT489" i="20"/>
  <c r="DU489" i="20" s="1"/>
  <c r="DT505" i="20"/>
  <c r="DU505" i="20" s="1"/>
  <c r="DT513" i="20"/>
  <c r="DU513" i="20" s="1"/>
  <c r="DT521" i="20"/>
  <c r="DU521" i="20" s="1"/>
  <c r="DT529" i="20"/>
  <c r="DU529" i="20" s="1"/>
  <c r="DT537" i="20"/>
  <c r="DU537" i="20" s="1"/>
  <c r="DT545" i="20"/>
  <c r="DU545" i="20" s="1"/>
  <c r="DT553" i="20"/>
  <c r="DU553" i="20" s="1"/>
  <c r="DT561" i="20"/>
  <c r="DU561" i="20" s="1"/>
  <c r="DT569" i="20"/>
  <c r="DU569" i="20" s="1"/>
  <c r="DT577" i="20"/>
  <c r="DU577" i="20" s="1"/>
  <c r="DT585" i="20"/>
  <c r="DU585" i="20" s="1"/>
  <c r="DT593" i="20"/>
  <c r="DU593" i="20" s="1"/>
  <c r="DT600" i="20"/>
  <c r="DU600" i="20" s="1"/>
  <c r="DT608" i="20"/>
  <c r="DU608" i="20" s="1"/>
  <c r="DT623" i="20"/>
  <c r="DU623" i="20" s="1"/>
  <c r="DT631" i="20"/>
  <c r="DU631" i="20" s="1"/>
  <c r="DT646" i="20"/>
  <c r="DU646" i="20" s="1"/>
  <c r="DT676" i="20"/>
  <c r="DU676" i="20" s="1"/>
  <c r="DT684" i="20"/>
  <c r="DU684" i="20" s="1"/>
  <c r="DT692" i="20"/>
  <c r="DU692" i="20" s="1"/>
  <c r="DT700" i="20"/>
  <c r="DU700" i="20" s="1"/>
  <c r="DS708" i="20"/>
  <c r="DT723" i="20"/>
  <c r="DU723" i="20" s="1"/>
  <c r="DT731" i="20"/>
  <c r="DU731" i="20" s="1"/>
  <c r="DT746" i="20"/>
  <c r="DU746" i="20" s="1"/>
  <c r="DT785" i="20"/>
  <c r="DU785" i="20" s="1"/>
  <c r="DT793" i="20"/>
  <c r="DU793" i="20" s="1"/>
  <c r="DT808" i="20"/>
  <c r="DU808" i="20" s="1"/>
  <c r="DT816" i="20"/>
  <c r="DU816" i="20" s="1"/>
  <c r="DT824" i="20"/>
  <c r="DU824" i="20" s="1"/>
  <c r="DT832" i="20"/>
  <c r="DU832" i="20" s="1"/>
  <c r="DT840" i="20"/>
  <c r="DU840" i="20" s="1"/>
  <c r="DT855" i="20"/>
  <c r="DU855" i="20" s="1"/>
  <c r="DT870" i="20"/>
  <c r="DU870" i="20" s="1"/>
  <c r="DT901" i="20"/>
  <c r="DU901" i="20" s="1"/>
  <c r="DT916" i="20"/>
  <c r="DU916" i="20" s="1"/>
  <c r="DT616" i="20"/>
  <c r="DU616" i="20" s="1"/>
  <c r="DT662" i="20"/>
  <c r="DU662" i="20" s="1"/>
  <c r="DT708" i="20"/>
  <c r="DU708" i="20" s="1"/>
  <c r="DT716" i="20"/>
  <c r="DU716" i="20" s="1"/>
  <c r="DT863" i="20"/>
  <c r="DU863" i="20" s="1"/>
  <c r="DS532" i="20"/>
  <c r="DT618" i="20"/>
  <c r="DU618" i="20" s="1"/>
  <c r="DS649" i="20"/>
  <c r="DT656" i="20"/>
  <c r="DU656" i="20" s="1"/>
  <c r="DT671" i="20"/>
  <c r="DU671" i="20" s="1"/>
  <c r="DT710" i="20"/>
  <c r="DU710" i="20" s="1"/>
  <c r="DT756" i="20"/>
  <c r="DU756" i="20" s="1"/>
  <c r="DT764" i="20"/>
  <c r="DU764" i="20" s="1"/>
  <c r="DT772" i="20"/>
  <c r="DU772" i="20" s="1"/>
  <c r="DT780" i="20"/>
  <c r="DU780" i="20" s="1"/>
  <c r="DT850" i="20"/>
  <c r="DU850" i="20" s="1"/>
  <c r="DT865" i="20"/>
  <c r="DU865" i="20" s="1"/>
  <c r="DT911" i="20"/>
  <c r="DU911" i="20" s="1"/>
  <c r="DT476" i="20"/>
  <c r="DU476" i="20" s="1"/>
  <c r="DT484" i="20"/>
  <c r="DU484" i="20" s="1"/>
  <c r="DT492" i="20"/>
  <c r="DU492" i="20" s="1"/>
  <c r="DT500" i="20"/>
  <c r="DU500" i="20" s="1"/>
  <c r="DT508" i="20"/>
  <c r="DU508" i="20" s="1"/>
  <c r="DT516" i="20"/>
  <c r="DU516" i="20" s="1"/>
  <c r="DT524" i="20"/>
  <c r="DU524" i="20" s="1"/>
  <c r="DT532" i="20"/>
  <c r="DU532" i="20" s="1"/>
  <c r="DT540" i="20"/>
  <c r="DU540" i="20" s="1"/>
  <c r="DT548" i="20"/>
  <c r="DU548" i="20" s="1"/>
  <c r="DT556" i="20"/>
  <c r="DU556" i="20" s="1"/>
  <c r="DT564" i="20"/>
  <c r="DU564" i="20" s="1"/>
  <c r="DT572" i="20"/>
  <c r="DU572" i="20" s="1"/>
  <c r="DT580" i="20"/>
  <c r="DU580" i="20" s="1"/>
  <c r="DT588" i="20"/>
  <c r="DU588" i="20" s="1"/>
  <c r="DT603" i="20"/>
  <c r="DU603" i="20" s="1"/>
  <c r="DT611" i="20"/>
  <c r="DU611" i="20" s="1"/>
  <c r="DT626" i="20"/>
  <c r="DU626" i="20" s="1"/>
  <c r="DT634" i="20"/>
  <c r="DU634" i="20" s="1"/>
  <c r="DT641" i="20"/>
  <c r="DU641" i="20" s="1"/>
  <c r="DT649" i="20"/>
  <c r="DU649" i="20" s="1"/>
  <c r="DT664" i="20"/>
  <c r="DU664" i="20" s="1"/>
  <c r="DT679" i="20"/>
  <c r="DU679" i="20" s="1"/>
  <c r="DT687" i="20"/>
  <c r="DU687" i="20" s="1"/>
  <c r="DT695" i="20"/>
  <c r="DU695" i="20" s="1"/>
  <c r="DT726" i="20"/>
  <c r="DU726" i="20" s="1"/>
  <c r="DT741" i="20"/>
  <c r="DU741" i="20" s="1"/>
  <c r="DT788" i="20"/>
  <c r="DU788" i="20" s="1"/>
  <c r="DT796" i="20"/>
  <c r="DU796" i="20" s="1"/>
  <c r="DT803" i="20"/>
  <c r="DU803" i="20" s="1"/>
  <c r="DT811" i="20"/>
  <c r="DU811" i="20" s="1"/>
  <c r="DT819" i="20"/>
  <c r="DU819" i="20" s="1"/>
  <c r="DT827" i="20"/>
  <c r="DU827" i="20" s="1"/>
  <c r="DT835" i="20"/>
  <c r="DU835" i="20" s="1"/>
  <c r="DT843" i="20"/>
  <c r="DU843" i="20" s="1"/>
  <c r="DT858" i="20"/>
  <c r="DU858" i="20" s="1"/>
  <c r="DT873" i="20"/>
  <c r="DU873" i="20" s="1"/>
  <c r="DT881" i="20"/>
  <c r="DU881" i="20" s="1"/>
  <c r="DT888" i="20"/>
  <c r="DU888" i="20" s="1"/>
  <c r="DT896" i="20"/>
  <c r="DU896" i="20" s="1"/>
  <c r="DT904" i="20"/>
  <c r="DU904" i="20" s="1"/>
  <c r="M597" i="20"/>
  <c r="K880" i="20"/>
  <c r="K784" i="20"/>
  <c r="K640" i="20"/>
  <c r="K624" i="20"/>
  <c r="K608" i="20"/>
  <c r="L863" i="20"/>
  <c r="M863" i="20" s="1"/>
  <c r="L801" i="20"/>
  <c r="M801" i="20" s="1"/>
  <c r="L758" i="20"/>
  <c r="M758" i="20" s="1"/>
  <c r="L727" i="20"/>
  <c r="M727" i="20" s="1"/>
  <c r="L697" i="20"/>
  <c r="M697" i="20" s="1"/>
  <c r="L681" i="20"/>
  <c r="M681" i="20" s="1"/>
  <c r="L651" i="20"/>
  <c r="M651" i="20" s="1"/>
  <c r="L636" i="20"/>
  <c r="M636" i="20" s="1"/>
  <c r="L622" i="20"/>
  <c r="M622" i="20" s="1"/>
  <c r="L591" i="20"/>
  <c r="M591" i="20" s="1"/>
  <c r="L560" i="20"/>
  <c r="M560" i="20" s="1"/>
  <c r="L501" i="20"/>
  <c r="M501" i="20" s="1"/>
  <c r="L486" i="20"/>
  <c r="M486" i="20" s="1"/>
  <c r="I891" i="20"/>
  <c r="I875" i="20"/>
  <c r="I859" i="20"/>
  <c r="I843" i="20"/>
  <c r="I827" i="20"/>
  <c r="I811" i="20"/>
  <c r="I795" i="20"/>
  <c r="I779" i="20"/>
  <c r="I747" i="20"/>
  <c r="I753" i="20"/>
  <c r="Y695" i="20"/>
  <c r="Y679" i="20"/>
  <c r="Y663" i="20"/>
  <c r="Y647" i="20"/>
  <c r="L906" i="20"/>
  <c r="M906" i="20" s="1"/>
  <c r="L891" i="20"/>
  <c r="M891" i="20" s="1"/>
  <c r="L877" i="20"/>
  <c r="M877" i="20" s="1"/>
  <c r="L846" i="20"/>
  <c r="M846" i="20" s="1"/>
  <c r="L815" i="20"/>
  <c r="M815" i="20" s="1"/>
  <c r="L756" i="20"/>
  <c r="M756" i="20" s="1"/>
  <c r="L741" i="20"/>
  <c r="M741" i="20" s="1"/>
  <c r="L679" i="20"/>
  <c r="M679" i="20" s="1"/>
  <c r="L664" i="20"/>
  <c r="M664" i="20" s="1"/>
  <c r="L574" i="20"/>
  <c r="M574" i="20" s="1"/>
  <c r="L558" i="20"/>
  <c r="M558" i="20" s="1"/>
  <c r="L543" i="20"/>
  <c r="M543" i="20" s="1"/>
  <c r="Y831" i="20"/>
  <c r="Y815" i="20"/>
  <c r="Y799" i="20"/>
  <c r="Y783" i="20"/>
  <c r="Y767" i="20"/>
  <c r="Y738" i="20"/>
  <c r="Y724" i="20"/>
  <c r="Y490" i="20"/>
  <c r="Y476" i="20"/>
  <c r="L905" i="20"/>
  <c r="M905" i="20" s="1"/>
  <c r="L890" i="20"/>
  <c r="M890" i="20" s="1"/>
  <c r="L876" i="20"/>
  <c r="M876" i="20" s="1"/>
  <c r="L860" i="20"/>
  <c r="M860" i="20" s="1"/>
  <c r="L799" i="20"/>
  <c r="M799" i="20" s="1"/>
  <c r="L770" i="20"/>
  <c r="M770" i="20" s="1"/>
  <c r="L755" i="20"/>
  <c r="M755" i="20" s="1"/>
  <c r="L724" i="20"/>
  <c r="M724" i="20" s="1"/>
  <c r="L678" i="20"/>
  <c r="M678" i="20" s="1"/>
  <c r="L619" i="20"/>
  <c r="M619" i="20" s="1"/>
  <c r="L588" i="20"/>
  <c r="M588" i="20" s="1"/>
  <c r="L557" i="20"/>
  <c r="M557" i="20" s="1"/>
  <c r="L528" i="20"/>
  <c r="M528" i="20" s="1"/>
  <c r="L513" i="20"/>
  <c r="M513" i="20" s="1"/>
  <c r="L483" i="20"/>
  <c r="M483" i="20" s="1"/>
  <c r="I600" i="20"/>
  <c r="L829" i="20"/>
  <c r="M829" i="20" s="1"/>
  <c r="L813" i="20"/>
  <c r="M813" i="20" s="1"/>
  <c r="L798" i="20"/>
  <c r="M798" i="20" s="1"/>
  <c r="L693" i="20"/>
  <c r="M693" i="20" s="1"/>
  <c r="L662" i="20"/>
  <c r="M662" i="20" s="1"/>
  <c r="L648" i="20"/>
  <c r="M648" i="20" s="1"/>
  <c r="L572" i="20"/>
  <c r="M572" i="20" s="1"/>
  <c r="L527" i="20"/>
  <c r="M527" i="20" s="1"/>
  <c r="L512" i="20"/>
  <c r="M512" i="20" s="1"/>
  <c r="I887" i="20"/>
  <c r="AB696" i="20"/>
  <c r="AC696" i="20" s="1"/>
  <c r="AB680" i="20"/>
  <c r="AC680" i="20" s="1"/>
  <c r="AB664" i="20"/>
  <c r="AC664" i="20" s="1"/>
  <c r="AB648" i="20"/>
  <c r="AC648" i="20" s="1"/>
  <c r="AB632" i="20"/>
  <c r="AC632" i="20" s="1"/>
  <c r="AB616" i="20"/>
  <c r="AC616" i="20" s="1"/>
  <c r="AB600" i="20"/>
  <c r="AC600" i="20" s="1"/>
  <c r="AB584" i="20"/>
  <c r="AC584" i="20" s="1"/>
  <c r="AB568" i="20"/>
  <c r="AC568" i="20" s="1"/>
  <c r="AB552" i="20"/>
  <c r="AC552" i="20" s="1"/>
  <c r="AB536" i="20"/>
  <c r="AC536" i="20" s="1"/>
  <c r="AB520" i="20"/>
  <c r="AC520" i="20" s="1"/>
  <c r="AB504" i="20"/>
  <c r="AC504" i="20" s="1"/>
  <c r="AB488" i="20"/>
  <c r="AC488" i="20" s="1"/>
  <c r="Y905" i="20"/>
  <c r="Y889" i="20"/>
  <c r="Y890" i="20"/>
  <c r="Y861" i="20"/>
  <c r="Y845" i="20"/>
  <c r="Y568" i="20"/>
  <c r="Y552" i="20"/>
  <c r="L650" i="20"/>
  <c r="M650" i="20" s="1"/>
  <c r="K890" i="20"/>
  <c r="K874" i="20"/>
  <c r="K858" i="20"/>
  <c r="K746" i="20"/>
  <c r="K490" i="20"/>
  <c r="I469" i="20"/>
  <c r="I470" i="20"/>
  <c r="AA765" i="20"/>
  <c r="AA717" i="20"/>
  <c r="Y709" i="20"/>
  <c r="AR726" i="20"/>
  <c r="AS726" i="20" s="1"/>
  <c r="L841" i="20"/>
  <c r="M841" i="20" s="1"/>
  <c r="L720" i="20"/>
  <c r="M720" i="20" s="1"/>
  <c r="L901" i="20"/>
  <c r="L886" i="20"/>
  <c r="M886" i="20" s="1"/>
  <c r="L855" i="20"/>
  <c r="M855" i="20" s="1"/>
  <c r="L765" i="20"/>
  <c r="M765" i="20" s="1"/>
  <c r="L735" i="20"/>
  <c r="M735" i="20" s="1"/>
  <c r="L705" i="20"/>
  <c r="M705" i="20" s="1"/>
  <c r="L689" i="20"/>
  <c r="M689" i="20" s="1"/>
  <c r="L629" i="20"/>
  <c r="M629" i="20" s="1"/>
  <c r="L614" i="20"/>
  <c r="M614" i="20" s="1"/>
  <c r="L598" i="20"/>
  <c r="M598" i="20" s="1"/>
  <c r="L552" i="20"/>
  <c r="M552" i="20" s="1"/>
  <c r="L523" i="20"/>
  <c r="M523" i="20" s="1"/>
  <c r="L508" i="20"/>
  <c r="M508" i="20" s="1"/>
  <c r="L494" i="20"/>
  <c r="M494" i="20" s="1"/>
  <c r="L478" i="20"/>
  <c r="M478" i="20" s="1"/>
  <c r="I915" i="20"/>
  <c r="I899" i="20"/>
  <c r="I883" i="20"/>
  <c r="I867" i="20"/>
  <c r="I851" i="20"/>
  <c r="I835" i="20"/>
  <c r="I819" i="20"/>
  <c r="I803" i="20"/>
  <c r="I787" i="20"/>
  <c r="I771" i="20"/>
  <c r="Y761" i="20"/>
  <c r="Y747" i="20"/>
  <c r="Y733" i="20"/>
  <c r="Y718" i="20"/>
  <c r="K918" i="20"/>
  <c r="K822" i="20"/>
  <c r="L884" i="20"/>
  <c r="M884" i="20" s="1"/>
  <c r="L869" i="20"/>
  <c r="M869" i="20" s="1"/>
  <c r="L853" i="20"/>
  <c r="M853" i="20" s="1"/>
  <c r="L807" i="20"/>
  <c r="M807" i="20" s="1"/>
  <c r="L778" i="20"/>
  <c r="M778" i="20" s="1"/>
  <c r="L763" i="20"/>
  <c r="M763" i="20" s="1"/>
  <c r="L749" i="20"/>
  <c r="M749" i="20" s="1"/>
  <c r="L733" i="20"/>
  <c r="M733" i="20" s="1"/>
  <c r="L672" i="20"/>
  <c r="M672" i="20" s="1"/>
  <c r="L566" i="20"/>
  <c r="M566" i="20" s="1"/>
  <c r="L550" i="20"/>
  <c r="M550" i="20" s="1"/>
  <c r="L536" i="20"/>
  <c r="M536" i="20" s="1"/>
  <c r="L492" i="20"/>
  <c r="M492" i="20" s="1"/>
  <c r="L476" i="20"/>
  <c r="M476" i="20" s="1"/>
  <c r="I913" i="20"/>
  <c r="I897" i="20"/>
  <c r="I881" i="20"/>
  <c r="I865" i="20"/>
  <c r="I817" i="20"/>
  <c r="I801" i="20"/>
  <c r="I785" i="20"/>
  <c r="I737" i="20"/>
  <c r="I721" i="20"/>
  <c r="I705" i="20"/>
  <c r="I689" i="20"/>
  <c r="I673" i="20"/>
  <c r="I657" i="20"/>
  <c r="I641" i="20"/>
  <c r="I625" i="20"/>
  <c r="I609" i="20"/>
  <c r="I593" i="20"/>
  <c r="I577" i="20"/>
  <c r="I561" i="20"/>
  <c r="I545" i="20"/>
  <c r="I529" i="20"/>
  <c r="I513" i="20"/>
  <c r="I497" i="20"/>
  <c r="I481" i="20"/>
  <c r="AC579" i="20"/>
  <c r="AB562" i="20"/>
  <c r="AC562" i="20" s="1"/>
  <c r="Y855" i="20"/>
  <c r="I907" i="20"/>
  <c r="Y482" i="20"/>
  <c r="Y467" i="20"/>
  <c r="I849" i="20"/>
  <c r="AA471" i="20"/>
  <c r="Y512" i="20"/>
  <c r="Y496" i="20"/>
  <c r="L563" i="20"/>
  <c r="M563" i="20" s="1"/>
  <c r="I798" i="20"/>
  <c r="I782" i="20"/>
  <c r="I766" i="20"/>
  <c r="L522" i="20"/>
  <c r="M522" i="20" s="1"/>
  <c r="K866" i="20"/>
  <c r="K770" i="20"/>
  <c r="L546" i="20"/>
  <c r="M546" i="20" s="1"/>
  <c r="I829" i="20"/>
  <c r="I813" i="20"/>
  <c r="I797" i="20"/>
  <c r="I781" i="20"/>
  <c r="Y697" i="20"/>
  <c r="Y633" i="20"/>
  <c r="Y618" i="20"/>
  <c r="Y604" i="20"/>
  <c r="Y589" i="20"/>
  <c r="Y574" i="20"/>
  <c r="Y558" i="20"/>
  <c r="Y884" i="20"/>
  <c r="L864" i="20"/>
  <c r="M864" i="20" s="1"/>
  <c r="L834" i="20"/>
  <c r="M834" i="20" s="1"/>
  <c r="L818" i="20"/>
  <c r="M818" i="20" s="1"/>
  <c r="L744" i="20"/>
  <c r="M744" i="20" s="1"/>
  <c r="L728" i="20"/>
  <c r="M728" i="20" s="1"/>
  <c r="L637" i="20"/>
  <c r="M637" i="20" s="1"/>
  <c r="L623" i="20"/>
  <c r="M623" i="20" s="1"/>
  <c r="L607" i="20"/>
  <c r="M607" i="20" s="1"/>
  <c r="L577" i="20"/>
  <c r="M577" i="20" s="1"/>
  <c r="L561" i="20"/>
  <c r="M561" i="20" s="1"/>
  <c r="L531" i="20"/>
  <c r="M531" i="20" s="1"/>
  <c r="L517" i="20"/>
  <c r="M517" i="20" s="1"/>
  <c r="L487" i="20"/>
  <c r="Y696" i="20"/>
  <c r="Y680" i="20"/>
  <c r="Y664" i="20"/>
  <c r="Y648" i="20"/>
  <c r="Y632" i="20"/>
  <c r="Y603" i="20"/>
  <c r="BH590" i="20"/>
  <c r="BI590" i="20" s="1"/>
  <c r="BE510" i="20"/>
  <c r="I750" i="20"/>
  <c r="I734" i="20"/>
  <c r="I718" i="20"/>
  <c r="I702" i="20"/>
  <c r="I670" i="20"/>
  <c r="I654" i="20"/>
  <c r="I638" i="20"/>
  <c r="I606" i="20"/>
  <c r="I590" i="20"/>
  <c r="I574" i="20"/>
  <c r="I542" i="20"/>
  <c r="I526" i="20"/>
  <c r="I510" i="20"/>
  <c r="I478" i="20"/>
  <c r="AA732" i="20"/>
  <c r="AA700" i="20"/>
  <c r="AA668" i="20"/>
  <c r="AA652" i="20"/>
  <c r="AA636" i="20"/>
  <c r="AA476" i="20"/>
  <c r="AB917" i="20"/>
  <c r="AC917" i="20" s="1"/>
  <c r="AB901" i="20"/>
  <c r="AB885" i="20"/>
  <c r="AC885" i="20" s="1"/>
  <c r="AB869" i="20"/>
  <c r="AC869" i="20" s="1"/>
  <c r="AB853" i="20"/>
  <c r="AC853" i="20" s="1"/>
  <c r="AB837" i="20"/>
  <c r="AC837" i="20" s="1"/>
  <c r="AB821" i="20"/>
  <c r="AC821" i="20" s="1"/>
  <c r="AB805" i="20"/>
  <c r="AC805" i="20" s="1"/>
  <c r="AB789" i="20"/>
  <c r="AC789" i="20" s="1"/>
  <c r="AB773" i="20"/>
  <c r="AC773" i="20" s="1"/>
  <c r="AB757" i="20"/>
  <c r="AC757" i="20" s="1"/>
  <c r="AB741" i="20"/>
  <c r="AC741" i="20" s="1"/>
  <c r="AB725" i="20"/>
  <c r="AC725" i="20" s="1"/>
  <c r="AB581" i="20"/>
  <c r="AC581" i="20" s="1"/>
  <c r="AB533" i="20"/>
  <c r="AC533" i="20" s="1"/>
  <c r="AR580" i="20"/>
  <c r="AS580" i="20" s="1"/>
  <c r="AR564" i="20"/>
  <c r="AS564" i="20" s="1"/>
  <c r="AA683" i="20"/>
  <c r="AA667" i="20"/>
  <c r="AA603" i="20"/>
  <c r="AA587" i="20"/>
  <c r="Y857" i="20"/>
  <c r="Y706" i="20"/>
  <c r="Y779" i="20"/>
  <c r="I716" i="20"/>
  <c r="I700" i="20"/>
  <c r="I652" i="20"/>
  <c r="I636" i="20"/>
  <c r="I588" i="20"/>
  <c r="I572" i="20"/>
  <c r="I508" i="20"/>
  <c r="I477" i="20"/>
  <c r="AA874" i="20"/>
  <c r="AA746" i="20"/>
  <c r="AA490" i="20"/>
  <c r="AB915" i="20"/>
  <c r="AC915" i="20" s="1"/>
  <c r="AB899" i="20"/>
  <c r="AC899" i="20" s="1"/>
  <c r="AB883" i="20"/>
  <c r="AC883" i="20" s="1"/>
  <c r="AB867" i="20"/>
  <c r="AC867" i="20" s="1"/>
  <c r="AB851" i="20"/>
  <c r="AC851" i="20" s="1"/>
  <c r="AB835" i="20"/>
  <c r="AC835" i="20" s="1"/>
  <c r="AB819" i="20"/>
  <c r="AC819" i="20" s="1"/>
  <c r="AB803" i="20"/>
  <c r="AC803" i="20" s="1"/>
  <c r="AB787" i="20"/>
  <c r="AC787" i="20" s="1"/>
  <c r="AB771" i="20"/>
  <c r="AC771" i="20" s="1"/>
  <c r="AB755" i="20"/>
  <c r="AC755" i="20" s="1"/>
  <c r="AB739" i="20"/>
  <c r="AC739" i="20" s="1"/>
  <c r="AB723" i="20"/>
  <c r="AC723" i="20" s="1"/>
  <c r="AB691" i="20"/>
  <c r="AC691" i="20" s="1"/>
  <c r="AB675" i="20"/>
  <c r="AC675" i="20" s="1"/>
  <c r="AB659" i="20"/>
  <c r="AC659" i="20" s="1"/>
  <c r="AB643" i="20"/>
  <c r="AC643" i="20" s="1"/>
  <c r="AB627" i="20"/>
  <c r="AC627" i="20" s="1"/>
  <c r="AB611" i="20"/>
  <c r="AC611" i="20" s="1"/>
  <c r="AB595" i="20"/>
  <c r="AC595" i="20" s="1"/>
  <c r="AB563" i="20"/>
  <c r="AC563" i="20" s="1"/>
  <c r="AB547" i="20"/>
  <c r="AC547" i="20" s="1"/>
  <c r="AB531" i="20"/>
  <c r="AC531" i="20" s="1"/>
  <c r="AB515" i="20"/>
  <c r="AC515" i="20" s="1"/>
  <c r="AB499" i="20"/>
  <c r="AC499" i="20" s="1"/>
  <c r="AB483" i="20"/>
  <c r="AC483" i="20" s="1"/>
  <c r="Y885" i="20"/>
  <c r="Y871" i="20"/>
  <c r="Y841" i="20"/>
  <c r="Y795" i="20"/>
  <c r="Y749" i="20"/>
  <c r="Y735" i="20"/>
  <c r="Y720" i="20"/>
  <c r="Y691" i="20"/>
  <c r="Y675" i="20"/>
  <c r="Y659" i="20"/>
  <c r="Y643" i="20"/>
  <c r="Y628" i="20"/>
  <c r="Y614" i="20"/>
  <c r="Y600" i="20"/>
  <c r="Y538" i="20"/>
  <c r="Y478" i="20"/>
  <c r="AO775" i="20"/>
  <c r="BH680" i="20"/>
  <c r="BI680" i="20" s="1"/>
  <c r="I763" i="20"/>
  <c r="I715" i="20"/>
  <c r="I699" i="20"/>
  <c r="I683" i="20"/>
  <c r="I667" i="20"/>
  <c r="I651" i="20"/>
  <c r="I635" i="20"/>
  <c r="I619" i="20"/>
  <c r="I603" i="20"/>
  <c r="I587" i="20"/>
  <c r="I571" i="20"/>
  <c r="I555" i="20"/>
  <c r="I539" i="20"/>
  <c r="I523" i="20"/>
  <c r="I507" i="20"/>
  <c r="I491" i="20"/>
  <c r="I475" i="20"/>
  <c r="AA713" i="20"/>
  <c r="AA537" i="20"/>
  <c r="AB898" i="20"/>
  <c r="AC898" i="20" s="1"/>
  <c r="AB882" i="20"/>
  <c r="AC882" i="20" s="1"/>
  <c r="AB866" i="20"/>
  <c r="AC866" i="20" s="1"/>
  <c r="AB850" i="20"/>
  <c r="AC850" i="20" s="1"/>
  <c r="AB834" i="20"/>
  <c r="AC834" i="20" s="1"/>
  <c r="AB818" i="20"/>
  <c r="AC818" i="20" s="1"/>
  <c r="AB802" i="20"/>
  <c r="AC802" i="20" s="1"/>
  <c r="AB786" i="20"/>
  <c r="AC786" i="20" s="1"/>
  <c r="AB770" i="20"/>
  <c r="AC770" i="20" s="1"/>
  <c r="AB754" i="20"/>
  <c r="AC754" i="20" s="1"/>
  <c r="AB738" i="20"/>
  <c r="AC738" i="20" s="1"/>
  <c r="AB722" i="20"/>
  <c r="AC722" i="20" s="1"/>
  <c r="AB674" i="20"/>
  <c r="AC674" i="20" s="1"/>
  <c r="AB626" i="20"/>
  <c r="AC626" i="20" s="1"/>
  <c r="Y915" i="20"/>
  <c r="Y899" i="20"/>
  <c r="Y870" i="20"/>
  <c r="Y810" i="20"/>
  <c r="Y748" i="20"/>
  <c r="Y734" i="20"/>
  <c r="Y719" i="20"/>
  <c r="Y569" i="20"/>
  <c r="Y553" i="20"/>
  <c r="Y477" i="20"/>
  <c r="AQ885" i="20"/>
  <c r="AQ853" i="20"/>
  <c r="AR913" i="20"/>
  <c r="AS913" i="20" s="1"/>
  <c r="AR897" i="20"/>
  <c r="AS897" i="20" s="1"/>
  <c r="AR881" i="20"/>
  <c r="AS881" i="20" s="1"/>
  <c r="AR865" i="20"/>
  <c r="AS865" i="20" s="1"/>
  <c r="AR849" i="20"/>
  <c r="AS849" i="20" s="1"/>
  <c r="AR833" i="20"/>
  <c r="AS833" i="20" s="1"/>
  <c r="AR817" i="20"/>
  <c r="AS817" i="20" s="1"/>
  <c r="AR801" i="20"/>
  <c r="AS801" i="20" s="1"/>
  <c r="AR785" i="20"/>
  <c r="AS785" i="20" s="1"/>
  <c r="AR769" i="20"/>
  <c r="AS769" i="20" s="1"/>
  <c r="AR753" i="20"/>
  <c r="AS753" i="20" s="1"/>
  <c r="AR737" i="20"/>
  <c r="AS737" i="20" s="1"/>
  <c r="AR721" i="20"/>
  <c r="AS721" i="20" s="1"/>
  <c r="AR545" i="20"/>
  <c r="AS545" i="20" s="1"/>
  <c r="AR481" i="20"/>
  <c r="AS481" i="20" s="1"/>
  <c r="AO918" i="20"/>
  <c r="AO902" i="20"/>
  <c r="AO886" i="20"/>
  <c r="AO870" i="20"/>
  <c r="AO854" i="20"/>
  <c r="AO838" i="20"/>
  <c r="AO822" i="20"/>
  <c r="AO806" i="20"/>
  <c r="AO630" i="20"/>
  <c r="AO631" i="20"/>
  <c r="AO566" i="20"/>
  <c r="AO550" i="20"/>
  <c r="AO549" i="20"/>
  <c r="AO534" i="20"/>
  <c r="AO502" i="20"/>
  <c r="AS863" i="20"/>
  <c r="AS687" i="20"/>
  <c r="I664" i="20"/>
  <c r="I536" i="20"/>
  <c r="AA918" i="20"/>
  <c r="AA678" i="20"/>
  <c r="AA662" i="20"/>
  <c r="AA598" i="20"/>
  <c r="AA582" i="20"/>
  <c r="AA486" i="20"/>
  <c r="AB911" i="20"/>
  <c r="AC911" i="20" s="1"/>
  <c r="AB895" i="20"/>
  <c r="AC895" i="20" s="1"/>
  <c r="AB879" i="20"/>
  <c r="AC879" i="20" s="1"/>
  <c r="AB863" i="20"/>
  <c r="AC863" i="20" s="1"/>
  <c r="AB847" i="20"/>
  <c r="AC847" i="20" s="1"/>
  <c r="AB831" i="20"/>
  <c r="AC831" i="20" s="1"/>
  <c r="AB815" i="20"/>
  <c r="AC815" i="20" s="1"/>
  <c r="AB799" i="20"/>
  <c r="AC799" i="20" s="1"/>
  <c r="AB783" i="20"/>
  <c r="AC783" i="20" s="1"/>
  <c r="AB767" i="20"/>
  <c r="AC767" i="20" s="1"/>
  <c r="AB751" i="20"/>
  <c r="AC751" i="20" s="1"/>
  <c r="AB735" i="20"/>
  <c r="AC735" i="20" s="1"/>
  <c r="AB703" i="20"/>
  <c r="AC703" i="20" s="1"/>
  <c r="AB687" i="20"/>
  <c r="AC687" i="20" s="1"/>
  <c r="AB671" i="20"/>
  <c r="AC671" i="20" s="1"/>
  <c r="AB655" i="20"/>
  <c r="AC655" i="20" s="1"/>
  <c r="AB639" i="20"/>
  <c r="AC639" i="20" s="1"/>
  <c r="AB623" i="20"/>
  <c r="AC623" i="20" s="1"/>
  <c r="AB607" i="20"/>
  <c r="AC607" i="20" s="1"/>
  <c r="AB591" i="20"/>
  <c r="AC591" i="20" s="1"/>
  <c r="AB575" i="20"/>
  <c r="AC575" i="20" s="1"/>
  <c r="AB559" i="20"/>
  <c r="AC559" i="20" s="1"/>
  <c r="AB543" i="20"/>
  <c r="AC543" i="20" s="1"/>
  <c r="AB527" i="20"/>
  <c r="AC527" i="20" s="1"/>
  <c r="AB511" i="20"/>
  <c r="AC511" i="20" s="1"/>
  <c r="AB495" i="20"/>
  <c r="AC495" i="20" s="1"/>
  <c r="AB479" i="20"/>
  <c r="AC479" i="20" s="1"/>
  <c r="Y912" i="20"/>
  <c r="Y838" i="20"/>
  <c r="Y823" i="20"/>
  <c r="Y807" i="20"/>
  <c r="Y791" i="20"/>
  <c r="Y775" i="20"/>
  <c r="Y745" i="20"/>
  <c r="Y702" i="20"/>
  <c r="Y687" i="20"/>
  <c r="Y671" i="20"/>
  <c r="Y655" i="20"/>
  <c r="Y639" i="20"/>
  <c r="Y610" i="20"/>
  <c r="Y596" i="20"/>
  <c r="Y566" i="20"/>
  <c r="Y550" i="20"/>
  <c r="Y535" i="20"/>
  <c r="Y519" i="20"/>
  <c r="Y503" i="20"/>
  <c r="AA789" i="20"/>
  <c r="Y880" i="20"/>
  <c r="Y744" i="20"/>
  <c r="Y609" i="20"/>
  <c r="AQ849" i="20"/>
  <c r="I758" i="20"/>
  <c r="I742" i="20"/>
  <c r="I710" i="20"/>
  <c r="I694" i="20"/>
  <c r="I678" i="20"/>
  <c r="I662" i="20"/>
  <c r="I646" i="20"/>
  <c r="I630" i="20"/>
  <c r="I614" i="20"/>
  <c r="I598" i="20"/>
  <c r="I582" i="20"/>
  <c r="I566" i="20"/>
  <c r="I550" i="20"/>
  <c r="I534" i="20"/>
  <c r="I518" i="20"/>
  <c r="I502" i="20"/>
  <c r="AA708" i="20"/>
  <c r="AB701" i="20"/>
  <c r="AC701" i="20" s="1"/>
  <c r="AB685" i="20"/>
  <c r="AC685" i="20" s="1"/>
  <c r="AB669" i="20"/>
  <c r="AC669" i="20" s="1"/>
  <c r="AB653" i="20"/>
  <c r="AC653" i="20" s="1"/>
  <c r="AB637" i="20"/>
  <c r="AC637" i="20" s="1"/>
  <c r="AB621" i="20"/>
  <c r="AC621" i="20" s="1"/>
  <c r="AB605" i="20"/>
  <c r="AC605" i="20" s="1"/>
  <c r="AB589" i="20"/>
  <c r="AC589" i="20" s="1"/>
  <c r="AB573" i="20"/>
  <c r="AC573" i="20" s="1"/>
  <c r="AB557" i="20"/>
  <c r="AC557" i="20" s="1"/>
  <c r="AB541" i="20"/>
  <c r="AC541" i="20" s="1"/>
  <c r="AB525" i="20"/>
  <c r="AC525" i="20" s="1"/>
  <c r="AB509" i="20"/>
  <c r="AC509" i="20" s="1"/>
  <c r="AB493" i="20"/>
  <c r="AC493" i="20" s="1"/>
  <c r="Y910" i="20"/>
  <c r="Y894" i="20"/>
  <c r="Y865" i="20"/>
  <c r="Y851" i="20"/>
  <c r="Y821" i="20"/>
  <c r="Y805" i="20"/>
  <c r="Y789" i="20"/>
  <c r="Y773" i="20"/>
  <c r="Y758" i="20"/>
  <c r="Y729" i="20"/>
  <c r="Y714" i="20"/>
  <c r="Y685" i="20"/>
  <c r="AA669" i="20"/>
  <c r="Y653" i="20"/>
  <c r="Y637" i="20"/>
  <c r="Y623" i="20"/>
  <c r="Y594" i="20"/>
  <c r="Y579" i="20"/>
  <c r="Y564" i="20"/>
  <c r="Y548" i="20"/>
  <c r="Y487" i="20"/>
  <c r="Y472" i="20"/>
  <c r="AR908" i="20"/>
  <c r="AS908" i="20" s="1"/>
  <c r="AR892" i="20"/>
  <c r="AS892" i="20" s="1"/>
  <c r="AR876" i="20"/>
  <c r="AS876" i="20" s="1"/>
  <c r="AR860" i="20"/>
  <c r="AS860" i="20" s="1"/>
  <c r="AR844" i="20"/>
  <c r="AS844" i="20" s="1"/>
  <c r="AR828" i="20"/>
  <c r="AS828" i="20" s="1"/>
  <c r="AR812" i="20"/>
  <c r="AS812" i="20" s="1"/>
  <c r="AR796" i="20"/>
  <c r="AS796" i="20" s="1"/>
  <c r="AR780" i="20"/>
  <c r="AS780" i="20" s="1"/>
  <c r="AR764" i="20"/>
  <c r="AR748" i="20"/>
  <c r="AS748" i="20" s="1"/>
  <c r="AR732" i="20"/>
  <c r="AS732" i="20" s="1"/>
  <c r="AA803" i="20"/>
  <c r="AA563" i="20"/>
  <c r="AA547" i="20"/>
  <c r="AC844" i="20"/>
  <c r="Y578" i="20"/>
  <c r="I756" i="20"/>
  <c r="I740" i="20"/>
  <c r="I724" i="20"/>
  <c r="I708" i="20"/>
  <c r="AA866" i="20"/>
  <c r="AA722" i="20"/>
  <c r="AA578" i="20"/>
  <c r="AB475" i="20"/>
  <c r="AC475" i="20" s="1"/>
  <c r="Y908" i="20"/>
  <c r="Y892" i="20"/>
  <c r="Y878" i="20"/>
  <c r="Y834" i="20"/>
  <c r="Y819" i="20"/>
  <c r="Y803" i="20"/>
  <c r="Y787" i="20"/>
  <c r="Y771" i="20"/>
  <c r="Y742" i="20"/>
  <c r="Y698" i="20"/>
  <c r="Y621" i="20"/>
  <c r="Y607" i="20"/>
  <c r="Y592" i="20"/>
  <c r="Y562" i="20"/>
  <c r="Y546" i="20"/>
  <c r="Y531" i="20"/>
  <c r="Y515" i="20"/>
  <c r="Y499" i="20"/>
  <c r="Y470" i="20"/>
  <c r="BH501" i="20"/>
  <c r="BI501" i="20" s="1"/>
  <c r="BH486" i="20"/>
  <c r="BI486" i="20" s="1"/>
  <c r="BE915" i="20"/>
  <c r="BE899" i="20"/>
  <c r="BE884" i="20"/>
  <c r="AA913" i="20"/>
  <c r="AA849" i="20"/>
  <c r="AA737" i="20"/>
  <c r="AA705" i="20"/>
  <c r="AA673" i="20"/>
  <c r="AA657" i="20"/>
  <c r="AA481" i="20"/>
  <c r="Y833" i="20"/>
  <c r="Y666" i="20"/>
  <c r="Y650" i="20"/>
  <c r="Y634" i="20"/>
  <c r="Y606" i="20"/>
  <c r="Y591" i="20"/>
  <c r="Y561" i="20"/>
  <c r="Y545" i="20"/>
  <c r="Y498" i="20"/>
  <c r="Y469" i="20"/>
  <c r="BE750" i="20"/>
  <c r="I754" i="20"/>
  <c r="I738" i="20"/>
  <c r="I722" i="20"/>
  <c r="I674" i="20"/>
  <c r="I658" i="20"/>
  <c r="I610" i="20"/>
  <c r="I594" i="20"/>
  <c r="I563" i="20"/>
  <c r="I546" i="20"/>
  <c r="I530" i="20"/>
  <c r="I499" i="20"/>
  <c r="I482" i="20"/>
  <c r="AA880" i="20"/>
  <c r="AA784" i="20"/>
  <c r="AA640" i="20"/>
  <c r="AA608" i="20"/>
  <c r="AA592" i="20"/>
  <c r="AB469" i="20"/>
  <c r="AC469" i="20" s="1"/>
  <c r="AB905" i="20"/>
  <c r="AC905" i="20" s="1"/>
  <c r="AB889" i="20"/>
  <c r="AC889" i="20" s="1"/>
  <c r="AB873" i="20"/>
  <c r="AC873" i="20" s="1"/>
  <c r="AB857" i="20"/>
  <c r="AC857" i="20" s="1"/>
  <c r="AB841" i="20"/>
  <c r="AC841" i="20" s="1"/>
  <c r="AB825" i="20"/>
  <c r="AC825" i="20" s="1"/>
  <c r="AB809" i="20"/>
  <c r="AC809" i="20" s="1"/>
  <c r="AB793" i="20"/>
  <c r="AC793" i="20" s="1"/>
  <c r="AB777" i="20"/>
  <c r="AC777" i="20" s="1"/>
  <c r="AB761" i="20"/>
  <c r="AC761" i="20" s="1"/>
  <c r="AB745" i="20"/>
  <c r="AC745" i="20" s="1"/>
  <c r="AB729" i="20"/>
  <c r="AC729" i="20" s="1"/>
  <c r="AB473" i="20"/>
  <c r="AC473" i="20" s="1"/>
  <c r="Y876" i="20"/>
  <c r="Y862" i="20"/>
  <c r="Y847" i="20"/>
  <c r="Y817" i="20"/>
  <c r="Y801" i="20"/>
  <c r="Y785" i="20"/>
  <c r="Y769" i="20"/>
  <c r="Y754" i="20"/>
  <c r="Y726" i="20"/>
  <c r="Y711" i="20"/>
  <c r="Y681" i="20"/>
  <c r="Y665" i="20"/>
  <c r="Y649" i="20"/>
  <c r="Y605" i="20"/>
  <c r="Y590" i="20"/>
  <c r="Y576" i="20"/>
  <c r="Y560" i="20"/>
  <c r="Y544" i="20"/>
  <c r="Y529" i="20"/>
  <c r="Y513" i="20"/>
  <c r="Y483" i="20"/>
  <c r="Y468" i="20"/>
  <c r="AR696" i="20"/>
  <c r="AS696" i="20" s="1"/>
  <c r="AR680" i="20"/>
  <c r="AS680" i="20" s="1"/>
  <c r="AR664" i="20"/>
  <c r="AS664" i="20" s="1"/>
  <c r="AR600" i="20"/>
  <c r="AS600" i="20" s="1"/>
  <c r="AR520" i="20"/>
  <c r="AS520" i="20" s="1"/>
  <c r="BH545" i="20"/>
  <c r="BI545" i="20" s="1"/>
  <c r="BE511" i="20"/>
  <c r="BE495" i="20"/>
  <c r="BG838" i="20"/>
  <c r="BG503" i="20"/>
  <c r="BH602" i="20"/>
  <c r="BI602" i="20" s="1"/>
  <c r="BH514" i="20"/>
  <c r="BI514" i="20" s="1"/>
  <c r="BE897" i="20"/>
  <c r="BE882" i="20"/>
  <c r="BE642" i="20"/>
  <c r="BE627" i="20"/>
  <c r="AR862" i="20"/>
  <c r="AS862" i="20" s="1"/>
  <c r="AR846" i="20"/>
  <c r="AS846" i="20" s="1"/>
  <c r="AR830" i="20"/>
  <c r="AS830" i="20" s="1"/>
  <c r="AR814" i="20"/>
  <c r="AS814" i="20" s="1"/>
  <c r="AR798" i="20"/>
  <c r="AS798" i="20" s="1"/>
  <c r="AR782" i="20"/>
  <c r="AS782" i="20" s="1"/>
  <c r="AR766" i="20"/>
  <c r="AS766" i="20" s="1"/>
  <c r="AR750" i="20"/>
  <c r="AS750" i="20" s="1"/>
  <c r="AR734" i="20"/>
  <c r="AS734" i="20" s="1"/>
  <c r="AS718" i="20"/>
  <c r="AO899" i="20"/>
  <c r="AO883" i="20"/>
  <c r="AO867" i="20"/>
  <c r="AO851" i="20"/>
  <c r="AO835" i="20"/>
  <c r="AO819" i="20"/>
  <c r="AO803" i="20"/>
  <c r="AO787" i="20"/>
  <c r="AO771" i="20"/>
  <c r="AO739" i="20"/>
  <c r="AO723" i="20"/>
  <c r="AO675" i="20"/>
  <c r="AO643" i="20"/>
  <c r="AO627" i="20"/>
  <c r="AO611" i="20"/>
  <c r="AO595" i="20"/>
  <c r="AO547" i="20"/>
  <c r="AO515" i="20"/>
  <c r="AO499" i="20"/>
  <c r="AO483" i="20"/>
  <c r="BG578" i="20"/>
  <c r="BH872" i="20"/>
  <c r="BI872" i="20" s="1"/>
  <c r="BH857" i="20"/>
  <c r="BI857" i="20" s="1"/>
  <c r="BH842" i="20"/>
  <c r="BI842" i="20" s="1"/>
  <c r="BH768" i="20"/>
  <c r="BI768" i="20" s="1"/>
  <c r="BH737" i="20"/>
  <c r="BI737" i="20" s="1"/>
  <c r="BH723" i="20"/>
  <c r="BI723" i="20" s="1"/>
  <c r="BH677" i="20"/>
  <c r="BI677" i="20" s="1"/>
  <c r="BH616" i="20"/>
  <c r="BI616" i="20" s="1"/>
  <c r="BH587" i="20"/>
  <c r="BI587" i="20" s="1"/>
  <c r="BH542" i="20"/>
  <c r="BI542" i="20" s="1"/>
  <c r="BH528" i="20"/>
  <c r="BI528" i="20" s="1"/>
  <c r="BE912" i="20"/>
  <c r="BE867" i="20"/>
  <c r="BE852" i="20"/>
  <c r="BE838" i="20"/>
  <c r="BE823" i="20"/>
  <c r="BE808" i="20"/>
  <c r="BE793" i="20"/>
  <c r="BE732" i="20"/>
  <c r="BE688" i="20"/>
  <c r="BE673" i="20"/>
  <c r="BE657" i="20"/>
  <c r="BE553" i="20"/>
  <c r="BE538" i="20"/>
  <c r="BE522" i="20"/>
  <c r="BE507" i="20"/>
  <c r="BE492" i="20"/>
  <c r="BH736" i="20"/>
  <c r="BI736" i="20" s="1"/>
  <c r="BE491" i="20"/>
  <c r="AR476" i="20"/>
  <c r="AS476" i="20" s="1"/>
  <c r="AO913" i="20"/>
  <c r="AO865" i="20"/>
  <c r="AO849" i="20"/>
  <c r="AO833" i="20"/>
  <c r="AO817" i="20"/>
  <c r="AO801" i="20"/>
  <c r="AO785" i="20"/>
  <c r="AO769" i="20"/>
  <c r="AO753" i="20"/>
  <c r="AO737" i="20"/>
  <c r="AO705" i="20"/>
  <c r="AO641" i="20"/>
  <c r="AO625" i="20"/>
  <c r="AO609" i="20"/>
  <c r="AO529" i="20"/>
  <c r="AO513" i="20"/>
  <c r="AO497" i="20"/>
  <c r="AO481" i="20"/>
  <c r="BH916" i="20"/>
  <c r="BI916" i="20" s="1"/>
  <c r="BH886" i="20"/>
  <c r="BI886" i="20" s="1"/>
  <c r="BH766" i="20"/>
  <c r="BI766" i="20" s="1"/>
  <c r="BH751" i="20"/>
  <c r="BI751" i="20" s="1"/>
  <c r="BH706" i="20"/>
  <c r="BI706" i="20" s="1"/>
  <c r="BH691" i="20"/>
  <c r="BI691" i="20" s="1"/>
  <c r="BH675" i="20"/>
  <c r="BI675" i="20" s="1"/>
  <c r="BH660" i="20"/>
  <c r="BI660" i="20" s="1"/>
  <c r="BH614" i="20"/>
  <c r="BI614" i="20" s="1"/>
  <c r="BH600" i="20"/>
  <c r="BI600" i="20" s="1"/>
  <c r="BH585" i="20"/>
  <c r="BI585" i="20" s="1"/>
  <c r="BH570" i="20"/>
  <c r="BI570" i="20" s="1"/>
  <c r="BE701" i="20"/>
  <c r="BE685" i="20"/>
  <c r="BE566" i="20"/>
  <c r="BE536" i="20"/>
  <c r="BE520" i="20"/>
  <c r="BE505" i="20"/>
  <c r="BG695" i="20"/>
  <c r="BG514" i="20"/>
  <c r="BE559" i="20"/>
  <c r="AR746" i="20"/>
  <c r="AS746" i="20" s="1"/>
  <c r="AR730" i="20"/>
  <c r="AS730" i="20" s="1"/>
  <c r="AO767" i="20"/>
  <c r="AO751" i="20"/>
  <c r="AO735" i="20"/>
  <c r="AO719" i="20"/>
  <c r="AO511" i="20"/>
  <c r="BG833" i="20"/>
  <c r="BH658" i="20"/>
  <c r="BI658" i="20" s="1"/>
  <c r="BH553" i="20"/>
  <c r="BI553" i="20" s="1"/>
  <c r="BE834" i="20"/>
  <c r="BE773" i="20"/>
  <c r="BE683" i="20"/>
  <c r="BE579" i="20"/>
  <c r="BE564" i="20"/>
  <c r="BE549" i="20"/>
  <c r="BE534" i="20"/>
  <c r="BE518" i="20"/>
  <c r="BE687" i="20"/>
  <c r="AR649" i="20"/>
  <c r="AS649" i="20" s="1"/>
  <c r="AR633" i="20"/>
  <c r="AS633" i="20" s="1"/>
  <c r="AR617" i="20"/>
  <c r="AS617" i="20" s="1"/>
  <c r="AR601" i="20"/>
  <c r="AS601" i="20" s="1"/>
  <c r="AR585" i="20"/>
  <c r="AS585" i="20" s="1"/>
  <c r="AR553" i="20"/>
  <c r="AS553" i="20" s="1"/>
  <c r="AR537" i="20"/>
  <c r="AS537" i="20" s="1"/>
  <c r="AR521" i="20"/>
  <c r="AS521" i="20" s="1"/>
  <c r="AR505" i="20"/>
  <c r="AS505" i="20" s="1"/>
  <c r="AR489" i="20"/>
  <c r="AS489" i="20" s="1"/>
  <c r="AO702" i="20"/>
  <c r="AO686" i="20"/>
  <c r="AO670" i="20"/>
  <c r="AO654" i="20"/>
  <c r="AO638" i="20"/>
  <c r="AO622" i="20"/>
  <c r="AO606" i="20"/>
  <c r="AO590" i="20"/>
  <c r="AO574" i="20"/>
  <c r="AO558" i="20"/>
  <c r="AO526" i="20"/>
  <c r="AO494" i="20"/>
  <c r="BG784" i="20"/>
  <c r="BG754" i="20"/>
  <c r="BG649" i="20"/>
  <c r="BG619" i="20"/>
  <c r="BH883" i="20"/>
  <c r="BI883" i="20" s="1"/>
  <c r="BH867" i="20"/>
  <c r="BI867" i="20" s="1"/>
  <c r="BH853" i="20"/>
  <c r="BI853" i="20" s="1"/>
  <c r="BH823" i="20"/>
  <c r="BI823" i="20" s="1"/>
  <c r="BH794" i="20"/>
  <c r="BI794" i="20" s="1"/>
  <c r="BH748" i="20"/>
  <c r="BI748" i="20" s="1"/>
  <c r="BH733" i="20"/>
  <c r="BI733" i="20" s="1"/>
  <c r="BH704" i="20"/>
  <c r="BI704" i="20" s="1"/>
  <c r="BH672" i="20"/>
  <c r="BI672" i="20" s="1"/>
  <c r="BH627" i="20"/>
  <c r="BI627" i="20" s="1"/>
  <c r="BH611" i="20"/>
  <c r="BI611" i="20" s="1"/>
  <c r="BH597" i="20"/>
  <c r="BI597" i="20" s="1"/>
  <c r="BH523" i="20"/>
  <c r="BI523" i="20" s="1"/>
  <c r="BH509" i="20"/>
  <c r="BI509" i="20" s="1"/>
  <c r="BH494" i="20"/>
  <c r="BI494" i="20" s="1"/>
  <c r="BH478" i="20"/>
  <c r="BI478" i="20" s="1"/>
  <c r="BE907" i="20"/>
  <c r="BE892" i="20"/>
  <c r="BE877" i="20"/>
  <c r="BE848" i="20"/>
  <c r="BE803" i="20"/>
  <c r="BE788" i="20"/>
  <c r="BE772" i="20"/>
  <c r="BE756" i="20"/>
  <c r="BE742" i="20"/>
  <c r="BE727" i="20"/>
  <c r="BE713" i="20"/>
  <c r="BE698" i="20"/>
  <c r="BE668" i="20"/>
  <c r="BE652" i="20"/>
  <c r="BE637" i="20"/>
  <c r="BE622" i="20"/>
  <c r="BE593" i="20"/>
  <c r="BE548" i="20"/>
  <c r="BE533" i="20"/>
  <c r="BE517" i="20"/>
  <c r="BE502" i="20"/>
  <c r="BE488" i="20"/>
  <c r="BE814" i="20"/>
  <c r="AR472" i="20"/>
  <c r="AS472" i="20" s="1"/>
  <c r="AO909" i="20"/>
  <c r="AO893" i="20"/>
  <c r="AO877" i="20"/>
  <c r="AO861" i="20"/>
  <c r="AO845" i="20"/>
  <c r="AO829" i="20"/>
  <c r="AO813" i="20"/>
  <c r="AO797" i="20"/>
  <c r="AO781" i="20"/>
  <c r="AO765" i="20"/>
  <c r="AO749" i="20"/>
  <c r="AO733" i="20"/>
  <c r="AO701" i="20"/>
  <c r="AO685" i="20"/>
  <c r="AO669" i="20"/>
  <c r="AO653" i="20"/>
  <c r="AO637" i="20"/>
  <c r="AO621" i="20"/>
  <c r="AO605" i="20"/>
  <c r="AO589" i="20"/>
  <c r="AO573" i="20"/>
  <c r="AO557" i="20"/>
  <c r="AO541" i="20"/>
  <c r="AO525" i="20"/>
  <c r="AO509" i="20"/>
  <c r="AO493" i="20"/>
  <c r="AO477" i="20"/>
  <c r="BH912" i="20"/>
  <c r="BI912" i="20" s="1"/>
  <c r="BH897" i="20"/>
  <c r="BI897" i="20" s="1"/>
  <c r="BH837" i="20"/>
  <c r="BI837" i="20" s="1"/>
  <c r="BH822" i="20"/>
  <c r="BI822" i="20" s="1"/>
  <c r="BH762" i="20"/>
  <c r="BI762" i="20" s="1"/>
  <c r="BH687" i="20"/>
  <c r="BI687" i="20" s="1"/>
  <c r="BH581" i="20"/>
  <c r="BI581" i="20" s="1"/>
  <c r="BH566" i="20"/>
  <c r="BI566" i="20" s="1"/>
  <c r="BH552" i="20"/>
  <c r="BI552" i="20" s="1"/>
  <c r="BE802" i="20"/>
  <c r="BE726" i="20"/>
  <c r="BE712" i="20"/>
  <c r="BE697" i="20"/>
  <c r="BE547" i="20"/>
  <c r="BE516" i="20"/>
  <c r="BG540" i="20"/>
  <c r="BE816" i="20"/>
  <c r="BE754" i="20"/>
  <c r="BE515" i="20"/>
  <c r="BG690" i="20"/>
  <c r="BG524" i="20"/>
  <c r="BG509" i="20"/>
  <c r="BE860" i="20"/>
  <c r="BE845" i="20"/>
  <c r="BE785" i="20"/>
  <c r="BE769" i="20"/>
  <c r="BE695" i="20"/>
  <c r="BE680" i="20"/>
  <c r="BE665" i="20"/>
  <c r="BE649" i="20"/>
  <c r="BE619" i="20"/>
  <c r="BE605" i="20"/>
  <c r="BE590" i="20"/>
  <c r="BE499" i="20"/>
  <c r="AO906" i="20"/>
  <c r="AO890" i="20"/>
  <c r="AO874" i="20"/>
  <c r="AO858" i="20"/>
  <c r="AO842" i="20"/>
  <c r="AO826" i="20"/>
  <c r="AO810" i="20"/>
  <c r="AO778" i="20"/>
  <c r="AO762" i="20"/>
  <c r="AO746" i="20"/>
  <c r="AO730" i="20"/>
  <c r="BG904" i="20"/>
  <c r="BG874" i="20"/>
  <c r="BG780" i="20"/>
  <c r="BG705" i="20"/>
  <c r="BG494" i="20"/>
  <c r="BH879" i="20"/>
  <c r="BI879" i="20" s="1"/>
  <c r="BH819" i="20"/>
  <c r="BI819" i="20" s="1"/>
  <c r="BH805" i="20"/>
  <c r="BI805" i="20" s="1"/>
  <c r="BH775" i="20"/>
  <c r="BI775" i="20" s="1"/>
  <c r="BH744" i="20"/>
  <c r="BI744" i="20" s="1"/>
  <c r="BH729" i="20"/>
  <c r="BI729" i="20" s="1"/>
  <c r="BH684" i="20"/>
  <c r="BI684" i="20" s="1"/>
  <c r="BH668" i="20"/>
  <c r="BI668" i="20" s="1"/>
  <c r="BH654" i="20"/>
  <c r="BI654" i="20" s="1"/>
  <c r="BH623" i="20"/>
  <c r="BI623" i="20" s="1"/>
  <c r="BH608" i="20"/>
  <c r="BI608" i="20" s="1"/>
  <c r="BH578" i="20"/>
  <c r="BI578" i="20" s="1"/>
  <c r="BH563" i="20"/>
  <c r="BI563" i="20" s="1"/>
  <c r="BH549" i="20"/>
  <c r="BI549" i="20" s="1"/>
  <c r="BH505" i="20"/>
  <c r="BI505" i="20" s="1"/>
  <c r="BE723" i="20"/>
  <c r="BE709" i="20"/>
  <c r="BE694" i="20"/>
  <c r="BE679" i="20"/>
  <c r="BE664" i="20"/>
  <c r="BE648" i="20"/>
  <c r="BE633" i="20"/>
  <c r="BE529" i="20"/>
  <c r="AR516" i="20"/>
  <c r="AS516" i="20" s="1"/>
  <c r="AR500" i="20"/>
  <c r="AS500" i="20" s="1"/>
  <c r="AR484" i="20"/>
  <c r="AS484" i="20" s="1"/>
  <c r="AO905" i="20"/>
  <c r="AO889" i="20"/>
  <c r="AO873" i="20"/>
  <c r="AO857" i="20"/>
  <c r="AO841" i="20"/>
  <c r="AO825" i="20"/>
  <c r="AO809" i="20"/>
  <c r="AO713" i="20"/>
  <c r="AO697" i="20"/>
  <c r="AO681" i="20"/>
  <c r="AO665" i="20"/>
  <c r="AO649" i="20"/>
  <c r="AO633" i="20"/>
  <c r="AO601" i="20"/>
  <c r="AO585" i="20"/>
  <c r="AO569" i="20"/>
  <c r="AO553" i="20"/>
  <c r="AO537" i="20"/>
  <c r="AO521" i="20"/>
  <c r="AO473" i="20"/>
  <c r="BG644" i="20"/>
  <c r="BG629" i="20"/>
  <c r="BG615" i="20"/>
  <c r="BH908" i="20"/>
  <c r="BI908" i="20" s="1"/>
  <c r="BH893" i="20"/>
  <c r="BI893" i="20" s="1"/>
  <c r="BH848" i="20"/>
  <c r="BI848" i="20" s="1"/>
  <c r="BH789" i="20"/>
  <c r="BI789" i="20" s="1"/>
  <c r="BH774" i="20"/>
  <c r="BI774" i="20" s="1"/>
  <c r="BH743" i="20"/>
  <c r="BI743" i="20" s="1"/>
  <c r="BH699" i="20"/>
  <c r="BI699" i="20" s="1"/>
  <c r="BH638" i="20"/>
  <c r="BI638" i="20" s="1"/>
  <c r="BH622" i="20"/>
  <c r="BI622" i="20" s="1"/>
  <c r="BH607" i="20"/>
  <c r="BI607" i="20" s="1"/>
  <c r="BH519" i="20"/>
  <c r="BI519" i="20" s="1"/>
  <c r="BE467" i="20"/>
  <c r="BG763" i="20"/>
  <c r="BG749" i="20"/>
  <c r="BH817" i="20"/>
  <c r="BI817" i="20" s="1"/>
  <c r="BH666" i="20"/>
  <c r="BI666" i="20" s="1"/>
  <c r="BH561" i="20"/>
  <c r="BI561" i="20" s="1"/>
  <c r="BE721" i="20"/>
  <c r="BE707" i="20"/>
  <c r="BE587" i="20"/>
  <c r="AQ582" i="20"/>
  <c r="AR706" i="20"/>
  <c r="AS706" i="20" s="1"/>
  <c r="AR690" i="20"/>
  <c r="AS690" i="20" s="1"/>
  <c r="AR674" i="20"/>
  <c r="AS674" i="20" s="1"/>
  <c r="AR658" i="20"/>
  <c r="AS658" i="20" s="1"/>
  <c r="AR642" i="20"/>
  <c r="AS642" i="20" s="1"/>
  <c r="AR626" i="20"/>
  <c r="AS626" i="20" s="1"/>
  <c r="AR610" i="20"/>
  <c r="AS610" i="20" s="1"/>
  <c r="AR594" i="20"/>
  <c r="AS594" i="20" s="1"/>
  <c r="AR578" i="20"/>
  <c r="AS578" i="20" s="1"/>
  <c r="AR562" i="20"/>
  <c r="AS562" i="20" s="1"/>
  <c r="AR546" i="20"/>
  <c r="AS546" i="20" s="1"/>
  <c r="AR530" i="20"/>
  <c r="AS530" i="20" s="1"/>
  <c r="AR514" i="20"/>
  <c r="AS514" i="20" s="1"/>
  <c r="AR498" i="20"/>
  <c r="AS498" i="20" s="1"/>
  <c r="AO903" i="20"/>
  <c r="AO887" i="20"/>
  <c r="AO871" i="20"/>
  <c r="AO855" i="20"/>
  <c r="AO839" i="20"/>
  <c r="AO823" i="20"/>
  <c r="AO807" i="20"/>
  <c r="AO791" i="20"/>
  <c r="AO759" i="20"/>
  <c r="AO743" i="20"/>
  <c r="AO727" i="20"/>
  <c r="AO711" i="20"/>
  <c r="AO695" i="20"/>
  <c r="AO679" i="20"/>
  <c r="AO663" i="20"/>
  <c r="AO647" i="20"/>
  <c r="AO615" i="20"/>
  <c r="AO599" i="20"/>
  <c r="AO583" i="20"/>
  <c r="AO567" i="20"/>
  <c r="AO551" i="20"/>
  <c r="AO535" i="20"/>
  <c r="AO503" i="20"/>
  <c r="AO487" i="20"/>
  <c r="AO471" i="20"/>
  <c r="BH470" i="20"/>
  <c r="BI470" i="20" s="1"/>
  <c r="BH876" i="20"/>
  <c r="BI876" i="20" s="1"/>
  <c r="BH846" i="20"/>
  <c r="BI846" i="20" s="1"/>
  <c r="BH831" i="20"/>
  <c r="BI831" i="20" s="1"/>
  <c r="BH802" i="20"/>
  <c r="BI802" i="20" s="1"/>
  <c r="BH772" i="20"/>
  <c r="BI772" i="20" s="1"/>
  <c r="BH757" i="20"/>
  <c r="BI757" i="20" s="1"/>
  <c r="BH741" i="20"/>
  <c r="BI741" i="20" s="1"/>
  <c r="BH727" i="20"/>
  <c r="BI727" i="20" s="1"/>
  <c r="BH697" i="20"/>
  <c r="BI697" i="20" s="1"/>
  <c r="BH681" i="20"/>
  <c r="BI681" i="20" s="1"/>
  <c r="BH651" i="20"/>
  <c r="BI651" i="20" s="1"/>
  <c r="BH620" i="20"/>
  <c r="BI620" i="20" s="1"/>
  <c r="BH576" i="20"/>
  <c r="BI576" i="20" s="1"/>
  <c r="BE916" i="20"/>
  <c r="BE900" i="20"/>
  <c r="BE885" i="20"/>
  <c r="BE871" i="20"/>
  <c r="BE856" i="20"/>
  <c r="BE827" i="20"/>
  <c r="BE811" i="20"/>
  <c r="BE797" i="20"/>
  <c r="BE781" i="20"/>
  <c r="BE765" i="20"/>
  <c r="BE736" i="20"/>
  <c r="BE676" i="20"/>
  <c r="BE661" i="20"/>
  <c r="BE601" i="20"/>
  <c r="BE572" i="20"/>
  <c r="BE556" i="20"/>
  <c r="BE542" i="20"/>
  <c r="BE526" i="20"/>
  <c r="BE481" i="20"/>
  <c r="L736" i="20"/>
  <c r="M736" i="20" s="1"/>
  <c r="L481" i="20"/>
  <c r="M481" i="20" s="1"/>
  <c r="I472" i="20"/>
  <c r="L849" i="20"/>
  <c r="M849" i="20" s="1"/>
  <c r="L835" i="20"/>
  <c r="M835" i="20" s="1"/>
  <c r="L580" i="20"/>
  <c r="M580" i="20" s="1"/>
  <c r="L581" i="20"/>
  <c r="M581" i="20" s="1"/>
  <c r="L833" i="20"/>
  <c r="M833" i="20" s="1"/>
  <c r="L817" i="20"/>
  <c r="M817" i="20" s="1"/>
  <c r="L698" i="20"/>
  <c r="M698" i="20" s="1"/>
  <c r="L682" i="20"/>
  <c r="M682" i="20" s="1"/>
  <c r="L578" i="20"/>
  <c r="M578" i="20" s="1"/>
  <c r="L562" i="20"/>
  <c r="M562" i="20" s="1"/>
  <c r="L666" i="20"/>
  <c r="M666" i="20" s="1"/>
  <c r="I888" i="20"/>
  <c r="L680" i="20"/>
  <c r="M680" i="20" s="1"/>
  <c r="K684" i="20"/>
  <c r="K843" i="20"/>
  <c r="K763" i="20"/>
  <c r="L694" i="20"/>
  <c r="M694" i="20" s="1"/>
  <c r="K838" i="20"/>
  <c r="I904" i="20"/>
  <c r="I872" i="20"/>
  <c r="I856" i="20"/>
  <c r="I840" i="20"/>
  <c r="I824" i="20"/>
  <c r="I792" i="20"/>
  <c r="I776" i="20"/>
  <c r="I760" i="20"/>
  <c r="I744" i="20"/>
  <c r="I728" i="20"/>
  <c r="I713" i="20"/>
  <c r="I697" i="20"/>
  <c r="I681" i="20"/>
  <c r="I665" i="20"/>
  <c r="I649" i="20"/>
  <c r="I633" i="20"/>
  <c r="I617" i="20"/>
  <c r="I601" i="20"/>
  <c r="I585" i="20"/>
  <c r="I569" i="20"/>
  <c r="I553" i="20"/>
  <c r="I537" i="20"/>
  <c r="L721" i="20"/>
  <c r="M721" i="20" s="1"/>
  <c r="M708" i="20"/>
  <c r="I903" i="20"/>
  <c r="I871" i="20"/>
  <c r="I855" i="20"/>
  <c r="I839" i="20"/>
  <c r="I823" i="20"/>
  <c r="I807" i="20"/>
  <c r="I791" i="20"/>
  <c r="I775" i="20"/>
  <c r="I759" i="20"/>
  <c r="I743" i="20"/>
  <c r="I712" i="20"/>
  <c r="I696" i="20"/>
  <c r="I680" i="20"/>
  <c r="I648" i="20"/>
  <c r="I632" i="20"/>
  <c r="I616" i="20"/>
  <c r="I584" i="20"/>
  <c r="I568" i="20"/>
  <c r="I552" i="20"/>
  <c r="I520" i="20"/>
  <c r="I504" i="20"/>
  <c r="I488" i="20"/>
  <c r="L907" i="20"/>
  <c r="M907" i="20" s="1"/>
  <c r="L893" i="20"/>
  <c r="M893" i="20" s="1"/>
  <c r="L879" i="20"/>
  <c r="M879" i="20" s="1"/>
  <c r="L822" i="20"/>
  <c r="M822" i="20" s="1"/>
  <c r="L793" i="20"/>
  <c r="M793" i="20" s="1"/>
  <c r="L779" i="20"/>
  <c r="M779" i="20" s="1"/>
  <c r="L751" i="20"/>
  <c r="M751" i="20" s="1"/>
  <c r="L722" i="20"/>
  <c r="M722" i="20" s="1"/>
  <c r="L695" i="20"/>
  <c r="M695" i="20" s="1"/>
  <c r="L652" i="20"/>
  <c r="M652" i="20" s="1"/>
  <c r="L638" i="20"/>
  <c r="M638" i="20" s="1"/>
  <c r="L624" i="20"/>
  <c r="M624" i="20" s="1"/>
  <c r="L567" i="20"/>
  <c r="M567" i="20" s="1"/>
  <c r="L538" i="20"/>
  <c r="M538" i="20" s="1"/>
  <c r="L524" i="20"/>
  <c r="M524" i="20" s="1"/>
  <c r="L496" i="20"/>
  <c r="M496" i="20" s="1"/>
  <c r="L467" i="20"/>
  <c r="M467" i="20" s="1"/>
  <c r="K652" i="20"/>
  <c r="K636" i="20"/>
  <c r="L706" i="20"/>
  <c r="M706" i="20" s="1"/>
  <c r="L889" i="20"/>
  <c r="M889" i="20" s="1"/>
  <c r="L875" i="20"/>
  <c r="M875" i="20" s="1"/>
  <c r="L861" i="20"/>
  <c r="M861" i="20" s="1"/>
  <c r="L847" i="20"/>
  <c r="M847" i="20" s="1"/>
  <c r="L804" i="20"/>
  <c r="M804" i="20" s="1"/>
  <c r="L790" i="20"/>
  <c r="M790" i="20" s="1"/>
  <c r="L761" i="20"/>
  <c r="M761" i="20" s="1"/>
  <c r="M719" i="20"/>
  <c r="L691" i="20"/>
  <c r="M691" i="20" s="1"/>
  <c r="L677" i="20"/>
  <c r="M677" i="20" s="1"/>
  <c r="L634" i="20"/>
  <c r="M634" i="20" s="1"/>
  <c r="L620" i="20"/>
  <c r="M620" i="20" s="1"/>
  <c r="L606" i="20"/>
  <c r="M606" i="20" s="1"/>
  <c r="L592" i="20"/>
  <c r="M592" i="20" s="1"/>
  <c r="L549" i="20"/>
  <c r="M549" i="20" s="1"/>
  <c r="L535" i="20"/>
  <c r="M535" i="20" s="1"/>
  <c r="L506" i="20"/>
  <c r="M506" i="20" s="1"/>
  <c r="K476" i="20"/>
  <c r="L690" i="20"/>
  <c r="M690" i="20" s="1"/>
  <c r="I659" i="20"/>
  <c r="I595" i="20"/>
  <c r="I531" i="20"/>
  <c r="L916" i="20"/>
  <c r="M916" i="20" s="1"/>
  <c r="L873" i="20"/>
  <c r="M873" i="20" s="1"/>
  <c r="L859" i="20"/>
  <c r="M859" i="20" s="1"/>
  <c r="L845" i="20"/>
  <c r="M845" i="20" s="1"/>
  <c r="L831" i="20"/>
  <c r="M831" i="20" s="1"/>
  <c r="L802" i="20"/>
  <c r="M802" i="20" s="1"/>
  <c r="L788" i="20"/>
  <c r="M788" i="20" s="1"/>
  <c r="L774" i="20"/>
  <c r="M774" i="20" s="1"/>
  <c r="L745" i="20"/>
  <c r="M745" i="20" s="1"/>
  <c r="L704" i="20"/>
  <c r="M704" i="20" s="1"/>
  <c r="L675" i="20"/>
  <c r="M675" i="20" s="1"/>
  <c r="L661" i="20"/>
  <c r="M661" i="20" s="1"/>
  <c r="L618" i="20"/>
  <c r="M618" i="20" s="1"/>
  <c r="L604" i="20"/>
  <c r="M604" i="20" s="1"/>
  <c r="L590" i="20"/>
  <c r="M590" i="20" s="1"/>
  <c r="L576" i="20"/>
  <c r="M576" i="20" s="1"/>
  <c r="L547" i="20"/>
  <c r="M547" i="20" s="1"/>
  <c r="L533" i="20"/>
  <c r="M533" i="20" s="1"/>
  <c r="L519" i="20"/>
  <c r="M519" i="20" s="1"/>
  <c r="L490" i="20"/>
  <c r="M490" i="20" s="1"/>
  <c r="K823" i="20"/>
  <c r="K807" i="20"/>
  <c r="K775" i="20"/>
  <c r="K759" i="20"/>
  <c r="K568" i="20"/>
  <c r="K552" i="20"/>
  <c r="K504" i="20"/>
  <c r="L915" i="20"/>
  <c r="M915" i="20" s="1"/>
  <c r="L858" i="20"/>
  <c r="M858" i="20" s="1"/>
  <c r="L844" i="20"/>
  <c r="M844" i="20" s="1"/>
  <c r="L830" i="20"/>
  <c r="M830" i="20" s="1"/>
  <c r="L787" i="20"/>
  <c r="M787" i="20" s="1"/>
  <c r="L773" i="20"/>
  <c r="M773" i="20" s="1"/>
  <c r="L759" i="20"/>
  <c r="M759" i="20" s="1"/>
  <c r="L703" i="20"/>
  <c r="M703" i="20" s="1"/>
  <c r="L674" i="20"/>
  <c r="M674" i="20" s="1"/>
  <c r="L660" i="20"/>
  <c r="M660" i="20" s="1"/>
  <c r="L603" i="20"/>
  <c r="M603" i="20" s="1"/>
  <c r="L589" i="20"/>
  <c r="M589" i="20" s="1"/>
  <c r="L575" i="20"/>
  <c r="M575" i="20" s="1"/>
  <c r="L532" i="20"/>
  <c r="M532" i="20" s="1"/>
  <c r="L518" i="20"/>
  <c r="M518" i="20" s="1"/>
  <c r="L504" i="20"/>
  <c r="M504" i="20" s="1"/>
  <c r="L857" i="20"/>
  <c r="M857" i="20" s="1"/>
  <c r="L729" i="20"/>
  <c r="M729" i="20" s="1"/>
  <c r="L673" i="20"/>
  <c r="M673" i="20" s="1"/>
  <c r="L602" i="20"/>
  <c r="M602" i="20" s="1"/>
  <c r="L474" i="20"/>
  <c r="M474" i="20" s="1"/>
  <c r="I528" i="20"/>
  <c r="I485" i="20"/>
  <c r="L913" i="20"/>
  <c r="M913" i="20" s="1"/>
  <c r="L899" i="20"/>
  <c r="M899" i="20" s="1"/>
  <c r="L871" i="20"/>
  <c r="M871" i="20" s="1"/>
  <c r="L842" i="20"/>
  <c r="M842" i="20" s="1"/>
  <c r="L828" i="20"/>
  <c r="M828" i="20" s="1"/>
  <c r="L814" i="20"/>
  <c r="M814" i="20" s="1"/>
  <c r="L785" i="20"/>
  <c r="M785" i="20" s="1"/>
  <c r="L771" i="20"/>
  <c r="M771" i="20" s="1"/>
  <c r="L757" i="20"/>
  <c r="M757" i="20" s="1"/>
  <c r="L743" i="20"/>
  <c r="M743" i="20" s="1"/>
  <c r="L701" i="20"/>
  <c r="M701" i="20" s="1"/>
  <c r="L687" i="20"/>
  <c r="M687" i="20" s="1"/>
  <c r="L658" i="20"/>
  <c r="M658" i="20" s="1"/>
  <c r="L644" i="20"/>
  <c r="M644" i="20" s="1"/>
  <c r="L616" i="20"/>
  <c r="M616" i="20" s="1"/>
  <c r="L587" i="20"/>
  <c r="M587" i="20" s="1"/>
  <c r="L573" i="20"/>
  <c r="M573" i="20" s="1"/>
  <c r="L559" i="20"/>
  <c r="M559" i="20" s="1"/>
  <c r="L530" i="20"/>
  <c r="M530" i="20" s="1"/>
  <c r="L516" i="20"/>
  <c r="M516" i="20" s="1"/>
  <c r="L502" i="20"/>
  <c r="M502" i="20" s="1"/>
  <c r="L488" i="20"/>
  <c r="M488" i="20" s="1"/>
  <c r="I611" i="20"/>
  <c r="I547" i="20"/>
  <c r="I483" i="20"/>
  <c r="M487" i="20"/>
  <c r="L897" i="20"/>
  <c r="M897" i="20" s="1"/>
  <c r="L769" i="20"/>
  <c r="M769" i="20" s="1"/>
  <c r="L642" i="20"/>
  <c r="M642" i="20" s="1"/>
  <c r="L514" i="20"/>
  <c r="M514" i="20" s="1"/>
  <c r="L911" i="20"/>
  <c r="M911" i="20" s="1"/>
  <c r="L882" i="20"/>
  <c r="M882" i="20" s="1"/>
  <c r="L854" i="20"/>
  <c r="M854" i="20" s="1"/>
  <c r="L825" i="20"/>
  <c r="M825" i="20" s="1"/>
  <c r="L811" i="20"/>
  <c r="M811" i="20" s="1"/>
  <c r="L797" i="20"/>
  <c r="M797" i="20" s="1"/>
  <c r="L754" i="20"/>
  <c r="M754" i="20" s="1"/>
  <c r="L740" i="20"/>
  <c r="M740" i="20" s="1"/>
  <c r="L726" i="20"/>
  <c r="M726" i="20" s="1"/>
  <c r="L684" i="20"/>
  <c r="M684" i="20" s="1"/>
  <c r="L670" i="20"/>
  <c r="M670" i="20" s="1"/>
  <c r="L656" i="20"/>
  <c r="M656" i="20" s="1"/>
  <c r="L627" i="20"/>
  <c r="M627" i="20" s="1"/>
  <c r="L599" i="20"/>
  <c r="M599" i="20" s="1"/>
  <c r="L570" i="20"/>
  <c r="M570" i="20" s="1"/>
  <c r="L556" i="20"/>
  <c r="M556" i="20" s="1"/>
  <c r="L542" i="20"/>
  <c r="M542" i="20" s="1"/>
  <c r="L499" i="20"/>
  <c r="M499" i="20" s="1"/>
  <c r="L485" i="20"/>
  <c r="M485" i="20" s="1"/>
  <c r="L471" i="20"/>
  <c r="M471" i="20" s="1"/>
  <c r="I908" i="20"/>
  <c r="I892" i="20"/>
  <c r="I876" i="20"/>
  <c r="I860" i="20"/>
  <c r="I844" i="20"/>
  <c r="I828" i="20"/>
  <c r="I812" i="20"/>
  <c r="I796" i="20"/>
  <c r="I780" i="20"/>
  <c r="I764" i="20"/>
  <c r="I748" i="20"/>
  <c r="I732" i="20"/>
  <c r="I701" i="20"/>
  <c r="I685" i="20"/>
  <c r="I669" i="20"/>
  <c r="I653" i="20"/>
  <c r="I637" i="20"/>
  <c r="I621" i="20"/>
  <c r="I605" i="20"/>
  <c r="I589" i="20"/>
  <c r="I573" i="20"/>
  <c r="I557" i="20"/>
  <c r="I541" i="20"/>
  <c r="I525" i="20"/>
  <c r="I509" i="20"/>
  <c r="I493" i="20"/>
  <c r="L910" i="20"/>
  <c r="M910" i="20" s="1"/>
  <c r="L881" i="20"/>
  <c r="M881" i="20" s="1"/>
  <c r="L867" i="20"/>
  <c r="M867" i="20" s="1"/>
  <c r="L839" i="20"/>
  <c r="M839" i="20" s="1"/>
  <c r="L810" i="20"/>
  <c r="M810" i="20" s="1"/>
  <c r="L796" i="20"/>
  <c r="M796" i="20" s="1"/>
  <c r="L753" i="20"/>
  <c r="M753" i="20" s="1"/>
  <c r="L739" i="20"/>
  <c r="M739" i="20" s="1"/>
  <c r="L725" i="20"/>
  <c r="M725" i="20" s="1"/>
  <c r="M712" i="20"/>
  <c r="L669" i="20"/>
  <c r="M669" i="20" s="1"/>
  <c r="L655" i="20"/>
  <c r="M655" i="20" s="1"/>
  <c r="L626" i="20"/>
  <c r="M626" i="20" s="1"/>
  <c r="L612" i="20"/>
  <c r="M612" i="20" s="1"/>
  <c r="L584" i="20"/>
  <c r="M584" i="20" s="1"/>
  <c r="L555" i="20"/>
  <c r="M555" i="20" s="1"/>
  <c r="L541" i="20"/>
  <c r="M541" i="20" s="1"/>
  <c r="L498" i="20"/>
  <c r="M498" i="20" s="1"/>
  <c r="L484" i="20"/>
  <c r="M484" i="20" s="1"/>
  <c r="L470" i="20"/>
  <c r="M470" i="20" s="1"/>
  <c r="Y471" i="20"/>
  <c r="L880" i="20"/>
  <c r="L809" i="20"/>
  <c r="M809" i="20" s="1"/>
  <c r="L752" i="20"/>
  <c r="M752" i="20" s="1"/>
  <c r="L625" i="20"/>
  <c r="M625" i="20" s="1"/>
  <c r="L554" i="20"/>
  <c r="M554" i="20" s="1"/>
  <c r="L497" i="20"/>
  <c r="M497" i="20" s="1"/>
  <c r="I833" i="20"/>
  <c r="I731" i="20"/>
  <c r="I668" i="20"/>
  <c r="I604" i="20"/>
  <c r="I540" i="20"/>
  <c r="I476" i="20"/>
  <c r="Y683" i="20"/>
  <c r="Y684" i="20"/>
  <c r="L908" i="20"/>
  <c r="M908" i="20" s="1"/>
  <c r="L894" i="20"/>
  <c r="M894" i="20" s="1"/>
  <c r="L865" i="20"/>
  <c r="M865" i="20" s="1"/>
  <c r="L851" i="20"/>
  <c r="M851" i="20" s="1"/>
  <c r="L837" i="20"/>
  <c r="M837" i="20" s="1"/>
  <c r="L823" i="20"/>
  <c r="M823" i="20" s="1"/>
  <c r="L794" i="20"/>
  <c r="M794" i="20" s="1"/>
  <c r="L780" i="20"/>
  <c r="M780" i="20" s="1"/>
  <c r="L737" i="20"/>
  <c r="M737" i="20" s="1"/>
  <c r="L723" i="20"/>
  <c r="M723" i="20" s="1"/>
  <c r="L696" i="20"/>
  <c r="M696" i="20" s="1"/>
  <c r="L667" i="20"/>
  <c r="M667" i="20" s="1"/>
  <c r="L653" i="20"/>
  <c r="M653" i="20" s="1"/>
  <c r="L639" i="20"/>
  <c r="M639" i="20" s="1"/>
  <c r="L610" i="20"/>
  <c r="M610" i="20" s="1"/>
  <c r="L596" i="20"/>
  <c r="M596" i="20" s="1"/>
  <c r="L582" i="20"/>
  <c r="M582" i="20" s="1"/>
  <c r="L568" i="20"/>
  <c r="M568" i="20" s="1"/>
  <c r="L539" i="20"/>
  <c r="M539" i="20" s="1"/>
  <c r="L525" i="20"/>
  <c r="M525" i="20" s="1"/>
  <c r="L482" i="20"/>
  <c r="M482" i="20" s="1"/>
  <c r="L468" i="20"/>
  <c r="M468" i="20" s="1"/>
  <c r="I905" i="20"/>
  <c r="I889" i="20"/>
  <c r="I873" i="20"/>
  <c r="I857" i="20"/>
  <c r="I841" i="20"/>
  <c r="I825" i="20"/>
  <c r="I809" i="20"/>
  <c r="I793" i="20"/>
  <c r="I777" i="20"/>
  <c r="I761" i="20"/>
  <c r="I745" i="20"/>
  <c r="I729" i="20"/>
  <c r="I714" i="20"/>
  <c r="I698" i="20"/>
  <c r="I682" i="20"/>
  <c r="I666" i="20"/>
  <c r="I650" i="20"/>
  <c r="I634" i="20"/>
  <c r="I618" i="20"/>
  <c r="I602" i="20"/>
  <c r="I586" i="20"/>
  <c r="I570" i="20"/>
  <c r="I554" i="20"/>
  <c r="I538" i="20"/>
  <c r="I522" i="20"/>
  <c r="I506" i="20"/>
  <c r="I490" i="20"/>
  <c r="I474" i="20"/>
  <c r="Y713" i="20"/>
  <c r="Y768" i="20"/>
  <c r="Y753" i="20"/>
  <c r="Y739" i="20"/>
  <c r="Y740" i="20"/>
  <c r="Y725" i="20"/>
  <c r="Y530" i="20"/>
  <c r="Y514" i="20"/>
  <c r="Y484" i="20"/>
  <c r="Y485" i="20"/>
  <c r="Y782" i="20"/>
  <c r="Y528" i="20"/>
  <c r="Y542" i="20"/>
  <c r="Y811" i="20"/>
  <c r="Y840" i="20"/>
  <c r="Y825" i="20"/>
  <c r="Y570" i="20"/>
  <c r="Y913" i="20"/>
  <c r="Y897" i="20"/>
  <c r="Y882" i="20"/>
  <c r="Y854" i="20"/>
  <c r="Y839" i="20"/>
  <c r="Y809" i="20"/>
  <c r="Y793" i="20"/>
  <c r="Y777" i="20"/>
  <c r="Y690" i="20"/>
  <c r="Y674" i="20"/>
  <c r="Y658" i="20"/>
  <c r="Y642" i="20"/>
  <c r="Y627" i="20"/>
  <c r="Y599" i="20"/>
  <c r="Y584" i="20"/>
  <c r="Y585" i="20"/>
  <c r="Y554" i="20"/>
  <c r="Y896" i="20"/>
  <c r="Y881" i="20"/>
  <c r="Y867" i="20"/>
  <c r="Y868" i="20"/>
  <c r="Y853" i="20"/>
  <c r="Y612" i="20"/>
  <c r="Y613" i="20"/>
  <c r="Y522" i="20"/>
  <c r="Y506" i="20"/>
  <c r="AB891" i="20"/>
  <c r="AC891" i="20" s="1"/>
  <c r="AB859" i="20"/>
  <c r="AC859" i="20" s="1"/>
  <c r="AB811" i="20"/>
  <c r="AC811" i="20" s="1"/>
  <c r="AB747" i="20"/>
  <c r="AC747" i="20" s="1"/>
  <c r="AB604" i="20"/>
  <c r="AC604" i="20" s="1"/>
  <c r="AB556" i="20"/>
  <c r="AC556" i="20" s="1"/>
  <c r="AB492" i="20"/>
  <c r="AC492" i="20" s="1"/>
  <c r="AB476" i="20"/>
  <c r="AC476" i="20" s="1"/>
  <c r="Y670" i="20"/>
  <c r="Y474" i="20"/>
  <c r="AB470" i="20"/>
  <c r="AC470" i="20" s="1"/>
  <c r="AB906" i="20"/>
  <c r="AC906" i="20" s="1"/>
  <c r="AB890" i="20"/>
  <c r="AC890" i="20" s="1"/>
  <c r="AB874" i="20"/>
  <c r="AC874" i="20" s="1"/>
  <c r="AB858" i="20"/>
  <c r="AC858" i="20" s="1"/>
  <c r="AB842" i="20"/>
  <c r="AC842" i="20" s="1"/>
  <c r="AB826" i="20"/>
  <c r="AC826" i="20" s="1"/>
  <c r="AB810" i="20"/>
  <c r="AC810" i="20" s="1"/>
  <c r="AB794" i="20"/>
  <c r="AC794" i="20" s="1"/>
  <c r="AB778" i="20"/>
  <c r="AC778" i="20" s="1"/>
  <c r="AB762" i="20"/>
  <c r="AC762" i="20" s="1"/>
  <c r="AB746" i="20"/>
  <c r="AC746" i="20" s="1"/>
  <c r="AB730" i="20"/>
  <c r="AC730" i="20" s="1"/>
  <c r="AB699" i="20"/>
  <c r="AC699" i="20" s="1"/>
  <c r="AB683" i="20"/>
  <c r="AC683" i="20" s="1"/>
  <c r="AB667" i="20"/>
  <c r="AC667" i="20" s="1"/>
  <c r="AB651" i="20"/>
  <c r="AC651" i="20" s="1"/>
  <c r="AB635" i="20"/>
  <c r="AC635" i="20" s="1"/>
  <c r="AB619" i="20"/>
  <c r="AC619" i="20" s="1"/>
  <c r="AB603" i="20"/>
  <c r="AC603" i="20" s="1"/>
  <c r="AB587" i="20"/>
  <c r="AC587" i="20" s="1"/>
  <c r="AB571" i="20"/>
  <c r="AC571" i="20" s="1"/>
  <c r="AB555" i="20"/>
  <c r="AC555" i="20" s="1"/>
  <c r="AB539" i="20"/>
  <c r="AC539" i="20" s="1"/>
  <c r="AB523" i="20"/>
  <c r="AC523" i="20" s="1"/>
  <c r="AB507" i="20"/>
  <c r="AC507" i="20" s="1"/>
  <c r="AB491" i="20"/>
  <c r="AC491" i="20" s="1"/>
  <c r="Y849" i="20"/>
  <c r="Y669" i="20"/>
  <c r="AA674" i="20"/>
  <c r="AA498" i="20"/>
  <c r="AB907" i="20"/>
  <c r="AC907" i="20" s="1"/>
  <c r="AB875" i="20"/>
  <c r="AC875" i="20" s="1"/>
  <c r="AB843" i="20"/>
  <c r="AC843" i="20" s="1"/>
  <c r="AB827" i="20"/>
  <c r="AC827" i="20" s="1"/>
  <c r="AB795" i="20"/>
  <c r="AC795" i="20" s="1"/>
  <c r="AB779" i="20"/>
  <c r="AC779" i="20" s="1"/>
  <c r="AB763" i="20"/>
  <c r="AC763" i="20" s="1"/>
  <c r="AB731" i="20"/>
  <c r="AC731" i="20" s="1"/>
  <c r="AC716" i="20"/>
  <c r="AB700" i="20"/>
  <c r="AC700" i="20" s="1"/>
  <c r="AB684" i="20"/>
  <c r="AC684" i="20" s="1"/>
  <c r="AB668" i="20"/>
  <c r="AC668" i="20" s="1"/>
  <c r="AB652" i="20"/>
  <c r="AC652" i="20" s="1"/>
  <c r="AB636" i="20"/>
  <c r="AC636" i="20" s="1"/>
  <c r="AB620" i="20"/>
  <c r="AC620" i="20" s="1"/>
  <c r="AB588" i="20"/>
  <c r="AC588" i="20" s="1"/>
  <c r="AB572" i="20"/>
  <c r="AC572" i="20" s="1"/>
  <c r="AB540" i="20"/>
  <c r="AC540" i="20" s="1"/>
  <c r="AB524" i="20"/>
  <c r="AC524" i="20" s="1"/>
  <c r="AB508" i="20"/>
  <c r="AC508" i="20" s="1"/>
  <c r="AB468" i="20"/>
  <c r="AC468" i="20" s="1"/>
  <c r="AB904" i="20"/>
  <c r="AC904" i="20" s="1"/>
  <c r="AB888" i="20"/>
  <c r="AC888" i="20" s="1"/>
  <c r="AB872" i="20"/>
  <c r="AC872" i="20" s="1"/>
  <c r="AB856" i="20"/>
  <c r="AC856" i="20" s="1"/>
  <c r="AB840" i="20"/>
  <c r="AC840" i="20" s="1"/>
  <c r="AB824" i="20"/>
  <c r="AC824" i="20" s="1"/>
  <c r="AB808" i="20"/>
  <c r="AC808" i="20" s="1"/>
  <c r="AB792" i="20"/>
  <c r="AC792" i="20" s="1"/>
  <c r="AB776" i="20"/>
  <c r="AC776" i="20" s="1"/>
  <c r="AB760" i="20"/>
  <c r="AC760" i="20" s="1"/>
  <c r="AB744" i="20"/>
  <c r="AC744" i="20" s="1"/>
  <c r="AB728" i="20"/>
  <c r="AC728" i="20" s="1"/>
  <c r="AC713" i="20"/>
  <c r="AB697" i="20"/>
  <c r="AC697" i="20" s="1"/>
  <c r="AB681" i="20"/>
  <c r="AC681" i="20" s="1"/>
  <c r="AB665" i="20"/>
  <c r="AC665" i="20" s="1"/>
  <c r="AB649" i="20"/>
  <c r="AC649" i="20" s="1"/>
  <c r="AB633" i="20"/>
  <c r="AC633" i="20" s="1"/>
  <c r="AB617" i="20"/>
  <c r="AC617" i="20" s="1"/>
  <c r="AB601" i="20"/>
  <c r="AC601" i="20" s="1"/>
  <c r="AB585" i="20"/>
  <c r="AC585" i="20" s="1"/>
  <c r="AB569" i="20"/>
  <c r="AC569" i="20" s="1"/>
  <c r="AB553" i="20"/>
  <c r="AC553" i="20" s="1"/>
  <c r="AB537" i="20"/>
  <c r="AC537" i="20" s="1"/>
  <c r="AB521" i="20"/>
  <c r="AC521" i="20" s="1"/>
  <c r="AB505" i="20"/>
  <c r="AC505" i="20" s="1"/>
  <c r="AB489" i="20"/>
  <c r="AC489" i="20" s="1"/>
  <c r="AB474" i="20"/>
  <c r="AC474" i="20" s="1"/>
  <c r="AB918" i="20"/>
  <c r="AC918" i="20" s="1"/>
  <c r="AB902" i="20"/>
  <c r="AC902" i="20" s="1"/>
  <c r="AB870" i="20"/>
  <c r="AC870" i="20" s="1"/>
  <c r="AB854" i="20"/>
  <c r="AC854" i="20" s="1"/>
  <c r="AB838" i="20"/>
  <c r="AC838" i="20" s="1"/>
  <c r="AB822" i="20"/>
  <c r="AC822" i="20" s="1"/>
  <c r="AB806" i="20"/>
  <c r="AC806" i="20" s="1"/>
  <c r="AB790" i="20"/>
  <c r="AC790" i="20" s="1"/>
  <c r="AB774" i="20"/>
  <c r="AC774" i="20" s="1"/>
  <c r="AB758" i="20"/>
  <c r="AC758" i="20" s="1"/>
  <c r="AB726" i="20"/>
  <c r="AC726" i="20" s="1"/>
  <c r="AC711" i="20"/>
  <c r="AB679" i="20"/>
  <c r="AC679" i="20" s="1"/>
  <c r="AB663" i="20"/>
  <c r="AC663" i="20" s="1"/>
  <c r="AB647" i="20"/>
  <c r="AC647" i="20" s="1"/>
  <c r="AB615" i="20"/>
  <c r="AC615" i="20" s="1"/>
  <c r="AB599" i="20"/>
  <c r="AC599" i="20" s="1"/>
  <c r="AB583" i="20"/>
  <c r="AC583" i="20" s="1"/>
  <c r="AB567" i="20"/>
  <c r="AC567" i="20" s="1"/>
  <c r="AB551" i="20"/>
  <c r="AC551" i="20" s="1"/>
  <c r="AB535" i="20"/>
  <c r="AC535" i="20" s="1"/>
  <c r="AB519" i="20"/>
  <c r="AC519" i="20" s="1"/>
  <c r="AB503" i="20"/>
  <c r="AC503" i="20" s="1"/>
  <c r="AB472" i="20"/>
  <c r="AC472" i="20" s="1"/>
  <c r="AB471" i="20"/>
  <c r="AC471" i="20" s="1"/>
  <c r="AB916" i="20"/>
  <c r="AC916" i="20" s="1"/>
  <c r="AB900" i="20"/>
  <c r="AC900" i="20" s="1"/>
  <c r="AB884" i="20"/>
  <c r="AC884" i="20" s="1"/>
  <c r="AB852" i="20"/>
  <c r="AC852" i="20" s="1"/>
  <c r="AB820" i="20"/>
  <c r="AC820" i="20" s="1"/>
  <c r="AB804" i="20"/>
  <c r="AC804" i="20" s="1"/>
  <c r="AB772" i="20"/>
  <c r="AC772" i="20" s="1"/>
  <c r="AB756" i="20"/>
  <c r="AC756" i="20" s="1"/>
  <c r="AB740" i="20"/>
  <c r="AC740" i="20" s="1"/>
  <c r="AB693" i="20"/>
  <c r="AC693" i="20" s="1"/>
  <c r="AB677" i="20"/>
  <c r="AC677" i="20" s="1"/>
  <c r="AB661" i="20"/>
  <c r="AC661" i="20" s="1"/>
  <c r="AB645" i="20"/>
  <c r="AC645" i="20" s="1"/>
  <c r="AB629" i="20"/>
  <c r="AC629" i="20" s="1"/>
  <c r="AB613" i="20"/>
  <c r="AC613" i="20" s="1"/>
  <c r="AB597" i="20"/>
  <c r="AC597" i="20" s="1"/>
  <c r="AB565" i="20"/>
  <c r="AC565" i="20" s="1"/>
  <c r="AB549" i="20"/>
  <c r="AC549" i="20" s="1"/>
  <c r="AB517" i="20"/>
  <c r="AC517" i="20" s="1"/>
  <c r="AB501" i="20"/>
  <c r="AC501" i="20" s="1"/>
  <c r="AB485" i="20"/>
  <c r="AC485" i="20" s="1"/>
  <c r="AB913" i="20"/>
  <c r="AC913" i="20" s="1"/>
  <c r="AB897" i="20"/>
  <c r="AC897" i="20" s="1"/>
  <c r="AB865" i="20"/>
  <c r="AC865" i="20" s="1"/>
  <c r="AB849" i="20"/>
  <c r="AC849" i="20" s="1"/>
  <c r="AB833" i="20"/>
  <c r="AC833" i="20" s="1"/>
  <c r="AB801" i="20"/>
  <c r="AC801" i="20" s="1"/>
  <c r="AB785" i="20"/>
  <c r="AC785" i="20" s="1"/>
  <c r="AB769" i="20"/>
  <c r="AC769" i="20" s="1"/>
  <c r="AB753" i="20"/>
  <c r="AC753" i="20" s="1"/>
  <c r="AB737" i="20"/>
  <c r="AC737" i="20" s="1"/>
  <c r="AB706" i="20"/>
  <c r="AC706" i="20" s="1"/>
  <c r="AB690" i="20"/>
  <c r="AC690" i="20" s="1"/>
  <c r="AB658" i="20"/>
  <c r="AC658" i="20" s="1"/>
  <c r="AB642" i="20"/>
  <c r="AC642" i="20" s="1"/>
  <c r="AB610" i="20"/>
  <c r="AC610" i="20" s="1"/>
  <c r="AB594" i="20"/>
  <c r="AC594" i="20" s="1"/>
  <c r="AB578" i="20"/>
  <c r="AC578" i="20" s="1"/>
  <c r="AB546" i="20"/>
  <c r="AC546" i="20" s="1"/>
  <c r="AB530" i="20"/>
  <c r="AC530" i="20" s="1"/>
  <c r="AB514" i="20"/>
  <c r="AC514" i="20" s="1"/>
  <c r="AB498" i="20"/>
  <c r="AC498" i="20" s="1"/>
  <c r="AB482" i="20"/>
  <c r="AC482" i="20" s="1"/>
  <c r="AB912" i="20"/>
  <c r="AC912" i="20" s="1"/>
  <c r="AB896" i="20"/>
  <c r="AC896" i="20" s="1"/>
  <c r="AB880" i="20"/>
  <c r="AC880" i="20" s="1"/>
  <c r="AB848" i="20"/>
  <c r="AC848" i="20" s="1"/>
  <c r="AB832" i="20"/>
  <c r="AC832" i="20" s="1"/>
  <c r="AB816" i="20"/>
  <c r="AC816" i="20" s="1"/>
  <c r="AB800" i="20"/>
  <c r="AC800" i="20" s="1"/>
  <c r="AB784" i="20"/>
  <c r="AC784" i="20" s="1"/>
  <c r="AB768" i="20"/>
  <c r="AC768" i="20" s="1"/>
  <c r="AB752" i="20"/>
  <c r="AC752" i="20" s="1"/>
  <c r="AB736" i="20"/>
  <c r="AC736" i="20" s="1"/>
  <c r="AB705" i="20"/>
  <c r="AC705" i="20" s="1"/>
  <c r="AC688" i="20"/>
  <c r="AA532" i="20"/>
  <c r="AB909" i="20"/>
  <c r="AC909" i="20" s="1"/>
  <c r="AB893" i="20"/>
  <c r="AC893" i="20" s="1"/>
  <c r="AB877" i="20"/>
  <c r="AC877" i="20" s="1"/>
  <c r="AB861" i="20"/>
  <c r="AC861" i="20" s="1"/>
  <c r="AB845" i="20"/>
  <c r="AC845" i="20" s="1"/>
  <c r="AB829" i="20"/>
  <c r="AC829" i="20" s="1"/>
  <c r="AB813" i="20"/>
  <c r="AC813" i="20" s="1"/>
  <c r="AB797" i="20"/>
  <c r="AC797" i="20" s="1"/>
  <c r="AB781" i="20"/>
  <c r="AC781" i="20" s="1"/>
  <c r="AB765" i="20"/>
  <c r="AC765" i="20" s="1"/>
  <c r="AB749" i="20"/>
  <c r="AC749" i="20" s="1"/>
  <c r="AB733" i="20"/>
  <c r="AC733" i="20" s="1"/>
  <c r="AC717" i="20"/>
  <c r="AB702" i="20"/>
  <c r="AC702" i="20" s="1"/>
  <c r="AB686" i="20"/>
  <c r="AC686" i="20" s="1"/>
  <c r="AB670" i="20"/>
  <c r="AC670" i="20" s="1"/>
  <c r="AB654" i="20"/>
  <c r="AC654" i="20" s="1"/>
  <c r="AB638" i="20"/>
  <c r="AC638" i="20" s="1"/>
  <c r="AB622" i="20"/>
  <c r="AC622" i="20" s="1"/>
  <c r="AB606" i="20"/>
  <c r="AC606" i="20" s="1"/>
  <c r="AB590" i="20"/>
  <c r="AC590" i="20" s="1"/>
  <c r="AB574" i="20"/>
  <c r="AC574" i="20" s="1"/>
  <c r="AB558" i="20"/>
  <c r="AC558" i="20" s="1"/>
  <c r="AB542" i="20"/>
  <c r="AC542" i="20" s="1"/>
  <c r="AB526" i="20"/>
  <c r="AC526" i="20" s="1"/>
  <c r="AB510" i="20"/>
  <c r="AC510" i="20" s="1"/>
  <c r="AB494" i="20"/>
  <c r="AC494" i="20" s="1"/>
  <c r="AB478" i="20"/>
  <c r="AC478" i="20" s="1"/>
  <c r="AB477" i="20"/>
  <c r="AC477" i="20" s="1"/>
  <c r="AR909" i="20"/>
  <c r="AS909" i="20" s="1"/>
  <c r="AR893" i="20"/>
  <c r="AS893" i="20" s="1"/>
  <c r="AR877" i="20"/>
  <c r="AS877" i="20" s="1"/>
  <c r="AS764" i="20"/>
  <c r="AR910" i="20"/>
  <c r="AS910" i="20" s="1"/>
  <c r="AR894" i="20"/>
  <c r="AS894" i="20" s="1"/>
  <c r="AR878" i="20"/>
  <c r="AS878" i="20" s="1"/>
  <c r="AR907" i="20"/>
  <c r="AS907" i="20" s="1"/>
  <c r="AR891" i="20"/>
  <c r="AS891" i="20" s="1"/>
  <c r="AR875" i="20"/>
  <c r="AS875" i="20" s="1"/>
  <c r="AR859" i="20"/>
  <c r="AS859" i="20" s="1"/>
  <c r="AR843" i="20"/>
  <c r="AS843" i="20" s="1"/>
  <c r="AR827" i="20"/>
  <c r="AS827" i="20" s="1"/>
  <c r="AR811" i="20"/>
  <c r="AS811" i="20" s="1"/>
  <c r="AR795" i="20"/>
  <c r="AS795" i="20" s="1"/>
  <c r="AR779" i="20"/>
  <c r="AS779" i="20" s="1"/>
  <c r="AR763" i="20"/>
  <c r="AS763" i="20" s="1"/>
  <c r="AR747" i="20"/>
  <c r="AS747" i="20" s="1"/>
  <c r="AR731" i="20"/>
  <c r="AS731" i="20" s="1"/>
  <c r="AR905" i="20"/>
  <c r="AS905" i="20" s="1"/>
  <c r="AR889" i="20"/>
  <c r="AS889" i="20" s="1"/>
  <c r="AR873" i="20"/>
  <c r="AS873" i="20" s="1"/>
  <c r="AR857" i="20"/>
  <c r="AS857" i="20" s="1"/>
  <c r="AR841" i="20"/>
  <c r="AS841" i="20" s="1"/>
  <c r="AR825" i="20"/>
  <c r="AS825" i="20" s="1"/>
  <c r="AR809" i="20"/>
  <c r="AS809" i="20" s="1"/>
  <c r="AR793" i="20"/>
  <c r="AS793" i="20" s="1"/>
  <c r="AR777" i="20"/>
  <c r="AS777" i="20" s="1"/>
  <c r="AR761" i="20"/>
  <c r="AS761" i="20" s="1"/>
  <c r="AR745" i="20"/>
  <c r="AS745" i="20" s="1"/>
  <c r="AR729" i="20"/>
  <c r="AS729" i="20" s="1"/>
  <c r="AR650" i="20"/>
  <c r="AS650" i="20" s="1"/>
  <c r="AR904" i="20"/>
  <c r="AS904" i="20" s="1"/>
  <c r="AR888" i="20"/>
  <c r="AS888" i="20" s="1"/>
  <c r="AR872" i="20"/>
  <c r="AS872" i="20" s="1"/>
  <c r="AR856" i="20"/>
  <c r="AS856" i="20" s="1"/>
  <c r="AR840" i="20"/>
  <c r="AS840" i="20" s="1"/>
  <c r="AR824" i="20"/>
  <c r="AS824" i="20" s="1"/>
  <c r="AR808" i="20"/>
  <c r="AS808" i="20" s="1"/>
  <c r="AR792" i="20"/>
  <c r="AS792" i="20" s="1"/>
  <c r="AR776" i="20"/>
  <c r="AS776" i="20" s="1"/>
  <c r="AR760" i="20"/>
  <c r="AS760" i="20" s="1"/>
  <c r="AR744" i="20"/>
  <c r="AS744" i="20" s="1"/>
  <c r="AR728" i="20"/>
  <c r="AS728" i="20" s="1"/>
  <c r="AS713" i="20"/>
  <c r="AR697" i="20"/>
  <c r="AS697" i="20" s="1"/>
  <c r="AR681" i="20"/>
  <c r="AS681" i="20" s="1"/>
  <c r="AR665" i="20"/>
  <c r="AS665" i="20" s="1"/>
  <c r="AR473" i="20"/>
  <c r="AS473" i="20" s="1"/>
  <c r="AO910" i="20"/>
  <c r="AO894" i="20"/>
  <c r="AO878" i="20"/>
  <c r="AO862" i="20"/>
  <c r="AO814" i="20"/>
  <c r="AO798" i="20"/>
  <c r="AO782" i="20"/>
  <c r="AO766" i="20"/>
  <c r="AO750" i="20"/>
  <c r="AO734" i="20"/>
  <c r="AO718" i="20"/>
  <c r="AO703" i="20"/>
  <c r="AO687" i="20"/>
  <c r="AO671" i="20"/>
  <c r="AO655" i="20"/>
  <c r="AO623" i="20"/>
  <c r="AO591" i="20"/>
  <c r="AO559" i="20"/>
  <c r="AS823" i="20"/>
  <c r="AO542" i="20"/>
  <c r="AO543" i="20"/>
  <c r="AO510" i="20"/>
  <c r="AO478" i="20"/>
  <c r="AR917" i="20"/>
  <c r="AS917" i="20" s="1"/>
  <c r="AR901" i="20"/>
  <c r="AS901" i="20" s="1"/>
  <c r="AR885" i="20"/>
  <c r="AS885" i="20" s="1"/>
  <c r="AR869" i="20"/>
  <c r="AS869" i="20" s="1"/>
  <c r="AR853" i="20"/>
  <c r="AS853" i="20" s="1"/>
  <c r="AR837" i="20"/>
  <c r="AS837" i="20" s="1"/>
  <c r="AR821" i="20"/>
  <c r="AS821" i="20" s="1"/>
  <c r="AR805" i="20"/>
  <c r="AS805" i="20" s="1"/>
  <c r="AR789" i="20"/>
  <c r="AS789" i="20" s="1"/>
  <c r="AR773" i="20"/>
  <c r="AS773" i="20" s="1"/>
  <c r="AR757" i="20"/>
  <c r="AS757" i="20" s="1"/>
  <c r="AR741" i="20"/>
  <c r="AS741" i="20" s="1"/>
  <c r="AR916" i="20"/>
  <c r="AS916" i="20" s="1"/>
  <c r="AR900" i="20"/>
  <c r="AS900" i="20" s="1"/>
  <c r="AR884" i="20"/>
  <c r="AS884" i="20" s="1"/>
  <c r="AR868" i="20"/>
  <c r="AS868" i="20" s="1"/>
  <c r="AR852" i="20"/>
  <c r="AS852" i="20" s="1"/>
  <c r="AR836" i="20"/>
  <c r="AS836" i="20" s="1"/>
  <c r="AR804" i="20"/>
  <c r="AS804" i="20" s="1"/>
  <c r="AR788" i="20"/>
  <c r="AS788" i="20" s="1"/>
  <c r="AR772" i="20"/>
  <c r="AS772" i="20" s="1"/>
  <c r="AR756" i="20"/>
  <c r="AS756" i="20" s="1"/>
  <c r="AR740" i="20"/>
  <c r="AS740" i="20" s="1"/>
  <c r="AR724" i="20"/>
  <c r="AS724" i="20" s="1"/>
  <c r="AS709" i="20"/>
  <c r="AR693" i="20"/>
  <c r="AS693" i="20" s="1"/>
  <c r="AR677" i="20"/>
  <c r="AS677" i="20" s="1"/>
  <c r="AR661" i="20"/>
  <c r="AS661" i="20" s="1"/>
  <c r="AR645" i="20"/>
  <c r="AS645" i="20" s="1"/>
  <c r="AR629" i="20"/>
  <c r="AS629" i="20" s="1"/>
  <c r="AR613" i="20"/>
  <c r="AS613" i="20" s="1"/>
  <c r="AR597" i="20"/>
  <c r="AS597" i="20" s="1"/>
  <c r="AR581" i="20"/>
  <c r="AS581" i="20" s="1"/>
  <c r="AR565" i="20"/>
  <c r="AS565" i="20" s="1"/>
  <c r="AR549" i="20"/>
  <c r="AS549" i="20" s="1"/>
  <c r="AR914" i="20"/>
  <c r="AS914" i="20" s="1"/>
  <c r="AR898" i="20"/>
  <c r="AS898" i="20" s="1"/>
  <c r="AR882" i="20"/>
  <c r="AS882" i="20" s="1"/>
  <c r="AR866" i="20"/>
  <c r="AS866" i="20" s="1"/>
  <c r="AR770" i="20"/>
  <c r="AS770" i="20" s="1"/>
  <c r="AR722" i="20"/>
  <c r="AS722" i="20" s="1"/>
  <c r="AO846" i="20"/>
  <c r="AO830" i="20"/>
  <c r="AR912" i="20"/>
  <c r="AS912" i="20" s="1"/>
  <c r="AR896" i="20"/>
  <c r="AS896" i="20" s="1"/>
  <c r="AR880" i="20"/>
  <c r="AS880" i="20" s="1"/>
  <c r="AR864" i="20"/>
  <c r="AS864" i="20" s="1"/>
  <c r="AR848" i="20"/>
  <c r="AS848" i="20" s="1"/>
  <c r="AR832" i="20"/>
  <c r="AS832" i="20" s="1"/>
  <c r="AR816" i="20"/>
  <c r="AS816" i="20" s="1"/>
  <c r="AR800" i="20"/>
  <c r="AS800" i="20" s="1"/>
  <c r="AR784" i="20"/>
  <c r="AS784" i="20" s="1"/>
  <c r="AR768" i="20"/>
  <c r="AS768" i="20" s="1"/>
  <c r="AR752" i="20"/>
  <c r="AS752" i="20" s="1"/>
  <c r="AR720" i="20"/>
  <c r="AS720" i="20" s="1"/>
  <c r="AR625" i="20"/>
  <c r="AS625" i="20" s="1"/>
  <c r="AR725" i="20"/>
  <c r="AS725" i="20" s="1"/>
  <c r="AR694" i="20"/>
  <c r="AS694" i="20" s="1"/>
  <c r="AR678" i="20"/>
  <c r="AS678" i="20" s="1"/>
  <c r="AR662" i="20"/>
  <c r="AS662" i="20" s="1"/>
  <c r="AR646" i="20"/>
  <c r="AS646" i="20" s="1"/>
  <c r="AR630" i="20"/>
  <c r="AS630" i="20" s="1"/>
  <c r="AR614" i="20"/>
  <c r="AS614" i="20" s="1"/>
  <c r="AR598" i="20"/>
  <c r="AS598" i="20" s="1"/>
  <c r="AR582" i="20"/>
  <c r="AS582" i="20" s="1"/>
  <c r="AR566" i="20"/>
  <c r="AS566" i="20" s="1"/>
  <c r="AR550" i="20"/>
  <c r="AS550" i="20" s="1"/>
  <c r="AR534" i="20"/>
  <c r="AS534" i="20" s="1"/>
  <c r="AR518" i="20"/>
  <c r="AS518" i="20" s="1"/>
  <c r="AR502" i="20"/>
  <c r="AS502" i="20" s="1"/>
  <c r="AR486" i="20"/>
  <c r="AS486" i="20" s="1"/>
  <c r="AO639" i="20"/>
  <c r="AO607" i="20"/>
  <c r="AO575" i="20"/>
  <c r="AO479" i="20"/>
  <c r="AR850" i="20"/>
  <c r="AS850" i="20" s="1"/>
  <c r="AR834" i="20"/>
  <c r="AS834" i="20" s="1"/>
  <c r="AR818" i="20"/>
  <c r="AS818" i="20" s="1"/>
  <c r="AR802" i="20"/>
  <c r="AS802" i="20" s="1"/>
  <c r="AR786" i="20"/>
  <c r="AS786" i="20" s="1"/>
  <c r="AR754" i="20"/>
  <c r="AS754" i="20" s="1"/>
  <c r="AR738" i="20"/>
  <c r="AS738" i="20" s="1"/>
  <c r="AR691" i="20"/>
  <c r="AS691" i="20" s="1"/>
  <c r="AR675" i="20"/>
  <c r="AS675" i="20" s="1"/>
  <c r="AR659" i="20"/>
  <c r="AS659" i="20" s="1"/>
  <c r="AR643" i="20"/>
  <c r="AS643" i="20" s="1"/>
  <c r="AR627" i="20"/>
  <c r="AS627" i="20" s="1"/>
  <c r="AR611" i="20"/>
  <c r="AS611" i="20" s="1"/>
  <c r="AR595" i="20"/>
  <c r="AS595" i="20" s="1"/>
  <c r="AR579" i="20"/>
  <c r="AS579" i="20" s="1"/>
  <c r="AR563" i="20"/>
  <c r="AS563" i="20" s="1"/>
  <c r="AR547" i="20"/>
  <c r="AS547" i="20" s="1"/>
  <c r="AR531" i="20"/>
  <c r="AS531" i="20" s="1"/>
  <c r="AR515" i="20"/>
  <c r="AS515" i="20" s="1"/>
  <c r="AR499" i="20"/>
  <c r="AS499" i="20" s="1"/>
  <c r="AR483" i="20"/>
  <c r="AS483" i="20" s="1"/>
  <c r="AR470" i="20"/>
  <c r="AS470" i="20" s="1"/>
  <c r="AO907" i="20"/>
  <c r="AO891" i="20"/>
  <c r="AO875" i="20"/>
  <c r="AO859" i="20"/>
  <c r="AO843" i="20"/>
  <c r="AO827" i="20"/>
  <c r="AO811" i="20"/>
  <c r="AO795" i="20"/>
  <c r="AO779" i="20"/>
  <c r="AO763" i="20"/>
  <c r="AO652" i="20"/>
  <c r="AO636" i="20"/>
  <c r="AO572" i="20"/>
  <c r="AO524" i="20"/>
  <c r="AO508" i="20"/>
  <c r="AR482" i="20"/>
  <c r="AS482" i="20" s="1"/>
  <c r="AR736" i="20"/>
  <c r="AS736" i="20" s="1"/>
  <c r="AR705" i="20"/>
  <c r="AS705" i="20" s="1"/>
  <c r="AR689" i="20"/>
  <c r="AS689" i="20" s="1"/>
  <c r="AR673" i="20"/>
  <c r="AS673" i="20" s="1"/>
  <c r="AR657" i="20"/>
  <c r="AS657" i="20" s="1"/>
  <c r="AR641" i="20"/>
  <c r="AS641" i="20" s="1"/>
  <c r="AR609" i="20"/>
  <c r="AS609" i="20" s="1"/>
  <c r="AR593" i="20"/>
  <c r="AS593" i="20" s="1"/>
  <c r="AR577" i="20"/>
  <c r="AS577" i="20" s="1"/>
  <c r="AR561" i="20"/>
  <c r="AS561" i="20" s="1"/>
  <c r="AR529" i="20"/>
  <c r="AS529" i="20" s="1"/>
  <c r="AR513" i="20"/>
  <c r="AS513" i="20" s="1"/>
  <c r="AR497" i="20"/>
  <c r="AS497" i="20" s="1"/>
  <c r="AR468" i="20"/>
  <c r="AS468" i="20" s="1"/>
  <c r="AO777" i="20"/>
  <c r="AO761" i="20"/>
  <c r="AO745" i="20"/>
  <c r="AO729" i="20"/>
  <c r="AO714" i="20"/>
  <c r="AO698" i="20"/>
  <c r="AO682" i="20"/>
  <c r="AO666" i="20"/>
  <c r="AO650" i="20"/>
  <c r="AO634" i="20"/>
  <c r="AO618" i="20"/>
  <c r="AO602" i="20"/>
  <c r="AO586" i="20"/>
  <c r="AO570" i="20"/>
  <c r="AO554" i="20"/>
  <c r="AO538" i="20"/>
  <c r="AO522" i="20"/>
  <c r="AO506" i="20"/>
  <c r="AO490" i="20"/>
  <c r="AO474" i="20"/>
  <c r="AR467" i="20"/>
  <c r="AS467" i="20" s="1"/>
  <c r="AO617" i="20"/>
  <c r="AO505" i="20"/>
  <c r="AO489" i="20"/>
  <c r="AR861" i="20"/>
  <c r="AS861" i="20" s="1"/>
  <c r="AR845" i="20"/>
  <c r="AS845" i="20" s="1"/>
  <c r="AR829" i="20"/>
  <c r="AS829" i="20" s="1"/>
  <c r="AR813" i="20"/>
  <c r="AS813" i="20" s="1"/>
  <c r="AR797" i="20"/>
  <c r="AS797" i="20" s="1"/>
  <c r="AR781" i="20"/>
  <c r="AS781" i="20" s="1"/>
  <c r="AR765" i="20"/>
  <c r="AS765" i="20" s="1"/>
  <c r="AR749" i="20"/>
  <c r="AS749" i="20" s="1"/>
  <c r="AR733" i="20"/>
  <c r="AS733" i="20" s="1"/>
  <c r="AS717" i="20"/>
  <c r="AR702" i="20"/>
  <c r="AS702" i="20" s="1"/>
  <c r="AR686" i="20"/>
  <c r="AS686" i="20" s="1"/>
  <c r="AR670" i="20"/>
  <c r="AS670" i="20" s="1"/>
  <c r="AR654" i="20"/>
  <c r="AS654" i="20" s="1"/>
  <c r="AR638" i="20"/>
  <c r="AS638" i="20" s="1"/>
  <c r="AR622" i="20"/>
  <c r="AS622" i="20" s="1"/>
  <c r="AR606" i="20"/>
  <c r="AS606" i="20" s="1"/>
  <c r="AR590" i="20"/>
  <c r="AS590" i="20" s="1"/>
  <c r="AR574" i="20"/>
  <c r="AS574" i="20" s="1"/>
  <c r="AR558" i="20"/>
  <c r="AS558" i="20" s="1"/>
  <c r="AR542" i="20"/>
  <c r="AS542" i="20" s="1"/>
  <c r="AR526" i="20"/>
  <c r="AS526" i="20" s="1"/>
  <c r="AR510" i="20"/>
  <c r="AS510" i="20" s="1"/>
  <c r="AR494" i="20"/>
  <c r="AS494" i="20" s="1"/>
  <c r="AR479" i="20"/>
  <c r="AS479" i="20" s="1"/>
  <c r="AO565" i="20"/>
  <c r="AS541" i="20"/>
  <c r="AR509" i="20"/>
  <c r="AS509" i="20" s="1"/>
  <c r="AR493" i="20"/>
  <c r="AS493" i="20" s="1"/>
  <c r="AR478" i="20"/>
  <c r="AS478" i="20" s="1"/>
  <c r="AR700" i="20"/>
  <c r="AS700" i="20" s="1"/>
  <c r="AR684" i="20"/>
  <c r="AS684" i="20" s="1"/>
  <c r="AR668" i="20"/>
  <c r="AS668" i="20" s="1"/>
  <c r="AR652" i="20"/>
  <c r="AS652" i="20" s="1"/>
  <c r="AR636" i="20"/>
  <c r="AS636" i="20" s="1"/>
  <c r="AR620" i="20"/>
  <c r="AS620" i="20" s="1"/>
  <c r="AR604" i="20"/>
  <c r="AS604" i="20" s="1"/>
  <c r="AR588" i="20"/>
  <c r="AS588" i="20" s="1"/>
  <c r="AR572" i="20"/>
  <c r="AS572" i="20" s="1"/>
  <c r="AR556" i="20"/>
  <c r="AS556" i="20" s="1"/>
  <c r="AR540" i="20"/>
  <c r="AS540" i="20" s="1"/>
  <c r="AR524" i="20"/>
  <c r="AS524" i="20" s="1"/>
  <c r="AR508" i="20"/>
  <c r="AS508" i="20" s="1"/>
  <c r="AR492" i="20"/>
  <c r="AS492" i="20" s="1"/>
  <c r="AR477" i="20"/>
  <c r="AS477" i="20" s="1"/>
  <c r="AO724" i="20"/>
  <c r="AO709" i="20"/>
  <c r="AO677" i="20"/>
  <c r="AO613" i="20"/>
  <c r="AO597" i="20"/>
  <c r="AO581" i="20"/>
  <c r="AO469" i="20"/>
  <c r="AO533" i="20"/>
  <c r="AR698" i="20"/>
  <c r="AS698" i="20" s="1"/>
  <c r="AR682" i="20"/>
  <c r="AS682" i="20" s="1"/>
  <c r="AR666" i="20"/>
  <c r="AS666" i="20" s="1"/>
  <c r="AR634" i="20"/>
  <c r="AS634" i="20" s="1"/>
  <c r="AR618" i="20"/>
  <c r="AS618" i="20" s="1"/>
  <c r="AR602" i="20"/>
  <c r="AS602" i="20" s="1"/>
  <c r="AR586" i="20"/>
  <c r="AS586" i="20" s="1"/>
  <c r="AR570" i="20"/>
  <c r="AS570" i="20" s="1"/>
  <c r="AR554" i="20"/>
  <c r="AS554" i="20" s="1"/>
  <c r="AR538" i="20"/>
  <c r="AS538" i="20" s="1"/>
  <c r="AR522" i="20"/>
  <c r="AS522" i="20" s="1"/>
  <c r="AR506" i="20"/>
  <c r="AS506" i="20" s="1"/>
  <c r="AR490" i="20"/>
  <c r="AS490" i="20" s="1"/>
  <c r="AR475" i="20"/>
  <c r="AS475" i="20" s="1"/>
  <c r="AO738" i="20"/>
  <c r="AO707" i="20"/>
  <c r="AO691" i="20"/>
  <c r="AO579" i="20"/>
  <c r="AO563" i="20"/>
  <c r="AO531" i="20"/>
  <c r="AO501" i="20"/>
  <c r="AR474" i="20"/>
  <c r="AS474" i="20" s="1"/>
  <c r="AO721" i="20"/>
  <c r="AO626" i="20"/>
  <c r="AR648" i="20"/>
  <c r="AS648" i="20" s="1"/>
  <c r="AR632" i="20"/>
  <c r="AS632" i="20" s="1"/>
  <c r="AR616" i="20"/>
  <c r="AS616" i="20" s="1"/>
  <c r="AR584" i="20"/>
  <c r="AS584" i="20" s="1"/>
  <c r="AR568" i="20"/>
  <c r="AS568" i="20" s="1"/>
  <c r="AR552" i="20"/>
  <c r="AS552" i="20" s="1"/>
  <c r="AR536" i="20"/>
  <c r="AS536" i="20" s="1"/>
  <c r="AR504" i="20"/>
  <c r="AS504" i="20" s="1"/>
  <c r="AR488" i="20"/>
  <c r="AS488" i="20" s="1"/>
  <c r="AO689" i="20"/>
  <c r="AO673" i="20"/>
  <c r="AO657" i="20"/>
  <c r="AO593" i="20"/>
  <c r="AO561" i="20"/>
  <c r="AO545" i="20"/>
  <c r="AO470" i="20"/>
  <c r="AS487" i="20"/>
  <c r="BH647" i="20"/>
  <c r="BI647" i="20" s="1"/>
  <c r="BH632" i="20"/>
  <c r="BI632" i="20" s="1"/>
  <c r="BH833" i="20"/>
  <c r="BI833" i="20" s="1"/>
  <c r="BH861" i="20"/>
  <c r="BI861" i="20" s="1"/>
  <c r="BH860" i="20"/>
  <c r="BI860" i="20" s="1"/>
  <c r="BH874" i="20"/>
  <c r="BI874" i="20" s="1"/>
  <c r="BH903" i="20"/>
  <c r="BI903" i="20" s="1"/>
  <c r="BH917" i="20"/>
  <c r="BI917" i="20" s="1"/>
  <c r="BH918" i="20"/>
  <c r="BI918" i="20" s="1"/>
  <c r="BH889" i="20"/>
  <c r="BI889" i="20" s="1"/>
  <c r="BH875" i="20"/>
  <c r="BI875" i="20" s="1"/>
  <c r="BH847" i="20"/>
  <c r="BI847" i="20" s="1"/>
  <c r="BH818" i="20"/>
  <c r="BI818" i="20" s="1"/>
  <c r="BH804" i="20"/>
  <c r="BI804" i="20" s="1"/>
  <c r="BH790" i="20"/>
  <c r="BI790" i="20" s="1"/>
  <c r="BH761" i="20"/>
  <c r="BI761" i="20" s="1"/>
  <c r="BH747" i="20"/>
  <c r="BI747" i="20" s="1"/>
  <c r="BH705" i="20"/>
  <c r="BI705" i="20" s="1"/>
  <c r="BH633" i="20"/>
  <c r="BI633" i="20" s="1"/>
  <c r="BH618" i="20"/>
  <c r="BI618" i="20" s="1"/>
  <c r="BH560" i="20"/>
  <c r="BI560" i="20" s="1"/>
  <c r="BH531" i="20"/>
  <c r="BI531" i="20" s="1"/>
  <c r="BH517" i="20"/>
  <c r="BI517" i="20" s="1"/>
  <c r="BH502" i="20"/>
  <c r="BI502" i="20" s="1"/>
  <c r="BE886" i="20"/>
  <c r="BE872" i="20"/>
  <c r="BE857" i="20"/>
  <c r="BE842" i="20"/>
  <c r="BE828" i="20"/>
  <c r="BE914" i="20"/>
  <c r="BH915" i="20"/>
  <c r="BI915" i="20" s="1"/>
  <c r="BH901" i="20"/>
  <c r="BI901" i="20" s="1"/>
  <c r="BH887" i="20"/>
  <c r="BI887" i="20" s="1"/>
  <c r="BH858" i="20"/>
  <c r="BI858" i="20" s="1"/>
  <c r="BH844" i="20"/>
  <c r="BI844" i="20" s="1"/>
  <c r="BH830" i="20"/>
  <c r="BI830" i="20" s="1"/>
  <c r="BH801" i="20"/>
  <c r="BI801" i="20" s="1"/>
  <c r="BH787" i="20"/>
  <c r="BI787" i="20" s="1"/>
  <c r="BH773" i="20"/>
  <c r="BI773" i="20" s="1"/>
  <c r="BH759" i="20"/>
  <c r="BI759" i="20" s="1"/>
  <c r="BH730" i="20"/>
  <c r="BI730" i="20" s="1"/>
  <c r="BH703" i="20"/>
  <c r="BI703" i="20" s="1"/>
  <c r="BH688" i="20"/>
  <c r="BI688" i="20" s="1"/>
  <c r="BH659" i="20"/>
  <c r="BI659" i="20" s="1"/>
  <c r="BH645" i="20"/>
  <c r="BI645" i="20" s="1"/>
  <c r="BH630" i="20"/>
  <c r="BI630" i="20" s="1"/>
  <c r="BH615" i="20"/>
  <c r="BI615" i="20" s="1"/>
  <c r="BH586" i="20"/>
  <c r="BI586" i="20" s="1"/>
  <c r="BH572" i="20"/>
  <c r="BI572" i="20" s="1"/>
  <c r="BH557" i="20"/>
  <c r="BI557" i="20" s="1"/>
  <c r="BH543" i="20"/>
  <c r="BI543" i="20" s="1"/>
  <c r="BE691" i="20"/>
  <c r="BE631" i="20"/>
  <c r="BH483" i="20"/>
  <c r="BI483" i="20" s="1"/>
  <c r="BE794" i="20"/>
  <c r="BE645" i="20"/>
  <c r="BE630" i="20"/>
  <c r="BE616" i="20"/>
  <c r="BE911" i="20"/>
  <c r="BH913" i="20"/>
  <c r="BI913" i="20" s="1"/>
  <c r="BH856" i="20"/>
  <c r="BI856" i="20" s="1"/>
  <c r="BH785" i="20"/>
  <c r="BI785" i="20" s="1"/>
  <c r="BH728" i="20"/>
  <c r="BI728" i="20" s="1"/>
  <c r="BH657" i="20"/>
  <c r="BI657" i="20" s="1"/>
  <c r="BE659" i="20"/>
  <c r="BH898" i="20"/>
  <c r="BI898" i="20" s="1"/>
  <c r="BH884" i="20"/>
  <c r="BI884" i="20" s="1"/>
  <c r="BH870" i="20"/>
  <c r="BI870" i="20" s="1"/>
  <c r="BH841" i="20"/>
  <c r="BI841" i="20" s="1"/>
  <c r="BH827" i="20"/>
  <c r="BI827" i="20" s="1"/>
  <c r="BH813" i="20"/>
  <c r="BI813" i="20" s="1"/>
  <c r="BH799" i="20"/>
  <c r="BI799" i="20" s="1"/>
  <c r="BH770" i="20"/>
  <c r="BI770" i="20" s="1"/>
  <c r="BH756" i="20"/>
  <c r="BI756" i="20" s="1"/>
  <c r="BH742" i="20"/>
  <c r="BI742" i="20" s="1"/>
  <c r="BH700" i="20"/>
  <c r="BI700" i="20" s="1"/>
  <c r="BH685" i="20"/>
  <c r="BI685" i="20" s="1"/>
  <c r="BH671" i="20"/>
  <c r="BI671" i="20" s="1"/>
  <c r="BH642" i="20"/>
  <c r="BI642" i="20" s="1"/>
  <c r="BH569" i="20"/>
  <c r="BI569" i="20" s="1"/>
  <c r="BH554" i="20"/>
  <c r="BI554" i="20" s="1"/>
  <c r="BH540" i="20"/>
  <c r="BI540" i="20" s="1"/>
  <c r="BH526" i="20"/>
  <c r="BI526" i="20" s="1"/>
  <c r="BH512" i="20"/>
  <c r="BI512" i="20" s="1"/>
  <c r="BH481" i="20"/>
  <c r="BI481" i="20" s="1"/>
  <c r="BG890" i="20"/>
  <c r="BH911" i="20"/>
  <c r="BI911" i="20" s="1"/>
  <c r="BH882" i="20"/>
  <c r="BI882" i="20" s="1"/>
  <c r="BH868" i="20"/>
  <c r="BI868" i="20" s="1"/>
  <c r="BH854" i="20"/>
  <c r="BI854" i="20" s="1"/>
  <c r="BH825" i="20"/>
  <c r="BI825" i="20" s="1"/>
  <c r="BH811" i="20"/>
  <c r="BI811" i="20" s="1"/>
  <c r="BH797" i="20"/>
  <c r="BI797" i="20" s="1"/>
  <c r="BH783" i="20"/>
  <c r="BI783" i="20" s="1"/>
  <c r="BH754" i="20"/>
  <c r="BI754" i="20" s="1"/>
  <c r="BH698" i="20"/>
  <c r="BI698" i="20" s="1"/>
  <c r="BH610" i="20"/>
  <c r="BI610" i="20" s="1"/>
  <c r="BH596" i="20"/>
  <c r="BI596" i="20" s="1"/>
  <c r="BH582" i="20"/>
  <c r="BI582" i="20" s="1"/>
  <c r="BH567" i="20"/>
  <c r="BI567" i="20" s="1"/>
  <c r="BH538" i="20"/>
  <c r="BI538" i="20" s="1"/>
  <c r="BH524" i="20"/>
  <c r="BI524" i="20" s="1"/>
  <c r="BH510" i="20"/>
  <c r="BI510" i="20" s="1"/>
  <c r="BH495" i="20"/>
  <c r="BI495" i="20" s="1"/>
  <c r="BE730" i="20"/>
  <c r="BE716" i="20"/>
  <c r="BH881" i="20"/>
  <c r="BI881" i="20" s="1"/>
  <c r="BH824" i="20"/>
  <c r="BI824" i="20" s="1"/>
  <c r="BH753" i="20"/>
  <c r="BI753" i="20" s="1"/>
  <c r="BH682" i="20"/>
  <c r="BI682" i="20" s="1"/>
  <c r="BH609" i="20"/>
  <c r="BI609" i="20" s="1"/>
  <c r="BH537" i="20"/>
  <c r="BI537" i="20" s="1"/>
  <c r="BH472" i="20"/>
  <c r="BI472" i="20" s="1"/>
  <c r="BH909" i="20"/>
  <c r="BI909" i="20" s="1"/>
  <c r="BH895" i="20"/>
  <c r="BI895" i="20" s="1"/>
  <c r="BH866" i="20"/>
  <c r="BI866" i="20" s="1"/>
  <c r="BH852" i="20"/>
  <c r="BI852" i="20" s="1"/>
  <c r="BH838" i="20"/>
  <c r="BI838" i="20" s="1"/>
  <c r="BH809" i="20"/>
  <c r="BI809" i="20" s="1"/>
  <c r="BH795" i="20"/>
  <c r="BI795" i="20" s="1"/>
  <c r="BH781" i="20"/>
  <c r="BI781" i="20" s="1"/>
  <c r="BH767" i="20"/>
  <c r="BI767" i="20" s="1"/>
  <c r="BH738" i="20"/>
  <c r="BI738" i="20" s="1"/>
  <c r="BH724" i="20"/>
  <c r="BI724" i="20" s="1"/>
  <c r="BH696" i="20"/>
  <c r="BI696" i="20" s="1"/>
  <c r="BH667" i="20"/>
  <c r="BI667" i="20" s="1"/>
  <c r="BH653" i="20"/>
  <c r="BI653" i="20" s="1"/>
  <c r="BH639" i="20"/>
  <c r="BI639" i="20" s="1"/>
  <c r="BH624" i="20"/>
  <c r="BI624" i="20" s="1"/>
  <c r="BH594" i="20"/>
  <c r="BI594" i="20" s="1"/>
  <c r="BH580" i="20"/>
  <c r="BI580" i="20" s="1"/>
  <c r="BH565" i="20"/>
  <c r="BI565" i="20" s="1"/>
  <c r="BH551" i="20"/>
  <c r="BI551" i="20" s="1"/>
  <c r="BH522" i="20"/>
  <c r="BI522" i="20" s="1"/>
  <c r="BH508" i="20"/>
  <c r="BI508" i="20" s="1"/>
  <c r="BH493" i="20"/>
  <c r="BI493" i="20" s="1"/>
  <c r="BE818" i="20"/>
  <c r="BE757" i="20"/>
  <c r="BE743" i="20"/>
  <c r="BI579" i="20"/>
  <c r="BE906" i="20"/>
  <c r="BE699" i="20"/>
  <c r="BE475" i="20"/>
  <c r="BH793" i="20"/>
  <c r="BI793" i="20" s="1"/>
  <c r="BH665" i="20"/>
  <c r="BI665" i="20" s="1"/>
  <c r="BE801" i="20"/>
  <c r="BE786" i="20"/>
  <c r="BH469" i="20"/>
  <c r="BI469" i="20" s="1"/>
  <c r="BH906" i="20"/>
  <c r="BI906" i="20" s="1"/>
  <c r="BH892" i="20"/>
  <c r="BI892" i="20" s="1"/>
  <c r="BH878" i="20"/>
  <c r="BI878" i="20" s="1"/>
  <c r="BH849" i="20"/>
  <c r="BI849" i="20" s="1"/>
  <c r="BH835" i="20"/>
  <c r="BI835" i="20" s="1"/>
  <c r="BH821" i="20"/>
  <c r="BI821" i="20" s="1"/>
  <c r="BH807" i="20"/>
  <c r="BI807" i="20" s="1"/>
  <c r="BH778" i="20"/>
  <c r="BI778" i="20" s="1"/>
  <c r="BH764" i="20"/>
  <c r="BI764" i="20" s="1"/>
  <c r="BH750" i="20"/>
  <c r="BI750" i="20" s="1"/>
  <c r="BH693" i="20"/>
  <c r="BI693" i="20" s="1"/>
  <c r="BH679" i="20"/>
  <c r="BI679" i="20" s="1"/>
  <c r="BH650" i="20"/>
  <c r="BI650" i="20" s="1"/>
  <c r="BH636" i="20"/>
  <c r="BI636" i="20" s="1"/>
  <c r="BH621" i="20"/>
  <c r="BI621" i="20" s="1"/>
  <c r="BH577" i="20"/>
  <c r="BI577" i="20" s="1"/>
  <c r="BH490" i="20"/>
  <c r="BI490" i="20" s="1"/>
  <c r="BE770" i="20"/>
  <c r="BE667" i="20"/>
  <c r="BE563" i="20"/>
  <c r="BE503" i="20"/>
  <c r="BE489" i="20"/>
  <c r="BH468" i="20"/>
  <c r="BI468" i="20" s="1"/>
  <c r="BH905" i="20"/>
  <c r="BI905" i="20" s="1"/>
  <c r="BH891" i="20"/>
  <c r="BI891" i="20" s="1"/>
  <c r="BH877" i="20"/>
  <c r="BI877" i="20" s="1"/>
  <c r="BH863" i="20"/>
  <c r="BI863" i="20" s="1"/>
  <c r="BH834" i="20"/>
  <c r="BI834" i="20" s="1"/>
  <c r="BH820" i="20"/>
  <c r="BI820" i="20" s="1"/>
  <c r="BH806" i="20"/>
  <c r="BI806" i="20" s="1"/>
  <c r="BH777" i="20"/>
  <c r="BI777" i="20" s="1"/>
  <c r="BH763" i="20"/>
  <c r="BI763" i="20" s="1"/>
  <c r="BH749" i="20"/>
  <c r="BI749" i="20" s="1"/>
  <c r="BH735" i="20"/>
  <c r="BI735" i="20" s="1"/>
  <c r="BH692" i="20"/>
  <c r="BI692" i="20" s="1"/>
  <c r="BH678" i="20"/>
  <c r="BI678" i="20" s="1"/>
  <c r="BH664" i="20"/>
  <c r="BI664" i="20" s="1"/>
  <c r="BE546" i="20"/>
  <c r="BE531" i="20"/>
  <c r="BH739" i="20"/>
  <c r="BI739" i="20" s="1"/>
  <c r="BH725" i="20"/>
  <c r="BI725" i="20" s="1"/>
  <c r="BH683" i="20"/>
  <c r="BI683" i="20" s="1"/>
  <c r="BH669" i="20"/>
  <c r="BI669" i="20" s="1"/>
  <c r="BH655" i="20"/>
  <c r="BI655" i="20" s="1"/>
  <c r="BH626" i="20"/>
  <c r="BI626" i="20" s="1"/>
  <c r="BH612" i="20"/>
  <c r="BI612" i="20" s="1"/>
  <c r="BH598" i="20"/>
  <c r="BI598" i="20" s="1"/>
  <c r="BH584" i="20"/>
  <c r="BI584" i="20" s="1"/>
  <c r="BH555" i="20"/>
  <c r="BI555" i="20" s="1"/>
  <c r="BH541" i="20"/>
  <c r="BI541" i="20" s="1"/>
  <c r="BH527" i="20"/>
  <c r="BI527" i="20" s="1"/>
  <c r="BH498" i="20"/>
  <c r="BI498" i="20" s="1"/>
  <c r="BH484" i="20"/>
  <c r="BI484" i="20" s="1"/>
  <c r="BH496" i="20"/>
  <c r="BI496" i="20" s="1"/>
  <c r="BH732" i="20"/>
  <c r="BI732" i="20" s="1"/>
  <c r="BI718" i="20"/>
  <c r="BH690" i="20"/>
  <c r="BI690" i="20" s="1"/>
  <c r="BH676" i="20"/>
  <c r="BI676" i="20" s="1"/>
  <c r="BH662" i="20"/>
  <c r="BI662" i="20" s="1"/>
  <c r="BH648" i="20"/>
  <c r="BI648" i="20" s="1"/>
  <c r="BH619" i="20"/>
  <c r="BI619" i="20" s="1"/>
  <c r="BH605" i="20"/>
  <c r="BI605" i="20" s="1"/>
  <c r="BH591" i="20"/>
  <c r="BI591" i="20" s="1"/>
  <c r="BH562" i="20"/>
  <c r="BI562" i="20" s="1"/>
  <c r="BH548" i="20"/>
  <c r="BI548" i="20" s="1"/>
  <c r="BH534" i="20"/>
  <c r="BI534" i="20" s="1"/>
  <c r="BH520" i="20"/>
  <c r="BI520" i="20" s="1"/>
  <c r="BH491" i="20"/>
  <c r="BI491" i="20" s="1"/>
  <c r="BH477" i="20"/>
  <c r="BI477" i="20" s="1"/>
  <c r="BH603" i="20"/>
  <c r="BI603" i="20" s="1"/>
  <c r="BH589" i="20"/>
  <c r="BI589" i="20" s="1"/>
  <c r="BH575" i="20"/>
  <c r="BI575" i="20" s="1"/>
  <c r="BH546" i="20"/>
  <c r="BI546" i="20" s="1"/>
  <c r="BH532" i="20"/>
  <c r="BI532" i="20" s="1"/>
  <c r="BH518" i="20"/>
  <c r="BI518" i="20" s="1"/>
  <c r="BH504" i="20"/>
  <c r="BI504" i="20" s="1"/>
  <c r="BH475" i="20"/>
  <c r="BI475" i="20" s="1"/>
  <c r="BH487" i="20"/>
  <c r="BI487" i="20" s="1"/>
  <c r="J1025" i="20" l="1"/>
  <c r="I987" i="20"/>
  <c r="P987" i="20" s="1"/>
  <c r="G990" i="20"/>
  <c r="O990" i="20" s="1"/>
  <c r="I990" i="20"/>
  <c r="P990" i="20" s="1"/>
  <c r="I985" i="20"/>
  <c r="P985" i="20" s="1"/>
  <c r="I986" i="20"/>
  <c r="P986" i="20" s="1"/>
  <c r="I988" i="20"/>
  <c r="P988" i="20" s="1"/>
  <c r="I974" i="20"/>
  <c r="P974" i="20" s="1"/>
  <c r="I992" i="20"/>
  <c r="P992" i="20" s="1"/>
  <c r="I991" i="20"/>
  <c r="P991" i="20" s="1"/>
  <c r="I989" i="20"/>
  <c r="P989" i="20" s="1"/>
  <c r="G992" i="20"/>
  <c r="O992" i="20" s="1"/>
  <c r="K989" i="20"/>
  <c r="Q989" i="20" s="1"/>
  <c r="G980" i="20"/>
  <c r="O980" i="20" s="1"/>
  <c r="G987" i="20"/>
  <c r="O987" i="20" s="1"/>
  <c r="G989" i="20"/>
  <c r="O989" i="20" s="1"/>
  <c r="K988" i="20"/>
  <c r="Q988" i="20" s="1"/>
  <c r="G991" i="20"/>
  <c r="O991" i="20" s="1"/>
  <c r="K990" i="20"/>
  <c r="Q990" i="20" s="1"/>
  <c r="I981" i="20"/>
  <c r="P981" i="20" s="1"/>
  <c r="G988" i="20"/>
  <c r="O988" i="20" s="1"/>
  <c r="K987" i="20"/>
  <c r="Q987" i="20" s="1"/>
  <c r="K992" i="20"/>
  <c r="Q992" i="20" s="1"/>
  <c r="K991" i="20"/>
  <c r="Q991" i="20" s="1"/>
  <c r="G985" i="20"/>
  <c r="O985" i="20" s="1"/>
  <c r="G986" i="20"/>
  <c r="O986" i="20" s="1"/>
  <c r="K985" i="20"/>
  <c r="Q985" i="20" s="1"/>
  <c r="G975" i="20"/>
  <c r="O975" i="20" s="1"/>
  <c r="I977" i="20"/>
  <c r="P977" i="20" s="1"/>
  <c r="I980" i="20"/>
  <c r="P980" i="20" s="1"/>
  <c r="K978" i="20"/>
  <c r="Q978" i="20" s="1"/>
  <c r="K981" i="20"/>
  <c r="Q981" i="20" s="1"/>
  <c r="G978" i="20"/>
  <c r="O978" i="20" s="1"/>
  <c r="G977" i="20"/>
  <c r="O977" i="20" s="1"/>
  <c r="I976" i="20"/>
  <c r="P976" i="20" s="1"/>
  <c r="K976" i="20"/>
  <c r="Q976" i="20" s="1"/>
  <c r="K980" i="20"/>
  <c r="Q980" i="20" s="1"/>
  <c r="K979" i="20"/>
  <c r="Q979" i="20" s="1"/>
  <c r="G979" i="20"/>
  <c r="O979" i="20" s="1"/>
  <c r="I979" i="20"/>
  <c r="P979" i="20" s="1"/>
  <c r="G981" i="20"/>
  <c r="O981" i="20" s="1"/>
  <c r="K977" i="20"/>
  <c r="Q977" i="20" s="1"/>
  <c r="I978" i="20"/>
  <c r="P978" i="20" s="1"/>
  <c r="G976" i="20"/>
  <c r="O976" i="20" s="1"/>
  <c r="I975" i="20"/>
  <c r="P975" i="20" s="1"/>
  <c r="K974" i="20"/>
  <c r="Q974" i="20" s="1"/>
  <c r="AC901" i="20"/>
  <c r="K986" i="20" s="1"/>
  <c r="Q986" i="20" s="1"/>
  <c r="G974" i="20"/>
  <c r="O974" i="20" s="1"/>
  <c r="K975" i="20" l="1"/>
  <c r="Q975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09413-AB3E-4BFA-B51F-423C38569947}" keepAlive="1" name="Query - 30-06-2022-TO-30-06-2023-CUB-ALL-N" description="Connection to the '30-06-2022-TO-30-06-2023-CUB-ALL-N' query in the workbook." type="5" refreshedVersion="8" background="1" saveData="1">
    <dbPr connection="Provider=Microsoft.Mashup.OleDb.1;Data Source=$Workbook$;Location=30-06-2022-TO-30-06-2023-CUB-ALL-N;Extended Properties=&quot;&quot;" command="SELECT * FROM [30-06-2022-TO-30-06-2023-CUB-ALL-N]"/>
  </connection>
  <connection id="2" xr16:uid="{4A42451A-61FA-414E-8C8E-1483BF428175}" keepAlive="1" name="Query - 30-06-2022-TO-30-06-2023-DALBHARAT-ALL-N" description="Connection to the '30-06-2022-TO-30-06-2023-DALBHARAT-ALL-N' query in the workbook." type="5" refreshedVersion="8" background="1" saveData="1">
    <dbPr connection="Provider=Microsoft.Mashup.OleDb.1;Data Source=$Workbook$;Location=30-06-2022-TO-30-06-2023-DALBHARAT-ALL-N;Extended Properties=&quot;&quot;" command="SELECT * FROM [30-06-2022-TO-30-06-2023-DALBHARAT-ALL-N]"/>
  </connection>
  <connection id="3" xr16:uid="{7C82ABD3-118D-4A3A-A60D-D4EF13CA6C11}" keepAlive="1" name="Query - 30-06-2022-TO-30-06-2023-DATAPATTNS-ALL-N" description="Connection to the '30-06-2022-TO-30-06-2023-DATAPATTNS-ALL-N' query in the workbook." type="5" refreshedVersion="8" background="1" saveData="1">
    <dbPr connection="Provider=Microsoft.Mashup.OleDb.1;Data Source=$Workbook$;Location=30-06-2022-TO-30-06-2023-DATAPATTNS-ALL-N;Extended Properties=&quot;&quot;" command="SELECT * FROM [30-06-2022-TO-30-06-2023-DATAPATTNS-ALL-N]"/>
  </connection>
  <connection id="4" xr16:uid="{DB457280-E733-4578-8280-72276FA96FAE}" keepAlive="1" name="Query - 30-06-2022-TO-30-06-2023-DLF-ALL-N" description="Connection to the '30-06-2022-TO-30-06-2023-DLF-ALL-N' query in the workbook." type="5" refreshedVersion="8" background="1" saveData="1">
    <dbPr connection="Provider=Microsoft.Mashup.OleDb.1;Data Source=$Workbook$;Location=30-06-2022-TO-30-06-2023-DLF-ALL-N;Extended Properties=&quot;&quot;" command="SELECT * FROM [30-06-2022-TO-30-06-2023-DLF-ALL-N]"/>
  </connection>
  <connection id="5" xr16:uid="{CD11AB04-F531-4A18-8E50-9657ED03ED71}" keepAlive="1" name="Query - 30-06-2022-TO-30-06-2023-INOXWIND-ALL-N" description="Connection to the '30-06-2022-TO-30-06-2023-INOXWIND-ALL-N' query in the workbook." type="5" refreshedVersion="8" background="1" saveData="1">
    <dbPr connection="Provider=Microsoft.Mashup.OleDb.1;Data Source=$Workbook$;Location=30-06-2022-TO-30-06-2023-INOXWIND-ALL-N;Extended Properties=&quot;&quot;" command="SELECT * FROM [30-06-2022-TO-30-06-2023-INOXWIND-ALL-N]"/>
  </connection>
  <connection id="6" xr16:uid="{46871C0D-247F-400E-8793-EB178E296DAC}" keepAlive="1" name="Query - 30-06-2022-TO-30-06-2023-OIL-ALL-N" description="Connection to the '30-06-2022-TO-30-06-2023-OIL-ALL-N' query in the workbook." type="5" refreshedVersion="8" background="1" saveData="1">
    <dbPr connection="Provider=Microsoft.Mashup.OleDb.1;Data Source=$Workbook$;Location=30-06-2022-TO-30-06-2023-OIL-ALL-N;Extended Properties=&quot;&quot;" command="SELECT * FROM [30-06-2022-TO-30-06-2023-OIL-ALL-N]"/>
  </connection>
  <connection id="7" xr16:uid="{9EC182B6-FF1C-4E83-9A56-AFE22F3A1F2E}" keepAlive="1" name="Query - 30-06-2022-TO-30-06-2023-PAGEIND-ALL-N" description="Connection to the '30-06-2022-TO-30-06-2023-PAGEIND-ALL-N' query in the workbook." type="5" refreshedVersion="8" background="1" saveData="1">
    <dbPr connection="Provider=Microsoft.Mashup.OleDb.1;Data Source=$Workbook$;Location=30-06-2022-TO-30-06-2023-PAGEIND-ALL-N;Extended Properties=&quot;&quot;" command="SELECT * FROM [30-06-2022-TO-30-06-2023-PAGEIND-ALL-N]"/>
  </connection>
  <connection id="8" xr16:uid="{AA68D46B-8C0C-48C8-82D1-2264CDF8263B}" keepAlive="1" name="Query - 30-06-2022-TO-30-06-2023-POLICYBZR-ALL-N" description="Connection to the '30-06-2022-TO-30-06-2023-POLICYBZR-ALL-N' query in the workbook." type="5" refreshedVersion="8" background="1" saveData="1">
    <dbPr connection="Provider=Microsoft.Mashup.OleDb.1;Data Source=$Workbook$;Location=30-06-2022-TO-30-06-2023-POLICYBZR-ALL-N;Extended Properties=&quot;&quot;" command="SELECT * FROM [30-06-2022-TO-30-06-2023-POLICYBZR-ALL-N]"/>
  </connection>
  <connection id="9" xr16:uid="{A7048700-55BD-4CBA-BF68-56841FDC3D5D}" keepAlive="1" name="Query - 30-06-2023-TO-30-06-2024-CUB-ALL-N" description="Connection to the '30-06-2023-TO-30-06-2024-CUB-ALL-N' query in the workbook." type="5" refreshedVersion="0" background="1">
    <dbPr connection="Provider=Microsoft.Mashup.OleDb.1;Data Source=$Workbook$;Location=30-06-2023-TO-30-06-2024-CUB-ALL-N;Extended Properties=&quot;&quot;" command="SELECT * FROM [30-06-2023-TO-30-06-2024-CUB-ALL-N]"/>
  </connection>
  <connection id="10" xr16:uid="{0F5677AD-0FD2-4261-9900-50D38DCB292A}" keepAlive="1" name="Query - 30-06-2023-TO-30-06-2024-DALBHARAT-ALL-N" description="Connection to the '30-06-2023-TO-30-06-2024-DALBHARAT-ALL-N' query in the workbook." type="5" refreshedVersion="0" background="1">
    <dbPr connection="Provider=Microsoft.Mashup.OleDb.1;Data Source=$Workbook$;Location=30-06-2023-TO-30-06-2024-DALBHARAT-ALL-N;Extended Properties=&quot;&quot;" command="SELECT * FROM [30-06-2023-TO-30-06-2024-DALBHARAT-ALL-N]"/>
  </connection>
  <connection id="11" xr16:uid="{9C5D8FCD-8676-4C6E-B9C6-229281817557}" keepAlive="1" name="Query - 30-06-2023-TO-30-06-2024-DATAPATTNS-ALL-N" description="Connection to the '30-06-2023-TO-30-06-2024-DATAPATTNS-ALL-N' query in the workbook." type="5" refreshedVersion="0" background="1">
    <dbPr connection="Provider=Microsoft.Mashup.OleDb.1;Data Source=$Workbook$;Location=30-06-2023-TO-30-06-2024-DATAPATTNS-ALL-N;Extended Properties=&quot;&quot;" command="SELECT * FROM [30-06-2023-TO-30-06-2024-DATAPATTNS-ALL-N]"/>
  </connection>
  <connection id="12" xr16:uid="{023EFCF5-5B83-46D5-BFC4-F1C3DC33EB63}" keepAlive="1" name="Query - 30-06-2023-TO-30-06-2024-DLF-ALL-N" description="Connection to the '30-06-2023-TO-30-06-2024-DLF-ALL-N' query in the workbook." type="5" refreshedVersion="0" background="1">
    <dbPr connection="Provider=Microsoft.Mashup.OleDb.1;Data Source=$Workbook$;Location=30-06-2023-TO-30-06-2024-DLF-ALL-N;Extended Properties=&quot;&quot;" command="SELECT * FROM [30-06-2023-TO-30-06-2024-DLF-ALL-N]"/>
  </connection>
  <connection id="13" xr16:uid="{356F50AB-FAFC-4057-A509-204F68912834}" keepAlive="1" name="Query - 30-06-2023-TO-30-06-2024-INOXWIND-ALL-N" description="Connection to the '30-06-2023-TO-30-06-2024-INOXWIND-ALL-N' query in the workbook." type="5" refreshedVersion="0" background="1">
    <dbPr connection="Provider=Microsoft.Mashup.OleDb.1;Data Source=$Workbook$;Location=30-06-2023-TO-30-06-2024-INOXWIND-ALL-N;Extended Properties=&quot;&quot;" command="SELECT * FROM [30-06-2023-TO-30-06-2024-INOXWIND-ALL-N]"/>
  </connection>
  <connection id="14" xr16:uid="{446965D7-93BB-42A0-838A-4754AE76DB8C}" keepAlive="1" name="Query - 30-06-2023-TO-30-06-2024-OIL-ALL-N" description="Connection to the '30-06-2023-TO-30-06-2024-OIL-ALL-N' query in the workbook." type="5" refreshedVersion="0" background="1">
    <dbPr connection="Provider=Microsoft.Mashup.OleDb.1;Data Source=$Workbook$;Location=30-06-2023-TO-30-06-2024-OIL-ALL-N;Extended Properties=&quot;&quot;" command="SELECT * FROM [30-06-2023-TO-30-06-2024-OIL-ALL-N]"/>
  </connection>
  <connection id="15" xr16:uid="{74734356-9BEE-47F3-B267-04E6E2D33805}" keepAlive="1" name="Query - 30-06-2023-TO-30-06-2024-PAGEIND-ALL-N" description="Connection to the '30-06-2023-TO-30-06-2024-PAGEIND-ALL-N' query in the workbook." type="5" refreshedVersion="0" background="1">
    <dbPr connection="Provider=Microsoft.Mashup.OleDb.1;Data Source=$Workbook$;Location=30-06-2023-TO-30-06-2024-PAGEIND-ALL-N;Extended Properties=&quot;&quot;" command="SELECT * FROM [30-06-2023-TO-30-06-2024-PAGEIND-ALL-N]"/>
  </connection>
  <connection id="16" xr16:uid="{F2BF5344-EF4C-47B7-A5FC-C3BF9A2DA09D}" keepAlive="1" name="Query - 30-06-2023-TO-30-06-2024-POLICYBZR-ALL-N" description="Connection to the '30-06-2023-TO-30-06-2024-POLICYBZR-ALL-N' query in the workbook." type="5" refreshedVersion="0" background="1">
    <dbPr connection="Provider=Microsoft.Mashup.OleDb.1;Data Source=$Workbook$;Location=30-06-2023-TO-30-06-2024-POLICYBZR-ALL-N;Extended Properties=&quot;&quot;" command="SELECT * FROM [30-06-2023-TO-30-06-2024-POLICYBZR-ALL-N]"/>
  </connection>
  <connection id="17" xr16:uid="{C2A20197-60C3-4D53-A662-ADEB1BBE8650}" keepAlive="1" name="Query - NIFTY 50-30-06-2022-to-30-06-2023" description="Connection to the 'NIFTY 50-30-06-2022-to-30-06-2023' query in the workbook." type="5" refreshedVersion="8" background="1" saveData="1">
    <dbPr connection="Provider=Microsoft.Mashup.OleDb.1;Data Source=$Workbook$;Location=&quot;NIFTY 50-30-06-2022-to-30-06-2023&quot;;Extended Properties=&quot;&quot;" command="SELECT * FROM [NIFTY 50-30-06-2022-to-30-06-2023]"/>
  </connection>
  <connection id="18" xr16:uid="{6F7C928B-D67A-45F1-8BBD-300341A8A993}" keepAlive="1" name="Query - NIFTY 50-30-06-2023-to-30-06-2024" description="Connection to the 'NIFTY 50-30-06-2023-to-30-06-2024' query in the workbook." type="5" refreshedVersion="8" background="1" saveData="1">
    <dbPr connection="Provider=Microsoft.Mashup.OleDb.1;Data Source=$Workbook$;Location=&quot;NIFTY 50-30-06-2023-to-30-06-2024&quot;;Extended Properties=&quot;&quot;" command="SELECT * FROM [NIFTY 50-30-06-2023-to-30-06-202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<sst xmlns="http://schemas.openxmlformats.org/spreadsheetml/2006/main" count="41350" uniqueCount="4637">
  <si>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</si>
  <si>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</si>
  <si>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</si>
  <si>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</si>
  <si>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</si>
  <si>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</si>
  <si>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</si>
  <si>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</si>
  <si>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</si>
  <si>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</si>
  <si>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</si>
  <si>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</si>
  <si>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</si>
  <si>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 xml:space="preserve">Deliverable Qty  </t>
  </si>
  <si>
    <t xml:space="preserve">% Dly Qt to Traded Qty  </t>
  </si>
  <si>
    <t>CUB</t>
  </si>
  <si>
    <t>EQ</t>
  </si>
  <si>
    <t>5,40,382</t>
  </si>
  <si>
    <t>34.04</t>
  </si>
  <si>
    <t>4,37,955</t>
  </si>
  <si>
    <t>29.97</t>
  </si>
  <si>
    <t>7,25,864</t>
  </si>
  <si>
    <t>29.57</t>
  </si>
  <si>
    <t>28,47,576</t>
  </si>
  <si>
    <t>51.62</t>
  </si>
  <si>
    <t>15,22,975</t>
  </si>
  <si>
    <t>57.48</t>
  </si>
  <si>
    <t>9,43,626</t>
  </si>
  <si>
    <t>39.64</t>
  </si>
  <si>
    <t>3,51,033</t>
  </si>
  <si>
    <t>32.17</t>
  </si>
  <si>
    <t>20,82,761</t>
  </si>
  <si>
    <t>57.41</t>
  </si>
  <si>
    <t>18,08,632</t>
  </si>
  <si>
    <t>44.16</t>
  </si>
  <si>
    <t>6,89,450</t>
  </si>
  <si>
    <t>28.82</t>
  </si>
  <si>
    <t>21,10,041</t>
  </si>
  <si>
    <t>64.03</t>
  </si>
  <si>
    <t>4,38,851</t>
  </si>
  <si>
    <t>35.99</t>
  </si>
  <si>
    <t>7,45,898</t>
  </si>
  <si>
    <t>45.76</t>
  </si>
  <si>
    <t>7,85,122</t>
  </si>
  <si>
    <t>36.20</t>
  </si>
  <si>
    <t>8,28,940</t>
  </si>
  <si>
    <t>36.28</t>
  </si>
  <si>
    <t>29,40,796</t>
  </si>
  <si>
    <t>59.03</t>
  </si>
  <si>
    <t>18,45,596</t>
  </si>
  <si>
    <t>52.72</t>
  </si>
  <si>
    <t>14,25,063</t>
  </si>
  <si>
    <t>54.14</t>
  </si>
  <si>
    <t>21,18,199</t>
  </si>
  <si>
    <t>55.33</t>
  </si>
  <si>
    <t>14,45,840</t>
  </si>
  <si>
    <t>55.83</t>
  </si>
  <si>
    <t>4,65,587</t>
  </si>
  <si>
    <t>33.19</t>
  </si>
  <si>
    <t>5,83,125</t>
  </si>
  <si>
    <t>50.72</t>
  </si>
  <si>
    <t>3,44,678</t>
  </si>
  <si>
    <t>38.28</t>
  </si>
  <si>
    <t>4,96,778</t>
  </si>
  <si>
    <t>38.72</t>
  </si>
  <si>
    <t>3,80,302</t>
  </si>
  <si>
    <t>42.10</t>
  </si>
  <si>
    <t>8,18,496</t>
  </si>
  <si>
    <t>33.92</t>
  </si>
  <si>
    <t>2,10,185</t>
  </si>
  <si>
    <t>28.18</t>
  </si>
  <si>
    <t>3,95,436</t>
  </si>
  <si>
    <t>37.53</t>
  </si>
  <si>
    <t>59,92,485</t>
  </si>
  <si>
    <t>36.25</t>
  </si>
  <si>
    <t>31,57,587</t>
  </si>
  <si>
    <t>60.84</t>
  </si>
  <si>
    <t>29,07,171</t>
  </si>
  <si>
    <t>66.73</t>
  </si>
  <si>
    <t>22,54,326</t>
  </si>
  <si>
    <t>68.75</t>
  </si>
  <si>
    <t>26,43,748</t>
  </si>
  <si>
    <t>65.28</t>
  </si>
  <si>
    <t>21,05,619</t>
  </si>
  <si>
    <t>65.54</t>
  </si>
  <si>
    <t>42,38,761</t>
  </si>
  <si>
    <t>49.62</t>
  </si>
  <si>
    <t>8,46,322</t>
  </si>
  <si>
    <t>38.65</t>
  </si>
  <si>
    <t>12,55,072</t>
  </si>
  <si>
    <t>32.86</t>
  </si>
  <si>
    <t>18,11,123</t>
  </si>
  <si>
    <t>61.20</t>
  </si>
  <si>
    <t>31,58,804</t>
  </si>
  <si>
    <t>41.68</t>
  </si>
  <si>
    <t>32,34,708</t>
  </si>
  <si>
    <t>45.31</t>
  </si>
  <si>
    <t>30,80,517</t>
  </si>
  <si>
    <t>45.41</t>
  </si>
  <si>
    <t>32,93,591</t>
  </si>
  <si>
    <t>59.06</t>
  </si>
  <si>
    <t>22,09,881</t>
  </si>
  <si>
    <t>63.46</t>
  </si>
  <si>
    <t>5,93,008</t>
  </si>
  <si>
    <t>36.19</t>
  </si>
  <si>
    <t>4,09,318</t>
  </si>
  <si>
    <t>30.45</t>
  </si>
  <si>
    <t>6,60,485</t>
  </si>
  <si>
    <t>41.06</t>
  </si>
  <si>
    <t>9,52,628</t>
  </si>
  <si>
    <t>49.90</t>
  </si>
  <si>
    <t>11,48,354</t>
  </si>
  <si>
    <t>36.77</t>
  </si>
  <si>
    <t>7,52,201</t>
  </si>
  <si>
    <t>43.73</t>
  </si>
  <si>
    <t>11,84,281</t>
  </si>
  <si>
    <t>57.03</t>
  </si>
  <si>
    <t>13,85,867</t>
  </si>
  <si>
    <t>57.00</t>
  </si>
  <si>
    <t>9,58,917</t>
  </si>
  <si>
    <t>37.52</t>
  </si>
  <si>
    <t>10,87,410</t>
  </si>
  <si>
    <t>49.44</t>
  </si>
  <si>
    <t>8,76,239</t>
  </si>
  <si>
    <t>37.05</t>
  </si>
  <si>
    <t>9,26,485</t>
  </si>
  <si>
    <t>41.12</t>
  </si>
  <si>
    <t>15,47,679</t>
  </si>
  <si>
    <t>46.43</t>
  </si>
  <si>
    <t>29,27,860</t>
  </si>
  <si>
    <t>29.96</t>
  </si>
  <si>
    <t>9,18,182</t>
  </si>
  <si>
    <t>19.39</t>
  </si>
  <si>
    <t>18,65,165</t>
  </si>
  <si>
    <t>48.80</t>
  </si>
  <si>
    <t>13,66,846</t>
  </si>
  <si>
    <t>46.51</t>
  </si>
  <si>
    <t>32,45,827</t>
  </si>
  <si>
    <t>66.82</t>
  </si>
  <si>
    <t>17,23,465</t>
  </si>
  <si>
    <t>53.87</t>
  </si>
  <si>
    <t>26,23,415</t>
  </si>
  <si>
    <t>58.05</t>
  </si>
  <si>
    <t>6,74,107</t>
  </si>
  <si>
    <t>36.42</t>
  </si>
  <si>
    <t>BL</t>
  </si>
  <si>
    <t>-</t>
  </si>
  <si>
    <t>3,96,733</t>
  </si>
  <si>
    <t>34.25</t>
  </si>
  <si>
    <t>16,81,729</t>
  </si>
  <si>
    <t>54.08</t>
  </si>
  <si>
    <t>13,92,846</t>
  </si>
  <si>
    <t>50.99</t>
  </si>
  <si>
    <t>25,44,199</t>
  </si>
  <si>
    <t>41.88</t>
  </si>
  <si>
    <t>12,13,575</t>
  </si>
  <si>
    <t>35.47</t>
  </si>
  <si>
    <t>6,92,435</t>
  </si>
  <si>
    <t>29.66</t>
  </si>
  <si>
    <t>23,21,493</t>
  </si>
  <si>
    <t>32.94</t>
  </si>
  <si>
    <t>6,19,866</t>
  </si>
  <si>
    <t>23.62</t>
  </si>
  <si>
    <t>9,01,860</t>
  </si>
  <si>
    <t>23.56</t>
  </si>
  <si>
    <t>18,94,265</t>
  </si>
  <si>
    <t>26.59</t>
  </si>
  <si>
    <t>12,01,017</t>
  </si>
  <si>
    <t>27.54</t>
  </si>
  <si>
    <t>9,94,182</t>
  </si>
  <si>
    <t>33.61</t>
  </si>
  <si>
    <t>15,74,578</t>
  </si>
  <si>
    <t>47.19</t>
  </si>
  <si>
    <t>6,32,090</t>
  </si>
  <si>
    <t>25.87</t>
  </si>
  <si>
    <t>1,41,370</t>
  </si>
  <si>
    <t>43.35</t>
  </si>
  <si>
    <t>8,36,584</t>
  </si>
  <si>
    <t>45.21</t>
  </si>
  <si>
    <t>15,97,167</t>
  </si>
  <si>
    <t>44.95</t>
  </si>
  <si>
    <t>3,64,521</t>
  </si>
  <si>
    <t>29.61</t>
  </si>
  <si>
    <t>7,70,767</t>
  </si>
  <si>
    <t>40.04</t>
  </si>
  <si>
    <t>7,16,216</t>
  </si>
  <si>
    <t>32.06</t>
  </si>
  <si>
    <t>5,98,162</t>
  </si>
  <si>
    <t>35.90</t>
  </si>
  <si>
    <t>15,49,308</t>
  </si>
  <si>
    <t>48.66</t>
  </si>
  <si>
    <t>23,68,077</t>
  </si>
  <si>
    <t>47.68</t>
  </si>
  <si>
    <t>22,97,994</t>
  </si>
  <si>
    <t>22.67</t>
  </si>
  <si>
    <t>19,20,602</t>
  </si>
  <si>
    <t>31.42</t>
  </si>
  <si>
    <t>12,19,898</t>
  </si>
  <si>
    <t>31.51</t>
  </si>
  <si>
    <t>18,32,664</t>
  </si>
  <si>
    <t>47.21</t>
  </si>
  <si>
    <t>27,21,780</t>
  </si>
  <si>
    <t>53.85</t>
  </si>
  <si>
    <t>16,64,777</t>
  </si>
  <si>
    <t>35.73</t>
  </si>
  <si>
    <t>8,42,664</t>
  </si>
  <si>
    <t>6,17,007</t>
  </si>
  <si>
    <t>38.29</t>
  </si>
  <si>
    <t>10,42,247</t>
  </si>
  <si>
    <t>32.97</t>
  </si>
  <si>
    <t>9,08,392</t>
  </si>
  <si>
    <t>41.01</t>
  </si>
  <si>
    <t>6,47,903</t>
  </si>
  <si>
    <t>37.91</t>
  </si>
  <si>
    <t>7,19,816</t>
  </si>
  <si>
    <t>40.69</t>
  </si>
  <si>
    <t>10,94,476</t>
  </si>
  <si>
    <t>50.36</t>
  </si>
  <si>
    <t>4,64,274</t>
  </si>
  <si>
    <t>30.63</t>
  </si>
  <si>
    <t>13,93,803</t>
  </si>
  <si>
    <t>60.86</t>
  </si>
  <si>
    <t>3,92,781</t>
  </si>
  <si>
    <t>31.66</t>
  </si>
  <si>
    <t>24,72,070</t>
  </si>
  <si>
    <t>69.84</t>
  </si>
  <si>
    <t>30,38,207</t>
  </si>
  <si>
    <t>48.58</t>
  </si>
  <si>
    <t>20,48,659</t>
  </si>
  <si>
    <t>57.39</t>
  </si>
  <si>
    <t>21,43,517</t>
  </si>
  <si>
    <t>32.33</t>
  </si>
  <si>
    <t>8,04,584</t>
  </si>
  <si>
    <t>32.53</t>
  </si>
  <si>
    <t>15,53,724</t>
  </si>
  <si>
    <t>45.48</t>
  </si>
  <si>
    <t>7,63,732</t>
  </si>
  <si>
    <t>33.22</t>
  </si>
  <si>
    <t>5,35,249</t>
  </si>
  <si>
    <t>31.44</t>
  </si>
  <si>
    <t>4,86,500</t>
  </si>
  <si>
    <t>34.97</t>
  </si>
  <si>
    <t>12,98,645</t>
  </si>
  <si>
    <t>26.89</t>
  </si>
  <si>
    <t>27,06,425</t>
  </si>
  <si>
    <t>17,34,333</t>
  </si>
  <si>
    <t>32.15</t>
  </si>
  <si>
    <t>9,82,952</t>
  </si>
  <si>
    <t>26.33</t>
  </si>
  <si>
    <t>14,10,130</t>
  </si>
  <si>
    <t>40.30</t>
  </si>
  <si>
    <t>6,97,719</t>
  </si>
  <si>
    <t>31.10</t>
  </si>
  <si>
    <t>70,27,495</t>
  </si>
  <si>
    <t>29.32</t>
  </si>
  <si>
    <t>10,19,711</t>
  </si>
  <si>
    <t>26.81</t>
  </si>
  <si>
    <t>12,67,535</t>
  </si>
  <si>
    <t>24.10</t>
  </si>
  <si>
    <t>14,82,625</t>
  </si>
  <si>
    <t>21.98</t>
  </si>
  <si>
    <t>3,35,797</t>
  </si>
  <si>
    <t>14.64</t>
  </si>
  <si>
    <t>5,86,629</t>
  </si>
  <si>
    <t>32.04</t>
  </si>
  <si>
    <t>7,38,623</t>
  </si>
  <si>
    <t>28.03</t>
  </si>
  <si>
    <t>7,19,829</t>
  </si>
  <si>
    <t>25.83</t>
  </si>
  <si>
    <t>5,71,414</t>
  </si>
  <si>
    <t>31.05</t>
  </si>
  <si>
    <t>3,66,852</t>
  </si>
  <si>
    <t>20.97</t>
  </si>
  <si>
    <t>6,68,414</t>
  </si>
  <si>
    <t>31.11</t>
  </si>
  <si>
    <t>7,71,429</t>
  </si>
  <si>
    <t>49.00</t>
  </si>
  <si>
    <t>6,58,903</t>
  </si>
  <si>
    <t>39.08</t>
  </si>
  <si>
    <t>20,09,147</t>
  </si>
  <si>
    <t>53.90</t>
  </si>
  <si>
    <t>13,28,493</t>
  </si>
  <si>
    <t>41.15</t>
  </si>
  <si>
    <t>18,77,285</t>
  </si>
  <si>
    <t>53.62</t>
  </si>
  <si>
    <t>11,53,737</t>
  </si>
  <si>
    <t>52.54</t>
  </si>
  <si>
    <t>17,12,805</t>
  </si>
  <si>
    <t>52.80</t>
  </si>
  <si>
    <t>12,93,168</t>
  </si>
  <si>
    <t>33.89</t>
  </si>
  <si>
    <t>27,29,669</t>
  </si>
  <si>
    <t>58.50</t>
  </si>
  <si>
    <t>33,26,018</t>
  </si>
  <si>
    <t>64.41</t>
  </si>
  <si>
    <t>11,45,469</t>
  </si>
  <si>
    <t>56.13</t>
  </si>
  <si>
    <t>12,21,061</t>
  </si>
  <si>
    <t>60.08</t>
  </si>
  <si>
    <t>8,83,789</t>
  </si>
  <si>
    <t>51.22</t>
  </si>
  <si>
    <t>9,74,779</t>
  </si>
  <si>
    <t>51.86</t>
  </si>
  <si>
    <t>20,29,202</t>
  </si>
  <si>
    <t>66.43</t>
  </si>
  <si>
    <t>10,01,681</t>
  </si>
  <si>
    <t>41.29</t>
  </si>
  <si>
    <t>6,06,324</t>
  </si>
  <si>
    <t>31.12</t>
  </si>
  <si>
    <t>14,86,017</t>
  </si>
  <si>
    <t>51.50</t>
  </si>
  <si>
    <t>7,80,550</t>
  </si>
  <si>
    <t>7,21,777</t>
  </si>
  <si>
    <t>35.65</t>
  </si>
  <si>
    <t>3,86,477</t>
  </si>
  <si>
    <t>40.07</t>
  </si>
  <si>
    <t>10,09,743</t>
  </si>
  <si>
    <t>44.76</t>
  </si>
  <si>
    <t>9,03,100</t>
  </si>
  <si>
    <t>46.60</t>
  </si>
  <si>
    <t>8,46,750</t>
  </si>
  <si>
    <t>35.64</t>
  </si>
  <si>
    <t>9,09,063</t>
  </si>
  <si>
    <t>51.08</t>
  </si>
  <si>
    <t>4,94,586</t>
  </si>
  <si>
    <t>17.02</t>
  </si>
  <si>
    <t>66,30,974</t>
  </si>
  <si>
    <t>23.93</t>
  </si>
  <si>
    <t>51,15,315</t>
  </si>
  <si>
    <t>25.11</t>
  </si>
  <si>
    <t>28,29,684</t>
  </si>
  <si>
    <t>38.82</t>
  </si>
  <si>
    <t>23,82,006</t>
  </si>
  <si>
    <t>43.97</t>
  </si>
  <si>
    <t>29,20,082</t>
  </si>
  <si>
    <t>45.39</t>
  </si>
  <si>
    <t>5,50,033</t>
  </si>
  <si>
    <t>29.14</t>
  </si>
  <si>
    <t>8,89,019</t>
  </si>
  <si>
    <t>36.02</t>
  </si>
  <si>
    <t>25,04,703</t>
  </si>
  <si>
    <t>61.03</t>
  </si>
  <si>
    <t>27,39,704</t>
  </si>
  <si>
    <t>44.69</t>
  </si>
  <si>
    <t>12,01,239</t>
  </si>
  <si>
    <t>39.55</t>
  </si>
  <si>
    <t>25,14,343</t>
  </si>
  <si>
    <t>60.23</t>
  </si>
  <si>
    <t>19,74,900</t>
  </si>
  <si>
    <t>58.07</t>
  </si>
  <si>
    <t>14,51,396</t>
  </si>
  <si>
    <t>47.84</t>
  </si>
  <si>
    <t>4,08,978</t>
  </si>
  <si>
    <t>42.17</t>
  </si>
  <si>
    <t>5,12,509</t>
  </si>
  <si>
    <t>36.35</t>
  </si>
  <si>
    <t>6,71,603</t>
  </si>
  <si>
    <t>53.02</t>
  </si>
  <si>
    <t>27,65,151</t>
  </si>
  <si>
    <t>63.83</t>
  </si>
  <si>
    <t>20,57,854</t>
  </si>
  <si>
    <t>69.34</t>
  </si>
  <si>
    <t>48,45,085</t>
  </si>
  <si>
    <t>82.50</t>
  </si>
  <si>
    <t>39,78,273</t>
  </si>
  <si>
    <t>62.11</t>
  </si>
  <si>
    <t>23,56,816</t>
  </si>
  <si>
    <t>50.18</t>
  </si>
  <si>
    <t>30,17,547</t>
  </si>
  <si>
    <t>71.20</t>
  </si>
  <si>
    <t>38,76,438</t>
  </si>
  <si>
    <t>56.29</t>
  </si>
  <si>
    <t>8,09,550</t>
  </si>
  <si>
    <t>39.05</t>
  </si>
  <si>
    <t>13,19,323</t>
  </si>
  <si>
    <t>11,30,046</t>
  </si>
  <si>
    <t>44.38</t>
  </si>
  <si>
    <t>2,46,385</t>
  </si>
  <si>
    <t>25.01</t>
  </si>
  <si>
    <t>2,89,303</t>
  </si>
  <si>
    <t>29.42</t>
  </si>
  <si>
    <t>14,90,436</t>
  </si>
  <si>
    <t>51.76</t>
  </si>
  <si>
    <t>8,30,275</t>
  </si>
  <si>
    <t>34.53</t>
  </si>
  <si>
    <t>20,07,826</t>
  </si>
  <si>
    <t>66.65</t>
  </si>
  <si>
    <t>26,70,867</t>
  </si>
  <si>
    <t>68.91</t>
  </si>
  <si>
    <t>15,57,571</t>
  </si>
  <si>
    <t>48.37</t>
  </si>
  <si>
    <t>2,30,257</t>
  </si>
  <si>
    <t>30.17</t>
  </si>
  <si>
    <t>49,01,196</t>
  </si>
  <si>
    <t>74.60</t>
  </si>
  <si>
    <t>17,19,670</t>
  </si>
  <si>
    <t>53.92</t>
  </si>
  <si>
    <t>20,33,936</t>
  </si>
  <si>
    <t>67.27</t>
  </si>
  <si>
    <t>19,20,957</t>
  </si>
  <si>
    <t>66.31</t>
  </si>
  <si>
    <t>13,45,500</t>
  </si>
  <si>
    <t>61.15</t>
  </si>
  <si>
    <t>20,93,276</t>
  </si>
  <si>
    <t>47.02</t>
  </si>
  <si>
    <t>18,50,599</t>
  </si>
  <si>
    <t>39.19</t>
  </si>
  <si>
    <t>14,05,773</t>
  </si>
  <si>
    <t>34.47</t>
  </si>
  <si>
    <t>11,46,384</t>
  </si>
  <si>
    <t>43.51</t>
  </si>
  <si>
    <t>20,17,893</t>
  </si>
  <si>
    <t>20,38,057</t>
  </si>
  <si>
    <t>39.91</t>
  </si>
  <si>
    <t>16,67,006</t>
  </si>
  <si>
    <t>37.94</t>
  </si>
  <si>
    <t>13,59,677</t>
  </si>
  <si>
    <t>32.55</t>
  </si>
  <si>
    <t>7,44,671</t>
  </si>
  <si>
    <t>24.74</t>
  </si>
  <si>
    <t>82,07,086</t>
  </si>
  <si>
    <t>28.05</t>
  </si>
  <si>
    <t>33,07,674</t>
  </si>
  <si>
    <t>55.49</t>
  </si>
  <si>
    <t>22,87,319</t>
  </si>
  <si>
    <t>56.27</t>
  </si>
  <si>
    <t>11,77,747</t>
  </si>
  <si>
    <t>16.95</t>
  </si>
  <si>
    <t>3,15,120</t>
  </si>
  <si>
    <t>37.90</t>
  </si>
  <si>
    <t>14,76,282</t>
  </si>
  <si>
    <t>36.80</t>
  </si>
  <si>
    <t>8,43,242</t>
  </si>
  <si>
    <t>31.30</t>
  </si>
  <si>
    <t>13,92,797</t>
  </si>
  <si>
    <t>41.52</t>
  </si>
  <si>
    <t>8,69,449</t>
  </si>
  <si>
    <t>4,95,111</t>
  </si>
  <si>
    <t>39.06</t>
  </si>
  <si>
    <t>5,22,016</t>
  </si>
  <si>
    <t>44.56</t>
  </si>
  <si>
    <t>7,60,628</t>
  </si>
  <si>
    <t>37.32</t>
  </si>
  <si>
    <t>10,43,963</t>
  </si>
  <si>
    <t>29.75</t>
  </si>
  <si>
    <t>10,32,153</t>
  </si>
  <si>
    <t>38.50</t>
  </si>
  <si>
    <t>13,92,514</t>
  </si>
  <si>
    <t>46.23</t>
  </si>
  <si>
    <t>5,50,155</t>
  </si>
  <si>
    <t>29.00</t>
  </si>
  <si>
    <t>5,67,066</t>
  </si>
  <si>
    <t>24.25</t>
  </si>
  <si>
    <t>7,77,264</t>
  </si>
  <si>
    <t>40.91</t>
  </si>
  <si>
    <t>4,88,623</t>
  </si>
  <si>
    <t>44.24</t>
  </si>
  <si>
    <t>8,52,154</t>
  </si>
  <si>
    <t>42.93</t>
  </si>
  <si>
    <t>10,05,914</t>
  </si>
  <si>
    <t>46.63</t>
  </si>
  <si>
    <t>1,15,73,837</t>
  </si>
  <si>
    <t>48.33</t>
  </si>
  <si>
    <t>33,39,672</t>
  </si>
  <si>
    <t>45.97</t>
  </si>
  <si>
    <t>12,81,486</t>
  </si>
  <si>
    <t>53.73</t>
  </si>
  <si>
    <t>1,09,06,496</t>
  </si>
  <si>
    <t>69.70</t>
  </si>
  <si>
    <t>31,79,164</t>
  </si>
  <si>
    <t>55.78</t>
  </si>
  <si>
    <t>32,00,241</t>
  </si>
  <si>
    <t>56.77</t>
  </si>
  <si>
    <t>12,87,105</t>
  </si>
  <si>
    <t>54.11</t>
  </si>
  <si>
    <t>14,35,175</t>
  </si>
  <si>
    <t>51.99</t>
  </si>
  <si>
    <t>13,44,494</t>
  </si>
  <si>
    <t>47.41</t>
  </si>
  <si>
    <t>16,23,195</t>
  </si>
  <si>
    <t>55.44</t>
  </si>
  <si>
    <t>6,79,732</t>
  </si>
  <si>
    <t>46.89</t>
  </si>
  <si>
    <t>10,94,775</t>
  </si>
  <si>
    <t>59.98</t>
  </si>
  <si>
    <t>16,04,117</t>
  </si>
  <si>
    <t>61.24</t>
  </si>
  <si>
    <t>11,05,141</t>
  </si>
  <si>
    <t>57.20</t>
  </si>
  <si>
    <t>10,40,772</t>
  </si>
  <si>
    <t>52.55</t>
  </si>
  <si>
    <t>14,74,580</t>
  </si>
  <si>
    <t>50.23</t>
  </si>
  <si>
    <t>9,36,684</t>
  </si>
  <si>
    <t>47.09</t>
  </si>
  <si>
    <t>16,88,172</t>
  </si>
  <si>
    <t>56.72</t>
  </si>
  <si>
    <t>11,78,631</t>
  </si>
  <si>
    <t>28,11,397</t>
  </si>
  <si>
    <t>53.25</t>
  </si>
  <si>
    <t>27,30,913</t>
  </si>
  <si>
    <t>56.56</t>
  </si>
  <si>
    <t>15,56,912</t>
  </si>
  <si>
    <t>46.45</t>
  </si>
  <si>
    <t>22,62,791</t>
  </si>
  <si>
    <t>58.51</t>
  </si>
  <si>
    <t>70,88,247</t>
  </si>
  <si>
    <t>63.11</t>
  </si>
  <si>
    <t>PAGEIND</t>
  </si>
  <si>
    <t>38,700</t>
  </si>
  <si>
    <t>73.79</t>
  </si>
  <si>
    <t>4,682</t>
  </si>
  <si>
    <t>35.84</t>
  </si>
  <si>
    <t>12,094</t>
  </si>
  <si>
    <t>60.90</t>
  </si>
  <si>
    <t>7,560</t>
  </si>
  <si>
    <t>52.67</t>
  </si>
  <si>
    <t>7,622</t>
  </si>
  <si>
    <t>3,300</t>
  </si>
  <si>
    <t>38.15</t>
  </si>
  <si>
    <t>6,412</t>
  </si>
  <si>
    <t>55.79</t>
  </si>
  <si>
    <t>7,529</t>
  </si>
  <si>
    <t>49.17</t>
  </si>
  <si>
    <t>5,269</t>
  </si>
  <si>
    <t>53.19</t>
  </si>
  <si>
    <t>8,047</t>
  </si>
  <si>
    <t>54.92</t>
  </si>
  <si>
    <t>2,151</t>
  </si>
  <si>
    <t>34.99</t>
  </si>
  <si>
    <t>4,583</t>
  </si>
  <si>
    <t>47.03</t>
  </si>
  <si>
    <t>3,586</t>
  </si>
  <si>
    <t>43.31</t>
  </si>
  <si>
    <t>5,097</t>
  </si>
  <si>
    <t>45.91</t>
  </si>
  <si>
    <t>4,349</t>
  </si>
  <si>
    <t>41.77</t>
  </si>
  <si>
    <t>7,961</t>
  </si>
  <si>
    <t>46.38</t>
  </si>
  <si>
    <t>5,925</t>
  </si>
  <si>
    <t>4,625</t>
  </si>
  <si>
    <t>43.43</t>
  </si>
  <si>
    <t>3,204</t>
  </si>
  <si>
    <t>33.65</t>
  </si>
  <si>
    <t>6,236</t>
  </si>
  <si>
    <t>36.81</t>
  </si>
  <si>
    <t>8,623</t>
  </si>
  <si>
    <t>22.75</t>
  </si>
  <si>
    <t>7,135</t>
  </si>
  <si>
    <t>40.96</t>
  </si>
  <si>
    <t>6,774</t>
  </si>
  <si>
    <t>43.26</t>
  </si>
  <si>
    <t>8,636</t>
  </si>
  <si>
    <t>47.72</t>
  </si>
  <si>
    <t>8,538</t>
  </si>
  <si>
    <t>40.58</t>
  </si>
  <si>
    <t>7,414</t>
  </si>
  <si>
    <t>3,948</t>
  </si>
  <si>
    <t>40.79</t>
  </si>
  <si>
    <t>4,444</t>
  </si>
  <si>
    <t>38.37</t>
  </si>
  <si>
    <t>4,788</t>
  </si>
  <si>
    <t>26.48</t>
  </si>
  <si>
    <t>12,767</t>
  </si>
  <si>
    <t>3,620</t>
  </si>
  <si>
    <t>34.54</t>
  </si>
  <si>
    <t>8,775</t>
  </si>
  <si>
    <t>50.54</t>
  </si>
  <si>
    <t>4,951</t>
  </si>
  <si>
    <t>39.94</t>
  </si>
  <si>
    <t>4,675</t>
  </si>
  <si>
    <t>27.76</t>
  </si>
  <si>
    <t>6,081</t>
  </si>
  <si>
    <t>35.12</t>
  </si>
  <si>
    <t>6,919</t>
  </si>
  <si>
    <t>36.16</t>
  </si>
  <si>
    <t>13,834</t>
  </si>
  <si>
    <t>53.70</t>
  </si>
  <si>
    <t>6,987</t>
  </si>
  <si>
    <t>45.00</t>
  </si>
  <si>
    <t>4,758</t>
  </si>
  <si>
    <t>43.37</t>
  </si>
  <si>
    <t>4,172</t>
  </si>
  <si>
    <t>36.62</t>
  </si>
  <si>
    <t>15,314</t>
  </si>
  <si>
    <t>49.43</t>
  </si>
  <si>
    <t>8,973</t>
  </si>
  <si>
    <t>49.20</t>
  </si>
  <si>
    <t>6,278</t>
  </si>
  <si>
    <t>51.72</t>
  </si>
  <si>
    <t>14,326</t>
  </si>
  <si>
    <t>63.25</t>
  </si>
  <si>
    <t>6,322</t>
  </si>
  <si>
    <t>45.28</t>
  </si>
  <si>
    <t>8,702</t>
  </si>
  <si>
    <t>59.43</t>
  </si>
  <si>
    <t>6,386</t>
  </si>
  <si>
    <t>55.89</t>
  </si>
  <si>
    <t>4,492</t>
  </si>
  <si>
    <t>39.47</t>
  </si>
  <si>
    <t>11,677</t>
  </si>
  <si>
    <t>58.99</t>
  </si>
  <si>
    <t>20,487</t>
  </si>
  <si>
    <t>26,716</t>
  </si>
  <si>
    <t>64.77</t>
  </si>
  <si>
    <t>7,207</t>
  </si>
  <si>
    <t>44.03</t>
  </si>
  <si>
    <t>10,352</t>
  </si>
  <si>
    <t>45.38</t>
  </si>
  <si>
    <t>4,717</t>
  </si>
  <si>
    <t>38.19</t>
  </si>
  <si>
    <t>13,063</t>
  </si>
  <si>
    <t>44.67</t>
  </si>
  <si>
    <t>11,569</t>
  </si>
  <si>
    <t>41.16</t>
  </si>
  <si>
    <t>14,818</t>
  </si>
  <si>
    <t>37.84</t>
  </si>
  <si>
    <t>18,830</t>
  </si>
  <si>
    <t>22,036</t>
  </si>
  <si>
    <t>55.69</t>
  </si>
  <si>
    <t>12,740</t>
  </si>
  <si>
    <t>48.62</t>
  </si>
  <si>
    <t>13,015</t>
  </si>
  <si>
    <t>54.28</t>
  </si>
  <si>
    <t>13,249</t>
  </si>
  <si>
    <t>50.24</t>
  </si>
  <si>
    <t>8,664</t>
  </si>
  <si>
    <t>45.12</t>
  </si>
  <si>
    <t>8,795</t>
  </si>
  <si>
    <t>45.92</t>
  </si>
  <si>
    <t>14,963</t>
  </si>
  <si>
    <t>40.90</t>
  </si>
  <si>
    <t>13,119</t>
  </si>
  <si>
    <t>38.98</t>
  </si>
  <si>
    <t>6,124</t>
  </si>
  <si>
    <t>35.58</t>
  </si>
  <si>
    <t>5,150</t>
  </si>
  <si>
    <t>38.79</t>
  </si>
  <si>
    <t>7,084</t>
  </si>
  <si>
    <t>35.75</t>
  </si>
  <si>
    <t>3,080</t>
  </si>
  <si>
    <t>25.34</t>
  </si>
  <si>
    <t>4,520</t>
  </si>
  <si>
    <t>42.16</t>
  </si>
  <si>
    <t>3,174</t>
  </si>
  <si>
    <t>32.10</t>
  </si>
  <si>
    <t>3,296</t>
  </si>
  <si>
    <t>34.96</t>
  </si>
  <si>
    <t>6,540</t>
  </si>
  <si>
    <t>6,000</t>
  </si>
  <si>
    <t>43.07</t>
  </si>
  <si>
    <t>11,371</t>
  </si>
  <si>
    <t>46.26</t>
  </si>
  <si>
    <t>8,256</t>
  </si>
  <si>
    <t>52.92</t>
  </si>
  <si>
    <t>523</t>
  </si>
  <si>
    <t>34.21</t>
  </si>
  <si>
    <t>7,010</t>
  </si>
  <si>
    <t>45.49</t>
  </si>
  <si>
    <t>10,015</t>
  </si>
  <si>
    <t>47.51</t>
  </si>
  <si>
    <t>11,299</t>
  </si>
  <si>
    <t>42.77</t>
  </si>
  <si>
    <t>11,088</t>
  </si>
  <si>
    <t>40.33</t>
  </si>
  <si>
    <t>12,924</t>
  </si>
  <si>
    <t>4,766</t>
  </si>
  <si>
    <t>37.68</t>
  </si>
  <si>
    <t>7,021</t>
  </si>
  <si>
    <t>41.36</t>
  </si>
  <si>
    <t>5,743</t>
  </si>
  <si>
    <t>42.48</t>
  </si>
  <si>
    <t>7,122</t>
  </si>
  <si>
    <t>43.25</t>
  </si>
  <si>
    <t>6,980</t>
  </si>
  <si>
    <t>42.81</t>
  </si>
  <si>
    <t>15,537</t>
  </si>
  <si>
    <t>39.68</t>
  </si>
  <si>
    <t>17,843</t>
  </si>
  <si>
    <t>14,939</t>
  </si>
  <si>
    <t>58.29</t>
  </si>
  <si>
    <t>22,449</t>
  </si>
  <si>
    <t>64.62</t>
  </si>
  <si>
    <t>26,675</t>
  </si>
  <si>
    <t>56.53</t>
  </si>
  <si>
    <t>12,619</t>
  </si>
  <si>
    <t>56.92</t>
  </si>
  <si>
    <t>9,108</t>
  </si>
  <si>
    <t>45.42</t>
  </si>
  <si>
    <t>6,499</t>
  </si>
  <si>
    <t>40.98</t>
  </si>
  <si>
    <t>4,878</t>
  </si>
  <si>
    <t>40.54</t>
  </si>
  <si>
    <t>50.27</t>
  </si>
  <si>
    <t>6,084</t>
  </si>
  <si>
    <t>43.53</t>
  </si>
  <si>
    <t>4,873</t>
  </si>
  <si>
    <t>45.36</t>
  </si>
  <si>
    <t>4,010</t>
  </si>
  <si>
    <t>41.82</t>
  </si>
  <si>
    <t>4,815</t>
  </si>
  <si>
    <t>51.43</t>
  </si>
  <si>
    <t>19,558</t>
  </si>
  <si>
    <t>65.18</t>
  </si>
  <si>
    <t>9,401</t>
  </si>
  <si>
    <t>52.78</t>
  </si>
  <si>
    <t>5,344</t>
  </si>
  <si>
    <t>51.61</t>
  </si>
  <si>
    <t>6,009</t>
  </si>
  <si>
    <t>47.90</t>
  </si>
  <si>
    <t>4,619</t>
  </si>
  <si>
    <t>49.59</t>
  </si>
  <si>
    <t>6,510</t>
  </si>
  <si>
    <t>7,513</t>
  </si>
  <si>
    <t>51.25</t>
  </si>
  <si>
    <t>6,024</t>
  </si>
  <si>
    <t>50.46</t>
  </si>
  <si>
    <t>3,648</t>
  </si>
  <si>
    <t>43.49</t>
  </si>
  <si>
    <t>4,146</t>
  </si>
  <si>
    <t>41.58</t>
  </si>
  <si>
    <t>28,355</t>
  </si>
  <si>
    <t>59.05</t>
  </si>
  <si>
    <t>31,145</t>
  </si>
  <si>
    <t>60.22</t>
  </si>
  <si>
    <t>13,112</t>
  </si>
  <si>
    <t>50.39</t>
  </si>
  <si>
    <t>7,872</t>
  </si>
  <si>
    <t>39.62</t>
  </si>
  <si>
    <t>4,907</t>
  </si>
  <si>
    <t>34.01</t>
  </si>
  <si>
    <t>7,777</t>
  </si>
  <si>
    <t>41.78</t>
  </si>
  <si>
    <t>9,631</t>
  </si>
  <si>
    <t>53.68</t>
  </si>
  <si>
    <t>9,496</t>
  </si>
  <si>
    <t>49.97</t>
  </si>
  <si>
    <t>8,065</t>
  </si>
  <si>
    <t>48.02</t>
  </si>
  <si>
    <t>3,299</t>
  </si>
  <si>
    <t>38.56</t>
  </si>
  <si>
    <t>14,104</t>
  </si>
  <si>
    <t>51.05</t>
  </si>
  <si>
    <t>22,556</t>
  </si>
  <si>
    <t>61.34</t>
  </si>
  <si>
    <t>11,170</t>
  </si>
  <si>
    <t>51.69</t>
  </si>
  <si>
    <t>11,874</t>
  </si>
  <si>
    <t>55.12</t>
  </si>
  <si>
    <t>7,130</t>
  </si>
  <si>
    <t>42.52</t>
  </si>
  <si>
    <t>14,886</t>
  </si>
  <si>
    <t>62.26</t>
  </si>
  <si>
    <t>21,048</t>
  </si>
  <si>
    <t>70.43</t>
  </si>
  <si>
    <t>7,381</t>
  </si>
  <si>
    <t>45.37</t>
  </si>
  <si>
    <t>8,592</t>
  </si>
  <si>
    <t>53.42</t>
  </si>
  <si>
    <t>9,830</t>
  </si>
  <si>
    <t>57.21</t>
  </si>
  <si>
    <t>13,631</t>
  </si>
  <si>
    <t>55.73</t>
  </si>
  <si>
    <t>10,663</t>
  </si>
  <si>
    <t>55.71</t>
  </si>
  <si>
    <t>8,920</t>
  </si>
  <si>
    <t>55.41</t>
  </si>
  <si>
    <t>10,531</t>
  </si>
  <si>
    <t>71.04</t>
  </si>
  <si>
    <t>13,984</t>
  </si>
  <si>
    <t>74.44</t>
  </si>
  <si>
    <t>18,925</t>
  </si>
  <si>
    <t>74.38</t>
  </si>
  <si>
    <t>2,999</t>
  </si>
  <si>
    <t>10,795</t>
  </si>
  <si>
    <t>53.82</t>
  </si>
  <si>
    <t>7,182</t>
  </si>
  <si>
    <t>60.04</t>
  </si>
  <si>
    <t>3,052</t>
  </si>
  <si>
    <t>44.61</t>
  </si>
  <si>
    <t>4,822</t>
  </si>
  <si>
    <t>46.37</t>
  </si>
  <si>
    <t>15,613</t>
  </si>
  <si>
    <t>51.00</t>
  </si>
  <si>
    <t>10,725</t>
  </si>
  <si>
    <t>66.04</t>
  </si>
  <si>
    <t>18,156</t>
  </si>
  <si>
    <t>69.33</t>
  </si>
  <si>
    <t>6,398</t>
  </si>
  <si>
    <t>46.55</t>
  </si>
  <si>
    <t>6,546</t>
  </si>
  <si>
    <t>55.17</t>
  </si>
  <si>
    <t>8,230</t>
  </si>
  <si>
    <t>24,344</t>
  </si>
  <si>
    <t>68.81</t>
  </si>
  <si>
    <t>35,127</t>
  </si>
  <si>
    <t>78.12</t>
  </si>
  <si>
    <t>15,568</t>
  </si>
  <si>
    <t>16,424</t>
  </si>
  <si>
    <t>12,795</t>
  </si>
  <si>
    <t>24.20</t>
  </si>
  <si>
    <t>6,478</t>
  </si>
  <si>
    <t>5,463</t>
  </si>
  <si>
    <t>44.54</t>
  </si>
  <si>
    <t>21,960</t>
  </si>
  <si>
    <t>64.15</t>
  </si>
  <si>
    <t>11,410</t>
  </si>
  <si>
    <t>54.85</t>
  </si>
  <si>
    <t>7,739</t>
  </si>
  <si>
    <t>47.88</t>
  </si>
  <si>
    <t>9,814</t>
  </si>
  <si>
    <t>58.89</t>
  </si>
  <si>
    <t>5,775</t>
  </si>
  <si>
    <t>38.81</t>
  </si>
  <si>
    <t>13,584</t>
  </si>
  <si>
    <t>59.63</t>
  </si>
  <si>
    <t>4,478</t>
  </si>
  <si>
    <t>9,897</t>
  </si>
  <si>
    <t>7,657</t>
  </si>
  <si>
    <t>56.17</t>
  </si>
  <si>
    <t>18,843</t>
  </si>
  <si>
    <t>72.52</t>
  </si>
  <si>
    <t>23,930</t>
  </si>
  <si>
    <t>80.18</t>
  </si>
  <si>
    <t>7,833</t>
  </si>
  <si>
    <t>52.97</t>
  </si>
  <si>
    <t>6,175</t>
  </si>
  <si>
    <t>38.18</t>
  </si>
  <si>
    <t>8,829</t>
  </si>
  <si>
    <t>50.11</t>
  </si>
  <si>
    <t>8,688</t>
  </si>
  <si>
    <t>45.17</t>
  </si>
  <si>
    <t>7,392</t>
  </si>
  <si>
    <t>52.82</t>
  </si>
  <si>
    <t>6,992</t>
  </si>
  <si>
    <t>40.80</t>
  </si>
  <si>
    <t>9,370</t>
  </si>
  <si>
    <t>47.52</t>
  </si>
  <si>
    <t>13,821</t>
  </si>
  <si>
    <t>48.49</t>
  </si>
  <si>
    <t>11,345</t>
  </si>
  <si>
    <t>42.82</t>
  </si>
  <si>
    <t>4,652</t>
  </si>
  <si>
    <t>39.73</t>
  </si>
  <si>
    <t>14,555</t>
  </si>
  <si>
    <t>60.19</t>
  </si>
  <si>
    <t>8,541</t>
  </si>
  <si>
    <t>41.96</t>
  </si>
  <si>
    <t>15,330</t>
  </si>
  <si>
    <t>65.04</t>
  </si>
  <si>
    <t>10,864</t>
  </si>
  <si>
    <t>58.06</t>
  </si>
  <si>
    <t>11,527</t>
  </si>
  <si>
    <t>47.95</t>
  </si>
  <si>
    <t>4,240</t>
  </si>
  <si>
    <t>35.13</t>
  </si>
  <si>
    <t>9,945</t>
  </si>
  <si>
    <t>53.71</t>
  </si>
  <si>
    <t>33,608</t>
  </si>
  <si>
    <t>61.58</t>
  </si>
  <si>
    <t>86,504</t>
  </si>
  <si>
    <t>66.57</t>
  </si>
  <si>
    <t>23,848</t>
  </si>
  <si>
    <t>8,216</t>
  </si>
  <si>
    <t>48.07</t>
  </si>
  <si>
    <t>6,312</t>
  </si>
  <si>
    <t>47.47</t>
  </si>
  <si>
    <t>15,332</t>
  </si>
  <si>
    <t>55.82</t>
  </si>
  <si>
    <t>3,763</t>
  </si>
  <si>
    <t>38.94</t>
  </si>
  <si>
    <t>10,575</t>
  </si>
  <si>
    <t>59.09</t>
  </si>
  <si>
    <t>24,048</t>
  </si>
  <si>
    <t>60.76</t>
  </si>
  <si>
    <t>7,659</t>
  </si>
  <si>
    <t>45.35</t>
  </si>
  <si>
    <t>8,732</t>
  </si>
  <si>
    <t>64.22</t>
  </si>
  <si>
    <t>15,620</t>
  </si>
  <si>
    <t>57.49</t>
  </si>
  <si>
    <t>12,392</t>
  </si>
  <si>
    <t>64.40</t>
  </si>
  <si>
    <t>10,812</t>
  </si>
  <si>
    <t>27.51</t>
  </si>
  <si>
    <t>19,807</t>
  </si>
  <si>
    <t>40.19</t>
  </si>
  <si>
    <t>11,085</t>
  </si>
  <si>
    <t>45.06</t>
  </si>
  <si>
    <t>6,589</t>
  </si>
  <si>
    <t>15,517</t>
  </si>
  <si>
    <t>58.93</t>
  </si>
  <si>
    <t>7,482</t>
  </si>
  <si>
    <t>13,756</t>
  </si>
  <si>
    <t>40.59</t>
  </si>
  <si>
    <t>13,656</t>
  </si>
  <si>
    <t>44.17</t>
  </si>
  <si>
    <t>4,228</t>
  </si>
  <si>
    <t>34.23</t>
  </si>
  <si>
    <t>10,907</t>
  </si>
  <si>
    <t>54.62</t>
  </si>
  <si>
    <t>3,916</t>
  </si>
  <si>
    <t>33.83</t>
  </si>
  <si>
    <t>7,439</t>
  </si>
  <si>
    <t>46.42</t>
  </si>
  <si>
    <t>10,133</t>
  </si>
  <si>
    <t>52.22</t>
  </si>
  <si>
    <t>4,022</t>
  </si>
  <si>
    <t>37.95</t>
  </si>
  <si>
    <t>2,762</t>
  </si>
  <si>
    <t>34.00</t>
  </si>
  <si>
    <t>7,472</t>
  </si>
  <si>
    <t>43.27</t>
  </si>
  <si>
    <t>8,401</t>
  </si>
  <si>
    <t>44.49</t>
  </si>
  <si>
    <t>13,358</t>
  </si>
  <si>
    <t>45.13</t>
  </si>
  <si>
    <t>8,248</t>
  </si>
  <si>
    <t>47.73</t>
  </si>
  <si>
    <t>10,037</t>
  </si>
  <si>
    <t>53.54</t>
  </si>
  <si>
    <t>5,193</t>
  </si>
  <si>
    <t>36.84</t>
  </si>
  <si>
    <t>2,993</t>
  </si>
  <si>
    <t>35.52</t>
  </si>
  <si>
    <t>4,295</t>
  </si>
  <si>
    <t>38.95</t>
  </si>
  <si>
    <t>6,034</t>
  </si>
  <si>
    <t>41.33</t>
  </si>
  <si>
    <t>52.03</t>
  </si>
  <si>
    <t>1,40,568</t>
  </si>
  <si>
    <t>33.79</t>
  </si>
  <si>
    <t>21,082</t>
  </si>
  <si>
    <t>34.24</t>
  </si>
  <si>
    <t>17,484</t>
  </si>
  <si>
    <t>24.83</t>
  </si>
  <si>
    <t>18,927</t>
  </si>
  <si>
    <t>35.50</t>
  </si>
  <si>
    <t>14,832</t>
  </si>
  <si>
    <t>48.35</t>
  </si>
  <si>
    <t>18,861</t>
  </si>
  <si>
    <t>56.80</t>
  </si>
  <si>
    <t>29,233</t>
  </si>
  <si>
    <t>60.69</t>
  </si>
  <si>
    <t>23,456</t>
  </si>
  <si>
    <t>66.85</t>
  </si>
  <si>
    <t>20,763</t>
  </si>
  <si>
    <t>64.02</t>
  </si>
  <si>
    <t>11,426</t>
  </si>
  <si>
    <t>8,934</t>
  </si>
  <si>
    <t>47.01</t>
  </si>
  <si>
    <t>21,793</t>
  </si>
  <si>
    <t>53.65</t>
  </si>
  <si>
    <t>12,575</t>
  </si>
  <si>
    <t>55.48</t>
  </si>
  <si>
    <t>5,166</t>
  </si>
  <si>
    <t>43.88</t>
  </si>
  <si>
    <t>8,916</t>
  </si>
  <si>
    <t>45.74</t>
  </si>
  <si>
    <t>17,268</t>
  </si>
  <si>
    <t>58.88</t>
  </si>
  <si>
    <t>5,301</t>
  </si>
  <si>
    <t>42.40</t>
  </si>
  <si>
    <t>5,581</t>
  </si>
  <si>
    <t>45.53</t>
  </si>
  <si>
    <t>14,088</t>
  </si>
  <si>
    <t>64.93</t>
  </si>
  <si>
    <t>8,695</t>
  </si>
  <si>
    <t>51.30</t>
  </si>
  <si>
    <t>8,062</t>
  </si>
  <si>
    <t>47.91</t>
  </si>
  <si>
    <t>4,913</t>
  </si>
  <si>
    <t>48.52</t>
  </si>
  <si>
    <t>7,991</t>
  </si>
  <si>
    <t>57.58</t>
  </si>
  <si>
    <t>14,791</t>
  </si>
  <si>
    <t>62.96</t>
  </si>
  <si>
    <t>5,328</t>
  </si>
  <si>
    <t>40.41</t>
  </si>
  <si>
    <t>INOXWIND</t>
  </si>
  <si>
    <t>79,285</t>
  </si>
  <si>
    <t>61.36</t>
  </si>
  <si>
    <t>78,992</t>
  </si>
  <si>
    <t>52.08</t>
  </si>
  <si>
    <t>85,466</t>
  </si>
  <si>
    <t>58.69</t>
  </si>
  <si>
    <t>1,00,676</t>
  </si>
  <si>
    <t>45.20</t>
  </si>
  <si>
    <t>77,664</t>
  </si>
  <si>
    <t>57.63</t>
  </si>
  <si>
    <t>2,00,654</t>
  </si>
  <si>
    <t>66.67</t>
  </si>
  <si>
    <t>73,373</t>
  </si>
  <si>
    <t>63.48</t>
  </si>
  <si>
    <t>1,95,462</t>
  </si>
  <si>
    <t>73.32</t>
  </si>
  <si>
    <t>82,864</t>
  </si>
  <si>
    <t>54.17</t>
  </si>
  <si>
    <t>79,219</t>
  </si>
  <si>
    <t>47.17</t>
  </si>
  <si>
    <t>90,458</t>
  </si>
  <si>
    <t>57.30</t>
  </si>
  <si>
    <t>1,00,654</t>
  </si>
  <si>
    <t>63.90</t>
  </si>
  <si>
    <t>89,617</t>
  </si>
  <si>
    <t>49.92</t>
  </si>
  <si>
    <t>1,84,652</t>
  </si>
  <si>
    <t>67.93</t>
  </si>
  <si>
    <t>1,07,360</t>
  </si>
  <si>
    <t>67.71</t>
  </si>
  <si>
    <t>59,305</t>
  </si>
  <si>
    <t>53.34</t>
  </si>
  <si>
    <t>46,726</t>
  </si>
  <si>
    <t>57.56</t>
  </si>
  <si>
    <t>1,32,928</t>
  </si>
  <si>
    <t>61.69</t>
  </si>
  <si>
    <t>4,56,342</t>
  </si>
  <si>
    <t>47.30</t>
  </si>
  <si>
    <t>2,94,779</t>
  </si>
  <si>
    <t>51.17</t>
  </si>
  <si>
    <t>4,79,358</t>
  </si>
  <si>
    <t>59.36</t>
  </si>
  <si>
    <t>2,79,908</t>
  </si>
  <si>
    <t>50.07</t>
  </si>
  <si>
    <t>6,79,017</t>
  </si>
  <si>
    <t>53.27</t>
  </si>
  <si>
    <t>12,06,338</t>
  </si>
  <si>
    <t>53.26</t>
  </si>
  <si>
    <t>5,01,916</t>
  </si>
  <si>
    <t>33.30</t>
  </si>
  <si>
    <t>5,56,224</t>
  </si>
  <si>
    <t>42.14</t>
  </si>
  <si>
    <t>2,37,649</t>
  </si>
  <si>
    <t>40.84</t>
  </si>
  <si>
    <t>3,91,198</t>
  </si>
  <si>
    <t>54.45</t>
  </si>
  <si>
    <t>7,90,907</t>
  </si>
  <si>
    <t>51.63</t>
  </si>
  <si>
    <t>9,16,211</t>
  </si>
  <si>
    <t>60.49</t>
  </si>
  <si>
    <t>2,79,409</t>
  </si>
  <si>
    <t>52.35</t>
  </si>
  <si>
    <t>3,63,900</t>
  </si>
  <si>
    <t>58.40</t>
  </si>
  <si>
    <t>1,20,900</t>
  </si>
  <si>
    <t>42.98</t>
  </si>
  <si>
    <t>95,812</t>
  </si>
  <si>
    <t>2,58,870</t>
  </si>
  <si>
    <t>1,07,377</t>
  </si>
  <si>
    <t>40.86</t>
  </si>
  <si>
    <t>1,09,604</t>
  </si>
  <si>
    <t>44.99</t>
  </si>
  <si>
    <t>91,829</t>
  </si>
  <si>
    <t>50.17</t>
  </si>
  <si>
    <t>1,17,848</t>
  </si>
  <si>
    <t>44.97</t>
  </si>
  <si>
    <t>1,39,930</t>
  </si>
  <si>
    <t>28.69</t>
  </si>
  <si>
    <t>2,69,412</t>
  </si>
  <si>
    <t>49.15</t>
  </si>
  <si>
    <t>2,37,752</t>
  </si>
  <si>
    <t>49.82</t>
  </si>
  <si>
    <t>13,98,014</t>
  </si>
  <si>
    <t>48.19</t>
  </si>
  <si>
    <t>8,19,374</t>
  </si>
  <si>
    <t>49.87</t>
  </si>
  <si>
    <t>4,15,153</t>
  </si>
  <si>
    <t>49.72</t>
  </si>
  <si>
    <t>3,22,556</t>
  </si>
  <si>
    <t>43.42</t>
  </si>
  <si>
    <t>7,51,141</t>
  </si>
  <si>
    <t>47.94</t>
  </si>
  <si>
    <t>10,07,086</t>
  </si>
  <si>
    <t>53.40</t>
  </si>
  <si>
    <t>8,13,574</t>
  </si>
  <si>
    <t>57.79</t>
  </si>
  <si>
    <t>14,16,681</t>
  </si>
  <si>
    <t>56.00</t>
  </si>
  <si>
    <t>12,72,707</t>
  </si>
  <si>
    <t>44.79</t>
  </si>
  <si>
    <t>5,52,696</t>
  </si>
  <si>
    <t>38.12</t>
  </si>
  <si>
    <t>7,14,038</t>
  </si>
  <si>
    <t>64.18</t>
  </si>
  <si>
    <t>6,95,693</t>
  </si>
  <si>
    <t>73.55</t>
  </si>
  <si>
    <t>7,43,630</t>
  </si>
  <si>
    <t>51.97</t>
  </si>
  <si>
    <t>3,37,213</t>
  </si>
  <si>
    <t>5,67,183</t>
  </si>
  <si>
    <t>67.91</t>
  </si>
  <si>
    <t>2,44,981</t>
  </si>
  <si>
    <t>58.44</t>
  </si>
  <si>
    <t>1,78,170</t>
  </si>
  <si>
    <t>62.03</t>
  </si>
  <si>
    <t>2,94,205</t>
  </si>
  <si>
    <t>48.96</t>
  </si>
  <si>
    <t>7,06,335</t>
  </si>
  <si>
    <t>78.56</t>
  </si>
  <si>
    <t>7,19,766</t>
  </si>
  <si>
    <t>72.39</t>
  </si>
  <si>
    <t>3,22,653</t>
  </si>
  <si>
    <t>69.96</t>
  </si>
  <si>
    <t>3,78,823</t>
  </si>
  <si>
    <t>68.80</t>
  </si>
  <si>
    <t>1,92,695</t>
  </si>
  <si>
    <t>66.25</t>
  </si>
  <si>
    <t>2,57,927</t>
  </si>
  <si>
    <t>60.77</t>
  </si>
  <si>
    <t>3,41,709</t>
  </si>
  <si>
    <t>3,70,214</t>
  </si>
  <si>
    <t>64.19</t>
  </si>
  <si>
    <t>4,67,070</t>
  </si>
  <si>
    <t>45.44</t>
  </si>
  <si>
    <t>9,00,072</t>
  </si>
  <si>
    <t>3,20,216</t>
  </si>
  <si>
    <t>39.51</t>
  </si>
  <si>
    <t>2,11,092</t>
  </si>
  <si>
    <t>1,91,120</t>
  </si>
  <si>
    <t>39.43</t>
  </si>
  <si>
    <t>2,59,289</t>
  </si>
  <si>
    <t>38.14</t>
  </si>
  <si>
    <t>1,56,185</t>
  </si>
  <si>
    <t>2,50,434</t>
  </si>
  <si>
    <t>33.20</t>
  </si>
  <si>
    <t>1,37,265</t>
  </si>
  <si>
    <t>40.11</t>
  </si>
  <si>
    <t>1,37,084</t>
  </si>
  <si>
    <t>44.78</t>
  </si>
  <si>
    <t>1,02,415</t>
  </si>
  <si>
    <t>63.78</t>
  </si>
  <si>
    <t>1,23,226</t>
  </si>
  <si>
    <t>44.62</t>
  </si>
  <si>
    <t>1,09,760</t>
  </si>
  <si>
    <t>40.26</t>
  </si>
  <si>
    <t>1,86,247</t>
  </si>
  <si>
    <t>51.35</t>
  </si>
  <si>
    <t>1,86,253</t>
  </si>
  <si>
    <t>52.58</t>
  </si>
  <si>
    <t>1,18,460</t>
  </si>
  <si>
    <t>38.48</t>
  </si>
  <si>
    <t>4,73,536</t>
  </si>
  <si>
    <t>42.54</t>
  </si>
  <si>
    <t>1,86,239</t>
  </si>
  <si>
    <t>43.82</t>
  </si>
  <si>
    <t>2,13,485</t>
  </si>
  <si>
    <t>25.07</t>
  </si>
  <si>
    <t>6,78,374</t>
  </si>
  <si>
    <t>36.60</t>
  </si>
  <si>
    <t>4,92,760</t>
  </si>
  <si>
    <t>44.41</t>
  </si>
  <si>
    <t>3,30,526</t>
  </si>
  <si>
    <t>33.05</t>
  </si>
  <si>
    <t>6,02,892</t>
  </si>
  <si>
    <t>49.08</t>
  </si>
  <si>
    <t>3,56,703</t>
  </si>
  <si>
    <t>37.47</t>
  </si>
  <si>
    <t>2,26,996</t>
  </si>
  <si>
    <t>43.50</t>
  </si>
  <si>
    <t>4,46,874</t>
  </si>
  <si>
    <t>40.01</t>
  </si>
  <si>
    <t>2,01,415</t>
  </si>
  <si>
    <t>36.68</t>
  </si>
  <si>
    <t>1,39,335</t>
  </si>
  <si>
    <t>29.46</t>
  </si>
  <si>
    <t>1,32,971</t>
  </si>
  <si>
    <t>29.65</t>
  </si>
  <si>
    <t>2,43,872</t>
  </si>
  <si>
    <t>41.10</t>
  </si>
  <si>
    <t>1,80,433</t>
  </si>
  <si>
    <t>39.88</t>
  </si>
  <si>
    <t>1,17,987</t>
  </si>
  <si>
    <t>34.30</t>
  </si>
  <si>
    <t>1,67,940</t>
  </si>
  <si>
    <t>51.55</t>
  </si>
  <si>
    <t>1,00,275</t>
  </si>
  <si>
    <t>43.90</t>
  </si>
  <si>
    <t>2,38,114</t>
  </si>
  <si>
    <t>39.39</t>
  </si>
  <si>
    <t>2,92,781</t>
  </si>
  <si>
    <t>21.10</t>
  </si>
  <si>
    <t>2,31,468</t>
  </si>
  <si>
    <t>2,66,182</t>
  </si>
  <si>
    <t>27.90</t>
  </si>
  <si>
    <t>1,86,636</t>
  </si>
  <si>
    <t>37.86</t>
  </si>
  <si>
    <t>4,20,669</t>
  </si>
  <si>
    <t>58.60</t>
  </si>
  <si>
    <t>1,23,053</t>
  </si>
  <si>
    <t>46.04</t>
  </si>
  <si>
    <t>6,71,785</t>
  </si>
  <si>
    <t>98,035</t>
  </si>
  <si>
    <t>39.31</t>
  </si>
  <si>
    <t>3,00,726</t>
  </si>
  <si>
    <t>1,81,472</t>
  </si>
  <si>
    <t>48.01</t>
  </si>
  <si>
    <t>2,29,082</t>
  </si>
  <si>
    <t>52.70</t>
  </si>
  <si>
    <t>1,81,985</t>
  </si>
  <si>
    <t>52.30</t>
  </si>
  <si>
    <t>1,50,753</t>
  </si>
  <si>
    <t>33.24</t>
  </si>
  <si>
    <t>1,94,480</t>
  </si>
  <si>
    <t>42.15</t>
  </si>
  <si>
    <t>3,47,853</t>
  </si>
  <si>
    <t>21.51</t>
  </si>
  <si>
    <t>87,514</t>
  </si>
  <si>
    <t>29.98</t>
  </si>
  <si>
    <t>2,38,113</t>
  </si>
  <si>
    <t>37.56</t>
  </si>
  <si>
    <t>1,81,305</t>
  </si>
  <si>
    <t>40.76</t>
  </si>
  <si>
    <t>1,13,954</t>
  </si>
  <si>
    <t>16.00</t>
  </si>
  <si>
    <t>1,20,790</t>
  </si>
  <si>
    <t>31.71</t>
  </si>
  <si>
    <t>1,55,527</t>
  </si>
  <si>
    <t>44.90</t>
  </si>
  <si>
    <t>60,559</t>
  </si>
  <si>
    <t>32.26</t>
  </si>
  <si>
    <t>5,51,339</t>
  </si>
  <si>
    <t>48.59</t>
  </si>
  <si>
    <t>1,05,609</t>
  </si>
  <si>
    <t>47.05</t>
  </si>
  <si>
    <t>1,18,587</t>
  </si>
  <si>
    <t>1,10,284</t>
  </si>
  <si>
    <t>54.31</t>
  </si>
  <si>
    <t>63,388</t>
  </si>
  <si>
    <t>1,73,792</t>
  </si>
  <si>
    <t>41.85</t>
  </si>
  <si>
    <t>3,87,055</t>
  </si>
  <si>
    <t>52.71</t>
  </si>
  <si>
    <t>1,09,834</t>
  </si>
  <si>
    <t>95,823</t>
  </si>
  <si>
    <t>85,225</t>
  </si>
  <si>
    <t>2,06,396</t>
  </si>
  <si>
    <t>43.81</t>
  </si>
  <si>
    <t>1,50,981</t>
  </si>
  <si>
    <t>55.63</t>
  </si>
  <si>
    <t>1,52,762</t>
  </si>
  <si>
    <t>56.50</t>
  </si>
  <si>
    <t>1,80,585</t>
  </si>
  <si>
    <t>51.38</t>
  </si>
  <si>
    <t>76,580</t>
  </si>
  <si>
    <t>45.30</t>
  </si>
  <si>
    <t>79,852</t>
  </si>
  <si>
    <t>46.94</t>
  </si>
  <si>
    <t>33,872</t>
  </si>
  <si>
    <t>48.67</t>
  </si>
  <si>
    <t>1,75,066</t>
  </si>
  <si>
    <t>56.89</t>
  </si>
  <si>
    <t>1,51,905</t>
  </si>
  <si>
    <t>56.06</t>
  </si>
  <si>
    <t>6,90,900</t>
  </si>
  <si>
    <t>69.17</t>
  </si>
  <si>
    <t>5,32,296</t>
  </si>
  <si>
    <t>79.72</t>
  </si>
  <si>
    <t>1,95,417</t>
  </si>
  <si>
    <t>67.42</t>
  </si>
  <si>
    <t>4,27,517</t>
  </si>
  <si>
    <t>38.93</t>
  </si>
  <si>
    <t>88,387</t>
  </si>
  <si>
    <t>33.52</t>
  </si>
  <si>
    <t>1,28,701</t>
  </si>
  <si>
    <t>38.00</t>
  </si>
  <si>
    <t>1,92,315</t>
  </si>
  <si>
    <t>50.43</t>
  </si>
  <si>
    <t>94,739</t>
  </si>
  <si>
    <t>40.03</t>
  </si>
  <si>
    <t>1,40,473</t>
  </si>
  <si>
    <t>40.44</t>
  </si>
  <si>
    <t>56,715</t>
  </si>
  <si>
    <t>22.07</t>
  </si>
  <si>
    <t>1,22,983</t>
  </si>
  <si>
    <t>30.26</t>
  </si>
  <si>
    <t>1,29,759</t>
  </si>
  <si>
    <t>35.36</t>
  </si>
  <si>
    <t>1,02,995</t>
  </si>
  <si>
    <t>36.67</t>
  </si>
  <si>
    <t>86,591</t>
  </si>
  <si>
    <t>41.53</t>
  </si>
  <si>
    <t>47,307</t>
  </si>
  <si>
    <t>39.99</t>
  </si>
  <si>
    <t>2,63,266</t>
  </si>
  <si>
    <t>57.08</t>
  </si>
  <si>
    <t>70,693</t>
  </si>
  <si>
    <t>44.11</t>
  </si>
  <si>
    <t>1,19,275</t>
  </si>
  <si>
    <t>53.53</t>
  </si>
  <si>
    <t>3,58,479</t>
  </si>
  <si>
    <t>56.20</t>
  </si>
  <si>
    <t>2,37,667</t>
  </si>
  <si>
    <t>47.27</t>
  </si>
  <si>
    <t>2,24,445</t>
  </si>
  <si>
    <t>41.35</t>
  </si>
  <si>
    <t>1,24,060</t>
  </si>
  <si>
    <t>35.02</t>
  </si>
  <si>
    <t>1,02,620</t>
  </si>
  <si>
    <t>35.44</t>
  </si>
  <si>
    <t>1,42,912</t>
  </si>
  <si>
    <t>41.13</t>
  </si>
  <si>
    <t>1,10,013</t>
  </si>
  <si>
    <t>1,45,117</t>
  </si>
  <si>
    <t>3,09,619</t>
  </si>
  <si>
    <t>71.18</t>
  </si>
  <si>
    <t>2,28,359</t>
  </si>
  <si>
    <t>70.77</t>
  </si>
  <si>
    <t>3,50,965</t>
  </si>
  <si>
    <t>43.40</t>
  </si>
  <si>
    <t>2,35,791</t>
  </si>
  <si>
    <t>47.46</t>
  </si>
  <si>
    <t>3,95,667</t>
  </si>
  <si>
    <t>63.03</t>
  </si>
  <si>
    <t>1,90,675</t>
  </si>
  <si>
    <t>54.22</t>
  </si>
  <si>
    <t>1,94,455</t>
  </si>
  <si>
    <t>66.49</t>
  </si>
  <si>
    <t>4,53,375</t>
  </si>
  <si>
    <t>78.49</t>
  </si>
  <si>
    <t>4,57,541</t>
  </si>
  <si>
    <t>67.46</t>
  </si>
  <si>
    <t>1,29,128</t>
  </si>
  <si>
    <t>60.40</t>
  </si>
  <si>
    <t>1,57,930</t>
  </si>
  <si>
    <t>66.08</t>
  </si>
  <si>
    <t>90,609</t>
  </si>
  <si>
    <t>56.31</t>
  </si>
  <si>
    <t>1,90,144</t>
  </si>
  <si>
    <t>77.91</t>
  </si>
  <si>
    <t>1,12,040</t>
  </si>
  <si>
    <t>55.87</t>
  </si>
  <si>
    <t>3,59,214</t>
  </si>
  <si>
    <t>75.86</t>
  </si>
  <si>
    <t>3,79,102</t>
  </si>
  <si>
    <t>58.78</t>
  </si>
  <si>
    <t>6,90,571</t>
  </si>
  <si>
    <t>74.70</t>
  </si>
  <si>
    <t>1,62,383</t>
  </si>
  <si>
    <t>52.76</t>
  </si>
  <si>
    <t>1,99,719</t>
  </si>
  <si>
    <t>62.97</t>
  </si>
  <si>
    <t>3,12,279</t>
  </si>
  <si>
    <t>55.84</t>
  </si>
  <si>
    <t>1,36,759</t>
  </si>
  <si>
    <t>49.39</t>
  </si>
  <si>
    <t>71,134</t>
  </si>
  <si>
    <t>58.52</t>
  </si>
  <si>
    <t>91,916</t>
  </si>
  <si>
    <t>41.84</t>
  </si>
  <si>
    <t>2,86,497</t>
  </si>
  <si>
    <t>64.46</t>
  </si>
  <si>
    <t>45,765</t>
  </si>
  <si>
    <t>34.42</t>
  </si>
  <si>
    <t>38,200</t>
  </si>
  <si>
    <t>88,231</t>
  </si>
  <si>
    <t>54.77</t>
  </si>
  <si>
    <t>89,755</t>
  </si>
  <si>
    <t>46.25</t>
  </si>
  <si>
    <t>74,746</t>
  </si>
  <si>
    <t>44.01</t>
  </si>
  <si>
    <t>72,967</t>
  </si>
  <si>
    <t>50.48</t>
  </si>
  <si>
    <t>3,95,822</t>
  </si>
  <si>
    <t>1,34,876</t>
  </si>
  <si>
    <t>60,292</t>
  </si>
  <si>
    <t>49.64</t>
  </si>
  <si>
    <t>72,066</t>
  </si>
  <si>
    <t>55.06</t>
  </si>
  <si>
    <t>2,78,511</t>
  </si>
  <si>
    <t>49.22</t>
  </si>
  <si>
    <t>1,18,388</t>
  </si>
  <si>
    <t>58.64</t>
  </si>
  <si>
    <t>2,19,121</t>
  </si>
  <si>
    <t>2,81,284</t>
  </si>
  <si>
    <t>3,27,425</t>
  </si>
  <si>
    <t>2,32,906</t>
  </si>
  <si>
    <t>41.97</t>
  </si>
  <si>
    <t>1,04,807</t>
  </si>
  <si>
    <t>50,698</t>
  </si>
  <si>
    <t>37.60</t>
  </si>
  <si>
    <t>92,851</t>
  </si>
  <si>
    <t>42.49</t>
  </si>
  <si>
    <t>60,104</t>
  </si>
  <si>
    <t>38.49</t>
  </si>
  <si>
    <t>74,094</t>
  </si>
  <si>
    <t>49.23</t>
  </si>
  <si>
    <t>1,52,788</t>
  </si>
  <si>
    <t>44.68</t>
  </si>
  <si>
    <t>1,72,377</t>
  </si>
  <si>
    <t>42.00</t>
  </si>
  <si>
    <t>79,115</t>
  </si>
  <si>
    <t>43.17</t>
  </si>
  <si>
    <t>1,15,106</t>
  </si>
  <si>
    <t>50.55</t>
  </si>
  <si>
    <t>1,35,841</t>
  </si>
  <si>
    <t>55.23</t>
  </si>
  <si>
    <t>87,165</t>
  </si>
  <si>
    <t>50.04</t>
  </si>
  <si>
    <t>2,29,776</t>
  </si>
  <si>
    <t>47.55</t>
  </si>
  <si>
    <t>1,24,885</t>
  </si>
  <si>
    <t>50.96</t>
  </si>
  <si>
    <t>1,98,452</t>
  </si>
  <si>
    <t>61.94</t>
  </si>
  <si>
    <t>33,45,891</t>
  </si>
  <si>
    <t>39.58</t>
  </si>
  <si>
    <t>27,97,897</t>
  </si>
  <si>
    <t>8,83,847</t>
  </si>
  <si>
    <t>29.10</t>
  </si>
  <si>
    <t>11,64,951</t>
  </si>
  <si>
    <t>46.65</t>
  </si>
  <si>
    <t>11,48,854</t>
  </si>
  <si>
    <t>36.27</t>
  </si>
  <si>
    <t>19,19,423</t>
  </si>
  <si>
    <t>37.36</t>
  </si>
  <si>
    <t>8,20,558</t>
  </si>
  <si>
    <t>12,06,705</t>
  </si>
  <si>
    <t>44.08</t>
  </si>
  <si>
    <t>12,74,526</t>
  </si>
  <si>
    <t>46.72</t>
  </si>
  <si>
    <t>3,97,016</t>
  </si>
  <si>
    <t>42.05</t>
  </si>
  <si>
    <t>4,32,897</t>
  </si>
  <si>
    <t>59.26</t>
  </si>
  <si>
    <t>15,74,381</t>
  </si>
  <si>
    <t>47.97</t>
  </si>
  <si>
    <t>13,92,139</t>
  </si>
  <si>
    <t>47.89</t>
  </si>
  <si>
    <t>12,17,530</t>
  </si>
  <si>
    <t>37.82</t>
  </si>
  <si>
    <t>8,40,238</t>
  </si>
  <si>
    <t>17,74,036</t>
  </si>
  <si>
    <t>34.80</t>
  </si>
  <si>
    <t>6,64,547</t>
  </si>
  <si>
    <t>37.59</t>
  </si>
  <si>
    <t>7,78,487</t>
  </si>
  <si>
    <t>51.96</t>
  </si>
  <si>
    <t>6,54,336</t>
  </si>
  <si>
    <t>47.15</t>
  </si>
  <si>
    <t>4,81,543</t>
  </si>
  <si>
    <t>35.67</t>
  </si>
  <si>
    <t>4,73,437</t>
  </si>
  <si>
    <t>4,59,955</t>
  </si>
  <si>
    <t>46.03</t>
  </si>
  <si>
    <t>5,91,483</t>
  </si>
  <si>
    <t>34.52</t>
  </si>
  <si>
    <t>4,15,816</t>
  </si>
  <si>
    <t>49.74</t>
  </si>
  <si>
    <t>DATAPATTNS</t>
  </si>
  <si>
    <t>POLICYBZR</t>
  </si>
  <si>
    <t>2,03,235</t>
  </si>
  <si>
    <t>58.65</t>
  </si>
  <si>
    <t>1,37,017</t>
  </si>
  <si>
    <t>25.23</t>
  </si>
  <si>
    <t>3,63,792</t>
  </si>
  <si>
    <t>76.01</t>
  </si>
  <si>
    <t>2,18,894</t>
  </si>
  <si>
    <t>71.11</t>
  </si>
  <si>
    <t>9,58,146</t>
  </si>
  <si>
    <t>84.00</t>
  </si>
  <si>
    <t>7,91,823</t>
  </si>
  <si>
    <t>80.04</t>
  </si>
  <si>
    <t>1,58,847</t>
  </si>
  <si>
    <t>52.18</t>
  </si>
  <si>
    <t>2,03,558</t>
  </si>
  <si>
    <t>61.71</t>
  </si>
  <si>
    <t>2,55,138</t>
  </si>
  <si>
    <t>55.40</t>
  </si>
  <si>
    <t>1,03,184</t>
  </si>
  <si>
    <t>16.24</t>
  </si>
  <si>
    <t>1,46,892</t>
  </si>
  <si>
    <t>49.27</t>
  </si>
  <si>
    <t>30,47,371</t>
  </si>
  <si>
    <t>87.94</t>
  </si>
  <si>
    <t>1,99,377</t>
  </si>
  <si>
    <t>49.77</t>
  </si>
  <si>
    <t>10,03,871</t>
  </si>
  <si>
    <t>71.67</t>
  </si>
  <si>
    <t>10,80,780</t>
  </si>
  <si>
    <t>70.40</t>
  </si>
  <si>
    <t>1,19,142</t>
  </si>
  <si>
    <t>1,69,485</t>
  </si>
  <si>
    <t>39.65</t>
  </si>
  <si>
    <t>2,64,298</t>
  </si>
  <si>
    <t>43.48</t>
  </si>
  <si>
    <t>10,26,295</t>
  </si>
  <si>
    <t>58.81</t>
  </si>
  <si>
    <t>3,21,929</t>
  </si>
  <si>
    <t>39.38</t>
  </si>
  <si>
    <t>4,39,871</t>
  </si>
  <si>
    <t>27.11</t>
  </si>
  <si>
    <t>2,16,224</t>
  </si>
  <si>
    <t>34.70</t>
  </si>
  <si>
    <t>16,30,007</t>
  </si>
  <si>
    <t>9,66,021</t>
  </si>
  <si>
    <t>21.05</t>
  </si>
  <si>
    <t>5,03,887</t>
  </si>
  <si>
    <t>26.31</t>
  </si>
  <si>
    <t>3,01,543</t>
  </si>
  <si>
    <t>28.70</t>
  </si>
  <si>
    <t>4,74,587</t>
  </si>
  <si>
    <t>2,83,411</t>
  </si>
  <si>
    <t>2,57,546</t>
  </si>
  <si>
    <t>33.96</t>
  </si>
  <si>
    <t>11,68,615</t>
  </si>
  <si>
    <t>43.62</t>
  </si>
  <si>
    <t>3,29,394</t>
  </si>
  <si>
    <t>41.79</t>
  </si>
  <si>
    <t>7,92,102</t>
  </si>
  <si>
    <t>64.34</t>
  </si>
  <si>
    <t>4,00,557</t>
  </si>
  <si>
    <t>59.14</t>
  </si>
  <si>
    <t>4,47,350</t>
  </si>
  <si>
    <t>51.31</t>
  </si>
  <si>
    <t>3,36,661</t>
  </si>
  <si>
    <t>2,88,854</t>
  </si>
  <si>
    <t>46.47</t>
  </si>
  <si>
    <t>3,24,976</t>
  </si>
  <si>
    <t>49.52</t>
  </si>
  <si>
    <t>5,76,192</t>
  </si>
  <si>
    <t>46.50</t>
  </si>
  <si>
    <t>8,18,557</t>
  </si>
  <si>
    <t>26.79</t>
  </si>
  <si>
    <t>6,16,486</t>
  </si>
  <si>
    <t>44.51</t>
  </si>
  <si>
    <t>3,08,889</t>
  </si>
  <si>
    <t>36.21</t>
  </si>
  <si>
    <t>3,61,255</t>
  </si>
  <si>
    <t>46.18</t>
  </si>
  <si>
    <t>2,96,771</t>
  </si>
  <si>
    <t>43.96</t>
  </si>
  <si>
    <t>3,07,760</t>
  </si>
  <si>
    <t>45.10</t>
  </si>
  <si>
    <t>4,61,157</t>
  </si>
  <si>
    <t>35.76</t>
  </si>
  <si>
    <t>2,47,976</t>
  </si>
  <si>
    <t>45.29</t>
  </si>
  <si>
    <t>2,24,870</t>
  </si>
  <si>
    <t>52.45</t>
  </si>
  <si>
    <t>2,28,952</t>
  </si>
  <si>
    <t>41.41</t>
  </si>
  <si>
    <t>5,64,773</t>
  </si>
  <si>
    <t>39.42</t>
  </si>
  <si>
    <t>3,26,056</t>
  </si>
  <si>
    <t>47.26</t>
  </si>
  <si>
    <t>14,41,491</t>
  </si>
  <si>
    <t>27.68</t>
  </si>
  <si>
    <t>11,47,806</t>
  </si>
  <si>
    <t>52.14</t>
  </si>
  <si>
    <t>7,13,171</t>
  </si>
  <si>
    <t>44.94</t>
  </si>
  <si>
    <t>9,40,836</t>
  </si>
  <si>
    <t>64.99</t>
  </si>
  <si>
    <t>2,77,579</t>
  </si>
  <si>
    <t>50.78</t>
  </si>
  <si>
    <t>2,20,581</t>
  </si>
  <si>
    <t>43.54</t>
  </si>
  <si>
    <t>3,06,280</t>
  </si>
  <si>
    <t>52.38</t>
  </si>
  <si>
    <t>2,33,483</t>
  </si>
  <si>
    <t>44.26</t>
  </si>
  <si>
    <t>2,01,943</t>
  </si>
  <si>
    <t>41.89</t>
  </si>
  <si>
    <t>4,75,227</t>
  </si>
  <si>
    <t>52.27</t>
  </si>
  <si>
    <t>4,58,466</t>
  </si>
  <si>
    <t>60.06</t>
  </si>
  <si>
    <t>1,88,843</t>
  </si>
  <si>
    <t>50.77</t>
  </si>
  <si>
    <t>1,41,349</t>
  </si>
  <si>
    <t>1,53,003</t>
  </si>
  <si>
    <t>45.98</t>
  </si>
  <si>
    <t>61,123</t>
  </si>
  <si>
    <t>1,13,861</t>
  </si>
  <si>
    <t>49.57</t>
  </si>
  <si>
    <t>83,063</t>
  </si>
  <si>
    <t>38.77</t>
  </si>
  <si>
    <t>38,697</t>
  </si>
  <si>
    <t>22.92</t>
  </si>
  <si>
    <t>54,607</t>
  </si>
  <si>
    <t>26.37</t>
  </si>
  <si>
    <t>88,789</t>
  </si>
  <si>
    <t>50.80</t>
  </si>
  <si>
    <t>3,34,337</t>
  </si>
  <si>
    <t>70.22</t>
  </si>
  <si>
    <t>97,153</t>
  </si>
  <si>
    <t>40.55</t>
  </si>
  <si>
    <t>1,82,453</t>
  </si>
  <si>
    <t>2,06,729</t>
  </si>
  <si>
    <t>48.60</t>
  </si>
  <si>
    <t>3,02,306</t>
  </si>
  <si>
    <t>66.35</t>
  </si>
  <si>
    <t>1,52,104</t>
  </si>
  <si>
    <t>8,50,455</t>
  </si>
  <si>
    <t>40.78</t>
  </si>
  <si>
    <t>14,14,419</t>
  </si>
  <si>
    <t>44.35</t>
  </si>
  <si>
    <t>82,366</t>
  </si>
  <si>
    <t>33.43</t>
  </si>
  <si>
    <t>2,87,085</t>
  </si>
  <si>
    <t>2,68,785</t>
  </si>
  <si>
    <t>41.20</t>
  </si>
  <si>
    <t>2,40,621</t>
  </si>
  <si>
    <t>31.79</t>
  </si>
  <si>
    <t>5,36,412</t>
  </si>
  <si>
    <t>9,08,164</t>
  </si>
  <si>
    <t>43.13</t>
  </si>
  <si>
    <t>4,60,283</t>
  </si>
  <si>
    <t>1,82,125</t>
  </si>
  <si>
    <t>46.62</t>
  </si>
  <si>
    <t>6,78,127</t>
  </si>
  <si>
    <t>70.95</t>
  </si>
  <si>
    <t>5,11,764</t>
  </si>
  <si>
    <t>32.34</t>
  </si>
  <si>
    <t>7,51,037</t>
  </si>
  <si>
    <t>29.69</t>
  </si>
  <si>
    <t>3,95,663</t>
  </si>
  <si>
    <t>44.15</t>
  </si>
  <si>
    <t>2,03,27,678</t>
  </si>
  <si>
    <t>61.28</t>
  </si>
  <si>
    <t>1,55,37,726</t>
  </si>
  <si>
    <t>81.50</t>
  </si>
  <si>
    <t>44,12,395</t>
  </si>
  <si>
    <t>47.11</t>
  </si>
  <si>
    <t>40,19,565</t>
  </si>
  <si>
    <t>55.47</t>
  </si>
  <si>
    <t>27,92,531</t>
  </si>
  <si>
    <t>37.79</t>
  </si>
  <si>
    <t>56,00,948</t>
  </si>
  <si>
    <t>30.70</t>
  </si>
  <si>
    <t>15,75,907</t>
  </si>
  <si>
    <t>28.34</t>
  </si>
  <si>
    <t>12,64,686</t>
  </si>
  <si>
    <t>35.63</t>
  </si>
  <si>
    <t>11,37,402</t>
  </si>
  <si>
    <t>42.07</t>
  </si>
  <si>
    <t>80,67,664</t>
  </si>
  <si>
    <t>36.05</t>
  </si>
  <si>
    <t>26,35,647</t>
  </si>
  <si>
    <t>23.79</t>
  </si>
  <si>
    <t>26,98,669</t>
  </si>
  <si>
    <t>34.27</t>
  </si>
  <si>
    <t>10,54,716</t>
  </si>
  <si>
    <t>21.50</t>
  </si>
  <si>
    <t>6,94,833</t>
  </si>
  <si>
    <t>28.52</t>
  </si>
  <si>
    <t>5,07,754</t>
  </si>
  <si>
    <t>26.50</t>
  </si>
  <si>
    <t>26,48,851</t>
  </si>
  <si>
    <t>25.91</t>
  </si>
  <si>
    <t>22,94,563</t>
  </si>
  <si>
    <t>36.96</t>
  </si>
  <si>
    <t>19,15,745</t>
  </si>
  <si>
    <t>43.46</t>
  </si>
  <si>
    <t>14,05,848</t>
  </si>
  <si>
    <t>43.56</t>
  </si>
  <si>
    <t>29,57,862</t>
  </si>
  <si>
    <t>46.24</t>
  </si>
  <si>
    <t>16,57,642</t>
  </si>
  <si>
    <t>14,41,982</t>
  </si>
  <si>
    <t>60.12</t>
  </si>
  <si>
    <t>12,37,669</t>
  </si>
  <si>
    <t>57.75</t>
  </si>
  <si>
    <t>6,33,247</t>
  </si>
  <si>
    <t>4,27,738</t>
  </si>
  <si>
    <t>36.32</t>
  </si>
  <si>
    <t>18,09,574</t>
  </si>
  <si>
    <t>49.03</t>
  </si>
  <si>
    <t>28,14,641</t>
  </si>
  <si>
    <t>51.02</t>
  </si>
  <si>
    <t>10,43,857</t>
  </si>
  <si>
    <t>50.22</t>
  </si>
  <si>
    <t>11,80,954</t>
  </si>
  <si>
    <t>54.21</t>
  </si>
  <si>
    <t>10,78,201</t>
  </si>
  <si>
    <t>23,23,401</t>
  </si>
  <si>
    <t>52.95</t>
  </si>
  <si>
    <t>5,50,973</t>
  </si>
  <si>
    <t>30.52</t>
  </si>
  <si>
    <t>7,11,408</t>
  </si>
  <si>
    <t>39.22</t>
  </si>
  <si>
    <t>7,42,941</t>
  </si>
  <si>
    <t>47.75</t>
  </si>
  <si>
    <t>4,75,174</t>
  </si>
  <si>
    <t>41.62</t>
  </si>
  <si>
    <t>3,96,903</t>
  </si>
  <si>
    <t>42.28</t>
  </si>
  <si>
    <t>3,58,872</t>
  </si>
  <si>
    <t>41.70</t>
  </si>
  <si>
    <t>4,65,565</t>
  </si>
  <si>
    <t>47.82</t>
  </si>
  <si>
    <t>2,51,323</t>
  </si>
  <si>
    <t>10,23,856</t>
  </si>
  <si>
    <t>3,34,190</t>
  </si>
  <si>
    <t>40.31</t>
  </si>
  <si>
    <t>2,60,625</t>
  </si>
  <si>
    <t>33.94</t>
  </si>
  <si>
    <t>4,11,603</t>
  </si>
  <si>
    <t>42.18</t>
  </si>
  <si>
    <t>4,40,306</t>
  </si>
  <si>
    <t>4,33,171</t>
  </si>
  <si>
    <t>32.75</t>
  </si>
  <si>
    <t>1,55,179</t>
  </si>
  <si>
    <t>2,28,189</t>
  </si>
  <si>
    <t>6,00,157</t>
  </si>
  <si>
    <t>13,71,075</t>
  </si>
  <si>
    <t>2,40,039</t>
  </si>
  <si>
    <t>31.84</t>
  </si>
  <si>
    <t>7,78,303</t>
  </si>
  <si>
    <t>64.95</t>
  </si>
  <si>
    <t>10,69,260</t>
  </si>
  <si>
    <t>49.18</t>
  </si>
  <si>
    <t>7,70,475</t>
  </si>
  <si>
    <t>54.46</t>
  </si>
  <si>
    <t>9,53,675</t>
  </si>
  <si>
    <t>60.27</t>
  </si>
  <si>
    <t>4,66,081</t>
  </si>
  <si>
    <t>6,23,082</t>
  </si>
  <si>
    <t>51.03</t>
  </si>
  <si>
    <t>6,21,794</t>
  </si>
  <si>
    <t>49.65</t>
  </si>
  <si>
    <t>13,13,037</t>
  </si>
  <si>
    <t>55.52</t>
  </si>
  <si>
    <t>4,98,791</t>
  </si>
  <si>
    <t>54.67</t>
  </si>
  <si>
    <t>6,95,380</t>
  </si>
  <si>
    <t>46.79</t>
  </si>
  <si>
    <t>3,41,730</t>
  </si>
  <si>
    <t>44.22</t>
  </si>
  <si>
    <t>6,19,710</t>
  </si>
  <si>
    <t>45.67</t>
  </si>
  <si>
    <t>22,23,340</t>
  </si>
  <si>
    <t>49.53</t>
  </si>
  <si>
    <t>18,34,172</t>
  </si>
  <si>
    <t>30.22</t>
  </si>
  <si>
    <t>20,33,197</t>
  </si>
  <si>
    <t>33.44</t>
  </si>
  <si>
    <t>22,14,526</t>
  </si>
  <si>
    <t>28.44</t>
  </si>
  <si>
    <t>7,58,183</t>
  </si>
  <si>
    <t>34.26</t>
  </si>
  <si>
    <t>7,80,739</t>
  </si>
  <si>
    <t>46.95</t>
  </si>
  <si>
    <t>6,75,958</t>
  </si>
  <si>
    <t>49.95</t>
  </si>
  <si>
    <t>4,53,292</t>
  </si>
  <si>
    <t>3,28,937</t>
  </si>
  <si>
    <t>36.92</t>
  </si>
  <si>
    <t>5,73,916</t>
  </si>
  <si>
    <t>12,74,221</t>
  </si>
  <si>
    <t>32.80</t>
  </si>
  <si>
    <t>5,72,724</t>
  </si>
  <si>
    <t>28.76</t>
  </si>
  <si>
    <t>28,27,387</t>
  </si>
  <si>
    <t>24.68</t>
  </si>
  <si>
    <t>11,48,510</t>
  </si>
  <si>
    <t>22.81</t>
  </si>
  <si>
    <t>13,79,407</t>
  </si>
  <si>
    <t>4,95,461</t>
  </si>
  <si>
    <t>22.76</t>
  </si>
  <si>
    <t>4,44,291</t>
  </si>
  <si>
    <t>25.52</t>
  </si>
  <si>
    <t>13,55,551</t>
  </si>
  <si>
    <t>31.47</t>
  </si>
  <si>
    <t>10,30,519</t>
  </si>
  <si>
    <t>32.08</t>
  </si>
  <si>
    <t>22,04,770</t>
  </si>
  <si>
    <t>51.60</t>
  </si>
  <si>
    <t>7,16,891</t>
  </si>
  <si>
    <t>53.55</t>
  </si>
  <si>
    <t>13,62,414</t>
  </si>
  <si>
    <t>10,54,135</t>
  </si>
  <si>
    <t>9,24,809</t>
  </si>
  <si>
    <t>31.39</t>
  </si>
  <si>
    <t>6,61,699</t>
  </si>
  <si>
    <t>34.05</t>
  </si>
  <si>
    <t>14,21,679</t>
  </si>
  <si>
    <t>46.11</t>
  </si>
  <si>
    <t>60,52,544</t>
  </si>
  <si>
    <t>67.02</t>
  </si>
  <si>
    <t>8,81,353</t>
  </si>
  <si>
    <t>3,60,175</t>
  </si>
  <si>
    <t>34.19</t>
  </si>
  <si>
    <t>18,22,076</t>
  </si>
  <si>
    <t>67.73</t>
  </si>
  <si>
    <t>5,45,545</t>
  </si>
  <si>
    <t>40.27</t>
  </si>
  <si>
    <t>3,68,109</t>
  </si>
  <si>
    <t>35.98</t>
  </si>
  <si>
    <t>6,90,009</t>
  </si>
  <si>
    <t>63.30</t>
  </si>
  <si>
    <t>11,51,625</t>
  </si>
  <si>
    <t>51.83</t>
  </si>
  <si>
    <t>11,54,730</t>
  </si>
  <si>
    <t>52.24</t>
  </si>
  <si>
    <t>11,01,068</t>
  </si>
  <si>
    <t>6,69,423</t>
  </si>
  <si>
    <t>38.61</t>
  </si>
  <si>
    <t>24,31,420</t>
  </si>
  <si>
    <t>73.38</t>
  </si>
  <si>
    <t>10,66,922</t>
  </si>
  <si>
    <t>62.52</t>
  </si>
  <si>
    <t>2,97,330</t>
  </si>
  <si>
    <t>27.46</t>
  </si>
  <si>
    <t>19,93,376</t>
  </si>
  <si>
    <t>63.94</t>
  </si>
  <si>
    <t>1,84,909</t>
  </si>
  <si>
    <t>37.13</t>
  </si>
  <si>
    <t>3,96,057</t>
  </si>
  <si>
    <t>57.84</t>
  </si>
  <si>
    <t>2,75,279</t>
  </si>
  <si>
    <t>30.08</t>
  </si>
  <si>
    <t>1,68,899</t>
  </si>
  <si>
    <t>37.54</t>
  </si>
  <si>
    <t>1,44,692</t>
  </si>
  <si>
    <t>40.71</t>
  </si>
  <si>
    <t>81,578</t>
  </si>
  <si>
    <t>24.57</t>
  </si>
  <si>
    <t>1,14,846</t>
  </si>
  <si>
    <t>38.13</t>
  </si>
  <si>
    <t>1,76,571</t>
  </si>
  <si>
    <t>32.35</t>
  </si>
  <si>
    <t>3,08,586</t>
  </si>
  <si>
    <t>51.26</t>
  </si>
  <si>
    <t>1,65,289</t>
  </si>
  <si>
    <t>43.29</t>
  </si>
  <si>
    <t>2,17,983</t>
  </si>
  <si>
    <t>50.75</t>
  </si>
  <si>
    <t>19,95,122</t>
  </si>
  <si>
    <t>68.09</t>
  </si>
  <si>
    <t>4,41,606</t>
  </si>
  <si>
    <t>55.02</t>
  </si>
  <si>
    <t>2,49,100</t>
  </si>
  <si>
    <t>35.42</t>
  </si>
  <si>
    <t>5,05,810</t>
  </si>
  <si>
    <t>1,88,664</t>
  </si>
  <si>
    <t>35.25</t>
  </si>
  <si>
    <t>19,38,476</t>
  </si>
  <si>
    <t>74.75</t>
  </si>
  <si>
    <t>3,01,970</t>
  </si>
  <si>
    <t>39.87</t>
  </si>
  <si>
    <t>1,78,324</t>
  </si>
  <si>
    <t>32.21</t>
  </si>
  <si>
    <t>1,45,066</t>
  </si>
  <si>
    <t>28.42</t>
  </si>
  <si>
    <t>1,20,228</t>
  </si>
  <si>
    <t>22,08,416</t>
  </si>
  <si>
    <t>88.93</t>
  </si>
  <si>
    <t>12,20,169</t>
  </si>
  <si>
    <t>61.92</t>
  </si>
  <si>
    <t>23,25,191</t>
  </si>
  <si>
    <t>76.57</t>
  </si>
  <si>
    <t>8,19,482</t>
  </si>
  <si>
    <t>55.11</t>
  </si>
  <si>
    <t>6,97,958</t>
  </si>
  <si>
    <t>75.69</t>
  </si>
  <si>
    <t>3,62,251</t>
  </si>
  <si>
    <t>56.47</t>
  </si>
  <si>
    <t>39,08,092</t>
  </si>
  <si>
    <t>64.31</t>
  </si>
  <si>
    <t>19,28,504</t>
  </si>
  <si>
    <t>79.75</t>
  </si>
  <si>
    <t>9,77,477</t>
  </si>
  <si>
    <t>83.38</t>
  </si>
  <si>
    <t>27,05,636</t>
  </si>
  <si>
    <t>10,27,537</t>
  </si>
  <si>
    <t>63.91</t>
  </si>
  <si>
    <t>7,39,718</t>
  </si>
  <si>
    <t>66.39</t>
  </si>
  <si>
    <t>10,49,082</t>
  </si>
  <si>
    <t>68.42</t>
  </si>
  <si>
    <t>3,60,156</t>
  </si>
  <si>
    <t>57.28</t>
  </si>
  <si>
    <t>6,04,468</t>
  </si>
  <si>
    <t>62.55</t>
  </si>
  <si>
    <t>21,23,409</t>
  </si>
  <si>
    <t>75.31</t>
  </si>
  <si>
    <t>40,79,429</t>
  </si>
  <si>
    <t>67.87</t>
  </si>
  <si>
    <t>17,21,411</t>
  </si>
  <si>
    <t>42.99</t>
  </si>
  <si>
    <t>11,17,116</t>
  </si>
  <si>
    <t>59.19</t>
  </si>
  <si>
    <t>9,57,933</t>
  </si>
  <si>
    <t>57.36</t>
  </si>
  <si>
    <t>10,52,271</t>
  </si>
  <si>
    <t>77.77</t>
  </si>
  <si>
    <t>34,33,252</t>
  </si>
  <si>
    <t>54.89</t>
  </si>
  <si>
    <t>8,29,935</t>
  </si>
  <si>
    <t>18,68,198</t>
  </si>
  <si>
    <t>8,72,804</t>
  </si>
  <si>
    <t>41.08</t>
  </si>
  <si>
    <t>5,40,088</t>
  </si>
  <si>
    <t>2,63,693</t>
  </si>
  <si>
    <t>31.64</t>
  </si>
  <si>
    <t>8,14,609</t>
  </si>
  <si>
    <t>10,13,969</t>
  </si>
  <si>
    <t>70.65</t>
  </si>
  <si>
    <t>17,85,640</t>
  </si>
  <si>
    <t>42.44</t>
  </si>
  <si>
    <t>25,54,857</t>
  </si>
  <si>
    <t>48.70</t>
  </si>
  <si>
    <t>23,15,528</t>
  </si>
  <si>
    <t>44.96</t>
  </si>
  <si>
    <t>15,24,228</t>
  </si>
  <si>
    <t>14,18,319</t>
  </si>
  <si>
    <t>73.35</t>
  </si>
  <si>
    <t>13,52,377</t>
  </si>
  <si>
    <t>80.32</t>
  </si>
  <si>
    <t>7,98,717</t>
  </si>
  <si>
    <t>60.98</t>
  </si>
  <si>
    <t>8,98,759</t>
  </si>
  <si>
    <t>68.28</t>
  </si>
  <si>
    <t>6,06,892</t>
  </si>
  <si>
    <t>4,98,126</t>
  </si>
  <si>
    <t>64.10</t>
  </si>
  <si>
    <t>7,55,760</t>
  </si>
  <si>
    <t>70.92</t>
  </si>
  <si>
    <t>14,54,251</t>
  </si>
  <si>
    <t>82.87</t>
  </si>
  <si>
    <t>7,49,393</t>
  </si>
  <si>
    <t>35.61</t>
  </si>
  <si>
    <t>14,08,984</t>
  </si>
  <si>
    <t>44.45</t>
  </si>
  <si>
    <t>10,96,887</t>
  </si>
  <si>
    <t>64.54</t>
  </si>
  <si>
    <t>6,01,414</t>
  </si>
  <si>
    <t>67.94</t>
  </si>
  <si>
    <t>4,02,215</t>
  </si>
  <si>
    <t>57.46</t>
  </si>
  <si>
    <t>4,83,876</t>
  </si>
  <si>
    <t>60.45</t>
  </si>
  <si>
    <t>7,08,429</t>
  </si>
  <si>
    <t>44.86</t>
  </si>
  <si>
    <t>5,57,721</t>
  </si>
  <si>
    <t>61.05</t>
  </si>
  <si>
    <t>5,08,325</t>
  </si>
  <si>
    <t>64.23</t>
  </si>
  <si>
    <t>5,30,706</t>
  </si>
  <si>
    <t>66.58</t>
  </si>
  <si>
    <t>10,59,358</t>
  </si>
  <si>
    <t>59.88</t>
  </si>
  <si>
    <t>2,34,969</t>
  </si>
  <si>
    <t>50.93</t>
  </si>
  <si>
    <t>3,63,061</t>
  </si>
  <si>
    <t>11,14,618</t>
  </si>
  <si>
    <t>56.03</t>
  </si>
  <si>
    <t>5,26,004</t>
  </si>
  <si>
    <t>8,77,690</t>
  </si>
  <si>
    <t>62.85</t>
  </si>
  <si>
    <t>2,63,123</t>
  </si>
  <si>
    <t>41.65</t>
  </si>
  <si>
    <t>12,00,414</t>
  </si>
  <si>
    <t>10,76,718</t>
  </si>
  <si>
    <t>46.00</t>
  </si>
  <si>
    <t>30,39,945</t>
  </si>
  <si>
    <t>56.98</t>
  </si>
  <si>
    <t>25,26,731</t>
  </si>
  <si>
    <t>63.44</t>
  </si>
  <si>
    <t>3,88,282</t>
  </si>
  <si>
    <t>48.18</t>
  </si>
  <si>
    <t>7,59,588</t>
  </si>
  <si>
    <t>3,91,984</t>
  </si>
  <si>
    <t>5,88,927</t>
  </si>
  <si>
    <t>44.50</t>
  </si>
  <si>
    <t>6,68,032</t>
  </si>
  <si>
    <t>3,25,836</t>
  </si>
  <si>
    <t>43.09</t>
  </si>
  <si>
    <t>1,30,491</t>
  </si>
  <si>
    <t>38.04</t>
  </si>
  <si>
    <t>6,66,775</t>
  </si>
  <si>
    <t>7,78,152</t>
  </si>
  <si>
    <t>4,89,370</t>
  </si>
  <si>
    <t>56.76</t>
  </si>
  <si>
    <t>3,08,947</t>
  </si>
  <si>
    <t>49.99</t>
  </si>
  <si>
    <t>4,32,697</t>
  </si>
  <si>
    <t>50.33</t>
  </si>
  <si>
    <t>1,46,235</t>
  </si>
  <si>
    <t>48.11</t>
  </si>
  <si>
    <t>5,05,300</t>
  </si>
  <si>
    <t>66.44</t>
  </si>
  <si>
    <t>6,81,433</t>
  </si>
  <si>
    <t>70.89</t>
  </si>
  <si>
    <t>1,50,564</t>
  </si>
  <si>
    <t>1,33,821</t>
  </si>
  <si>
    <t>41.91</t>
  </si>
  <si>
    <t>2,89,631</t>
  </si>
  <si>
    <t>65.29</t>
  </si>
  <si>
    <t>3,63,059</t>
  </si>
  <si>
    <t>69.25</t>
  </si>
  <si>
    <t>6,46,619</t>
  </si>
  <si>
    <t>46.57</t>
  </si>
  <si>
    <t>8,99,137</t>
  </si>
  <si>
    <t>63.19</t>
  </si>
  <si>
    <t>4,23,529</t>
  </si>
  <si>
    <t>58.24</t>
  </si>
  <si>
    <t>6,51,321</t>
  </si>
  <si>
    <t>66.56</t>
  </si>
  <si>
    <t>8,15,046</t>
  </si>
  <si>
    <t>67.52</t>
  </si>
  <si>
    <t>4,89,916</t>
  </si>
  <si>
    <t>63.09</t>
  </si>
  <si>
    <t>16,20,142</t>
  </si>
  <si>
    <t>61.35</t>
  </si>
  <si>
    <t>3,38,038</t>
  </si>
  <si>
    <t>55.05</t>
  </si>
  <si>
    <t>4,27,855</t>
  </si>
  <si>
    <t>4,90,530</t>
  </si>
  <si>
    <t>62.63</t>
  </si>
  <si>
    <t>7,12,082</t>
  </si>
  <si>
    <t>70.56</t>
  </si>
  <si>
    <t>17,98,230</t>
  </si>
  <si>
    <t>80.94</t>
  </si>
  <si>
    <t>9,22,275</t>
  </si>
  <si>
    <t>81.07</t>
  </si>
  <si>
    <t>8,18,457</t>
  </si>
  <si>
    <t>73.93</t>
  </si>
  <si>
    <t>8,13,505</t>
  </si>
  <si>
    <t>76.58</t>
  </si>
  <si>
    <t>1,71,574</t>
  </si>
  <si>
    <t>39.72</t>
  </si>
  <si>
    <t>4,50,817</t>
  </si>
  <si>
    <t>6,56,038</t>
  </si>
  <si>
    <t>80.16</t>
  </si>
  <si>
    <t>6,71,825</t>
  </si>
  <si>
    <t>69.03</t>
  </si>
  <si>
    <t>8,76,021</t>
  </si>
  <si>
    <t>61.76</t>
  </si>
  <si>
    <t>4,44,488</t>
  </si>
  <si>
    <t>66.11</t>
  </si>
  <si>
    <t>11,18,929</t>
  </si>
  <si>
    <t>80.73</t>
  </si>
  <si>
    <t>10,82,507</t>
  </si>
  <si>
    <t>72.92</t>
  </si>
  <si>
    <t>13,00,160</t>
  </si>
  <si>
    <t>61.74</t>
  </si>
  <si>
    <t>6,10,784</t>
  </si>
  <si>
    <t>61.22</t>
  </si>
  <si>
    <t>8,10,399</t>
  </si>
  <si>
    <t>75.92</t>
  </si>
  <si>
    <t>7,13,797</t>
  </si>
  <si>
    <t>79.01</t>
  </si>
  <si>
    <t>6,11,351</t>
  </si>
  <si>
    <t>74.33</t>
  </si>
  <si>
    <t>3,06,032</t>
  </si>
  <si>
    <t>53.13</t>
  </si>
  <si>
    <t>8,07,779</t>
  </si>
  <si>
    <t>80.45</t>
  </si>
  <si>
    <t>13,01,548</t>
  </si>
  <si>
    <t>75.42</t>
  </si>
  <si>
    <t>8,38,466</t>
  </si>
  <si>
    <t>50.52</t>
  </si>
  <si>
    <t>10,28,234</t>
  </si>
  <si>
    <t>64.68</t>
  </si>
  <si>
    <t>3,93,441</t>
  </si>
  <si>
    <t>15,15,820</t>
  </si>
  <si>
    <t>58.22</t>
  </si>
  <si>
    <t>15,85,199</t>
  </si>
  <si>
    <t>81.57</t>
  </si>
  <si>
    <t>3,15,128</t>
  </si>
  <si>
    <t>48.16</t>
  </si>
  <si>
    <t>2,55,813</t>
  </si>
  <si>
    <t>6,79,532</t>
  </si>
  <si>
    <t>74.05</t>
  </si>
  <si>
    <t>21,79,643</t>
  </si>
  <si>
    <t>65.90</t>
  </si>
  <si>
    <t>11,66,800</t>
  </si>
  <si>
    <t>51.85</t>
  </si>
  <si>
    <t>9,43,295</t>
  </si>
  <si>
    <t>69.92</t>
  </si>
  <si>
    <t>6,91,235</t>
  </si>
  <si>
    <t>4,16,257</t>
  </si>
  <si>
    <t>42,394</t>
  </si>
  <si>
    <t>1,94,167</t>
  </si>
  <si>
    <t>58.67</t>
  </si>
  <si>
    <t>4,32,889</t>
  </si>
  <si>
    <t>66.48</t>
  </si>
  <si>
    <t>9,38,272</t>
  </si>
  <si>
    <t>54.64</t>
  </si>
  <si>
    <t>8,94,049</t>
  </si>
  <si>
    <t>62.34</t>
  </si>
  <si>
    <t>11,21,128</t>
  </si>
  <si>
    <t>10,77,799</t>
  </si>
  <si>
    <t>50.09</t>
  </si>
  <si>
    <t>2,28,835</t>
  </si>
  <si>
    <t>42.87</t>
  </si>
  <si>
    <t>1,31,931</t>
  </si>
  <si>
    <t>45.33</t>
  </si>
  <si>
    <t>2,39,338</t>
  </si>
  <si>
    <t>52.73</t>
  </si>
  <si>
    <t>3,05,142</t>
  </si>
  <si>
    <t>49.93</t>
  </si>
  <si>
    <t>2,17,288</t>
  </si>
  <si>
    <t>59.75</t>
  </si>
  <si>
    <t>16,02,021</t>
  </si>
  <si>
    <t>70.52</t>
  </si>
  <si>
    <t>8,98,549</t>
  </si>
  <si>
    <t>59.52</t>
  </si>
  <si>
    <t>6,19,520</t>
  </si>
  <si>
    <t>5,99,592</t>
  </si>
  <si>
    <t>72.41</t>
  </si>
  <si>
    <t>8,69,455</t>
  </si>
  <si>
    <t>78.25</t>
  </si>
  <si>
    <t>19,76,474</t>
  </si>
  <si>
    <t>82.42</t>
  </si>
  <si>
    <t>20,99,668</t>
  </si>
  <si>
    <t>77.35</t>
  </si>
  <si>
    <t>14,81,852</t>
  </si>
  <si>
    <t>88.67</t>
  </si>
  <si>
    <t>6,28,478</t>
  </si>
  <si>
    <t>48.81</t>
  </si>
  <si>
    <t>4,79,807</t>
  </si>
  <si>
    <t>4,96,682</t>
  </si>
  <si>
    <t>69.22</t>
  </si>
  <si>
    <t>4,84,633</t>
  </si>
  <si>
    <t>38.26</t>
  </si>
  <si>
    <t>11,13,043</t>
  </si>
  <si>
    <t>76.66</t>
  </si>
  <si>
    <t>6,57,659</t>
  </si>
  <si>
    <t>78.10</t>
  </si>
  <si>
    <t>11,58,666</t>
  </si>
  <si>
    <t>81.09</t>
  </si>
  <si>
    <t>14,06,103</t>
  </si>
  <si>
    <t>57.88</t>
  </si>
  <si>
    <t>7,39,715</t>
  </si>
  <si>
    <t>3,85,496</t>
  </si>
  <si>
    <t>4,99,076</t>
  </si>
  <si>
    <t>59.15</t>
  </si>
  <si>
    <t>5,80,325</t>
  </si>
  <si>
    <t>8,84,272</t>
  </si>
  <si>
    <t>60.37</t>
  </si>
  <si>
    <t>4,08,815</t>
  </si>
  <si>
    <t>58.87</t>
  </si>
  <si>
    <t>4,70,227</t>
  </si>
  <si>
    <t>55.04</t>
  </si>
  <si>
    <t>9,51,914</t>
  </si>
  <si>
    <t>1,25,709</t>
  </si>
  <si>
    <t>54.86</t>
  </si>
  <si>
    <t>6,73,027</t>
  </si>
  <si>
    <t>76.88</t>
  </si>
  <si>
    <t>5,30,391</t>
  </si>
  <si>
    <t>45.34</t>
  </si>
  <si>
    <t>4,21,595</t>
  </si>
  <si>
    <t>68.66</t>
  </si>
  <si>
    <t>7,91,035</t>
  </si>
  <si>
    <t>76.68</t>
  </si>
  <si>
    <t>4,77,996</t>
  </si>
  <si>
    <t>69.29</t>
  </si>
  <si>
    <t>5,18,964</t>
  </si>
  <si>
    <t>77.80</t>
  </si>
  <si>
    <t>5,76,395</t>
  </si>
  <si>
    <t>67.55</t>
  </si>
  <si>
    <t>18,51,819</t>
  </si>
  <si>
    <t>82.00</t>
  </si>
  <si>
    <t>17,63,345</t>
  </si>
  <si>
    <t>80.70</t>
  </si>
  <si>
    <t>4,85,570</t>
  </si>
  <si>
    <t>60.58</t>
  </si>
  <si>
    <t>5,39,982</t>
  </si>
  <si>
    <t>56.83</t>
  </si>
  <si>
    <t>38,520</t>
  </si>
  <si>
    <t>7,91,911</t>
  </si>
  <si>
    <t>40.32</t>
  </si>
  <si>
    <t>5,13,710</t>
  </si>
  <si>
    <t>46.28</t>
  </si>
  <si>
    <t>5,19,124</t>
  </si>
  <si>
    <t>58.19</t>
  </si>
  <si>
    <t>4,68,519</t>
  </si>
  <si>
    <t>57.17</t>
  </si>
  <si>
    <t>5,43,140</t>
  </si>
  <si>
    <t>53.43</t>
  </si>
  <si>
    <t>37,88,608</t>
  </si>
  <si>
    <t>33.25</t>
  </si>
  <si>
    <t>15,29,586</t>
  </si>
  <si>
    <t>15,22,396</t>
  </si>
  <si>
    <t>49.05</t>
  </si>
  <si>
    <t>12,93,866</t>
  </si>
  <si>
    <t>75.44</t>
  </si>
  <si>
    <t>37,35,213</t>
  </si>
  <si>
    <t>14,09,060</t>
  </si>
  <si>
    <t>59.44</t>
  </si>
  <si>
    <t>5,79,823</t>
  </si>
  <si>
    <t>54.54</t>
  </si>
  <si>
    <t>4,74,602</t>
  </si>
  <si>
    <t>5,12,343</t>
  </si>
  <si>
    <t>49.73</t>
  </si>
  <si>
    <t>6,20,238</t>
  </si>
  <si>
    <t>57.65</t>
  </si>
  <si>
    <t>7,26,006</t>
  </si>
  <si>
    <t>65.49</t>
  </si>
  <si>
    <t>11,02,102</t>
  </si>
  <si>
    <t>64.67</t>
  </si>
  <si>
    <t>5,19,645</t>
  </si>
  <si>
    <t>61.09</t>
  </si>
  <si>
    <t>29,22,828</t>
  </si>
  <si>
    <t>7,26,232</t>
  </si>
  <si>
    <t>64.74</t>
  </si>
  <si>
    <t>2,62,631</t>
  </si>
  <si>
    <t>41.67</t>
  </si>
  <si>
    <t>19,45,114</t>
  </si>
  <si>
    <t>75.06</t>
  </si>
  <si>
    <t>18,11,928</t>
  </si>
  <si>
    <t>67.16</t>
  </si>
  <si>
    <t>14,90,759</t>
  </si>
  <si>
    <t>26.78</t>
  </si>
  <si>
    <t>11,43,524</t>
  </si>
  <si>
    <t>49.06</t>
  </si>
  <si>
    <t>9,46,974</t>
  </si>
  <si>
    <t>33.76</t>
  </si>
  <si>
    <t>11,24,259</t>
  </si>
  <si>
    <t>49.63</t>
  </si>
  <si>
    <t>12,65,531</t>
  </si>
  <si>
    <t>63.47</t>
  </si>
  <si>
    <t>26,176</t>
  </si>
  <si>
    <t>32.98</t>
  </si>
  <si>
    <t>5,44,590</t>
  </si>
  <si>
    <t>51.37</t>
  </si>
  <si>
    <t>15,86,823</t>
  </si>
  <si>
    <t>64.75</t>
  </si>
  <si>
    <t>9,58,388</t>
  </si>
  <si>
    <t>67.65</t>
  </si>
  <si>
    <t>15,62,003</t>
  </si>
  <si>
    <t>69.24</t>
  </si>
  <si>
    <t>12,91,387</t>
  </si>
  <si>
    <t>32,45,858</t>
  </si>
  <si>
    <t>71.47</t>
  </si>
  <si>
    <t>18,85,437</t>
  </si>
  <si>
    <t>64.49</t>
  </si>
  <si>
    <t>12,90,492</t>
  </si>
  <si>
    <t>60.89</t>
  </si>
  <si>
    <t>9,04,002</t>
  </si>
  <si>
    <t>62.61</t>
  </si>
  <si>
    <t>16,00,554</t>
  </si>
  <si>
    <t>56.02</t>
  </si>
  <si>
    <t>8,25,935</t>
  </si>
  <si>
    <t>70.47</t>
  </si>
  <si>
    <t>5,13,273</t>
  </si>
  <si>
    <t>51.04</t>
  </si>
  <si>
    <t>14,05,523</t>
  </si>
  <si>
    <t>71.22</t>
  </si>
  <si>
    <t>8,65,323</t>
  </si>
  <si>
    <t>65.44</t>
  </si>
  <si>
    <t>11,45,522</t>
  </si>
  <si>
    <t>54.76</t>
  </si>
  <si>
    <t>15,84,574</t>
  </si>
  <si>
    <t>73.98</t>
  </si>
  <si>
    <t>7,25,837</t>
  </si>
  <si>
    <t>64.27</t>
  </si>
  <si>
    <t>7,82,953</t>
  </si>
  <si>
    <t>59.82</t>
  </si>
  <si>
    <t>14,53,022</t>
  </si>
  <si>
    <t>73.66</t>
  </si>
  <si>
    <t>7,98,669</t>
  </si>
  <si>
    <t>69.63</t>
  </si>
  <si>
    <t>12,98,885</t>
  </si>
  <si>
    <t>66.28</t>
  </si>
  <si>
    <t>9,87,990</t>
  </si>
  <si>
    <t>14,58,431</t>
  </si>
  <si>
    <t>64.72</t>
  </si>
  <si>
    <t>10,76,787</t>
  </si>
  <si>
    <t>51.68</t>
  </si>
  <si>
    <t>13,62,017</t>
  </si>
  <si>
    <t>19,81,627</t>
  </si>
  <si>
    <t>65.47</t>
  </si>
  <si>
    <t>13,57,950</t>
  </si>
  <si>
    <t>51.51</t>
  </si>
  <si>
    <t>6,07,985</t>
  </si>
  <si>
    <t>43.38</t>
  </si>
  <si>
    <t>7,57,223</t>
  </si>
  <si>
    <t>53.35</t>
  </si>
  <si>
    <t>9,35,301</t>
  </si>
  <si>
    <t>72.65</t>
  </si>
  <si>
    <t>8,02,032</t>
  </si>
  <si>
    <t>16,86,976</t>
  </si>
  <si>
    <t>74.48</t>
  </si>
  <si>
    <t>5,17,523</t>
  </si>
  <si>
    <t>14,92,823</t>
  </si>
  <si>
    <t>79.57</t>
  </si>
  <si>
    <t>6,89,746</t>
  </si>
  <si>
    <t>52.94</t>
  </si>
  <si>
    <t>7,33,644</t>
  </si>
  <si>
    <t>60.59</t>
  </si>
  <si>
    <t>6,73,654</t>
  </si>
  <si>
    <t>63.93</t>
  </si>
  <si>
    <t>12,92,177</t>
  </si>
  <si>
    <t>63.49</t>
  </si>
  <si>
    <t>4,39,840</t>
  </si>
  <si>
    <t>50.28</t>
  </si>
  <si>
    <t>4,48,811</t>
  </si>
  <si>
    <t>54.95</t>
  </si>
  <si>
    <t>5,27,552</t>
  </si>
  <si>
    <t>51.27</t>
  </si>
  <si>
    <t>23,81,977</t>
  </si>
  <si>
    <t>11,54,101</t>
  </si>
  <si>
    <t>64.00</t>
  </si>
  <si>
    <t>7,23,389</t>
  </si>
  <si>
    <t>58.53</t>
  </si>
  <si>
    <t>8,28,312</t>
  </si>
  <si>
    <t>4,68,125</t>
  </si>
  <si>
    <t>12,50,148</t>
  </si>
  <si>
    <t>44.28</t>
  </si>
  <si>
    <t>8,12,766</t>
  </si>
  <si>
    <t>43.34</t>
  </si>
  <si>
    <t>12,34,546</t>
  </si>
  <si>
    <t>51.29</t>
  </si>
  <si>
    <t>78,891</t>
  </si>
  <si>
    <t>50.82</t>
  </si>
  <si>
    <t>13,18,485</t>
  </si>
  <si>
    <t>63.45</t>
  </si>
  <si>
    <t>12,77,806</t>
  </si>
  <si>
    <t>66.23</t>
  </si>
  <si>
    <t>11,83,369</t>
  </si>
  <si>
    <t>75.03</t>
  </si>
  <si>
    <t>15,27,442</t>
  </si>
  <si>
    <t>69.55</t>
  </si>
  <si>
    <t>14,63,320</t>
  </si>
  <si>
    <t>70.69</t>
  </si>
  <si>
    <t>70,92,121</t>
  </si>
  <si>
    <t>79.11</t>
  </si>
  <si>
    <t>18,23,855</t>
  </si>
  <si>
    <t>68.20</t>
  </si>
  <si>
    <t>17,34,349</t>
  </si>
  <si>
    <t>2,49,42,377</t>
  </si>
  <si>
    <t>6,48,766</t>
  </si>
  <si>
    <t>52.04</t>
  </si>
  <si>
    <t>15,17,760</t>
  </si>
  <si>
    <t>59.12</t>
  </si>
  <si>
    <t>9,73,623</t>
  </si>
  <si>
    <t>41,51,151</t>
  </si>
  <si>
    <t>92.43</t>
  </si>
  <si>
    <t>5,06,631</t>
  </si>
  <si>
    <t>9,04,700</t>
  </si>
  <si>
    <t>78.05</t>
  </si>
  <si>
    <t>3,65,381</t>
  </si>
  <si>
    <t>3,88,007</t>
  </si>
  <si>
    <t>2,84,616</t>
  </si>
  <si>
    <t>52.11</t>
  </si>
  <si>
    <t>8,23,671</t>
  </si>
  <si>
    <t>5,54,956</t>
  </si>
  <si>
    <t>67.17</t>
  </si>
  <si>
    <t>5,50,113</t>
  </si>
  <si>
    <t>60.92</t>
  </si>
  <si>
    <t>5,56,907</t>
  </si>
  <si>
    <t>70.04</t>
  </si>
  <si>
    <t>8,60,101</t>
  </si>
  <si>
    <t>72.46</t>
  </si>
  <si>
    <t>5,83,658</t>
  </si>
  <si>
    <t>61.11</t>
  </si>
  <si>
    <t>7,56,190</t>
  </si>
  <si>
    <t>57.66</t>
  </si>
  <si>
    <t>13,10,194</t>
  </si>
  <si>
    <t>72.80</t>
  </si>
  <si>
    <t>31,40,926</t>
  </si>
  <si>
    <t>64.11</t>
  </si>
  <si>
    <t>12,98,071</t>
  </si>
  <si>
    <t>49.13</t>
  </si>
  <si>
    <t>DALBHARAT</t>
  </si>
  <si>
    <t>38,698</t>
  </si>
  <si>
    <t>27.06</t>
  </si>
  <si>
    <t>99,400</t>
  </si>
  <si>
    <t>50.37</t>
  </si>
  <si>
    <t>1,33,476</t>
  </si>
  <si>
    <t>23.77</t>
  </si>
  <si>
    <t>62,756</t>
  </si>
  <si>
    <t>48.97</t>
  </si>
  <si>
    <t>1,93,232</t>
  </si>
  <si>
    <t>39.83</t>
  </si>
  <si>
    <t>3,31,860</t>
  </si>
  <si>
    <t>52.20</t>
  </si>
  <si>
    <t>47,325</t>
  </si>
  <si>
    <t>1,01,864</t>
  </si>
  <si>
    <t>55.00</t>
  </si>
  <si>
    <t>1,30,949</t>
  </si>
  <si>
    <t>64,541</t>
  </si>
  <si>
    <t>17.64</t>
  </si>
  <si>
    <t>91,399</t>
  </si>
  <si>
    <t>40.53</t>
  </si>
  <si>
    <t>1,37,859</t>
  </si>
  <si>
    <t>67,127</t>
  </si>
  <si>
    <t>36.95</t>
  </si>
  <si>
    <t>51,665</t>
  </si>
  <si>
    <t>77,320</t>
  </si>
  <si>
    <t>70,904</t>
  </si>
  <si>
    <t>1,21,772</t>
  </si>
  <si>
    <t>39.70</t>
  </si>
  <si>
    <t>47,002</t>
  </si>
  <si>
    <t>31.21</t>
  </si>
  <si>
    <t>1,01,071</t>
  </si>
  <si>
    <t>44.02</t>
  </si>
  <si>
    <t>28,065</t>
  </si>
  <si>
    <t>20.63</t>
  </si>
  <si>
    <t>38,320</t>
  </si>
  <si>
    <t>87,576</t>
  </si>
  <si>
    <t>50.08</t>
  </si>
  <si>
    <t>77,453</t>
  </si>
  <si>
    <t>54.47</t>
  </si>
  <si>
    <t>19,830</t>
  </si>
  <si>
    <t>27.47</t>
  </si>
  <si>
    <t>2,24,418</t>
  </si>
  <si>
    <t>70.60</t>
  </si>
  <si>
    <t>1,65,208</t>
  </si>
  <si>
    <t>42.25</t>
  </si>
  <si>
    <t>1,06,339</t>
  </si>
  <si>
    <t>25.76</t>
  </si>
  <si>
    <t>1,50,432</t>
  </si>
  <si>
    <t>43.47</t>
  </si>
  <si>
    <t>47,035</t>
  </si>
  <si>
    <t>34.34</t>
  </si>
  <si>
    <t>42,540</t>
  </si>
  <si>
    <t>43,790</t>
  </si>
  <si>
    <t>25.48</t>
  </si>
  <si>
    <t>42,469</t>
  </si>
  <si>
    <t>38.09</t>
  </si>
  <si>
    <t>82,316</t>
  </si>
  <si>
    <t>46.32</t>
  </si>
  <si>
    <t>1,72,852</t>
  </si>
  <si>
    <t>26.07</t>
  </si>
  <si>
    <t>3,00,326</t>
  </si>
  <si>
    <t>92,680</t>
  </si>
  <si>
    <t>37.67</t>
  </si>
  <si>
    <t>1,49,806</t>
  </si>
  <si>
    <t>49.19</t>
  </si>
  <si>
    <t>71,135</t>
  </si>
  <si>
    <t>1,29,593</t>
  </si>
  <si>
    <t>55.14</t>
  </si>
  <si>
    <t>93,471</t>
  </si>
  <si>
    <t>83,167</t>
  </si>
  <si>
    <t>1,50,796</t>
  </si>
  <si>
    <t>57.83</t>
  </si>
  <si>
    <t>1,09,232</t>
  </si>
  <si>
    <t>54.84</t>
  </si>
  <si>
    <t>98,718</t>
  </si>
  <si>
    <t>50.51</t>
  </si>
  <si>
    <t>80,700</t>
  </si>
  <si>
    <t>57.93</t>
  </si>
  <si>
    <t>99,373</t>
  </si>
  <si>
    <t>57.23</t>
  </si>
  <si>
    <t>1,54,198</t>
  </si>
  <si>
    <t>32.00</t>
  </si>
  <si>
    <t>2,99,322</t>
  </si>
  <si>
    <t>2,03,477</t>
  </si>
  <si>
    <t>2,18,953</t>
  </si>
  <si>
    <t>60.53</t>
  </si>
  <si>
    <t>1,10,311</t>
  </si>
  <si>
    <t>38.44</t>
  </si>
  <si>
    <t>4,92,131</t>
  </si>
  <si>
    <t>34.43</t>
  </si>
  <si>
    <t>72,020</t>
  </si>
  <si>
    <t>21.16</t>
  </si>
  <si>
    <t>1,31,447</t>
  </si>
  <si>
    <t>33.99</t>
  </si>
  <si>
    <t>45,306</t>
  </si>
  <si>
    <t>21.79</t>
  </si>
  <si>
    <t>1,03,967</t>
  </si>
  <si>
    <t>1,43,338</t>
  </si>
  <si>
    <t>44.34</t>
  </si>
  <si>
    <t>45,093</t>
  </si>
  <si>
    <t>24.01</t>
  </si>
  <si>
    <t>1,23,693</t>
  </si>
  <si>
    <t>46.54</t>
  </si>
  <si>
    <t>55,986</t>
  </si>
  <si>
    <t>34.71</t>
  </si>
  <si>
    <t>31,257</t>
  </si>
  <si>
    <t>20.20</t>
  </si>
  <si>
    <t>40,058</t>
  </si>
  <si>
    <t>43,804</t>
  </si>
  <si>
    <t>34.92</t>
  </si>
  <si>
    <t>57,249</t>
  </si>
  <si>
    <t>37.29</t>
  </si>
  <si>
    <t>76,155</t>
  </si>
  <si>
    <t>52.77</t>
  </si>
  <si>
    <t>18,922</t>
  </si>
  <si>
    <t>27.19</t>
  </si>
  <si>
    <t>1,21,546</t>
  </si>
  <si>
    <t>51.90</t>
  </si>
  <si>
    <t>1,23,442</t>
  </si>
  <si>
    <t>22.09</t>
  </si>
  <si>
    <t>21,906</t>
  </si>
  <si>
    <t>12.08</t>
  </si>
  <si>
    <t>87,644</t>
  </si>
  <si>
    <t>32,139</t>
  </si>
  <si>
    <t>21.31</t>
  </si>
  <si>
    <t>18,384</t>
  </si>
  <si>
    <t>26.20</t>
  </si>
  <si>
    <t>1,16,816</t>
  </si>
  <si>
    <t>40,969</t>
  </si>
  <si>
    <t>29.85</t>
  </si>
  <si>
    <t>1,16,250</t>
  </si>
  <si>
    <t>51.07</t>
  </si>
  <si>
    <t>44,249</t>
  </si>
  <si>
    <t>35.00</t>
  </si>
  <si>
    <t>41,413</t>
  </si>
  <si>
    <t>34.12</t>
  </si>
  <si>
    <t>47,312</t>
  </si>
  <si>
    <t>4,787</t>
  </si>
  <si>
    <t>25.30</t>
  </si>
  <si>
    <t>93,995</t>
  </si>
  <si>
    <t>40.72</t>
  </si>
  <si>
    <t>71,503</t>
  </si>
  <si>
    <t>40.75</t>
  </si>
  <si>
    <t>25,580</t>
  </si>
  <si>
    <t>28.67</t>
  </si>
  <si>
    <t>80,519</t>
  </si>
  <si>
    <t>25.65</t>
  </si>
  <si>
    <t>52,981</t>
  </si>
  <si>
    <t>69,279</t>
  </si>
  <si>
    <t>29.78</t>
  </si>
  <si>
    <t>1,93,069</t>
  </si>
  <si>
    <t>30.05</t>
  </si>
  <si>
    <t>1,74,964</t>
  </si>
  <si>
    <t>18.80</t>
  </si>
  <si>
    <t>60,591</t>
  </si>
  <si>
    <t>21.77</t>
  </si>
  <si>
    <t>1,10,301</t>
  </si>
  <si>
    <t>46,107</t>
  </si>
  <si>
    <t>26.10</t>
  </si>
  <si>
    <t>71,346</t>
  </si>
  <si>
    <t>35.31</t>
  </si>
  <si>
    <t>83,348</t>
  </si>
  <si>
    <t>75,015</t>
  </si>
  <si>
    <t>2,17,920</t>
  </si>
  <si>
    <t>1,10,571</t>
  </si>
  <si>
    <t>40.28</t>
  </si>
  <si>
    <t>56,685</t>
  </si>
  <si>
    <t>23.84</t>
  </si>
  <si>
    <t>36,749</t>
  </si>
  <si>
    <t>86,456</t>
  </si>
  <si>
    <t>34.84</t>
  </si>
  <si>
    <t>45,035</t>
  </si>
  <si>
    <t>20.79</t>
  </si>
  <si>
    <t>90,156</t>
  </si>
  <si>
    <t>40.94</t>
  </si>
  <si>
    <t>76,219</t>
  </si>
  <si>
    <t>46.09</t>
  </si>
  <si>
    <t>60,764</t>
  </si>
  <si>
    <t>53.06</t>
  </si>
  <si>
    <t>64,718</t>
  </si>
  <si>
    <t>26.34</t>
  </si>
  <si>
    <t>2,36,453</t>
  </si>
  <si>
    <t>3,32,094</t>
  </si>
  <si>
    <t>29.54</t>
  </si>
  <si>
    <t>1,25,726</t>
  </si>
  <si>
    <t>2,81,628</t>
  </si>
  <si>
    <t>55.25</t>
  </si>
  <si>
    <t>2,08,011</t>
  </si>
  <si>
    <t>2,41,729</t>
  </si>
  <si>
    <t>59.76</t>
  </si>
  <si>
    <t>61,903</t>
  </si>
  <si>
    <t>47.78</t>
  </si>
  <si>
    <t>65,031</t>
  </si>
  <si>
    <t>34.32</t>
  </si>
  <si>
    <t>1,30,562</t>
  </si>
  <si>
    <t>22.44</t>
  </si>
  <si>
    <t>2,58,683</t>
  </si>
  <si>
    <t>20.28</t>
  </si>
  <si>
    <t>1,10,079</t>
  </si>
  <si>
    <t>23.45</t>
  </si>
  <si>
    <t>91,984</t>
  </si>
  <si>
    <t>28.54</t>
  </si>
  <si>
    <t>60,202</t>
  </si>
  <si>
    <t>29.20</t>
  </si>
  <si>
    <t>77,952</t>
  </si>
  <si>
    <t>1,49,826</t>
  </si>
  <si>
    <t>29.64</t>
  </si>
  <si>
    <t>2,00,417</t>
  </si>
  <si>
    <t>43,309</t>
  </si>
  <si>
    <t>27.66</t>
  </si>
  <si>
    <t>42,238</t>
  </si>
  <si>
    <t>23.40</t>
  </si>
  <si>
    <t>25,262</t>
  </si>
  <si>
    <t>20.04</t>
  </si>
  <si>
    <t>56,852</t>
  </si>
  <si>
    <t>27.52</t>
  </si>
  <si>
    <t>18,202</t>
  </si>
  <si>
    <t>22.88</t>
  </si>
  <si>
    <t>67,975</t>
  </si>
  <si>
    <t>33.21</t>
  </si>
  <si>
    <t>83,822</t>
  </si>
  <si>
    <t>44.47</t>
  </si>
  <si>
    <t>65,761</t>
  </si>
  <si>
    <t>34.63</t>
  </si>
  <si>
    <t>31,769</t>
  </si>
  <si>
    <t>27.74</t>
  </si>
  <si>
    <t>60,832</t>
  </si>
  <si>
    <t>36.39</t>
  </si>
  <si>
    <t>1,17,631</t>
  </si>
  <si>
    <t>51.52</t>
  </si>
  <si>
    <t>73,872</t>
  </si>
  <si>
    <t>34.48</t>
  </si>
  <si>
    <t>1,37,377</t>
  </si>
  <si>
    <t>55.94</t>
  </si>
  <si>
    <t>76,782</t>
  </si>
  <si>
    <t>43.89</t>
  </si>
  <si>
    <t>31,504</t>
  </si>
  <si>
    <t>38.76</t>
  </si>
  <si>
    <t>1,45,415</t>
  </si>
  <si>
    <t>1,18,432</t>
  </si>
  <si>
    <t>51.15</t>
  </si>
  <si>
    <t>1,26,902</t>
  </si>
  <si>
    <t>31,667</t>
  </si>
  <si>
    <t>29.80</t>
  </si>
  <si>
    <t>77,327</t>
  </si>
  <si>
    <t>44.83</t>
  </si>
  <si>
    <t>59,211</t>
  </si>
  <si>
    <t>31.09</t>
  </si>
  <si>
    <t>47,185</t>
  </si>
  <si>
    <t>37.43</t>
  </si>
  <si>
    <t>1,97,985</t>
  </si>
  <si>
    <t>58.71</t>
  </si>
  <si>
    <t>52,448</t>
  </si>
  <si>
    <t>33.00</t>
  </si>
  <si>
    <t>1,28,660</t>
  </si>
  <si>
    <t>55.51</t>
  </si>
  <si>
    <t>1,09,886</t>
  </si>
  <si>
    <t>41.03</t>
  </si>
  <si>
    <t>66,425</t>
  </si>
  <si>
    <t>35.32</t>
  </si>
  <si>
    <t>78,499</t>
  </si>
  <si>
    <t>40.57</t>
  </si>
  <si>
    <t>2,08,899</t>
  </si>
  <si>
    <t>1,28,684</t>
  </si>
  <si>
    <t>40.95</t>
  </si>
  <si>
    <t>93,466</t>
  </si>
  <si>
    <t>22.90</t>
  </si>
  <si>
    <t>1,50,690</t>
  </si>
  <si>
    <t>28.32</t>
  </si>
  <si>
    <t>84,417</t>
  </si>
  <si>
    <t>1,67,718</t>
  </si>
  <si>
    <t>33.50</t>
  </si>
  <si>
    <t>65,344</t>
  </si>
  <si>
    <t>29.77</t>
  </si>
  <si>
    <t>1,12,155</t>
  </si>
  <si>
    <t>36,989</t>
  </si>
  <si>
    <t>29.45</t>
  </si>
  <si>
    <t>52,800</t>
  </si>
  <si>
    <t>1,03,584</t>
  </si>
  <si>
    <t>50,862</t>
  </si>
  <si>
    <t>46.81</t>
  </si>
  <si>
    <t>1,27,474</t>
  </si>
  <si>
    <t>91,133</t>
  </si>
  <si>
    <t>28.90</t>
  </si>
  <si>
    <t>1,43,419</t>
  </si>
  <si>
    <t>44.63</t>
  </si>
  <si>
    <t>2,84,547</t>
  </si>
  <si>
    <t>1,90,171</t>
  </si>
  <si>
    <t>49.40</t>
  </si>
  <si>
    <t>2,74,086</t>
  </si>
  <si>
    <t>70.61</t>
  </si>
  <si>
    <t>2,41,291</t>
  </si>
  <si>
    <t>68.72</t>
  </si>
  <si>
    <t>1,98,110</t>
  </si>
  <si>
    <t>1,98,114</t>
  </si>
  <si>
    <t>60.26</t>
  </si>
  <si>
    <t>3,16,009</t>
  </si>
  <si>
    <t>69.26</t>
  </si>
  <si>
    <t>2,19,943</t>
  </si>
  <si>
    <t>71.13</t>
  </si>
  <si>
    <t>1,05,622</t>
  </si>
  <si>
    <t>46.07</t>
  </si>
  <si>
    <t>2,54,256</t>
  </si>
  <si>
    <t>56.70</t>
  </si>
  <si>
    <t>1,20,736</t>
  </si>
  <si>
    <t>52.15</t>
  </si>
  <si>
    <t>1,20,178</t>
  </si>
  <si>
    <t>44.88</t>
  </si>
  <si>
    <t>75,578</t>
  </si>
  <si>
    <t>38.91</t>
  </si>
  <si>
    <t>1,21,820</t>
  </si>
  <si>
    <t>48.28</t>
  </si>
  <si>
    <t>76,383</t>
  </si>
  <si>
    <t>91,911</t>
  </si>
  <si>
    <t>39.98</t>
  </si>
  <si>
    <t>1,79,331</t>
  </si>
  <si>
    <t>54.20</t>
  </si>
  <si>
    <t>1,29,266</t>
  </si>
  <si>
    <t>49.61</t>
  </si>
  <si>
    <t>1,89,509</t>
  </si>
  <si>
    <t>55.93</t>
  </si>
  <si>
    <t>94,897</t>
  </si>
  <si>
    <t>49.71</t>
  </si>
  <si>
    <t>75,717</t>
  </si>
  <si>
    <t>66,311</t>
  </si>
  <si>
    <t>1,46,011</t>
  </si>
  <si>
    <t>48.25</t>
  </si>
  <si>
    <t>57,169</t>
  </si>
  <si>
    <t>23.39</t>
  </si>
  <si>
    <t>1,49,620</t>
  </si>
  <si>
    <t>31.24</t>
  </si>
  <si>
    <t>1,78,203</t>
  </si>
  <si>
    <t>45.99</t>
  </si>
  <si>
    <t>2,01,190</t>
  </si>
  <si>
    <t>56.79</t>
  </si>
  <si>
    <t>1,33,364</t>
  </si>
  <si>
    <t>56.48</t>
  </si>
  <si>
    <t>1,09,724</t>
  </si>
  <si>
    <t>44.33</t>
  </si>
  <si>
    <t>1,00,826</t>
  </si>
  <si>
    <t>56.52</t>
  </si>
  <si>
    <t>2,06,092</t>
  </si>
  <si>
    <t>1,42,615</t>
  </si>
  <si>
    <t>37.50</t>
  </si>
  <si>
    <t>1,85,301</t>
  </si>
  <si>
    <t>53.33</t>
  </si>
  <si>
    <t>1,30,441</t>
  </si>
  <si>
    <t>1,87,327</t>
  </si>
  <si>
    <t>2,30,016</t>
  </si>
  <si>
    <t>51.42</t>
  </si>
  <si>
    <t>3,53,560</t>
  </si>
  <si>
    <t>53.66</t>
  </si>
  <si>
    <t>2,00,881</t>
  </si>
  <si>
    <t>42.53</t>
  </si>
  <si>
    <t>1,35,989</t>
  </si>
  <si>
    <t>1,68,649</t>
  </si>
  <si>
    <t>41.23</t>
  </si>
  <si>
    <t>1,09,301</t>
  </si>
  <si>
    <t>16.09</t>
  </si>
  <si>
    <t>3,83,021</t>
  </si>
  <si>
    <t>62.75</t>
  </si>
  <si>
    <t>1,66,778</t>
  </si>
  <si>
    <t>48.84</t>
  </si>
  <si>
    <t>96,164</t>
  </si>
  <si>
    <t>1,81,676</t>
  </si>
  <si>
    <t>1,37,380</t>
  </si>
  <si>
    <t>51.71</t>
  </si>
  <si>
    <t>74,377</t>
  </si>
  <si>
    <t>37.39</t>
  </si>
  <si>
    <t>2,46,375</t>
  </si>
  <si>
    <t>47.16</t>
  </si>
  <si>
    <t>2,06,766</t>
  </si>
  <si>
    <t>38.30</t>
  </si>
  <si>
    <t>67,310</t>
  </si>
  <si>
    <t>94,264</t>
  </si>
  <si>
    <t>43.77</t>
  </si>
  <si>
    <t>1,00,766</t>
  </si>
  <si>
    <t>90,035</t>
  </si>
  <si>
    <t>43.36</t>
  </si>
  <si>
    <t>1,04,692</t>
  </si>
  <si>
    <t>87,286</t>
  </si>
  <si>
    <t>1,03,296</t>
  </si>
  <si>
    <t>50,162</t>
  </si>
  <si>
    <t>40.43</t>
  </si>
  <si>
    <t>43,874</t>
  </si>
  <si>
    <t>30.87</t>
  </si>
  <si>
    <t>41,215</t>
  </si>
  <si>
    <t>30.83</t>
  </si>
  <si>
    <t>82,572</t>
  </si>
  <si>
    <t>48.82</t>
  </si>
  <si>
    <t>91,091</t>
  </si>
  <si>
    <t>59.46</t>
  </si>
  <si>
    <t>61,066</t>
  </si>
  <si>
    <t>43.16</t>
  </si>
  <si>
    <t>64,108</t>
  </si>
  <si>
    <t>31.23</t>
  </si>
  <si>
    <t>1,37,867</t>
  </si>
  <si>
    <t>1,09,546</t>
  </si>
  <si>
    <t>80,508</t>
  </si>
  <si>
    <t>36,233</t>
  </si>
  <si>
    <t>54.41</t>
  </si>
  <si>
    <t>1,06,847</t>
  </si>
  <si>
    <t>71.33</t>
  </si>
  <si>
    <t>1,78,699</t>
  </si>
  <si>
    <t>58.75</t>
  </si>
  <si>
    <t>65,707</t>
  </si>
  <si>
    <t>49.76</t>
  </si>
  <si>
    <t>1,08,902</t>
  </si>
  <si>
    <t>1,96,214</t>
  </si>
  <si>
    <t>66.30</t>
  </si>
  <si>
    <t>2,73,862</t>
  </si>
  <si>
    <t>73.41</t>
  </si>
  <si>
    <t>2,53,102</t>
  </si>
  <si>
    <t>2,09,267</t>
  </si>
  <si>
    <t>52.86</t>
  </si>
  <si>
    <t>4,97,629</t>
  </si>
  <si>
    <t>62.40</t>
  </si>
  <si>
    <t>1,06,466</t>
  </si>
  <si>
    <t>31.78</t>
  </si>
  <si>
    <t>62,963</t>
  </si>
  <si>
    <t>83,556</t>
  </si>
  <si>
    <t>61.16</t>
  </si>
  <si>
    <t>1,22,326</t>
  </si>
  <si>
    <t>57.92</t>
  </si>
  <si>
    <t>87,954</t>
  </si>
  <si>
    <t>44,682</t>
  </si>
  <si>
    <t>64,956</t>
  </si>
  <si>
    <t>1,31,063</t>
  </si>
  <si>
    <t>3,16,079</t>
  </si>
  <si>
    <t>63.54</t>
  </si>
  <si>
    <t>83,656</t>
  </si>
  <si>
    <t>71,402</t>
  </si>
  <si>
    <t>44.93</t>
  </si>
  <si>
    <t>68,740</t>
  </si>
  <si>
    <t>85,117</t>
  </si>
  <si>
    <t>58.80</t>
  </si>
  <si>
    <t>55,509</t>
  </si>
  <si>
    <t>49.69</t>
  </si>
  <si>
    <t>82,860</t>
  </si>
  <si>
    <t>47.98</t>
  </si>
  <si>
    <t>1,84,774</t>
  </si>
  <si>
    <t>1,17,378</t>
  </si>
  <si>
    <t>43.79</t>
  </si>
  <si>
    <t>1,42,477</t>
  </si>
  <si>
    <t>2,15,627</t>
  </si>
  <si>
    <t>74.32</t>
  </si>
  <si>
    <t>86,341</t>
  </si>
  <si>
    <t>83,532</t>
  </si>
  <si>
    <t>55.65</t>
  </si>
  <si>
    <t>76,261</t>
  </si>
  <si>
    <t>50.20</t>
  </si>
  <si>
    <t>56,090</t>
  </si>
  <si>
    <t>49,479</t>
  </si>
  <si>
    <t>39.57</t>
  </si>
  <si>
    <t>1,75,712</t>
  </si>
  <si>
    <t>1,73,192</t>
  </si>
  <si>
    <t>51.47</t>
  </si>
  <si>
    <t>1,49,384</t>
  </si>
  <si>
    <t>3,33,947</t>
  </si>
  <si>
    <t>62.72</t>
  </si>
  <si>
    <t>1,34,062</t>
  </si>
  <si>
    <t>55.28</t>
  </si>
  <si>
    <t>77,791</t>
  </si>
  <si>
    <t>49.75</t>
  </si>
  <si>
    <t>2,03,773</t>
  </si>
  <si>
    <t>2,36,374</t>
  </si>
  <si>
    <t>65.14</t>
  </si>
  <si>
    <t>1,50,440</t>
  </si>
  <si>
    <t>58.17</t>
  </si>
  <si>
    <t>1,19,357</t>
  </si>
  <si>
    <t>59.37</t>
  </si>
  <si>
    <t>68,054</t>
  </si>
  <si>
    <t>53.93</t>
  </si>
  <si>
    <t>57,833</t>
  </si>
  <si>
    <t>89,014</t>
  </si>
  <si>
    <t>35.39</t>
  </si>
  <si>
    <t>34,361</t>
  </si>
  <si>
    <t>36.89</t>
  </si>
  <si>
    <t>70,228</t>
  </si>
  <si>
    <t>54.52</t>
  </si>
  <si>
    <t>40,095</t>
  </si>
  <si>
    <t>35.87</t>
  </si>
  <si>
    <t>1,08,858</t>
  </si>
  <si>
    <t>50.95</t>
  </si>
  <si>
    <t>2,12,229</t>
  </si>
  <si>
    <t>57.35</t>
  </si>
  <si>
    <t>94,156</t>
  </si>
  <si>
    <t>57.97</t>
  </si>
  <si>
    <t>20,685</t>
  </si>
  <si>
    <t>26.06</t>
  </si>
  <si>
    <t>39,314</t>
  </si>
  <si>
    <t>1,81,775</t>
  </si>
  <si>
    <t>70.50</t>
  </si>
  <si>
    <t>1,29,910</t>
  </si>
  <si>
    <t>38.20</t>
  </si>
  <si>
    <t>79,080</t>
  </si>
  <si>
    <t>49.24</t>
  </si>
  <si>
    <t>2,35,956</t>
  </si>
  <si>
    <t>74.43</t>
  </si>
  <si>
    <t>1,17,346</t>
  </si>
  <si>
    <t>65.37</t>
  </si>
  <si>
    <t>78,028</t>
  </si>
  <si>
    <t>40.50</t>
  </si>
  <si>
    <t>1,57,454</t>
  </si>
  <si>
    <t>1,50,445</t>
  </si>
  <si>
    <t>56.54</t>
  </si>
  <si>
    <t>1,81,347</t>
  </si>
  <si>
    <t>60.61</t>
  </si>
  <si>
    <t>2,33,289</t>
  </si>
  <si>
    <t>30.84</t>
  </si>
  <si>
    <t>1,77,637</t>
  </si>
  <si>
    <t>3,03,564</t>
  </si>
  <si>
    <t>44.82</t>
  </si>
  <si>
    <t>2,29,596</t>
  </si>
  <si>
    <t>60.85</t>
  </si>
  <si>
    <t>2,78,490</t>
  </si>
  <si>
    <t>66.80</t>
  </si>
  <si>
    <t>2,66,401</t>
  </si>
  <si>
    <t>3,57,848</t>
  </si>
  <si>
    <t>1,89,803</t>
  </si>
  <si>
    <t>51.09</t>
  </si>
  <si>
    <t>3,67,593</t>
  </si>
  <si>
    <t>62.14</t>
  </si>
  <si>
    <t>2,86,084</t>
  </si>
  <si>
    <t>71.25</t>
  </si>
  <si>
    <t>1,26,742</t>
  </si>
  <si>
    <t>57.82</t>
  </si>
  <si>
    <t>1,64,801</t>
  </si>
  <si>
    <t>42.95</t>
  </si>
  <si>
    <t>89,505</t>
  </si>
  <si>
    <t>1,52,218</t>
  </si>
  <si>
    <t>64.35</t>
  </si>
  <si>
    <t>1,60,342</t>
  </si>
  <si>
    <t>37.97</t>
  </si>
  <si>
    <t>2,77,868</t>
  </si>
  <si>
    <t>1,54,318</t>
  </si>
  <si>
    <t>1,47,775</t>
  </si>
  <si>
    <t>53.59</t>
  </si>
  <si>
    <t>2,99,995</t>
  </si>
  <si>
    <t>2,05,589</t>
  </si>
  <si>
    <t>60.72</t>
  </si>
  <si>
    <t>1,88,512</t>
  </si>
  <si>
    <t>2,19,380</t>
  </si>
  <si>
    <t>42.66</t>
  </si>
  <si>
    <t>1,22,745</t>
  </si>
  <si>
    <t>33.26</t>
  </si>
  <si>
    <t>92,905</t>
  </si>
  <si>
    <t>39.01</t>
  </si>
  <si>
    <t>2,52,140</t>
  </si>
  <si>
    <t>54.70</t>
  </si>
  <si>
    <t>1,18,139</t>
  </si>
  <si>
    <t>1,18,214</t>
  </si>
  <si>
    <t>59.10</t>
  </si>
  <si>
    <t>1,01,588</t>
  </si>
  <si>
    <t>41.59</t>
  </si>
  <si>
    <t>4,37,381</t>
  </si>
  <si>
    <t>1,78,196</t>
  </si>
  <si>
    <t>25.49</t>
  </si>
  <si>
    <t>91,813</t>
  </si>
  <si>
    <t>38.32</t>
  </si>
  <si>
    <t>1,38,104</t>
  </si>
  <si>
    <t>48.55</t>
  </si>
  <si>
    <t>1,48,805</t>
  </si>
  <si>
    <t>4,67,229</t>
  </si>
  <si>
    <t>1,40,201</t>
  </si>
  <si>
    <t>48.51</t>
  </si>
  <si>
    <t>1,31,493</t>
  </si>
  <si>
    <t>54.33</t>
  </si>
  <si>
    <t>71,601</t>
  </si>
  <si>
    <t>44.80</t>
  </si>
  <si>
    <t>1,29,715</t>
  </si>
  <si>
    <t>55.70</t>
  </si>
  <si>
    <t>2,68,546</t>
  </si>
  <si>
    <t>55.81</t>
  </si>
  <si>
    <t>93,126</t>
  </si>
  <si>
    <t>50.63</t>
  </si>
  <si>
    <t>89,778</t>
  </si>
  <si>
    <t>45.11</t>
  </si>
  <si>
    <t>30,599</t>
  </si>
  <si>
    <t>28.46</t>
  </si>
  <si>
    <t>81,690</t>
  </si>
  <si>
    <t>55,076</t>
  </si>
  <si>
    <t>31.80</t>
  </si>
  <si>
    <t>1,65,311</t>
  </si>
  <si>
    <t>48.98</t>
  </si>
  <si>
    <t>35,496</t>
  </si>
  <si>
    <t>39.26</t>
  </si>
  <si>
    <t>83,202</t>
  </si>
  <si>
    <t>20,851</t>
  </si>
  <si>
    <t>55.15</t>
  </si>
  <si>
    <t>32,883</t>
  </si>
  <si>
    <t>50.64</t>
  </si>
  <si>
    <t>2,68,454</t>
  </si>
  <si>
    <t>57.57</t>
  </si>
  <si>
    <t>1,16,962</t>
  </si>
  <si>
    <t>55.86</t>
  </si>
  <si>
    <t>2,00,483</t>
  </si>
  <si>
    <t>2,48,104</t>
  </si>
  <si>
    <t>66.76</t>
  </si>
  <si>
    <t>1,37,102</t>
  </si>
  <si>
    <t>49.84</t>
  </si>
  <si>
    <t>96,603</t>
  </si>
  <si>
    <t>44.43</t>
  </si>
  <si>
    <t>1,90,425</t>
  </si>
  <si>
    <t>69.09</t>
  </si>
  <si>
    <t>2,95,728</t>
  </si>
  <si>
    <t>63.63</t>
  </si>
  <si>
    <t>58.27</t>
  </si>
  <si>
    <t>1,72,464</t>
  </si>
  <si>
    <t>56.73</t>
  </si>
  <si>
    <t>22,90,116</t>
  </si>
  <si>
    <t>83.17</t>
  </si>
  <si>
    <t>53.23</t>
  </si>
  <si>
    <t>3,05,122</t>
  </si>
  <si>
    <t>50.15</t>
  </si>
  <si>
    <t>3,58,996</t>
  </si>
  <si>
    <t>60.52</t>
  </si>
  <si>
    <t>2,33,423</t>
  </si>
  <si>
    <t>47.77</t>
  </si>
  <si>
    <t>1,66,674</t>
  </si>
  <si>
    <t>52.32</t>
  </si>
  <si>
    <t>1,66,157</t>
  </si>
  <si>
    <t>50.35</t>
  </si>
  <si>
    <t>1,35,291</t>
  </si>
  <si>
    <t>2,13,664</t>
  </si>
  <si>
    <t>41.18</t>
  </si>
  <si>
    <t>1,30,641</t>
  </si>
  <si>
    <t>40.66</t>
  </si>
  <si>
    <t>2,16,635</t>
  </si>
  <si>
    <t>45.68</t>
  </si>
  <si>
    <t>1,18,680</t>
  </si>
  <si>
    <t>42.36</t>
  </si>
  <si>
    <t>98,397</t>
  </si>
  <si>
    <t>53.78</t>
  </si>
  <si>
    <t>1,05,689</t>
  </si>
  <si>
    <t>57.26</t>
  </si>
  <si>
    <t>2,92,361</t>
  </si>
  <si>
    <t>60.97</t>
  </si>
  <si>
    <t>1,24,774</t>
  </si>
  <si>
    <t>35.78</t>
  </si>
  <si>
    <t>1,51,529</t>
  </si>
  <si>
    <t>61.04</t>
  </si>
  <si>
    <t>1,30,953</t>
  </si>
  <si>
    <t>3,35,844</t>
  </si>
  <si>
    <t>3,75,594</t>
  </si>
  <si>
    <t>58,106</t>
  </si>
  <si>
    <t>41.46</t>
  </si>
  <si>
    <t>3,48,328</t>
  </si>
  <si>
    <t>43.41</t>
  </si>
  <si>
    <t>1,16,035</t>
  </si>
  <si>
    <t>38.99</t>
  </si>
  <si>
    <t>44,142</t>
  </si>
  <si>
    <t>32.62</t>
  </si>
  <si>
    <t>1,35,083</t>
  </si>
  <si>
    <t>3,34,006</t>
  </si>
  <si>
    <t>50.16</t>
  </si>
  <si>
    <t>1,60,746</t>
  </si>
  <si>
    <t>43.28</t>
  </si>
  <si>
    <t>1,46,627</t>
  </si>
  <si>
    <t>38.02</t>
  </si>
  <si>
    <t>67,632</t>
  </si>
  <si>
    <t>29.87</t>
  </si>
  <si>
    <t>1,69,175</t>
  </si>
  <si>
    <t>53.94</t>
  </si>
  <si>
    <t>1,63,117</t>
  </si>
  <si>
    <t>1,17,594</t>
  </si>
  <si>
    <t>53.04</t>
  </si>
  <si>
    <t>2,61,784</t>
  </si>
  <si>
    <t>58.04</t>
  </si>
  <si>
    <t>1,85,672</t>
  </si>
  <si>
    <t>52.43</t>
  </si>
  <si>
    <t>1,23,029</t>
  </si>
  <si>
    <t>41.26</t>
  </si>
  <si>
    <t>3,78,293</t>
  </si>
  <si>
    <t>68.08</t>
  </si>
  <si>
    <t>18,381</t>
  </si>
  <si>
    <t>32.47</t>
  </si>
  <si>
    <t>1,40,559</t>
  </si>
  <si>
    <t>48.71</t>
  </si>
  <si>
    <t>5,52,615</t>
  </si>
  <si>
    <t>77.75</t>
  </si>
  <si>
    <t>2,57,266</t>
  </si>
  <si>
    <t>2,63,127</t>
  </si>
  <si>
    <t>57.38</t>
  </si>
  <si>
    <t>1,65,630</t>
  </si>
  <si>
    <t>1,36,088</t>
  </si>
  <si>
    <t>45.59</t>
  </si>
  <si>
    <t>2,70,649</t>
  </si>
  <si>
    <t>59.71</t>
  </si>
  <si>
    <t>1,20,333</t>
  </si>
  <si>
    <t>2,41,827</t>
  </si>
  <si>
    <t>63.27</t>
  </si>
  <si>
    <t>6,17,639</t>
  </si>
  <si>
    <t>83.44</t>
  </si>
  <si>
    <t>58,926</t>
  </si>
  <si>
    <t>39.93</t>
  </si>
  <si>
    <t>5,49,646</t>
  </si>
  <si>
    <t>70.66</t>
  </si>
  <si>
    <t>1,32,077</t>
  </si>
  <si>
    <t>42.41</t>
  </si>
  <si>
    <t>2,12,880</t>
  </si>
  <si>
    <t>56.16</t>
  </si>
  <si>
    <t>1,73,351</t>
  </si>
  <si>
    <t>1,50,754</t>
  </si>
  <si>
    <t>64.71</t>
  </si>
  <si>
    <t>1,55,491</t>
  </si>
  <si>
    <t>2,41,683</t>
  </si>
  <si>
    <t>55.54</t>
  </si>
  <si>
    <t>1,27,971</t>
  </si>
  <si>
    <t>43.71</t>
  </si>
  <si>
    <t>2,34,121</t>
  </si>
  <si>
    <t>70.09</t>
  </si>
  <si>
    <t>2,80,186</t>
  </si>
  <si>
    <t>65.13</t>
  </si>
  <si>
    <t>4,66,048</t>
  </si>
  <si>
    <t>75.05</t>
  </si>
  <si>
    <t>2,80,439</t>
  </si>
  <si>
    <t>64.79</t>
  </si>
  <si>
    <t>2,33,946</t>
  </si>
  <si>
    <t>69.06</t>
  </si>
  <si>
    <t>2,47,175</t>
  </si>
  <si>
    <t>68.16</t>
  </si>
  <si>
    <t>1,27,416</t>
  </si>
  <si>
    <t>51.01</t>
  </si>
  <si>
    <t>1,41,447</t>
  </si>
  <si>
    <t>1,51,983</t>
  </si>
  <si>
    <t>69.16</t>
  </si>
  <si>
    <t>3,320</t>
  </si>
  <si>
    <t>46.16</t>
  </si>
  <si>
    <t>1,29,550</t>
  </si>
  <si>
    <t>53.74</t>
  </si>
  <si>
    <t>1,05,270</t>
  </si>
  <si>
    <t>52.91</t>
  </si>
  <si>
    <t>2,05,665</t>
  </si>
  <si>
    <t>51.53</t>
  </si>
  <si>
    <t>1,67,811</t>
  </si>
  <si>
    <t>69.32</t>
  </si>
  <si>
    <t>2,29,451</t>
  </si>
  <si>
    <t>71.97</t>
  </si>
  <si>
    <t>4,07,289</t>
  </si>
  <si>
    <t>69.19</t>
  </si>
  <si>
    <t>2,51,342</t>
  </si>
  <si>
    <t>1,26,366</t>
  </si>
  <si>
    <t>2,70,335</t>
  </si>
  <si>
    <t>2,26,299</t>
  </si>
  <si>
    <t>70.64</t>
  </si>
  <si>
    <t>1,84,291</t>
  </si>
  <si>
    <t>65.85</t>
  </si>
  <si>
    <t>4,02,127</t>
  </si>
  <si>
    <t>66.51</t>
  </si>
  <si>
    <t>80,349</t>
  </si>
  <si>
    <t>51.94</t>
  </si>
  <si>
    <t>97,919</t>
  </si>
  <si>
    <t>1,43,676</t>
  </si>
  <si>
    <t>8,37,683</t>
  </si>
  <si>
    <t>84.72</t>
  </si>
  <si>
    <t>4,93,706</t>
  </si>
  <si>
    <t>75.91</t>
  </si>
  <si>
    <t>4,38,793</t>
  </si>
  <si>
    <t>4,73,727</t>
  </si>
  <si>
    <t>59.34</t>
  </si>
  <si>
    <t>5,17,692</t>
  </si>
  <si>
    <t>69.51</t>
  </si>
  <si>
    <t>3,36,693</t>
  </si>
  <si>
    <t>63.65</t>
  </si>
  <si>
    <t>3,00,971</t>
  </si>
  <si>
    <t>52.93</t>
  </si>
  <si>
    <t>3,28,410</t>
  </si>
  <si>
    <t>57.42</t>
  </si>
  <si>
    <t>95,058</t>
  </si>
  <si>
    <t>1,11,196</t>
  </si>
  <si>
    <t>46.02</t>
  </si>
  <si>
    <t>2,60,569</t>
  </si>
  <si>
    <t>54.06</t>
  </si>
  <si>
    <t>1,32,406</t>
  </si>
  <si>
    <t>1,59,714</t>
  </si>
  <si>
    <t>2,89,566</t>
  </si>
  <si>
    <t>1,07,771</t>
  </si>
  <si>
    <t>86,040</t>
  </si>
  <si>
    <t>53.08</t>
  </si>
  <si>
    <t>3,38,726</t>
  </si>
  <si>
    <t>67.25</t>
  </si>
  <si>
    <t>3,53,927</t>
  </si>
  <si>
    <t>12,75,988</t>
  </si>
  <si>
    <t>4,09,612</t>
  </si>
  <si>
    <t>52.63</t>
  </si>
  <si>
    <t>1,45,743</t>
  </si>
  <si>
    <t>43.85</t>
  </si>
  <si>
    <t>2,03,657</t>
  </si>
  <si>
    <t>61.01</t>
  </si>
  <si>
    <t>4,48,757</t>
  </si>
  <si>
    <t>60.28</t>
  </si>
  <si>
    <t>1,10,618</t>
  </si>
  <si>
    <t>40.02</t>
  </si>
  <si>
    <t>73,105</t>
  </si>
  <si>
    <t>38.41</t>
  </si>
  <si>
    <t>96,782</t>
  </si>
  <si>
    <t>49.54</t>
  </si>
  <si>
    <t>1,90,806</t>
  </si>
  <si>
    <t>3,44,084</t>
  </si>
  <si>
    <t>62.18</t>
  </si>
  <si>
    <t>1,64,803</t>
  </si>
  <si>
    <t>51.44</t>
  </si>
  <si>
    <t>50,427</t>
  </si>
  <si>
    <t>30.34</t>
  </si>
  <si>
    <t>48,952</t>
  </si>
  <si>
    <t>45.46</t>
  </si>
  <si>
    <t>1,74,220</t>
  </si>
  <si>
    <t>54.42</t>
  </si>
  <si>
    <t>1,85,053</t>
  </si>
  <si>
    <t>1,12,725</t>
  </si>
  <si>
    <t>50.21</t>
  </si>
  <si>
    <t>11,612</t>
  </si>
  <si>
    <t>56.65</t>
  </si>
  <si>
    <t>6,55,377</t>
  </si>
  <si>
    <t>68.51</t>
  </si>
  <si>
    <t>73,665</t>
  </si>
  <si>
    <t>56.23</t>
  </si>
  <si>
    <t>1,06,690</t>
  </si>
  <si>
    <t>2,60,339</t>
  </si>
  <si>
    <t>2,23,857</t>
  </si>
  <si>
    <t>73.27</t>
  </si>
  <si>
    <t>2,23,233</t>
  </si>
  <si>
    <t>58.84</t>
  </si>
  <si>
    <t>1,67,260</t>
  </si>
  <si>
    <t>48.89</t>
  </si>
  <si>
    <t>1,93,233</t>
  </si>
  <si>
    <t>53.50</t>
  </si>
  <si>
    <t>1,76,303</t>
  </si>
  <si>
    <t>65.58</t>
  </si>
  <si>
    <t>5,03,751</t>
  </si>
  <si>
    <t>59.47</t>
  </si>
  <si>
    <t>4,72,500</t>
  </si>
  <si>
    <t>46.76</t>
  </si>
  <si>
    <t>3,26,283</t>
  </si>
  <si>
    <t>59.80</t>
  </si>
  <si>
    <t>2,46,500</t>
  </si>
  <si>
    <t>3,34,046</t>
  </si>
  <si>
    <t>3,06,648</t>
  </si>
  <si>
    <t>47.45</t>
  </si>
  <si>
    <t>2,52,577</t>
  </si>
  <si>
    <t>5,58,060</t>
  </si>
  <si>
    <t>70.42</t>
  </si>
  <si>
    <t>2,17,361</t>
  </si>
  <si>
    <t>62.99</t>
  </si>
  <si>
    <t>1,15,693</t>
  </si>
  <si>
    <t>35.60</t>
  </si>
  <si>
    <t>2,07,951</t>
  </si>
  <si>
    <t>2,34,049</t>
  </si>
  <si>
    <t>2,88,010</t>
  </si>
  <si>
    <t>4,60,045</t>
  </si>
  <si>
    <t>3,63,423</t>
  </si>
  <si>
    <t>60.14</t>
  </si>
  <si>
    <t>3,22,318</t>
  </si>
  <si>
    <t>60.05</t>
  </si>
  <si>
    <t>5,73,258</t>
  </si>
  <si>
    <t>6,20,159</t>
  </si>
  <si>
    <t>55.88</t>
  </si>
  <si>
    <t>5,37,996</t>
  </si>
  <si>
    <t>70.85</t>
  </si>
  <si>
    <t>DLF</t>
  </si>
  <si>
    <t>15,15,328</t>
  </si>
  <si>
    <t>28.98</t>
  </si>
  <si>
    <t>12,55,657</t>
  </si>
  <si>
    <t>22.59</t>
  </si>
  <si>
    <t>8,99,554</t>
  </si>
  <si>
    <t>21.57</t>
  </si>
  <si>
    <t>9,18,299</t>
  </si>
  <si>
    <t>22.05</t>
  </si>
  <si>
    <t>8,68,210</t>
  </si>
  <si>
    <t>21.54</t>
  </si>
  <si>
    <t>13,51,292</t>
  </si>
  <si>
    <t>25.35</t>
  </si>
  <si>
    <t>10,93,517</t>
  </si>
  <si>
    <t>11,38,026</t>
  </si>
  <si>
    <t>26.77</t>
  </si>
  <si>
    <t>10,87,841</t>
  </si>
  <si>
    <t>26.92</t>
  </si>
  <si>
    <t>15,25,383</t>
  </si>
  <si>
    <t>28.26</t>
  </si>
  <si>
    <t>18,71,064</t>
  </si>
  <si>
    <t>14,34,644</t>
  </si>
  <si>
    <t>32.60</t>
  </si>
  <si>
    <t>5,63,856</t>
  </si>
  <si>
    <t>23.43</t>
  </si>
  <si>
    <t>15,67,472</t>
  </si>
  <si>
    <t>15,34,810</t>
  </si>
  <si>
    <t>28.72</t>
  </si>
  <si>
    <t>14,87,695</t>
  </si>
  <si>
    <t>44.29</t>
  </si>
  <si>
    <t>9,23,317</t>
  </si>
  <si>
    <t>28.43</t>
  </si>
  <si>
    <t>27.49</t>
  </si>
  <si>
    <t>9,91,362</t>
  </si>
  <si>
    <t>28.60</t>
  </si>
  <si>
    <t>13,21,960</t>
  </si>
  <si>
    <t>24.13</t>
  </si>
  <si>
    <t>25,36,726</t>
  </si>
  <si>
    <t>29.91</t>
  </si>
  <si>
    <t>25,26,808</t>
  </si>
  <si>
    <t>30.73</t>
  </si>
  <si>
    <t>17,09,828</t>
  </si>
  <si>
    <t>23.01</t>
  </si>
  <si>
    <t>10,63,118</t>
  </si>
  <si>
    <t>23.90</t>
  </si>
  <si>
    <t>6,16,905</t>
  </si>
  <si>
    <t>19.38</t>
  </si>
  <si>
    <t>8,15,373</t>
  </si>
  <si>
    <t>20.19</t>
  </si>
  <si>
    <t>14,65,893</t>
  </si>
  <si>
    <t>12,78,296</t>
  </si>
  <si>
    <t>34.86</t>
  </si>
  <si>
    <t>10,84,994</t>
  </si>
  <si>
    <t>28.78</t>
  </si>
  <si>
    <t>13,65,348</t>
  </si>
  <si>
    <t>10,06,190</t>
  </si>
  <si>
    <t>31.29</t>
  </si>
  <si>
    <t>8,23,819</t>
  </si>
  <si>
    <t>21.46</t>
  </si>
  <si>
    <t>29,97,118</t>
  </si>
  <si>
    <t>18,74,567</t>
  </si>
  <si>
    <t>36.13</t>
  </si>
  <si>
    <t>16,11,567</t>
  </si>
  <si>
    <t>10,66,377</t>
  </si>
  <si>
    <t>28.09</t>
  </si>
  <si>
    <t>5,40,224</t>
  </si>
  <si>
    <t>21.15</t>
  </si>
  <si>
    <t>6,83,638</t>
  </si>
  <si>
    <t>21.91</t>
  </si>
  <si>
    <t>12,05,117</t>
  </si>
  <si>
    <t>27.24</t>
  </si>
  <si>
    <t>4,33,553</t>
  </si>
  <si>
    <t>21.88</t>
  </si>
  <si>
    <t>8,04,341</t>
  </si>
  <si>
    <t>30.20</t>
  </si>
  <si>
    <t>44,97,301</t>
  </si>
  <si>
    <t>41.51</t>
  </si>
  <si>
    <t>22,10,150</t>
  </si>
  <si>
    <t>22.37</t>
  </si>
  <si>
    <t>23,97,986</t>
  </si>
  <si>
    <t>29.89</t>
  </si>
  <si>
    <t>14,13,807</t>
  </si>
  <si>
    <t>9,01,718</t>
  </si>
  <si>
    <t>20,11,003</t>
  </si>
  <si>
    <t>41.38</t>
  </si>
  <si>
    <t>17,19,677</t>
  </si>
  <si>
    <t>16,16,139</t>
  </si>
  <si>
    <t>29.19</t>
  </si>
  <si>
    <t>35,88,631</t>
  </si>
  <si>
    <t>21,52,623</t>
  </si>
  <si>
    <t>32.46</t>
  </si>
  <si>
    <t>16,86,962</t>
  </si>
  <si>
    <t>25.94</t>
  </si>
  <si>
    <t>14,65,183</t>
  </si>
  <si>
    <t>30.30</t>
  </si>
  <si>
    <t>25,71,088</t>
  </si>
  <si>
    <t>27.01</t>
  </si>
  <si>
    <t>15,67,756</t>
  </si>
  <si>
    <t>30.81</t>
  </si>
  <si>
    <t>13,66,844</t>
  </si>
  <si>
    <t>28.51</t>
  </si>
  <si>
    <t>7,83,499</t>
  </si>
  <si>
    <t>19.42</t>
  </si>
  <si>
    <t>7,59,640</t>
  </si>
  <si>
    <t>19.28</t>
  </si>
  <si>
    <t>10,60,940</t>
  </si>
  <si>
    <t>26.13</t>
  </si>
  <si>
    <t>19,02,705</t>
  </si>
  <si>
    <t>31.99</t>
  </si>
  <si>
    <t>14,88,669</t>
  </si>
  <si>
    <t>25.10</t>
  </si>
  <si>
    <t>13,21,768</t>
  </si>
  <si>
    <t>33.15</t>
  </si>
  <si>
    <t>21,78,918</t>
  </si>
  <si>
    <t>36.90</t>
  </si>
  <si>
    <t>29,66,473</t>
  </si>
  <si>
    <t>40.39</t>
  </si>
  <si>
    <t>13,99,226</t>
  </si>
  <si>
    <t>32.43</t>
  </si>
  <si>
    <t>18,57,685</t>
  </si>
  <si>
    <t>39.86</t>
  </si>
  <si>
    <t>31,06,920</t>
  </si>
  <si>
    <t>33.88</t>
  </si>
  <si>
    <t>13,99,889</t>
  </si>
  <si>
    <t>11,08,264</t>
  </si>
  <si>
    <t>35.33</t>
  </si>
  <si>
    <t>16,40,540</t>
  </si>
  <si>
    <t>12,55,615</t>
  </si>
  <si>
    <t>32.03</t>
  </si>
  <si>
    <t>10,66,923</t>
  </si>
  <si>
    <t>28.99</t>
  </si>
  <si>
    <t>10,05,365</t>
  </si>
  <si>
    <t>27.99</t>
  </si>
  <si>
    <t>10,94,848</t>
  </si>
  <si>
    <t>25.39</t>
  </si>
  <si>
    <t>6,74,172</t>
  </si>
  <si>
    <t>23.58</t>
  </si>
  <si>
    <t>19,71,501</t>
  </si>
  <si>
    <t>31.00</t>
  </si>
  <si>
    <t>19,08,443</t>
  </si>
  <si>
    <t>44.23</t>
  </si>
  <si>
    <t>11,44,089</t>
  </si>
  <si>
    <t>31.73</t>
  </si>
  <si>
    <t>2,85,607</t>
  </si>
  <si>
    <t>34.76</t>
  </si>
  <si>
    <t>5,15,947</t>
  </si>
  <si>
    <t>17.21</t>
  </si>
  <si>
    <t>22,66,847</t>
  </si>
  <si>
    <t>12,11,862</t>
  </si>
  <si>
    <t>30.42</t>
  </si>
  <si>
    <t>10,45,150</t>
  </si>
  <si>
    <t>31.53</t>
  </si>
  <si>
    <t>8,63,846</t>
  </si>
  <si>
    <t>18.56</t>
  </si>
  <si>
    <t>11,73,844</t>
  </si>
  <si>
    <t>26.39</t>
  </si>
  <si>
    <t>7,31,515</t>
  </si>
  <si>
    <t>19.22</t>
  </si>
  <si>
    <t>4,18,777</t>
  </si>
  <si>
    <t>20.62</t>
  </si>
  <si>
    <t>17,70,578</t>
  </si>
  <si>
    <t>15,91,813</t>
  </si>
  <si>
    <t>16,06,211</t>
  </si>
  <si>
    <t>29,92,010</t>
  </si>
  <si>
    <t>45.56</t>
  </si>
  <si>
    <t>10,59,493</t>
  </si>
  <si>
    <t>33.80</t>
  </si>
  <si>
    <t>9,93,656</t>
  </si>
  <si>
    <t>35.82</t>
  </si>
  <si>
    <t>10,23,261</t>
  </si>
  <si>
    <t>37.73</t>
  </si>
  <si>
    <t>10,45,758</t>
  </si>
  <si>
    <t>35.11</t>
  </si>
  <si>
    <t>9,46,305</t>
  </si>
  <si>
    <t>32.54</t>
  </si>
  <si>
    <t>12,19,875</t>
  </si>
  <si>
    <t>37.70</t>
  </si>
  <si>
    <t>21,89,900</t>
  </si>
  <si>
    <t>6,97,922</t>
  </si>
  <si>
    <t>4,92,400</t>
  </si>
  <si>
    <t>27.00</t>
  </si>
  <si>
    <t>13,31,591</t>
  </si>
  <si>
    <t>37.15</t>
  </si>
  <si>
    <t>15,55,695</t>
  </si>
  <si>
    <t>46.71</t>
  </si>
  <si>
    <t>16,07,197</t>
  </si>
  <si>
    <t>46.61</t>
  </si>
  <si>
    <t>34,62,044</t>
  </si>
  <si>
    <t>30,45,618</t>
  </si>
  <si>
    <t>38.64</t>
  </si>
  <si>
    <t>19,71,911</t>
  </si>
  <si>
    <t>29.23</t>
  </si>
  <si>
    <t>22,70,553</t>
  </si>
  <si>
    <t>35.69</t>
  </si>
  <si>
    <t>7,58,202</t>
  </si>
  <si>
    <t>28.56</t>
  </si>
  <si>
    <t>11,18,070</t>
  </si>
  <si>
    <t>32.71</t>
  </si>
  <si>
    <t>6,05,408</t>
  </si>
  <si>
    <t>22,03,101</t>
  </si>
  <si>
    <t>36.74</t>
  </si>
  <si>
    <t>12,48,057</t>
  </si>
  <si>
    <t>9,08,710</t>
  </si>
  <si>
    <t>18,62,400</t>
  </si>
  <si>
    <t>9,70,969</t>
  </si>
  <si>
    <t>35.70</t>
  </si>
  <si>
    <t>11,57,257</t>
  </si>
  <si>
    <t>33.41</t>
  </si>
  <si>
    <t>9,86,713</t>
  </si>
  <si>
    <t>34.90</t>
  </si>
  <si>
    <t>14,51,925</t>
  </si>
  <si>
    <t>31.28</t>
  </si>
  <si>
    <t>7,04,465</t>
  </si>
  <si>
    <t>5,00,964</t>
  </si>
  <si>
    <t>19.09</t>
  </si>
  <si>
    <t>16,49,296</t>
  </si>
  <si>
    <t>9,59,052</t>
  </si>
  <si>
    <t>8,34,318</t>
  </si>
  <si>
    <t>26.84</t>
  </si>
  <si>
    <t>11,05,702</t>
  </si>
  <si>
    <t>28.41</t>
  </si>
  <si>
    <t>11,38,584</t>
  </si>
  <si>
    <t>27.23</t>
  </si>
  <si>
    <t>8,10,240</t>
  </si>
  <si>
    <t>28.61</t>
  </si>
  <si>
    <t>6,33,868</t>
  </si>
  <si>
    <t>21.68</t>
  </si>
  <si>
    <t>8,51,950</t>
  </si>
  <si>
    <t>11,13,261</t>
  </si>
  <si>
    <t>29.18</t>
  </si>
  <si>
    <t>7,79,593</t>
  </si>
  <si>
    <t>31.19</t>
  </si>
  <si>
    <t>9,73,104</t>
  </si>
  <si>
    <t>37.37</t>
  </si>
  <si>
    <t>4,26,477</t>
  </si>
  <si>
    <t>27.30</t>
  </si>
  <si>
    <t>8,59,740</t>
  </si>
  <si>
    <t>38.16</t>
  </si>
  <si>
    <t>4,91,704</t>
  </si>
  <si>
    <t>29.25</t>
  </si>
  <si>
    <t>7,40,747</t>
  </si>
  <si>
    <t>10,58,771</t>
  </si>
  <si>
    <t>38.59</t>
  </si>
  <si>
    <t>5,19,738</t>
  </si>
  <si>
    <t>4,98,880</t>
  </si>
  <si>
    <t>5,18,849</t>
  </si>
  <si>
    <t>7,68,472</t>
  </si>
  <si>
    <t>38.80</t>
  </si>
  <si>
    <t>12,96,236</t>
  </si>
  <si>
    <t>32.50</t>
  </si>
  <si>
    <t>7,22,237</t>
  </si>
  <si>
    <t>30.88</t>
  </si>
  <si>
    <t>8,19,837</t>
  </si>
  <si>
    <t>33,76,662</t>
  </si>
  <si>
    <t>15,31,855</t>
  </si>
  <si>
    <t>28.25</t>
  </si>
  <si>
    <t>17,22,473</t>
  </si>
  <si>
    <t>33.74</t>
  </si>
  <si>
    <t>19,70,388</t>
  </si>
  <si>
    <t>41.19</t>
  </si>
  <si>
    <t>14,72,828</t>
  </si>
  <si>
    <t>26.76</t>
  </si>
  <si>
    <t>13,71,416</t>
  </si>
  <si>
    <t>30.57</t>
  </si>
  <si>
    <t>19,13,613</t>
  </si>
  <si>
    <t>40.74</t>
  </si>
  <si>
    <t>4,67,537</t>
  </si>
  <si>
    <t>24.43</t>
  </si>
  <si>
    <t>10,10,057</t>
  </si>
  <si>
    <t>35.48</t>
  </si>
  <si>
    <t>6,54,267</t>
  </si>
  <si>
    <t>26.93</t>
  </si>
  <si>
    <t>5,15,650</t>
  </si>
  <si>
    <t>23.12</t>
  </si>
  <si>
    <t>10,04,634</t>
  </si>
  <si>
    <t>11,42,089</t>
  </si>
  <si>
    <t>8,29,392</t>
  </si>
  <si>
    <t>26.41</t>
  </si>
  <si>
    <t>5,53,857</t>
  </si>
  <si>
    <t>21.74</t>
  </si>
  <si>
    <t>16,74,803</t>
  </si>
  <si>
    <t>32.38</t>
  </si>
  <si>
    <t>9,82,735</t>
  </si>
  <si>
    <t>36.86</t>
  </si>
  <si>
    <t>4,47,723</t>
  </si>
  <si>
    <t>16.42</t>
  </si>
  <si>
    <t>7,29,690</t>
  </si>
  <si>
    <t>13,71,731</t>
  </si>
  <si>
    <t>41.24</t>
  </si>
  <si>
    <t>14,57,922</t>
  </si>
  <si>
    <t>7,88,556</t>
  </si>
  <si>
    <t>27.31</t>
  </si>
  <si>
    <t>13,67,240</t>
  </si>
  <si>
    <t>36.93</t>
  </si>
  <si>
    <t>10,16,092</t>
  </si>
  <si>
    <t>3,81,606</t>
  </si>
  <si>
    <t>25.31</t>
  </si>
  <si>
    <t>2,83,874</t>
  </si>
  <si>
    <t>11,70,475</t>
  </si>
  <si>
    <t>37.49</t>
  </si>
  <si>
    <t>4,46,635</t>
  </si>
  <si>
    <t>21.75</t>
  </si>
  <si>
    <t>8,09,358</t>
  </si>
  <si>
    <t>27.82</t>
  </si>
  <si>
    <t>7,66,686</t>
  </si>
  <si>
    <t>43.01</t>
  </si>
  <si>
    <t>10,20,499</t>
  </si>
  <si>
    <t>5,10,027</t>
  </si>
  <si>
    <t>24.94</t>
  </si>
  <si>
    <t>10,80,617</t>
  </si>
  <si>
    <t>26.91</t>
  </si>
  <si>
    <t>11,09,320</t>
  </si>
  <si>
    <t>39.15</t>
  </si>
  <si>
    <t>12,14,812</t>
  </si>
  <si>
    <t>22.45</t>
  </si>
  <si>
    <t>19,78,680</t>
  </si>
  <si>
    <t>18.50</t>
  </si>
  <si>
    <t>18,10,589</t>
  </si>
  <si>
    <t>7,21,180</t>
  </si>
  <si>
    <t>16,16,739</t>
  </si>
  <si>
    <t>39.04</t>
  </si>
  <si>
    <t>6,48,651</t>
  </si>
  <si>
    <t>25.86</t>
  </si>
  <si>
    <t>8,49,055</t>
  </si>
  <si>
    <t>27.09</t>
  </si>
  <si>
    <t>8,86,678</t>
  </si>
  <si>
    <t>31.50</t>
  </si>
  <si>
    <t>13,34,829</t>
  </si>
  <si>
    <t>11,05,229</t>
  </si>
  <si>
    <t>42.12</t>
  </si>
  <si>
    <t>21,86,741</t>
  </si>
  <si>
    <t>52.47</t>
  </si>
  <si>
    <t>8,78,209</t>
  </si>
  <si>
    <t>31.56</t>
  </si>
  <si>
    <t>7,97,205</t>
  </si>
  <si>
    <t>26.43</t>
  </si>
  <si>
    <t>31,12,102</t>
  </si>
  <si>
    <t>34.85</t>
  </si>
  <si>
    <t>84,58,217</t>
  </si>
  <si>
    <t>26,31,715</t>
  </si>
  <si>
    <t>26,42,140</t>
  </si>
  <si>
    <t>40.12</t>
  </si>
  <si>
    <t>23,08,681</t>
  </si>
  <si>
    <t>32.24</t>
  </si>
  <si>
    <t>28,83,804</t>
  </si>
  <si>
    <t>32,85,371</t>
  </si>
  <si>
    <t>35.07</t>
  </si>
  <si>
    <t>14,70,653</t>
  </si>
  <si>
    <t>36.36</t>
  </si>
  <si>
    <t>16,71,926</t>
  </si>
  <si>
    <t>19,44,477</t>
  </si>
  <si>
    <t>13,06,387</t>
  </si>
  <si>
    <t>38.66</t>
  </si>
  <si>
    <t>18,27,882</t>
  </si>
  <si>
    <t>14,94,285</t>
  </si>
  <si>
    <t>17,21,870</t>
  </si>
  <si>
    <t>27,87,433</t>
  </si>
  <si>
    <t>13,51,757</t>
  </si>
  <si>
    <t>25,94,734</t>
  </si>
  <si>
    <t>15,61,348</t>
  </si>
  <si>
    <t>46.90</t>
  </si>
  <si>
    <t>11,02,763</t>
  </si>
  <si>
    <t>22.64</t>
  </si>
  <si>
    <t>30,25,818</t>
  </si>
  <si>
    <t>46.34</t>
  </si>
  <si>
    <t>26,77,413</t>
  </si>
  <si>
    <t>51.10</t>
  </si>
  <si>
    <t>14,29,236</t>
  </si>
  <si>
    <t>37.57</t>
  </si>
  <si>
    <t>17,12,957</t>
  </si>
  <si>
    <t>6,75,874</t>
  </si>
  <si>
    <t>24.91</t>
  </si>
  <si>
    <t>57,19,970</t>
  </si>
  <si>
    <t>20.34</t>
  </si>
  <si>
    <t>55,01,866</t>
  </si>
  <si>
    <t>17,87,234</t>
  </si>
  <si>
    <t>29.76</t>
  </si>
  <si>
    <t>18,38,473</t>
  </si>
  <si>
    <t>25,38,986</t>
  </si>
  <si>
    <t>30.23</t>
  </si>
  <si>
    <t>15,47,563</t>
  </si>
  <si>
    <t>23.57</t>
  </si>
  <si>
    <t>12,28,613</t>
  </si>
  <si>
    <t>7,27,723</t>
  </si>
  <si>
    <t>30,45,207</t>
  </si>
  <si>
    <t>37.45</t>
  </si>
  <si>
    <t>14,24,228</t>
  </si>
  <si>
    <t>15,64,996</t>
  </si>
  <si>
    <t>33.54</t>
  </si>
  <si>
    <t>13,94,100</t>
  </si>
  <si>
    <t>43.44</t>
  </si>
  <si>
    <t>70,14,842</t>
  </si>
  <si>
    <t>69.72</t>
  </si>
  <si>
    <t>17,49,590</t>
  </si>
  <si>
    <t>40.97</t>
  </si>
  <si>
    <t>33,20,466</t>
  </si>
  <si>
    <t>33.14</t>
  </si>
  <si>
    <t>22,81,005</t>
  </si>
  <si>
    <t>49.21</t>
  </si>
  <si>
    <t>22,89,839</t>
  </si>
  <si>
    <t>41.81</t>
  </si>
  <si>
    <t>22,66,065</t>
  </si>
  <si>
    <t>14,43,072</t>
  </si>
  <si>
    <t>29.31</t>
  </si>
  <si>
    <t>4,97,107</t>
  </si>
  <si>
    <t>19.03</t>
  </si>
  <si>
    <t>4,20,139</t>
  </si>
  <si>
    <t>24.76</t>
  </si>
  <si>
    <t>21,78,878</t>
  </si>
  <si>
    <t>37.25</t>
  </si>
  <si>
    <t>36,67,493</t>
  </si>
  <si>
    <t>53.21</t>
  </si>
  <si>
    <t>25,93,076</t>
  </si>
  <si>
    <t>17,12,552</t>
  </si>
  <si>
    <t>39.27</t>
  </si>
  <si>
    <t>10,07,952</t>
  </si>
  <si>
    <t>32.78</t>
  </si>
  <si>
    <t>15,29,863</t>
  </si>
  <si>
    <t>39.74</t>
  </si>
  <si>
    <t>12,77,106</t>
  </si>
  <si>
    <t>33.98</t>
  </si>
  <si>
    <t>9,48,086</t>
  </si>
  <si>
    <t>29.12</t>
  </si>
  <si>
    <t>6,71,848</t>
  </si>
  <si>
    <t>26.01</t>
  </si>
  <si>
    <t>8,38,868</t>
  </si>
  <si>
    <t>35.95</t>
  </si>
  <si>
    <t>8,92,627</t>
  </si>
  <si>
    <t>10,07,761</t>
  </si>
  <si>
    <t>12,24,023</t>
  </si>
  <si>
    <t>8,78,142</t>
  </si>
  <si>
    <t>31.14</t>
  </si>
  <si>
    <t>6,75,558</t>
  </si>
  <si>
    <t>26.65</t>
  </si>
  <si>
    <t>9,71,572</t>
  </si>
  <si>
    <t>34.13</t>
  </si>
  <si>
    <t>15,63,589</t>
  </si>
  <si>
    <t>19.74</t>
  </si>
  <si>
    <t>13,21,515</t>
  </si>
  <si>
    <t>33.55</t>
  </si>
  <si>
    <t>8,66,168</t>
  </si>
  <si>
    <t>15,72,298</t>
  </si>
  <si>
    <t>52.21</t>
  </si>
  <si>
    <t>15,46,377</t>
  </si>
  <si>
    <t>16,43,527</t>
  </si>
  <si>
    <t>13,01,749</t>
  </si>
  <si>
    <t>8,80,406</t>
  </si>
  <si>
    <t>37.72</t>
  </si>
  <si>
    <t>11,92,830</t>
  </si>
  <si>
    <t>37.27</t>
  </si>
  <si>
    <t>8,83,046</t>
  </si>
  <si>
    <t>31.17</t>
  </si>
  <si>
    <t>15,31,341</t>
  </si>
  <si>
    <t>36.64</t>
  </si>
  <si>
    <t>14,49,312</t>
  </si>
  <si>
    <t>18,08,382</t>
  </si>
  <si>
    <t>31.86</t>
  </si>
  <si>
    <t>36,93,654</t>
  </si>
  <si>
    <t>56.11</t>
  </si>
  <si>
    <t>16,30,652</t>
  </si>
  <si>
    <t>45.65</t>
  </si>
  <si>
    <t>31,34,560</t>
  </si>
  <si>
    <t>37.18</t>
  </si>
  <si>
    <t>22,75,057</t>
  </si>
  <si>
    <t>31.48</t>
  </si>
  <si>
    <t>17,95,657</t>
  </si>
  <si>
    <t>38.97</t>
  </si>
  <si>
    <t>50,17,769</t>
  </si>
  <si>
    <t>33.42</t>
  </si>
  <si>
    <t>29,83,343</t>
  </si>
  <si>
    <t>26.74</t>
  </si>
  <si>
    <t>10,19,217</t>
  </si>
  <si>
    <t>30.74</t>
  </si>
  <si>
    <t>8,03,684</t>
  </si>
  <si>
    <t>12,64,530</t>
  </si>
  <si>
    <t>40.93</t>
  </si>
  <si>
    <t>11,46,270</t>
  </si>
  <si>
    <t>45.08</t>
  </si>
  <si>
    <t>15,14,846</t>
  </si>
  <si>
    <t>16,07,856</t>
  </si>
  <si>
    <t>13,56,726</t>
  </si>
  <si>
    <t>47.69</t>
  </si>
  <si>
    <t>16,06,905</t>
  </si>
  <si>
    <t>34.78</t>
  </si>
  <si>
    <t>8,39,346</t>
  </si>
  <si>
    <t>31.74</t>
  </si>
  <si>
    <t>12,77,901</t>
  </si>
  <si>
    <t>23,74,599</t>
  </si>
  <si>
    <t>59.02</t>
  </si>
  <si>
    <t>9,63,867</t>
  </si>
  <si>
    <t>40.85</t>
  </si>
  <si>
    <t>6,13,454</t>
  </si>
  <si>
    <t>38.84</t>
  </si>
  <si>
    <t>14,84,282</t>
  </si>
  <si>
    <t>51.48</t>
  </si>
  <si>
    <t>6,42,683</t>
  </si>
  <si>
    <t>24.69</t>
  </si>
  <si>
    <t>4,87,107</t>
  </si>
  <si>
    <t>24.44</t>
  </si>
  <si>
    <t>11,94,468</t>
  </si>
  <si>
    <t>36.73</t>
  </si>
  <si>
    <t>21,74,353</t>
  </si>
  <si>
    <t>22,70,577</t>
  </si>
  <si>
    <t>48.75</t>
  </si>
  <si>
    <t>22,66,867</t>
  </si>
  <si>
    <t>11,89,736</t>
  </si>
  <si>
    <t>16,61,330</t>
  </si>
  <si>
    <t>36.24</t>
  </si>
  <si>
    <t>17,96,590</t>
  </si>
  <si>
    <t>7,09,884</t>
  </si>
  <si>
    <t>33.33</t>
  </si>
  <si>
    <t>27,96,309</t>
  </si>
  <si>
    <t>39,83,514</t>
  </si>
  <si>
    <t>13,33,365</t>
  </si>
  <si>
    <t>49.47</t>
  </si>
  <si>
    <t>10,76,036</t>
  </si>
  <si>
    <t>6,01,255</t>
  </si>
  <si>
    <t>31.41</t>
  </si>
  <si>
    <t>14,71,760</t>
  </si>
  <si>
    <t>40.20</t>
  </si>
  <si>
    <t>12,09,659</t>
  </si>
  <si>
    <t>51.65</t>
  </si>
  <si>
    <t>4,72,546</t>
  </si>
  <si>
    <t>31.63</t>
  </si>
  <si>
    <t>8,10,329</t>
  </si>
  <si>
    <t>17,91,193</t>
  </si>
  <si>
    <t>53.29</t>
  </si>
  <si>
    <t>7,16,278</t>
  </si>
  <si>
    <t>38.63</t>
  </si>
  <si>
    <t>10,46,412</t>
  </si>
  <si>
    <t>37.51</t>
  </si>
  <si>
    <t>8,51,542</t>
  </si>
  <si>
    <t>45.83</t>
  </si>
  <si>
    <t>6,84,525</t>
  </si>
  <si>
    <t>31.34</t>
  </si>
  <si>
    <t>13,61,033</t>
  </si>
  <si>
    <t>50.38</t>
  </si>
  <si>
    <t>11,59,841</t>
  </si>
  <si>
    <t>32.02</t>
  </si>
  <si>
    <t>10,70,031</t>
  </si>
  <si>
    <t>22,62,931</t>
  </si>
  <si>
    <t>45.81</t>
  </si>
  <si>
    <t>11,15,077</t>
  </si>
  <si>
    <t>28,69,435</t>
  </si>
  <si>
    <t>9,28,608</t>
  </si>
  <si>
    <t>43,81,628</t>
  </si>
  <si>
    <t>38.55</t>
  </si>
  <si>
    <t>16,57,003</t>
  </si>
  <si>
    <t>40.35</t>
  </si>
  <si>
    <t>6,92,379</t>
  </si>
  <si>
    <t>37.22</t>
  </si>
  <si>
    <t>32,67,745</t>
  </si>
  <si>
    <t>52.48</t>
  </si>
  <si>
    <t>8,54,473</t>
  </si>
  <si>
    <t>5,69,295</t>
  </si>
  <si>
    <t>34.08</t>
  </si>
  <si>
    <t>11,41,384</t>
  </si>
  <si>
    <t>42.34</t>
  </si>
  <si>
    <t>8,05,095</t>
  </si>
  <si>
    <t>38.92</t>
  </si>
  <si>
    <t>19,22,573</t>
  </si>
  <si>
    <t>11,27,953</t>
  </si>
  <si>
    <t>6,67,197</t>
  </si>
  <si>
    <t>39.34</t>
  </si>
  <si>
    <t>23,47,571</t>
  </si>
  <si>
    <t>53.83</t>
  </si>
  <si>
    <t>19,94,222</t>
  </si>
  <si>
    <t>34,50,505</t>
  </si>
  <si>
    <t>42.38</t>
  </si>
  <si>
    <t>45,50,145</t>
  </si>
  <si>
    <t>56,15,018</t>
  </si>
  <si>
    <t>12,98,700</t>
  </si>
  <si>
    <t>31,48,655</t>
  </si>
  <si>
    <t>10,75,325</t>
  </si>
  <si>
    <t>9,79,219</t>
  </si>
  <si>
    <t>18,44,809</t>
  </si>
  <si>
    <t>46.08</t>
  </si>
  <si>
    <t>21,53,074</t>
  </si>
  <si>
    <t>39.84</t>
  </si>
  <si>
    <t>14,23,145</t>
  </si>
  <si>
    <t>4,16,685</t>
  </si>
  <si>
    <t>50.90</t>
  </si>
  <si>
    <t>7,22,332</t>
  </si>
  <si>
    <t>18,99,578</t>
  </si>
  <si>
    <t>48.87</t>
  </si>
  <si>
    <t>13,60,735</t>
  </si>
  <si>
    <t>11,84,050</t>
  </si>
  <si>
    <t>49.09</t>
  </si>
  <si>
    <t>18,43,340</t>
  </si>
  <si>
    <t>30,29,262</t>
  </si>
  <si>
    <t>50.05</t>
  </si>
  <si>
    <t>14,14,929</t>
  </si>
  <si>
    <t>10,47,489</t>
  </si>
  <si>
    <t>23,14,754</t>
  </si>
  <si>
    <t>15,89,006</t>
  </si>
  <si>
    <t>35.03</t>
  </si>
  <si>
    <t>34,83,995</t>
  </si>
  <si>
    <t>59.54</t>
  </si>
  <si>
    <t>1,14,30,977</t>
  </si>
  <si>
    <t>76.85</t>
  </si>
  <si>
    <t>22,59,093</t>
  </si>
  <si>
    <t>65.70</t>
  </si>
  <si>
    <t>17,26,280</t>
  </si>
  <si>
    <t>37.62</t>
  </si>
  <si>
    <t>13,48,876</t>
  </si>
  <si>
    <t>15,64,228</t>
  </si>
  <si>
    <t>4,82,304</t>
  </si>
  <si>
    <t>45.86</t>
  </si>
  <si>
    <t>14,45,965</t>
  </si>
  <si>
    <t>36.72</t>
  </si>
  <si>
    <t>15,40,661</t>
  </si>
  <si>
    <t>21,22,980</t>
  </si>
  <si>
    <t>53.09</t>
  </si>
  <si>
    <t>16,63,741</t>
  </si>
  <si>
    <t>37,06,953</t>
  </si>
  <si>
    <t>49.66</t>
  </si>
  <si>
    <t>19,38,887</t>
  </si>
  <si>
    <t>46.87</t>
  </si>
  <si>
    <t>9,53,291</t>
  </si>
  <si>
    <t>50.00</t>
  </si>
  <si>
    <t>5,90,775</t>
  </si>
  <si>
    <t>40.05</t>
  </si>
  <si>
    <t>12,46,451</t>
  </si>
  <si>
    <t>22,12,760</t>
  </si>
  <si>
    <t>37.58</t>
  </si>
  <si>
    <t>23,69,125</t>
  </si>
  <si>
    <t>40.16</t>
  </si>
  <si>
    <t>7,95,943</t>
  </si>
  <si>
    <t>32.90</t>
  </si>
  <si>
    <t>9,19,203</t>
  </si>
  <si>
    <t>32,45,403</t>
  </si>
  <si>
    <t>59.81</t>
  </si>
  <si>
    <t>8,18,098</t>
  </si>
  <si>
    <t>41.00</t>
  </si>
  <si>
    <t>6,39,592</t>
  </si>
  <si>
    <t>45.66</t>
  </si>
  <si>
    <t>7,48,453</t>
  </si>
  <si>
    <t>31.26</t>
  </si>
  <si>
    <t>8,24,765</t>
  </si>
  <si>
    <t>45.07</t>
  </si>
  <si>
    <t>34,85,034</t>
  </si>
  <si>
    <t>26.18</t>
  </si>
  <si>
    <t>22,46,845</t>
  </si>
  <si>
    <t>37.89</t>
  </si>
  <si>
    <t>12,53,733</t>
  </si>
  <si>
    <t>24,64,694</t>
  </si>
  <si>
    <t>26.36</t>
  </si>
  <si>
    <t>19,69,289</t>
  </si>
  <si>
    <t>38.10</t>
  </si>
  <si>
    <t>29,14,727</t>
  </si>
  <si>
    <t>20,50,605</t>
  </si>
  <si>
    <t>49.31</t>
  </si>
  <si>
    <t>24,30,415</t>
  </si>
  <si>
    <t>14,94,921</t>
  </si>
  <si>
    <t>35,43,702</t>
  </si>
  <si>
    <t>57.31</t>
  </si>
  <si>
    <t>46,90,873</t>
  </si>
  <si>
    <t>53.75</t>
  </si>
  <si>
    <t>18,13,895</t>
  </si>
  <si>
    <t>14,38,201</t>
  </si>
  <si>
    <t>1,26,44,492</t>
  </si>
  <si>
    <t>63.51</t>
  </si>
  <si>
    <t>40,41,171</t>
  </si>
  <si>
    <t>58.03</t>
  </si>
  <si>
    <t>37,83,574</t>
  </si>
  <si>
    <t>28,13,713</t>
  </si>
  <si>
    <t>51.12</t>
  </si>
  <si>
    <t>54,44,296</t>
  </si>
  <si>
    <t>42,79,348</t>
  </si>
  <si>
    <t>53.51</t>
  </si>
  <si>
    <t>27,31,657</t>
  </si>
  <si>
    <t>17,16,999</t>
  </si>
  <si>
    <t>49.41</t>
  </si>
  <si>
    <t>14,01,307</t>
  </si>
  <si>
    <t>18,07,506</t>
  </si>
  <si>
    <t>45.23</t>
  </si>
  <si>
    <t>36,78,633</t>
  </si>
  <si>
    <t>34.87</t>
  </si>
  <si>
    <t>9,81,713</t>
  </si>
  <si>
    <t>29.26</t>
  </si>
  <si>
    <t>20,38,211</t>
  </si>
  <si>
    <t>46.84</t>
  </si>
  <si>
    <t>9,80,986</t>
  </si>
  <si>
    <t>12,54,162</t>
  </si>
  <si>
    <t>35.56</t>
  </si>
  <si>
    <t>8,57,529</t>
  </si>
  <si>
    <t>17,28,006</t>
  </si>
  <si>
    <t>49.29</t>
  </si>
  <si>
    <t>15,78,903</t>
  </si>
  <si>
    <t>8,41,924</t>
  </si>
  <si>
    <t>35.22</t>
  </si>
  <si>
    <t>20,67,787</t>
  </si>
  <si>
    <t>50.42</t>
  </si>
  <si>
    <t>33,09,687</t>
  </si>
  <si>
    <t>14,17,774</t>
  </si>
  <si>
    <t>37.46</t>
  </si>
  <si>
    <t>14,55,023</t>
  </si>
  <si>
    <t>42.31</t>
  </si>
  <si>
    <t>19,13,878</t>
  </si>
  <si>
    <t>14,25,491</t>
  </si>
  <si>
    <t>39.44</t>
  </si>
  <si>
    <t>13,07,279</t>
  </si>
  <si>
    <t>1,20,12,463</t>
  </si>
  <si>
    <t>61.38</t>
  </si>
  <si>
    <t>11,74,579</t>
  </si>
  <si>
    <t>45.84</t>
  </si>
  <si>
    <t>1,20,974</t>
  </si>
  <si>
    <t>40.22</t>
  </si>
  <si>
    <t>18,25,733</t>
  </si>
  <si>
    <t>46.20</t>
  </si>
  <si>
    <t>12,71,184</t>
  </si>
  <si>
    <t>44.66</t>
  </si>
  <si>
    <t>13,04,660</t>
  </si>
  <si>
    <t>9,96,147</t>
  </si>
  <si>
    <t>47.25</t>
  </si>
  <si>
    <t>24,17,081</t>
  </si>
  <si>
    <t>53.58</t>
  </si>
  <si>
    <t>47,41,512</t>
  </si>
  <si>
    <t>56.85</t>
  </si>
  <si>
    <t>43,20,375</t>
  </si>
  <si>
    <t>50.01</t>
  </si>
  <si>
    <t>26,43,733</t>
  </si>
  <si>
    <t>33,12,280</t>
  </si>
  <si>
    <t>54.04</t>
  </si>
  <si>
    <t>6,54,680</t>
  </si>
  <si>
    <t>24.16</t>
  </si>
  <si>
    <t>20,81,579</t>
  </si>
  <si>
    <t>44.32</t>
  </si>
  <si>
    <t>8,68,237</t>
  </si>
  <si>
    <t>26.45</t>
  </si>
  <si>
    <t>14,91,566</t>
  </si>
  <si>
    <t>11,80,540</t>
  </si>
  <si>
    <t>14,57,210</t>
  </si>
  <si>
    <t>54.25</t>
  </si>
  <si>
    <t>13,91,446</t>
  </si>
  <si>
    <t>45.62</t>
  </si>
  <si>
    <t>23,56,719</t>
  </si>
  <si>
    <t>58.11</t>
  </si>
  <si>
    <t>23,57,534</t>
  </si>
  <si>
    <t>27.75</t>
  </si>
  <si>
    <t>13,02,887</t>
  </si>
  <si>
    <t>41.43</t>
  </si>
  <si>
    <t>37,58,426</t>
  </si>
  <si>
    <t>30,53,197</t>
  </si>
  <si>
    <t>12,75,009</t>
  </si>
  <si>
    <t>13,71,769</t>
  </si>
  <si>
    <t>29.58</t>
  </si>
  <si>
    <t>9,06,117</t>
  </si>
  <si>
    <t>30.43</t>
  </si>
  <si>
    <t>6,60,129</t>
  </si>
  <si>
    <t>7,42,358</t>
  </si>
  <si>
    <t>31.72</t>
  </si>
  <si>
    <t>10,13,620</t>
  </si>
  <si>
    <t>28.14</t>
  </si>
  <si>
    <t>13,59,211</t>
  </si>
  <si>
    <t>40.00</t>
  </si>
  <si>
    <t>17,23,456</t>
  </si>
  <si>
    <t>43.65</t>
  </si>
  <si>
    <t>21,84,892</t>
  </si>
  <si>
    <t>48.83</t>
  </si>
  <si>
    <t>12,72,750</t>
  </si>
  <si>
    <t>47.81</t>
  </si>
  <si>
    <t>16,19,891</t>
  </si>
  <si>
    <t>31.60</t>
  </si>
  <si>
    <t>21,88,451</t>
  </si>
  <si>
    <t>9,41,562</t>
  </si>
  <si>
    <t>17,97,795</t>
  </si>
  <si>
    <t>11,32,050</t>
  </si>
  <si>
    <t>36.41</t>
  </si>
  <si>
    <t>20,82,186</t>
  </si>
  <si>
    <t>46.19</t>
  </si>
  <si>
    <t>14,76,542</t>
  </si>
  <si>
    <t>47.64</t>
  </si>
  <si>
    <t>24,17,586</t>
  </si>
  <si>
    <t>18,77,114</t>
  </si>
  <si>
    <t>35.30</t>
  </si>
  <si>
    <t>19,74,362</t>
  </si>
  <si>
    <t>30,97,423</t>
  </si>
  <si>
    <t>57.10</t>
  </si>
  <si>
    <t>10,88,639</t>
  </si>
  <si>
    <t>29.04</t>
  </si>
  <si>
    <t>22,61,128</t>
  </si>
  <si>
    <t>46.99</t>
  </si>
  <si>
    <t>13,71,463</t>
  </si>
  <si>
    <t>16,80,747</t>
  </si>
  <si>
    <t>28.64</t>
  </si>
  <si>
    <t>15,36,473</t>
  </si>
  <si>
    <t>29.33</t>
  </si>
  <si>
    <t>14,21,153</t>
  </si>
  <si>
    <t>36.98</t>
  </si>
  <si>
    <t>14,47,388</t>
  </si>
  <si>
    <t>1,12,729</t>
  </si>
  <si>
    <t>42.21</t>
  </si>
  <si>
    <t>18,16,916</t>
  </si>
  <si>
    <t>57.05</t>
  </si>
  <si>
    <t>21,64,351</t>
  </si>
  <si>
    <t>47.29</t>
  </si>
  <si>
    <t>12,81,310</t>
  </si>
  <si>
    <t>15,96,032</t>
  </si>
  <si>
    <t>47.85</t>
  </si>
  <si>
    <t>20,58,215</t>
  </si>
  <si>
    <t>58.96</t>
  </si>
  <si>
    <t>14,17,625</t>
  </si>
  <si>
    <t>44.07</t>
  </si>
  <si>
    <t>28,45,881</t>
  </si>
  <si>
    <t>63.00</t>
  </si>
  <si>
    <t>22,39,895</t>
  </si>
  <si>
    <t>53.28</t>
  </si>
  <si>
    <t>85,44,273</t>
  </si>
  <si>
    <t>69.98</t>
  </si>
  <si>
    <t>57,88,101</t>
  </si>
  <si>
    <t>54,62,423</t>
  </si>
  <si>
    <t>43.92</t>
  </si>
  <si>
    <t>31,96,461</t>
  </si>
  <si>
    <t>22,80,034</t>
  </si>
  <si>
    <t>41.92</t>
  </si>
  <si>
    <t>22,26,789</t>
  </si>
  <si>
    <t>52.19</t>
  </si>
  <si>
    <t>14,61,744</t>
  </si>
  <si>
    <t>17,53,653</t>
  </si>
  <si>
    <t>18,69,227</t>
  </si>
  <si>
    <t>56.75</t>
  </si>
  <si>
    <t>17,86,306</t>
  </si>
  <si>
    <t>16,98,429</t>
  </si>
  <si>
    <t>55.98</t>
  </si>
  <si>
    <t>10,69,783</t>
  </si>
  <si>
    <t>48.92</t>
  </si>
  <si>
    <t>22,81,086</t>
  </si>
  <si>
    <t>52.02</t>
  </si>
  <si>
    <t>8,87,849</t>
  </si>
  <si>
    <t>12,98,061</t>
  </si>
  <si>
    <t>52.00</t>
  </si>
  <si>
    <t>19,78,777</t>
  </si>
  <si>
    <t>35,58,749</t>
  </si>
  <si>
    <t>55.66</t>
  </si>
  <si>
    <t>29,98,522</t>
  </si>
  <si>
    <t>61.57</t>
  </si>
  <si>
    <t>47,14,351</t>
  </si>
  <si>
    <t>72.14</t>
  </si>
  <si>
    <t>21,00,601</t>
  </si>
  <si>
    <t>OIL</t>
  </si>
  <si>
    <t>8,40,633</t>
  </si>
  <si>
    <t>18.32</t>
  </si>
  <si>
    <t>23,66,491</t>
  </si>
  <si>
    <t>14.35</t>
  </si>
  <si>
    <t>17,97,218</t>
  </si>
  <si>
    <t>13.46</t>
  </si>
  <si>
    <t>26,58,783</t>
  </si>
  <si>
    <t>26.29</t>
  </si>
  <si>
    <t>37,02,538</t>
  </si>
  <si>
    <t>25.41</t>
  </si>
  <si>
    <t>12,98,532</t>
  </si>
  <si>
    <t>18.33</t>
  </si>
  <si>
    <t>19,79,068</t>
  </si>
  <si>
    <t>28.27</t>
  </si>
  <si>
    <t>7,38,935</t>
  </si>
  <si>
    <t>32.22</t>
  </si>
  <si>
    <t>9,42,974</t>
  </si>
  <si>
    <t>37.19</t>
  </si>
  <si>
    <t>9,58,855</t>
  </si>
  <si>
    <t>28.89</t>
  </si>
  <si>
    <t>15,61,405</t>
  </si>
  <si>
    <t>30.80</t>
  </si>
  <si>
    <t>6,64,960</t>
  </si>
  <si>
    <t>4,52,089</t>
  </si>
  <si>
    <t>35.35</t>
  </si>
  <si>
    <t>6,69,356</t>
  </si>
  <si>
    <t>30.98</t>
  </si>
  <si>
    <t>19,00,533</t>
  </si>
  <si>
    <t>25.06</t>
  </si>
  <si>
    <t>9,11,720</t>
  </si>
  <si>
    <t>41.87</t>
  </si>
  <si>
    <t>5,69,455</t>
  </si>
  <si>
    <t>12,50,009</t>
  </si>
  <si>
    <t>51.18</t>
  </si>
  <si>
    <t>7,97,267</t>
  </si>
  <si>
    <t>44.09</t>
  </si>
  <si>
    <t>6,30,435</t>
  </si>
  <si>
    <t>45.60</t>
  </si>
  <si>
    <t>7,99,057</t>
  </si>
  <si>
    <t>53.98</t>
  </si>
  <si>
    <t>12,50,260</t>
  </si>
  <si>
    <t>54.01</t>
  </si>
  <si>
    <t>9,22,090</t>
  </si>
  <si>
    <t>6,35,516</t>
  </si>
  <si>
    <t>45.03</t>
  </si>
  <si>
    <t>2,96,971</t>
  </si>
  <si>
    <t>38.68</t>
  </si>
  <si>
    <t>3,07,393</t>
  </si>
  <si>
    <t>26,15,603</t>
  </si>
  <si>
    <t>47.57</t>
  </si>
  <si>
    <t>12,97,758</t>
  </si>
  <si>
    <t>22,71,519</t>
  </si>
  <si>
    <t>61.08</t>
  </si>
  <si>
    <t>15,33,249</t>
  </si>
  <si>
    <t>49.51</t>
  </si>
  <si>
    <t>13,76,037</t>
  </si>
  <si>
    <t>34.15</t>
  </si>
  <si>
    <t>9,43,248</t>
  </si>
  <si>
    <t>57.19</t>
  </si>
  <si>
    <t>8,11,709</t>
  </si>
  <si>
    <t>52.84</t>
  </si>
  <si>
    <t>13,52,502</t>
  </si>
  <si>
    <t>53.64</t>
  </si>
  <si>
    <t>14,21,515</t>
  </si>
  <si>
    <t>11,16,701</t>
  </si>
  <si>
    <t>62.19</t>
  </si>
  <si>
    <t>7,49,921</t>
  </si>
  <si>
    <t>51.75</t>
  </si>
  <si>
    <t>13,23,774</t>
  </si>
  <si>
    <t>5,54,865</t>
  </si>
  <si>
    <t>44.04</t>
  </si>
  <si>
    <t>5,63,642</t>
  </si>
  <si>
    <t>9,20,632</t>
  </si>
  <si>
    <t>68.12</t>
  </si>
  <si>
    <t>8,19,635</t>
  </si>
  <si>
    <t>56.90</t>
  </si>
  <si>
    <t>5,90,306</t>
  </si>
  <si>
    <t>9,49,823</t>
  </si>
  <si>
    <t>60.64</t>
  </si>
  <si>
    <t>5,16,201</t>
  </si>
  <si>
    <t>6,96,241</t>
  </si>
  <si>
    <t>6,46,982</t>
  </si>
  <si>
    <t>56.96</t>
  </si>
  <si>
    <t>5,72,097</t>
  </si>
  <si>
    <t>4,38,465</t>
  </si>
  <si>
    <t>62.91</t>
  </si>
  <si>
    <t>6,89,273</t>
  </si>
  <si>
    <t>6,93,975</t>
  </si>
  <si>
    <t>8,00,152</t>
  </si>
  <si>
    <t>10,27,366</t>
  </si>
  <si>
    <t>64.64</t>
  </si>
  <si>
    <t>10,88,906</t>
  </si>
  <si>
    <t>59.48</t>
  </si>
  <si>
    <t>4,03,488</t>
  </si>
  <si>
    <t>4,86,214</t>
  </si>
  <si>
    <t>62.51</t>
  </si>
  <si>
    <t>6,36,484</t>
  </si>
  <si>
    <t>63.37</t>
  </si>
  <si>
    <t>5,25,355</t>
  </si>
  <si>
    <t>8,56,112</t>
  </si>
  <si>
    <t>54.07</t>
  </si>
  <si>
    <t>6,48,697</t>
  </si>
  <si>
    <t>55.10</t>
  </si>
  <si>
    <t>10,14,919</t>
  </si>
  <si>
    <t>60.43</t>
  </si>
  <si>
    <t>11,49,365</t>
  </si>
  <si>
    <t>10,86,363</t>
  </si>
  <si>
    <t>43.98</t>
  </si>
  <si>
    <t>14,36,371</t>
  </si>
  <si>
    <t>11,07,748</t>
  </si>
  <si>
    <t>4,41,903</t>
  </si>
  <si>
    <t>5,52,174</t>
  </si>
  <si>
    <t>42.11</t>
  </si>
  <si>
    <t>8,29,478</t>
  </si>
  <si>
    <t>54.93</t>
  </si>
  <si>
    <t>4,58,540</t>
  </si>
  <si>
    <t>8,52,230</t>
  </si>
  <si>
    <t>7,79,713</t>
  </si>
  <si>
    <t>53.63</t>
  </si>
  <si>
    <t>6,38,727</t>
  </si>
  <si>
    <t>58.47</t>
  </si>
  <si>
    <t>6,49,214</t>
  </si>
  <si>
    <t>48.90</t>
  </si>
  <si>
    <t>5,96,423</t>
  </si>
  <si>
    <t>7,11,125</t>
  </si>
  <si>
    <t>50.61</t>
  </si>
  <si>
    <t>6,17,381</t>
  </si>
  <si>
    <t>56.30</t>
  </si>
  <si>
    <t>30,43,044</t>
  </si>
  <si>
    <t>56.88</t>
  </si>
  <si>
    <t>4,60,428</t>
  </si>
  <si>
    <t>60,792</t>
  </si>
  <si>
    <t>55.80</t>
  </si>
  <si>
    <t>7,05,022</t>
  </si>
  <si>
    <t>62.43</t>
  </si>
  <si>
    <t>3,41,210</t>
  </si>
  <si>
    <t>56.94</t>
  </si>
  <si>
    <t>10,81,925</t>
  </si>
  <si>
    <t>6,11,717</t>
  </si>
  <si>
    <t>59.13</t>
  </si>
  <si>
    <t>2,99,768</t>
  </si>
  <si>
    <t>4,59,712</t>
  </si>
  <si>
    <t>36.31</t>
  </si>
  <si>
    <t>4,46,522</t>
  </si>
  <si>
    <t>74.78</t>
  </si>
  <si>
    <t>4,37,303</t>
  </si>
  <si>
    <t>59.92</t>
  </si>
  <si>
    <t>2,46,218</t>
  </si>
  <si>
    <t>56.49</t>
  </si>
  <si>
    <t>6,17,505</t>
  </si>
  <si>
    <t>65.32</t>
  </si>
  <si>
    <t>6,50,795</t>
  </si>
  <si>
    <t>44.81</t>
  </si>
  <si>
    <t>5,90,880</t>
  </si>
  <si>
    <t>53.18</t>
  </si>
  <si>
    <t>6,95,049</t>
  </si>
  <si>
    <t>5,37,248</t>
  </si>
  <si>
    <t>54.29</t>
  </si>
  <si>
    <t>6,55,281</t>
  </si>
  <si>
    <t>55.21</t>
  </si>
  <si>
    <t>5,06,806</t>
  </si>
  <si>
    <t>50.91</t>
  </si>
  <si>
    <t>5,62,361</t>
  </si>
  <si>
    <t>5,46,216</t>
  </si>
  <si>
    <t>56.41</t>
  </si>
  <si>
    <t>4,29,267</t>
  </si>
  <si>
    <t>3,00,434</t>
  </si>
  <si>
    <t>56.39</t>
  </si>
  <si>
    <t>4,95,380</t>
  </si>
  <si>
    <t>3,18,864</t>
  </si>
  <si>
    <t>49.68</t>
  </si>
  <si>
    <t>5,07,191</t>
  </si>
  <si>
    <t>5,30,339</t>
  </si>
  <si>
    <t>60.81</t>
  </si>
  <si>
    <t>8,61,720</t>
  </si>
  <si>
    <t>3,74,199</t>
  </si>
  <si>
    <t>6,20,440</t>
  </si>
  <si>
    <t>35.81</t>
  </si>
  <si>
    <t>5,21,620</t>
  </si>
  <si>
    <t>56.62</t>
  </si>
  <si>
    <t>5,86,033</t>
  </si>
  <si>
    <t>54.59</t>
  </si>
  <si>
    <t>4,96,010</t>
  </si>
  <si>
    <t>56.59</t>
  </si>
  <si>
    <t>2,92,961</t>
  </si>
  <si>
    <t>56.44</t>
  </si>
  <si>
    <t>7,30,757</t>
  </si>
  <si>
    <t>67.63</t>
  </si>
  <si>
    <t>4,87,465</t>
  </si>
  <si>
    <t>5,45,564</t>
  </si>
  <si>
    <t>8,23,343</t>
  </si>
  <si>
    <t>40.60</t>
  </si>
  <si>
    <t>4,43,433</t>
  </si>
  <si>
    <t>7,80,140</t>
  </si>
  <si>
    <t>3,22,222</t>
  </si>
  <si>
    <t>54.74</t>
  </si>
  <si>
    <t>2,37,416</t>
  </si>
  <si>
    <t>42.35</t>
  </si>
  <si>
    <t>3,28,839</t>
  </si>
  <si>
    <t>59.45</t>
  </si>
  <si>
    <t>4,63,538</t>
  </si>
  <si>
    <t>4,76,098</t>
  </si>
  <si>
    <t>47.48</t>
  </si>
  <si>
    <t>1,63,568</t>
  </si>
  <si>
    <t>37.65</t>
  </si>
  <si>
    <t>3,45,516</t>
  </si>
  <si>
    <t>1,59,608</t>
  </si>
  <si>
    <t>49.45</t>
  </si>
  <si>
    <t>2,05,308</t>
  </si>
  <si>
    <t>1,64,563</t>
  </si>
  <si>
    <t>47.23</t>
  </si>
  <si>
    <t>7,19,950</t>
  </si>
  <si>
    <t>48.86</t>
  </si>
  <si>
    <t>3,35,267</t>
  </si>
  <si>
    <t>4,12,453</t>
  </si>
  <si>
    <t>58.30</t>
  </si>
  <si>
    <t>3,21,437</t>
  </si>
  <si>
    <t>42.70</t>
  </si>
  <si>
    <t>2,60,840</t>
  </si>
  <si>
    <t>59.68</t>
  </si>
  <si>
    <t>5,34,416</t>
  </si>
  <si>
    <t>53.80</t>
  </si>
  <si>
    <t>5,16,016</t>
  </si>
  <si>
    <t>47.44</t>
  </si>
  <si>
    <t>11,18,074</t>
  </si>
  <si>
    <t>37.96</t>
  </si>
  <si>
    <t>10,07,212</t>
  </si>
  <si>
    <t>43.61</t>
  </si>
  <si>
    <t>5,24,542</t>
  </si>
  <si>
    <t>2,56,308</t>
  </si>
  <si>
    <t>3,93,508</t>
  </si>
  <si>
    <t>40.82</t>
  </si>
  <si>
    <t>7,00,151</t>
  </si>
  <si>
    <t>32.58</t>
  </si>
  <si>
    <t>2,98,943</t>
  </si>
  <si>
    <t>39.71</t>
  </si>
  <si>
    <t>4,02,920</t>
  </si>
  <si>
    <t>5,24,850</t>
  </si>
  <si>
    <t>2,69,316</t>
  </si>
  <si>
    <t>54.32</t>
  </si>
  <si>
    <t>2,34,745</t>
  </si>
  <si>
    <t>48.63</t>
  </si>
  <si>
    <t>4,20,017</t>
  </si>
  <si>
    <t>2,38,070</t>
  </si>
  <si>
    <t>40.25</t>
  </si>
  <si>
    <t>3,93,034</t>
  </si>
  <si>
    <t>52.13</t>
  </si>
  <si>
    <t>8,15,585</t>
  </si>
  <si>
    <t>6,49,108</t>
  </si>
  <si>
    <t>55.90</t>
  </si>
  <si>
    <t>9,44,910</t>
  </si>
  <si>
    <t>58.23</t>
  </si>
  <si>
    <t>6,05,925</t>
  </si>
  <si>
    <t>7,43,585</t>
  </si>
  <si>
    <t>5,49,974</t>
  </si>
  <si>
    <t>6,11,757</t>
  </si>
  <si>
    <t>4,84,919</t>
  </si>
  <si>
    <t>55.32</t>
  </si>
  <si>
    <t>26,15,257</t>
  </si>
  <si>
    <t>34,50,599</t>
  </si>
  <si>
    <t>28.48</t>
  </si>
  <si>
    <t>13,41,234</t>
  </si>
  <si>
    <t>20,13,790</t>
  </si>
  <si>
    <t>26.27</t>
  </si>
  <si>
    <t>8,89,703</t>
  </si>
  <si>
    <t>6,35,164</t>
  </si>
  <si>
    <t>32.48</t>
  </si>
  <si>
    <t>6,58,422</t>
  </si>
  <si>
    <t>10,07,379</t>
  </si>
  <si>
    <t>35.04</t>
  </si>
  <si>
    <t>7,86,850</t>
  </si>
  <si>
    <t>4,50,871</t>
  </si>
  <si>
    <t>6,51,298</t>
  </si>
  <si>
    <t>43.12</t>
  </si>
  <si>
    <t>10,51,034</t>
  </si>
  <si>
    <t>55.57</t>
  </si>
  <si>
    <t>14,44,528</t>
  </si>
  <si>
    <t>5,54,464</t>
  </si>
  <si>
    <t>3,32,196</t>
  </si>
  <si>
    <t>43.63</t>
  </si>
  <si>
    <t>11,43,801</t>
  </si>
  <si>
    <t>25,38,943</t>
  </si>
  <si>
    <t>12,49,239</t>
  </si>
  <si>
    <t>53.16</t>
  </si>
  <si>
    <t>5,85,365</t>
  </si>
  <si>
    <t>4,62,335</t>
  </si>
  <si>
    <t>42.61</t>
  </si>
  <si>
    <t>6,19,495</t>
  </si>
  <si>
    <t>47.93</t>
  </si>
  <si>
    <t>10,36,450</t>
  </si>
  <si>
    <t>7,73,690</t>
  </si>
  <si>
    <t>8,28,763</t>
  </si>
  <si>
    <t>3,21,190</t>
  </si>
  <si>
    <t>43.55</t>
  </si>
  <si>
    <t>6,96,472</t>
  </si>
  <si>
    <t>2,72,587</t>
  </si>
  <si>
    <t>43.20</t>
  </si>
  <si>
    <t>6,03,110</t>
  </si>
  <si>
    <t>50.45</t>
  </si>
  <si>
    <t>5,63,843</t>
  </si>
  <si>
    <t>46.83</t>
  </si>
  <si>
    <t>3,53,351</t>
  </si>
  <si>
    <t>7,32,592</t>
  </si>
  <si>
    <t>50.19</t>
  </si>
  <si>
    <t>20,05,829</t>
  </si>
  <si>
    <t>52.49</t>
  </si>
  <si>
    <t>11,59,584</t>
  </si>
  <si>
    <t>20,73,452</t>
  </si>
  <si>
    <t>6,83,098</t>
  </si>
  <si>
    <t>48.78</t>
  </si>
  <si>
    <t>9,24,033</t>
  </si>
  <si>
    <t>60.34</t>
  </si>
  <si>
    <t>5,06,512</t>
  </si>
  <si>
    <t>5,57,719</t>
  </si>
  <si>
    <t>8,06,308</t>
  </si>
  <si>
    <t>50.30</t>
  </si>
  <si>
    <t>8,19,041</t>
  </si>
  <si>
    <t>52.60</t>
  </si>
  <si>
    <t>8,86,975</t>
  </si>
  <si>
    <t>43.33</t>
  </si>
  <si>
    <t>12,29,993</t>
  </si>
  <si>
    <t>15,37,775</t>
  </si>
  <si>
    <t>63.80</t>
  </si>
  <si>
    <t>9,29,465</t>
  </si>
  <si>
    <t>56.04</t>
  </si>
  <si>
    <t>4,74,205</t>
  </si>
  <si>
    <t>41.45</t>
  </si>
  <si>
    <t>4,69,940</t>
  </si>
  <si>
    <t>61.53</t>
  </si>
  <si>
    <t>10,51,035</t>
  </si>
  <si>
    <t>5,92,494</t>
  </si>
  <si>
    <t>6,92,523</t>
  </si>
  <si>
    <t>55.22</t>
  </si>
  <si>
    <t>6,06,254</t>
  </si>
  <si>
    <t>54.44</t>
  </si>
  <si>
    <t>8,11,759</t>
  </si>
  <si>
    <t>6,26,939</t>
  </si>
  <si>
    <t>6,78,491</t>
  </si>
  <si>
    <t>43.21</t>
  </si>
  <si>
    <t>5,91,876</t>
  </si>
  <si>
    <t>7,76,791</t>
  </si>
  <si>
    <t>6,97,082</t>
  </si>
  <si>
    <t>6,40,707</t>
  </si>
  <si>
    <t>44.73</t>
  </si>
  <si>
    <t>6,97,892</t>
  </si>
  <si>
    <t>3,79,804</t>
  </si>
  <si>
    <t>41.48</t>
  </si>
  <si>
    <t>6,33,839</t>
  </si>
  <si>
    <t>54.72</t>
  </si>
  <si>
    <t>13,86,420</t>
  </si>
  <si>
    <t>53.86</t>
  </si>
  <si>
    <t>12,45,572</t>
  </si>
  <si>
    <t>48.47</t>
  </si>
  <si>
    <t>13,86,666</t>
  </si>
  <si>
    <t>46.49</t>
  </si>
  <si>
    <t>5,81,229</t>
  </si>
  <si>
    <t>5,09,445</t>
  </si>
  <si>
    <t>4,98,764</t>
  </si>
  <si>
    <t>59.04</t>
  </si>
  <si>
    <t>6,20,567</t>
  </si>
  <si>
    <t>16,96,203</t>
  </si>
  <si>
    <t>52.16</t>
  </si>
  <si>
    <t>9,23,542</t>
  </si>
  <si>
    <t>6,45,078</t>
  </si>
  <si>
    <t>5,33,880</t>
  </si>
  <si>
    <t>8,22,422</t>
  </si>
  <si>
    <t>59.74</t>
  </si>
  <si>
    <t>5,92,555</t>
  </si>
  <si>
    <t>57.98</t>
  </si>
  <si>
    <t>10,72,758</t>
  </si>
  <si>
    <t>68.61</t>
  </si>
  <si>
    <t>11,14,462</t>
  </si>
  <si>
    <t>66.60</t>
  </si>
  <si>
    <t>1,73,796</t>
  </si>
  <si>
    <t>53.15</t>
  </si>
  <si>
    <t>7,46,644</t>
  </si>
  <si>
    <t>78.15</t>
  </si>
  <si>
    <t>6,61,744</t>
  </si>
  <si>
    <t>72.60</t>
  </si>
  <si>
    <t>7,41,255</t>
  </si>
  <si>
    <t>76.33</t>
  </si>
  <si>
    <t>6,73,748</t>
  </si>
  <si>
    <t>61.56</t>
  </si>
  <si>
    <t>9,82,891</t>
  </si>
  <si>
    <t>74.85</t>
  </si>
  <si>
    <t>7,05,994</t>
  </si>
  <si>
    <t>10,98,135</t>
  </si>
  <si>
    <t>69.60</t>
  </si>
  <si>
    <t>18,05,376</t>
  </si>
  <si>
    <t>75.81</t>
  </si>
  <si>
    <t>12,30,941</t>
  </si>
  <si>
    <t>74.25</t>
  </si>
  <si>
    <t>7,89,206</t>
  </si>
  <si>
    <t>67.44</t>
  </si>
  <si>
    <t>10,58,435</t>
  </si>
  <si>
    <t>65.67</t>
  </si>
  <si>
    <t>10,25,008</t>
  </si>
  <si>
    <t>68.17</t>
  </si>
  <si>
    <t>5,96,861</t>
  </si>
  <si>
    <t>5,45,749</t>
  </si>
  <si>
    <t>10,48,897</t>
  </si>
  <si>
    <t>74.13</t>
  </si>
  <si>
    <t>41,82,456</t>
  </si>
  <si>
    <t>62.65</t>
  </si>
  <si>
    <t>29,17,935</t>
  </si>
  <si>
    <t>68.93</t>
  </si>
  <si>
    <t>DATE</t>
  </si>
  <si>
    <t>SERIES</t>
  </si>
  <si>
    <t>TICKER</t>
  </si>
  <si>
    <t>CLOSE PRICE</t>
  </si>
  <si>
    <t>DAILY RETURNS(%)</t>
  </si>
  <si>
    <t>WEEKDAY</t>
  </si>
  <si>
    <t>WEEKLY RETURN(%)</t>
  </si>
  <si>
    <t>MONTHLY RETURN(%)</t>
  </si>
  <si>
    <t>MONTH NUMBER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</si>
  <si>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</si>
  <si>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</si>
  <si>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</si>
  <si>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</si>
  <si>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</si>
  <si>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</si>
  <si>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</si>
  <si>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MONTHLY RETURNS(%)</t>
  </si>
  <si>
    <t>MONTH NUM</t>
  </si>
  <si>
    <t/>
  </si>
  <si>
    <t>WEEKLY RETURNS(%)</t>
  </si>
  <si>
    <t>PORTFOLIO</t>
  </si>
  <si>
    <t>WEIGHTS OF INDIVIDUAL STOCK IN THE PORTFOLIO</t>
  </si>
  <si>
    <t>DAILY VARIATION</t>
  </si>
  <si>
    <t>WEEKLY VARIATION</t>
  </si>
  <si>
    <t>MONTHNUM</t>
  </si>
  <si>
    <t>MONTHLY VARIATION</t>
  </si>
  <si>
    <t>NIFTY 50 INDEX</t>
  </si>
  <si>
    <t>Portfolio Value</t>
  </si>
  <si>
    <t>Company</t>
  </si>
  <si>
    <t>Total Market Cap (₹ Cr.)</t>
  </si>
  <si>
    <t>Industry</t>
  </si>
  <si>
    <t>Weight Assigned</t>
  </si>
  <si>
    <t>Investment Amount (₹)</t>
  </si>
  <si>
    <t>Daily Volatility</t>
  </si>
  <si>
    <t>Private Sector Bank</t>
  </si>
  <si>
    <t>Garments &amp; Apparels</t>
  </si>
  <si>
    <t>Heavy Electrical Equipment</t>
  </si>
  <si>
    <t>Aerospace &amp; Defense</t>
  </si>
  <si>
    <t>Financial Technology</t>
  </si>
  <si>
    <t>Construction Materials</t>
  </si>
  <si>
    <t>Realty</t>
  </si>
  <si>
    <t>Oil Exploration &amp; Production</t>
  </si>
  <si>
    <t>EXPIRY DATE</t>
  </si>
  <si>
    <t>daily ret</t>
  </si>
  <si>
    <t>weekday</t>
  </si>
  <si>
    <t>weekly ret</t>
  </si>
  <si>
    <t>monthnum</t>
  </si>
  <si>
    <t>month ret</t>
  </si>
  <si>
    <t>POLICYBZR-SBILIFE</t>
  </si>
  <si>
    <t>OIL/BPCL</t>
  </si>
  <si>
    <t>oil pf adj to futs</t>
  </si>
  <si>
    <t xml:space="preserve">Portfolio Position On 1st July 2024 : </t>
  </si>
  <si>
    <t>Stock</t>
  </si>
  <si>
    <t>Amount Invested</t>
  </si>
  <si>
    <t>Market Price</t>
  </si>
  <si>
    <t>No. of Shares Held</t>
  </si>
  <si>
    <t>Total Stock Position Value</t>
  </si>
  <si>
    <t>Futures Price</t>
  </si>
  <si>
    <t>Standard Lot Size</t>
  </si>
  <si>
    <t>(On 1st July 2024)</t>
  </si>
  <si>
    <t xml:space="preserve">          </t>
  </si>
  <si>
    <t>Daily Returns</t>
  </si>
  <si>
    <t>Weekly Returns</t>
  </si>
  <si>
    <t>Monthly Returns</t>
  </si>
  <si>
    <t>For 2 years:</t>
  </si>
  <si>
    <t>For 1 year:</t>
  </si>
  <si>
    <t>OPTIMAL HEDGE RATIO:-</t>
  </si>
  <si>
    <t>Optimal Contracts</t>
  </si>
  <si>
    <r>
      <rPr>
        <b/>
        <sz val="11"/>
        <color theme="1"/>
        <rFont val="Aptos Narrow"/>
        <family val="2"/>
        <scheme val="minor"/>
      </rPr>
      <t>HEDGING STRATEGY TABLE :</t>
    </r>
    <r>
      <rPr>
        <sz val="11"/>
        <color theme="1"/>
        <rFont val="Aptos Narrow"/>
        <family val="2"/>
        <scheme val="minor"/>
      </rPr>
      <t xml:space="preserve"> </t>
    </r>
  </si>
  <si>
    <t xml:space="preserve">Stock </t>
  </si>
  <si>
    <t>Futures' Price on Entry</t>
  </si>
  <si>
    <t>No. of Contracts</t>
  </si>
  <si>
    <t>Hedge Position</t>
  </si>
  <si>
    <t>Futures' Price on Exit</t>
  </si>
  <si>
    <t xml:space="preserve">   (1st July 2024)</t>
  </si>
  <si>
    <t>(2-Year Daily Returns)</t>
  </si>
  <si>
    <t xml:space="preserve">   (26th Sept. 2024)</t>
  </si>
  <si>
    <t>OHR</t>
  </si>
  <si>
    <t>Short</t>
  </si>
  <si>
    <t>NTPC Ltd</t>
  </si>
  <si>
    <t>BEL</t>
  </si>
  <si>
    <t>SBILIFE</t>
  </si>
  <si>
    <t>BPCL</t>
  </si>
  <si>
    <t>Stocks for</t>
  </si>
  <si>
    <t xml:space="preserve">HEDGING RETURNS TABLE : </t>
  </si>
  <si>
    <t>Initial Stock Value</t>
  </si>
  <si>
    <t xml:space="preserve">    Stock price (on 25th Sept. 2024)</t>
  </si>
  <si>
    <t>Final Stock Value</t>
  </si>
  <si>
    <t>Hedge Gain/Loss</t>
  </si>
  <si>
    <t>Net Final Value</t>
  </si>
  <si>
    <t>Net Final Portfolio Value:-</t>
  </si>
  <si>
    <t>Net Portfolio Return:-</t>
  </si>
  <si>
    <t>T-bill Rate</t>
  </si>
  <si>
    <t>Portfolio DAILY VARIATION(%)</t>
  </si>
  <si>
    <t>Portfolio Excess Returns</t>
  </si>
  <si>
    <t>NIFTY 50 DAILY VARIATION(%)</t>
  </si>
  <si>
    <t xml:space="preserve">Calculating Portfolio beta : </t>
  </si>
  <si>
    <t>i) Covariance(portfolio, NIFTY50):</t>
  </si>
  <si>
    <t>ii) Variance(NIFTY50):</t>
  </si>
  <si>
    <t xml:space="preserve">                     Therefore, </t>
  </si>
  <si>
    <t xml:space="preserve">  Beta = </t>
  </si>
  <si>
    <t>Calculating Optimal Hedge Ratio (OHR) :</t>
  </si>
  <si>
    <t xml:space="preserve">             Beta = OHR = </t>
  </si>
  <si>
    <t>NIFTY 50 Excess Returns</t>
  </si>
  <si>
    <t xml:space="preserve">• NIFTY50 Futures Contract Value </t>
  </si>
  <si>
    <t>(on 1st July 2024)  =</t>
  </si>
  <si>
    <r>
      <t xml:space="preserve">• </t>
    </r>
    <r>
      <rPr>
        <sz val="11"/>
        <color theme="1"/>
        <rFont val="Aptos Narrow"/>
        <family val="2"/>
        <scheme val="minor"/>
      </rPr>
      <t>No. of NIFTY50 Futures Contracts  =</t>
    </r>
    <r>
      <rPr>
        <b/>
        <sz val="11"/>
        <color theme="1"/>
        <rFont val="Aptos Narrow"/>
        <family val="2"/>
        <scheme val="minor"/>
      </rPr>
      <t xml:space="preserve"> </t>
    </r>
  </si>
  <si>
    <r>
      <t>• Amount Invested</t>
    </r>
    <r>
      <rPr>
        <sz val="11"/>
        <color theme="1"/>
        <rFont val="Aptos Narrow"/>
        <family val="2"/>
        <scheme val="minor"/>
      </rPr>
      <t xml:space="preserve">  = </t>
    </r>
  </si>
  <si>
    <t xml:space="preserve">• Lot size for NIFTY50 Futures Contracts = </t>
  </si>
  <si>
    <t xml:space="preserve">• Portfolio Value on 1st July 2024  = </t>
  </si>
  <si>
    <t xml:space="preserve">• Portfolio Value on 25th Sept. 2024  = </t>
  </si>
  <si>
    <t xml:space="preserve">• Portfolio Profit/Loss = </t>
  </si>
  <si>
    <t xml:space="preserve">• Portfolio Return in % = </t>
  </si>
  <si>
    <t>No. of shares held</t>
  </si>
  <si>
    <t>(as of 1st July'24)</t>
  </si>
  <si>
    <t>(Final Value)</t>
  </si>
  <si>
    <t>(Initial Value)</t>
  </si>
  <si>
    <r>
      <rPr>
        <b/>
        <u/>
        <sz val="11"/>
        <color theme="1"/>
        <rFont val="Aptos Narrow"/>
        <family val="2"/>
        <scheme val="minor"/>
      </rPr>
      <t>Portfolio Hedging Returns Using Index Futures</t>
    </r>
    <r>
      <rPr>
        <b/>
        <sz val="11"/>
        <color theme="1"/>
        <rFont val="Aptos Narrow"/>
        <family val="2"/>
        <scheme val="minor"/>
      </rPr>
      <t xml:space="preserve"> :</t>
    </r>
  </si>
  <si>
    <t>Date</t>
  </si>
  <si>
    <t>Portfolio Value (₹)</t>
  </si>
  <si>
    <t>Portfolio Returns (%)</t>
  </si>
  <si>
    <t>Futures Position</t>
  </si>
  <si>
    <t>Futures Profit/Loss (₹)</t>
  </si>
  <si>
    <t>July 1, 2024</t>
  </si>
  <si>
    <t>September 25, 2024</t>
  </si>
  <si>
    <t xml:space="preserve">                ----</t>
  </si>
  <si>
    <t>Short Position(44 contracts)</t>
  </si>
  <si>
    <t>Closed Short Position</t>
  </si>
  <si>
    <t xml:space="preserve">                  ----</t>
  </si>
  <si>
    <t>DAILY VARIATION(%)-NIFTY 50</t>
  </si>
  <si>
    <t>WEEKLY VARIATION(%)-NIFTY 50</t>
  </si>
  <si>
    <t>MONTHLY VARIATION(%)-NIFTY 50</t>
  </si>
  <si>
    <t>NIFTY 50 RETURNS</t>
  </si>
  <si>
    <t>PORTFOLIO REURNS</t>
  </si>
  <si>
    <t>Stock Name</t>
  </si>
  <si>
    <t>Stock Price</t>
  </si>
  <si>
    <t xml:space="preserve">Stock Price </t>
  </si>
  <si>
    <t>Stock Profits</t>
  </si>
  <si>
    <t xml:space="preserve">Futures Price </t>
  </si>
  <si>
    <t>(On 25th Sept. 2024)</t>
  </si>
  <si>
    <t>Portfolio Value Updated</t>
  </si>
  <si>
    <t>Using Stock Futures</t>
  </si>
  <si>
    <t>Hedge profits</t>
  </si>
  <si>
    <t>Overall Profit</t>
  </si>
  <si>
    <t>Portfolio Overall Return</t>
  </si>
  <si>
    <t>Portfolio Return in %</t>
  </si>
  <si>
    <t>NIFTY50 Future Price</t>
  </si>
  <si>
    <t>Using Stock Index Futures</t>
  </si>
  <si>
    <t>Portfolio Profits</t>
  </si>
  <si>
    <t>Portfolio return in %</t>
  </si>
  <si>
    <t>Correlation(Stock vs NIFTY 50)</t>
  </si>
  <si>
    <t>On the basis of daily returns</t>
  </si>
  <si>
    <t>On the basis of monthly returns</t>
  </si>
  <si>
    <t>On the basis of weekly returns</t>
  </si>
  <si>
    <t>Portoflio Correlation of Returns</t>
  </si>
  <si>
    <t>Daily</t>
  </si>
  <si>
    <t>Weekly</t>
  </si>
  <si>
    <t>Monthly</t>
  </si>
  <si>
    <t>(+ve)</t>
  </si>
  <si>
    <t>DATAPATTNS/BEL</t>
  </si>
  <si>
    <t>INOXWIND/NTPC Ltd.</t>
  </si>
  <si>
    <t>taken from part 1</t>
  </si>
  <si>
    <t>cub equity adj to futs dates</t>
  </si>
  <si>
    <t>inoxwind equity adj to futs dates</t>
  </si>
  <si>
    <t>pageind equity adj to futs dates</t>
  </si>
  <si>
    <t>datapattns equity adj to futs dates</t>
  </si>
  <si>
    <t>policybzr equity adj to futs dates</t>
  </si>
  <si>
    <t>dalbharat equity adj to futs dates</t>
  </si>
  <si>
    <t>dlf equity adj to futs dates</t>
  </si>
  <si>
    <t>Cross Hedeging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</si>
</sst>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&quot;₹&quot;\ 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10"/>
      <color rgb="FF21252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12529"/>
      <name val="Aptos Narrow"/>
      <family val="2"/>
      <scheme val="minor"/>
    </font>
    <font>
      <sz val="10"/>
      <color rgb="FF20212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212529"/>
      <name val="Roboto"/>
    </font>
    <font>
      <sz val="11"/>
      <color rgb="FF4A4A4A"/>
      <name val="Roboto"/>
    </font>
    <font>
      <b/>
      <sz val="11"/>
      <color rgb="FF4A4A4A"/>
      <name val="Roboto"/>
    </font>
    <font>
      <sz val="11"/>
      <color rgb="FFFFFFFF"/>
      <name val="Roboto"/>
    </font>
    <font>
      <sz val="8"/>
      <color rgb="FF4A4A4A"/>
      <name val="Roboto"/>
    </font>
    <font>
      <b/>
      <sz val="8"/>
      <color rgb="FF4A4A4A"/>
      <name val="Roboto"/>
    </font>
    <font>
      <sz val="48"/>
      <color theme="1"/>
      <name val="Aptos Narrow"/>
      <family val="2"/>
      <scheme val="minor"/>
    </font>
    <font>
      <sz val="11"/>
      <color theme="1"/>
      <name val="Roboto"/>
    </font>
    <font>
      <sz val="10"/>
      <color rgb="FF4A4A4A"/>
      <name val="Roboto"/>
    </font>
    <font>
      <sz val="10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  <fill>
      <patternFill patternType="solid">
        <fgColor rgb="FF3A2D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7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/>
      <diagonal/>
    </border>
    <border>
      <left/>
      <right/>
      <top style="medium">
        <color rgb="FFE3E3E3"/>
      </top>
      <bottom/>
      <diagonal/>
    </border>
    <border>
      <left style="medium">
        <color rgb="FFE3E3E3"/>
      </left>
      <right/>
      <top/>
      <bottom/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3E3E3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rgb="FFE3E3E3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E3E3E3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0" fillId="2" borderId="2" xfId="0" applyFill="1" applyBorder="1"/>
    <xf numFmtId="0" fontId="0" fillId="0" borderId="2" xfId="0" applyBorder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1" applyNumberFormat="1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2" borderId="1" xfId="0" applyFill="1" applyBorder="1"/>
    <xf numFmtId="1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4" fontId="5" fillId="0" borderId="0" xfId="0" applyNumberFormat="1" applyFont="1" applyAlignment="1">
      <alignment horizontal="center"/>
    </xf>
    <xf numFmtId="0" fontId="8" fillId="0" borderId="0" xfId="0" applyFont="1"/>
    <xf numFmtId="0" fontId="0" fillId="0" borderId="9" xfId="0" applyBorder="1"/>
    <xf numFmtId="0" fontId="6" fillId="0" borderId="9" xfId="0" applyFont="1" applyBorder="1" applyAlignment="1">
      <alignment vertical="center" wrapText="1"/>
    </xf>
    <xf numFmtId="0" fontId="4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center"/>
    </xf>
    <xf numFmtId="9" fontId="10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5" borderId="1" xfId="0" applyFont="1" applyFill="1" applyBorder="1"/>
    <xf numFmtId="0" fontId="11" fillId="5" borderId="2" xfId="0" applyFont="1" applyFill="1" applyBorder="1"/>
    <xf numFmtId="14" fontId="0" fillId="0" borderId="1" xfId="0" applyNumberFormat="1" applyBorder="1"/>
    <xf numFmtId="14" fontId="0" fillId="2" borderId="1" xfId="0" applyNumberFormat="1" applyFill="1" applyBorder="1"/>
    <xf numFmtId="15" fontId="16" fillId="6" borderId="14" xfId="0" applyNumberFormat="1" applyFont="1" applyFill="1" applyBorder="1" applyAlignment="1">
      <alignment horizontal="center" vertical="top" wrapText="1"/>
    </xf>
    <xf numFmtId="0" fontId="16" fillId="6" borderId="14" xfId="0" applyFont="1" applyFill="1" applyBorder="1" applyAlignment="1">
      <alignment horizontal="right" vertical="top" wrapText="1"/>
    </xf>
    <xf numFmtId="4" fontId="16" fillId="6" borderId="14" xfId="0" applyNumberFormat="1" applyFont="1" applyFill="1" applyBorder="1" applyAlignment="1">
      <alignment horizontal="right" vertical="top" wrapText="1"/>
    </xf>
    <xf numFmtId="15" fontId="16" fillId="6" borderId="15" xfId="0" applyNumberFormat="1" applyFont="1" applyFill="1" applyBorder="1" applyAlignment="1">
      <alignment horizontal="center" vertical="top" wrapText="1"/>
    </xf>
    <xf numFmtId="15" fontId="16" fillId="6" borderId="16" xfId="0" applyNumberFormat="1" applyFont="1" applyFill="1" applyBorder="1" applyAlignment="1">
      <alignment horizontal="center" vertical="top" wrapText="1"/>
    </xf>
    <xf numFmtId="0" fontId="16" fillId="6" borderId="16" xfId="0" applyFont="1" applyFill="1" applyBorder="1" applyAlignment="1">
      <alignment horizontal="right" vertical="top" wrapText="1"/>
    </xf>
    <xf numFmtId="4" fontId="16" fillId="6" borderId="16" xfId="0" applyNumberFormat="1" applyFont="1" applyFill="1" applyBorder="1" applyAlignment="1">
      <alignment horizontal="right" vertical="top" wrapText="1"/>
    </xf>
    <xf numFmtId="15" fontId="16" fillId="6" borderId="18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0" fillId="0" borderId="14" xfId="0" applyBorder="1"/>
    <xf numFmtId="0" fontId="18" fillId="0" borderId="20" xfId="0" applyFont="1" applyBorder="1"/>
    <xf numFmtId="15" fontId="23" fillId="6" borderId="24" xfId="0" applyNumberFormat="1" applyFont="1" applyFill="1" applyBorder="1" applyAlignment="1">
      <alignment horizontal="center" vertical="top" wrapText="1"/>
    </xf>
    <xf numFmtId="4" fontId="23" fillId="6" borderId="24" xfId="0" applyNumberFormat="1" applyFont="1" applyFill="1" applyBorder="1" applyAlignment="1">
      <alignment horizontal="right" vertical="top" wrapText="1"/>
    </xf>
    <xf numFmtId="0" fontId="24" fillId="0" borderId="23" xfId="0" applyFont="1" applyBorder="1" applyAlignment="1">
      <alignment horizontal="right" wrapText="1"/>
    </xf>
    <xf numFmtId="15" fontId="24" fillId="0" borderId="23" xfId="0" applyNumberFormat="1" applyFont="1" applyBorder="1" applyAlignment="1">
      <alignment horizontal="center" wrapText="1"/>
    </xf>
    <xf numFmtId="0" fontId="23" fillId="6" borderId="24" xfId="0" applyFont="1" applyFill="1" applyBorder="1" applyAlignment="1">
      <alignment horizontal="right" vertical="top" wrapText="1"/>
    </xf>
    <xf numFmtId="0" fontId="0" fillId="0" borderId="9" xfId="0" applyBorder="1" applyAlignment="1">
      <alignment horizontal="center"/>
    </xf>
    <xf numFmtId="14" fontId="0" fillId="0" borderId="25" xfId="0" applyNumberFormat="1" applyBorder="1"/>
    <xf numFmtId="15" fontId="16" fillId="0" borderId="14" xfId="0" applyNumberFormat="1" applyFont="1" applyBorder="1" applyAlignment="1">
      <alignment horizontal="center" vertical="top" wrapText="1"/>
    </xf>
    <xf numFmtId="0" fontId="13" fillId="0" borderId="0" xfId="0" applyFont="1"/>
    <xf numFmtId="0" fontId="14" fillId="10" borderId="9" xfId="0" applyFont="1" applyFill="1" applyBorder="1"/>
    <xf numFmtId="0" fontId="25" fillId="0" borderId="0" xfId="0" applyFont="1"/>
    <xf numFmtId="6" fontId="0" fillId="0" borderId="9" xfId="0" applyNumberFormat="1" applyBorder="1"/>
    <xf numFmtId="1" fontId="0" fillId="0" borderId="9" xfId="0" applyNumberFormat="1" applyBorder="1"/>
    <xf numFmtId="8" fontId="0" fillId="0" borderId="9" xfId="0" applyNumberFormat="1" applyBorder="1"/>
    <xf numFmtId="0" fontId="14" fillId="10" borderId="12" xfId="0" applyFont="1" applyFill="1" applyBorder="1"/>
    <xf numFmtId="0" fontId="14" fillId="10" borderId="10" xfId="0" applyFont="1" applyFill="1" applyBorder="1"/>
    <xf numFmtId="0" fontId="14" fillId="10" borderId="13" xfId="0" applyFont="1" applyFill="1" applyBorder="1"/>
    <xf numFmtId="0" fontId="14" fillId="10" borderId="5" xfId="0" applyFont="1" applyFill="1" applyBorder="1"/>
    <xf numFmtId="0" fontId="14" fillId="10" borderId="4" xfId="0" applyFont="1" applyFill="1" applyBorder="1"/>
    <xf numFmtId="0" fontId="0" fillId="13" borderId="9" xfId="0" applyFill="1" applyBorder="1"/>
    <xf numFmtId="164" fontId="0" fillId="0" borderId="0" xfId="0" applyNumberFormat="1"/>
    <xf numFmtId="0" fontId="14" fillId="10" borderId="9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29" xfId="0" applyNumberFormat="1" applyBorder="1"/>
    <xf numFmtId="0" fontId="0" fillId="0" borderId="29" xfId="0" applyBorder="1"/>
    <xf numFmtId="14" fontId="0" fillId="0" borderId="31" xfId="0" applyNumberFormat="1" applyBorder="1"/>
    <xf numFmtId="14" fontId="0" fillId="0" borderId="33" xfId="0" applyNumberFormat="1" applyBorder="1"/>
    <xf numFmtId="164" fontId="0" fillId="0" borderId="29" xfId="0" applyNumberFormat="1" applyBorder="1"/>
    <xf numFmtId="0" fontId="14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0" fillId="13" borderId="27" xfId="0" applyFill="1" applyBorder="1"/>
    <xf numFmtId="0" fontId="0" fillId="13" borderId="29" xfId="0" applyFill="1" applyBorder="1"/>
    <xf numFmtId="0" fontId="0" fillId="0" borderId="0" xfId="0" applyAlignment="1">
      <alignment vertical="center"/>
    </xf>
    <xf numFmtId="0" fontId="14" fillId="10" borderId="5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0" fillId="0" borderId="35" xfId="0" applyBorder="1"/>
    <xf numFmtId="8" fontId="0" fillId="0" borderId="27" xfId="0" applyNumberFormat="1" applyBorder="1"/>
    <xf numFmtId="0" fontId="0" fillId="0" borderId="29" xfId="0" applyBorder="1" applyAlignment="1">
      <alignment horizontal="center"/>
    </xf>
    <xf numFmtId="6" fontId="0" fillId="0" borderId="28" xfId="0" applyNumberFormat="1" applyBorder="1"/>
    <xf numFmtId="8" fontId="0" fillId="0" borderId="29" xfId="0" applyNumberFormat="1" applyBorder="1"/>
    <xf numFmtId="15" fontId="0" fillId="0" borderId="9" xfId="0" applyNumberFormat="1" applyBorder="1"/>
    <xf numFmtId="0" fontId="14" fillId="10" borderId="0" xfId="0" applyFont="1" applyFill="1"/>
    <xf numFmtId="15" fontId="0" fillId="0" borderId="0" xfId="0" applyNumberFormat="1" applyAlignment="1">
      <alignment horizontal="center"/>
    </xf>
    <xf numFmtId="1" fontId="0" fillId="0" borderId="26" xfId="0" applyNumberFormat="1" applyBorder="1" applyAlignment="1">
      <alignment horizontal="center"/>
    </xf>
    <xf numFmtId="0" fontId="14" fillId="10" borderId="29" xfId="0" applyFont="1" applyFill="1" applyBorder="1"/>
    <xf numFmtId="8" fontId="0" fillId="0" borderId="0" xfId="0" applyNumberFormat="1"/>
    <xf numFmtId="0" fontId="0" fillId="12" borderId="0" xfId="0" applyFill="1"/>
    <xf numFmtId="8" fontId="27" fillId="0" borderId="0" xfId="0" applyNumberFormat="1" applyFont="1"/>
    <xf numFmtId="164" fontId="0" fillId="3" borderId="0" xfId="0" applyNumberFormat="1" applyFill="1"/>
    <xf numFmtId="0" fontId="4" fillId="0" borderId="29" xfId="0" applyFont="1" applyBorder="1"/>
    <xf numFmtId="4" fontId="5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vertical="center" wrapText="1"/>
    </xf>
    <xf numFmtId="9" fontId="7" fillId="0" borderId="29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8" fillId="0" borderId="29" xfId="0" applyFont="1" applyBorder="1"/>
    <xf numFmtId="0" fontId="6" fillId="0" borderId="29" xfId="0" applyFont="1" applyBorder="1"/>
    <xf numFmtId="14" fontId="0" fillId="0" borderId="5" xfId="0" applyNumberFormat="1" applyBorder="1"/>
    <xf numFmtId="0" fontId="14" fillId="0" borderId="0" xfId="0" applyFont="1" applyAlignment="1">
      <alignment horizontal="center"/>
    </xf>
    <xf numFmtId="0" fontId="0" fillId="0" borderId="31" xfId="0" applyBorder="1"/>
    <xf numFmtId="0" fontId="0" fillId="0" borderId="42" xfId="0" applyBorder="1"/>
    <xf numFmtId="0" fontId="14" fillId="10" borderId="11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10" borderId="27" xfId="0" applyFont="1" applyFill="1" applyBorder="1"/>
    <xf numFmtId="0" fontId="14" fillId="10" borderId="26" xfId="0" applyFont="1" applyFill="1" applyBorder="1"/>
    <xf numFmtId="0" fontId="14" fillId="10" borderId="43" xfId="0" applyFont="1" applyFill="1" applyBorder="1"/>
    <xf numFmtId="0" fontId="14" fillId="10" borderId="44" xfId="0" applyFont="1" applyFill="1" applyBorder="1"/>
    <xf numFmtId="0" fontId="28" fillId="10" borderId="46" xfId="0" applyFont="1" applyFill="1" applyBorder="1" applyAlignment="1">
      <alignment horizontal="left"/>
    </xf>
    <xf numFmtId="0" fontId="28" fillId="10" borderId="48" xfId="0" applyFont="1" applyFill="1" applyBorder="1" applyAlignment="1">
      <alignment horizontal="left"/>
    </xf>
    <xf numFmtId="0" fontId="28" fillId="10" borderId="49" xfId="0" applyFont="1" applyFill="1" applyBorder="1" applyAlignment="1">
      <alignment horizontal="center"/>
    </xf>
    <xf numFmtId="0" fontId="28" fillId="10" borderId="8" xfId="0" applyFont="1" applyFill="1" applyBorder="1" applyAlignment="1">
      <alignment horizontal="center"/>
    </xf>
    <xf numFmtId="0" fontId="14" fillId="10" borderId="49" xfId="0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8" fontId="0" fillId="0" borderId="26" xfId="0" applyNumberFormat="1" applyBorder="1"/>
    <xf numFmtId="0" fontId="14" fillId="10" borderId="39" xfId="0" applyFont="1" applyFill="1" applyBorder="1"/>
    <xf numFmtId="0" fontId="14" fillId="10" borderId="50" xfId="0" applyFont="1" applyFill="1" applyBorder="1"/>
    <xf numFmtId="0" fontId="14" fillId="10" borderId="51" xfId="0" applyFont="1" applyFill="1" applyBorder="1"/>
    <xf numFmtId="0" fontId="14" fillId="10" borderId="11" xfId="0" applyFont="1" applyFill="1" applyBorder="1"/>
    <xf numFmtId="0" fontId="0" fillId="13" borderId="30" xfId="0" applyFill="1" applyBorder="1"/>
    <xf numFmtId="8" fontId="0" fillId="0" borderId="13" xfId="0" applyNumberFormat="1" applyBorder="1"/>
    <xf numFmtId="0" fontId="14" fillId="10" borderId="52" xfId="0" applyFont="1" applyFill="1" applyBorder="1"/>
    <xf numFmtId="0" fontId="14" fillId="10" borderId="47" xfId="0" applyFont="1" applyFill="1" applyBorder="1"/>
    <xf numFmtId="0" fontId="14" fillId="10" borderId="28" xfId="0" applyFont="1" applyFill="1" applyBorder="1"/>
    <xf numFmtId="0" fontId="14" fillId="10" borderId="40" xfId="0" applyFont="1" applyFill="1" applyBorder="1"/>
    <xf numFmtId="164" fontId="14" fillId="10" borderId="39" xfId="0" applyNumberFormat="1" applyFont="1" applyFill="1" applyBorder="1"/>
    <xf numFmtId="164" fontId="14" fillId="10" borderId="29" xfId="0" applyNumberFormat="1" applyFont="1" applyFill="1" applyBorder="1"/>
    <xf numFmtId="164" fontId="14" fillId="10" borderId="54" xfId="0" applyNumberFormat="1" applyFont="1" applyFill="1" applyBorder="1"/>
    <xf numFmtId="0" fontId="14" fillId="10" borderId="57" xfId="0" applyFont="1" applyFill="1" applyBorder="1"/>
    <xf numFmtId="0" fontId="0" fillId="0" borderId="26" xfId="0" applyBorder="1"/>
    <xf numFmtId="8" fontId="0" fillId="0" borderId="28" xfId="0" applyNumberFormat="1" applyBorder="1"/>
    <xf numFmtId="0" fontId="0" fillId="0" borderId="28" xfId="0" applyBorder="1"/>
    <xf numFmtId="0" fontId="14" fillId="10" borderId="56" xfId="0" applyFont="1" applyFill="1" applyBorder="1"/>
    <xf numFmtId="0" fontId="14" fillId="10" borderId="58" xfId="0" applyFont="1" applyFill="1" applyBorder="1"/>
    <xf numFmtId="0" fontId="14" fillId="10" borderId="59" xfId="0" applyFont="1" applyFill="1" applyBorder="1"/>
    <xf numFmtId="0" fontId="14" fillId="10" borderId="45" xfId="0" applyFont="1" applyFill="1" applyBorder="1"/>
    <xf numFmtId="0" fontId="14" fillId="10" borderId="60" xfId="0" applyFont="1" applyFill="1" applyBorder="1"/>
    <xf numFmtId="0" fontId="0" fillId="13" borderId="37" xfId="0" applyFill="1" applyBorder="1"/>
    <xf numFmtId="0" fontId="0" fillId="13" borderId="39" xfId="0" applyFill="1" applyBorder="1"/>
    <xf numFmtId="8" fontId="0" fillId="0" borderId="53" xfId="0" applyNumberFormat="1" applyBorder="1"/>
    <xf numFmtId="8" fontId="0" fillId="0" borderId="61" xfId="0" applyNumberFormat="1" applyBorder="1"/>
    <xf numFmtId="164" fontId="12" fillId="0" borderId="30" xfId="0" applyNumberFormat="1" applyFont="1" applyBorder="1"/>
    <xf numFmtId="0" fontId="0" fillId="0" borderId="28" xfId="0" applyBorder="1" applyAlignment="1">
      <alignment horizontal="center"/>
    </xf>
    <xf numFmtId="14" fontId="0" fillId="0" borderId="62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64" fontId="0" fillId="6" borderId="29" xfId="0" applyNumberFormat="1" applyFill="1" applyBorder="1" applyAlignment="1">
      <alignment horizontal="right" vertical="top" wrapText="1"/>
    </xf>
    <xf numFmtId="164" fontId="0" fillId="0" borderId="29" xfId="0" applyNumberFormat="1" applyBorder="1" applyAlignment="1">
      <alignment horizontal="right"/>
    </xf>
    <xf numFmtId="8" fontId="0" fillId="0" borderId="63" xfId="0" applyNumberFormat="1" applyBorder="1"/>
    <xf numFmtId="8" fontId="0" fillId="0" borderId="64" xfId="0" applyNumberFormat="1" applyBorder="1" applyAlignment="1">
      <alignment horizontal="right"/>
    </xf>
    <xf numFmtId="0" fontId="14" fillId="10" borderId="65" xfId="0" applyFont="1" applyFill="1" applyBorder="1"/>
    <xf numFmtId="0" fontId="0" fillId="0" borderId="53" xfId="0" applyBorder="1"/>
    <xf numFmtId="4" fontId="0" fillId="0" borderId="29" xfId="0" applyNumberFormat="1" applyBorder="1"/>
    <xf numFmtId="164" fontId="11" fillId="10" borderId="47" xfId="0" applyNumberFormat="1" applyFont="1" applyFill="1" applyBorder="1" applyAlignment="1">
      <alignment horizontal="center"/>
    </xf>
    <xf numFmtId="2" fontId="0" fillId="0" borderId="27" xfId="0" applyNumberFormat="1" applyBorder="1"/>
    <xf numFmtId="2" fontId="0" fillId="0" borderId="4" xfId="0" applyNumberFormat="1" applyBorder="1"/>
    <xf numFmtId="6" fontId="0" fillId="11" borderId="9" xfId="0" applyNumberFormat="1" applyFill="1" applyBorder="1"/>
    <xf numFmtId="0" fontId="0" fillId="14" borderId="29" xfId="0" applyFill="1" applyBorder="1"/>
    <xf numFmtId="0" fontId="14" fillId="10" borderId="67" xfId="0" applyFont="1" applyFill="1" applyBorder="1"/>
    <xf numFmtId="0" fontId="14" fillId="10" borderId="68" xfId="0" applyFont="1" applyFill="1" applyBorder="1"/>
    <xf numFmtId="0" fontId="14" fillId="10" borderId="41" xfId="0" applyFont="1" applyFill="1" applyBorder="1"/>
    <xf numFmtId="0" fontId="16" fillId="0" borderId="0" xfId="0" applyFont="1"/>
    <xf numFmtId="15" fontId="16" fillId="0" borderId="22" xfId="0" applyNumberFormat="1" applyFont="1" applyBorder="1" applyAlignment="1">
      <alignment horizontal="center" vertical="top" wrapText="1"/>
    </xf>
    <xf numFmtId="4" fontId="16" fillId="0" borderId="0" xfId="0" applyNumberFormat="1" applyFont="1"/>
    <xf numFmtId="0" fontId="19" fillId="0" borderId="0" xfId="0" applyFont="1"/>
    <xf numFmtId="15" fontId="24" fillId="0" borderId="23" xfId="0" applyNumberFormat="1" applyFont="1" applyBorder="1" applyAlignment="1">
      <alignment horizontal="right" wrapText="1"/>
    </xf>
    <xf numFmtId="4" fontId="16" fillId="0" borderId="14" xfId="0" applyNumberFormat="1" applyFont="1" applyBorder="1" applyAlignment="1">
      <alignment horizontal="right" vertical="top" wrapText="1"/>
    </xf>
    <xf numFmtId="0" fontId="16" fillId="0" borderId="14" xfId="0" applyFont="1" applyBorder="1" applyAlignment="1">
      <alignment horizontal="right" vertical="top" wrapText="1"/>
    </xf>
    <xf numFmtId="15" fontId="23" fillId="0" borderId="24" xfId="0" applyNumberFormat="1" applyFont="1" applyBorder="1" applyAlignment="1">
      <alignment horizontal="center" vertical="top" wrapText="1"/>
    </xf>
    <xf numFmtId="4" fontId="23" fillId="0" borderId="24" xfId="0" applyNumberFormat="1" applyFont="1" applyBorder="1" applyAlignment="1">
      <alignment horizontal="right" vertical="top" wrapText="1"/>
    </xf>
    <xf numFmtId="0" fontId="23" fillId="0" borderId="24" xfId="0" applyFont="1" applyBorder="1" applyAlignment="1">
      <alignment horizontal="right" vertical="top" wrapText="1"/>
    </xf>
    <xf numFmtId="15" fontId="16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3" fontId="16" fillId="0" borderId="0" xfId="0" applyNumberFormat="1" applyFont="1" applyAlignment="1">
      <alignment horizontal="right" vertical="top" wrapText="1"/>
    </xf>
    <xf numFmtId="4" fontId="16" fillId="0" borderId="0" xfId="0" applyNumberFormat="1" applyFont="1" applyAlignment="1">
      <alignment horizontal="right" vertical="top" wrapText="1"/>
    </xf>
    <xf numFmtId="4" fontId="17" fillId="0" borderId="0" xfId="0" applyNumberFormat="1" applyFont="1" applyAlignment="1">
      <alignment horizontal="right" vertical="top" wrapText="1"/>
    </xf>
    <xf numFmtId="3" fontId="16" fillId="0" borderId="0" xfId="0" applyNumberFormat="1" applyFont="1"/>
    <xf numFmtId="4" fontId="17" fillId="0" borderId="0" xfId="0" applyNumberFormat="1" applyFont="1"/>
    <xf numFmtId="0" fontId="20" fillId="0" borderId="0" xfId="0" applyFont="1"/>
    <xf numFmtId="3" fontId="19" fillId="0" borderId="0" xfId="0" applyNumberFormat="1" applyFont="1"/>
    <xf numFmtId="4" fontId="19" fillId="0" borderId="0" xfId="0" applyNumberFormat="1" applyFont="1"/>
    <xf numFmtId="0" fontId="17" fillId="0" borderId="0" xfId="0" applyFont="1"/>
    <xf numFmtId="15" fontId="16" fillId="0" borderId="17" xfId="0" applyNumberFormat="1" applyFont="1" applyBorder="1" applyAlignment="1">
      <alignment horizontal="center" vertical="top" wrapText="1"/>
    </xf>
    <xf numFmtId="0" fontId="0" fillId="0" borderId="55" xfId="0" applyBorder="1"/>
    <xf numFmtId="0" fontId="0" fillId="8" borderId="0" xfId="0" applyFill="1"/>
    <xf numFmtId="0" fontId="0" fillId="9" borderId="0" xfId="0" applyFill="1"/>
    <xf numFmtId="0" fontId="0" fillId="9" borderId="55" xfId="0" applyFill="1" applyBorder="1"/>
    <xf numFmtId="0" fontId="0" fillId="8" borderId="31" xfId="0" applyFill="1" applyBorder="1"/>
    <xf numFmtId="0" fontId="0" fillId="0" borderId="36" xfId="0" applyBorder="1"/>
    <xf numFmtId="14" fontId="0" fillId="0" borderId="37" xfId="0" applyNumberFormat="1" applyBorder="1"/>
    <xf numFmtId="14" fontId="22" fillId="0" borderId="33" xfId="0" applyNumberFormat="1" applyFont="1" applyBorder="1" applyAlignment="1">
      <alignment horizontal="right" vertical="center" wrapText="1"/>
    </xf>
    <xf numFmtId="2" fontId="22" fillId="0" borderId="33" xfId="0" applyNumberFormat="1" applyFont="1" applyBorder="1" applyAlignment="1">
      <alignment horizontal="right" vertical="center" wrapText="1"/>
    </xf>
    <xf numFmtId="0" fontId="0" fillId="0" borderId="33" xfId="0" applyBorder="1"/>
    <xf numFmtId="0" fontId="0" fillId="0" borderId="32" xfId="0" applyBorder="1"/>
    <xf numFmtId="2" fontId="0" fillId="0" borderId="33" xfId="0" applyNumberFormat="1" applyBorder="1"/>
    <xf numFmtId="15" fontId="23" fillId="6" borderId="70" xfId="0" applyNumberFormat="1" applyFont="1" applyFill="1" applyBorder="1" applyAlignment="1">
      <alignment horizontal="center" vertical="top" wrapText="1"/>
    </xf>
    <xf numFmtId="15" fontId="23" fillId="0" borderId="70" xfId="0" applyNumberFormat="1" applyFont="1" applyBorder="1" applyAlignment="1">
      <alignment horizontal="center" vertical="top" wrapText="1"/>
    </xf>
    <xf numFmtId="15" fontId="24" fillId="0" borderId="71" xfId="0" applyNumberFormat="1" applyFont="1" applyBorder="1" applyAlignment="1">
      <alignment horizontal="right" wrapText="1"/>
    </xf>
    <xf numFmtId="15" fontId="24" fillId="0" borderId="71" xfId="0" applyNumberFormat="1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14" fillId="10" borderId="12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4" fillId="10" borderId="11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4" fontId="0" fillId="0" borderId="29" xfId="0" applyNumberFormat="1" applyBorder="1" applyAlignment="1">
      <alignment horizontal="center"/>
    </xf>
    <xf numFmtId="0" fontId="0" fillId="12" borderId="29" xfId="0" applyFill="1" applyBorder="1" applyAlignment="1">
      <alignment horizontal="right"/>
    </xf>
    <xf numFmtId="0" fontId="14" fillId="10" borderId="38" xfId="0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8" fontId="0" fillId="0" borderId="26" xfId="0" applyNumberFormat="1" applyBorder="1" applyAlignment="1">
      <alignment horizontal="center"/>
    </xf>
    <xf numFmtId="8" fontId="0" fillId="0" borderId="27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10" borderId="6" xfId="0" applyFont="1" applyFill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0" fillId="6" borderId="29" xfId="0" applyFill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0" fillId="0" borderId="9" xfId="0" applyBorder="1" applyAlignment="1">
      <alignment horizontal="center"/>
    </xf>
    <xf numFmtId="0" fontId="18" fillId="7" borderId="20" xfId="0" applyFont="1" applyFill="1" applyBorder="1" applyAlignment="1">
      <alignment horizontal="right" vertical="center" wrapText="1"/>
    </xf>
    <xf numFmtId="0" fontId="18" fillId="7" borderId="0" xfId="0" applyFont="1" applyFill="1" applyAlignment="1">
      <alignment horizontal="right" vertical="center" wrapText="1"/>
    </xf>
    <xf numFmtId="0" fontId="18" fillId="7" borderId="69" xfId="0" applyFont="1" applyFill="1" applyBorder="1" applyAlignment="1">
      <alignment horizontal="center" vertical="center" wrapText="1"/>
    </xf>
    <xf numFmtId="0" fontId="18" fillId="7" borderId="31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7" borderId="14" xfId="0" applyFont="1" applyFill="1" applyBorder="1" applyAlignment="1">
      <alignment horizontal="right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66" xfId="0" applyFont="1" applyFill="1" applyBorder="1" applyAlignment="1">
      <alignment horizontal="center" vertical="center" wrapText="1"/>
    </xf>
    <xf numFmtId="0" fontId="18" fillId="7" borderId="66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29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1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left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RETURNS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1'!$AY$3:$AY$497</c:f>
              <c:numCache>
                <c:formatCode>General</c:formatCode>
                <c:ptCount val="495"/>
                <c:pt idx="0">
                  <c:v>0</c:v>
                </c:pt>
                <c:pt idx="1">
                  <c:v>-0.17870439314966954</c:v>
                </c:pt>
                <c:pt idx="2">
                  <c:v>0.5288200583416196</c:v>
                </c:pt>
                <c:pt idx="3">
                  <c:v>-0.15471713602793749</c:v>
                </c:pt>
                <c:pt idx="4">
                  <c:v>1.1318177074603764</c:v>
                </c:pt>
                <c:pt idx="5">
                  <c:v>0.89494552777395819</c:v>
                </c:pt>
                <c:pt idx="6">
                  <c:v>0.54360964240775511</c:v>
                </c:pt>
                <c:pt idx="7">
                  <c:v>-2.8359000283592242E-2</c:v>
                </c:pt>
                <c:pt idx="8">
                  <c:v>-0.97249629995067055</c:v>
                </c:pt>
                <c:pt idx="9">
                  <c:v>-0.5707328920246828</c:v>
                </c:pt>
                <c:pt idx="10">
                  <c:v>-0.17536552752142748</c:v>
                </c:pt>
                <c:pt idx="11">
                  <c:v>0.69359701103921034</c:v>
                </c:pt>
                <c:pt idx="12">
                  <c:v>1.428731650175705</c:v>
                </c:pt>
                <c:pt idx="13">
                  <c:v>0.38117762693122387</c:v>
                </c:pt>
                <c:pt idx="14">
                  <c:v>1.1033900327712303</c:v>
                </c:pt>
                <c:pt idx="15">
                  <c:v>0.51086959811390731</c:v>
                </c:pt>
                <c:pt idx="16">
                  <c:v>0.6877343008988166</c:v>
                </c:pt>
                <c:pt idx="17">
                  <c:v>-0.52902457915781154</c:v>
                </c:pt>
                <c:pt idx="18">
                  <c:v>-0.88479345800012899</c:v>
                </c:pt>
                <c:pt idx="19">
                  <c:v>0.95821061220528414</c:v>
                </c:pt>
                <c:pt idx="20">
                  <c:v>1.7293802353110799</c:v>
                </c:pt>
                <c:pt idx="21">
                  <c:v>1.3505930441357237</c:v>
                </c:pt>
                <c:pt idx="22">
                  <c:v>1.0595486136406642</c:v>
                </c:pt>
                <c:pt idx="23">
                  <c:v>3.1141778714602639E-2</c:v>
                </c:pt>
                <c:pt idx="24">
                  <c:v>0.2461740687039006</c:v>
                </c:pt>
                <c:pt idx="25">
                  <c:v>-3.5368915036973196E-2</c:v>
                </c:pt>
                <c:pt idx="26">
                  <c:v>8.9172707398458173E-2</c:v>
                </c:pt>
                <c:pt idx="27">
                  <c:v>0.7334387124586782</c:v>
                </c:pt>
                <c:pt idx="28">
                  <c:v>5.5063879806685589E-2</c:v>
                </c:pt>
                <c:pt idx="29">
                  <c:v>0.70859293688247615</c:v>
                </c:pt>
                <c:pt idx="30">
                  <c:v>0.22169998301150379</c:v>
                </c:pt>
                <c:pt idx="31">
                  <c:v>0.71815415735542154</c:v>
                </c:pt>
                <c:pt idx="32">
                  <c:v>0.66759231988331158</c:v>
                </c:pt>
                <c:pt idx="33">
                  <c:v>6.8266993605193865E-2</c:v>
                </c:pt>
                <c:pt idx="34">
                  <c:v>-1.1029432239022041</c:v>
                </c:pt>
                <c:pt idx="35">
                  <c:v>-1.507732938403971</c:v>
                </c:pt>
                <c:pt idx="36">
                  <c:v>0.49626372872440366</c:v>
                </c:pt>
                <c:pt idx="37">
                  <c:v>0.15616555255298381</c:v>
                </c:pt>
                <c:pt idx="38">
                  <c:v>-0.46861820113093194</c:v>
                </c:pt>
                <c:pt idx="39">
                  <c:v>0.20801885581069271</c:v>
                </c:pt>
                <c:pt idx="40">
                  <c:v>-1.400998923622778</c:v>
                </c:pt>
                <c:pt idx="41">
                  <c:v>2.5784241808131378</c:v>
                </c:pt>
                <c:pt idx="42">
                  <c:v>-1.2190795808393349</c:v>
                </c:pt>
                <c:pt idx="43">
                  <c:v>-1.909615340765753E-2</c:v>
                </c:pt>
                <c:pt idx="44">
                  <c:v>0.72037606652431252</c:v>
                </c:pt>
                <c:pt idx="45">
                  <c:v>-5.7738681520229644E-2</c:v>
                </c:pt>
                <c:pt idx="46">
                  <c:v>-0.17671447019640846</c:v>
                </c:pt>
                <c:pt idx="47">
                  <c:v>0.98925353487210077</c:v>
                </c:pt>
                <c:pt idx="48">
                  <c:v>0.19439567385349277</c:v>
                </c:pt>
                <c:pt idx="49">
                  <c:v>0.57756955367331442</c:v>
                </c:pt>
                <c:pt idx="50">
                  <c:v>0.74541364324403092</c:v>
                </c:pt>
                <c:pt idx="51">
                  <c:v>-0.36690545958643878</c:v>
                </c:pt>
                <c:pt idx="52">
                  <c:v>-0.70179823647850337</c:v>
                </c:pt>
                <c:pt idx="53">
                  <c:v>-1.9384809871681725</c:v>
                </c:pt>
                <c:pt idx="54">
                  <c:v>0.52136661941663676</c:v>
                </c:pt>
                <c:pt idx="55">
                  <c:v>1.100880988523032</c:v>
                </c:pt>
                <c:pt idx="56">
                  <c:v>-0.54949835122431179</c:v>
                </c:pt>
                <c:pt idx="57">
                  <c:v>-0.49976436857833417</c:v>
                </c:pt>
                <c:pt idx="58">
                  <c:v>-1.7155611521401306</c:v>
                </c:pt>
                <c:pt idx="59">
                  <c:v>-1.7951388989083692</c:v>
                </c:pt>
                <c:pt idx="60">
                  <c:v>-5.2302792028806604E-2</c:v>
                </c:pt>
                <c:pt idx="61">
                  <c:v>-0.87491327304586763</c:v>
                </c:pt>
                <c:pt idx="62">
                  <c:v>-0.24023347134400247</c:v>
                </c:pt>
                <c:pt idx="63">
                  <c:v>1.64257555847569</c:v>
                </c:pt>
                <c:pt idx="64">
                  <c:v>-1.210926417208025</c:v>
                </c:pt>
                <c:pt idx="65">
                  <c:v>2.2913601009039355</c:v>
                </c:pt>
                <c:pt idx="66">
                  <c:v>0.33286442865991678</c:v>
                </c:pt>
                <c:pt idx="67">
                  <c:v>-9.8951061055388465E-2</c:v>
                </c:pt>
                <c:pt idx="68">
                  <c:v>-0.42536233767359694</c:v>
                </c:pt>
                <c:pt idx="69">
                  <c:v>-1.4932428513427338</c:v>
                </c:pt>
                <c:pt idx="70">
                  <c:v>0.82462147195373914</c:v>
                </c:pt>
                <c:pt idx="71">
                  <c:v>-0.63800836272746397</c:v>
                </c:pt>
                <c:pt idx="72">
                  <c:v>1.007091073123582</c:v>
                </c:pt>
                <c:pt idx="73">
                  <c:v>0.73374957086414017</c:v>
                </c:pt>
                <c:pt idx="74">
                  <c:v>1.0117376587067866</c:v>
                </c:pt>
                <c:pt idx="75">
                  <c:v>0.14467931800570866</c:v>
                </c:pt>
                <c:pt idx="76">
                  <c:v>0.29522191608731446</c:v>
                </c:pt>
                <c:pt idx="77">
                  <c:v>7.0314479373936645E-2</c:v>
                </c:pt>
                <c:pt idx="78">
                  <c:v>0.87874012164107762</c:v>
                </c:pt>
                <c:pt idx="79">
                  <c:v>-0.41960999957701428</c:v>
                </c:pt>
                <c:pt idx="80">
                  <c:v>0.45649298977422959</c:v>
                </c:pt>
                <c:pt idx="81">
                  <c:v>0.28105170280120623</c:v>
                </c:pt>
                <c:pt idx="82">
                  <c:v>1.2672318798209992</c:v>
                </c:pt>
                <c:pt idx="83">
                  <c:v>0.73949878415740844</c:v>
                </c:pt>
                <c:pt idx="84">
                  <c:v>-0.34471546507656431</c:v>
                </c:pt>
                <c:pt idx="85">
                  <c:v>-0.16673256704555875</c:v>
                </c:pt>
                <c:pt idx="86">
                  <c:v>0.35701030870728878</c:v>
                </c:pt>
                <c:pt idx="87">
                  <c:v>0.47275647659812836</c:v>
                </c:pt>
                <c:pt idx="88">
                  <c:v>-0.25160964247258266</c:v>
                </c:pt>
                <c:pt idx="89">
                  <c:v>-0.70936828771272387</c:v>
                </c:pt>
                <c:pt idx="90">
                  <c:v>1.7833172474234809</c:v>
                </c:pt>
                <c:pt idx="91">
                  <c:v>-0.11199093173184994</c:v>
                </c:pt>
                <c:pt idx="92">
                  <c:v>0.40509243472828793</c:v>
                </c:pt>
                <c:pt idx="93">
                  <c:v>3.3961115880761159E-2</c:v>
                </c:pt>
                <c:pt idx="94">
                  <c:v>-0.3571496470601016</c:v>
                </c:pt>
                <c:pt idx="95">
                  <c:v>-0.19761337556353881</c:v>
                </c:pt>
                <c:pt idx="96">
                  <c:v>-0.80676657025888476</c:v>
                </c:pt>
                <c:pt idx="97">
                  <c:v>0.46393299541022964</c:v>
                </c:pt>
                <c:pt idx="98">
                  <c:v>0.12634152223720016</c:v>
                </c:pt>
                <c:pt idx="99">
                  <c:v>1.1870971273727493</c:v>
                </c:pt>
                <c:pt idx="100">
                  <c:v>0.15499807943043728</c:v>
                </c:pt>
                <c:pt idx="101">
                  <c:v>0.27008413120687091</c:v>
                </c:pt>
                <c:pt idx="102">
                  <c:v>0.29790844567749536</c:v>
                </c:pt>
                <c:pt idx="103">
                  <c:v>0.75356978845797107</c:v>
                </c:pt>
                <c:pt idx="104">
                  <c:v>0.28867144498317526</c:v>
                </c:pt>
                <c:pt idx="105">
                  <c:v>-0.61873754152824689</c:v>
                </c:pt>
                <c:pt idx="106">
                  <c:v>2.6476109990857602E-2</c:v>
                </c:pt>
                <c:pt idx="107">
                  <c:v>-0.31174720136034756</c:v>
                </c:pt>
                <c:pt idx="108">
                  <c:v>-0.44119027503989483</c:v>
                </c:pt>
                <c:pt idx="109">
                  <c:v>0.26319334069663286</c:v>
                </c:pt>
                <c:pt idx="110">
                  <c:v>-0.60587822788007117</c:v>
                </c:pt>
                <c:pt idx="111">
                  <c:v>2.9735194576457858E-3</c:v>
                </c:pt>
                <c:pt idx="112">
                  <c:v>0.59928151093546056</c:v>
                </c:pt>
                <c:pt idx="113">
                  <c:v>0.28106190885640192</c:v>
                </c:pt>
                <c:pt idx="114">
                  <c:v>-1.3150913972444056</c:v>
                </c:pt>
                <c:pt idx="115">
                  <c:v>-0.79229319735649639</c:v>
                </c:pt>
                <c:pt idx="116">
                  <c:v>0.82899994526247045</c:v>
                </c:pt>
                <c:pt idx="117">
                  <c:v>-0.19082052827157561</c:v>
                </c:pt>
                <c:pt idx="118">
                  <c:v>-1.012765633413655</c:v>
                </c:pt>
                <c:pt idx="119">
                  <c:v>-0.3942502651230006</c:v>
                </c:pt>
                <c:pt idx="120">
                  <c:v>-1.7683224519855318</c:v>
                </c:pt>
                <c:pt idx="121">
                  <c:v>1.1669699216029792</c:v>
                </c:pt>
                <c:pt idx="122">
                  <c:v>0.65335894219133772</c:v>
                </c:pt>
                <c:pt idx="123">
                  <c:v>-5.4047197542503006E-2</c:v>
                </c:pt>
                <c:pt idx="124">
                  <c:v>0.37798317009242655</c:v>
                </c:pt>
                <c:pt idx="125">
                  <c:v>-0.47111208839536439</c:v>
                </c:pt>
                <c:pt idx="126">
                  <c:v>0.5089669875671845</c:v>
                </c:pt>
                <c:pt idx="127">
                  <c:v>0.1928841678366944</c:v>
                </c:pt>
                <c:pt idx="128">
                  <c:v>-1.0398984234240332</c:v>
                </c:pt>
                <c:pt idx="129">
                  <c:v>-0.28155041165662642</c:v>
                </c:pt>
                <c:pt idx="130">
                  <c:v>-0.73754387330030446</c:v>
                </c:pt>
                <c:pt idx="131">
                  <c:v>1.3536251116355766</c:v>
                </c:pt>
                <c:pt idx="132">
                  <c:v>-1.0333569045146138</c:v>
                </c:pt>
                <c:pt idx="133">
                  <c:v>-0.10299121085845951</c:v>
                </c:pt>
                <c:pt idx="134">
                  <c:v>-0.20954754494096348</c:v>
                </c:pt>
                <c:pt idx="135">
                  <c:v>0.55100738036307029</c:v>
                </c:pt>
                <c:pt idx="136">
                  <c:v>-0.3438846997761269</c:v>
                </c:pt>
                <c:pt idx="137">
                  <c:v>0.885450283182037</c:v>
                </c:pt>
                <c:pt idx="138">
                  <c:v>0.62066215041017025</c:v>
                </c:pt>
                <c:pt idx="139">
                  <c:v>-0.31653670311884996</c:v>
                </c:pt>
                <c:pt idx="140">
                  <c:v>-0.44290183539181682</c:v>
                </c:pt>
                <c:pt idx="141">
                  <c:v>0.50422545367808791</c:v>
                </c:pt>
                <c:pt idx="142">
                  <c:v>-1.379801363795668E-3</c:v>
                </c:pt>
                <c:pt idx="143">
                  <c:v>-1.2492893924926651</c:v>
                </c:pt>
                <c:pt idx="144">
                  <c:v>-1.6074268036742902</c:v>
                </c:pt>
                <c:pt idx="145">
                  <c:v>0.25334647402489835</c:v>
                </c:pt>
                <c:pt idx="146">
                  <c:v>7.479198479230055E-2</c:v>
                </c:pt>
                <c:pt idx="147">
                  <c:v>-0.2595946699580865</c:v>
                </c:pt>
                <c:pt idx="148">
                  <c:v>-3.3491709382775139E-2</c:v>
                </c:pt>
                <c:pt idx="149">
                  <c:v>1.3835574433289295</c:v>
                </c:pt>
                <c:pt idx="150">
                  <c:v>-0.50100677437332553</c:v>
                </c:pt>
                <c:pt idx="151">
                  <c:v>-0.24261734010334346</c:v>
                </c:pt>
                <c:pt idx="152">
                  <c:v>0.84755805095505876</c:v>
                </c:pt>
                <c:pt idx="153">
                  <c:v>0.12170078951638623</c:v>
                </c:pt>
                <c:pt idx="154">
                  <c:v>-0.2065001439074115</c:v>
                </c:pt>
                <c:pt idx="155">
                  <c:v>-0.47937725758126476</c:v>
                </c:pt>
                <c:pt idx="156">
                  <c:v>0.89443978639234412</c:v>
                </c:pt>
                <c:pt idx="157">
                  <c:v>0.47964706899388454</c:v>
                </c:pt>
                <c:pt idx="158">
                  <c:v>0.11101335768226313</c:v>
                </c:pt>
                <c:pt idx="159">
                  <c:v>-0.50815459210404734</c:v>
                </c:pt>
                <c:pt idx="160">
                  <c:v>-0.55505400073562583</c:v>
                </c:pt>
                <c:pt idx="161">
                  <c:v>-0.10031045806573316</c:v>
                </c:pt>
                <c:pt idx="162">
                  <c:v>-1.528045011134991</c:v>
                </c:pt>
                <c:pt idx="163">
                  <c:v>-0.24523905823643938</c:v>
                </c:pt>
                <c:pt idx="164">
                  <c:v>-0.25954743379256612</c:v>
                </c:pt>
                <c:pt idx="165">
                  <c:v>-0.41853221724741235</c:v>
                </c:pt>
                <c:pt idx="166">
                  <c:v>-0.51027155070805563</c:v>
                </c:pt>
                <c:pt idx="167">
                  <c:v>0.84922806642414428</c:v>
                </c:pt>
                <c:pt idx="168">
                  <c:v>-0.73921688852723921</c:v>
                </c:pt>
                <c:pt idx="169">
                  <c:v>1.5728644086387582</c:v>
                </c:pt>
                <c:pt idx="170">
                  <c:v>0.66555456723324358</c:v>
                </c:pt>
                <c:pt idx="171">
                  <c:v>0.24249849673516696</c:v>
                </c:pt>
                <c:pt idx="172">
                  <c:v>-0.92822061010230084</c:v>
                </c:pt>
                <c:pt idx="173">
                  <c:v>-1.004570882794362</c:v>
                </c:pt>
                <c:pt idx="174">
                  <c:v>-1.4851058697862054</c:v>
                </c:pt>
                <c:pt idx="175">
                  <c:v>-0.64706808205522814</c:v>
                </c:pt>
                <c:pt idx="176">
                  <c:v>-0.41746610104849313</c:v>
                </c:pt>
                <c:pt idx="177">
                  <c:v>7.9247473066153012E-2</c:v>
                </c:pt>
                <c:pt idx="178">
                  <c:v>0.67380604747551298</c:v>
                </c:pt>
                <c:pt idx="179">
                  <c:v>-0.65292206747932213</c:v>
                </c:pt>
                <c:pt idx="180">
                  <c:v>0.70106661015751059</c:v>
                </c:pt>
                <c:pt idx="181">
                  <c:v>0.25953529153880728</c:v>
                </c:pt>
                <c:pt idx="182">
                  <c:v>-0.43726934042292687</c:v>
                </c:pt>
                <c:pt idx="183">
                  <c:v>-0.77209563796709102</c:v>
                </c:pt>
                <c:pt idx="184">
                  <c:v>0.23989306611666214</c:v>
                </c:pt>
                <c:pt idx="185">
                  <c:v>-0.20016837692882836</c:v>
                </c:pt>
                <c:pt idx="186">
                  <c:v>0.76098562386073365</c:v>
                </c:pt>
                <c:pt idx="187">
                  <c:v>1.6337152458622846</c:v>
                </c:pt>
                <c:pt idx="188">
                  <c:v>0.22062529702328243</c:v>
                </c:pt>
                <c:pt idx="189">
                  <c:v>0.91389552277410402</c:v>
                </c:pt>
                <c:pt idx="190">
                  <c:v>0.23978971410346375</c:v>
                </c:pt>
                <c:pt idx="191">
                  <c:v>0.14148410576645926</c:v>
                </c:pt>
                <c:pt idx="192">
                  <c:v>0.55747685690859938</c:v>
                </c:pt>
                <c:pt idx="193">
                  <c:v>0.50839902270022619</c:v>
                </c:pt>
                <c:pt idx="194">
                  <c:v>8.7579439042456617E-2</c:v>
                </c:pt>
                <c:pt idx="195">
                  <c:v>-0.67954902400718786</c:v>
                </c:pt>
                <c:pt idx="196">
                  <c:v>-0.26373973914048571</c:v>
                </c:pt>
                <c:pt idx="197">
                  <c:v>-0.23442609490860183</c:v>
                </c:pt>
                <c:pt idx="198">
                  <c:v>3.2351897836116229E-2</c:v>
                </c:pt>
                <c:pt idx="199">
                  <c:v>-2.2695743697048998E-3</c:v>
                </c:pt>
                <c:pt idx="200">
                  <c:v>0.67719962210730333</c:v>
                </c:pt>
                <c:pt idx="201">
                  <c:v>0.14568797411994625</c:v>
                </c:pt>
                <c:pt idx="202">
                  <c:v>0.24958847447133981</c:v>
                </c:pt>
                <c:pt idx="203">
                  <c:v>0.56950868998967497</c:v>
                </c:pt>
                <c:pt idx="204">
                  <c:v>0.837005757728841</c:v>
                </c:pt>
                <c:pt idx="205">
                  <c:v>0.45751453086078858</c:v>
                </c:pt>
                <c:pt idx="206">
                  <c:v>-0.31849853837826331</c:v>
                </c:pt>
                <c:pt idx="207">
                  <c:v>0.91736526284076847</c:v>
                </c:pt>
                <c:pt idx="208">
                  <c:v>-1.0232364508813598</c:v>
                </c:pt>
                <c:pt idx="209">
                  <c:v>1.0814101499806379</c:v>
                </c:pt>
                <c:pt idx="210">
                  <c:v>8.4864545235500341E-3</c:v>
                </c:pt>
                <c:pt idx="211">
                  <c:v>0.26907990003256232</c:v>
                </c:pt>
                <c:pt idx="212">
                  <c:v>-9.8825559237997851E-2</c:v>
                </c:pt>
                <c:pt idx="213">
                  <c:v>9.7283707711642742E-2</c:v>
                </c:pt>
                <c:pt idx="214">
                  <c:v>0.45891847030816213</c:v>
                </c:pt>
                <c:pt idx="215">
                  <c:v>-0.61063599083637599</c:v>
                </c:pt>
                <c:pt idx="216">
                  <c:v>-0.57282694884204199</c:v>
                </c:pt>
                <c:pt idx="217">
                  <c:v>-0.28490106837900242</c:v>
                </c:pt>
                <c:pt idx="218">
                  <c:v>0.40513073670915106</c:v>
                </c:pt>
                <c:pt idx="219">
                  <c:v>0.60977619565575658</c:v>
                </c:pt>
                <c:pt idx="220">
                  <c:v>0.1834621936836508</c:v>
                </c:pt>
                <c:pt idx="221">
                  <c:v>-0.34118160017439803</c:v>
                </c:pt>
                <c:pt idx="222">
                  <c:v>0.19551117284828334</c:v>
                </c:pt>
                <c:pt idx="223">
                  <c:v>0.9726463677225341</c:v>
                </c:pt>
                <c:pt idx="224">
                  <c:v>0.53677561644059335</c:v>
                </c:pt>
                <c:pt idx="225">
                  <c:v>0.18926104851694658</c:v>
                </c:pt>
                <c:pt idx="226">
                  <c:v>-0.53370613158309788</c:v>
                </c:pt>
                <c:pt idx="227">
                  <c:v>-0.25169414709945537</c:v>
                </c:pt>
                <c:pt idx="228">
                  <c:v>0.25070654893104105</c:v>
                </c:pt>
                <c:pt idx="229">
                  <c:v>0.32237875051931308</c:v>
                </c:pt>
                <c:pt idx="230">
                  <c:v>2.7697330031174045E-2</c:v>
                </c:pt>
                <c:pt idx="231">
                  <c:v>0.68498306360557804</c:v>
                </c:pt>
                <c:pt idx="232">
                  <c:v>-0.49048402255640267</c:v>
                </c:pt>
                <c:pt idx="233">
                  <c:v>-0.38181764518058026</c:v>
                </c:pt>
                <c:pt idx="234">
                  <c:v>0.20524257409740965</c:v>
                </c:pt>
                <c:pt idx="235">
                  <c:v>0.61634814396689219</c:v>
                </c:pt>
                <c:pt idx="236">
                  <c:v>0.2123834228727596</c:v>
                </c:pt>
                <c:pt idx="237">
                  <c:v>-0.36148625232595027</c:v>
                </c:pt>
                <c:pt idx="238">
                  <c:v>0.73790272954447733</c:v>
                </c:pt>
                <c:pt idx="239">
                  <c:v>-0.37474768936576686</c:v>
                </c:pt>
                <c:pt idx="240">
                  <c:v>0.32657174314665871</c:v>
                </c:pt>
                <c:pt idx="241">
                  <c:v>0.21337428985952808</c:v>
                </c:pt>
                <c:pt idx="242">
                  <c:v>-0.45394644386521898</c:v>
                </c:pt>
                <c:pt idx="243">
                  <c:v>-0.56336152360657921</c:v>
                </c:pt>
                <c:pt idx="244">
                  <c:v>0.13768717687713014</c:v>
                </c:pt>
                <c:pt idx="245">
                  <c:v>0.67518404382811548</c:v>
                </c:pt>
                <c:pt idx="246">
                  <c:v>0.82211145004090402</c:v>
                </c:pt>
                <c:pt idx="247">
                  <c:v>1.1435212759789415</c:v>
                </c:pt>
                <c:pt idx="248">
                  <c:v>0.69570927169401298</c:v>
                </c:pt>
                <c:pt idx="249">
                  <c:v>0.34389870902132863</c:v>
                </c:pt>
                <c:pt idx="250">
                  <c:v>4.899685388622415E-2</c:v>
                </c:pt>
                <c:pt idx="251">
                  <c:v>0.50931773075237396</c:v>
                </c:pt>
                <c:pt idx="252">
                  <c:v>-0.84883547978438045</c:v>
                </c:pt>
                <c:pt idx="253">
                  <c:v>0.12466505964267262</c:v>
                </c:pt>
                <c:pt idx="254">
                  <c:v>0.43139301194984475</c:v>
                </c:pt>
                <c:pt idx="255">
                  <c:v>-0.28344496229308613</c:v>
                </c:pt>
                <c:pt idx="256">
                  <c:v>0.15192707500400185</c:v>
                </c:pt>
                <c:pt idx="257">
                  <c:v>0.7765114931427467</c:v>
                </c:pt>
                <c:pt idx="258">
                  <c:v>0.75110531830611937</c:v>
                </c:pt>
                <c:pt idx="259">
                  <c:v>0.19176671427012865</c:v>
                </c:pt>
                <c:pt idx="260">
                  <c:v>0.42482625922504119</c:v>
                </c:pt>
                <c:pt idx="261">
                  <c:v>0.73614125844860745</c:v>
                </c:pt>
                <c:pt idx="262">
                  <c:v>-1.1719717805812631</c:v>
                </c:pt>
                <c:pt idx="263">
                  <c:v>-0.36794125094961488</c:v>
                </c:pt>
                <c:pt idx="264">
                  <c:v>4.193703345050287E-2</c:v>
                </c:pt>
                <c:pt idx="265">
                  <c:v>0.49642795443228727</c:v>
                </c:pt>
                <c:pt idx="266">
                  <c:v>-0.59863587871555102</c:v>
                </c:pt>
                <c:pt idx="267">
                  <c:v>-7.0447967690589378E-2</c:v>
                </c:pt>
                <c:pt idx="268">
                  <c:v>0.54845630546598434</c:v>
                </c:pt>
                <c:pt idx="269">
                  <c:v>-0.10251192175682654</c:v>
                </c:pt>
                <c:pt idx="270">
                  <c:v>-1.0489749690248333</c:v>
                </c:pt>
                <c:pt idx="271">
                  <c:v>-0.74206657089961015</c:v>
                </c:pt>
                <c:pt idx="272">
                  <c:v>0.69834095652330186</c:v>
                </c:pt>
                <c:pt idx="273">
                  <c:v>0.41143618383972574</c:v>
                </c:pt>
                <c:pt idx="274">
                  <c:v>-0.13496757206350227</c:v>
                </c:pt>
                <c:pt idx="275">
                  <c:v>0.3152647943242155</c:v>
                </c:pt>
                <c:pt idx="276">
                  <c:v>-0.45562089489139584</c:v>
                </c:pt>
                <c:pt idx="277">
                  <c:v>-0.58741960077981115</c:v>
                </c:pt>
                <c:pt idx="278">
                  <c:v>3.2169567074834135E-2</c:v>
                </c:pt>
                <c:pt idx="279">
                  <c:v>0.15667972759853319</c:v>
                </c:pt>
                <c:pt idx="280">
                  <c:v>-0.51245825841253534</c:v>
                </c:pt>
                <c:pt idx="281">
                  <c:v>-0.28453027975367501</c:v>
                </c:pt>
                <c:pt idx="282">
                  <c:v>0.43215614586109935</c:v>
                </c:pt>
                <c:pt idx="283">
                  <c:v>1.4695569672480525E-2</c:v>
                </c:pt>
                <c:pt idx="284">
                  <c:v>0.2451479523314796</c:v>
                </c:pt>
                <c:pt idx="285">
                  <c:v>-0.29469245011314166</c:v>
                </c:pt>
                <c:pt idx="286">
                  <c:v>-0.62362341192674076</c:v>
                </c:pt>
                <c:pt idx="287">
                  <c:v>0.20891943236200938</c:v>
                </c:pt>
                <c:pt idx="288">
                  <c:v>0.18957787843708157</c:v>
                </c:pt>
                <c:pt idx="289">
                  <c:v>2.4815627641503475E-2</c:v>
                </c:pt>
                <c:pt idx="290">
                  <c:v>-0.48404311679317669</c:v>
                </c:pt>
                <c:pt idx="291">
                  <c:v>0.94267105714196686</c:v>
                </c:pt>
                <c:pt idx="292">
                  <c:v>0.4810833895026061</c:v>
                </c:pt>
                <c:pt idx="293">
                  <c:v>0.23606161156856637</c:v>
                </c:pt>
                <c:pt idx="294">
                  <c:v>0.18467527292603186</c:v>
                </c:pt>
                <c:pt idx="295">
                  <c:v>0.59150325964188555</c:v>
                </c:pt>
                <c:pt idx="296">
                  <c:v>0.4709269759036524</c:v>
                </c:pt>
                <c:pt idx="297">
                  <c:v>0.89001233605532704</c:v>
                </c:pt>
                <c:pt idx="298">
                  <c:v>-1.5752874899658275E-2</c:v>
                </c:pt>
                <c:pt idx="299">
                  <c:v>0.38413060440549418</c:v>
                </c:pt>
                <c:pt idx="300">
                  <c:v>0.16492277030392899</c:v>
                </c:pt>
                <c:pt idx="301">
                  <c:v>0.44396137909078709</c:v>
                </c:pt>
                <c:pt idx="302">
                  <c:v>-0.2924374825119378</c:v>
                </c:pt>
                <c:pt idx="303">
                  <c:v>-1.1518230990448552</c:v>
                </c:pt>
                <c:pt idx="304">
                  <c:v>-0.79919000673320928</c:v>
                </c:pt>
                <c:pt idx="305">
                  <c:v>-0.3449437377009249</c:v>
                </c:pt>
                <c:pt idx="306">
                  <c:v>1.5248357624777179E-3</c:v>
                </c:pt>
                <c:pt idx="307">
                  <c:v>-5.006467746402609E-2</c:v>
                </c:pt>
                <c:pt idx="308">
                  <c:v>0.26316190941128009</c:v>
                </c:pt>
                <c:pt idx="309">
                  <c:v>-0.97837085276508418</c:v>
                </c:pt>
                <c:pt idx="310">
                  <c:v>0.58775171523621472</c:v>
                </c:pt>
                <c:pt idx="311">
                  <c:v>-0.55783850944327806</c:v>
                </c:pt>
                <c:pt idx="312">
                  <c:v>-0.47442872687704768</c:v>
                </c:pt>
                <c:pt idx="313">
                  <c:v>0.56415638939911539</c:v>
                </c:pt>
                <c:pt idx="314">
                  <c:v>0.55127073660514425</c:v>
                </c:pt>
                <c:pt idx="315">
                  <c:v>-0.71819268832524208</c:v>
                </c:pt>
                <c:pt idx="316">
                  <c:v>0.90968027941278218</c:v>
                </c:pt>
                <c:pt idx="317">
                  <c:v>0.61706920062875037</c:v>
                </c:pt>
                <c:pt idx="318">
                  <c:v>-8.7576061197235655E-2</c:v>
                </c:pt>
                <c:pt idx="319">
                  <c:v>-0.21698494493281162</c:v>
                </c:pt>
                <c:pt idx="320">
                  <c:v>-9.7716323942267758E-2</c:v>
                </c:pt>
                <c:pt idx="321">
                  <c:v>0.40417094276990129</c:v>
                </c:pt>
                <c:pt idx="322">
                  <c:v>-0.70867930242536636</c:v>
                </c:pt>
                <c:pt idx="323">
                  <c:v>-0.23587903065917931</c:v>
                </c:pt>
                <c:pt idx="324">
                  <c:v>-0.41809556324427521</c:v>
                </c:pt>
                <c:pt idx="325">
                  <c:v>-1.3350287704072961</c:v>
                </c:pt>
                <c:pt idx="326">
                  <c:v>-0.82772569917148875</c:v>
                </c:pt>
                <c:pt idx="327">
                  <c:v>-1.3853044767455618</c:v>
                </c:pt>
                <c:pt idx="328">
                  <c:v>1.007570032746026</c:v>
                </c:pt>
                <c:pt idx="329">
                  <c:v>0.4916720261455142</c:v>
                </c:pt>
                <c:pt idx="330">
                  <c:v>-0.32025662325179544</c:v>
                </c:pt>
                <c:pt idx="331">
                  <c:v>-0.47406654227550415</c:v>
                </c:pt>
                <c:pt idx="332">
                  <c:v>0.75885439843278146</c:v>
                </c:pt>
                <c:pt idx="333">
                  <c:v>0.50880012543607878</c:v>
                </c:pt>
                <c:pt idx="334">
                  <c:v>0.94198828949695523</c:v>
                </c:pt>
                <c:pt idx="335">
                  <c:v>-2.6015171223610817E-2</c:v>
                </c:pt>
                <c:pt idx="336">
                  <c:v>0.18962523252278476</c:v>
                </c:pt>
                <c:pt idx="337">
                  <c:v>-0.24789775503381967</c:v>
                </c:pt>
                <c:pt idx="338">
                  <c:v>0.15493444288048791</c:v>
                </c:pt>
                <c:pt idx="339">
                  <c:v>0.51582082176125899</c:v>
                </c:pt>
                <c:pt idx="340">
                  <c:v>-0.41996256187405739</c:v>
                </c:pt>
                <c:pt idx="341">
                  <c:v>1.1926834348665827</c:v>
                </c:pt>
                <c:pt idx="342">
                  <c:v>0.45615220998757339</c:v>
                </c:pt>
                <c:pt idx="343">
                  <c:v>-0.16898387064133658</c:v>
                </c:pt>
                <c:pt idx="344">
                  <c:v>-0.19156893947840173</c:v>
                </c:pt>
                <c:pt idx="345">
                  <c:v>0.45394536407028258</c:v>
                </c:pt>
                <c:pt idx="346">
                  <c:v>0.14380743451579145</c:v>
                </c:pt>
                <c:pt idx="347">
                  <c:v>-4.9717719445677946E-2</c:v>
                </c:pt>
                <c:pt idx="348">
                  <c:v>-3.6864963135033194E-2</c:v>
                </c:pt>
                <c:pt idx="349">
                  <c:v>0.4799264449574886</c:v>
                </c:pt>
                <c:pt idx="350">
                  <c:v>1.0402369065395547</c:v>
                </c:pt>
                <c:pt idx="351">
                  <c:v>0.18187156036345906</c:v>
                </c:pt>
                <c:pt idx="352">
                  <c:v>0.66929417403635294</c:v>
                </c:pt>
                <c:pt idx="353">
                  <c:v>2.0668150129021643</c:v>
                </c:pt>
                <c:pt idx="354">
                  <c:v>0.81356227159347649</c:v>
                </c:pt>
                <c:pt idx="355">
                  <c:v>0.39606619004465182</c:v>
                </c:pt>
                <c:pt idx="356">
                  <c:v>-0.17456549668778934</c:v>
                </c:pt>
                <c:pt idx="357">
                  <c:v>0.32653705657344212</c:v>
                </c:pt>
                <c:pt idx="358">
                  <c:v>0.13209724646388113</c:v>
                </c:pt>
                <c:pt idx="359">
                  <c:v>-0.43196441413336656</c:v>
                </c:pt>
                <c:pt idx="360">
                  <c:v>9.5425324302591971E-2</c:v>
                </c:pt>
                <c:pt idx="361">
                  <c:v>1.2250105727945972</c:v>
                </c:pt>
                <c:pt idx="362">
                  <c:v>1.2932723401643829</c:v>
                </c:pt>
                <c:pt idx="363">
                  <c:v>-0.17710127163373593</c:v>
                </c:pt>
                <c:pt idx="364">
                  <c:v>0.16084113611267323</c:v>
                </c:pt>
                <c:pt idx="365">
                  <c:v>-1.4121502253753402</c:v>
                </c:pt>
                <c:pt idx="366">
                  <c:v>0.49597756989902109</c:v>
                </c:pt>
                <c:pt idx="367">
                  <c:v>0.44389450977533423</c:v>
                </c:pt>
                <c:pt idx="368">
                  <c:v>0.43069126064431357</c:v>
                </c:pt>
                <c:pt idx="369">
                  <c:v>0.99527315211029843</c:v>
                </c:pt>
                <c:pt idx="370">
                  <c:v>0.57239173853311964</c:v>
                </c:pt>
                <c:pt idx="371">
                  <c:v>-0.21718468044465128</c:v>
                </c:pt>
                <c:pt idx="372">
                  <c:v>4.8317181589773314E-2</c:v>
                </c:pt>
                <c:pt idx="373">
                  <c:v>-0.35001540803702608</c:v>
                </c:pt>
                <c:pt idx="374">
                  <c:v>-0.68518125340398572</c:v>
                </c:pt>
                <c:pt idx="375">
                  <c:v>0.65644700671783474</c:v>
                </c:pt>
                <c:pt idx="376">
                  <c:v>0.24101280784538581</c:v>
                </c:pt>
                <c:pt idx="377">
                  <c:v>-0.91106730290914784</c:v>
                </c:pt>
                <c:pt idx="378">
                  <c:v>0.14805001626922579</c:v>
                </c:pt>
                <c:pt idx="379">
                  <c:v>0.34277333098166002</c:v>
                </c:pt>
                <c:pt idx="380">
                  <c:v>0.13183031357112129</c:v>
                </c:pt>
                <c:pt idx="381">
                  <c:v>1.1426420045086596</c:v>
                </c:pt>
                <c:pt idx="382">
                  <c:v>0.92671463903118112</c:v>
                </c:pt>
                <c:pt idx="383">
                  <c:v>-0.29483039898269464</c:v>
                </c:pt>
                <c:pt idx="384">
                  <c:v>-2.0894323334377187</c:v>
                </c:pt>
                <c:pt idx="385">
                  <c:v>-0.50853075405793513</c:v>
                </c:pt>
                <c:pt idx="386">
                  <c:v>0.74619389858939045</c:v>
                </c:pt>
                <c:pt idx="387">
                  <c:v>-0.23401657540329557</c:v>
                </c:pt>
                <c:pt idx="388">
                  <c:v>-1.5436820293160516</c:v>
                </c:pt>
                <c:pt idx="389">
                  <c:v>1.0130045011959312</c:v>
                </c:pt>
                <c:pt idx="390">
                  <c:v>-0.47240717909756563</c:v>
                </c:pt>
                <c:pt idx="391">
                  <c:v>1.8030591122392592</c:v>
                </c:pt>
                <c:pt idx="392">
                  <c:v>-0.99136979243338741</c:v>
                </c:pt>
                <c:pt idx="393">
                  <c:v>0.94600433972522291</c:v>
                </c:pt>
                <c:pt idx="394">
                  <c:v>-0.13003033273956652</c:v>
                </c:pt>
                <c:pt idx="395">
                  <c:v>0.72059159025599107</c:v>
                </c:pt>
                <c:pt idx="396">
                  <c:v>-0.37567837172481922</c:v>
                </c:pt>
                <c:pt idx="397">
                  <c:v>0.72433480160024577</c:v>
                </c:pt>
                <c:pt idx="398">
                  <c:v>5.0160971116334453E-3</c:v>
                </c:pt>
                <c:pt idx="399">
                  <c:v>-0.96919814869701681</c:v>
                </c:pt>
                <c:pt idx="400">
                  <c:v>0.29721958103780177</c:v>
                </c:pt>
                <c:pt idx="401">
                  <c:v>-0.76414552966831506</c:v>
                </c:pt>
                <c:pt idx="402">
                  <c:v>0.58845163663111777</c:v>
                </c:pt>
                <c:pt idx="403">
                  <c:v>0.44519563542708324</c:v>
                </c:pt>
                <c:pt idx="404">
                  <c:v>0.32371720760712874</c:v>
                </c:pt>
                <c:pt idx="405">
                  <c:v>0.59308786782743961</c:v>
                </c:pt>
                <c:pt idx="406">
                  <c:v>0.36999732313401695</c:v>
                </c:pt>
                <c:pt idx="407">
                  <c:v>0.3376690888133021</c:v>
                </c:pt>
                <c:pt idx="408">
                  <c:v>-0.63927701778848645</c:v>
                </c:pt>
                <c:pt idx="409">
                  <c:v>0.73633929644231799</c:v>
                </c:pt>
                <c:pt idx="410">
                  <c:v>-2.1379591267224638E-2</c:v>
                </c:pt>
                <c:pt idx="411">
                  <c:v>-0.40809987079464199</c:v>
                </c:pt>
                <c:pt idx="412">
                  <c:v>0.34490474436139179</c:v>
                </c:pt>
                <c:pt idx="413">
                  <c:v>-1.1135962808046413</c:v>
                </c:pt>
                <c:pt idx="414">
                  <c:v>0.14418378991532477</c:v>
                </c:pt>
                <c:pt idx="415">
                  <c:v>1.6192204814673323</c:v>
                </c:pt>
                <c:pt idx="416">
                  <c:v>0.17749426445079272</c:v>
                </c:pt>
                <c:pt idx="417">
                  <c:v>0.1215457762842611</c:v>
                </c:pt>
                <c:pt idx="418">
                  <c:v>-0.22003427714499621</c:v>
                </c:pt>
                <c:pt idx="419">
                  <c:v>0.52669717260906324</c:v>
                </c:pt>
                <c:pt idx="420">
                  <c:v>8.6766737637408484E-2</c:v>
                </c:pt>
                <c:pt idx="421">
                  <c:v>-0.71531616841271306</c:v>
                </c:pt>
                <c:pt idx="422">
                  <c:v>1.3657134285448758E-2</c:v>
                </c:pt>
                <c:pt idx="423">
                  <c:v>-1.5132724741109522</c:v>
                </c:pt>
                <c:pt idx="424">
                  <c:v>0.67711624397096393</c:v>
                </c:pt>
                <c:pt idx="425">
                  <c:v>-0.55674334493028477</c:v>
                </c:pt>
                <c:pt idx="426">
                  <c:v>0.14688955131713471</c:v>
                </c:pt>
                <c:pt idx="427">
                  <c:v>-1.0802196257656751</c:v>
                </c:pt>
                <c:pt idx="428">
                  <c:v>9.9232495089929457E-2</c:v>
                </c:pt>
                <c:pt idx="429">
                  <c:v>0.7914703444739124</c:v>
                </c:pt>
                <c:pt idx="430">
                  <c:v>0.38524528721898454</c:v>
                </c:pt>
                <c:pt idx="431">
                  <c:v>-0.41657709844207536</c:v>
                </c:pt>
                <c:pt idx="432">
                  <c:v>0.54056633355601635</c:v>
                </c:pt>
                <c:pt idx="433">
                  <c:v>0.91870012407536727</c:v>
                </c:pt>
                <c:pt idx="434">
                  <c:v>0.60509967796693021</c:v>
                </c:pt>
                <c:pt idx="435">
                  <c:v>-3.8732080847657058E-2</c:v>
                </c:pt>
                <c:pt idx="436">
                  <c:v>-8.3061287204989107E-2</c:v>
                </c:pt>
                <c:pt idx="437">
                  <c:v>0.35659125504520905</c:v>
                </c:pt>
                <c:pt idx="438">
                  <c:v>-4.2194748752511259E-3</c:v>
                </c:pt>
                <c:pt idx="439">
                  <c:v>0.67780951154185465</c:v>
                </c:pt>
                <c:pt idx="440">
                  <c:v>-0.10389873953843051</c:v>
                </c:pt>
                <c:pt idx="441">
                  <c:v>0.49044396109129529</c:v>
                </c:pt>
                <c:pt idx="442">
                  <c:v>-1.030157600049213</c:v>
                </c:pt>
                <c:pt idx="443">
                  <c:v>-1.0963880032327744</c:v>
                </c:pt>
                <c:pt idx="444">
                  <c:v>-0.55943427994162553</c:v>
                </c:pt>
                <c:pt idx="445">
                  <c:v>-0.68652106971768379</c:v>
                </c:pt>
                <c:pt idx="446">
                  <c:v>0.68717508075387623</c:v>
                </c:pt>
                <c:pt idx="447">
                  <c:v>0.85519483451483924</c:v>
                </c:pt>
                <c:pt idx="448">
                  <c:v>0.14147311115487968</c:v>
                </c:pt>
                <c:pt idx="449">
                  <c:v>0.15379113018598647</c:v>
                </c:pt>
                <c:pt idx="450">
                  <c:v>0.74969646109344124</c:v>
                </c:pt>
                <c:pt idx="451">
                  <c:v>-0.66636095585579236</c:v>
                </c:pt>
                <c:pt idx="452">
                  <c:v>0.99665699522077755</c:v>
                </c:pt>
                <c:pt idx="453">
                  <c:v>-0.17024828426827646</c:v>
                </c:pt>
                <c:pt idx="454">
                  <c:v>0.19177300446586545</c:v>
                </c:pt>
                <c:pt idx="455">
                  <c:v>-0.76098762815588961</c:v>
                </c:pt>
                <c:pt idx="456">
                  <c:v>-0.14749164102802706</c:v>
                </c:pt>
                <c:pt idx="457">
                  <c:v>-0.62470201891929544</c:v>
                </c:pt>
                <c:pt idx="458">
                  <c:v>0</c:v>
                </c:pt>
                <c:pt idx="459">
                  <c:v>-1.5469117811904494</c:v>
                </c:pt>
                <c:pt idx="460">
                  <c:v>0.44495047250370362</c:v>
                </c:pt>
                <c:pt idx="461">
                  <c:v>0.22148971671079176</c:v>
                </c:pt>
                <c:pt idx="462">
                  <c:v>0.51483777859713165</c:v>
                </c:pt>
                <c:pt idx="463">
                  <c:v>-7.7865320001707067E-2</c:v>
                </c:pt>
                <c:pt idx="464">
                  <c:v>0.91574307843724279</c:v>
                </c:pt>
                <c:pt idx="465">
                  <c:v>0.27785402955295629</c:v>
                </c:pt>
                <c:pt idx="466">
                  <c:v>0.15979631533733696</c:v>
                </c:pt>
                <c:pt idx="467">
                  <c:v>0.12021153675228545</c:v>
                </c:pt>
                <c:pt idx="468">
                  <c:v>0.3051615580772381</c:v>
                </c:pt>
                <c:pt idx="469">
                  <c:v>1.6366637460283842</c:v>
                </c:pt>
                <c:pt idx="470">
                  <c:v>-4.5934172629776705E-2</c:v>
                </c:pt>
                <c:pt idx="471">
                  <c:v>-0.10737418924863253</c:v>
                </c:pt>
                <c:pt idx="472">
                  <c:v>-0.19317604529825322</c:v>
                </c:pt>
                <c:pt idx="473">
                  <c:v>-0.80150645639774609</c:v>
                </c:pt>
                <c:pt idx="474">
                  <c:v>-0.95156509445180637</c:v>
                </c:pt>
                <c:pt idx="475">
                  <c:v>0.18698321153114691</c:v>
                </c:pt>
                <c:pt idx="476">
                  <c:v>3.2542264554585554</c:v>
                </c:pt>
                <c:pt idx="477">
                  <c:v>-5.9293583620975046</c:v>
                </c:pt>
                <c:pt idx="478">
                  <c:v>3.3624254609426698</c:v>
                </c:pt>
                <c:pt idx="479">
                  <c:v>0.88880145532674293</c:v>
                </c:pt>
                <c:pt idx="480">
                  <c:v>2.0539931818380994</c:v>
                </c:pt>
                <c:pt idx="481">
                  <c:v>-0.13288879633665188</c:v>
                </c:pt>
                <c:pt idx="482">
                  <c:v>2.4291463162954087E-2</c:v>
                </c:pt>
                <c:pt idx="483">
                  <c:v>0.24973296625597063</c:v>
                </c:pt>
                <c:pt idx="484">
                  <c:v>0.32564491198583684</c:v>
                </c:pt>
                <c:pt idx="485">
                  <c:v>0.28505613511745032</c:v>
                </c:pt>
                <c:pt idx="486">
                  <c:v>0.39334174280650364</c:v>
                </c:pt>
                <c:pt idx="487">
                  <c:v>-0.17785965642099444</c:v>
                </c:pt>
                <c:pt idx="488">
                  <c:v>0.21687361796223847</c:v>
                </c:pt>
                <c:pt idx="489">
                  <c:v>-0.27962829380065962</c:v>
                </c:pt>
                <c:pt idx="490">
                  <c:v>0.15637565901170583</c:v>
                </c:pt>
                <c:pt idx="491">
                  <c:v>0.779382993773861</c:v>
                </c:pt>
                <c:pt idx="492">
                  <c:v>0.62180403266262807</c:v>
                </c:pt>
                <c:pt idx="493">
                  <c:v>0.73610738704920531</c:v>
                </c:pt>
                <c:pt idx="494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3-4DBF-BF4B-D2F74BD610DC}"/>
            </c:ext>
          </c:extLst>
        </c:ser>
        <c:ser>
          <c:idx val="1"/>
          <c:order val="1"/>
          <c:tx>
            <c:v>PORTFOLIO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1'!$BF$3:$BF$497</c:f>
              <c:numCache>
                <c:formatCode>General</c:formatCode>
                <c:ptCount val="495"/>
                <c:pt idx="0">
                  <c:v>0</c:v>
                </c:pt>
                <c:pt idx="1">
                  <c:v>-0.52736675833880353</c:v>
                </c:pt>
                <c:pt idx="2">
                  <c:v>0.11856799313901245</c:v>
                </c:pt>
                <c:pt idx="3">
                  <c:v>-0.64480851421036811</c:v>
                </c:pt>
                <c:pt idx="4">
                  <c:v>1.0323370647946177</c:v>
                </c:pt>
                <c:pt idx="5">
                  <c:v>2.068851972817678</c:v>
                </c:pt>
                <c:pt idx="6">
                  <c:v>0.66239670276767215</c:v>
                </c:pt>
                <c:pt idx="7">
                  <c:v>1.2559711120637427</c:v>
                </c:pt>
                <c:pt idx="8">
                  <c:v>-0.97153019302162402</c:v>
                </c:pt>
                <c:pt idx="9">
                  <c:v>0.79409952568589159</c:v>
                </c:pt>
                <c:pt idx="10">
                  <c:v>-0.86267019353022523</c:v>
                </c:pt>
                <c:pt idx="11">
                  <c:v>3.2258036611138019E-3</c:v>
                </c:pt>
                <c:pt idx="12">
                  <c:v>1.0721350658539923</c:v>
                </c:pt>
                <c:pt idx="13">
                  <c:v>1.697827066020154</c:v>
                </c:pt>
                <c:pt idx="14">
                  <c:v>0.76591458492150122</c:v>
                </c:pt>
                <c:pt idx="15">
                  <c:v>1.2873286343673416</c:v>
                </c:pt>
                <c:pt idx="16">
                  <c:v>0.25742524221929275</c:v>
                </c:pt>
                <c:pt idx="17">
                  <c:v>-1.9962688778510724</c:v>
                </c:pt>
                <c:pt idx="18">
                  <c:v>0.38162600557551085</c:v>
                </c:pt>
                <c:pt idx="19">
                  <c:v>1.0232271455330135</c:v>
                </c:pt>
                <c:pt idx="20">
                  <c:v>0.71874513431857368</c:v>
                </c:pt>
                <c:pt idx="21">
                  <c:v>1.4675452329309338</c:v>
                </c:pt>
                <c:pt idx="22">
                  <c:v>2.0201596923399401</c:v>
                </c:pt>
                <c:pt idx="23">
                  <c:v>0.4536131542763614</c:v>
                </c:pt>
                <c:pt idx="24">
                  <c:v>9.2647843979723157E-2</c:v>
                </c:pt>
                <c:pt idx="25">
                  <c:v>0.15145013166089027</c:v>
                </c:pt>
                <c:pt idx="26">
                  <c:v>2.1094694222191204</c:v>
                </c:pt>
                <c:pt idx="27">
                  <c:v>8.9613092327854735E-2</c:v>
                </c:pt>
                <c:pt idx="28">
                  <c:v>0.79026294867839675</c:v>
                </c:pt>
                <c:pt idx="29">
                  <c:v>1.015794582763426</c:v>
                </c:pt>
                <c:pt idx="30">
                  <c:v>0.17460631376211486</c:v>
                </c:pt>
                <c:pt idx="31">
                  <c:v>0.40914715841149168</c:v>
                </c:pt>
                <c:pt idx="32">
                  <c:v>-4.8720488468232195E-3</c:v>
                </c:pt>
                <c:pt idx="33">
                  <c:v>0.97576272890146454</c:v>
                </c:pt>
                <c:pt idx="34">
                  <c:v>-1.170316993401854</c:v>
                </c:pt>
                <c:pt idx="35">
                  <c:v>-3.037127749589497</c:v>
                </c:pt>
                <c:pt idx="36">
                  <c:v>0.96371328264631162</c:v>
                </c:pt>
                <c:pt idx="37">
                  <c:v>0.9886991822593405</c:v>
                </c:pt>
                <c:pt idx="38">
                  <c:v>1.2168870540660077</c:v>
                </c:pt>
                <c:pt idx="39">
                  <c:v>1.1910877749117921</c:v>
                </c:pt>
                <c:pt idx="40">
                  <c:v>-0.45104360236454616</c:v>
                </c:pt>
                <c:pt idx="41">
                  <c:v>2.1619916184694206</c:v>
                </c:pt>
                <c:pt idx="42">
                  <c:v>1.5026292516259017</c:v>
                </c:pt>
                <c:pt idx="43">
                  <c:v>-0.7778857475700377</c:v>
                </c:pt>
                <c:pt idx="44">
                  <c:v>0.92250372401045766</c:v>
                </c:pt>
                <c:pt idx="45">
                  <c:v>-0.58302923777628812</c:v>
                </c:pt>
                <c:pt idx="46">
                  <c:v>1.8772219168627244</c:v>
                </c:pt>
                <c:pt idx="47">
                  <c:v>1.8832370683347901</c:v>
                </c:pt>
                <c:pt idx="48">
                  <c:v>-0.1107919132255558</c:v>
                </c:pt>
                <c:pt idx="49">
                  <c:v>1.6607128246403375</c:v>
                </c:pt>
                <c:pt idx="50">
                  <c:v>0.61209050437012369</c:v>
                </c:pt>
                <c:pt idx="51">
                  <c:v>0.98111017129857503</c:v>
                </c:pt>
                <c:pt idx="52">
                  <c:v>0.54524303066820079</c:v>
                </c:pt>
                <c:pt idx="53">
                  <c:v>-2.7992212347452439</c:v>
                </c:pt>
                <c:pt idx="54">
                  <c:v>5.1436612406470655E-2</c:v>
                </c:pt>
                <c:pt idx="55">
                  <c:v>0.78952358826884927</c:v>
                </c:pt>
                <c:pt idx="56">
                  <c:v>-0.59678231246143176</c:v>
                </c:pt>
                <c:pt idx="57">
                  <c:v>4.6382891442635354E-3</c:v>
                </c:pt>
                <c:pt idx="58">
                  <c:v>-2.0039479365109618</c:v>
                </c:pt>
                <c:pt idx="59">
                  <c:v>-2.2339971987146265</c:v>
                </c:pt>
                <c:pt idx="60">
                  <c:v>-1.5922301757383113</c:v>
                </c:pt>
                <c:pt idx="61">
                  <c:v>-0.76955390722480888</c:v>
                </c:pt>
                <c:pt idx="62">
                  <c:v>1.065743384344749</c:v>
                </c:pt>
                <c:pt idx="63">
                  <c:v>1.455247644022815</c:v>
                </c:pt>
                <c:pt idx="64">
                  <c:v>-1.663992294972592</c:v>
                </c:pt>
                <c:pt idx="65">
                  <c:v>2.5650800835088008</c:v>
                </c:pt>
                <c:pt idx="66">
                  <c:v>1.8845207864167501</c:v>
                </c:pt>
                <c:pt idx="67">
                  <c:v>0.43238249726104799</c:v>
                </c:pt>
                <c:pt idx="68">
                  <c:v>-5.9233672574648427E-2</c:v>
                </c:pt>
                <c:pt idx="69">
                  <c:v>-2.0673298025369187</c:v>
                </c:pt>
                <c:pt idx="70">
                  <c:v>1.3053185719868241</c:v>
                </c:pt>
                <c:pt idx="71">
                  <c:v>-0.93350719200314136</c:v>
                </c:pt>
                <c:pt idx="72">
                  <c:v>-5.7345501124343168E-3</c:v>
                </c:pt>
                <c:pt idx="73">
                  <c:v>1.423113586586449</c:v>
                </c:pt>
                <c:pt idx="74">
                  <c:v>2.1699758429748375</c:v>
                </c:pt>
                <c:pt idx="75">
                  <c:v>-0.20435947510530869</c:v>
                </c:pt>
                <c:pt idx="76">
                  <c:v>-0.43856899118101772</c:v>
                </c:pt>
                <c:pt idx="77">
                  <c:v>-1.4647081407135585</c:v>
                </c:pt>
                <c:pt idx="78">
                  <c:v>0.73364894954354809</c:v>
                </c:pt>
                <c:pt idx="79">
                  <c:v>-0.6236980567366126</c:v>
                </c:pt>
                <c:pt idx="80">
                  <c:v>0.56929770149974346</c:v>
                </c:pt>
                <c:pt idx="81">
                  <c:v>4.2463611786928979E-2</c:v>
                </c:pt>
                <c:pt idx="82">
                  <c:v>0.20522587147479487</c:v>
                </c:pt>
                <c:pt idx="83">
                  <c:v>0.37793970688190925</c:v>
                </c:pt>
                <c:pt idx="84">
                  <c:v>-1.624124604739835E-2</c:v>
                </c:pt>
                <c:pt idx="85">
                  <c:v>0.94720198715574877</c:v>
                </c:pt>
                <c:pt idx="86">
                  <c:v>1.289417021067488</c:v>
                </c:pt>
                <c:pt idx="87">
                  <c:v>0.73820129264229384</c:v>
                </c:pt>
                <c:pt idx="88">
                  <c:v>-1.1648343798257219</c:v>
                </c:pt>
                <c:pt idx="89">
                  <c:v>-1.7432680593264906</c:v>
                </c:pt>
                <c:pt idx="90">
                  <c:v>0.11618774557806751</c:v>
                </c:pt>
                <c:pt idx="91">
                  <c:v>-0.69092733924698368</c:v>
                </c:pt>
                <c:pt idx="92">
                  <c:v>1.2514171017106293E-2</c:v>
                </c:pt>
                <c:pt idx="93">
                  <c:v>-0.46087506381122473</c:v>
                </c:pt>
                <c:pt idx="94">
                  <c:v>-0.28812298248218576</c:v>
                </c:pt>
                <c:pt idx="95">
                  <c:v>-0.24441012897684428</c:v>
                </c:pt>
                <c:pt idx="96">
                  <c:v>0.31009469140644991</c:v>
                </c:pt>
                <c:pt idx="97">
                  <c:v>0.43445862856143952</c:v>
                </c:pt>
                <c:pt idx="98">
                  <c:v>-0.28737632637425647</c:v>
                </c:pt>
                <c:pt idx="99">
                  <c:v>0.84344113543750798</c:v>
                </c:pt>
                <c:pt idx="100">
                  <c:v>1.1695010169335334</c:v>
                </c:pt>
                <c:pt idx="101">
                  <c:v>-6.9890389169970368E-3</c:v>
                </c:pt>
                <c:pt idx="102">
                  <c:v>0.14430949032073448</c:v>
                </c:pt>
                <c:pt idx="103">
                  <c:v>1.7635996583918432</c:v>
                </c:pt>
                <c:pt idx="104">
                  <c:v>0.95671945487585519</c:v>
                </c:pt>
                <c:pt idx="105">
                  <c:v>1.4122485093453176</c:v>
                </c:pt>
                <c:pt idx="106">
                  <c:v>-0.14843957360055871</c:v>
                </c:pt>
                <c:pt idx="107">
                  <c:v>-1.1881942825782867</c:v>
                </c:pt>
                <c:pt idx="108">
                  <c:v>-1.2414247357174462</c:v>
                </c:pt>
                <c:pt idx="109">
                  <c:v>0.74695586906633205</c:v>
                </c:pt>
                <c:pt idx="110">
                  <c:v>-1.2854676841320425</c:v>
                </c:pt>
                <c:pt idx="111">
                  <c:v>0.23064891570246815</c:v>
                </c:pt>
                <c:pt idx="112">
                  <c:v>-0.21524444658596986</c:v>
                </c:pt>
                <c:pt idx="113">
                  <c:v>1.0879785198608549</c:v>
                </c:pt>
                <c:pt idx="114">
                  <c:v>-1.7031096391877465</c:v>
                </c:pt>
                <c:pt idx="115">
                  <c:v>-1.4274673016463835</c:v>
                </c:pt>
                <c:pt idx="116">
                  <c:v>1.1917999043233705</c:v>
                </c:pt>
                <c:pt idx="117">
                  <c:v>-0.2960252454024061</c:v>
                </c:pt>
                <c:pt idx="118">
                  <c:v>-3.1341201787955741</c:v>
                </c:pt>
                <c:pt idx="119">
                  <c:v>-1.3283219536420616</c:v>
                </c:pt>
                <c:pt idx="120">
                  <c:v>-4.5791497364141467</c:v>
                </c:pt>
                <c:pt idx="121">
                  <c:v>2.8386924849455029</c:v>
                </c:pt>
                <c:pt idx="122">
                  <c:v>2.5765404872915436</c:v>
                </c:pt>
                <c:pt idx="123">
                  <c:v>-0.87003192366377391</c:v>
                </c:pt>
                <c:pt idx="124">
                  <c:v>0.41091815320882408</c:v>
                </c:pt>
                <c:pt idx="125">
                  <c:v>-5.0895052782732583E-2</c:v>
                </c:pt>
                <c:pt idx="126">
                  <c:v>0.84798827787503139</c:v>
                </c:pt>
                <c:pt idx="127">
                  <c:v>-4.4661584603567034E-2</c:v>
                </c:pt>
                <c:pt idx="128">
                  <c:v>-0.85329726349117629</c:v>
                </c:pt>
                <c:pt idx="129">
                  <c:v>1.0588487323381659</c:v>
                </c:pt>
                <c:pt idx="130">
                  <c:v>-1.1355350025920135</c:v>
                </c:pt>
                <c:pt idx="131">
                  <c:v>0.13057143520410336</c:v>
                </c:pt>
                <c:pt idx="132">
                  <c:v>-0.74499146496851965</c:v>
                </c:pt>
                <c:pt idx="133">
                  <c:v>0.82048135353142304</c:v>
                </c:pt>
                <c:pt idx="134">
                  <c:v>9.9577829161994466E-2</c:v>
                </c:pt>
                <c:pt idx="135">
                  <c:v>0.99598657651742939</c:v>
                </c:pt>
                <c:pt idx="136">
                  <c:v>-0.17519113066700387</c:v>
                </c:pt>
                <c:pt idx="137">
                  <c:v>-0.82808399685999656</c:v>
                </c:pt>
                <c:pt idx="138">
                  <c:v>0.93190198862840268</c:v>
                </c:pt>
                <c:pt idx="139">
                  <c:v>-0.23952832042206329</c:v>
                </c:pt>
                <c:pt idx="140">
                  <c:v>-0.60167439846215798</c:v>
                </c:pt>
                <c:pt idx="141">
                  <c:v>-1.2171350866910124</c:v>
                </c:pt>
                <c:pt idx="142">
                  <c:v>-0.64418709396028517</c:v>
                </c:pt>
                <c:pt idx="143">
                  <c:v>-2.301781697585771</c:v>
                </c:pt>
                <c:pt idx="144">
                  <c:v>-1.2049824959704418</c:v>
                </c:pt>
                <c:pt idx="145">
                  <c:v>2.1607466633771106</c:v>
                </c:pt>
                <c:pt idx="146">
                  <c:v>1.9446521542460422</c:v>
                </c:pt>
                <c:pt idx="147">
                  <c:v>-2.2990254419964633</c:v>
                </c:pt>
                <c:pt idx="148">
                  <c:v>1.6408090356883414</c:v>
                </c:pt>
                <c:pt idx="149">
                  <c:v>0.57084873630326438</c:v>
                </c:pt>
                <c:pt idx="150">
                  <c:v>0.49846042466061763</c:v>
                </c:pt>
                <c:pt idx="151">
                  <c:v>1.0994694858615892</c:v>
                </c:pt>
                <c:pt idx="152">
                  <c:v>1.7098693841989951</c:v>
                </c:pt>
                <c:pt idx="153">
                  <c:v>-0.38316880136974985</c:v>
                </c:pt>
                <c:pt idx="154">
                  <c:v>0.26046646024440573</c:v>
                </c:pt>
                <c:pt idx="155">
                  <c:v>-1.9499648468524073</c:v>
                </c:pt>
                <c:pt idx="156">
                  <c:v>0.72131565359742322</c:v>
                </c:pt>
                <c:pt idx="157">
                  <c:v>-0.51242477201909931</c:v>
                </c:pt>
                <c:pt idx="158">
                  <c:v>1.8284184036585032</c:v>
                </c:pt>
                <c:pt idx="159">
                  <c:v>-1.4130583901783199E-2</c:v>
                </c:pt>
                <c:pt idx="160">
                  <c:v>-0.99128851474775237</c:v>
                </c:pt>
                <c:pt idx="161">
                  <c:v>-1.6860791102385619</c:v>
                </c:pt>
                <c:pt idx="162">
                  <c:v>-0.12678780402410911</c:v>
                </c:pt>
                <c:pt idx="163">
                  <c:v>-0.23768957340993704</c:v>
                </c:pt>
                <c:pt idx="164">
                  <c:v>1.6040723918390984</c:v>
                </c:pt>
                <c:pt idx="165">
                  <c:v>-0.88502261572053142</c:v>
                </c:pt>
                <c:pt idx="166">
                  <c:v>1.1596358143981929</c:v>
                </c:pt>
                <c:pt idx="167">
                  <c:v>2.6152115030183904</c:v>
                </c:pt>
                <c:pt idx="168">
                  <c:v>-0.76645112693329476</c:v>
                </c:pt>
                <c:pt idx="169">
                  <c:v>1.1794763635258507</c:v>
                </c:pt>
                <c:pt idx="170">
                  <c:v>-0.4175986827010954</c:v>
                </c:pt>
                <c:pt idx="171">
                  <c:v>-5.643236946217306E-2</c:v>
                </c:pt>
                <c:pt idx="172">
                  <c:v>0.6667292030656875</c:v>
                </c:pt>
                <c:pt idx="173">
                  <c:v>-1.1460523401862694</c:v>
                </c:pt>
                <c:pt idx="174">
                  <c:v>-2.4219467744588377</c:v>
                </c:pt>
                <c:pt idx="175">
                  <c:v>-0.596268236203229</c:v>
                </c:pt>
                <c:pt idx="176">
                  <c:v>0.82625561497418953</c:v>
                </c:pt>
                <c:pt idx="177">
                  <c:v>-0.31630084616079801</c:v>
                </c:pt>
                <c:pt idx="178">
                  <c:v>1.6713246792398333</c:v>
                </c:pt>
                <c:pt idx="179">
                  <c:v>-0.59054020723324152</c:v>
                </c:pt>
                <c:pt idx="180">
                  <c:v>0.4340680132565069</c:v>
                </c:pt>
                <c:pt idx="181">
                  <c:v>5.7228593518187293E-2</c:v>
                </c:pt>
                <c:pt idx="182">
                  <c:v>-0.13100799834424631</c:v>
                </c:pt>
                <c:pt idx="183">
                  <c:v>-1.842878000017512</c:v>
                </c:pt>
                <c:pt idx="184">
                  <c:v>-0.43682748985096986</c:v>
                </c:pt>
                <c:pt idx="185">
                  <c:v>-0.16272362595705858</c:v>
                </c:pt>
                <c:pt idx="186">
                  <c:v>2.3447823188983321</c:v>
                </c:pt>
                <c:pt idx="187">
                  <c:v>0.58948286166312658</c:v>
                </c:pt>
                <c:pt idx="188">
                  <c:v>1.0502357590991465</c:v>
                </c:pt>
                <c:pt idx="189">
                  <c:v>0.58207985654436267</c:v>
                </c:pt>
                <c:pt idx="190">
                  <c:v>7.1409392139826222E-3</c:v>
                </c:pt>
                <c:pt idx="191">
                  <c:v>0.94540848143436063</c:v>
                </c:pt>
                <c:pt idx="192">
                  <c:v>0.72339712830042391</c:v>
                </c:pt>
                <c:pt idx="193">
                  <c:v>0.68024641807490938</c:v>
                </c:pt>
                <c:pt idx="194">
                  <c:v>0.65823163565832887</c:v>
                </c:pt>
                <c:pt idx="195">
                  <c:v>1.189166147871628</c:v>
                </c:pt>
                <c:pt idx="196">
                  <c:v>-7.2552972093486642E-2</c:v>
                </c:pt>
                <c:pt idx="197">
                  <c:v>-0.60480730099948565</c:v>
                </c:pt>
                <c:pt idx="198">
                  <c:v>0.886690157054289</c:v>
                </c:pt>
                <c:pt idx="199">
                  <c:v>-0.5199954689099805</c:v>
                </c:pt>
                <c:pt idx="200">
                  <c:v>1.3924324402013266</c:v>
                </c:pt>
                <c:pt idx="201">
                  <c:v>-0.51695467015996965</c:v>
                </c:pt>
                <c:pt idx="202">
                  <c:v>0.26768974045230498</c:v>
                </c:pt>
                <c:pt idx="203">
                  <c:v>0.77415801218972313</c:v>
                </c:pt>
                <c:pt idx="204">
                  <c:v>1.2269874398790641</c:v>
                </c:pt>
                <c:pt idx="205">
                  <c:v>0.3790826918162945</c:v>
                </c:pt>
                <c:pt idx="206">
                  <c:v>-8.7264368949205307E-3</c:v>
                </c:pt>
                <c:pt idx="207">
                  <c:v>1.1766672724667568</c:v>
                </c:pt>
                <c:pt idx="208">
                  <c:v>-0.47142489880519534</c:v>
                </c:pt>
                <c:pt idx="209">
                  <c:v>1.4268666050765073</c:v>
                </c:pt>
                <c:pt idx="210">
                  <c:v>-0.45797885936423766</c:v>
                </c:pt>
                <c:pt idx="211">
                  <c:v>-0.2335733656000949</c:v>
                </c:pt>
                <c:pt idx="212">
                  <c:v>3.6198307307869368E-2</c:v>
                </c:pt>
                <c:pt idx="213">
                  <c:v>-0.26286405522165501</c:v>
                </c:pt>
                <c:pt idx="214">
                  <c:v>0.88499028521871692</c:v>
                </c:pt>
                <c:pt idx="215">
                  <c:v>1.1691867433380974</c:v>
                </c:pt>
                <c:pt idx="216">
                  <c:v>0.85713132655938973</c:v>
                </c:pt>
                <c:pt idx="217">
                  <c:v>-0.99995699820039019</c:v>
                </c:pt>
                <c:pt idx="218">
                  <c:v>8.5219649753842483E-2</c:v>
                </c:pt>
                <c:pt idx="219">
                  <c:v>-0.11027637690158595</c:v>
                </c:pt>
                <c:pt idx="220">
                  <c:v>-0.11955331007798614</c:v>
                </c:pt>
                <c:pt idx="221">
                  <c:v>0.22692478002069069</c:v>
                </c:pt>
                <c:pt idx="222">
                  <c:v>-0.65811575262215594</c:v>
                </c:pt>
                <c:pt idx="223">
                  <c:v>-0.62945194116279934</c:v>
                </c:pt>
                <c:pt idx="224">
                  <c:v>0.92836848945787387</c:v>
                </c:pt>
                <c:pt idx="225">
                  <c:v>0.3396819970466306</c:v>
                </c:pt>
                <c:pt idx="226">
                  <c:v>0.70897378948716627</c:v>
                </c:pt>
                <c:pt idx="227">
                  <c:v>-0.44516642608147566</c:v>
                </c:pt>
                <c:pt idx="228">
                  <c:v>0.72874889408212651</c:v>
                </c:pt>
                <c:pt idx="229">
                  <c:v>0.37342845284265536</c:v>
                </c:pt>
                <c:pt idx="230">
                  <c:v>0.92469805957558882</c:v>
                </c:pt>
                <c:pt idx="231">
                  <c:v>0.93366410514334253</c:v>
                </c:pt>
                <c:pt idx="232">
                  <c:v>-0.39046390049907237</c:v>
                </c:pt>
                <c:pt idx="233">
                  <c:v>-0.93402352348195172</c:v>
                </c:pt>
                <c:pt idx="234">
                  <c:v>-0.26158410691777356</c:v>
                </c:pt>
                <c:pt idx="235">
                  <c:v>0.37870598541970013</c:v>
                </c:pt>
                <c:pt idx="236">
                  <c:v>1.3268800029995382</c:v>
                </c:pt>
                <c:pt idx="237">
                  <c:v>0.6750541147751733</c:v>
                </c:pt>
                <c:pt idx="238">
                  <c:v>1.1858242384217665</c:v>
                </c:pt>
                <c:pt idx="239">
                  <c:v>0.80014927852554707</c:v>
                </c:pt>
                <c:pt idx="240">
                  <c:v>-7.2913242432007655E-2</c:v>
                </c:pt>
                <c:pt idx="241">
                  <c:v>-0.32942265237914903</c:v>
                </c:pt>
                <c:pt idx="242">
                  <c:v>-2.0113049977119006</c:v>
                </c:pt>
                <c:pt idx="243">
                  <c:v>-1.2542303707860711</c:v>
                </c:pt>
                <c:pt idx="244">
                  <c:v>0.97373407815248592</c:v>
                </c:pt>
                <c:pt idx="245">
                  <c:v>1.5387952495128954</c:v>
                </c:pt>
                <c:pt idx="246">
                  <c:v>-0.14237230831946107</c:v>
                </c:pt>
                <c:pt idx="247">
                  <c:v>0.1795589398621541</c:v>
                </c:pt>
                <c:pt idx="248">
                  <c:v>0.91404519963904229</c:v>
                </c:pt>
                <c:pt idx="249">
                  <c:v>-0.17752150464398553</c:v>
                </c:pt>
                <c:pt idx="250">
                  <c:v>0.96256228501087593</c:v>
                </c:pt>
                <c:pt idx="251">
                  <c:v>1.5471830361889696</c:v>
                </c:pt>
                <c:pt idx="252">
                  <c:v>-0.93968324773135192</c:v>
                </c:pt>
                <c:pt idx="253">
                  <c:v>1.4134454451421576</c:v>
                </c:pt>
                <c:pt idx="254">
                  <c:v>-0.58520480301120015</c:v>
                </c:pt>
                <c:pt idx="255">
                  <c:v>0.97463660343344538</c:v>
                </c:pt>
                <c:pt idx="256">
                  <c:v>0.13522885167562981</c:v>
                </c:pt>
                <c:pt idx="257">
                  <c:v>0.23134385737468124</c:v>
                </c:pt>
                <c:pt idx="258">
                  <c:v>0.69619600145970029</c:v>
                </c:pt>
                <c:pt idx="259">
                  <c:v>-0.904747477607446</c:v>
                </c:pt>
                <c:pt idx="260">
                  <c:v>0.5454541299726714</c:v>
                </c:pt>
                <c:pt idx="261">
                  <c:v>0.55149676433982242</c:v>
                </c:pt>
                <c:pt idx="262">
                  <c:v>-1.1381966780434749</c:v>
                </c:pt>
                <c:pt idx="263">
                  <c:v>0.81007283218576109</c:v>
                </c:pt>
                <c:pt idx="264">
                  <c:v>-0.94364490532836487</c:v>
                </c:pt>
                <c:pt idx="265">
                  <c:v>1.6019811542118227</c:v>
                </c:pt>
                <c:pt idx="266">
                  <c:v>0.4911969401713675</c:v>
                </c:pt>
                <c:pt idx="267">
                  <c:v>0.41575541439555386</c:v>
                </c:pt>
                <c:pt idx="268">
                  <c:v>0.72650687838815375</c:v>
                </c:pt>
                <c:pt idx="269">
                  <c:v>0.25694475564191338</c:v>
                </c:pt>
                <c:pt idx="270">
                  <c:v>-1.2200253522346221</c:v>
                </c:pt>
                <c:pt idx="271">
                  <c:v>-0.31757806204078087</c:v>
                </c:pt>
                <c:pt idx="272">
                  <c:v>1.4718397602132585</c:v>
                </c:pt>
                <c:pt idx="273">
                  <c:v>0.51464994880573112</c:v>
                </c:pt>
                <c:pt idx="274">
                  <c:v>0.50515947599606781</c:v>
                </c:pt>
                <c:pt idx="275">
                  <c:v>0.34237255324369287</c:v>
                </c:pt>
                <c:pt idx="276">
                  <c:v>-0.23075426763358203</c:v>
                </c:pt>
                <c:pt idx="277">
                  <c:v>-1.143402947387677</c:v>
                </c:pt>
                <c:pt idx="278">
                  <c:v>-2.0521930018686438</c:v>
                </c:pt>
                <c:pt idx="279">
                  <c:v>0.64687934963093341</c:v>
                </c:pt>
                <c:pt idx="280">
                  <c:v>6.2581977484235218E-2</c:v>
                </c:pt>
                <c:pt idx="281">
                  <c:v>-0.79511134458328692</c:v>
                </c:pt>
                <c:pt idx="282">
                  <c:v>2.0831743773123517</c:v>
                </c:pt>
                <c:pt idx="283">
                  <c:v>0.96522299681463297</c:v>
                </c:pt>
                <c:pt idx="284">
                  <c:v>0.7603182283947606</c:v>
                </c:pt>
                <c:pt idx="285">
                  <c:v>6.7983956150306821E-2</c:v>
                </c:pt>
                <c:pt idx="286">
                  <c:v>-1.2484397132121754</c:v>
                </c:pt>
                <c:pt idx="287">
                  <c:v>0.73217603177010382</c:v>
                </c:pt>
                <c:pt idx="288">
                  <c:v>0.41098674290235276</c:v>
                </c:pt>
                <c:pt idx="289">
                  <c:v>0.4809182924408455</c:v>
                </c:pt>
                <c:pt idx="290">
                  <c:v>0.22262265834995265</c:v>
                </c:pt>
                <c:pt idx="291">
                  <c:v>1.0304589123109271</c:v>
                </c:pt>
                <c:pt idx="292">
                  <c:v>1.1557817621769761</c:v>
                </c:pt>
                <c:pt idx="293">
                  <c:v>0.10193018369582117</c:v>
                </c:pt>
                <c:pt idx="294">
                  <c:v>6.6890275640607677E-2</c:v>
                </c:pt>
                <c:pt idx="295">
                  <c:v>0.45559118222379408</c:v>
                </c:pt>
                <c:pt idx="296">
                  <c:v>0.50175785190389743</c:v>
                </c:pt>
                <c:pt idx="297">
                  <c:v>1.652358618451861</c:v>
                </c:pt>
                <c:pt idx="298">
                  <c:v>-3.429388548500254</c:v>
                </c:pt>
                <c:pt idx="299">
                  <c:v>-0.2617504611908224</c:v>
                </c:pt>
                <c:pt idx="300">
                  <c:v>0.8762527056002225</c:v>
                </c:pt>
                <c:pt idx="301">
                  <c:v>0.37148434108686673</c:v>
                </c:pt>
                <c:pt idx="302">
                  <c:v>-0.18395340955330494</c:v>
                </c:pt>
                <c:pt idx="303">
                  <c:v>-1.0350177714848614</c:v>
                </c:pt>
                <c:pt idx="304">
                  <c:v>-0.96821881557611178</c:v>
                </c:pt>
                <c:pt idx="305">
                  <c:v>-0.6706648774662558</c:v>
                </c:pt>
                <c:pt idx="306">
                  <c:v>0.62432725767462749</c:v>
                </c:pt>
                <c:pt idx="307">
                  <c:v>0.54103106078107388</c:v>
                </c:pt>
                <c:pt idx="308">
                  <c:v>0.47538444347317288</c:v>
                </c:pt>
                <c:pt idx="309">
                  <c:v>-0.41574787950562997</c:v>
                </c:pt>
                <c:pt idx="310">
                  <c:v>1.1588893379513705</c:v>
                </c:pt>
                <c:pt idx="311">
                  <c:v>-0.214292044546188</c:v>
                </c:pt>
                <c:pt idx="312">
                  <c:v>-1.0182530305721351</c:v>
                </c:pt>
                <c:pt idx="313">
                  <c:v>0.10152586641781844</c:v>
                </c:pt>
                <c:pt idx="314">
                  <c:v>1.5343044647646198</c:v>
                </c:pt>
                <c:pt idx="315">
                  <c:v>-0.22430831981611499</c:v>
                </c:pt>
                <c:pt idx="316">
                  <c:v>2.2272305812540134</c:v>
                </c:pt>
                <c:pt idx="317">
                  <c:v>0.5264216662305492</c:v>
                </c:pt>
                <c:pt idx="318">
                  <c:v>-0.33764212139035743</c:v>
                </c:pt>
                <c:pt idx="319">
                  <c:v>-0.6597843392187559</c:v>
                </c:pt>
                <c:pt idx="320">
                  <c:v>0.36752248243662061</c:v>
                </c:pt>
                <c:pt idx="321">
                  <c:v>1.8297148095366893</c:v>
                </c:pt>
                <c:pt idx="322">
                  <c:v>-0.58503518668566579</c:v>
                </c:pt>
                <c:pt idx="323">
                  <c:v>-0.99713008004408399</c:v>
                </c:pt>
                <c:pt idx="324">
                  <c:v>-1.5018104975290669</c:v>
                </c:pt>
                <c:pt idx="325">
                  <c:v>-3.7183024499246442</c:v>
                </c:pt>
                <c:pt idx="326">
                  <c:v>-1.628419900761076</c:v>
                </c:pt>
                <c:pt idx="327">
                  <c:v>-0.30130102373443607</c:v>
                </c:pt>
                <c:pt idx="328">
                  <c:v>1.738577438222157</c:v>
                </c:pt>
                <c:pt idx="329">
                  <c:v>1.6940189177468983</c:v>
                </c:pt>
                <c:pt idx="330">
                  <c:v>0.37279084277193131</c:v>
                </c:pt>
                <c:pt idx="331">
                  <c:v>-0.40502684456851001</c:v>
                </c:pt>
                <c:pt idx="332">
                  <c:v>0.25014155022848228</c:v>
                </c:pt>
                <c:pt idx="333">
                  <c:v>1.047674971027599</c:v>
                </c:pt>
                <c:pt idx="334">
                  <c:v>2.4109905550300557</c:v>
                </c:pt>
                <c:pt idx="335">
                  <c:v>-0.28889115872734439</c:v>
                </c:pt>
                <c:pt idx="336">
                  <c:v>0.67190994695489059</c:v>
                </c:pt>
                <c:pt idx="337">
                  <c:v>-0.41377047164452574</c:v>
                </c:pt>
                <c:pt idx="338">
                  <c:v>2.8032531035252273E-2</c:v>
                </c:pt>
                <c:pt idx="339">
                  <c:v>1.5985099308358435</c:v>
                </c:pt>
                <c:pt idx="340">
                  <c:v>-4.8998067331855938E-2</c:v>
                </c:pt>
                <c:pt idx="341">
                  <c:v>0.62329849922013258</c:v>
                </c:pt>
                <c:pt idx="342">
                  <c:v>1.1622624286487542</c:v>
                </c:pt>
                <c:pt idx="343">
                  <c:v>0.13809641646426352</c:v>
                </c:pt>
                <c:pt idx="344">
                  <c:v>0.56718245908596066</c:v>
                </c:pt>
                <c:pt idx="345">
                  <c:v>-0.37746899989444793</c:v>
                </c:pt>
                <c:pt idx="346">
                  <c:v>9.0305170340667401E-2</c:v>
                </c:pt>
                <c:pt idx="347">
                  <c:v>7.754183571034598E-2</c:v>
                </c:pt>
                <c:pt idx="348">
                  <c:v>1.0004187648382037</c:v>
                </c:pt>
                <c:pt idx="349">
                  <c:v>0.45481759286286388</c:v>
                </c:pt>
                <c:pt idx="350">
                  <c:v>0.50148935501946901</c:v>
                </c:pt>
                <c:pt idx="351">
                  <c:v>0.14382763636212012</c:v>
                </c:pt>
                <c:pt idx="352">
                  <c:v>1.8938171699156001</c:v>
                </c:pt>
                <c:pt idx="353">
                  <c:v>3.3306068883472086</c:v>
                </c:pt>
                <c:pt idx="354">
                  <c:v>-0.41935832741356216</c:v>
                </c:pt>
                <c:pt idx="355">
                  <c:v>0.83974545080057417</c:v>
                </c:pt>
                <c:pt idx="356">
                  <c:v>0.24497410538086858</c:v>
                </c:pt>
                <c:pt idx="357">
                  <c:v>-1.9038778491272806E-2</c:v>
                </c:pt>
                <c:pt idx="358">
                  <c:v>1.5210672613313745</c:v>
                </c:pt>
                <c:pt idx="359">
                  <c:v>2.2207919367010109E-2</c:v>
                </c:pt>
                <c:pt idx="360">
                  <c:v>0.26172019391295048</c:v>
                </c:pt>
                <c:pt idx="361">
                  <c:v>1.6493150556816993</c:v>
                </c:pt>
                <c:pt idx="362">
                  <c:v>-0.43551403598605221</c:v>
                </c:pt>
                <c:pt idx="363">
                  <c:v>0.15636013850489677</c:v>
                </c:pt>
                <c:pt idx="364">
                  <c:v>0.37729541179045561</c:v>
                </c:pt>
                <c:pt idx="365">
                  <c:v>-1.8531242170830611</c:v>
                </c:pt>
                <c:pt idx="366">
                  <c:v>1.7759373100409082</c:v>
                </c:pt>
                <c:pt idx="367">
                  <c:v>6.2527284757256454E-2</c:v>
                </c:pt>
                <c:pt idx="368">
                  <c:v>1.1434535839599049</c:v>
                </c:pt>
                <c:pt idx="369">
                  <c:v>0.47251749131960996</c:v>
                </c:pt>
                <c:pt idx="370">
                  <c:v>0.51533937950513542</c:v>
                </c:pt>
                <c:pt idx="371">
                  <c:v>-0.14977930710181922</c:v>
                </c:pt>
                <c:pt idx="372">
                  <c:v>1.6740386133690506</c:v>
                </c:pt>
                <c:pt idx="373">
                  <c:v>7.0528678365431141E-2</c:v>
                </c:pt>
                <c:pt idx="374">
                  <c:v>-0.56963088316806054</c:v>
                </c:pt>
                <c:pt idx="375">
                  <c:v>1.4401645277202282</c:v>
                </c:pt>
                <c:pt idx="376">
                  <c:v>3.9239397783257399E-2</c:v>
                </c:pt>
                <c:pt idx="377">
                  <c:v>-0.84006201754585652</c:v>
                </c:pt>
                <c:pt idx="378">
                  <c:v>-0.57002944582344017</c:v>
                </c:pt>
                <c:pt idx="379">
                  <c:v>-0.74501894062305629</c:v>
                </c:pt>
                <c:pt idx="380">
                  <c:v>0.53705745646615144</c:v>
                </c:pt>
                <c:pt idx="381">
                  <c:v>0.12110153426429437</c:v>
                </c:pt>
                <c:pt idx="382">
                  <c:v>1.5791269294484511</c:v>
                </c:pt>
                <c:pt idx="383">
                  <c:v>-1.1052300994762085</c:v>
                </c:pt>
                <c:pt idx="384">
                  <c:v>-1.6261655337139787</c:v>
                </c:pt>
                <c:pt idx="385">
                  <c:v>0.37891139454389128</c:v>
                </c:pt>
                <c:pt idx="386">
                  <c:v>1.4075895552598383</c:v>
                </c:pt>
                <c:pt idx="387">
                  <c:v>-0.90038080547794297</c:v>
                </c:pt>
                <c:pt idx="388">
                  <c:v>-3.1154979432287306</c:v>
                </c:pt>
                <c:pt idx="389">
                  <c:v>1.6718932076605078</c:v>
                </c:pt>
                <c:pt idx="390">
                  <c:v>1.1733464789555561</c:v>
                </c:pt>
                <c:pt idx="391">
                  <c:v>2.0557954468172674</c:v>
                </c:pt>
                <c:pt idx="392">
                  <c:v>0.8195743766768806</c:v>
                </c:pt>
                <c:pt idx="393">
                  <c:v>1.4622737864876736</c:v>
                </c:pt>
                <c:pt idx="394">
                  <c:v>0.29067605976216437</c:v>
                </c:pt>
                <c:pt idx="395">
                  <c:v>-0.23826634817360576</c:v>
                </c:pt>
                <c:pt idx="396">
                  <c:v>-7.1432370865246064E-2</c:v>
                </c:pt>
                <c:pt idx="397">
                  <c:v>-0.42251482244873662</c:v>
                </c:pt>
                <c:pt idx="398">
                  <c:v>0.67737701045821286</c:v>
                </c:pt>
                <c:pt idx="399">
                  <c:v>0.85876308701428039</c:v>
                </c:pt>
                <c:pt idx="400">
                  <c:v>-0.64649147582005084</c:v>
                </c:pt>
                <c:pt idx="401">
                  <c:v>-2.9634419285146514</c:v>
                </c:pt>
                <c:pt idx="402">
                  <c:v>0.79949498002474029</c:v>
                </c:pt>
                <c:pt idx="403">
                  <c:v>2.1420224126145997</c:v>
                </c:pt>
                <c:pt idx="404">
                  <c:v>2.9268018788139232</c:v>
                </c:pt>
                <c:pt idx="405">
                  <c:v>2.3776419642554472</c:v>
                </c:pt>
                <c:pt idx="406">
                  <c:v>2.042364660128325</c:v>
                </c:pt>
                <c:pt idx="407">
                  <c:v>-0.20142630066173928</c:v>
                </c:pt>
                <c:pt idx="408">
                  <c:v>-0.9252801831687989</c:v>
                </c:pt>
                <c:pt idx="409">
                  <c:v>2.0680001628049234</c:v>
                </c:pt>
                <c:pt idx="410">
                  <c:v>0.96652035014312987</c:v>
                </c:pt>
                <c:pt idx="411">
                  <c:v>1.9413917457538565</c:v>
                </c:pt>
                <c:pt idx="412">
                  <c:v>0.17860039028058899</c:v>
                </c:pt>
                <c:pt idx="413">
                  <c:v>-1.917951731827833</c:v>
                </c:pt>
                <c:pt idx="414">
                  <c:v>-0.26539701249403436</c:v>
                </c:pt>
                <c:pt idx="415">
                  <c:v>2.1721027866962128</c:v>
                </c:pt>
                <c:pt idx="416">
                  <c:v>0.89471714574390593</c:v>
                </c:pt>
                <c:pt idx="417">
                  <c:v>0.49225243187271306</c:v>
                </c:pt>
                <c:pt idx="418">
                  <c:v>-2.2748128736437407</c:v>
                </c:pt>
                <c:pt idx="419">
                  <c:v>-1.2552291566663643</c:v>
                </c:pt>
                <c:pt idx="420">
                  <c:v>1.2930651489282168</c:v>
                </c:pt>
                <c:pt idx="421">
                  <c:v>-2.1140674357766831</c:v>
                </c:pt>
                <c:pt idx="422">
                  <c:v>-2.5189632390752044</c:v>
                </c:pt>
                <c:pt idx="423">
                  <c:v>-5.0867076884209572</c:v>
                </c:pt>
                <c:pt idx="424">
                  <c:v>2.6806057797220606</c:v>
                </c:pt>
                <c:pt idx="425">
                  <c:v>-0.52936980025515723</c:v>
                </c:pt>
                <c:pt idx="426">
                  <c:v>0.12208995379892176</c:v>
                </c:pt>
                <c:pt idx="427">
                  <c:v>-1.6161837398050281</c:v>
                </c:pt>
                <c:pt idx="428">
                  <c:v>0.4424136533038881</c:v>
                </c:pt>
                <c:pt idx="429">
                  <c:v>3.4269071154112458</c:v>
                </c:pt>
                <c:pt idx="430">
                  <c:v>0.85512869433851824</c:v>
                </c:pt>
                <c:pt idx="431">
                  <c:v>1.5040667976862954</c:v>
                </c:pt>
                <c:pt idx="432">
                  <c:v>0.60420253294222248</c:v>
                </c:pt>
                <c:pt idx="433">
                  <c:v>-0.12411470465986135</c:v>
                </c:pt>
                <c:pt idx="434">
                  <c:v>2.7313221777232033</c:v>
                </c:pt>
                <c:pt idx="435">
                  <c:v>2.0472161610740711</c:v>
                </c:pt>
                <c:pt idx="436">
                  <c:v>1.1716720024289242</c:v>
                </c:pt>
                <c:pt idx="437">
                  <c:v>-0.11213041492273576</c:v>
                </c:pt>
                <c:pt idx="438">
                  <c:v>0.51827493764799515</c:v>
                </c:pt>
                <c:pt idx="439">
                  <c:v>0.60404362846839021</c:v>
                </c:pt>
                <c:pt idx="440">
                  <c:v>0.82546202763144294</c:v>
                </c:pt>
                <c:pt idx="441">
                  <c:v>1.930404002538709</c:v>
                </c:pt>
                <c:pt idx="442">
                  <c:v>-1.8584383044278372</c:v>
                </c:pt>
                <c:pt idx="443">
                  <c:v>-1.5102160587404523</c:v>
                </c:pt>
                <c:pt idx="444">
                  <c:v>0.12216085196500795</c:v>
                </c:pt>
                <c:pt idx="445">
                  <c:v>-1.5187986885603284</c:v>
                </c:pt>
                <c:pt idx="446">
                  <c:v>0.73262039157083969</c:v>
                </c:pt>
                <c:pt idx="447">
                  <c:v>1.509207592403025</c:v>
                </c:pt>
                <c:pt idx="448">
                  <c:v>0.1133822891288957</c:v>
                </c:pt>
                <c:pt idx="449">
                  <c:v>1.7883602933036102</c:v>
                </c:pt>
                <c:pt idx="450">
                  <c:v>6.5568438330920048E-2</c:v>
                </c:pt>
                <c:pt idx="451">
                  <c:v>0.62586353053765342</c:v>
                </c:pt>
                <c:pt idx="452">
                  <c:v>-1.0369292542770285</c:v>
                </c:pt>
                <c:pt idx="453">
                  <c:v>0.14962415970939089</c:v>
                </c:pt>
                <c:pt idx="454">
                  <c:v>0.19322066500934584</c:v>
                </c:pt>
                <c:pt idx="455">
                  <c:v>-0.79569862098618394</c:v>
                </c:pt>
                <c:pt idx="456">
                  <c:v>-0.66206445397385716</c:v>
                </c:pt>
                <c:pt idx="457">
                  <c:v>-2.5214557587739543</c:v>
                </c:pt>
                <c:pt idx="458">
                  <c:v>8.6349173513916633E-2</c:v>
                </c:pt>
                <c:pt idx="459">
                  <c:v>-1.7652984978925312</c:v>
                </c:pt>
                <c:pt idx="460">
                  <c:v>-0.46329552149967507</c:v>
                </c:pt>
                <c:pt idx="461">
                  <c:v>0.73155531917035721</c:v>
                </c:pt>
                <c:pt idx="462">
                  <c:v>1.9655298159443819</c:v>
                </c:pt>
                <c:pt idx="463">
                  <c:v>-0.31149876611164168</c:v>
                </c:pt>
                <c:pt idx="464">
                  <c:v>2.9040333841070325</c:v>
                </c:pt>
                <c:pt idx="465">
                  <c:v>1.0023758679544659</c:v>
                </c:pt>
                <c:pt idx="466">
                  <c:v>1.5764020036934088</c:v>
                </c:pt>
                <c:pt idx="467">
                  <c:v>-1.7827903708010726</c:v>
                </c:pt>
                <c:pt idx="468">
                  <c:v>-0.7178345905899961</c:v>
                </c:pt>
                <c:pt idx="469">
                  <c:v>-0.4545452386371085</c:v>
                </c:pt>
                <c:pt idx="470">
                  <c:v>-8.902708647448133</c:v>
                </c:pt>
                <c:pt idx="471">
                  <c:v>-0.21524426549294565</c:v>
                </c:pt>
                <c:pt idx="472">
                  <c:v>-2.7529432168872576</c:v>
                </c:pt>
                <c:pt idx="473">
                  <c:v>-1.0963960021113608</c:v>
                </c:pt>
                <c:pt idx="474">
                  <c:v>0.10256082561973889</c:v>
                </c:pt>
                <c:pt idx="475">
                  <c:v>1.6542327747332957</c:v>
                </c:pt>
                <c:pt idx="476">
                  <c:v>3.0384395446038663</c:v>
                </c:pt>
                <c:pt idx="477">
                  <c:v>-8.4141654007435189</c:v>
                </c:pt>
                <c:pt idx="478">
                  <c:v>1.9223974723280968</c:v>
                </c:pt>
                <c:pt idx="479">
                  <c:v>2.88977381981725</c:v>
                </c:pt>
                <c:pt idx="480">
                  <c:v>1.1408373160957492</c:v>
                </c:pt>
                <c:pt idx="481">
                  <c:v>0.66297811836307941</c:v>
                </c:pt>
                <c:pt idx="482">
                  <c:v>1.6208319983251185</c:v>
                </c:pt>
                <c:pt idx="483">
                  <c:v>0.52737944478264898</c:v>
                </c:pt>
                <c:pt idx="484">
                  <c:v>0.28333258172328574</c:v>
                </c:pt>
                <c:pt idx="485">
                  <c:v>1.8647184141299347</c:v>
                </c:pt>
                <c:pt idx="486">
                  <c:v>0.99068690103940493</c:v>
                </c:pt>
                <c:pt idx="487">
                  <c:v>-1.2288673771751686</c:v>
                </c:pt>
                <c:pt idx="488">
                  <c:v>1.0375796171155494</c:v>
                </c:pt>
                <c:pt idx="489">
                  <c:v>-0.63694536779020794</c:v>
                </c:pt>
                <c:pt idx="490">
                  <c:v>-0.53968483019318747</c:v>
                </c:pt>
                <c:pt idx="491">
                  <c:v>0.89748034358633533</c:v>
                </c:pt>
                <c:pt idx="492">
                  <c:v>-2.6963850690525253E-2</c:v>
                </c:pt>
                <c:pt idx="493">
                  <c:v>2.4438413325395203E-2</c:v>
                </c:pt>
                <c:pt idx="494">
                  <c:v>0.55456275078899486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D3-4DBF-BF4B-D2F74BD61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782608"/>
        <c:axId val="1135783088"/>
      </c:scatterChart>
      <c:valAx>
        <c:axId val="113578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83088"/>
        <c:crosses val="autoZero"/>
        <c:crossBetween val="midCat"/>
      </c:valAx>
      <c:valAx>
        <c:axId val="11357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8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Sheet4!$A$6:$A$494</c:f>
              <c:numCache>
                <c:formatCode>m/d/yyyy</c:formatCode>
                <c:ptCount val="100"/>
                <c:pt idx="0">
                  <c:v>44749</c:v>
                </c:pt>
                <c:pt idx="1">
                  <c:v>44756</c:v>
                </c:pt>
                <c:pt idx="2">
                  <c:v>44763</c:v>
                </c:pt>
                <c:pt idx="3">
                  <c:v>44770</c:v>
                </c:pt>
                <c:pt idx="4">
                  <c:v>44777</c:v>
                </c:pt>
                <c:pt idx="5">
                  <c:v>44784</c:v>
                </c:pt>
                <c:pt idx="6">
                  <c:v>44791</c:v>
                </c:pt>
                <c:pt idx="7">
                  <c:v>44798</c:v>
                </c:pt>
                <c:pt idx="8">
                  <c:v>44805</c:v>
                </c:pt>
                <c:pt idx="9">
                  <c:v>44812</c:v>
                </c:pt>
                <c:pt idx="10">
                  <c:v>44819</c:v>
                </c:pt>
                <c:pt idx="11">
                  <c:v>44826</c:v>
                </c:pt>
                <c:pt idx="12">
                  <c:v>44833</c:v>
                </c:pt>
                <c:pt idx="13">
                  <c:v>44840</c:v>
                </c:pt>
                <c:pt idx="14">
                  <c:v>44847</c:v>
                </c:pt>
                <c:pt idx="15">
                  <c:v>44854</c:v>
                </c:pt>
                <c:pt idx="16">
                  <c:v>44861</c:v>
                </c:pt>
                <c:pt idx="17">
                  <c:v>44868</c:v>
                </c:pt>
                <c:pt idx="18">
                  <c:v>44875</c:v>
                </c:pt>
                <c:pt idx="19">
                  <c:v>44882</c:v>
                </c:pt>
                <c:pt idx="20">
                  <c:v>44889</c:v>
                </c:pt>
                <c:pt idx="21">
                  <c:v>44896</c:v>
                </c:pt>
                <c:pt idx="22">
                  <c:v>44903</c:v>
                </c:pt>
                <c:pt idx="23">
                  <c:v>44910</c:v>
                </c:pt>
                <c:pt idx="24">
                  <c:v>44917</c:v>
                </c:pt>
                <c:pt idx="25">
                  <c:v>44924</c:v>
                </c:pt>
                <c:pt idx="26">
                  <c:v>44931</c:v>
                </c:pt>
                <c:pt idx="27">
                  <c:v>44938</c:v>
                </c:pt>
                <c:pt idx="28">
                  <c:v>44945</c:v>
                </c:pt>
                <c:pt idx="29">
                  <c:v>44959</c:v>
                </c:pt>
                <c:pt idx="30">
                  <c:v>44966</c:v>
                </c:pt>
                <c:pt idx="31">
                  <c:v>44973</c:v>
                </c:pt>
                <c:pt idx="32">
                  <c:v>44980</c:v>
                </c:pt>
                <c:pt idx="33">
                  <c:v>44987</c:v>
                </c:pt>
                <c:pt idx="34">
                  <c:v>44994</c:v>
                </c:pt>
                <c:pt idx="35">
                  <c:v>45001</c:v>
                </c:pt>
                <c:pt idx="36">
                  <c:v>45008</c:v>
                </c:pt>
                <c:pt idx="37">
                  <c:v>45022</c:v>
                </c:pt>
                <c:pt idx="38">
                  <c:v>45029</c:v>
                </c:pt>
                <c:pt idx="39">
                  <c:v>45036</c:v>
                </c:pt>
                <c:pt idx="40">
                  <c:v>45043</c:v>
                </c:pt>
                <c:pt idx="41">
                  <c:v>45050</c:v>
                </c:pt>
                <c:pt idx="42">
                  <c:v>45057</c:v>
                </c:pt>
                <c:pt idx="43">
                  <c:v>45064</c:v>
                </c:pt>
                <c:pt idx="44">
                  <c:v>45071</c:v>
                </c:pt>
                <c:pt idx="45">
                  <c:v>45078</c:v>
                </c:pt>
                <c:pt idx="46">
                  <c:v>45085</c:v>
                </c:pt>
                <c:pt idx="47">
                  <c:v>45092</c:v>
                </c:pt>
                <c:pt idx="48">
                  <c:v>45099</c:v>
                </c:pt>
                <c:pt idx="49">
                  <c:v>45113</c:v>
                </c:pt>
                <c:pt idx="50">
                  <c:v>45120</c:v>
                </c:pt>
                <c:pt idx="51">
                  <c:v>45127</c:v>
                </c:pt>
                <c:pt idx="52">
                  <c:v>45134</c:v>
                </c:pt>
                <c:pt idx="53">
                  <c:v>45141</c:v>
                </c:pt>
                <c:pt idx="54">
                  <c:v>45148</c:v>
                </c:pt>
                <c:pt idx="55">
                  <c:v>45155</c:v>
                </c:pt>
                <c:pt idx="56">
                  <c:v>45162</c:v>
                </c:pt>
                <c:pt idx="57">
                  <c:v>45169</c:v>
                </c:pt>
                <c:pt idx="58">
                  <c:v>45176</c:v>
                </c:pt>
                <c:pt idx="59">
                  <c:v>45183</c:v>
                </c:pt>
                <c:pt idx="60">
                  <c:v>45190</c:v>
                </c:pt>
                <c:pt idx="61">
                  <c:v>45197</c:v>
                </c:pt>
                <c:pt idx="62">
                  <c:v>45204</c:v>
                </c:pt>
                <c:pt idx="63">
                  <c:v>45211</c:v>
                </c:pt>
                <c:pt idx="64">
                  <c:v>45218</c:v>
                </c:pt>
                <c:pt idx="65">
                  <c:v>45225</c:v>
                </c:pt>
                <c:pt idx="66">
                  <c:v>45232</c:v>
                </c:pt>
                <c:pt idx="67">
                  <c:v>45239</c:v>
                </c:pt>
                <c:pt idx="68">
                  <c:v>45246</c:v>
                </c:pt>
                <c:pt idx="69">
                  <c:v>45253</c:v>
                </c:pt>
                <c:pt idx="70">
                  <c:v>45260</c:v>
                </c:pt>
                <c:pt idx="71">
                  <c:v>45267</c:v>
                </c:pt>
                <c:pt idx="72">
                  <c:v>45274</c:v>
                </c:pt>
                <c:pt idx="73">
                  <c:v>45281</c:v>
                </c:pt>
                <c:pt idx="74">
                  <c:v>45288</c:v>
                </c:pt>
                <c:pt idx="75">
                  <c:v>45295</c:v>
                </c:pt>
                <c:pt idx="76">
                  <c:v>45302</c:v>
                </c:pt>
                <c:pt idx="77">
                  <c:v>45309</c:v>
                </c:pt>
                <c:pt idx="78">
                  <c:v>45316</c:v>
                </c:pt>
                <c:pt idx="79">
                  <c:v>45323</c:v>
                </c:pt>
                <c:pt idx="80">
                  <c:v>45330</c:v>
                </c:pt>
                <c:pt idx="81">
                  <c:v>45337</c:v>
                </c:pt>
                <c:pt idx="82">
                  <c:v>45344</c:v>
                </c:pt>
                <c:pt idx="83">
                  <c:v>45351</c:v>
                </c:pt>
                <c:pt idx="84">
                  <c:v>45358</c:v>
                </c:pt>
                <c:pt idx="85">
                  <c:v>45365</c:v>
                </c:pt>
                <c:pt idx="86">
                  <c:v>45372</c:v>
                </c:pt>
                <c:pt idx="87">
                  <c:v>45379</c:v>
                </c:pt>
                <c:pt idx="88">
                  <c:v>45386</c:v>
                </c:pt>
                <c:pt idx="89">
                  <c:v>45400</c:v>
                </c:pt>
                <c:pt idx="90">
                  <c:v>45407</c:v>
                </c:pt>
                <c:pt idx="91">
                  <c:v>45414</c:v>
                </c:pt>
                <c:pt idx="92">
                  <c:v>45421</c:v>
                </c:pt>
                <c:pt idx="93">
                  <c:v>45428</c:v>
                </c:pt>
                <c:pt idx="94">
                  <c:v>45435</c:v>
                </c:pt>
                <c:pt idx="95">
                  <c:v>45442</c:v>
                </c:pt>
                <c:pt idx="96">
                  <c:v>45449</c:v>
                </c:pt>
                <c:pt idx="97">
                  <c:v>45456</c:v>
                </c:pt>
                <c:pt idx="98">
                  <c:v>45463</c:v>
                </c:pt>
                <c:pt idx="99">
                  <c:v>45470</c:v>
                </c:pt>
              </c:numCache>
            </c:numRef>
          </c:xVal>
          <c:yVal>
            <c:numRef>
              <c:f>Sheet4!$B$6:$B$494</c:f>
              <c:numCache>
                <c:formatCode>General</c:formatCode>
                <c:ptCount val="100"/>
                <c:pt idx="0">
                  <c:v>2.2347554696535199</c:v>
                </c:pt>
                <c:pt idx="1">
                  <c:v>-1.2040612661083872</c:v>
                </c:pt>
                <c:pt idx="2">
                  <c:v>4.1822864546244531</c:v>
                </c:pt>
                <c:pt idx="3">
                  <c:v>1.953297902771705</c:v>
                </c:pt>
                <c:pt idx="4">
                  <c:v>2.6722426991777803</c:v>
                </c:pt>
                <c:pt idx="5">
                  <c:v>1.5576700224003044</c:v>
                </c:pt>
                <c:pt idx="6">
                  <c:v>2.4052239125165742</c:v>
                </c:pt>
                <c:pt idx="7">
                  <c:v>-2.4172305293347773</c:v>
                </c:pt>
                <c:pt idx="8">
                  <c:v>-0.35302571151864365</c:v>
                </c:pt>
                <c:pt idx="9">
                  <c:v>1.4590031237886811</c:v>
                </c:pt>
                <c:pt idx="10">
                  <c:v>0.44188496383173798</c:v>
                </c:pt>
                <c:pt idx="11">
                  <c:v>-1.3849888686274412</c:v>
                </c:pt>
                <c:pt idx="12">
                  <c:v>-4.604136178515926</c:v>
                </c:pt>
                <c:pt idx="13">
                  <c:v>2.8068760158020285</c:v>
                </c:pt>
                <c:pt idx="14">
                  <c:v>-1.8316043342295707</c:v>
                </c:pt>
                <c:pt idx="15">
                  <c:v>3.2302144954112397</c:v>
                </c:pt>
                <c:pt idx="16">
                  <c:v>1.2831018287199003</c:v>
                </c:pt>
                <c:pt idx="17">
                  <c:v>1.7801820493376821</c:v>
                </c:pt>
                <c:pt idx="18">
                  <c:v>-0.30222005933797946</c:v>
                </c:pt>
                <c:pt idx="19">
                  <c:v>1.7511454277188001</c:v>
                </c:pt>
                <c:pt idx="20">
                  <c:v>0.76428676562779496</c:v>
                </c:pt>
                <c:pt idx="21">
                  <c:v>1.7766621041868498</c:v>
                </c:pt>
                <c:pt idx="22">
                  <c:v>-1.0798671096345591</c:v>
                </c:pt>
                <c:pt idx="23">
                  <c:v>-1.044904846219761</c:v>
                </c:pt>
                <c:pt idx="24">
                  <c:v>-1.561507257709805</c:v>
                </c:pt>
                <c:pt idx="25">
                  <c:v>0.35112688837586004</c:v>
                </c:pt>
                <c:pt idx="26">
                  <c:v>-1.0931229728986782</c:v>
                </c:pt>
                <c:pt idx="27">
                  <c:v>-0.74449134761549185</c:v>
                </c:pt>
                <c:pt idx="28">
                  <c:v>1.3979572409313246</c:v>
                </c:pt>
                <c:pt idx="29">
                  <c:v>-1.5736127140976768</c:v>
                </c:pt>
                <c:pt idx="30">
                  <c:v>1.6072888747558216</c:v>
                </c:pt>
                <c:pt idx="31">
                  <c:v>0.79582193484206676</c:v>
                </c:pt>
                <c:pt idx="32">
                  <c:v>-2.90865138044505</c:v>
                </c:pt>
                <c:pt idx="33">
                  <c:v>-1.0813048754372108</c:v>
                </c:pt>
                <c:pt idx="34">
                  <c:v>0.79480141425368933</c:v>
                </c:pt>
                <c:pt idx="35">
                  <c:v>-3.433847273388821</c:v>
                </c:pt>
                <c:pt idx="36">
                  <c:v>0.53751412961569167</c:v>
                </c:pt>
                <c:pt idx="37">
                  <c:v>3.8193809470436637</c:v>
                </c:pt>
                <c:pt idx="38">
                  <c:v>1.5432547039508386</c:v>
                </c:pt>
                <c:pt idx="39">
                  <c:v>-1.0551638184635461</c:v>
                </c:pt>
                <c:pt idx="40">
                  <c:v>1.648845779584603</c:v>
                </c:pt>
                <c:pt idx="41">
                  <c:v>2.4823730183679928</c:v>
                </c:pt>
                <c:pt idx="42">
                  <c:v>0.22568170115799213</c:v>
                </c:pt>
                <c:pt idx="43">
                  <c:v>-0.91299120074328721</c:v>
                </c:pt>
                <c:pt idx="44">
                  <c:v>1.0546085344967897</c:v>
                </c:pt>
                <c:pt idx="45">
                  <c:v>0.90933156488538402</c:v>
                </c:pt>
                <c:pt idx="46">
                  <c:v>0.79403929629078329</c:v>
                </c:pt>
                <c:pt idx="47">
                  <c:v>0.28736942936641496</c:v>
                </c:pt>
                <c:pt idx="48">
                  <c:v>0.44493554721989642</c:v>
                </c:pt>
                <c:pt idx="49">
                  <c:v>2.7682755203693885</c:v>
                </c:pt>
                <c:pt idx="50">
                  <c:v>-0.42852087212075141</c:v>
                </c:pt>
                <c:pt idx="51">
                  <c:v>2.9123688107655732</c:v>
                </c:pt>
                <c:pt idx="52">
                  <c:v>-1.5979158272499079</c:v>
                </c:pt>
                <c:pt idx="53">
                  <c:v>-1.4153174736392351</c:v>
                </c:pt>
                <c:pt idx="54">
                  <c:v>0.83300441396886793</c:v>
                </c:pt>
                <c:pt idx="55">
                  <c:v>-1.3615144237503496</c:v>
                </c:pt>
                <c:pt idx="56">
                  <c:v>0.1107654174358747</c:v>
                </c:pt>
                <c:pt idx="57">
                  <c:v>-0.68552151732889788</c:v>
                </c:pt>
                <c:pt idx="58">
                  <c:v>2.4579563514734755</c:v>
                </c:pt>
                <c:pt idx="59">
                  <c:v>1.9062657619867098</c:v>
                </c:pt>
                <c:pt idx="60">
                  <c:v>-1.6325361235675209</c:v>
                </c:pt>
                <c:pt idx="61">
                  <c:v>-1.108277383391538</c:v>
                </c:pt>
                <c:pt idx="62">
                  <c:v>-0.86577451823224116</c:v>
                </c:pt>
                <c:pt idx="63">
                  <c:v>1.2700970799278617</c:v>
                </c:pt>
                <c:pt idx="64">
                  <c:v>-0.85530968980498767</c:v>
                </c:pt>
                <c:pt idx="65">
                  <c:v>-4.1372876961634004</c:v>
                </c:pt>
                <c:pt idx="66">
                  <c:v>1.4636280475679115</c:v>
                </c:pt>
                <c:pt idx="67">
                  <c:v>1.3696052683156248</c:v>
                </c:pt>
                <c:pt idx="68">
                  <c:v>1.9071630755904856</c:v>
                </c:pt>
                <c:pt idx="69">
                  <c:v>0.18618582154493388</c:v>
                </c:pt>
                <c:pt idx="70">
                  <c:v>1.6217566759288149</c:v>
                </c:pt>
                <c:pt idx="71">
                  <c:v>3.8146042720587685</c:v>
                </c:pt>
                <c:pt idx="72">
                  <c:v>1.3470550663480203</c:v>
                </c:pt>
                <c:pt idx="73">
                  <c:v>0.34155230447487117</c:v>
                </c:pt>
                <c:pt idx="74">
                  <c:v>2.9718465353673578</c:v>
                </c:pt>
                <c:pt idx="75">
                  <c:v>-0.55145623935313948</c:v>
                </c:pt>
                <c:pt idx="76">
                  <c:v>-5.2634981023694127E-2</c:v>
                </c:pt>
                <c:pt idx="77">
                  <c:v>-0.85438301489338453</c:v>
                </c:pt>
                <c:pt idx="78">
                  <c:v>-0.5108970401519014</c:v>
                </c:pt>
                <c:pt idx="79">
                  <c:v>1.1349891278762185</c:v>
                </c:pt>
                <c:pt idx="80">
                  <c:v>9.4481148706414803E-2</c:v>
                </c:pt>
                <c:pt idx="81">
                  <c:v>0.88774492988518383</c:v>
                </c:pt>
                <c:pt idx="82">
                  <c:v>1.3997695195280888</c:v>
                </c:pt>
                <c:pt idx="83">
                  <c:v>-1.0561518086009036</c:v>
                </c:pt>
                <c:pt idx="84">
                  <c:v>0.69296625818364621</c:v>
                </c:pt>
                <c:pt idx="85">
                  <c:v>-1.456791277050633</c:v>
                </c:pt>
                <c:pt idx="86">
                  <c:v>-0.60821839871944838</c:v>
                </c:pt>
                <c:pt idx="87">
                  <c:v>2.2336085278239626</c:v>
                </c:pt>
                <c:pt idx="88">
                  <c:v>1.7673394760810264</c:v>
                </c:pt>
                <c:pt idx="89">
                  <c:v>-2.8569851276898852</c:v>
                </c:pt>
                <c:pt idx="90">
                  <c:v>2.611856327443586</c:v>
                </c:pt>
                <c:pt idx="91">
                  <c:v>1.0972038710138168</c:v>
                </c:pt>
                <c:pt idx="92">
                  <c:v>-3.0496904831289053</c:v>
                </c:pt>
                <c:pt idx="93">
                  <c:v>2.0327906182397748</c:v>
                </c:pt>
                <c:pt idx="94">
                  <c:v>2.5165317568185954</c:v>
                </c:pt>
                <c:pt idx="95">
                  <c:v>-2.085542055891656</c:v>
                </c:pt>
                <c:pt idx="96">
                  <c:v>1.4796352826870443</c:v>
                </c:pt>
                <c:pt idx="97">
                  <c:v>2.530519600024538</c:v>
                </c:pt>
                <c:pt idx="98">
                  <c:v>1.0463942168550688</c:v>
                </c:pt>
                <c:pt idx="99">
                  <c:v>2.0261382441549625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E-467E-8B96-E7B6F3010BCE}"/>
            </c:ext>
          </c:extLst>
        </c:ser>
        <c:ser>
          <c:idx val="1"/>
          <c:order val="1"/>
          <c:tx>
            <c:v>PORTFOLIO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Sheet4!$A$6:$A$494</c:f>
              <c:numCache>
                <c:formatCode>m/d/yyyy</c:formatCode>
                <c:ptCount val="100"/>
                <c:pt idx="0">
                  <c:v>44749</c:v>
                </c:pt>
                <c:pt idx="1">
                  <c:v>44756</c:v>
                </c:pt>
                <c:pt idx="2">
                  <c:v>44763</c:v>
                </c:pt>
                <c:pt idx="3">
                  <c:v>44770</c:v>
                </c:pt>
                <c:pt idx="4">
                  <c:v>44777</c:v>
                </c:pt>
                <c:pt idx="5">
                  <c:v>44784</c:v>
                </c:pt>
                <c:pt idx="6">
                  <c:v>44791</c:v>
                </c:pt>
                <c:pt idx="7">
                  <c:v>44798</c:v>
                </c:pt>
                <c:pt idx="8">
                  <c:v>44805</c:v>
                </c:pt>
                <c:pt idx="9">
                  <c:v>44812</c:v>
                </c:pt>
                <c:pt idx="10">
                  <c:v>44819</c:v>
                </c:pt>
                <c:pt idx="11">
                  <c:v>44826</c:v>
                </c:pt>
                <c:pt idx="12">
                  <c:v>44833</c:v>
                </c:pt>
                <c:pt idx="13">
                  <c:v>44840</c:v>
                </c:pt>
                <c:pt idx="14">
                  <c:v>44847</c:v>
                </c:pt>
                <c:pt idx="15">
                  <c:v>44854</c:v>
                </c:pt>
                <c:pt idx="16">
                  <c:v>44861</c:v>
                </c:pt>
                <c:pt idx="17">
                  <c:v>44868</c:v>
                </c:pt>
                <c:pt idx="18">
                  <c:v>44875</c:v>
                </c:pt>
                <c:pt idx="19">
                  <c:v>44882</c:v>
                </c:pt>
                <c:pt idx="20">
                  <c:v>44889</c:v>
                </c:pt>
                <c:pt idx="21">
                  <c:v>44896</c:v>
                </c:pt>
                <c:pt idx="22">
                  <c:v>44903</c:v>
                </c:pt>
                <c:pt idx="23">
                  <c:v>44910</c:v>
                </c:pt>
                <c:pt idx="24">
                  <c:v>44917</c:v>
                </c:pt>
                <c:pt idx="25">
                  <c:v>44924</c:v>
                </c:pt>
                <c:pt idx="26">
                  <c:v>44931</c:v>
                </c:pt>
                <c:pt idx="27">
                  <c:v>44938</c:v>
                </c:pt>
                <c:pt idx="28">
                  <c:v>44945</c:v>
                </c:pt>
                <c:pt idx="29">
                  <c:v>44959</c:v>
                </c:pt>
                <c:pt idx="30">
                  <c:v>44966</c:v>
                </c:pt>
                <c:pt idx="31">
                  <c:v>44973</c:v>
                </c:pt>
                <c:pt idx="32">
                  <c:v>44980</c:v>
                </c:pt>
                <c:pt idx="33">
                  <c:v>44987</c:v>
                </c:pt>
                <c:pt idx="34">
                  <c:v>44994</c:v>
                </c:pt>
                <c:pt idx="35">
                  <c:v>45001</c:v>
                </c:pt>
                <c:pt idx="36">
                  <c:v>45008</c:v>
                </c:pt>
                <c:pt idx="37">
                  <c:v>45022</c:v>
                </c:pt>
                <c:pt idx="38">
                  <c:v>45029</c:v>
                </c:pt>
                <c:pt idx="39">
                  <c:v>45036</c:v>
                </c:pt>
                <c:pt idx="40">
                  <c:v>45043</c:v>
                </c:pt>
                <c:pt idx="41">
                  <c:v>45050</c:v>
                </c:pt>
                <c:pt idx="42">
                  <c:v>45057</c:v>
                </c:pt>
                <c:pt idx="43">
                  <c:v>45064</c:v>
                </c:pt>
                <c:pt idx="44">
                  <c:v>45071</c:v>
                </c:pt>
                <c:pt idx="45">
                  <c:v>45078</c:v>
                </c:pt>
                <c:pt idx="46">
                  <c:v>45085</c:v>
                </c:pt>
                <c:pt idx="47">
                  <c:v>45092</c:v>
                </c:pt>
                <c:pt idx="48">
                  <c:v>45099</c:v>
                </c:pt>
                <c:pt idx="49">
                  <c:v>45113</c:v>
                </c:pt>
                <c:pt idx="50">
                  <c:v>45120</c:v>
                </c:pt>
                <c:pt idx="51">
                  <c:v>45127</c:v>
                </c:pt>
                <c:pt idx="52">
                  <c:v>45134</c:v>
                </c:pt>
                <c:pt idx="53">
                  <c:v>45141</c:v>
                </c:pt>
                <c:pt idx="54">
                  <c:v>45148</c:v>
                </c:pt>
                <c:pt idx="55">
                  <c:v>45155</c:v>
                </c:pt>
                <c:pt idx="56">
                  <c:v>45162</c:v>
                </c:pt>
                <c:pt idx="57">
                  <c:v>45169</c:v>
                </c:pt>
                <c:pt idx="58">
                  <c:v>45176</c:v>
                </c:pt>
                <c:pt idx="59">
                  <c:v>45183</c:v>
                </c:pt>
                <c:pt idx="60">
                  <c:v>45190</c:v>
                </c:pt>
                <c:pt idx="61">
                  <c:v>45197</c:v>
                </c:pt>
                <c:pt idx="62">
                  <c:v>45204</c:v>
                </c:pt>
                <c:pt idx="63">
                  <c:v>45211</c:v>
                </c:pt>
                <c:pt idx="64">
                  <c:v>45218</c:v>
                </c:pt>
                <c:pt idx="65">
                  <c:v>45225</c:v>
                </c:pt>
                <c:pt idx="66">
                  <c:v>45232</c:v>
                </c:pt>
                <c:pt idx="67">
                  <c:v>45239</c:v>
                </c:pt>
                <c:pt idx="68">
                  <c:v>45246</c:v>
                </c:pt>
                <c:pt idx="69">
                  <c:v>45253</c:v>
                </c:pt>
                <c:pt idx="70">
                  <c:v>45260</c:v>
                </c:pt>
                <c:pt idx="71">
                  <c:v>45267</c:v>
                </c:pt>
                <c:pt idx="72">
                  <c:v>45274</c:v>
                </c:pt>
                <c:pt idx="73">
                  <c:v>45281</c:v>
                </c:pt>
                <c:pt idx="74">
                  <c:v>45288</c:v>
                </c:pt>
                <c:pt idx="75">
                  <c:v>45295</c:v>
                </c:pt>
                <c:pt idx="76">
                  <c:v>45302</c:v>
                </c:pt>
                <c:pt idx="77">
                  <c:v>45309</c:v>
                </c:pt>
                <c:pt idx="78">
                  <c:v>45316</c:v>
                </c:pt>
                <c:pt idx="79">
                  <c:v>45323</c:v>
                </c:pt>
                <c:pt idx="80">
                  <c:v>45330</c:v>
                </c:pt>
                <c:pt idx="81">
                  <c:v>45337</c:v>
                </c:pt>
                <c:pt idx="82">
                  <c:v>45344</c:v>
                </c:pt>
                <c:pt idx="83">
                  <c:v>45351</c:v>
                </c:pt>
                <c:pt idx="84">
                  <c:v>45358</c:v>
                </c:pt>
                <c:pt idx="85">
                  <c:v>45365</c:v>
                </c:pt>
                <c:pt idx="86">
                  <c:v>45372</c:v>
                </c:pt>
                <c:pt idx="87">
                  <c:v>45379</c:v>
                </c:pt>
                <c:pt idx="88">
                  <c:v>45386</c:v>
                </c:pt>
                <c:pt idx="89">
                  <c:v>45400</c:v>
                </c:pt>
                <c:pt idx="90">
                  <c:v>45407</c:v>
                </c:pt>
                <c:pt idx="91">
                  <c:v>45414</c:v>
                </c:pt>
                <c:pt idx="92">
                  <c:v>45421</c:v>
                </c:pt>
                <c:pt idx="93">
                  <c:v>45428</c:v>
                </c:pt>
                <c:pt idx="94">
                  <c:v>45435</c:v>
                </c:pt>
                <c:pt idx="95">
                  <c:v>45442</c:v>
                </c:pt>
                <c:pt idx="96">
                  <c:v>45449</c:v>
                </c:pt>
                <c:pt idx="97">
                  <c:v>45456</c:v>
                </c:pt>
                <c:pt idx="98">
                  <c:v>45463</c:v>
                </c:pt>
                <c:pt idx="99">
                  <c:v>45470</c:v>
                </c:pt>
              </c:numCache>
            </c:numRef>
          </c:xVal>
          <c:yVal>
            <c:numRef>
              <c:f>Sheet4!$C$6:$C$494</c:f>
              <c:numCache>
                <c:formatCode>General</c:formatCode>
                <c:ptCount val="100"/>
                <c:pt idx="0">
                  <c:v>2.6788245717781001</c:v>
                </c:pt>
                <c:pt idx="1">
                  <c:v>0.84938437297319802</c:v>
                </c:pt>
                <c:pt idx="2">
                  <c:v>4.9338718212249999</c:v>
                </c:pt>
                <c:pt idx="3">
                  <c:v>0.395155234745727</c:v>
                </c:pt>
                <c:pt idx="4">
                  <c:v>4.3546217331300001</c:v>
                </c:pt>
                <c:pt idx="5">
                  <c:v>4.1351384983199999</c:v>
                </c:pt>
                <c:pt idx="6">
                  <c:v>2.5844534479455441</c:v>
                </c:pt>
                <c:pt idx="7">
                  <c:v>-1.553673777178</c:v>
                </c:pt>
                <c:pt idx="8">
                  <c:v>5.9368924352440002</c:v>
                </c:pt>
                <c:pt idx="9">
                  <c:v>3.3591777255898601</c:v>
                </c:pt>
                <c:pt idx="10">
                  <c:v>3.5971814687946</c:v>
                </c:pt>
                <c:pt idx="11">
                  <c:v>-2.5449263331748999</c:v>
                </c:pt>
                <c:pt idx="12">
                  <c:v>-5.4753436165599796</c:v>
                </c:pt>
                <c:pt idx="13">
                  <c:v>4.8256193831332981</c:v>
                </c:pt>
                <c:pt idx="14">
                  <c:v>-1.3244322742215497</c:v>
                </c:pt>
                <c:pt idx="15">
                  <c:v>3.2294327784679999</c:v>
                </c:pt>
                <c:pt idx="16">
                  <c:v>-1.2324569785651518</c:v>
                </c:pt>
                <c:pt idx="17">
                  <c:v>1.5293471335816999</c:v>
                </c:pt>
                <c:pt idx="18">
                  <c:v>0.88466699448464203</c:v>
                </c:pt>
                <c:pt idx="19">
                  <c:v>-1.2321347679533998</c:v>
                </c:pt>
                <c:pt idx="20">
                  <c:v>1.73215144551</c:v>
                </c:pt>
                <c:pt idx="21">
                  <c:v>4.5459852745578999</c:v>
                </c:pt>
                <c:pt idx="22">
                  <c:v>-0.45398612152414097</c:v>
                </c:pt>
                <c:pt idx="23">
                  <c:v>-1.8965218944165128</c:v>
                </c:pt>
                <c:pt idx="24">
                  <c:v>-4.9825932328195996</c:v>
                </c:pt>
                <c:pt idx="25">
                  <c:v>0.97752438178155698</c:v>
                </c:pt>
                <c:pt idx="26">
                  <c:v>0.95317167885923004</c:v>
                </c:pt>
                <c:pt idx="27">
                  <c:v>-0.79154238779541897</c:v>
                </c:pt>
                <c:pt idx="28">
                  <c:v>0.67895981898500002</c:v>
                </c:pt>
                <c:pt idx="29">
                  <c:v>2.2362759331759001</c:v>
                </c:pt>
                <c:pt idx="30">
                  <c:v>3.6233411678672001</c:v>
                </c:pt>
                <c:pt idx="31">
                  <c:v>0.26856647241685</c:v>
                </c:pt>
                <c:pt idx="32">
                  <c:v>-2.9349525636598002</c:v>
                </c:pt>
                <c:pt idx="33">
                  <c:v>3.6369914525168001</c:v>
                </c:pt>
                <c:pt idx="34">
                  <c:v>0.59353765932719005</c:v>
                </c:pt>
                <c:pt idx="35">
                  <c:v>-3.5521222914199999</c:v>
                </c:pt>
                <c:pt idx="36">
                  <c:v>1.3979824292235348</c:v>
                </c:pt>
                <c:pt idx="37">
                  <c:v>4.6345382591159998</c:v>
                </c:pt>
                <c:pt idx="38">
                  <c:v>3.1357311954184999</c:v>
                </c:pt>
                <c:pt idx="39">
                  <c:v>2.26648226983</c:v>
                </c:pt>
                <c:pt idx="40">
                  <c:v>1.3658931683496001</c:v>
                </c:pt>
                <c:pt idx="41">
                  <c:v>3.581277878266655</c:v>
                </c:pt>
                <c:pt idx="42">
                  <c:v>0.27446398969463998</c:v>
                </c:pt>
                <c:pt idx="43">
                  <c:v>1.5913493526569999</c:v>
                </c:pt>
                <c:pt idx="44">
                  <c:v>-0.61313477712972297</c:v>
                </c:pt>
                <c:pt idx="45">
                  <c:v>0.98291856678599998</c:v>
                </c:pt>
                <c:pt idx="46">
                  <c:v>2.5447357145299998</c:v>
                </c:pt>
                <c:pt idx="47">
                  <c:v>1.1262985587498999</c:v>
                </c:pt>
                <c:pt idx="48">
                  <c:v>-0.57497958913000002</c:v>
                </c:pt>
                <c:pt idx="49">
                  <c:v>3.4732741184257949</c:v>
                </c:pt>
                <c:pt idx="50">
                  <c:v>0.95885195349149999</c:v>
                </c:pt>
                <c:pt idx="51">
                  <c:v>1.7471172176831999</c:v>
                </c:pt>
                <c:pt idx="52">
                  <c:v>0.82328394155774998</c:v>
                </c:pt>
                <c:pt idx="53">
                  <c:v>-0.1699814462933</c:v>
                </c:pt>
                <c:pt idx="54">
                  <c:v>2.5487466336968057</c:v>
                </c:pt>
                <c:pt idx="55">
                  <c:v>-2.679713351313</c:v>
                </c:pt>
                <c:pt idx="56">
                  <c:v>3.688147774795</c:v>
                </c:pt>
                <c:pt idx="57">
                  <c:v>0.57572843372344995</c:v>
                </c:pt>
                <c:pt idx="58">
                  <c:v>2.8724698983781001</c:v>
                </c:pt>
                <c:pt idx="59">
                  <c:v>-0.76843423482248996</c:v>
                </c:pt>
                <c:pt idx="60">
                  <c:v>-0.95524236149275998</c:v>
                </c:pt>
                <c:pt idx="61">
                  <c:v>0.53398329665935496</c:v>
                </c:pt>
                <c:pt idx="62">
                  <c:v>-0.47665994735</c:v>
                </c:pt>
                <c:pt idx="63">
                  <c:v>3.7541631187886</c:v>
                </c:pt>
                <c:pt idx="64">
                  <c:v>-0.99956917155419001</c:v>
                </c:pt>
                <c:pt idx="65">
                  <c:v>-7.9449217753000001</c:v>
                </c:pt>
                <c:pt idx="66">
                  <c:v>3.6483444543300001</c:v>
                </c:pt>
                <c:pt idx="67">
                  <c:v>3.4116486556291807</c:v>
                </c:pt>
                <c:pt idx="68">
                  <c:v>3.3833659154690001</c:v>
                </c:pt>
                <c:pt idx="69">
                  <c:v>0.48989959992586202</c:v>
                </c:pt>
                <c:pt idx="70">
                  <c:v>2.1642558885389001</c:v>
                </c:pt>
                <c:pt idx="71">
                  <c:v>6.9799876243263999</c:v>
                </c:pt>
                <c:pt idx="72">
                  <c:v>3.5271518369388</c:v>
                </c:pt>
                <c:pt idx="73">
                  <c:v>0.13419954674571999</c:v>
                </c:pt>
                <c:pt idx="74">
                  <c:v>4.7419228869839998</c:v>
                </c:pt>
                <c:pt idx="75">
                  <c:v>2.4232432678779543</c:v>
                </c:pt>
                <c:pt idx="76">
                  <c:v>-1.4831287946463001</c:v>
                </c:pt>
                <c:pt idx="77">
                  <c:v>-0.69941855271620001</c:v>
                </c:pt>
                <c:pt idx="78">
                  <c:v>0.118497526713</c:v>
                </c:pt>
                <c:pt idx="79">
                  <c:v>5.8238287745684003</c:v>
                </c:pt>
                <c:pt idx="80">
                  <c:v>1.9881878556829999</c:v>
                </c:pt>
                <c:pt idx="81">
                  <c:v>2.225113715</c:v>
                </c:pt>
                <c:pt idx="82">
                  <c:v>5.4729563657492628</c:v>
                </c:pt>
                <c:pt idx="83">
                  <c:v>0.97757763274620002</c:v>
                </c:pt>
                <c:pt idx="84">
                  <c:v>-0.99176633823177995</c:v>
                </c:pt>
                <c:pt idx="85">
                  <c:v>-5.857668343457</c:v>
                </c:pt>
                <c:pt idx="86">
                  <c:v>1.7392865225583267</c:v>
                </c:pt>
                <c:pt idx="87">
                  <c:v>6.3976868153373996</c:v>
                </c:pt>
                <c:pt idx="88">
                  <c:v>5.7917194674988997</c:v>
                </c:pt>
                <c:pt idx="89">
                  <c:v>-2.951319111843</c:v>
                </c:pt>
                <c:pt idx="90">
                  <c:v>4.3928326915965998</c:v>
                </c:pt>
                <c:pt idx="91">
                  <c:v>-0.83558782827654998</c:v>
                </c:pt>
                <c:pt idx="92">
                  <c:v>-5.5398423425614354</c:v>
                </c:pt>
                <c:pt idx="93">
                  <c:v>4.7995145481316479</c:v>
                </c:pt>
                <c:pt idx="94">
                  <c:v>-0.46184187889115003</c:v>
                </c:pt>
                <c:pt idx="95">
                  <c:v>-11.755539691125</c:v>
                </c:pt>
                <c:pt idx="96">
                  <c:v>0.42393627498460001</c:v>
                </c:pt>
                <c:pt idx="97">
                  <c:v>4.3131787834531998</c:v>
                </c:pt>
                <c:pt idx="98">
                  <c:v>2.9731681383735</c:v>
                </c:pt>
                <c:pt idx="99">
                  <c:v>-0.29227334283810003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3E-467E-8B96-E7B6F301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43120"/>
        <c:axId val="448342640"/>
      </c:scatterChart>
      <c:valAx>
        <c:axId val="4483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2640"/>
        <c:crosses val="autoZero"/>
        <c:crossBetween val="midCat"/>
      </c:valAx>
      <c:valAx>
        <c:axId val="4483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Sheet5!$A$3:$A$478</c:f>
              <c:numCache>
                <c:formatCode>m/d/yyyy</c:formatCode>
                <c:ptCount val="24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44837</c:v>
                </c:pt>
                <c:pt idx="4">
                  <c:v>44866</c:v>
                </c:pt>
                <c:pt idx="5">
                  <c:v>44896</c:v>
                </c:pt>
                <c:pt idx="6">
                  <c:v>44928</c:v>
                </c:pt>
                <c:pt idx="7">
                  <c:v>44958</c:v>
                </c:pt>
                <c:pt idx="8">
                  <c:v>44986</c:v>
                </c:pt>
                <c:pt idx="9">
                  <c:v>45019</c:v>
                </c:pt>
                <c:pt idx="10">
                  <c:v>45048</c:v>
                </c:pt>
                <c:pt idx="11">
                  <c:v>45078</c:v>
                </c:pt>
                <c:pt idx="12">
                  <c:v>45110</c:v>
                </c:pt>
                <c:pt idx="13">
                  <c:v>45139</c:v>
                </c:pt>
                <c:pt idx="14">
                  <c:v>45170</c:v>
                </c:pt>
                <c:pt idx="15">
                  <c:v>45202</c:v>
                </c:pt>
                <c:pt idx="16">
                  <c:v>45231</c:v>
                </c:pt>
                <c:pt idx="17">
                  <c:v>45261</c:v>
                </c:pt>
                <c:pt idx="18">
                  <c:v>45292</c:v>
                </c:pt>
                <c:pt idx="19">
                  <c:v>45323</c:v>
                </c:pt>
                <c:pt idx="20">
                  <c:v>45352</c:v>
                </c:pt>
                <c:pt idx="21">
                  <c:v>45383</c:v>
                </c:pt>
                <c:pt idx="22">
                  <c:v>45414</c:v>
                </c:pt>
                <c:pt idx="23">
                  <c:v>45446</c:v>
                </c:pt>
              </c:numCache>
            </c:numRef>
          </c:xVal>
          <c:yVal>
            <c:numRef>
              <c:f>Sheet5!$B$3:$B$478</c:f>
              <c:numCache>
                <c:formatCode>General</c:formatCode>
                <c:ptCount val="24"/>
                <c:pt idx="0">
                  <c:v>8.927092029291428</c:v>
                </c:pt>
                <c:pt idx="1">
                  <c:v>2.417813097424748</c:v>
                </c:pt>
                <c:pt idx="2">
                  <c:v>-2.5563194016918644</c:v>
                </c:pt>
                <c:pt idx="3">
                  <c:v>6.6609029835942524</c:v>
                </c:pt>
                <c:pt idx="4">
                  <c:v>3.3779911162057363</c:v>
                </c:pt>
                <c:pt idx="5">
                  <c:v>-3.7592026578073146</c:v>
                </c:pt>
                <c:pt idx="6">
                  <c:v>-2.9416209413956285</c:v>
                </c:pt>
                <c:pt idx="7">
                  <c:v>-1.7730738009684166</c:v>
                </c:pt>
                <c:pt idx="8">
                  <c:v>-0.52232263092448772</c:v>
                </c:pt>
                <c:pt idx="9">
                  <c:v>3.8334755906552775</c:v>
                </c:pt>
                <c:pt idx="10">
                  <c:v>2.1311299259132666</c:v>
                </c:pt>
                <c:pt idx="11">
                  <c:v>3.7933226055090419</c:v>
                </c:pt>
                <c:pt idx="12">
                  <c:v>2.2318482808945994</c:v>
                </c:pt>
                <c:pt idx="13">
                  <c:v>-2.4311388472930573</c:v>
                </c:pt>
                <c:pt idx="14">
                  <c:v>1.0444912092944181</c:v>
                </c:pt>
                <c:pt idx="15">
                  <c:v>-2.2999423926262641</c:v>
                </c:pt>
                <c:pt idx="16">
                  <c:v>6.0244929341229048</c:v>
                </c:pt>
                <c:pt idx="17">
                  <c:v>7.2207776829370518</c:v>
                </c:pt>
                <c:pt idx="18">
                  <c:v>-7.4510507361369438E-2</c:v>
                </c:pt>
                <c:pt idx="19">
                  <c:v>1.3151315016280751</c:v>
                </c:pt>
                <c:pt idx="20">
                  <c:v>-5.3046835655523594E-2</c:v>
                </c:pt>
                <c:pt idx="21">
                  <c:v>0.63596295966521499</c:v>
                </c:pt>
                <c:pt idx="22">
                  <c:v>-0.51880502644802151</c:v>
                </c:pt>
                <c:pt idx="23">
                  <c:v>3.2096939893998755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7-4065-A381-CC2F2395A41E}"/>
            </c:ext>
          </c:extLst>
        </c:ser>
        <c:ser>
          <c:idx val="1"/>
          <c:order val="1"/>
          <c:tx>
            <c:v>PORTFOLIO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Sheet5!$A$3:$A$478</c:f>
              <c:numCache>
                <c:formatCode>m/d/yyyy</c:formatCode>
                <c:ptCount val="24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44837</c:v>
                </c:pt>
                <c:pt idx="4">
                  <c:v>44866</c:v>
                </c:pt>
                <c:pt idx="5">
                  <c:v>44896</c:v>
                </c:pt>
                <c:pt idx="6">
                  <c:v>44928</c:v>
                </c:pt>
                <c:pt idx="7">
                  <c:v>44958</c:v>
                </c:pt>
                <c:pt idx="8">
                  <c:v>44986</c:v>
                </c:pt>
                <c:pt idx="9">
                  <c:v>45019</c:v>
                </c:pt>
                <c:pt idx="10">
                  <c:v>45048</c:v>
                </c:pt>
                <c:pt idx="11">
                  <c:v>45078</c:v>
                </c:pt>
                <c:pt idx="12">
                  <c:v>45110</c:v>
                </c:pt>
                <c:pt idx="13">
                  <c:v>45139</c:v>
                </c:pt>
                <c:pt idx="14">
                  <c:v>45170</c:v>
                </c:pt>
                <c:pt idx="15">
                  <c:v>45202</c:v>
                </c:pt>
                <c:pt idx="16">
                  <c:v>45231</c:v>
                </c:pt>
                <c:pt idx="17">
                  <c:v>45261</c:v>
                </c:pt>
                <c:pt idx="18">
                  <c:v>45292</c:v>
                </c:pt>
                <c:pt idx="19">
                  <c:v>45323</c:v>
                </c:pt>
                <c:pt idx="20">
                  <c:v>45352</c:v>
                </c:pt>
                <c:pt idx="21">
                  <c:v>45383</c:v>
                </c:pt>
                <c:pt idx="22">
                  <c:v>45414</c:v>
                </c:pt>
                <c:pt idx="23">
                  <c:v>45446</c:v>
                </c:pt>
              </c:numCache>
            </c:numRef>
          </c:xVal>
          <c:yVal>
            <c:numRef>
              <c:f>Sheet5!$C$3:$C$478</c:f>
              <c:numCache>
                <c:formatCode>General</c:formatCode>
                <c:ptCount val="24"/>
                <c:pt idx="0">
                  <c:v>11.145445924562024</c:v>
                </c:pt>
                <c:pt idx="1">
                  <c:v>8.3883317326865008</c:v>
                </c:pt>
                <c:pt idx="2">
                  <c:v>0.61736525554197297</c:v>
                </c:pt>
                <c:pt idx="3">
                  <c:v>5.6999979729769894</c:v>
                </c:pt>
                <c:pt idx="4">
                  <c:v>2.8161288381231002</c:v>
                </c:pt>
                <c:pt idx="5">
                  <c:v>-7.1333373761634</c:v>
                </c:pt>
                <c:pt idx="6">
                  <c:v>-1.634631318726</c:v>
                </c:pt>
                <c:pt idx="7">
                  <c:v>4.3512823472399997</c:v>
                </c:pt>
                <c:pt idx="8">
                  <c:v>-1.2645168996447782</c:v>
                </c:pt>
                <c:pt idx="9">
                  <c:v>7.8238145242190003</c:v>
                </c:pt>
                <c:pt idx="10">
                  <c:v>4.9599283514629997</c:v>
                </c:pt>
                <c:pt idx="11">
                  <c:v>4.5414145352856004</c:v>
                </c:pt>
                <c:pt idx="12">
                  <c:v>6.6835141328857999</c:v>
                </c:pt>
                <c:pt idx="13">
                  <c:v>2.1214788243256755</c:v>
                </c:pt>
                <c:pt idx="14">
                  <c:v>1.33691494599</c:v>
                </c:pt>
                <c:pt idx="15">
                  <c:v>-0.68747915172818996</c:v>
                </c:pt>
                <c:pt idx="16">
                  <c:v>1.925215731512</c:v>
                </c:pt>
                <c:pt idx="17">
                  <c:v>11.586474947513445</c:v>
                </c:pt>
                <c:pt idx="18">
                  <c:v>3.2424943719182742</c:v>
                </c:pt>
                <c:pt idx="19">
                  <c:v>9.9318233514251997</c:v>
                </c:pt>
                <c:pt idx="20">
                  <c:v>-3.7751968197900001</c:v>
                </c:pt>
                <c:pt idx="21">
                  <c:v>6.2253316413500004</c:v>
                </c:pt>
                <c:pt idx="22">
                  <c:v>-11.645836193464353</c:v>
                </c:pt>
                <c:pt idx="23">
                  <c:v>2.9515289823363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37-4065-A381-CC2F2395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46000"/>
        <c:axId val="448341200"/>
      </c:scatterChart>
      <c:valAx>
        <c:axId val="44834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1200"/>
        <c:crosses val="autoZero"/>
        <c:crossBetween val="midCat"/>
      </c:valAx>
      <c:valAx>
        <c:axId val="4483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CUB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1'!$B$3:$B$497</c:f>
              <c:numCache>
                <c:formatCode>General</c:formatCode>
                <c:ptCount val="495"/>
                <c:pt idx="1">
                  <c:v>1.8038331454340302</c:v>
                </c:pt>
                <c:pt idx="2">
                  <c:v>2.1410114433370291</c:v>
                </c:pt>
                <c:pt idx="3">
                  <c:v>1.4817491868449666</c:v>
                </c:pt>
                <c:pt idx="4">
                  <c:v>0.64102564102564508</c:v>
                </c:pt>
                <c:pt idx="5">
                  <c:v>2.5831564048124394</c:v>
                </c:pt>
                <c:pt idx="6">
                  <c:v>-6.8989306657464181E-2</c:v>
                </c:pt>
                <c:pt idx="7">
                  <c:v>2.9340697273041076</c:v>
                </c:pt>
                <c:pt idx="8">
                  <c:v>-0.46948356807510977</c:v>
                </c:pt>
                <c:pt idx="9">
                  <c:v>1.5498652291105006</c:v>
                </c:pt>
                <c:pt idx="10">
                  <c:v>-0.29860650298605751</c:v>
                </c:pt>
                <c:pt idx="11">
                  <c:v>0.86522462562396762</c:v>
                </c:pt>
                <c:pt idx="12">
                  <c:v>1.6826129990102161</c:v>
                </c:pt>
                <c:pt idx="13">
                  <c:v>2.5308241401687255</c:v>
                </c:pt>
                <c:pt idx="14">
                  <c:v>-0.15822784810126583</c:v>
                </c:pt>
                <c:pt idx="15">
                  <c:v>1.4896988906497588</c:v>
                </c:pt>
                <c:pt idx="16">
                  <c:v>2.4672079950031338</c:v>
                </c:pt>
                <c:pt idx="17">
                  <c:v>-1.5239256324291373</c:v>
                </c:pt>
                <c:pt idx="18">
                  <c:v>0.40235221293715706</c:v>
                </c:pt>
                <c:pt idx="19">
                  <c:v>-0.18495684340319543</c:v>
                </c:pt>
                <c:pt idx="20">
                  <c:v>-0.46324891908585547</c:v>
                </c:pt>
                <c:pt idx="21">
                  <c:v>-0.18616196090599527</c:v>
                </c:pt>
                <c:pt idx="22">
                  <c:v>0.1554243083618278</c:v>
                </c:pt>
                <c:pt idx="23">
                  <c:v>1.3345747982619527</c:v>
                </c:pt>
                <c:pt idx="24">
                  <c:v>-0.42879019908115695</c:v>
                </c:pt>
                <c:pt idx="25">
                  <c:v>-1.6610273761919512</c:v>
                </c:pt>
                <c:pt idx="26">
                  <c:v>0.75070378479825906</c:v>
                </c:pt>
                <c:pt idx="27">
                  <c:v>1.0866190624029803</c:v>
                </c:pt>
                <c:pt idx="28">
                  <c:v>8.5380835380835247</c:v>
                </c:pt>
                <c:pt idx="29">
                  <c:v>-0.87719298245613075</c:v>
                </c:pt>
                <c:pt idx="30">
                  <c:v>1.0562375107051067</c:v>
                </c:pt>
                <c:pt idx="31">
                  <c:v>0.70621468926553677</c:v>
                </c:pt>
                <c:pt idx="32">
                  <c:v>-0.28050490883590462</c:v>
                </c:pt>
                <c:pt idx="33">
                  <c:v>0.61884669479605869</c:v>
                </c:pt>
                <c:pt idx="34">
                  <c:v>-1.6773832820799552</c:v>
                </c:pt>
                <c:pt idx="35">
                  <c:v>-2.3599658800113765</c:v>
                </c:pt>
                <c:pt idx="36">
                  <c:v>4.1933605125218509</c:v>
                </c:pt>
                <c:pt idx="37">
                  <c:v>-0.50307434320849953</c:v>
                </c:pt>
                <c:pt idx="38">
                  <c:v>6.4325842696629154</c:v>
                </c:pt>
                <c:pt idx="39">
                  <c:v>-0.76537344945895414</c:v>
                </c:pt>
                <c:pt idx="40">
                  <c:v>-4.7074468085106353</c:v>
                </c:pt>
                <c:pt idx="41">
                  <c:v>0.44655316773652409</c:v>
                </c:pt>
                <c:pt idx="42">
                  <c:v>0.61128091136428053</c:v>
                </c:pt>
                <c:pt idx="43">
                  <c:v>-0.52471692902514055</c:v>
                </c:pt>
                <c:pt idx="44">
                  <c:v>-0.77734591893392879</c:v>
                </c:pt>
                <c:pt idx="45">
                  <c:v>-1.2311135982092829</c:v>
                </c:pt>
                <c:pt idx="46">
                  <c:v>-2.6062322946175605</c:v>
                </c:pt>
                <c:pt idx="47">
                  <c:v>3.9267015706806281</c:v>
                </c:pt>
                <c:pt idx="48">
                  <c:v>-5.597537083682861E-2</c:v>
                </c:pt>
                <c:pt idx="49">
                  <c:v>2.8003360403248387</c:v>
                </c:pt>
                <c:pt idx="50">
                  <c:v>-1.0351402887496626</c:v>
                </c:pt>
                <c:pt idx="51">
                  <c:v>1.9818331957060249</c:v>
                </c:pt>
                <c:pt idx="52">
                  <c:v>-1.3495276653171391</c:v>
                </c:pt>
                <c:pt idx="53">
                  <c:v>-2.4623803009575922</c:v>
                </c:pt>
                <c:pt idx="54">
                  <c:v>1.0378681626928439</c:v>
                </c:pt>
                <c:pt idx="55">
                  <c:v>2.4153248195446944</c:v>
                </c:pt>
                <c:pt idx="56">
                  <c:v>1.0029818378964612</c:v>
                </c:pt>
                <c:pt idx="57">
                  <c:v>-3.4621578099839061</c:v>
                </c:pt>
                <c:pt idx="58">
                  <c:v>-2.0572699471781979</c:v>
                </c:pt>
                <c:pt idx="59">
                  <c:v>-1.5611694578484245</c:v>
                </c:pt>
                <c:pt idx="60">
                  <c:v>-1.0957324106113064</c:v>
                </c:pt>
                <c:pt idx="61">
                  <c:v>-0.1457725947521866</c:v>
                </c:pt>
                <c:pt idx="62">
                  <c:v>0.29197080291970801</c:v>
                </c:pt>
                <c:pt idx="63">
                  <c:v>1.3682678311499239</c:v>
                </c:pt>
                <c:pt idx="64">
                  <c:v>-2.9293509477311859</c:v>
                </c:pt>
                <c:pt idx="65">
                  <c:v>2.307692307692311</c:v>
                </c:pt>
                <c:pt idx="66">
                  <c:v>-0.86755349913244639</c:v>
                </c:pt>
                <c:pt idx="67">
                  <c:v>4.434072345390895</c:v>
                </c:pt>
                <c:pt idx="68">
                  <c:v>0</c:v>
                </c:pt>
                <c:pt idx="69">
                  <c:v>-1.31284916201117</c:v>
                </c:pt>
                <c:pt idx="70">
                  <c:v>4.8117746957260117</c:v>
                </c:pt>
                <c:pt idx="71">
                  <c:v>-1.7013232514177725</c:v>
                </c:pt>
                <c:pt idx="72">
                  <c:v>1.1263736263736326</c:v>
                </c:pt>
                <c:pt idx="73">
                  <c:v>4.9171420809562525</c:v>
                </c:pt>
                <c:pt idx="74">
                  <c:v>0.12946659761781462</c:v>
                </c:pt>
                <c:pt idx="75">
                  <c:v>-7.7579519006985093E-2</c:v>
                </c:pt>
                <c:pt idx="76">
                  <c:v>-3.1573498964803286</c:v>
                </c:pt>
                <c:pt idx="77">
                  <c:v>-0.88188134687333286</c:v>
                </c:pt>
                <c:pt idx="78">
                  <c:v>0.86276624427070525</c:v>
                </c:pt>
                <c:pt idx="79">
                  <c:v>-0.16038492381716726</c:v>
                </c:pt>
                <c:pt idx="80">
                  <c:v>0.91030789825969938</c:v>
                </c:pt>
                <c:pt idx="81">
                  <c:v>-0.37145131334570902</c:v>
                </c:pt>
                <c:pt idx="82">
                  <c:v>-0.9320905459387484</c:v>
                </c:pt>
                <c:pt idx="83">
                  <c:v>-0.13440860215053765</c:v>
                </c:pt>
                <c:pt idx="84">
                  <c:v>0.2960969044414597</c:v>
                </c:pt>
                <c:pt idx="85">
                  <c:v>0.77831454643048226</c:v>
                </c:pt>
                <c:pt idx="86">
                  <c:v>1.2250332889480753</c:v>
                </c:pt>
                <c:pt idx="87">
                  <c:v>3.2622993948960741</c:v>
                </c:pt>
                <c:pt idx="88">
                  <c:v>-1.4777070063694295</c:v>
                </c:pt>
                <c:pt idx="89">
                  <c:v>-0.36203775536591087</c:v>
                </c:pt>
                <c:pt idx="90">
                  <c:v>-1.5312743316896014</c:v>
                </c:pt>
                <c:pt idx="91">
                  <c:v>-2.6884554559831284</c:v>
                </c:pt>
                <c:pt idx="92">
                  <c:v>2.9523293607800745</c:v>
                </c:pt>
                <c:pt idx="93">
                  <c:v>-0.26308866087871613</c:v>
                </c:pt>
                <c:pt idx="94">
                  <c:v>-1.028752308098136</c:v>
                </c:pt>
                <c:pt idx="95">
                  <c:v>-2.6119402985074656</c:v>
                </c:pt>
                <c:pt idx="96">
                  <c:v>0.46524356869185707</c:v>
                </c:pt>
                <c:pt idx="97">
                  <c:v>0.49032961046035262</c:v>
                </c:pt>
                <c:pt idx="98">
                  <c:v>0.27107617240444565</c:v>
                </c:pt>
                <c:pt idx="99">
                  <c:v>-0.40551500405515012</c:v>
                </c:pt>
                <c:pt idx="100">
                  <c:v>1.2757871878393174</c:v>
                </c:pt>
                <c:pt idx="101">
                  <c:v>1.8225676762262006</c:v>
                </c:pt>
                <c:pt idx="102">
                  <c:v>-1.6846538562779618</c:v>
                </c:pt>
                <c:pt idx="103">
                  <c:v>1.0977242302543568</c:v>
                </c:pt>
                <c:pt idx="104">
                  <c:v>0.34427966101693708</c:v>
                </c:pt>
                <c:pt idx="105">
                  <c:v>1.1612562681446381</c:v>
                </c:pt>
                <c:pt idx="106">
                  <c:v>2.0871380120010432</c:v>
                </c:pt>
                <c:pt idx="107">
                  <c:v>-0.53667262969589125</c:v>
                </c:pt>
                <c:pt idx="108">
                  <c:v>-1.5416238437821173</c:v>
                </c:pt>
                <c:pt idx="109">
                  <c:v>2.3486430062630479</c:v>
                </c:pt>
                <c:pt idx="110">
                  <c:v>-2.039775624681285</c:v>
                </c:pt>
                <c:pt idx="111">
                  <c:v>1.1972930765226504</c:v>
                </c:pt>
                <c:pt idx="112">
                  <c:v>0.72016460905350077</c:v>
                </c:pt>
                <c:pt idx="113">
                  <c:v>3.728294177732371</c:v>
                </c:pt>
                <c:pt idx="114">
                  <c:v>-2.7080256031511571</c:v>
                </c:pt>
                <c:pt idx="115">
                  <c:v>-3.7449392712550633</c:v>
                </c:pt>
                <c:pt idx="116">
                  <c:v>1.4984227129337659</c:v>
                </c:pt>
                <c:pt idx="117">
                  <c:v>-2.2015022015022012</c:v>
                </c:pt>
                <c:pt idx="118">
                  <c:v>-6.1175847457627182</c:v>
                </c:pt>
                <c:pt idx="119">
                  <c:v>-0.53596614950634047</c:v>
                </c:pt>
                <c:pt idx="120">
                  <c:v>-6.0975609756097562</c:v>
                </c:pt>
                <c:pt idx="121">
                  <c:v>6.2820900030202216</c:v>
                </c:pt>
                <c:pt idx="122">
                  <c:v>0.88093208297812531</c:v>
                </c:pt>
                <c:pt idx="123">
                  <c:v>-1.4084507042253522</c:v>
                </c:pt>
                <c:pt idx="124">
                  <c:v>1.8285714285714221</c:v>
                </c:pt>
                <c:pt idx="125">
                  <c:v>1.2345679012345776</c:v>
                </c:pt>
                <c:pt idx="126">
                  <c:v>-1.1917960088691826</c:v>
                </c:pt>
                <c:pt idx="127">
                  <c:v>0.39270687237026008</c:v>
                </c:pt>
                <c:pt idx="128">
                  <c:v>-0.16764459346185134</c:v>
                </c:pt>
                <c:pt idx="129">
                  <c:v>-0.44780296669466069</c:v>
                </c:pt>
                <c:pt idx="130">
                  <c:v>-1.3775653640708398</c:v>
                </c:pt>
                <c:pt idx="131">
                  <c:v>-2.2234891676168789</c:v>
                </c:pt>
                <c:pt idx="132">
                  <c:v>-3.4110787172011632</c:v>
                </c:pt>
                <c:pt idx="133">
                  <c:v>0.33202535466343669</c:v>
                </c:pt>
                <c:pt idx="134">
                  <c:v>-0.33092659446449035</c:v>
                </c:pt>
                <c:pt idx="135">
                  <c:v>-0.3320253546634539</c:v>
                </c:pt>
                <c:pt idx="136">
                  <c:v>0.15142337976983647</c:v>
                </c:pt>
                <c:pt idx="137">
                  <c:v>-2.9634109464771732</c:v>
                </c:pt>
                <c:pt idx="138">
                  <c:v>-0.49859769398565473</c:v>
                </c:pt>
                <c:pt idx="139">
                  <c:v>-9.395552771688423E-2</c:v>
                </c:pt>
                <c:pt idx="140">
                  <c:v>0.15673981191222569</c:v>
                </c:pt>
                <c:pt idx="141">
                  <c:v>-0.8450704225352077</c:v>
                </c:pt>
                <c:pt idx="142">
                  <c:v>-1.8623737373737479</c:v>
                </c:pt>
                <c:pt idx="143">
                  <c:v>-1.8977163074943639</c:v>
                </c:pt>
                <c:pt idx="144">
                  <c:v>-0.62295081967212373</c:v>
                </c:pt>
                <c:pt idx="145">
                  <c:v>0.46189376443417257</c:v>
                </c:pt>
                <c:pt idx="146">
                  <c:v>4.1707717569786498</c:v>
                </c:pt>
                <c:pt idx="147">
                  <c:v>-2.5220680958385877</c:v>
                </c:pt>
                <c:pt idx="148">
                  <c:v>1.196636481241911</c:v>
                </c:pt>
                <c:pt idx="149">
                  <c:v>0.79897730904442321</c:v>
                </c:pt>
                <c:pt idx="150">
                  <c:v>0.41217501585288885</c:v>
                </c:pt>
                <c:pt idx="151">
                  <c:v>0.63151247237132935</c:v>
                </c:pt>
                <c:pt idx="152">
                  <c:v>0.28239723878256484</c:v>
                </c:pt>
                <c:pt idx="153">
                  <c:v>-1.5957446808510709</c:v>
                </c:pt>
                <c:pt idx="154">
                  <c:v>1.7806041335453173</c:v>
                </c:pt>
                <c:pt idx="155">
                  <c:v>-15.713839425179636</c:v>
                </c:pt>
                <c:pt idx="156">
                  <c:v>2.3721275018532162</c:v>
                </c:pt>
                <c:pt idx="157">
                  <c:v>-0.18102824040550325</c:v>
                </c:pt>
                <c:pt idx="158">
                  <c:v>2.4301777294160281</c:v>
                </c:pt>
                <c:pt idx="159">
                  <c:v>-1.8059490084985717</c:v>
                </c:pt>
                <c:pt idx="160">
                  <c:v>-0.79336458708979041</c:v>
                </c:pt>
                <c:pt idx="161">
                  <c:v>-1.817520901490367</c:v>
                </c:pt>
                <c:pt idx="162">
                  <c:v>-2.036282858200666</c:v>
                </c:pt>
                <c:pt idx="163">
                  <c:v>0.15117157974299972</c:v>
                </c:pt>
                <c:pt idx="164">
                  <c:v>1.5849056603773541</c:v>
                </c:pt>
                <c:pt idx="165">
                  <c:v>0.29717682020802799</c:v>
                </c:pt>
                <c:pt idx="166">
                  <c:v>2.5555555555555469</c:v>
                </c:pt>
                <c:pt idx="167">
                  <c:v>2.0946189960274508</c:v>
                </c:pt>
                <c:pt idx="168">
                  <c:v>-0.17686593562079944</c:v>
                </c:pt>
                <c:pt idx="169">
                  <c:v>0.77958894401133549</c:v>
                </c:pt>
                <c:pt idx="170">
                  <c:v>0.10548523206751455</c:v>
                </c:pt>
                <c:pt idx="171">
                  <c:v>-0.56199508254301578</c:v>
                </c:pt>
                <c:pt idx="172">
                  <c:v>-0.91840339102791324</c:v>
                </c:pt>
                <c:pt idx="173">
                  <c:v>-1.5686274509803841</c:v>
                </c:pt>
                <c:pt idx="174">
                  <c:v>-2.6801883375588678</c:v>
                </c:pt>
                <c:pt idx="175">
                  <c:v>-3.7216226274643056E-2</c:v>
                </c:pt>
                <c:pt idx="176">
                  <c:v>-1.377513030528684</c:v>
                </c:pt>
                <c:pt idx="177">
                  <c:v>-1.774254435636085</c:v>
                </c:pt>
                <c:pt idx="178">
                  <c:v>0.15372790161415609</c:v>
                </c:pt>
                <c:pt idx="179">
                  <c:v>-2.4174980813507334</c:v>
                </c:pt>
                <c:pt idx="180">
                  <c:v>0.94376720408964887</c:v>
                </c:pt>
                <c:pt idx="181">
                  <c:v>0.70120763537203401</c:v>
                </c:pt>
                <c:pt idx="182">
                  <c:v>-1.1218568665377198</c:v>
                </c:pt>
                <c:pt idx="183">
                  <c:v>-2.2691705790297276</c:v>
                </c:pt>
                <c:pt idx="184">
                  <c:v>-0.56044835868695175</c:v>
                </c:pt>
                <c:pt idx="185">
                  <c:v>-2.657004830917872</c:v>
                </c:pt>
                <c:pt idx="186">
                  <c:v>1.3234077750206736</c:v>
                </c:pt>
                <c:pt idx="187">
                  <c:v>2.7346938775510159</c:v>
                </c:pt>
                <c:pt idx="188">
                  <c:v>1.8673023440603849</c:v>
                </c:pt>
                <c:pt idx="189">
                  <c:v>-2.496099843993751</c:v>
                </c:pt>
                <c:pt idx="190">
                  <c:v>-3.9999999999997725E-2</c:v>
                </c:pt>
                <c:pt idx="191">
                  <c:v>0.56022408963585657</c:v>
                </c:pt>
                <c:pt idx="192">
                  <c:v>-0.5968961400716275</c:v>
                </c:pt>
                <c:pt idx="193">
                  <c:v>-0.60048038430744599</c:v>
                </c:pt>
                <c:pt idx="194">
                  <c:v>1.4901329037454645</c:v>
                </c:pt>
                <c:pt idx="195">
                  <c:v>3.134920634920626</c:v>
                </c:pt>
                <c:pt idx="196">
                  <c:v>0</c:v>
                </c:pt>
                <c:pt idx="197">
                  <c:v>-0.96190842631781459</c:v>
                </c:pt>
                <c:pt idx="198">
                  <c:v>3.4965034965034967</c:v>
                </c:pt>
                <c:pt idx="199">
                  <c:v>-2.0270270270270188</c:v>
                </c:pt>
                <c:pt idx="200">
                  <c:v>3.0268199233716389</c:v>
                </c:pt>
                <c:pt idx="201">
                  <c:v>-0.89252510226849291</c:v>
                </c:pt>
                <c:pt idx="202">
                  <c:v>-3.752345215760703E-2</c:v>
                </c:pt>
                <c:pt idx="203">
                  <c:v>4.8798798798798799</c:v>
                </c:pt>
                <c:pt idx="204">
                  <c:v>1.3958482462419592</c:v>
                </c:pt>
                <c:pt idx="205">
                  <c:v>0.81186021884928039</c:v>
                </c:pt>
                <c:pt idx="206">
                  <c:v>-0.2450980392157022</c:v>
                </c:pt>
                <c:pt idx="207">
                  <c:v>-0.10530010530008935</c:v>
                </c:pt>
                <c:pt idx="208">
                  <c:v>-4.3218552354181341</c:v>
                </c:pt>
                <c:pt idx="209">
                  <c:v>0.95482923246418139</c:v>
                </c:pt>
                <c:pt idx="210">
                  <c:v>0.98217533648601152</c:v>
                </c:pt>
                <c:pt idx="211">
                  <c:v>-0.61239193083575116</c:v>
                </c:pt>
                <c:pt idx="212">
                  <c:v>0.72490032620514688</c:v>
                </c:pt>
                <c:pt idx="213">
                  <c:v>-0.53976250449802088</c:v>
                </c:pt>
                <c:pt idx="214">
                  <c:v>2.2793053545586148</c:v>
                </c:pt>
                <c:pt idx="215">
                  <c:v>-1.8747789175804781</c:v>
                </c:pt>
                <c:pt idx="216">
                  <c:v>1.3698630136986345</c:v>
                </c:pt>
                <c:pt idx="217">
                  <c:v>-1.1024182076813536</c:v>
                </c:pt>
                <c:pt idx="218">
                  <c:v>1.0068320747932233</c:v>
                </c:pt>
                <c:pt idx="219">
                  <c:v>0.14239943040229053</c:v>
                </c:pt>
                <c:pt idx="220">
                  <c:v>0.53323853537148957</c:v>
                </c:pt>
                <c:pt idx="221">
                  <c:v>-0.99009900990099409</c:v>
                </c:pt>
                <c:pt idx="222">
                  <c:v>-1.8214285714285794</c:v>
                </c:pt>
                <c:pt idx="223">
                  <c:v>1.4186977082575607</c:v>
                </c:pt>
                <c:pt idx="224">
                  <c:v>-9.8637015781922521</c:v>
                </c:pt>
                <c:pt idx="225">
                  <c:v>-0.6764822920811846</c:v>
                </c:pt>
                <c:pt idx="226">
                  <c:v>0.28044871794872478</c:v>
                </c:pt>
                <c:pt idx="227">
                  <c:v>-1.3184178985217783</c:v>
                </c:pt>
                <c:pt idx="228">
                  <c:v>-4.0485829959511867E-2</c:v>
                </c:pt>
                <c:pt idx="229">
                  <c:v>1.5390846496557242</c:v>
                </c:pt>
                <c:pt idx="230">
                  <c:v>-3.9888312724369497E-2</c:v>
                </c:pt>
                <c:pt idx="231">
                  <c:v>0.35913806863527764</c:v>
                </c:pt>
                <c:pt idx="232">
                  <c:v>-0.19880715705765406</c:v>
                </c:pt>
                <c:pt idx="233">
                  <c:v>-0.79681274900398402</c:v>
                </c:pt>
                <c:pt idx="234">
                  <c:v>-4.0160642570278841E-2</c:v>
                </c:pt>
                <c:pt idx="235">
                  <c:v>-4.0176777822416361E-2</c:v>
                </c:pt>
                <c:pt idx="236">
                  <c:v>0.48231511254018838</c:v>
                </c:pt>
                <c:pt idx="237">
                  <c:v>-0.72000000000000453</c:v>
                </c:pt>
                <c:pt idx="238">
                  <c:v>0.4431909750201542</c:v>
                </c:pt>
                <c:pt idx="239">
                  <c:v>-0.24067388688328228</c:v>
                </c:pt>
                <c:pt idx="240">
                  <c:v>0.12062726176116259</c:v>
                </c:pt>
                <c:pt idx="241">
                  <c:v>0.40160642570281119</c:v>
                </c:pt>
                <c:pt idx="242">
                  <c:v>-0.83999999999999764</c:v>
                </c:pt>
                <c:pt idx="243">
                  <c:v>-3.2674465510286383</c:v>
                </c:pt>
                <c:pt idx="244">
                  <c:v>1.8765638031693077</c:v>
                </c:pt>
                <c:pt idx="245">
                  <c:v>2.0875972165370422</c:v>
                </c:pt>
                <c:pt idx="246">
                  <c:v>-1.1226944667201328</c:v>
                </c:pt>
                <c:pt idx="247">
                  <c:v>3.2441200324412001</c:v>
                </c:pt>
                <c:pt idx="248">
                  <c:v>0.31421838177533834</c:v>
                </c:pt>
                <c:pt idx="249">
                  <c:v>-7.8308535630390391E-2</c:v>
                </c:pt>
                <c:pt idx="250">
                  <c:v>1.8025078369906047</c:v>
                </c:pt>
                <c:pt idx="251">
                  <c:v>1.0007698229407105</c:v>
                </c:pt>
                <c:pt idx="252">
                  <c:v>-0.38109756097560982</c:v>
                </c:pt>
                <c:pt idx="253">
                  <c:v>-1.6449885233358663</c:v>
                </c:pt>
                <c:pt idx="254">
                  <c:v>0.31116297160636108</c:v>
                </c:pt>
                <c:pt idx="255">
                  <c:v>-0.23264831329971539</c:v>
                </c:pt>
                <c:pt idx="256">
                  <c:v>-1.8266614846482769</c:v>
                </c:pt>
                <c:pt idx="257">
                  <c:v>1.1876484560570071</c:v>
                </c:pt>
                <c:pt idx="258">
                  <c:v>2.6212832550860785</c:v>
                </c:pt>
                <c:pt idx="259">
                  <c:v>-0.91498284407168662</c:v>
                </c:pt>
                <c:pt idx="260">
                  <c:v>-0.11542901115812025</c:v>
                </c:pt>
                <c:pt idx="261">
                  <c:v>0</c:v>
                </c:pt>
                <c:pt idx="262">
                  <c:v>1.1941448382126216</c:v>
                </c:pt>
                <c:pt idx="263">
                  <c:v>-0.72325846973733432</c:v>
                </c:pt>
                <c:pt idx="264">
                  <c:v>-0.53680981595093324</c:v>
                </c:pt>
                <c:pt idx="265">
                  <c:v>1.6576715497301511</c:v>
                </c:pt>
                <c:pt idx="266">
                  <c:v>1.7823284034888087</c:v>
                </c:pt>
                <c:pt idx="267">
                  <c:v>-0.14903129657227171</c:v>
                </c:pt>
                <c:pt idx="268">
                  <c:v>-0.59701492537314282</c:v>
                </c:pt>
                <c:pt idx="269">
                  <c:v>1.0885885885886015</c:v>
                </c:pt>
                <c:pt idx="270">
                  <c:v>-2.7478648347567893</c:v>
                </c:pt>
                <c:pt idx="271">
                  <c:v>-3.8182512409303516E-2</c:v>
                </c:pt>
                <c:pt idx="272">
                  <c:v>1.4132925897631736</c:v>
                </c:pt>
                <c:pt idx="273">
                  <c:v>0.52730696798492549</c:v>
                </c:pt>
                <c:pt idx="274">
                  <c:v>-7.4934432371670537E-2</c:v>
                </c:pt>
                <c:pt idx="275">
                  <c:v>0.26246719160104559</c:v>
                </c:pt>
                <c:pt idx="276">
                  <c:v>-0.78534031413611294</c:v>
                </c:pt>
                <c:pt idx="277">
                  <c:v>-2.7139087825103614</c:v>
                </c:pt>
                <c:pt idx="278">
                  <c:v>-5.8504455637349944</c:v>
                </c:pt>
                <c:pt idx="279">
                  <c:v>0.61728395061728392</c:v>
                </c:pt>
                <c:pt idx="280">
                  <c:v>0.28629856850715285</c:v>
                </c:pt>
                <c:pt idx="281">
                  <c:v>-0.61174551386623166</c:v>
                </c:pt>
                <c:pt idx="282">
                  <c:v>0.41034058268362739</c:v>
                </c:pt>
                <c:pt idx="283">
                  <c:v>1.2668573763792492</c:v>
                </c:pt>
                <c:pt idx="284">
                  <c:v>1.8966908797417223</c:v>
                </c:pt>
                <c:pt idx="285">
                  <c:v>-1.1881188118811881</c:v>
                </c:pt>
                <c:pt idx="286">
                  <c:v>-0.76152304609218668</c:v>
                </c:pt>
                <c:pt idx="287">
                  <c:v>0.68659127625202632</c:v>
                </c:pt>
                <c:pt idx="288">
                  <c:v>0.16044925792217296</c:v>
                </c:pt>
                <c:pt idx="289">
                  <c:v>-4.0048057669200769E-2</c:v>
                </c:pt>
                <c:pt idx="290">
                  <c:v>-1.1217948717948651</c:v>
                </c:pt>
                <c:pt idx="291">
                  <c:v>1.7828200972447232</c:v>
                </c:pt>
                <c:pt idx="292">
                  <c:v>1.4729299363057393</c:v>
                </c:pt>
                <c:pt idx="293">
                  <c:v>1.3338564142801121</c:v>
                </c:pt>
                <c:pt idx="294">
                  <c:v>-0.1548586914440705</c:v>
                </c:pt>
                <c:pt idx="295">
                  <c:v>2.2877084141140114</c:v>
                </c:pt>
                <c:pt idx="296">
                  <c:v>0.49279757391964041</c:v>
                </c:pt>
                <c:pt idx="297">
                  <c:v>2.3010184835910845</c:v>
                </c:pt>
                <c:pt idx="298">
                  <c:v>-3.9454277286135655</c:v>
                </c:pt>
                <c:pt idx="299">
                  <c:v>1.6890595009596843</c:v>
                </c:pt>
                <c:pt idx="300">
                  <c:v>-0.41525103812758252</c:v>
                </c:pt>
                <c:pt idx="301">
                  <c:v>0.49279757391964041</c:v>
                </c:pt>
                <c:pt idx="302">
                  <c:v>0.37721614485099964</c:v>
                </c:pt>
                <c:pt idx="303">
                  <c:v>-1.5783540022548084</c:v>
                </c:pt>
                <c:pt idx="304">
                  <c:v>-1.2982054219167536</c:v>
                </c:pt>
                <c:pt idx="305">
                  <c:v>0.34816247582204146</c:v>
                </c:pt>
                <c:pt idx="306">
                  <c:v>-0.23130300693907707</c:v>
                </c:pt>
                <c:pt idx="307">
                  <c:v>-0.50231839258114808</c:v>
                </c:pt>
                <c:pt idx="308">
                  <c:v>0.11650485436893646</c:v>
                </c:pt>
                <c:pt idx="309">
                  <c:v>-2.7152831652443754</c:v>
                </c:pt>
                <c:pt idx="310">
                  <c:v>1.0366826156299818</c:v>
                </c:pt>
                <c:pt idx="311">
                  <c:v>-0.39463299131807422</c:v>
                </c:pt>
                <c:pt idx="312">
                  <c:v>-0.95087163232963778</c:v>
                </c:pt>
                <c:pt idx="313">
                  <c:v>0.12000000000000455</c:v>
                </c:pt>
                <c:pt idx="314">
                  <c:v>2.9964043148222133</c:v>
                </c:pt>
                <c:pt idx="315">
                  <c:v>-2.4437548487199425</c:v>
                </c:pt>
                <c:pt idx="316">
                  <c:v>7.1570576540755466</c:v>
                </c:pt>
                <c:pt idx="317">
                  <c:v>4.4897959183673555</c:v>
                </c:pt>
                <c:pt idx="318">
                  <c:v>-0.74573863636364435</c:v>
                </c:pt>
                <c:pt idx="319">
                  <c:v>-1.896243291592133</c:v>
                </c:pt>
                <c:pt idx="320">
                  <c:v>1.349380014587888</c:v>
                </c:pt>
                <c:pt idx="321">
                  <c:v>7.1968333933085812E-2</c:v>
                </c:pt>
                <c:pt idx="322">
                  <c:v>0.32362459546924749</c:v>
                </c:pt>
                <c:pt idx="323">
                  <c:v>-0.78853046594981668</c:v>
                </c:pt>
                <c:pt idx="324">
                  <c:v>-1.4089595375722666</c:v>
                </c:pt>
                <c:pt idx="325">
                  <c:v>-4.4338585562476975</c:v>
                </c:pt>
                <c:pt idx="326">
                  <c:v>0.65184049079754169</c:v>
                </c:pt>
                <c:pt idx="327">
                  <c:v>-1.4095238095238052</c:v>
                </c:pt>
                <c:pt idx="328">
                  <c:v>3.091190108191654</c:v>
                </c:pt>
                <c:pt idx="329">
                  <c:v>0.1874062968515742</c:v>
                </c:pt>
                <c:pt idx="330">
                  <c:v>3.3295922184810984</c:v>
                </c:pt>
                <c:pt idx="331">
                  <c:v>-0.54308472121650975</c:v>
                </c:pt>
                <c:pt idx="332">
                  <c:v>7.2806698216231758E-2</c:v>
                </c:pt>
                <c:pt idx="333">
                  <c:v>0.98217533648601152</c:v>
                </c:pt>
                <c:pt idx="334">
                  <c:v>0.1440922190201647</c:v>
                </c:pt>
                <c:pt idx="335">
                  <c:v>-0.61151079136690245</c:v>
                </c:pt>
                <c:pt idx="336">
                  <c:v>0.72385088671733622</c:v>
                </c:pt>
                <c:pt idx="337">
                  <c:v>3.3776500179662152</c:v>
                </c:pt>
                <c:pt idx="338">
                  <c:v>-1.1122697254084075</c:v>
                </c:pt>
                <c:pt idx="339">
                  <c:v>1.0193321616871625</c:v>
                </c:pt>
                <c:pt idx="340">
                  <c:v>-0.24356297842727512</c:v>
                </c:pt>
                <c:pt idx="341">
                  <c:v>0.27903732124172009</c:v>
                </c:pt>
                <c:pt idx="342">
                  <c:v>2.3999999999999919</c:v>
                </c:pt>
                <c:pt idx="343">
                  <c:v>0.10190217391304736</c:v>
                </c:pt>
                <c:pt idx="344">
                  <c:v>2.0020359687818239</c:v>
                </c:pt>
                <c:pt idx="345">
                  <c:v>0.46573519627411086</c:v>
                </c:pt>
                <c:pt idx="346">
                  <c:v>-1.4569536423840983</c:v>
                </c:pt>
                <c:pt idx="347">
                  <c:v>-1.8145161290322693</c:v>
                </c:pt>
                <c:pt idx="348">
                  <c:v>-0.20533880903489593</c:v>
                </c:pt>
                <c:pt idx="349">
                  <c:v>1.0973936899862786</c:v>
                </c:pt>
                <c:pt idx="350">
                  <c:v>-0.13568521031208755</c:v>
                </c:pt>
                <c:pt idx="351">
                  <c:v>-0.5774456521739092</c:v>
                </c:pt>
                <c:pt idx="352">
                  <c:v>1.674069012640941</c:v>
                </c:pt>
                <c:pt idx="353">
                  <c:v>1.1424731182795622</c:v>
                </c:pt>
                <c:pt idx="354">
                  <c:v>1.8272425249169437</c:v>
                </c:pt>
                <c:pt idx="355">
                  <c:v>0.35889070146819668</c:v>
                </c:pt>
                <c:pt idx="356">
                  <c:v>0.45513654096228129</c:v>
                </c:pt>
                <c:pt idx="357">
                  <c:v>0.84142394822007205</c:v>
                </c:pt>
                <c:pt idx="358">
                  <c:v>0.57766367137354113</c:v>
                </c:pt>
                <c:pt idx="359">
                  <c:v>0.28717294192726045</c:v>
                </c:pt>
                <c:pt idx="360">
                  <c:v>0.82723512567609481</c:v>
                </c:pt>
                <c:pt idx="361">
                  <c:v>1.009782265698973</c:v>
                </c:pt>
                <c:pt idx="362">
                  <c:v>0.28116213683223285</c:v>
                </c:pt>
                <c:pt idx="363">
                  <c:v>2.9595015576323989</c:v>
                </c:pt>
                <c:pt idx="364">
                  <c:v>-1.8456883509833655</c:v>
                </c:pt>
                <c:pt idx="365">
                  <c:v>-4.0690505548705271</c:v>
                </c:pt>
                <c:pt idx="366">
                  <c:v>-4.2095115681233821</c:v>
                </c:pt>
                <c:pt idx="367">
                  <c:v>-1.7443810801744533</c:v>
                </c:pt>
                <c:pt idx="368">
                  <c:v>1.7070672584499829</c:v>
                </c:pt>
                <c:pt idx="369">
                  <c:v>-0.67136623027861708</c:v>
                </c:pt>
                <c:pt idx="370">
                  <c:v>0.64210882054749385</c:v>
                </c:pt>
                <c:pt idx="371">
                  <c:v>6.7159167226322564E-2</c:v>
                </c:pt>
                <c:pt idx="372">
                  <c:v>2.1812080536912752</c:v>
                </c:pt>
                <c:pt idx="373">
                  <c:v>-0.68965517241380059</c:v>
                </c:pt>
                <c:pt idx="374">
                  <c:v>1.1574074074074074</c:v>
                </c:pt>
                <c:pt idx="375">
                  <c:v>0.58842759071592399</c:v>
                </c:pt>
                <c:pt idx="376">
                  <c:v>-0.45498862528436051</c:v>
                </c:pt>
                <c:pt idx="377">
                  <c:v>-2.5465230166503465</c:v>
                </c:pt>
                <c:pt idx="378">
                  <c:v>-0.36850921273032589</c:v>
                </c:pt>
                <c:pt idx="379">
                  <c:v>-2.0174848688634834</c:v>
                </c:pt>
                <c:pt idx="380">
                  <c:v>1.5099519560741368</c:v>
                </c:pt>
                <c:pt idx="381">
                  <c:v>0.47329276538200715</c:v>
                </c:pt>
                <c:pt idx="382">
                  <c:v>2.2207267833109094</c:v>
                </c:pt>
                <c:pt idx="383">
                  <c:v>-1.0862409479921036</c:v>
                </c:pt>
                <c:pt idx="384">
                  <c:v>-3.9933444259567388</c:v>
                </c:pt>
                <c:pt idx="385">
                  <c:v>-0.55459272097054513</c:v>
                </c:pt>
                <c:pt idx="386">
                  <c:v>0.13942140118509383</c:v>
                </c:pt>
                <c:pt idx="387">
                  <c:v>0.34806822137138876</c:v>
                </c:pt>
                <c:pt idx="388">
                  <c:v>-3.3992369060006973</c:v>
                </c:pt>
                <c:pt idx="389">
                  <c:v>0.25134649910232987</c:v>
                </c:pt>
                <c:pt idx="390">
                  <c:v>1.1461318051575891</c:v>
                </c:pt>
                <c:pt idx="391">
                  <c:v>1.558073654390947</c:v>
                </c:pt>
                <c:pt idx="392">
                  <c:v>-0.24407252440724847</c:v>
                </c:pt>
                <c:pt idx="393">
                  <c:v>1.2932541069556058</c:v>
                </c:pt>
                <c:pt idx="394">
                  <c:v>-0.72463768115942806</c:v>
                </c:pt>
                <c:pt idx="395">
                  <c:v>-4.5881126173096938</c:v>
                </c:pt>
                <c:pt idx="396">
                  <c:v>-0.98360655737704505</c:v>
                </c:pt>
                <c:pt idx="397">
                  <c:v>-2.2442972774098684</c:v>
                </c:pt>
                <c:pt idx="398">
                  <c:v>-1.2796386902521555</c:v>
                </c:pt>
                <c:pt idx="399">
                  <c:v>0.99123141441096674</c:v>
                </c:pt>
                <c:pt idx="400">
                  <c:v>0.30200075500189183</c:v>
                </c:pt>
                <c:pt idx="401">
                  <c:v>-1.5430937147158323</c:v>
                </c:pt>
                <c:pt idx="402">
                  <c:v>2.5993883792048753</c:v>
                </c:pt>
                <c:pt idx="403">
                  <c:v>1.5648286140089591</c:v>
                </c:pt>
                <c:pt idx="404">
                  <c:v>0.84372707263387914</c:v>
                </c:pt>
                <c:pt idx="405">
                  <c:v>1.7460894870862176</c:v>
                </c:pt>
                <c:pt idx="406">
                  <c:v>-1.4301036825169826</c:v>
                </c:pt>
                <c:pt idx="407">
                  <c:v>-1.1606819006166083</c:v>
                </c:pt>
                <c:pt idx="408">
                  <c:v>-1.834862385321101</c:v>
                </c:pt>
                <c:pt idx="409">
                  <c:v>1.0467289719626209</c:v>
                </c:pt>
                <c:pt idx="410">
                  <c:v>3.6995930447638138E-2</c:v>
                </c:pt>
                <c:pt idx="411">
                  <c:v>-0.29585798816566367</c:v>
                </c:pt>
                <c:pt idx="412">
                  <c:v>0.8902077151335227</c:v>
                </c:pt>
                <c:pt idx="413">
                  <c:v>-1.6911764705882435</c:v>
                </c:pt>
                <c:pt idx="414">
                  <c:v>1.0845175766641864</c:v>
                </c:pt>
                <c:pt idx="415">
                  <c:v>1.7758046614872407</c:v>
                </c:pt>
                <c:pt idx="416">
                  <c:v>0.47255543438747888</c:v>
                </c:pt>
                <c:pt idx="417">
                  <c:v>1.1577424023155014</c:v>
                </c:pt>
                <c:pt idx="418">
                  <c:v>-1.6094420600858368</c:v>
                </c:pt>
                <c:pt idx="419">
                  <c:v>-0.65430752453653618</c:v>
                </c:pt>
                <c:pt idx="420">
                  <c:v>7.3179656055612372E-2</c:v>
                </c:pt>
                <c:pt idx="421">
                  <c:v>-2.8153564899451511</c:v>
                </c:pt>
                <c:pt idx="422">
                  <c:v>-1.354401805869083</c:v>
                </c:pt>
                <c:pt idx="423">
                  <c:v>-3.2799389778794792</c:v>
                </c:pt>
                <c:pt idx="424">
                  <c:v>2.129337539432179</c:v>
                </c:pt>
                <c:pt idx="425">
                  <c:v>-0.69498069498069937</c:v>
                </c:pt>
                <c:pt idx="426">
                  <c:v>-0.11664074650078204</c:v>
                </c:pt>
                <c:pt idx="427">
                  <c:v>-0.70066173608407289</c:v>
                </c:pt>
                <c:pt idx="428">
                  <c:v>0.98000784006273167</c:v>
                </c:pt>
                <c:pt idx="429">
                  <c:v>3.4161490683229636</c:v>
                </c:pt>
                <c:pt idx="430">
                  <c:v>1.6891891891891893</c:v>
                </c:pt>
                <c:pt idx="431">
                  <c:v>0.2953119232189042</c:v>
                </c:pt>
                <c:pt idx="432">
                  <c:v>-0.22083179977915565</c:v>
                </c:pt>
                <c:pt idx="433">
                  <c:v>-0.29509406123202186</c:v>
                </c:pt>
                <c:pt idx="434">
                  <c:v>3.4776174620791624</c:v>
                </c:pt>
                <c:pt idx="435">
                  <c:v>3.5037540221666115</c:v>
                </c:pt>
                <c:pt idx="436">
                  <c:v>3.4542314335060449</c:v>
                </c:pt>
                <c:pt idx="437">
                  <c:v>2.8380634390651087</c:v>
                </c:pt>
                <c:pt idx="438">
                  <c:v>2.4350649350649354</c:v>
                </c:pt>
                <c:pt idx="439">
                  <c:v>-1.9651347068145764</c:v>
                </c:pt>
                <c:pt idx="440">
                  <c:v>1.0669253152279377</c:v>
                </c:pt>
                <c:pt idx="441">
                  <c:v>1.9833653230966051</c:v>
                </c:pt>
                <c:pt idx="442">
                  <c:v>-2.2898368883312457</c:v>
                </c:pt>
                <c:pt idx="443">
                  <c:v>-0.44943820224718367</c:v>
                </c:pt>
                <c:pt idx="444">
                  <c:v>-1.1931634956465802</c:v>
                </c:pt>
                <c:pt idx="445">
                  <c:v>-0.29373368146213363</c:v>
                </c:pt>
                <c:pt idx="446">
                  <c:v>1.0801963993453392</c:v>
                </c:pt>
                <c:pt idx="447">
                  <c:v>1.4896373056994709</c:v>
                </c:pt>
                <c:pt idx="448">
                  <c:v>-0.54243777919591218</c:v>
                </c:pt>
                <c:pt idx="449">
                  <c:v>-0.22457491177413819</c:v>
                </c:pt>
                <c:pt idx="450">
                  <c:v>1.028938906752408</c:v>
                </c:pt>
                <c:pt idx="451">
                  <c:v>2.0050922978994308</c:v>
                </c:pt>
                <c:pt idx="452">
                  <c:v>-0.84243369734789042</c:v>
                </c:pt>
                <c:pt idx="453">
                  <c:v>1.1327879169288755</c:v>
                </c:pt>
                <c:pt idx="454">
                  <c:v>0.90230242688240025</c:v>
                </c:pt>
                <c:pt idx="455">
                  <c:v>-0.6475485661424677</c:v>
                </c:pt>
                <c:pt idx="456">
                  <c:v>-0.80695220360023767</c:v>
                </c:pt>
                <c:pt idx="457">
                  <c:v>-3.4105131414267937</c:v>
                </c:pt>
                <c:pt idx="458">
                  <c:v>-0.74505992873340177</c:v>
                </c:pt>
                <c:pt idx="459">
                  <c:v>-4.765013054830276</c:v>
                </c:pt>
                <c:pt idx="460">
                  <c:v>2.7416038382453736</c:v>
                </c:pt>
                <c:pt idx="461">
                  <c:v>0.16677785190126751</c:v>
                </c:pt>
                <c:pt idx="462">
                  <c:v>3.0303030303030187</c:v>
                </c:pt>
                <c:pt idx="463">
                  <c:v>-1.0665804783451698</c:v>
                </c:pt>
                <c:pt idx="464">
                  <c:v>0.55537406076445228</c:v>
                </c:pt>
                <c:pt idx="465">
                  <c:v>-1.3320337881741464</c:v>
                </c:pt>
                <c:pt idx="466">
                  <c:v>0.82318077049720118</c:v>
                </c:pt>
                <c:pt idx="467">
                  <c:v>-5.290659699542779</c:v>
                </c:pt>
                <c:pt idx="468">
                  <c:v>-0.75862068965516849</c:v>
                </c:pt>
                <c:pt idx="469">
                  <c:v>0.10423905489923951</c:v>
                </c:pt>
                <c:pt idx="470">
                  <c:v>0.55536272127732234</c:v>
                </c:pt>
                <c:pt idx="471">
                  <c:v>-0.24162927166033435</c:v>
                </c:pt>
                <c:pt idx="472">
                  <c:v>-0.20761245674741272</c:v>
                </c:pt>
                <c:pt idx="473">
                  <c:v>-1.3522884882108106</c:v>
                </c:pt>
                <c:pt idx="474">
                  <c:v>0.21089630931459499</c:v>
                </c:pt>
                <c:pt idx="475">
                  <c:v>0.3858295334970066</c:v>
                </c:pt>
                <c:pt idx="476">
                  <c:v>2.8651292802236163</c:v>
                </c:pt>
                <c:pt idx="477">
                  <c:v>-7.9144021739130279</c:v>
                </c:pt>
                <c:pt idx="478">
                  <c:v>6.565842862412377</c:v>
                </c:pt>
                <c:pt idx="479">
                  <c:v>0.72689511941849183</c:v>
                </c:pt>
                <c:pt idx="480">
                  <c:v>1.0996563573883122</c:v>
                </c:pt>
                <c:pt idx="481">
                  <c:v>0.38069340584636457</c:v>
                </c:pt>
                <c:pt idx="482">
                  <c:v>1.2257889746715442</c:v>
                </c:pt>
                <c:pt idx="483">
                  <c:v>-0.14718672643339725</c:v>
                </c:pt>
                <c:pt idx="484">
                  <c:v>-0.65661641541037841</c:v>
                </c:pt>
                <c:pt idx="485">
                  <c:v>2.0907803331759589</c:v>
                </c:pt>
                <c:pt idx="486">
                  <c:v>3.9175530157891303</c:v>
                </c:pt>
                <c:pt idx="487">
                  <c:v>-0.15893197711379528</c:v>
                </c:pt>
                <c:pt idx="488">
                  <c:v>5.8643744030563383</c:v>
                </c:pt>
                <c:pt idx="489">
                  <c:v>-1.9427402862985623</c:v>
                </c:pt>
                <c:pt idx="490">
                  <c:v>-0.47230571060541632</c:v>
                </c:pt>
                <c:pt idx="491">
                  <c:v>3.6792801676321951</c:v>
                </c:pt>
                <c:pt idx="492">
                  <c:v>-0.40420852404445012</c:v>
                </c:pt>
                <c:pt idx="493">
                  <c:v>-0.1969561324977693</c:v>
                </c:pt>
                <c:pt idx="494">
                  <c:v>-8.3722042817836601E-2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2-4D56-849B-DBD8D7E95E4D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42-4D56-849B-DBD8D7E95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02352"/>
        <c:axId val="5033013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642-4D56-849B-DBD8D7E95E4D}"/>
                  </c:ext>
                </c:extLst>
              </c15:ser>
            </c15:filteredScatterSeries>
          </c:ext>
        </c:extLst>
      </c:scatterChart>
      <c:valAx>
        <c:axId val="50330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1392"/>
        <c:crosses val="autoZero"/>
        <c:crossBetween val="midCat"/>
      </c:valAx>
      <c:valAx>
        <c:axId val="5033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CUB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1'!$D$3:$D$497</c:f>
              <c:numCache>
                <c:formatCode>General</c:formatCode>
                <c:ptCount val="495"/>
                <c:pt idx="5">
                  <c:v>8.9440060127771339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3.656433252845817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6.5557404326123088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0.65584009993754611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-0.80670183059262257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7.7514610888957201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1.2167515563101334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5.9267542633491725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1.713483146067422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-1.3256006628003345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2.2949902043101003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-1.5868673050615627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-4.5037531276063358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8.759124087591573E-2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6.184364060676776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2.8021978021977993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-2.4585921325051761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-0.37145131334570902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3.4084809447128253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-2.6213340254347317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-1.8123667377398751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2.8501628664495118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3.5101609923462687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0.76491585925548189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-10.77935222672064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1.0777084515031068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-0.19640852974185988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-6.859713241495637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-3.7126471476003653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2.5901639344262222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0.51134547778843809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-10.206677265500803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-6.1614730878186892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6.4905660377358458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-0.77821011673151352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-7.2370766488413594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-1.7678708685626421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3.3498759305210895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7.2895690696737683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4.8798798798798799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6.8318318318318498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-2.3541813070976971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7.1968333933085812E-2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-1.1506652283351475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-10.149145143688607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1.6194331983805668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-1.1155378486055822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-0.12087026591457814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6.4071370640713639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-3.734756097560969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2.7711797307996946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3.3898305084745584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-2.4590163934426106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1.3368983957219251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-8.3021690351533248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1.753670473083202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-1.0821643286573102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6.8881685575364671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-2.4160060400150916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-2.9787234042553146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-2.9092319627618308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11.666000799041147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-0.96601073345258981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-7.2401433691756241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6.2210200927356896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4.6562386322299059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2.3288147375738579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-0.74728260869564833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-1.6465053763440973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5.5688418175606467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3.5922330097087452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-6.8728522336769755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-4.3059125964010212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3.3243787777031484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-3.8674033149171199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-3.0087897227856772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-1.5684907633321716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3.044412607449857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-7.9249217935349368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3.7750094375235945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-1.6733357584576085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-0.58160668847692565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-5.2323454079765863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2.8571428571428483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4.9301242236024798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13.611213574326808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-2.271273192578382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2.8477905073649716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4.2765273311897136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-10.021584952204748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5.4832076764907471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-6.4002599090318339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-1.0413051023950017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2.0694493160294551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1.9037800687285296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11.396984924623109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0.57740887766149884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E-4FC2-8692-57F6113E3A51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E-4FC2-8692-57F6113E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81376"/>
        <c:axId val="6165770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ABE-4FC2-8692-57F6113E3A51}"/>
                  </c:ext>
                </c:extLst>
              </c15:ser>
            </c15:filteredScatterSeries>
          </c:ext>
        </c:extLst>
      </c:scatterChart>
      <c:valAx>
        <c:axId val="61658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7056"/>
        <c:crosses val="autoZero"/>
        <c:crossBetween val="midCat"/>
      </c:valAx>
      <c:valAx>
        <c:axId val="6165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1'!$F$3:$F$497</c:f>
              <c:numCache>
                <c:formatCode>General</c:formatCode>
                <c:ptCount val="495"/>
                <c:pt idx="1">
                  <c:v>18.752307124400147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11.700806952203591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-3.8387185860259687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10.059171597633142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1.641991924629882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-4.7769860121403944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-11.023842917251059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-10.446313065976721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-10.965688008489561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10.491419656786283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-12.359943977591037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3.076923076923066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4.3069694596710839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-8.354994430003714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0.87579617834394607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9.4294770206022172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6.5526028394612412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0.13440860215052641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-4.8275862068965498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-6.0479666319082304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-1.7448200654307522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14.908830890239532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-11.748381128584651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13.505434782608706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0-45B6-85C0-E4E8798F7BF1}"/>
            </c:ext>
          </c:extLst>
        </c:ser>
        <c:ser>
          <c:idx val="2"/>
          <c:order val="2"/>
          <c:tx>
            <c:v>NIFTY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F0-45B6-85C0-E4E8798F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15232"/>
        <c:axId val="4976185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9F0-45B6-85C0-E4E8798F7BF1}"/>
                  </c:ext>
                </c:extLst>
              </c15:ser>
            </c15:filteredScatterSeries>
          </c:ext>
        </c:extLst>
      </c:scatterChart>
      <c:valAx>
        <c:axId val="4976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18592"/>
        <c:crosses val="autoZero"/>
        <c:crossBetween val="midCat"/>
      </c:valAx>
      <c:valAx>
        <c:axId val="4976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1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PAGEIND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1'!$H$3:$H$497</c:f>
              <c:numCache>
                <c:formatCode>General</c:formatCode>
                <c:ptCount val="495"/>
                <c:pt idx="1">
                  <c:v>3.0107178867962179</c:v>
                </c:pt>
                <c:pt idx="2">
                  <c:v>1.6357387651719013</c:v>
                </c:pt>
                <c:pt idx="3">
                  <c:v>0.70304808739531321</c:v>
                </c:pt>
                <c:pt idx="4">
                  <c:v>2.8871322900001806</c:v>
                </c:pt>
                <c:pt idx="5">
                  <c:v>1.0176516895450896</c:v>
                </c:pt>
                <c:pt idx="6">
                  <c:v>-0.99649432116381675</c:v>
                </c:pt>
                <c:pt idx="7">
                  <c:v>-0.40527174549117645</c:v>
                </c:pt>
                <c:pt idx="8">
                  <c:v>-0.71487657578152541</c:v>
                </c:pt>
                <c:pt idx="9">
                  <c:v>0.95349492966277494</c:v>
                </c:pt>
                <c:pt idx="10">
                  <c:v>0.42448568610818344</c:v>
                </c:pt>
                <c:pt idx="11">
                  <c:v>1.5661215057566416</c:v>
                </c:pt>
                <c:pt idx="12">
                  <c:v>-0.66195611751579853</c:v>
                </c:pt>
                <c:pt idx="13">
                  <c:v>-0.73500049915145249</c:v>
                </c:pt>
                <c:pt idx="14">
                  <c:v>0.54844648732539913</c:v>
                </c:pt>
                <c:pt idx="15">
                  <c:v>2.5816761686534391</c:v>
                </c:pt>
                <c:pt idx="16">
                  <c:v>0.47854364951856909</c:v>
                </c:pt>
                <c:pt idx="17">
                  <c:v>0.60506214375272138</c:v>
                </c:pt>
                <c:pt idx="18">
                  <c:v>1.2651040844601078</c:v>
                </c:pt>
                <c:pt idx="19">
                  <c:v>2.3021437895479644</c:v>
                </c:pt>
                <c:pt idx="20">
                  <c:v>1.0647021045403551</c:v>
                </c:pt>
                <c:pt idx="21">
                  <c:v>2.3293307230870699</c:v>
                </c:pt>
                <c:pt idx="22">
                  <c:v>0.71573261309926317</c:v>
                </c:pt>
                <c:pt idx="23">
                  <c:v>-0.47803050618819515</c:v>
                </c:pt>
                <c:pt idx="24">
                  <c:v>-1.9798928298035243</c:v>
                </c:pt>
                <c:pt idx="25">
                  <c:v>2.1015211089267236</c:v>
                </c:pt>
                <c:pt idx="26">
                  <c:v>-1.6625634603185582</c:v>
                </c:pt>
                <c:pt idx="27">
                  <c:v>0.86182578466593107</c:v>
                </c:pt>
                <c:pt idx="28">
                  <c:v>-0.49293500949058666</c:v>
                </c:pt>
                <c:pt idx="29">
                  <c:v>1.2889719224426133</c:v>
                </c:pt>
                <c:pt idx="30">
                  <c:v>0.25759470813754437</c:v>
                </c:pt>
                <c:pt idx="31">
                  <c:v>1.1020130308207503</c:v>
                </c:pt>
                <c:pt idx="32">
                  <c:v>-0.37772613496488233</c:v>
                </c:pt>
                <c:pt idx="33">
                  <c:v>1.1127230699599211</c:v>
                </c:pt>
                <c:pt idx="34">
                  <c:v>-1.9883337762963367E-2</c:v>
                </c:pt>
                <c:pt idx="35">
                  <c:v>-2.0685781785439046</c:v>
                </c:pt>
                <c:pt idx="36">
                  <c:v>2.3000387778843541</c:v>
                </c:pt>
                <c:pt idx="37">
                  <c:v>-0.64589881683307082</c:v>
                </c:pt>
                <c:pt idx="38">
                  <c:v>-0.24517973823398009</c:v>
                </c:pt>
                <c:pt idx="39">
                  <c:v>0.52236297281900879</c:v>
                </c:pt>
                <c:pt idx="40">
                  <c:v>-1.0951667681266251</c:v>
                </c:pt>
                <c:pt idx="41">
                  <c:v>3.345670338747992</c:v>
                </c:pt>
                <c:pt idx="42">
                  <c:v>-0.85623634121327319</c:v>
                </c:pt>
                <c:pt idx="43">
                  <c:v>-1.3637683994617278</c:v>
                </c:pt>
                <c:pt idx="44">
                  <c:v>-0.25993695401970712</c:v>
                </c:pt>
                <c:pt idx="45">
                  <c:v>0.14612482977210553</c:v>
                </c:pt>
                <c:pt idx="46">
                  <c:v>-0.23837244867771695</c:v>
                </c:pt>
                <c:pt idx="47">
                  <c:v>-0.34187707704647885</c:v>
                </c:pt>
                <c:pt idx="48">
                  <c:v>-1.2270514151186047</c:v>
                </c:pt>
                <c:pt idx="49">
                  <c:v>0.24120845230362961</c:v>
                </c:pt>
                <c:pt idx="50">
                  <c:v>-1.426653273539686</c:v>
                </c:pt>
                <c:pt idx="51">
                  <c:v>-0.1401414229521796</c:v>
                </c:pt>
                <c:pt idx="52">
                  <c:v>1.8012125376977453</c:v>
                </c:pt>
                <c:pt idx="53">
                  <c:v>-0.75037462816755618</c:v>
                </c:pt>
                <c:pt idx="54">
                  <c:v>-0.358305821906235</c:v>
                </c:pt>
                <c:pt idx="55">
                  <c:v>3.5307675148006155</c:v>
                </c:pt>
                <c:pt idx="56">
                  <c:v>1.5580240073318836</c:v>
                </c:pt>
                <c:pt idx="57">
                  <c:v>3.6616151740320744</c:v>
                </c:pt>
                <c:pt idx="58">
                  <c:v>0.12374428319331657</c:v>
                </c:pt>
                <c:pt idx="59">
                  <c:v>-4.6001038091945583</c:v>
                </c:pt>
                <c:pt idx="60">
                  <c:v>-1.7305698458621801</c:v>
                </c:pt>
                <c:pt idx="61">
                  <c:v>0.4654322128930467</c:v>
                </c:pt>
                <c:pt idx="62">
                  <c:v>-0.65390724078749207</c:v>
                </c:pt>
                <c:pt idx="63">
                  <c:v>2.0160113077847734</c:v>
                </c:pt>
                <c:pt idx="64">
                  <c:v>-2.1890354802960132</c:v>
                </c:pt>
                <c:pt idx="65">
                  <c:v>5.3389981849202055</c:v>
                </c:pt>
                <c:pt idx="66">
                  <c:v>1.6781634736767415</c:v>
                </c:pt>
                <c:pt idx="67">
                  <c:v>0.70508176970343239</c:v>
                </c:pt>
                <c:pt idx="68">
                  <c:v>-1.9983836327853097</c:v>
                </c:pt>
                <c:pt idx="69">
                  <c:v>-2.0593681397346622</c:v>
                </c:pt>
                <c:pt idx="70">
                  <c:v>-0.569326903960922</c:v>
                </c:pt>
                <c:pt idx="71">
                  <c:v>-0.45556032547864506</c:v>
                </c:pt>
                <c:pt idx="72">
                  <c:v>-5.3956444939799536E-2</c:v>
                </c:pt>
                <c:pt idx="73">
                  <c:v>1.1538923795619171</c:v>
                </c:pt>
                <c:pt idx="74">
                  <c:v>1.9595850794556735</c:v>
                </c:pt>
                <c:pt idx="75">
                  <c:v>1.0582470484850746</c:v>
                </c:pt>
                <c:pt idx="76">
                  <c:v>1.6934798615121678</c:v>
                </c:pt>
                <c:pt idx="77">
                  <c:v>-1.4892426546310333</c:v>
                </c:pt>
                <c:pt idx="78">
                  <c:v>0.42938296601637266</c:v>
                </c:pt>
                <c:pt idx="79">
                  <c:v>-2.3626419050696836</c:v>
                </c:pt>
                <c:pt idx="80">
                  <c:v>-2.1057543815759723</c:v>
                </c:pt>
                <c:pt idx="81">
                  <c:v>-3.2347824377586281</c:v>
                </c:pt>
                <c:pt idx="82">
                  <c:v>1.1045211828554511</c:v>
                </c:pt>
                <c:pt idx="83">
                  <c:v>1.0469442108636575</c:v>
                </c:pt>
                <c:pt idx="84">
                  <c:v>-0.28902538690825069</c:v>
                </c:pt>
                <c:pt idx="85">
                  <c:v>-1.2245646817637394</c:v>
                </c:pt>
                <c:pt idx="86">
                  <c:v>0.22632610745341444</c:v>
                </c:pt>
                <c:pt idx="87">
                  <c:v>0.68288398626980162</c:v>
                </c:pt>
                <c:pt idx="88">
                  <c:v>-0.80019767353456361</c:v>
                </c:pt>
                <c:pt idx="89">
                  <c:v>-1.8463558447766193</c:v>
                </c:pt>
                <c:pt idx="90">
                  <c:v>-2.2707845312949462</c:v>
                </c:pt>
                <c:pt idx="91">
                  <c:v>-1.5074357297696308</c:v>
                </c:pt>
                <c:pt idx="92">
                  <c:v>-0.315729138981649</c:v>
                </c:pt>
                <c:pt idx="93">
                  <c:v>-1.0470907068156823</c:v>
                </c:pt>
                <c:pt idx="94">
                  <c:v>-0.65130683379826282</c:v>
                </c:pt>
                <c:pt idx="95">
                  <c:v>0.50821077350201582</c:v>
                </c:pt>
                <c:pt idx="96">
                  <c:v>1.1873786965384414</c:v>
                </c:pt>
                <c:pt idx="97">
                  <c:v>0.56857003938972062</c:v>
                </c:pt>
                <c:pt idx="98">
                  <c:v>0.17858378902193917</c:v>
                </c:pt>
                <c:pt idx="99">
                  <c:v>-0.95893410663184764</c:v>
                </c:pt>
                <c:pt idx="100">
                  <c:v>1.3906672777288205</c:v>
                </c:pt>
                <c:pt idx="101">
                  <c:v>0.19742385684706162</c:v>
                </c:pt>
                <c:pt idx="102">
                  <c:v>-0.49506990247567256</c:v>
                </c:pt>
                <c:pt idx="103">
                  <c:v>0.68864688213691383</c:v>
                </c:pt>
                <c:pt idx="104">
                  <c:v>0.31507919686439562</c:v>
                </c:pt>
                <c:pt idx="105">
                  <c:v>-5.6552940595238528E-2</c:v>
                </c:pt>
                <c:pt idx="106">
                  <c:v>-1.2200470559534425E-2</c:v>
                </c:pt>
                <c:pt idx="107">
                  <c:v>-1.1471945486695039</c:v>
                </c:pt>
                <c:pt idx="108">
                  <c:v>-1.8259961841361791</c:v>
                </c:pt>
                <c:pt idx="109">
                  <c:v>-0.46943369885790914</c:v>
                </c:pt>
                <c:pt idx="110">
                  <c:v>1.050780271597672</c:v>
                </c:pt>
                <c:pt idx="111">
                  <c:v>-1.3471003395770537E-2</c:v>
                </c:pt>
                <c:pt idx="112">
                  <c:v>0.83984160276959297</c:v>
                </c:pt>
                <c:pt idx="113">
                  <c:v>-3.044936542445059</c:v>
                </c:pt>
                <c:pt idx="114">
                  <c:v>-2.9046475683994486</c:v>
                </c:pt>
                <c:pt idx="115">
                  <c:v>-2.4287255180244176</c:v>
                </c:pt>
                <c:pt idx="116">
                  <c:v>2.3991137580452544</c:v>
                </c:pt>
                <c:pt idx="117">
                  <c:v>-0.83093175268417729</c:v>
                </c:pt>
                <c:pt idx="118">
                  <c:v>-0.86608362439608877</c:v>
                </c:pt>
                <c:pt idx="119">
                  <c:v>0.32319738852810093</c:v>
                </c:pt>
                <c:pt idx="120">
                  <c:v>-0.83822827922968268</c:v>
                </c:pt>
                <c:pt idx="121">
                  <c:v>1.2058650263122153</c:v>
                </c:pt>
                <c:pt idx="122">
                  <c:v>0.14052732188677927</c:v>
                </c:pt>
                <c:pt idx="123">
                  <c:v>2.2416131543436548</c:v>
                </c:pt>
                <c:pt idx="124">
                  <c:v>-2.9709087769306688</c:v>
                </c:pt>
                <c:pt idx="125">
                  <c:v>-0.98845816474765358</c:v>
                </c:pt>
                <c:pt idx="126">
                  <c:v>-2.1375362714681434</c:v>
                </c:pt>
                <c:pt idx="127">
                  <c:v>0.58514755713417399</c:v>
                </c:pt>
                <c:pt idx="128">
                  <c:v>-1.5296557563073611E-2</c:v>
                </c:pt>
                <c:pt idx="129">
                  <c:v>0.3391848652392439</c:v>
                </c:pt>
                <c:pt idx="130">
                  <c:v>-1.4012041727635693</c:v>
                </c:pt>
                <c:pt idx="131">
                  <c:v>-0.7495777406698404</c:v>
                </c:pt>
                <c:pt idx="132">
                  <c:v>-0.867443686212932</c:v>
                </c:pt>
                <c:pt idx="133">
                  <c:v>-8.3336582322908206E-2</c:v>
                </c:pt>
                <c:pt idx="134">
                  <c:v>-0.8905185322479019</c:v>
                </c:pt>
                <c:pt idx="135">
                  <c:v>-0.9567152775470954</c:v>
                </c:pt>
                <c:pt idx="136">
                  <c:v>-0.38471810734094458</c:v>
                </c:pt>
                <c:pt idx="137">
                  <c:v>0.43433910124353775</c:v>
                </c:pt>
                <c:pt idx="138">
                  <c:v>0.88044192199812421</c:v>
                </c:pt>
                <c:pt idx="139">
                  <c:v>6.8555364918850004E-2</c:v>
                </c:pt>
                <c:pt idx="140">
                  <c:v>-1.0249200837844044</c:v>
                </c:pt>
                <c:pt idx="141">
                  <c:v>0.90989752779275546</c:v>
                </c:pt>
                <c:pt idx="142">
                  <c:v>-1.1939243474362953</c:v>
                </c:pt>
                <c:pt idx="143">
                  <c:v>-0.65247222786548731</c:v>
                </c:pt>
                <c:pt idx="144">
                  <c:v>4.227836476819298E-2</c:v>
                </c:pt>
                <c:pt idx="145">
                  <c:v>0.92998175399876593</c:v>
                </c:pt>
                <c:pt idx="146">
                  <c:v>-0.5120202372861633</c:v>
                </c:pt>
                <c:pt idx="147">
                  <c:v>1.0255641726924145</c:v>
                </c:pt>
                <c:pt idx="148">
                  <c:v>-0.97547166545931763</c:v>
                </c:pt>
                <c:pt idx="149">
                  <c:v>-0.59122328041536154</c:v>
                </c:pt>
                <c:pt idx="150">
                  <c:v>-0.7216993275274195</c:v>
                </c:pt>
                <c:pt idx="151">
                  <c:v>-0.18353892391294083</c:v>
                </c:pt>
                <c:pt idx="152">
                  <c:v>-0.26396592647225053</c:v>
                </c:pt>
                <c:pt idx="153">
                  <c:v>-3.536187763171593</c:v>
                </c:pt>
                <c:pt idx="154">
                  <c:v>2.1760978289074084</c:v>
                </c:pt>
                <c:pt idx="155">
                  <c:v>-0.84553268946170823</c:v>
                </c:pt>
                <c:pt idx="156">
                  <c:v>-0.16134379489447104</c:v>
                </c:pt>
                <c:pt idx="157">
                  <c:v>-4.7921408889406193E-2</c:v>
                </c:pt>
                <c:pt idx="158">
                  <c:v>0.91263699326172931</c:v>
                </c:pt>
                <c:pt idx="159">
                  <c:v>0.38744527545279356</c:v>
                </c:pt>
                <c:pt idx="160">
                  <c:v>-0.7833458939608563</c:v>
                </c:pt>
                <c:pt idx="161">
                  <c:v>0.19456337308854288</c:v>
                </c:pt>
                <c:pt idx="162">
                  <c:v>-1.3334247553598282</c:v>
                </c:pt>
                <c:pt idx="163">
                  <c:v>-0.18461578805898121</c:v>
                </c:pt>
                <c:pt idx="164">
                  <c:v>3.0213186873853512E-3</c:v>
                </c:pt>
                <c:pt idx="165">
                  <c:v>-0.70512820512820895</c:v>
                </c:pt>
                <c:pt idx="166">
                  <c:v>0.46050333901301449</c:v>
                </c:pt>
                <c:pt idx="167">
                  <c:v>0.58230718481734367</c:v>
                </c:pt>
                <c:pt idx="168">
                  <c:v>-2.0252286221139859</c:v>
                </c:pt>
                <c:pt idx="169">
                  <c:v>-0.32324619895076434</c:v>
                </c:pt>
                <c:pt idx="170">
                  <c:v>2.4131047676247141E-2</c:v>
                </c:pt>
                <c:pt idx="171">
                  <c:v>-0.10534682022818613</c:v>
                </c:pt>
                <c:pt idx="172">
                  <c:v>-1.6425137625264974</c:v>
                </c:pt>
                <c:pt idx="173">
                  <c:v>1.0237641509305273</c:v>
                </c:pt>
                <c:pt idx="174">
                  <c:v>-2.0579704665507106</c:v>
                </c:pt>
                <c:pt idx="175">
                  <c:v>5.9833761406664403E-2</c:v>
                </c:pt>
                <c:pt idx="176">
                  <c:v>3.1826580340793504</c:v>
                </c:pt>
                <c:pt idx="177">
                  <c:v>-1.1159390873789674</c:v>
                </c:pt>
                <c:pt idx="178">
                  <c:v>0.5342199187326806</c:v>
                </c:pt>
                <c:pt idx="179">
                  <c:v>1.8598341112864851</c:v>
                </c:pt>
                <c:pt idx="180">
                  <c:v>0.82326613663605297</c:v>
                </c:pt>
                <c:pt idx="181">
                  <c:v>0.96590998268294093</c:v>
                </c:pt>
                <c:pt idx="182">
                  <c:v>-2.8009622397334502</c:v>
                </c:pt>
                <c:pt idx="183">
                  <c:v>-1.069133857638066</c:v>
                </c:pt>
                <c:pt idx="184">
                  <c:v>1.0234337637493982</c:v>
                </c:pt>
                <c:pt idx="185">
                  <c:v>1.0509373224768115</c:v>
                </c:pt>
                <c:pt idx="186">
                  <c:v>0.74599192644860457</c:v>
                </c:pt>
                <c:pt idx="187">
                  <c:v>-0.70339884417292342</c:v>
                </c:pt>
                <c:pt idx="188">
                  <c:v>-0.30089728335000621</c:v>
                </c:pt>
                <c:pt idx="189">
                  <c:v>-1.0999159813968298</c:v>
                </c:pt>
                <c:pt idx="190">
                  <c:v>-2.4374157159064076</c:v>
                </c:pt>
                <c:pt idx="191">
                  <c:v>0.43894231494418434</c:v>
                </c:pt>
                <c:pt idx="192">
                  <c:v>-0.41859283995990371</c:v>
                </c:pt>
                <c:pt idx="193">
                  <c:v>3.6456591005061654</c:v>
                </c:pt>
                <c:pt idx="194">
                  <c:v>-0.26204431604580453</c:v>
                </c:pt>
                <c:pt idx="195">
                  <c:v>1.4240090822522038</c:v>
                </c:pt>
                <c:pt idx="196">
                  <c:v>0.75359438236775211</c:v>
                </c:pt>
                <c:pt idx="197">
                  <c:v>-1.3131766727493164</c:v>
                </c:pt>
                <c:pt idx="198">
                  <c:v>3.2619216707435799</c:v>
                </c:pt>
                <c:pt idx="199">
                  <c:v>2.0264065829239697</c:v>
                </c:pt>
                <c:pt idx="200">
                  <c:v>1.1968632894516784</c:v>
                </c:pt>
                <c:pt idx="201">
                  <c:v>0.29074285601505534</c:v>
                </c:pt>
                <c:pt idx="202">
                  <c:v>0.88507439372527752</c:v>
                </c:pt>
                <c:pt idx="203">
                  <c:v>-0.73613049918621232</c:v>
                </c:pt>
                <c:pt idx="204">
                  <c:v>-0.9559111615493584</c:v>
                </c:pt>
                <c:pt idx="205">
                  <c:v>-0.22717859560969564</c:v>
                </c:pt>
                <c:pt idx="206">
                  <c:v>0.54438205179832511</c:v>
                </c:pt>
                <c:pt idx="207">
                  <c:v>1.0729799421975323</c:v>
                </c:pt>
                <c:pt idx="208">
                  <c:v>0.57678054698756398</c:v>
                </c:pt>
                <c:pt idx="209">
                  <c:v>0.61773582794841175</c:v>
                </c:pt>
                <c:pt idx="210">
                  <c:v>-2.3929285336185803E-2</c:v>
                </c:pt>
                <c:pt idx="211">
                  <c:v>-5.2947149557568435E-2</c:v>
                </c:pt>
                <c:pt idx="212">
                  <c:v>0.98753994305770909</c:v>
                </c:pt>
                <c:pt idx="213">
                  <c:v>1.2123832438886841</c:v>
                </c:pt>
                <c:pt idx="214">
                  <c:v>-4.1060715426755837E-2</c:v>
                </c:pt>
                <c:pt idx="215">
                  <c:v>1.8307343180115134</c:v>
                </c:pt>
                <c:pt idx="216">
                  <c:v>-1.428259211725543</c:v>
                </c:pt>
                <c:pt idx="217">
                  <c:v>-1.5494349716129583</c:v>
                </c:pt>
                <c:pt idx="218">
                  <c:v>-0.15405182658027858</c:v>
                </c:pt>
                <c:pt idx="219">
                  <c:v>0.27150635034517528</c:v>
                </c:pt>
                <c:pt idx="220">
                  <c:v>1.1845491713533149E-2</c:v>
                </c:pt>
                <c:pt idx="221">
                  <c:v>-1.2926805924437106</c:v>
                </c:pt>
                <c:pt idx="222">
                  <c:v>-0.31997866808879405</c:v>
                </c:pt>
                <c:pt idx="223">
                  <c:v>-8.8020038545016739</c:v>
                </c:pt>
                <c:pt idx="224">
                  <c:v>1.0511635596632571</c:v>
                </c:pt>
                <c:pt idx="225">
                  <c:v>2.6339538995395269</c:v>
                </c:pt>
                <c:pt idx="226">
                  <c:v>-0.30339142764950061</c:v>
                </c:pt>
                <c:pt idx="227">
                  <c:v>0.92274404168594371</c:v>
                </c:pt>
                <c:pt idx="228">
                  <c:v>-1.4440331736660035</c:v>
                </c:pt>
                <c:pt idx="229">
                  <c:v>0.79689693751482382</c:v>
                </c:pt>
                <c:pt idx="230">
                  <c:v>-0.2102856025743588</c:v>
                </c:pt>
                <c:pt idx="231">
                  <c:v>1.2344708388808088</c:v>
                </c:pt>
                <c:pt idx="232">
                  <c:v>-0.68367841906049598</c:v>
                </c:pt>
                <c:pt idx="233">
                  <c:v>-1.6437910130536759</c:v>
                </c:pt>
                <c:pt idx="234">
                  <c:v>-0.56212724694497374</c:v>
                </c:pt>
                <c:pt idx="235">
                  <c:v>0.6267768179083546</c:v>
                </c:pt>
                <c:pt idx="236">
                  <c:v>0.26415433490549822</c:v>
                </c:pt>
                <c:pt idx="237">
                  <c:v>-0.28853111550209193</c:v>
                </c:pt>
                <c:pt idx="238">
                  <c:v>0.49873622221643549</c:v>
                </c:pt>
                <c:pt idx="239">
                  <c:v>0.62927163169848133</c:v>
                </c:pt>
                <c:pt idx="240">
                  <c:v>-0.42191537987843686</c:v>
                </c:pt>
                <c:pt idx="241">
                  <c:v>-1.0031735681747833</c:v>
                </c:pt>
                <c:pt idx="242">
                  <c:v>-0.78594550655848761</c:v>
                </c:pt>
                <c:pt idx="243">
                  <c:v>-0.74409329025169846</c:v>
                </c:pt>
                <c:pt idx="244">
                  <c:v>0.46355155070136944</c:v>
                </c:pt>
                <c:pt idx="245">
                  <c:v>0.17251787594299151</c:v>
                </c:pt>
                <c:pt idx="246">
                  <c:v>-1.1671715047162792</c:v>
                </c:pt>
                <c:pt idx="247">
                  <c:v>0.46245520215402086</c:v>
                </c:pt>
                <c:pt idx="248">
                  <c:v>-0.96288701417369693</c:v>
                </c:pt>
                <c:pt idx="249">
                  <c:v>-0.43556740432401009</c:v>
                </c:pt>
                <c:pt idx="250">
                  <c:v>-1.0794051015158121</c:v>
                </c:pt>
                <c:pt idx="251">
                  <c:v>0.72763713999391189</c:v>
                </c:pt>
                <c:pt idx="252">
                  <c:v>-1.1569718401245899</c:v>
                </c:pt>
                <c:pt idx="253">
                  <c:v>-0.48234655375900332</c:v>
                </c:pt>
                <c:pt idx="254">
                  <c:v>-0.24515933982876525</c:v>
                </c:pt>
                <c:pt idx="255">
                  <c:v>-0.79982807691354774</c:v>
                </c:pt>
                <c:pt idx="256">
                  <c:v>0.74684071656714746</c:v>
                </c:pt>
                <c:pt idx="257">
                  <c:v>1.1038239615811958</c:v>
                </c:pt>
                <c:pt idx="258">
                  <c:v>-0.1315635199581178</c:v>
                </c:pt>
                <c:pt idx="259">
                  <c:v>-0.50169210165988409</c:v>
                </c:pt>
                <c:pt idx="260">
                  <c:v>4.9804759853231489E-2</c:v>
                </c:pt>
                <c:pt idx="261">
                  <c:v>0.29744558830185686</c:v>
                </c:pt>
                <c:pt idx="262">
                  <c:v>0.27427677616771529</c:v>
                </c:pt>
                <c:pt idx="263">
                  <c:v>2.1497605619975428</c:v>
                </c:pt>
                <c:pt idx="264">
                  <c:v>-0.69759060268304851</c:v>
                </c:pt>
                <c:pt idx="265">
                  <c:v>1.2830611729155128</c:v>
                </c:pt>
                <c:pt idx="266">
                  <c:v>-1.1347513965405347</c:v>
                </c:pt>
                <c:pt idx="267">
                  <c:v>0.17652926022829329</c:v>
                </c:pt>
                <c:pt idx="268">
                  <c:v>1.3222394047979746</c:v>
                </c:pt>
                <c:pt idx="269">
                  <c:v>2.3713763108367796</c:v>
                </c:pt>
                <c:pt idx="270">
                  <c:v>3.2556835578932998E-2</c:v>
                </c:pt>
                <c:pt idx="271">
                  <c:v>0.15549870008768651</c:v>
                </c:pt>
                <c:pt idx="272">
                  <c:v>0.35061838560802278</c:v>
                </c:pt>
                <c:pt idx="273">
                  <c:v>1.1013793262966249</c:v>
                </c:pt>
                <c:pt idx="274">
                  <c:v>-0.37926883983643928</c:v>
                </c:pt>
                <c:pt idx="275">
                  <c:v>-0.3761197152819723</c:v>
                </c:pt>
                <c:pt idx="276">
                  <c:v>2.6399605555519909</c:v>
                </c:pt>
                <c:pt idx="277">
                  <c:v>2.0763382780653856</c:v>
                </c:pt>
                <c:pt idx="278">
                  <c:v>0.25559222588926267</c:v>
                </c:pt>
                <c:pt idx="279">
                  <c:v>0.74531420120433933</c:v>
                </c:pt>
                <c:pt idx="280">
                  <c:v>-0.1075875222678266</c:v>
                </c:pt>
                <c:pt idx="281">
                  <c:v>-2.3520289793618896</c:v>
                </c:pt>
                <c:pt idx="282">
                  <c:v>0.80607840436922162</c:v>
                </c:pt>
                <c:pt idx="283">
                  <c:v>-0.53513977880561292</c:v>
                </c:pt>
                <c:pt idx="284">
                  <c:v>-1.0960836478376574</c:v>
                </c:pt>
                <c:pt idx="285">
                  <c:v>8.595106669402057E-2</c:v>
                </c:pt>
                <c:pt idx="286">
                  <c:v>-1.7695464505943175</c:v>
                </c:pt>
                <c:pt idx="287">
                  <c:v>0.81634159346315893</c:v>
                </c:pt>
                <c:pt idx="288">
                  <c:v>-0.20524135423951617</c:v>
                </c:pt>
                <c:pt idx="289">
                  <c:v>0.44863978791113357</c:v>
                </c:pt>
                <c:pt idx="290">
                  <c:v>1.1213119790873112</c:v>
                </c:pt>
                <c:pt idx="291">
                  <c:v>-0.82484085950807684</c:v>
                </c:pt>
                <c:pt idx="292">
                  <c:v>-0.51114961579027396</c:v>
                </c:pt>
                <c:pt idx="293">
                  <c:v>-0.28686129820826961</c:v>
                </c:pt>
                <c:pt idx="294">
                  <c:v>3.2947894939349105</c:v>
                </c:pt>
                <c:pt idx="295">
                  <c:v>4.0051315479924678</c:v>
                </c:pt>
                <c:pt idx="296">
                  <c:v>-1.3730907205928264</c:v>
                </c:pt>
                <c:pt idx="297">
                  <c:v>-0.39526494337999213</c:v>
                </c:pt>
                <c:pt idx="298">
                  <c:v>-2.0275804670139048</c:v>
                </c:pt>
                <c:pt idx="299">
                  <c:v>-1.5446591198417448</c:v>
                </c:pt>
                <c:pt idx="300">
                  <c:v>-0.44733161346471007</c:v>
                </c:pt>
                <c:pt idx="301">
                  <c:v>1.4207089307591798</c:v>
                </c:pt>
                <c:pt idx="302">
                  <c:v>-0.6883363317214688</c:v>
                </c:pt>
                <c:pt idx="303">
                  <c:v>-1.1133112547472994</c:v>
                </c:pt>
                <c:pt idx="304">
                  <c:v>-0.89475809181801813</c:v>
                </c:pt>
                <c:pt idx="305">
                  <c:v>-0.31553723567115394</c:v>
                </c:pt>
                <c:pt idx="306">
                  <c:v>9.9377589147920206E-2</c:v>
                </c:pt>
                <c:pt idx="307">
                  <c:v>-0.78725780949856428</c:v>
                </c:pt>
                <c:pt idx="308">
                  <c:v>-1.1086573680026786</c:v>
                </c:pt>
                <c:pt idx="309">
                  <c:v>0.21116485720525016</c:v>
                </c:pt>
                <c:pt idx="310">
                  <c:v>0.5333766637392926</c:v>
                </c:pt>
                <c:pt idx="311">
                  <c:v>0.41779281735000712</c:v>
                </c:pt>
                <c:pt idx="312">
                  <c:v>0.21281759769043834</c:v>
                </c:pt>
                <c:pt idx="313">
                  <c:v>-0.42868287410006284</c:v>
                </c:pt>
                <c:pt idx="314">
                  <c:v>0.91456896584831793</c:v>
                </c:pt>
                <c:pt idx="315">
                  <c:v>0.12685895947744258</c:v>
                </c:pt>
                <c:pt idx="316">
                  <c:v>-0.32713483352485517</c:v>
                </c:pt>
                <c:pt idx="317">
                  <c:v>0.45532258372049789</c:v>
                </c:pt>
                <c:pt idx="318">
                  <c:v>-4.0492131240022038E-3</c:v>
                </c:pt>
                <c:pt idx="319">
                  <c:v>-0.54679245044259162</c:v>
                </c:pt>
                <c:pt idx="320">
                  <c:v>-0.95823514741882332</c:v>
                </c:pt>
                <c:pt idx="321">
                  <c:v>1.0462581241095361</c:v>
                </c:pt>
                <c:pt idx="322">
                  <c:v>-1.8079251198608586</c:v>
                </c:pt>
                <c:pt idx="323">
                  <c:v>0.22322440137923774</c:v>
                </c:pt>
                <c:pt idx="324">
                  <c:v>-2.6623912686795697</c:v>
                </c:pt>
                <c:pt idx="325">
                  <c:v>-0.61080414582318143</c:v>
                </c:pt>
                <c:pt idx="326">
                  <c:v>-1.0398875046572746</c:v>
                </c:pt>
                <c:pt idx="327">
                  <c:v>5.5192404229720139E-2</c:v>
                </c:pt>
                <c:pt idx="328">
                  <c:v>1.2750639622470934</c:v>
                </c:pt>
                <c:pt idx="329">
                  <c:v>2.796617956684383E-2</c:v>
                </c:pt>
                <c:pt idx="330">
                  <c:v>0.69376675005359467</c:v>
                </c:pt>
                <c:pt idx="331">
                  <c:v>-1.0539078283496126</c:v>
                </c:pt>
                <c:pt idx="332">
                  <c:v>0.45339323344340055</c:v>
                </c:pt>
                <c:pt idx="333">
                  <c:v>-0.44562687063518452</c:v>
                </c:pt>
                <c:pt idx="334">
                  <c:v>0.21686264029930907</c:v>
                </c:pt>
                <c:pt idx="335">
                  <c:v>-0.68091245201813422</c:v>
                </c:pt>
                <c:pt idx="336">
                  <c:v>1.7058299190781203</c:v>
                </c:pt>
                <c:pt idx="337">
                  <c:v>-0.51371196492186366</c:v>
                </c:pt>
                <c:pt idx="338">
                  <c:v>1.7887018047552734</c:v>
                </c:pt>
                <c:pt idx="339">
                  <c:v>-1.35555575831076E-2</c:v>
                </c:pt>
                <c:pt idx="340">
                  <c:v>-3.4404497926630992</c:v>
                </c:pt>
                <c:pt idx="341">
                  <c:v>-0.10827347016471485</c:v>
                </c:pt>
                <c:pt idx="342">
                  <c:v>1.2073008386098443</c:v>
                </c:pt>
                <c:pt idx="343">
                  <c:v>0.14208490908701657</c:v>
                </c:pt>
                <c:pt idx="344">
                  <c:v>7.9609340829320099E-2</c:v>
                </c:pt>
                <c:pt idx="345">
                  <c:v>0.47674311700459676</c:v>
                </c:pt>
                <c:pt idx="346">
                  <c:v>0.17809616131826025</c:v>
                </c:pt>
                <c:pt idx="347">
                  <c:v>-0.197106283838336</c:v>
                </c:pt>
                <c:pt idx="348">
                  <c:v>-0.51210903770985505</c:v>
                </c:pt>
                <c:pt idx="349">
                  <c:v>0.39822418941979137</c:v>
                </c:pt>
                <c:pt idx="350">
                  <c:v>-0.79567953449028728</c:v>
                </c:pt>
                <c:pt idx="351">
                  <c:v>-0.25258508181909056</c:v>
                </c:pt>
                <c:pt idx="352">
                  <c:v>1.4258146937417135</c:v>
                </c:pt>
                <c:pt idx="353">
                  <c:v>-0.80152101114958718</c:v>
                </c:pt>
                <c:pt idx="354">
                  <c:v>-1.7053570833138902</c:v>
                </c:pt>
                <c:pt idx="355">
                  <c:v>-0.31371740195313114</c:v>
                </c:pt>
                <c:pt idx="356">
                  <c:v>1.9153155826460593</c:v>
                </c:pt>
                <c:pt idx="357">
                  <c:v>-0.26952377899584751</c:v>
                </c:pt>
                <c:pt idx="358">
                  <c:v>-0.11704677853516651</c:v>
                </c:pt>
                <c:pt idx="359">
                  <c:v>0.3935181460803715</c:v>
                </c:pt>
                <c:pt idx="360">
                  <c:v>0.45194057996369269</c:v>
                </c:pt>
                <c:pt idx="361">
                  <c:v>0.18692955574317238</c:v>
                </c:pt>
                <c:pt idx="362">
                  <c:v>0.46247085504690394</c:v>
                </c:pt>
                <c:pt idx="363">
                  <c:v>0.2900748435365767</c:v>
                </c:pt>
                <c:pt idx="364">
                  <c:v>-0.54277819193352217</c:v>
                </c:pt>
                <c:pt idx="365">
                  <c:v>-1.9669695320352669</c:v>
                </c:pt>
                <c:pt idx="366">
                  <c:v>0.58316717729254419</c:v>
                </c:pt>
                <c:pt idx="367">
                  <c:v>1.0287609876642694</c:v>
                </c:pt>
                <c:pt idx="368">
                  <c:v>-0.12628864266296219</c:v>
                </c:pt>
                <c:pt idx="369">
                  <c:v>0.97085698693588296</c:v>
                </c:pt>
                <c:pt idx="370">
                  <c:v>1.6753472565513194</c:v>
                </c:pt>
                <c:pt idx="371">
                  <c:v>-0.13522659205651111</c:v>
                </c:pt>
                <c:pt idx="372">
                  <c:v>0.67691868277387901</c:v>
                </c:pt>
                <c:pt idx="373">
                  <c:v>1.0722543389871162</c:v>
                </c:pt>
                <c:pt idx="374">
                  <c:v>-0.99083420942503464</c:v>
                </c:pt>
                <c:pt idx="375">
                  <c:v>0.70500941988457899</c:v>
                </c:pt>
                <c:pt idx="376">
                  <c:v>-0.42508595770381552</c:v>
                </c:pt>
                <c:pt idx="377">
                  <c:v>-3.1225945073486723</c:v>
                </c:pt>
                <c:pt idx="378">
                  <c:v>-3.2916903224437166</c:v>
                </c:pt>
                <c:pt idx="379">
                  <c:v>1.8823048530079471</c:v>
                </c:pt>
                <c:pt idx="380">
                  <c:v>-0.86419055004470879</c:v>
                </c:pt>
                <c:pt idx="381">
                  <c:v>0.11217385045569721</c:v>
                </c:pt>
                <c:pt idx="382">
                  <c:v>2.0513223989158691</c:v>
                </c:pt>
                <c:pt idx="383">
                  <c:v>1.7173885591615103</c:v>
                </c:pt>
                <c:pt idx="384">
                  <c:v>-1.4840079715116545</c:v>
                </c:pt>
                <c:pt idx="385">
                  <c:v>9.3517574008216281E-2</c:v>
                </c:pt>
                <c:pt idx="386">
                  <c:v>-0.19772745946719222</c:v>
                </c:pt>
                <c:pt idx="387">
                  <c:v>-0.47856674306382868</c:v>
                </c:pt>
                <c:pt idx="388">
                  <c:v>-2.2302188990203846</c:v>
                </c:pt>
                <c:pt idx="389">
                  <c:v>-0.20579641712259339</c:v>
                </c:pt>
                <c:pt idx="390">
                  <c:v>0.40574081544741175</c:v>
                </c:pt>
                <c:pt idx="391">
                  <c:v>2.5172223115079597</c:v>
                </c:pt>
                <c:pt idx="392">
                  <c:v>-1.7589915823484399</c:v>
                </c:pt>
                <c:pt idx="393">
                  <c:v>0.92201919227981755</c:v>
                </c:pt>
                <c:pt idx="394">
                  <c:v>-0.80411962234114076</c:v>
                </c:pt>
                <c:pt idx="395">
                  <c:v>-9.307276561198885E-2</c:v>
                </c:pt>
                <c:pt idx="396">
                  <c:v>-0.58870296055121507</c:v>
                </c:pt>
                <c:pt idx="397">
                  <c:v>-1.1063084334596536</c:v>
                </c:pt>
                <c:pt idx="398">
                  <c:v>-0.22307675380687919</c:v>
                </c:pt>
                <c:pt idx="399">
                  <c:v>1.2864550740059753</c:v>
                </c:pt>
                <c:pt idx="400">
                  <c:v>-1.1883263134258244</c:v>
                </c:pt>
                <c:pt idx="401">
                  <c:v>-0.50228417412334003</c:v>
                </c:pt>
                <c:pt idx="402">
                  <c:v>-0.28334689854881484</c:v>
                </c:pt>
                <c:pt idx="403">
                  <c:v>0.12604301287221614</c:v>
                </c:pt>
                <c:pt idx="404">
                  <c:v>0.6617246432468219</c:v>
                </c:pt>
                <c:pt idx="405">
                  <c:v>0.10536174198080075</c:v>
                </c:pt>
                <c:pt idx="406">
                  <c:v>0.89552649500917558</c:v>
                </c:pt>
                <c:pt idx="407">
                  <c:v>-0.61212745996421081</c:v>
                </c:pt>
                <c:pt idx="408">
                  <c:v>-0.34231774495612982</c:v>
                </c:pt>
                <c:pt idx="409">
                  <c:v>-0.61553499642051579</c:v>
                </c:pt>
                <c:pt idx="410">
                  <c:v>1.8008308756609397E-2</c:v>
                </c:pt>
                <c:pt idx="411">
                  <c:v>-0.15498207110892398</c:v>
                </c:pt>
                <c:pt idx="412">
                  <c:v>-1.0242752115411211</c:v>
                </c:pt>
                <c:pt idx="413">
                  <c:v>-3.4321584939931391</c:v>
                </c:pt>
                <c:pt idx="414">
                  <c:v>-0.41159490121575976</c:v>
                </c:pt>
                <c:pt idx="415">
                  <c:v>3.7826202908519506</c:v>
                </c:pt>
                <c:pt idx="416">
                  <c:v>-0.21386034063192419</c:v>
                </c:pt>
                <c:pt idx="417">
                  <c:v>-0.17477597154050117</c:v>
                </c:pt>
                <c:pt idx="418">
                  <c:v>0.63139465055500243</c:v>
                </c:pt>
                <c:pt idx="419">
                  <c:v>4.6087403570154659E-2</c:v>
                </c:pt>
                <c:pt idx="420">
                  <c:v>0.45128047158319617</c:v>
                </c:pt>
                <c:pt idx="421">
                  <c:v>-2.0629679138798589E-2</c:v>
                </c:pt>
                <c:pt idx="422">
                  <c:v>-2.0126452566345852</c:v>
                </c:pt>
                <c:pt idx="423">
                  <c:v>-3.1578093675701977</c:v>
                </c:pt>
                <c:pt idx="424">
                  <c:v>1.0384420430921169</c:v>
                </c:pt>
                <c:pt idx="425">
                  <c:v>0.80310831856194154</c:v>
                </c:pt>
                <c:pt idx="426">
                  <c:v>0.45093519285195771</c:v>
                </c:pt>
                <c:pt idx="427">
                  <c:v>-2.2538888378291442</c:v>
                </c:pt>
                <c:pt idx="428">
                  <c:v>-2.3477316768945298</c:v>
                </c:pt>
                <c:pt idx="429">
                  <c:v>2.5847140791692809</c:v>
                </c:pt>
                <c:pt idx="430">
                  <c:v>1.0471403828075387</c:v>
                </c:pt>
                <c:pt idx="431">
                  <c:v>0.46342727181686272</c:v>
                </c:pt>
                <c:pt idx="432">
                  <c:v>-0.48989439315795635</c:v>
                </c:pt>
                <c:pt idx="433">
                  <c:v>3.1939651480330261E-2</c:v>
                </c:pt>
                <c:pt idx="434">
                  <c:v>0.79475312001556686</c:v>
                </c:pt>
                <c:pt idx="435">
                  <c:v>0.6887018625044139</c:v>
                </c:pt>
                <c:pt idx="436">
                  <c:v>-0.48192564330638166</c:v>
                </c:pt>
                <c:pt idx="437">
                  <c:v>-0.88416859699845785</c:v>
                </c:pt>
                <c:pt idx="438">
                  <c:v>-0.9265608803125831</c:v>
                </c:pt>
                <c:pt idx="439">
                  <c:v>2.5064241019427462</c:v>
                </c:pt>
                <c:pt idx="440">
                  <c:v>3.7319484019803189</c:v>
                </c:pt>
                <c:pt idx="441">
                  <c:v>2.8870105169865474</c:v>
                </c:pt>
                <c:pt idx="442">
                  <c:v>-4.2188996431303822</c:v>
                </c:pt>
                <c:pt idx="443">
                  <c:v>-1.4139659335456958</c:v>
                </c:pt>
                <c:pt idx="444">
                  <c:v>1.0714700557832952</c:v>
                </c:pt>
                <c:pt idx="445">
                  <c:v>-0.89108772126529812</c:v>
                </c:pt>
                <c:pt idx="446">
                  <c:v>9.5594723623783601E-2</c:v>
                </c:pt>
                <c:pt idx="447">
                  <c:v>0.29074859994236296</c:v>
                </c:pt>
                <c:pt idx="448">
                  <c:v>1.4537545465046497</c:v>
                </c:pt>
                <c:pt idx="449">
                  <c:v>0.76630852839325714</c:v>
                </c:pt>
                <c:pt idx="450">
                  <c:v>-1.9993799304144133</c:v>
                </c:pt>
                <c:pt idx="451">
                  <c:v>-1.0621260800179892</c:v>
                </c:pt>
                <c:pt idx="452">
                  <c:v>-0.21572888081050806</c:v>
                </c:pt>
                <c:pt idx="453">
                  <c:v>-0.92032534683105449</c:v>
                </c:pt>
                <c:pt idx="454">
                  <c:v>0.45164378501065439</c:v>
                </c:pt>
                <c:pt idx="455">
                  <c:v>-0.42428483321241567</c:v>
                </c:pt>
                <c:pt idx="456">
                  <c:v>-1.033256785148694</c:v>
                </c:pt>
                <c:pt idx="457">
                  <c:v>-0.18383313875482207</c:v>
                </c:pt>
                <c:pt idx="458">
                  <c:v>0.33852098189996116</c:v>
                </c:pt>
                <c:pt idx="459">
                  <c:v>-0.37579977063454939</c:v>
                </c:pt>
                <c:pt idx="460">
                  <c:v>0.4881122687324489</c:v>
                </c:pt>
                <c:pt idx="461">
                  <c:v>1.804078547004953</c:v>
                </c:pt>
                <c:pt idx="462">
                  <c:v>0.23956252809595327</c:v>
                </c:pt>
                <c:pt idx="463">
                  <c:v>-0.62741970276682202</c:v>
                </c:pt>
                <c:pt idx="464">
                  <c:v>1.7700378885792911</c:v>
                </c:pt>
                <c:pt idx="465">
                  <c:v>-0.13682194202959563</c:v>
                </c:pt>
                <c:pt idx="466">
                  <c:v>0.5283644590587806</c:v>
                </c:pt>
                <c:pt idx="467">
                  <c:v>-1.4863221459623464</c:v>
                </c:pt>
                <c:pt idx="468">
                  <c:v>3.0857444480863574</c:v>
                </c:pt>
                <c:pt idx="469">
                  <c:v>-2.0477519738363412</c:v>
                </c:pt>
                <c:pt idx="470">
                  <c:v>-7.433669605002928E-2</c:v>
                </c:pt>
                <c:pt idx="471">
                  <c:v>2.9616171048153701</c:v>
                </c:pt>
                <c:pt idx="472">
                  <c:v>-0.6868735983216856</c:v>
                </c:pt>
                <c:pt idx="473">
                  <c:v>0.35592033875695084</c:v>
                </c:pt>
                <c:pt idx="474">
                  <c:v>4.0533521899585772</c:v>
                </c:pt>
                <c:pt idx="475">
                  <c:v>-5.2945166239735624</c:v>
                </c:pt>
                <c:pt idx="476">
                  <c:v>1.067176196714211</c:v>
                </c:pt>
                <c:pt idx="477">
                  <c:v>1.060998833190222</c:v>
                </c:pt>
                <c:pt idx="478">
                  <c:v>4.969372847964352</c:v>
                </c:pt>
                <c:pt idx="479">
                  <c:v>0.63425934332756573</c:v>
                </c:pt>
                <c:pt idx="480">
                  <c:v>-1.1443956961751338</c:v>
                </c:pt>
                <c:pt idx="481">
                  <c:v>0.79088487579353273</c:v>
                </c:pt>
                <c:pt idx="482">
                  <c:v>0.84547671252369594</c:v>
                </c:pt>
                <c:pt idx="483">
                  <c:v>-0.85467892779675858</c:v>
                </c:pt>
                <c:pt idx="484">
                  <c:v>0.48283928127845938</c:v>
                </c:pt>
                <c:pt idx="485">
                  <c:v>-0.82481394690083931</c:v>
                </c:pt>
                <c:pt idx="486">
                  <c:v>-0.22849605454823996</c:v>
                </c:pt>
                <c:pt idx="487">
                  <c:v>1.3590216709564535</c:v>
                </c:pt>
                <c:pt idx="488">
                  <c:v>1.5766338270825038</c:v>
                </c:pt>
                <c:pt idx="489">
                  <c:v>0.62549054054567543</c:v>
                </c:pt>
                <c:pt idx="490">
                  <c:v>1.2536298871594829</c:v>
                </c:pt>
                <c:pt idx="491">
                  <c:v>0.36817015216790311</c:v>
                </c:pt>
                <c:pt idx="492">
                  <c:v>-2.1527170977744912</c:v>
                </c:pt>
                <c:pt idx="493">
                  <c:v>1.2516120394240853</c:v>
                </c:pt>
                <c:pt idx="494">
                  <c:v>-2.4477051127234328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8-45E5-BCE2-18152F57521A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8-45E5-BCE2-18152F57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831616"/>
        <c:axId val="3858340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28-45E5-BCE2-18152F57521A}"/>
                  </c:ext>
                </c:extLst>
              </c15:ser>
            </c15:filteredScatterSeries>
          </c:ext>
        </c:extLst>
      </c:scatterChart>
      <c:valAx>
        <c:axId val="38583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834016"/>
        <c:crosses val="autoZero"/>
        <c:crossBetween val="midCat"/>
      </c:valAx>
      <c:valAx>
        <c:axId val="3858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83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PAGEIND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1'!$J$3:$J$497</c:f>
              <c:numCache>
                <c:formatCode>General</c:formatCode>
                <c:ptCount val="495"/>
                <c:pt idx="5">
                  <c:v>9.5796248117212173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-0.74964272974920498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3.3012966886310577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5.8369250883627135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2.6511447744474976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2.0690330212255508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3.4192785725209451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-0.72699078172492027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1.6182665933068572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-2.0472828374444894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-0.78262983394207664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7.7883010282196254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-6.3148254517090789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6.1753127512911998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-4.327986894993213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5.9354058647111181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-3.8363930400690305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-2.6345327842266086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-2.9481885795707763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-5.6710023424978395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1.4799759945018292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2.1047299001514417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-3.4742216349686448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-4.0859442211985586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-1.4587567414135714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-0.30130129899458696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-2.2222684496588925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-3.9331818858754328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3.1742868005020242E-2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0.49592396418006679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-5.2241367902917579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2.0229108683711772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-1.7176181088384372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-1.6960106770775065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-4.0240110497960968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1.0148974394301296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1.3244764820349011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-3.7649300657312188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0.87307618211786631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3.8630702704704882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3.6951895290651913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-0.31612891427457124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2.118898001814975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-2.1917033846850127E-2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-1.4817006554989007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-4.8328398679498861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-0.32989680184087666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-1.6084103439744504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-1.0893243348880917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-1.2945009726769792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-1.9327472099662637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0.81325691475137762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1.8514366032338834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4.1035334043030227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3.3491212618651214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5.7079189852019283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-3.0816013762773946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0.38563512292197671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5.6970552782841795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-5.6653098731761373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-1.7315140024243896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-1.89284385841058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0.9472695246723003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1.1665106966419254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-2.0505033249182141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-3.9962864989376046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1.3887596381699139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0.26351845693382886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-0.64784385941403877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0.68011131765058175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-1.3557841229498393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0.47504790737370972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0.64549475911145682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-1.1911444461695944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4.191725158996471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1.3212791942932449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-5.7751292724529684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2.4739358762122139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-2.6971509752522582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1.2343163465549032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-0.7383682682657069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-1.1900954662057797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-0.57583979506109029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-4.9450815845649236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0.73945407338654212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-3.7086769627129992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-0.85007626838912409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3.6622299252117907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0.13879230370544357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-2.6811297021609191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0.57455822793402678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-3.7069137758792889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-1.6722403240877961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3.7063933393195287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-0.13724293262046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6.6984529816884448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2.1826826200620353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0.10207921966107261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2.3664558665231317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1.3130372248391518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E-4A3F-B1CB-FB28583845CC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FE-4A3F-B1CB-FB285838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247440"/>
        <c:axId val="499242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DFE-4A3F-B1CB-FB28583845CC}"/>
                  </c:ext>
                </c:extLst>
              </c15:ser>
            </c15:filteredScatterSeries>
          </c:ext>
        </c:extLst>
      </c:scatterChart>
      <c:valAx>
        <c:axId val="49924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42160"/>
        <c:crosses val="autoZero"/>
        <c:crossBetween val="midCat"/>
      </c:valAx>
      <c:valAx>
        <c:axId val="4992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4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PAGEIND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1'!$L$3:$L$497</c:f>
              <c:numCache>
                <c:formatCode>General</c:formatCode>
                <c:ptCount val="495"/>
                <c:pt idx="1">
                  <c:v>18.119770493863552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3.6981845811290714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0.11866158427542572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0.42698263920066815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-5.7129988844634161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-9.9427007287760993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-4.49547423072657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-6.1251610127796452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-0.75266916727216859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6.6988627718200133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-3.6129319323574105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-3.7979017950116822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1.3956126775862554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3.7508833625526483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-2.1177992064687845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-3.3854093481343273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-0.42346099522019287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1.9107901028428964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-3.7637868180417255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-7.3066848939794422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-3.2476440959521069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0.1707715678298749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2.9007345207584523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7.5978854324901368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8-4EBD-9BC5-62C0AF0964D1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78-4EBD-9BC5-62C0AF09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420656"/>
        <c:axId val="497933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678-4EBD-9BC5-62C0AF0964D1}"/>
                  </c:ext>
                </c:extLst>
              </c15:ser>
            </c15:filteredScatterSeries>
          </c:ext>
        </c:extLst>
      </c:scatterChart>
      <c:valAx>
        <c:axId val="4374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3472"/>
        <c:crosses val="autoZero"/>
        <c:crossBetween val="midCat"/>
      </c:valAx>
      <c:valAx>
        <c:axId val="49793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2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INOXWIND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1'!$R$3:$R$497</c:f>
              <c:numCache>
                <c:formatCode>General</c:formatCode>
                <c:ptCount val="495"/>
                <c:pt idx="1">
                  <c:v>14.432989690721666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18.756641870350688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21.033210332103302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2.0205479452054753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-13.851351351351349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-11.460032626427408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-12.505726065048107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10.489130434782613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-12.265037593984973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13.933547695605576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31.024801123069736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10.09305654974948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30.707445165276503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-2.2046489336208897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-6.3091482649842323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12.743823146944088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32.686849574266795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73.584577978464765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-8.8395155907313843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26.029688480033442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-10.837606837606838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19.611206403659232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-76.264839455023505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-7.4926638408868484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3-49C4-A0F0-24434A8C4B2A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43-49C4-A0F0-24434A8C4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01392"/>
        <c:axId val="5033018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043-49C4-A0F0-24434A8C4B2A}"/>
                  </c:ext>
                </c:extLst>
              </c15:ser>
            </c15:filteredScatterSeries>
          </c:ext>
        </c:extLst>
      </c:scatterChart>
      <c:valAx>
        <c:axId val="50330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1872"/>
        <c:crosses val="autoZero"/>
        <c:crossBetween val="midCat"/>
      </c:valAx>
      <c:valAx>
        <c:axId val="503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'Part 1'!$N$2</c:f>
              <c:strCache>
                <c:ptCount val="1"/>
                <c:pt idx="0">
                  <c:v>DAILY RETURNS(%)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'Part 1'!$N$3:$N$497</c:f>
              <c:numCache>
                <c:formatCode>General</c:formatCode>
                <c:ptCount val="495"/>
                <c:pt idx="1">
                  <c:v>-1.958307012002541</c:v>
                </c:pt>
                <c:pt idx="2">
                  <c:v>3.0927835051546464</c:v>
                </c:pt>
                <c:pt idx="3">
                  <c:v>-2.3124999999999929</c:v>
                </c:pt>
                <c:pt idx="4">
                  <c:v>0.4478566858605173</c:v>
                </c:pt>
                <c:pt idx="5">
                  <c:v>3.2484076433120985</c:v>
                </c:pt>
                <c:pt idx="6">
                  <c:v>1.1104256631708891</c:v>
                </c:pt>
                <c:pt idx="7">
                  <c:v>-0.12202562538134049</c:v>
                </c:pt>
                <c:pt idx="8">
                  <c:v>-2.382406841783737</c:v>
                </c:pt>
                <c:pt idx="9">
                  <c:v>-0.81351689612015732</c:v>
                </c:pt>
                <c:pt idx="10">
                  <c:v>0.37854889589905005</c:v>
                </c:pt>
                <c:pt idx="11">
                  <c:v>-1.9484600879949683</c:v>
                </c:pt>
                <c:pt idx="12">
                  <c:v>2.5000000000000036</c:v>
                </c:pt>
                <c:pt idx="13">
                  <c:v>1.626016260162598</c:v>
                </c:pt>
                <c:pt idx="14">
                  <c:v>0.86153846153846492</c:v>
                </c:pt>
                <c:pt idx="15">
                  <c:v>-0.18303843807200204</c:v>
                </c:pt>
                <c:pt idx="16">
                  <c:v>-0.85574572127139703</c:v>
                </c:pt>
                <c:pt idx="17">
                  <c:v>-1.5413070283600494</c:v>
                </c:pt>
                <c:pt idx="18">
                  <c:v>9.643080776455859</c:v>
                </c:pt>
                <c:pt idx="19">
                  <c:v>-3.2552826956025065</c:v>
                </c:pt>
                <c:pt idx="20">
                  <c:v>2.7154663518299849</c:v>
                </c:pt>
                <c:pt idx="21">
                  <c:v>2.0689655172413763</c:v>
                </c:pt>
                <c:pt idx="22">
                  <c:v>5.9684684684684655</c:v>
                </c:pt>
                <c:pt idx="23">
                  <c:v>3.8788522848034073</c:v>
                </c:pt>
                <c:pt idx="24">
                  <c:v>4.5524296675191849</c:v>
                </c:pt>
                <c:pt idx="25">
                  <c:v>-4.8923679060662584E-2</c:v>
                </c:pt>
                <c:pt idx="26">
                  <c:v>1.9089574155653339</c:v>
                </c:pt>
                <c:pt idx="27">
                  <c:v>-0.81652257444764109</c:v>
                </c:pt>
                <c:pt idx="28">
                  <c:v>5.9564164648910474</c:v>
                </c:pt>
                <c:pt idx="29">
                  <c:v>3.1078610603290597</c:v>
                </c:pt>
                <c:pt idx="30">
                  <c:v>-0.66489361702127658</c:v>
                </c:pt>
                <c:pt idx="31">
                  <c:v>-5.577867023650156</c:v>
                </c:pt>
                <c:pt idx="32">
                  <c:v>-0.14177693761813939</c:v>
                </c:pt>
                <c:pt idx="33">
                  <c:v>-0.80454330336015945</c:v>
                </c:pt>
                <c:pt idx="34">
                  <c:v>2.6717557251908373</c:v>
                </c:pt>
                <c:pt idx="35">
                  <c:v>-3.3457249070631918</c:v>
                </c:pt>
                <c:pt idx="36">
                  <c:v>0.72115384615384615</c:v>
                </c:pt>
                <c:pt idx="37">
                  <c:v>0.66825775656324859</c:v>
                </c:pt>
                <c:pt idx="38">
                  <c:v>1.6121384542437203</c:v>
                </c:pt>
                <c:pt idx="39">
                  <c:v>1.2599160055996212</c:v>
                </c:pt>
                <c:pt idx="40">
                  <c:v>1.6589861751152049</c:v>
                </c:pt>
                <c:pt idx="41">
                  <c:v>1.3145965548504106</c:v>
                </c:pt>
                <c:pt idx="42">
                  <c:v>9.1275167785234927</c:v>
                </c:pt>
                <c:pt idx="43">
                  <c:v>2.6650266502665025</c:v>
                </c:pt>
                <c:pt idx="44">
                  <c:v>2.3162939297124532</c:v>
                </c:pt>
                <c:pt idx="45">
                  <c:v>-2.2638563622170116</c:v>
                </c:pt>
                <c:pt idx="46">
                  <c:v>6.3498402555910562</c:v>
                </c:pt>
                <c:pt idx="47">
                  <c:v>3.0416823131806101</c:v>
                </c:pt>
                <c:pt idx="48">
                  <c:v>-1.2390670553935779</c:v>
                </c:pt>
                <c:pt idx="49">
                  <c:v>7.0479704797048059</c:v>
                </c:pt>
                <c:pt idx="50">
                  <c:v>6.2392278524646549</c:v>
                </c:pt>
                <c:pt idx="51">
                  <c:v>-3.1148604802076463</c:v>
                </c:pt>
                <c:pt idx="52">
                  <c:v>5.7602143335565934</c:v>
                </c:pt>
                <c:pt idx="53">
                  <c:v>-8.1063964534515591</c:v>
                </c:pt>
                <c:pt idx="54">
                  <c:v>-1.3094417643004863</c:v>
                </c:pt>
                <c:pt idx="55">
                  <c:v>-1.1173184357541861</c:v>
                </c:pt>
                <c:pt idx="56">
                  <c:v>-1.5536723163841728</c:v>
                </c:pt>
                <c:pt idx="57">
                  <c:v>2.833572453371584</c:v>
                </c:pt>
                <c:pt idx="58">
                  <c:v>-1.0463899546564353</c:v>
                </c:pt>
                <c:pt idx="59">
                  <c:v>-1.621431089178698</c:v>
                </c:pt>
                <c:pt idx="60">
                  <c:v>0.57327122895018479</c:v>
                </c:pt>
                <c:pt idx="61">
                  <c:v>1.211257570359827</c:v>
                </c:pt>
                <c:pt idx="62">
                  <c:v>1.689545934530079</c:v>
                </c:pt>
                <c:pt idx="63">
                  <c:v>2.180685358255456</c:v>
                </c:pt>
                <c:pt idx="64">
                  <c:v>-1.0840108401083972</c:v>
                </c:pt>
                <c:pt idx="65">
                  <c:v>-0.92465753424657138</c:v>
                </c:pt>
                <c:pt idx="66">
                  <c:v>3.8368475630832926</c:v>
                </c:pt>
                <c:pt idx="67">
                  <c:v>1.1651131824234355</c:v>
                </c:pt>
                <c:pt idx="68">
                  <c:v>2.6653504442250817</c:v>
                </c:pt>
                <c:pt idx="69">
                  <c:v>-1.7307692307692235</c:v>
                </c:pt>
                <c:pt idx="70">
                  <c:v>1.1741682974559575</c:v>
                </c:pt>
                <c:pt idx="71">
                  <c:v>-2.9980657640232145</c:v>
                </c:pt>
                <c:pt idx="72">
                  <c:v>0</c:v>
                </c:pt>
                <c:pt idx="73">
                  <c:v>0.39880358923231823</c:v>
                </c:pt>
                <c:pt idx="74">
                  <c:v>0.33101621979476992</c:v>
                </c:pt>
                <c:pt idx="75">
                  <c:v>0.32992411745298583</c:v>
                </c:pt>
                <c:pt idx="76">
                  <c:v>-0.88786583360738092</c:v>
                </c:pt>
                <c:pt idx="77">
                  <c:v>-1.6257465162574578</c:v>
                </c:pt>
                <c:pt idx="78">
                  <c:v>2.15851602023608</c:v>
                </c:pt>
                <c:pt idx="79">
                  <c:v>-0.49521294156487294</c:v>
                </c:pt>
                <c:pt idx="80">
                  <c:v>-9.9535500995339934E-2</c:v>
                </c:pt>
                <c:pt idx="81">
                  <c:v>0.23248090335436356</c:v>
                </c:pt>
                <c:pt idx="82">
                  <c:v>-1.2922465208747629</c:v>
                </c:pt>
                <c:pt idx="83">
                  <c:v>-0.63779791876467862</c:v>
                </c:pt>
                <c:pt idx="84">
                  <c:v>0.54054054054054823</c:v>
                </c:pt>
                <c:pt idx="85">
                  <c:v>0.36962365591396701</c:v>
                </c:pt>
                <c:pt idx="86">
                  <c:v>1.0378305992634829</c:v>
                </c:pt>
                <c:pt idx="87">
                  <c:v>-3.4459907223326822</c:v>
                </c:pt>
                <c:pt idx="88">
                  <c:v>-0.7892930679478225</c:v>
                </c:pt>
                <c:pt idx="89">
                  <c:v>-3.0785195434105961</c:v>
                </c:pt>
                <c:pt idx="90">
                  <c:v>-8.2084225553176307</c:v>
                </c:pt>
                <c:pt idx="91">
                  <c:v>-2.6827371695178761</c:v>
                </c:pt>
                <c:pt idx="92">
                  <c:v>-2.7966440271673991</c:v>
                </c:pt>
                <c:pt idx="93">
                  <c:v>-2.0961775585696762</c:v>
                </c:pt>
                <c:pt idx="94">
                  <c:v>-0.79764903442484358</c:v>
                </c:pt>
                <c:pt idx="95">
                  <c:v>-2.2852306390181996</c:v>
                </c:pt>
                <c:pt idx="96">
                  <c:v>2.59852750108272</c:v>
                </c:pt>
                <c:pt idx="97">
                  <c:v>2.61713803292528</c:v>
                </c:pt>
                <c:pt idx="98">
                  <c:v>-3.3319621554915648</c:v>
                </c:pt>
                <c:pt idx="99">
                  <c:v>0.46808510638297635</c:v>
                </c:pt>
                <c:pt idx="100">
                  <c:v>1.3553578991952635</c:v>
                </c:pt>
                <c:pt idx="101">
                  <c:v>4.1788549937314796E-2</c:v>
                </c:pt>
                <c:pt idx="102">
                  <c:v>2.6315789473684141</c:v>
                </c:pt>
                <c:pt idx="103">
                  <c:v>3.7851037851037899</c:v>
                </c:pt>
                <c:pt idx="104">
                  <c:v>-3.8431372549019653</c:v>
                </c:pt>
                <c:pt idx="105">
                  <c:v>3.7520391517128946</c:v>
                </c:pt>
                <c:pt idx="106">
                  <c:v>-1.8867924528301931</c:v>
                </c:pt>
                <c:pt idx="107">
                  <c:v>-0.88141025641025195</c:v>
                </c:pt>
                <c:pt idx="108">
                  <c:v>-1.5763945028294282</c:v>
                </c:pt>
                <c:pt idx="109">
                  <c:v>0.28747433264886596</c:v>
                </c:pt>
                <c:pt idx="110">
                  <c:v>-1.6789516789516765</c:v>
                </c:pt>
                <c:pt idx="111">
                  <c:v>-1.8325697625989197</c:v>
                </c:pt>
                <c:pt idx="112">
                  <c:v>-1.5697921086126383</c:v>
                </c:pt>
                <c:pt idx="113">
                  <c:v>-0.51724137931033998</c:v>
                </c:pt>
                <c:pt idx="114">
                  <c:v>-0.86655112651646449</c:v>
                </c:pt>
                <c:pt idx="115">
                  <c:v>-1.7045454545454568</c:v>
                </c:pt>
                <c:pt idx="116">
                  <c:v>-2.4010671409515365</c:v>
                </c:pt>
                <c:pt idx="117">
                  <c:v>7.3348519362186764</c:v>
                </c:pt>
                <c:pt idx="118">
                  <c:v>-3.5653650254668956</c:v>
                </c:pt>
                <c:pt idx="119">
                  <c:v>-3.5651408450704198</c:v>
                </c:pt>
                <c:pt idx="120">
                  <c:v>-3.8795070743952533</c:v>
                </c:pt>
                <c:pt idx="121">
                  <c:v>0</c:v>
                </c:pt>
                <c:pt idx="122">
                  <c:v>4.2735042735042734</c:v>
                </c:pt>
                <c:pt idx="123">
                  <c:v>-1.8670309653916184</c:v>
                </c:pt>
                <c:pt idx="124">
                  <c:v>1.7169373549883939</c:v>
                </c:pt>
                <c:pt idx="125">
                  <c:v>-0.95802919708028944</c:v>
                </c:pt>
                <c:pt idx="126">
                  <c:v>0.55274067250115944</c:v>
                </c:pt>
                <c:pt idx="127">
                  <c:v>-0.50389372423271772</c:v>
                </c:pt>
                <c:pt idx="128">
                  <c:v>-2.1178637200736623</c:v>
                </c:pt>
                <c:pt idx="129">
                  <c:v>1.3170272812794033</c:v>
                </c:pt>
                <c:pt idx="130">
                  <c:v>-3.4818941504178276</c:v>
                </c:pt>
                <c:pt idx="131">
                  <c:v>0</c:v>
                </c:pt>
                <c:pt idx="132">
                  <c:v>-9.6200096200104404E-2</c:v>
                </c:pt>
                <c:pt idx="133">
                  <c:v>0.62590274434280757</c:v>
                </c:pt>
                <c:pt idx="134">
                  <c:v>-0.6220095693779959</c:v>
                </c:pt>
                <c:pt idx="135">
                  <c:v>3.9480019258546064</c:v>
                </c:pt>
                <c:pt idx="136">
                  <c:v>-0.27790643816581484</c:v>
                </c:pt>
                <c:pt idx="137">
                  <c:v>-4.2266604737575575</c:v>
                </c:pt>
                <c:pt idx="138">
                  <c:v>5.6741028128031124</c:v>
                </c:pt>
                <c:pt idx="139">
                  <c:v>-0.55071133547499629</c:v>
                </c:pt>
                <c:pt idx="140">
                  <c:v>-0.55376095985232521</c:v>
                </c:pt>
                <c:pt idx="141">
                  <c:v>-0.92807424593967514</c:v>
                </c:pt>
                <c:pt idx="142">
                  <c:v>-0.84309133489461896</c:v>
                </c:pt>
                <c:pt idx="143">
                  <c:v>-4.3457723193197868</c:v>
                </c:pt>
                <c:pt idx="144">
                  <c:v>-5.1851851851851851</c:v>
                </c:pt>
                <c:pt idx="145">
                  <c:v>0.52083333333333326</c:v>
                </c:pt>
                <c:pt idx="146">
                  <c:v>-1.0362694300518136</c:v>
                </c:pt>
                <c:pt idx="147">
                  <c:v>-3.664921465968586</c:v>
                </c:pt>
                <c:pt idx="148">
                  <c:v>1.6304347826086956</c:v>
                </c:pt>
                <c:pt idx="149">
                  <c:v>-0.85561497326202895</c:v>
                </c:pt>
                <c:pt idx="150">
                  <c:v>-1.4563106796116596</c:v>
                </c:pt>
                <c:pt idx="151">
                  <c:v>1.4778325123152805</c:v>
                </c:pt>
                <c:pt idx="152">
                  <c:v>1.6181229773462782</c:v>
                </c:pt>
                <c:pt idx="153">
                  <c:v>0.47770700636942975</c:v>
                </c:pt>
                <c:pt idx="154">
                  <c:v>-1.6376122556788286</c:v>
                </c:pt>
                <c:pt idx="155">
                  <c:v>-1.1815252416756117</c:v>
                </c:pt>
                <c:pt idx="156">
                  <c:v>0.59782608695651862</c:v>
                </c:pt>
                <c:pt idx="157">
                  <c:v>0.10804970286332634</c:v>
                </c:pt>
                <c:pt idx="158">
                  <c:v>0.86346465191580912</c:v>
                </c:pt>
                <c:pt idx="159">
                  <c:v>2.9427501337613697</c:v>
                </c:pt>
                <c:pt idx="160">
                  <c:v>0.31185031185030887</c:v>
                </c:pt>
                <c:pt idx="161">
                  <c:v>-1.1917098445595913</c:v>
                </c:pt>
                <c:pt idx="162">
                  <c:v>2.6219192448872577</c:v>
                </c:pt>
                <c:pt idx="163">
                  <c:v>4.8543689320388355</c:v>
                </c:pt>
                <c:pt idx="164">
                  <c:v>5.3606237816764137</c:v>
                </c:pt>
                <c:pt idx="165">
                  <c:v>-0.50878815911193076</c:v>
                </c:pt>
                <c:pt idx="166">
                  <c:v>-5.4858205485820468</c:v>
                </c:pt>
                <c:pt idx="167">
                  <c:v>4.6728971962616823</c:v>
                </c:pt>
                <c:pt idx="168">
                  <c:v>1.4097744360902256</c:v>
                </c:pt>
                <c:pt idx="169">
                  <c:v>0.41705282669137034</c:v>
                </c:pt>
                <c:pt idx="170">
                  <c:v>-9.2293493308716501E-2</c:v>
                </c:pt>
                <c:pt idx="171">
                  <c:v>0.87759815242494477</c:v>
                </c:pt>
                <c:pt idx="172">
                  <c:v>7.4633699633699546</c:v>
                </c:pt>
                <c:pt idx="173">
                  <c:v>-2.8973157221985444</c:v>
                </c:pt>
                <c:pt idx="174">
                  <c:v>-5.5726195699868439</c:v>
                </c:pt>
                <c:pt idx="175">
                  <c:v>-1.4405204460966516</c:v>
                </c:pt>
                <c:pt idx="176">
                  <c:v>-2.4516737388024463</c:v>
                </c:pt>
                <c:pt idx="177">
                  <c:v>-3.7699371677138771</c:v>
                </c:pt>
                <c:pt idx="178">
                  <c:v>2.9633350075339053</c:v>
                </c:pt>
                <c:pt idx="179">
                  <c:v>-3.0243902439024333</c:v>
                </c:pt>
                <c:pt idx="180">
                  <c:v>0.10060362173037658</c:v>
                </c:pt>
                <c:pt idx="181">
                  <c:v>1.0050251256281406</c:v>
                </c:pt>
                <c:pt idx="182">
                  <c:v>-0.74626865671641784</c:v>
                </c:pt>
                <c:pt idx="183">
                  <c:v>-3.7593984962406015</c:v>
                </c:pt>
                <c:pt idx="184">
                  <c:v>-2.604166666666667</c:v>
                </c:pt>
                <c:pt idx="185">
                  <c:v>0.96256684491979227</c:v>
                </c:pt>
                <c:pt idx="186">
                  <c:v>-0.26483050847457623</c:v>
                </c:pt>
                <c:pt idx="187">
                  <c:v>-0.84970791290495096</c:v>
                </c:pt>
                <c:pt idx="188">
                  <c:v>-5.3561863952862526E-2</c:v>
                </c:pt>
                <c:pt idx="189">
                  <c:v>6.9667738478027879</c:v>
                </c:pt>
                <c:pt idx="190">
                  <c:v>1.4529058116232494</c:v>
                </c:pt>
                <c:pt idx="191">
                  <c:v>-2.2222222222222223</c:v>
                </c:pt>
                <c:pt idx="192">
                  <c:v>-0.70707070707070996</c:v>
                </c:pt>
                <c:pt idx="193">
                  <c:v>-2.2889114954221768</c:v>
                </c:pt>
                <c:pt idx="194">
                  <c:v>0.9370119729307711</c:v>
                </c:pt>
                <c:pt idx="195">
                  <c:v>-0.51572975760701389</c:v>
                </c:pt>
                <c:pt idx="196">
                  <c:v>0.93312597200621195</c:v>
                </c:pt>
                <c:pt idx="197">
                  <c:v>0.82177709296354529</c:v>
                </c:pt>
                <c:pt idx="198">
                  <c:v>0.86602139582271453</c:v>
                </c:pt>
                <c:pt idx="199">
                  <c:v>0.70707070707070996</c:v>
                </c:pt>
                <c:pt idx="200">
                  <c:v>6.2186559679037146</c:v>
                </c:pt>
                <c:pt idx="201">
                  <c:v>-0.51935788479698897</c:v>
                </c:pt>
                <c:pt idx="202">
                  <c:v>-0.71191267204556252</c:v>
                </c:pt>
                <c:pt idx="203">
                  <c:v>-0.5258126195028654</c:v>
                </c:pt>
                <c:pt idx="204">
                  <c:v>2.1624219125420474</c:v>
                </c:pt>
                <c:pt idx="205">
                  <c:v>0.51740357478833221</c:v>
                </c:pt>
                <c:pt idx="206">
                  <c:v>1.0294805802526987</c:v>
                </c:pt>
                <c:pt idx="207">
                  <c:v>3.8443723946271344</c:v>
                </c:pt>
                <c:pt idx="208">
                  <c:v>3.434433541480828</c:v>
                </c:pt>
                <c:pt idx="209">
                  <c:v>-0.47434238896075648</c:v>
                </c:pt>
                <c:pt idx="210">
                  <c:v>-0.95320623916811831</c:v>
                </c:pt>
                <c:pt idx="211">
                  <c:v>-1.0936132983377078</c:v>
                </c:pt>
                <c:pt idx="212">
                  <c:v>-0.39805395842547797</c:v>
                </c:pt>
                <c:pt idx="213">
                  <c:v>1.8206039076376654</c:v>
                </c:pt>
                <c:pt idx="214">
                  <c:v>0.95944177932838581</c:v>
                </c:pt>
                <c:pt idx="215">
                  <c:v>0.34557235421166799</c:v>
                </c:pt>
                <c:pt idx="216">
                  <c:v>1.2483857081360212</c:v>
                </c:pt>
                <c:pt idx="217">
                  <c:v>-0.97789115646257785</c:v>
                </c:pt>
                <c:pt idx="218">
                  <c:v>-2.4044654358093576</c:v>
                </c:pt>
                <c:pt idx="219">
                  <c:v>-0.87989441267047952</c:v>
                </c:pt>
                <c:pt idx="220">
                  <c:v>-0.48823790501554493</c:v>
                </c:pt>
                <c:pt idx="221">
                  <c:v>5.2185548617306061</c:v>
                </c:pt>
                <c:pt idx="222">
                  <c:v>-1.8228062738448543</c:v>
                </c:pt>
                <c:pt idx="223">
                  <c:v>1.036269430051816</c:v>
                </c:pt>
                <c:pt idx="224">
                  <c:v>14.700854700854689</c:v>
                </c:pt>
                <c:pt idx="225">
                  <c:v>1.3412816691505303</c:v>
                </c:pt>
                <c:pt idx="226">
                  <c:v>2.9411764705882351</c:v>
                </c:pt>
                <c:pt idx="227">
                  <c:v>-0.21428571428572241</c:v>
                </c:pt>
                <c:pt idx="228">
                  <c:v>5.0107372942018618</c:v>
                </c:pt>
                <c:pt idx="229">
                  <c:v>-5.8623040218132205</c:v>
                </c:pt>
                <c:pt idx="230">
                  <c:v>0.18102824040550325</c:v>
                </c:pt>
                <c:pt idx="231">
                  <c:v>3.7947235272858695</c:v>
                </c:pt>
                <c:pt idx="232">
                  <c:v>3.7256267409470718</c:v>
                </c:pt>
                <c:pt idx="233">
                  <c:v>-1.5777106411547461</c:v>
                </c:pt>
                <c:pt idx="234">
                  <c:v>-0.47748976807639065</c:v>
                </c:pt>
                <c:pt idx="235">
                  <c:v>-3.666895133653183</c:v>
                </c:pt>
                <c:pt idx="236">
                  <c:v>5.9409462824617529</c:v>
                </c:pt>
                <c:pt idx="237">
                  <c:v>1.2760241773002052</c:v>
                </c:pt>
                <c:pt idx="238">
                  <c:v>1.6909814323607313</c:v>
                </c:pt>
                <c:pt idx="239">
                  <c:v>5.4450603195304819</c:v>
                </c:pt>
                <c:pt idx="240">
                  <c:v>1.7316017316017389</c:v>
                </c:pt>
                <c:pt idx="241">
                  <c:v>-3.282674772036478</c:v>
                </c:pt>
                <c:pt idx="242">
                  <c:v>-4.4626021370207383</c:v>
                </c:pt>
                <c:pt idx="243">
                  <c:v>-6.578947368420679E-2</c:v>
                </c:pt>
                <c:pt idx="244">
                  <c:v>-0.82290980908492417</c:v>
                </c:pt>
                <c:pt idx="245">
                  <c:v>2.6883504812479142</c:v>
                </c:pt>
                <c:pt idx="246">
                  <c:v>1.7776341305753074</c:v>
                </c:pt>
                <c:pt idx="247">
                  <c:v>-2.3181962527786459</c:v>
                </c:pt>
                <c:pt idx="248">
                  <c:v>5.2340702210663084</c:v>
                </c:pt>
                <c:pt idx="249">
                  <c:v>0.40160642570281474</c:v>
                </c:pt>
                <c:pt idx="250">
                  <c:v>2.9230769230769229</c:v>
                </c:pt>
                <c:pt idx="251">
                  <c:v>3.0792227204783291</c:v>
                </c:pt>
                <c:pt idx="252">
                  <c:v>-0.84106728538284048</c:v>
                </c:pt>
                <c:pt idx="253">
                  <c:v>15.296870429950282</c:v>
                </c:pt>
                <c:pt idx="254">
                  <c:v>-3.9573820395738117</c:v>
                </c:pt>
                <c:pt idx="255">
                  <c:v>2.2187004754358099</c:v>
                </c:pt>
                <c:pt idx="256">
                  <c:v>-4.1602067183462594</c:v>
                </c:pt>
                <c:pt idx="257">
                  <c:v>5.12267457535724</c:v>
                </c:pt>
                <c:pt idx="258">
                  <c:v>-1.6670941266991539</c:v>
                </c:pt>
                <c:pt idx="259">
                  <c:v>-2.2430881585811075</c:v>
                </c:pt>
                <c:pt idx="260">
                  <c:v>2.7748132337246467</c:v>
                </c:pt>
                <c:pt idx="261">
                  <c:v>-0.54517133956385411</c:v>
                </c:pt>
                <c:pt idx="262">
                  <c:v>-1.1485251892456365</c:v>
                </c:pt>
                <c:pt idx="263">
                  <c:v>11.671507789807233</c:v>
                </c:pt>
                <c:pt idx="264">
                  <c:v>-2.1045164341451827</c:v>
                </c:pt>
                <c:pt idx="265">
                  <c:v>2.6570048309178742</c:v>
                </c:pt>
                <c:pt idx="266">
                  <c:v>-0.5176470588235268</c:v>
                </c:pt>
                <c:pt idx="267">
                  <c:v>-0.23651844843897823</c:v>
                </c:pt>
                <c:pt idx="268">
                  <c:v>0.30820293978188984</c:v>
                </c:pt>
                <c:pt idx="269">
                  <c:v>-1.3708343181281046</c:v>
                </c:pt>
                <c:pt idx="270">
                  <c:v>-1.1023244668104535</c:v>
                </c:pt>
                <c:pt idx="271">
                  <c:v>3.3196026169130097</c:v>
                </c:pt>
                <c:pt idx="272">
                  <c:v>9.380863039400425E-2</c:v>
                </c:pt>
                <c:pt idx="273">
                  <c:v>-1.3120899718837917</c:v>
                </c:pt>
                <c:pt idx="274">
                  <c:v>6.6239316239316324</c:v>
                </c:pt>
                <c:pt idx="275">
                  <c:v>-0.24493431307059066</c:v>
                </c:pt>
                <c:pt idx="276">
                  <c:v>-3.0803571428571455</c:v>
                </c:pt>
                <c:pt idx="277">
                  <c:v>-3.5697835099032704</c:v>
                </c:pt>
                <c:pt idx="278">
                  <c:v>-3.9168855982803863</c:v>
                </c:pt>
                <c:pt idx="279">
                  <c:v>-1.3422818791946394</c:v>
                </c:pt>
                <c:pt idx="280">
                  <c:v>-3.0234315948601664</c:v>
                </c:pt>
                <c:pt idx="281">
                  <c:v>-1.2210963886723796</c:v>
                </c:pt>
                <c:pt idx="282">
                  <c:v>2.3934771173066869</c:v>
                </c:pt>
                <c:pt idx="283">
                  <c:v>3.6989468276393467</c:v>
                </c:pt>
                <c:pt idx="284">
                  <c:v>0.94129303938568532</c:v>
                </c:pt>
                <c:pt idx="285">
                  <c:v>-9.8159509202448397E-2</c:v>
                </c:pt>
                <c:pt idx="286">
                  <c:v>-1.5475313190862223</c:v>
                </c:pt>
                <c:pt idx="287">
                  <c:v>3.1187624750499001</c:v>
                </c:pt>
                <c:pt idx="288">
                  <c:v>-0.94362448584564096</c:v>
                </c:pt>
                <c:pt idx="289">
                  <c:v>3.0532486565705912</c:v>
                </c:pt>
                <c:pt idx="290">
                  <c:v>-3.2709172789760501</c:v>
                </c:pt>
                <c:pt idx="291">
                  <c:v>0.98015192354814984</c:v>
                </c:pt>
                <c:pt idx="292">
                  <c:v>-0.14559572919194921</c:v>
                </c:pt>
                <c:pt idx="293">
                  <c:v>-2.5030376670716916</c:v>
                </c:pt>
                <c:pt idx="294">
                  <c:v>0.62313060817547361</c:v>
                </c:pt>
                <c:pt idx="295">
                  <c:v>-0.61927173643794897</c:v>
                </c:pt>
                <c:pt idx="296">
                  <c:v>0</c:v>
                </c:pt>
                <c:pt idx="297">
                  <c:v>3.863409770687936</c:v>
                </c:pt>
                <c:pt idx="298">
                  <c:v>-7.3914086873050193</c:v>
                </c:pt>
                <c:pt idx="299">
                  <c:v>2.4358642135268291</c:v>
                </c:pt>
                <c:pt idx="300">
                  <c:v>-1.2648621300278269</c:v>
                </c:pt>
                <c:pt idx="301">
                  <c:v>1.2810658467845248</c:v>
                </c:pt>
                <c:pt idx="302">
                  <c:v>-0.55653933721224091</c:v>
                </c:pt>
                <c:pt idx="303">
                  <c:v>1.1193080641058197</c:v>
                </c:pt>
                <c:pt idx="304">
                  <c:v>-0.75471698113207553</c:v>
                </c:pt>
                <c:pt idx="305">
                  <c:v>-2.8643852978453768</c:v>
                </c:pt>
                <c:pt idx="306">
                  <c:v>0.31315240083507012</c:v>
                </c:pt>
                <c:pt idx="307">
                  <c:v>2.3673257023933463</c:v>
                </c:pt>
                <c:pt idx="308">
                  <c:v>0.53367217280813795</c:v>
                </c:pt>
                <c:pt idx="309">
                  <c:v>-1.8452982810920151</c:v>
                </c:pt>
                <c:pt idx="310">
                  <c:v>-0.56657223796033707</c:v>
                </c:pt>
                <c:pt idx="311">
                  <c:v>-0.41440041440042025</c:v>
                </c:pt>
                <c:pt idx="312">
                  <c:v>0.80624187256177449</c:v>
                </c:pt>
                <c:pt idx="313">
                  <c:v>1.9607843137254812</c:v>
                </c:pt>
                <c:pt idx="314">
                  <c:v>5.9463562753036436</c:v>
                </c:pt>
                <c:pt idx="315">
                  <c:v>-0.50155242417004209</c:v>
                </c:pt>
                <c:pt idx="316">
                  <c:v>0.74411905904943965</c:v>
                </c:pt>
                <c:pt idx="317">
                  <c:v>-2.5732666190135838</c:v>
                </c:pt>
                <c:pt idx="318">
                  <c:v>0.48911714355588171</c:v>
                </c:pt>
                <c:pt idx="319">
                  <c:v>-1.9712825504988967</c:v>
                </c:pt>
                <c:pt idx="320">
                  <c:v>0.96822244289969639</c:v>
                </c:pt>
                <c:pt idx="321">
                  <c:v>7.9173838209982765</c:v>
                </c:pt>
                <c:pt idx="322">
                  <c:v>-0.70631123262701434</c:v>
                </c:pt>
                <c:pt idx="323">
                  <c:v>-1.4915098669114273</c:v>
                </c:pt>
                <c:pt idx="324">
                  <c:v>-1.0482180293501049</c:v>
                </c:pt>
                <c:pt idx="325">
                  <c:v>-4.4491525423728886</c:v>
                </c:pt>
                <c:pt idx="326">
                  <c:v>-2.4390243902438971</c:v>
                </c:pt>
                <c:pt idx="327">
                  <c:v>5.808080808080808</c:v>
                </c:pt>
                <c:pt idx="328">
                  <c:v>0.19093078758950152</c:v>
                </c:pt>
                <c:pt idx="329">
                  <c:v>6.5507384468794658</c:v>
                </c:pt>
                <c:pt idx="330">
                  <c:v>-3.0851777330650596</c:v>
                </c:pt>
                <c:pt idx="331">
                  <c:v>-2.468281430219144</c:v>
                </c:pt>
                <c:pt idx="332">
                  <c:v>1.2771996215704771</c:v>
                </c:pt>
                <c:pt idx="333">
                  <c:v>0.25688930406352706</c:v>
                </c:pt>
                <c:pt idx="334">
                  <c:v>11.111111111111107</c:v>
                </c:pt>
                <c:pt idx="335">
                  <c:v>0.58700209643606105</c:v>
                </c:pt>
                <c:pt idx="336">
                  <c:v>-0.47936640266778063</c:v>
                </c:pt>
                <c:pt idx="337">
                  <c:v>0.10471204188481677</c:v>
                </c:pt>
                <c:pt idx="338">
                  <c:v>-0.52301255230125521</c:v>
                </c:pt>
                <c:pt idx="339">
                  <c:v>4.4374342797055784</c:v>
                </c:pt>
                <c:pt idx="340">
                  <c:v>3.1614981876761843</c:v>
                </c:pt>
                <c:pt idx="341">
                  <c:v>1.2687878196369315</c:v>
                </c:pt>
                <c:pt idx="342">
                  <c:v>-2.891287586738617</c:v>
                </c:pt>
                <c:pt idx="343">
                  <c:v>-1.9849146486705584E-2</c:v>
                </c:pt>
                <c:pt idx="344">
                  <c:v>5.9559261465160093E-2</c:v>
                </c:pt>
                <c:pt idx="345">
                  <c:v>-2.698412698412703</c:v>
                </c:pt>
                <c:pt idx="346">
                  <c:v>7.198205546492674</c:v>
                </c:pt>
                <c:pt idx="347">
                  <c:v>3.3669393190032206</c:v>
                </c:pt>
                <c:pt idx="348">
                  <c:v>-1.8954729481045187</c:v>
                </c:pt>
                <c:pt idx="349">
                  <c:v>6.1151753892327934</c:v>
                </c:pt>
                <c:pt idx="350">
                  <c:v>-1.4672087678981913</c:v>
                </c:pt>
                <c:pt idx="351">
                  <c:v>0.64585575888052082</c:v>
                </c:pt>
                <c:pt idx="352">
                  <c:v>2.6381461675579239</c:v>
                </c:pt>
                <c:pt idx="353">
                  <c:v>15.265717262938539</c:v>
                </c:pt>
                <c:pt idx="354">
                  <c:v>-1.7025764652704636</c:v>
                </c:pt>
                <c:pt idx="355">
                  <c:v>5.3954629061925266</c:v>
                </c:pt>
                <c:pt idx="356">
                  <c:v>3.5922047702152313</c:v>
                </c:pt>
                <c:pt idx="357">
                  <c:v>2.0216201038888237</c:v>
                </c:pt>
                <c:pt idx="358">
                  <c:v>8.435392871886604</c:v>
                </c:pt>
                <c:pt idx="359">
                  <c:v>1.3832487309644641</c:v>
                </c:pt>
                <c:pt idx="360">
                  <c:v>1.0514457378895954</c:v>
                </c:pt>
                <c:pt idx="361">
                  <c:v>1.6722408026755853</c:v>
                </c:pt>
                <c:pt idx="362">
                  <c:v>-0.62134502923975499</c:v>
                </c:pt>
                <c:pt idx="363">
                  <c:v>-0.96849331862205357</c:v>
                </c:pt>
                <c:pt idx="364">
                  <c:v>1.7083436494181814</c:v>
                </c:pt>
                <c:pt idx="365">
                  <c:v>2.8115871470301879</c:v>
                </c:pt>
                <c:pt idx="366">
                  <c:v>7.8607789747839441</c:v>
                </c:pt>
                <c:pt idx="367">
                  <c:v>-0.50488420590495253</c:v>
                </c:pt>
                <c:pt idx="368">
                  <c:v>2.846111417539984</c:v>
                </c:pt>
                <c:pt idx="369">
                  <c:v>1.5660195216132173</c:v>
                </c:pt>
                <c:pt idx="370">
                  <c:v>2.5240257682965441</c:v>
                </c:pt>
                <c:pt idx="371">
                  <c:v>2.9563246806757362</c:v>
                </c:pt>
                <c:pt idx="372">
                  <c:v>4.9224612306153128</c:v>
                </c:pt>
                <c:pt idx="373">
                  <c:v>0.6293506245828081</c:v>
                </c:pt>
                <c:pt idx="374">
                  <c:v>-2.5300862314033967</c:v>
                </c:pt>
                <c:pt idx="375">
                  <c:v>0.73886836476765871</c:v>
                </c:pt>
                <c:pt idx="376">
                  <c:v>-1.5344528083381674</c:v>
                </c:pt>
                <c:pt idx="377">
                  <c:v>-2.8423012839360973</c:v>
                </c:pt>
                <c:pt idx="378">
                  <c:v>-4.2973872692423996</c:v>
                </c:pt>
                <c:pt idx="379">
                  <c:v>-3.9211552650996144</c:v>
                </c:pt>
                <c:pt idx="380">
                  <c:v>-0.81184860120679958</c:v>
                </c:pt>
                <c:pt idx="381">
                  <c:v>-2.6545736091140357</c:v>
                </c:pt>
                <c:pt idx="382">
                  <c:v>2.6360640836268527</c:v>
                </c:pt>
                <c:pt idx="383">
                  <c:v>-2.9447581091553094</c:v>
                </c:pt>
                <c:pt idx="384">
                  <c:v>-2.6234743926086459</c:v>
                </c:pt>
                <c:pt idx="385">
                  <c:v>4.205224317675996</c:v>
                </c:pt>
                <c:pt idx="386">
                  <c:v>1.2140287769784122</c:v>
                </c:pt>
                <c:pt idx="387">
                  <c:v>-3.1874722345624091</c:v>
                </c:pt>
                <c:pt idx="388">
                  <c:v>-1.1930710106688185</c:v>
                </c:pt>
                <c:pt idx="389">
                  <c:v>2.0318123766399627</c:v>
                </c:pt>
                <c:pt idx="390">
                  <c:v>6.8388711879836164</c:v>
                </c:pt>
                <c:pt idx="391">
                  <c:v>4.4413675577803859</c:v>
                </c:pt>
                <c:pt idx="392">
                  <c:v>-3.9567611666326807</c:v>
                </c:pt>
                <c:pt idx="393">
                  <c:v>1.5077511148863927</c:v>
                </c:pt>
                <c:pt idx="394">
                  <c:v>6.2761506276152998E-2</c:v>
                </c:pt>
                <c:pt idx="395">
                  <c:v>6.3662973029479373</c:v>
                </c:pt>
                <c:pt idx="396">
                  <c:v>5.1498771498771587</c:v>
                </c:pt>
                <c:pt idx="397">
                  <c:v>-1.1496401532853706</c:v>
                </c:pt>
                <c:pt idx="398">
                  <c:v>2.6191376701966762</c:v>
                </c:pt>
                <c:pt idx="399">
                  <c:v>1.7783101446604586</c:v>
                </c:pt>
                <c:pt idx="400">
                  <c:v>-7.2605468042730239</c:v>
                </c:pt>
                <c:pt idx="401">
                  <c:v>-3.9632955876610829</c:v>
                </c:pt>
                <c:pt idx="402">
                  <c:v>4.6249237649928849</c:v>
                </c:pt>
                <c:pt idx="403">
                  <c:v>2.0305061692412409</c:v>
                </c:pt>
                <c:pt idx="404">
                  <c:v>9.3791658731670147</c:v>
                </c:pt>
                <c:pt idx="405">
                  <c:v>2.890223731174375</c:v>
                </c:pt>
                <c:pt idx="406">
                  <c:v>6.5149335815212792</c:v>
                </c:pt>
                <c:pt idx="407">
                  <c:v>-0.9452696798792668</c:v>
                </c:pt>
                <c:pt idx="408">
                  <c:v>-4.0978348035284613</c:v>
                </c:pt>
                <c:pt idx="409">
                  <c:v>-0.9616188644535496</c:v>
                </c:pt>
                <c:pt idx="410">
                  <c:v>3.2674772036474007</c:v>
                </c:pt>
                <c:pt idx="411">
                  <c:v>3.147739350829859</c:v>
                </c:pt>
                <c:pt idx="412">
                  <c:v>-0.46766011414076286</c:v>
                </c:pt>
                <c:pt idx="413">
                  <c:v>-3.8384964561599144</c:v>
                </c:pt>
                <c:pt idx="414">
                  <c:v>-0.15734989648033881</c:v>
                </c:pt>
                <c:pt idx="415">
                  <c:v>-2.952886529528858</c:v>
                </c:pt>
                <c:pt idx="416">
                  <c:v>-0.56410256410255633</c:v>
                </c:pt>
                <c:pt idx="417">
                  <c:v>-4.993983152827929</c:v>
                </c:pt>
                <c:pt idx="418">
                  <c:v>-4.9941192436442643</c:v>
                </c:pt>
                <c:pt idx="419">
                  <c:v>-4.9995238548709544</c:v>
                </c:pt>
                <c:pt idx="420">
                  <c:v>4.9919807538091483</c:v>
                </c:pt>
                <c:pt idx="421">
                  <c:v>-4.9933167844185666</c:v>
                </c:pt>
                <c:pt idx="422">
                  <c:v>-4.6427494724148373</c:v>
                </c:pt>
                <c:pt idx="423">
                  <c:v>-4.9952576667720496</c:v>
                </c:pt>
                <c:pt idx="424">
                  <c:v>0.25513033832500881</c:v>
                </c:pt>
                <c:pt idx="425">
                  <c:v>3.7287010400531146</c:v>
                </c:pt>
                <c:pt idx="426">
                  <c:v>-0.49066666666666914</c:v>
                </c:pt>
                <c:pt idx="427">
                  <c:v>-2.2188873405509626</c:v>
                </c:pt>
                <c:pt idx="428">
                  <c:v>-2.1486516114887113</c:v>
                </c:pt>
                <c:pt idx="429">
                  <c:v>4.9966390320412302</c:v>
                </c:pt>
                <c:pt idx="430">
                  <c:v>2.6248399487836012</c:v>
                </c:pt>
                <c:pt idx="431">
                  <c:v>4.9906425452276988</c:v>
                </c:pt>
                <c:pt idx="432">
                  <c:v>4.9910873440285295</c:v>
                </c:pt>
                <c:pt idx="433">
                  <c:v>-1.6034710431993962</c:v>
                </c:pt>
                <c:pt idx="434">
                  <c:v>0.59432515337423752</c:v>
                </c:pt>
                <c:pt idx="435">
                  <c:v>-1.9249094720792874</c:v>
                </c:pt>
                <c:pt idx="436">
                  <c:v>4.6055188495919026</c:v>
                </c:pt>
                <c:pt idx="437">
                  <c:v>0.39940553594651518</c:v>
                </c:pt>
                <c:pt idx="438">
                  <c:v>-2.0630955685077419</c:v>
                </c:pt>
                <c:pt idx="439">
                  <c:v>4.5248441337615812</c:v>
                </c:pt>
                <c:pt idx="440">
                  <c:v>1.0483506552191513</c:v>
                </c:pt>
                <c:pt idx="441">
                  <c:v>-3.0945353725069236</c:v>
                </c:pt>
                <c:pt idx="442">
                  <c:v>3.0733733271804295</c:v>
                </c:pt>
                <c:pt idx="443">
                  <c:v>-2.9280085959885427</c:v>
                </c:pt>
                <c:pt idx="444">
                  <c:v>1.2637210589429062</c:v>
                </c:pt>
                <c:pt idx="445">
                  <c:v>-0.83803971579523107</c:v>
                </c:pt>
                <c:pt idx="446">
                  <c:v>4.5471247473819592</c:v>
                </c:pt>
                <c:pt idx="447">
                  <c:v>4.1121166857042608</c:v>
                </c:pt>
                <c:pt idx="448">
                  <c:v>1.2237319605029959</c:v>
                </c:pt>
                <c:pt idx="449">
                  <c:v>0.53360013340002199</c:v>
                </c:pt>
                <c:pt idx="450">
                  <c:v>7.0658483994028893</c:v>
                </c:pt>
                <c:pt idx="451">
                  <c:v>-0.75910147172733966</c:v>
                </c:pt>
                <c:pt idx="452">
                  <c:v>-1.4985950671245742</c:v>
                </c:pt>
                <c:pt idx="453">
                  <c:v>-0.53882725832012313</c:v>
                </c:pt>
                <c:pt idx="454">
                  <c:v>-7.9668578712664452E-3</c:v>
                </c:pt>
                <c:pt idx="455">
                  <c:v>-1.8962632459564941</c:v>
                </c:pt>
                <c:pt idx="456">
                  <c:v>-1.6161780232274721</c:v>
                </c:pt>
                <c:pt idx="457">
                  <c:v>-5.8940069341258114</c:v>
                </c:pt>
                <c:pt idx="458">
                  <c:v>-1.736842105263154</c:v>
                </c:pt>
                <c:pt idx="459">
                  <c:v>-0.86591680057133047</c:v>
                </c:pt>
                <c:pt idx="460">
                  <c:v>-2.2422332282755595</c:v>
                </c:pt>
                <c:pt idx="461">
                  <c:v>2.0173176123802592</c:v>
                </c:pt>
                <c:pt idx="462">
                  <c:v>2.2031602708803693</c:v>
                </c:pt>
                <c:pt idx="463">
                  <c:v>-1.1573460553052508</c:v>
                </c:pt>
                <c:pt idx="464">
                  <c:v>9.1079728280300412</c:v>
                </c:pt>
                <c:pt idx="465">
                  <c:v>-0.11468829360203907</c:v>
                </c:pt>
                <c:pt idx="466">
                  <c:v>3.157549413597966</c:v>
                </c:pt>
                <c:pt idx="467">
                  <c:v>-2.6792812847829581</c:v>
                </c:pt>
                <c:pt idx="468">
                  <c:v>-1.9687933992320816</c:v>
                </c:pt>
                <c:pt idx="469">
                  <c:v>0.85833333333332951</c:v>
                </c:pt>
                <c:pt idx="470">
                  <c:v>-72.734032884408833</c:v>
                </c:pt>
                <c:pt idx="471">
                  <c:v>-0.5151515151515117</c:v>
                </c:pt>
                <c:pt idx="472">
                  <c:v>-9.9908620164483732</c:v>
                </c:pt>
                <c:pt idx="473">
                  <c:v>-2.9441624365482197</c:v>
                </c:pt>
                <c:pt idx="474">
                  <c:v>1.394700139470014</c:v>
                </c:pt>
                <c:pt idx="475">
                  <c:v>2.4415405777166317</c:v>
                </c:pt>
                <c:pt idx="476">
                  <c:v>2.9540114132259188</c:v>
                </c:pt>
                <c:pt idx="477">
                  <c:v>-9.9771763938702218</c:v>
                </c:pt>
                <c:pt idx="478">
                  <c:v>1.2676566461427019</c:v>
                </c:pt>
                <c:pt idx="479">
                  <c:v>4.72103004291845</c:v>
                </c:pt>
                <c:pt idx="480">
                  <c:v>2.5956284153005349</c:v>
                </c:pt>
                <c:pt idx="481">
                  <c:v>-0.37283621837550091</c:v>
                </c:pt>
                <c:pt idx="482">
                  <c:v>1.082598235765841</c:v>
                </c:pt>
                <c:pt idx="483">
                  <c:v>-1.0842258363083344</c:v>
                </c:pt>
                <c:pt idx="484">
                  <c:v>-2.212271086753109</c:v>
                </c:pt>
                <c:pt idx="485">
                  <c:v>-0.62196705625042481</c:v>
                </c:pt>
                <c:pt idx="486">
                  <c:v>-0.78404401650619993</c:v>
                </c:pt>
                <c:pt idx="487">
                  <c:v>-3.5907389435740877</c:v>
                </c:pt>
                <c:pt idx="488">
                  <c:v>1.3014092608570418</c:v>
                </c:pt>
                <c:pt idx="489">
                  <c:v>8.5172829867275576E-2</c:v>
                </c:pt>
                <c:pt idx="490">
                  <c:v>-1.2552301255229996</c:v>
                </c:pt>
                <c:pt idx="491">
                  <c:v>2.6429187015225351</c:v>
                </c:pt>
                <c:pt idx="492">
                  <c:v>-0.16092919115588425</c:v>
                </c:pt>
                <c:pt idx="493">
                  <c:v>-1.8011072955357719</c:v>
                </c:pt>
                <c:pt idx="494">
                  <c:v>1.2417927490722303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EC-43B2-A1EB-E1EE98D0C775}"/>
            </c:ext>
          </c:extLst>
        </c:ser>
        <c:ser>
          <c:idx val="2"/>
          <c:order val="2"/>
          <c:tx>
            <c:strRef>
              <c:f>'Part 1'!$AY$3</c:f>
              <c:strCache>
                <c:ptCount val="1"/>
                <c:pt idx="0">
                  <c:v>DAILY VARIATION(%)-NIFTY 50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EC-43B2-A1EB-E1EE98D0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4944"/>
        <c:axId val="8732233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8EC-43B2-A1EB-E1EE98D0C775}"/>
                  </c:ext>
                </c:extLst>
              </c15:ser>
            </c15:filteredScatterSeries>
          </c:ext>
        </c:extLst>
      </c:scatterChart>
      <c:valAx>
        <c:axId val="87324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23344"/>
        <c:crosses val="autoZero"/>
        <c:crossBetween val="midCat"/>
      </c:valAx>
      <c:valAx>
        <c:axId val="8732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INOXWIND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1'!$P$3:$P$497</c:f>
              <c:numCache>
                <c:formatCode>General</c:formatCode>
                <c:ptCount val="495"/>
                <c:pt idx="5">
                  <c:v>2.4005053695514733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-1.8507094386181371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2.8284098051539912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6.3569682151589282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17.413793103448285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10.37181996086105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-4.2047531992687457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2.2423664122137485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15.647226173541961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12.505125051250502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15.087463556851324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-9.2146928435718873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0.76735263341471527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5.7374164026750982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0.16644474034620507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0.16616816218012628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-0.98651759289707319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-0.79707738292927066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-5.8467741935483977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-15.667380442541035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-8.4638171815496002E-2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3.8542990258365077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-0.40783034257748779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-6.306306306306297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-4.2395104895104962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4.5641259698765091E-2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-1.7335766423357588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-3.5747446610956439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4.3331728454501688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-7.6543209876543212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1.2299465240641774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-1.2678288431061837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9.7913322632423672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5.1656920077972828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10.291353383458636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-15.168299957392414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0.20090406830738611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7.256355932203383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-2.8557114228456859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3.0713170223841781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5.1010101010100986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7.1701720841300194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0.44603033006244425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3.419182948490239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-0.55817947617003494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20.639032815198611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6.6213314244810304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1.2420275260154567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0.79575596816975369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9.4950778024769882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7.5696055684454659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3.2892963062820293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10.362829548420773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0.85146641438031356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1.8292682926829296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-14.084821428571434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5.7677318784099887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0.24563989191844754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-1.6907620681205671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-2.716849451645059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-0.2023779408044552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-1.5716096324461315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-0.10111223458039284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3.972672064777325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4.4779751764419649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-3.8549793483249224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2.1957040572792335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11.630079402148532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5.3974895397489568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7.8602620087336179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6.7148563819668921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26.969696969696962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15.232345921662221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11.001461988304102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14.928376938558054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6.7367119901112575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-12.748504149778036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-1.60380488883973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5.5418165467625844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8.8529813381884459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15.471461425883323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3.99239543726237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3.1078610603290717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1.7899358324890084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-10.478632478632472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-9.4025661587810809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3.6955078557203023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16.872059153036076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1.9524617996604456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-2.6384044360969505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18.592687855961795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4.0885719024713847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-11.520994343080226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9.9234579018460192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-0.85197018104367084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-75.972899281169958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0.68775790921595592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-6.1475409836067897E-2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-5.8347814463307159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-0.54652565831498467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B4-4FE2-9065-A8872875C417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B4-4FE2-9065-A8872875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286512"/>
        <c:axId val="445299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DB4-4FE2-9065-A8872875C417}"/>
                  </c:ext>
                </c:extLst>
              </c15:ser>
            </c15:filteredScatterSeries>
          </c:ext>
        </c:extLst>
      </c:scatterChart>
      <c:valAx>
        <c:axId val="4452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99472"/>
        <c:crosses val="autoZero"/>
        <c:crossBetween val="midCat"/>
      </c:valAx>
      <c:valAx>
        <c:axId val="4452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8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DATAPATTNS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1'!$T$3:$T$497</c:f>
              <c:numCache>
                <c:formatCode>General</c:formatCode>
                <c:ptCount val="495"/>
                <c:pt idx="1">
                  <c:v>-0.67135050741607405</c:v>
                </c:pt>
                <c:pt idx="2">
                  <c:v>0.80163470606726006</c:v>
                </c:pt>
                <c:pt idx="3">
                  <c:v>2.3935755496647473</c:v>
                </c:pt>
                <c:pt idx="4">
                  <c:v>5.7184192492195338</c:v>
                </c:pt>
                <c:pt idx="5">
                  <c:v>0.14405070584845864</c:v>
                </c:pt>
                <c:pt idx="6">
                  <c:v>1.9490794016110404</c:v>
                </c:pt>
                <c:pt idx="7">
                  <c:v>3.2592592592592626</c:v>
                </c:pt>
                <c:pt idx="8">
                  <c:v>-1.9471203115392497</c:v>
                </c:pt>
                <c:pt idx="9">
                  <c:v>2.0903010033441648E-2</c:v>
                </c:pt>
                <c:pt idx="10">
                  <c:v>1.6858237547892754</c:v>
                </c:pt>
                <c:pt idx="11">
                  <c:v>-1.8496951428375694</c:v>
                </c:pt>
                <c:pt idx="12">
                  <c:v>-0.10469742444335868</c:v>
                </c:pt>
                <c:pt idx="13">
                  <c:v>4.1154276131917173</c:v>
                </c:pt>
                <c:pt idx="14">
                  <c:v>0.5167438426951243</c:v>
                </c:pt>
                <c:pt idx="15">
                  <c:v>1.1416744558686165</c:v>
                </c:pt>
                <c:pt idx="16">
                  <c:v>-0.88454683477457863</c:v>
                </c:pt>
                <c:pt idx="17">
                  <c:v>-0.9723609723609663</c:v>
                </c:pt>
                <c:pt idx="18">
                  <c:v>-1.7687806846459198</c:v>
                </c:pt>
                <c:pt idx="19">
                  <c:v>5.0732575653840986</c:v>
                </c:pt>
                <c:pt idx="20">
                  <c:v>-1.3357659477422297</c:v>
                </c:pt>
                <c:pt idx="21">
                  <c:v>2.5161801611411905</c:v>
                </c:pt>
                <c:pt idx="22">
                  <c:v>2.7378728338594347</c:v>
                </c:pt>
                <c:pt idx="23">
                  <c:v>-5.8251818409831868</c:v>
                </c:pt>
                <c:pt idx="24">
                  <c:v>3.3024835208735537</c:v>
                </c:pt>
                <c:pt idx="25">
                  <c:v>3.0808894618111475</c:v>
                </c:pt>
                <c:pt idx="26">
                  <c:v>2.5698743200150154</c:v>
                </c:pt>
                <c:pt idx="27">
                  <c:v>1.6093635698610012</c:v>
                </c:pt>
                <c:pt idx="28">
                  <c:v>0</c:v>
                </c:pt>
                <c:pt idx="29">
                  <c:v>-0.14398848092151809</c:v>
                </c:pt>
                <c:pt idx="30">
                  <c:v>0.76303773131457686</c:v>
                </c:pt>
                <c:pt idx="31">
                  <c:v>2.5341363067199336</c:v>
                </c:pt>
                <c:pt idx="32">
                  <c:v>0.50011630611770974</c:v>
                </c:pt>
                <c:pt idx="33">
                  <c:v>0.27195926397407971</c:v>
                </c:pt>
                <c:pt idx="34">
                  <c:v>-0.33469905938024014</c:v>
                </c:pt>
                <c:pt idx="35">
                  <c:v>-2.7560650801922248</c:v>
                </c:pt>
                <c:pt idx="36">
                  <c:v>0.39297409943435008</c:v>
                </c:pt>
                <c:pt idx="37">
                  <c:v>4.5074432121463737</c:v>
                </c:pt>
                <c:pt idx="38">
                  <c:v>1.5379376879859337</c:v>
                </c:pt>
                <c:pt idx="39">
                  <c:v>7.059020791415155</c:v>
                </c:pt>
                <c:pt idx="40">
                  <c:v>7.8047507178282434</c:v>
                </c:pt>
                <c:pt idx="41">
                  <c:v>3.3607748184019419</c:v>
                </c:pt>
                <c:pt idx="42">
                  <c:v>2.8673163418290768</c:v>
                </c:pt>
                <c:pt idx="43">
                  <c:v>-3.5297868464201132</c:v>
                </c:pt>
                <c:pt idx="44">
                  <c:v>1.7326849534960707</c:v>
                </c:pt>
                <c:pt idx="45">
                  <c:v>-1.0859476517542273</c:v>
                </c:pt>
                <c:pt idx="46">
                  <c:v>6.3432485690156621</c:v>
                </c:pt>
                <c:pt idx="47">
                  <c:v>3.8780552369187369</c:v>
                </c:pt>
                <c:pt idx="48">
                  <c:v>-1.4015714589084731</c:v>
                </c:pt>
                <c:pt idx="49">
                  <c:v>-2.3217747146241692</c:v>
                </c:pt>
                <c:pt idx="50">
                  <c:v>-4.7803845475392528</c:v>
                </c:pt>
                <c:pt idx="51">
                  <c:v>4.8073360503890417</c:v>
                </c:pt>
                <c:pt idx="52">
                  <c:v>4.4233318603623468</c:v>
                </c:pt>
                <c:pt idx="53">
                  <c:v>0.14811053277474504</c:v>
                </c:pt>
                <c:pt idx="54">
                  <c:v>4.6395673117552692</c:v>
                </c:pt>
                <c:pt idx="55">
                  <c:v>-3.113390405427229</c:v>
                </c:pt>
                <c:pt idx="56">
                  <c:v>0.1041970574750969</c:v>
                </c:pt>
                <c:pt idx="57">
                  <c:v>2.177533516529258</c:v>
                </c:pt>
                <c:pt idx="58">
                  <c:v>-3.6632574059736807</c:v>
                </c:pt>
                <c:pt idx="59">
                  <c:v>1.9456898739531343</c:v>
                </c:pt>
                <c:pt idx="60">
                  <c:v>-6.0783337482366608</c:v>
                </c:pt>
                <c:pt idx="61">
                  <c:v>-1.9172151786897396</c:v>
                </c:pt>
                <c:pt idx="62">
                  <c:v>1.0223843624735314</c:v>
                </c:pt>
                <c:pt idx="63">
                  <c:v>0.72224699063753084</c:v>
                </c:pt>
                <c:pt idx="64">
                  <c:v>-3.9438739376770506</c:v>
                </c:pt>
                <c:pt idx="65">
                  <c:v>3.4606700152066683</c:v>
                </c:pt>
                <c:pt idx="66">
                  <c:v>7.3712809549260658</c:v>
                </c:pt>
                <c:pt idx="67">
                  <c:v>-0.51852159123905928</c:v>
                </c:pt>
                <c:pt idx="68">
                  <c:v>-0.75890251021598776</c:v>
                </c:pt>
                <c:pt idx="69">
                  <c:v>-3.0420168067226929</c:v>
                </c:pt>
                <c:pt idx="70">
                  <c:v>0.46368521407524155</c:v>
                </c:pt>
                <c:pt idx="71">
                  <c:v>0.46154509770089364</c:v>
                </c:pt>
                <c:pt idx="72">
                  <c:v>3.0656934306569381</c:v>
                </c:pt>
                <c:pt idx="73">
                  <c:v>7.1613064489251821</c:v>
                </c:pt>
                <c:pt idx="74">
                  <c:v>9.7422540139175027</c:v>
                </c:pt>
                <c:pt idx="75">
                  <c:v>-3.6416451167239425</c:v>
                </c:pt>
                <c:pt idx="76">
                  <c:v>8.8232050292272005E-2</c:v>
                </c:pt>
                <c:pt idx="77">
                  <c:v>-2.0899908172635477</c:v>
                </c:pt>
                <c:pt idx="78">
                  <c:v>0.33013205282113534</c:v>
                </c:pt>
                <c:pt idx="79">
                  <c:v>1.4545318576129258</c:v>
                </c:pt>
                <c:pt idx="80">
                  <c:v>-1.5811005049202111</c:v>
                </c:pt>
                <c:pt idx="81">
                  <c:v>0.13855602156979546</c:v>
                </c:pt>
                <c:pt idx="82">
                  <c:v>-0.15706218914774384</c:v>
                </c:pt>
                <c:pt idx="83">
                  <c:v>0.61425521555114759</c:v>
                </c:pt>
                <c:pt idx="84">
                  <c:v>0.67751181923090564</c:v>
                </c:pt>
                <c:pt idx="85">
                  <c:v>4.0377149195784741</c:v>
                </c:pt>
                <c:pt idx="86">
                  <c:v>2.1253154209759457</c:v>
                </c:pt>
                <c:pt idx="87">
                  <c:v>-2.394292674438844</c:v>
                </c:pt>
                <c:pt idx="88">
                  <c:v>-4.6921239348236856</c:v>
                </c:pt>
                <c:pt idx="89">
                  <c:v>-0.49754966144176149</c:v>
                </c:pt>
                <c:pt idx="90">
                  <c:v>4.5680126325287613</c:v>
                </c:pt>
                <c:pt idx="91">
                  <c:v>-0.90245568618992422</c:v>
                </c:pt>
                <c:pt idx="92">
                  <c:v>-0.4535229664030187</c:v>
                </c:pt>
                <c:pt idx="93">
                  <c:v>-0.50297044137477598</c:v>
                </c:pt>
                <c:pt idx="94">
                  <c:v>1.8315689219385325</c:v>
                </c:pt>
                <c:pt idx="95">
                  <c:v>-1.5576099859707249</c:v>
                </c:pt>
                <c:pt idx="96">
                  <c:v>0.69794635679309769</c:v>
                </c:pt>
                <c:pt idx="97">
                  <c:v>2.1410168015386293</c:v>
                </c:pt>
                <c:pt idx="98">
                  <c:v>-1.1759690197889618</c:v>
                </c:pt>
                <c:pt idx="99">
                  <c:v>4.3140638481459333E-2</c:v>
                </c:pt>
                <c:pt idx="100">
                  <c:v>-2.5118585597240219</c:v>
                </c:pt>
                <c:pt idx="101">
                  <c:v>-3.1479228869475504</c:v>
                </c:pt>
                <c:pt idx="102">
                  <c:v>-0.85252140818268662</c:v>
                </c:pt>
                <c:pt idx="103">
                  <c:v>3.2705078499865752</c:v>
                </c:pt>
                <c:pt idx="104">
                  <c:v>0.18956993643831202</c:v>
                </c:pt>
                <c:pt idx="105">
                  <c:v>0.40068264450544355</c:v>
                </c:pt>
                <c:pt idx="106">
                  <c:v>-1.2896312172049234</c:v>
                </c:pt>
                <c:pt idx="107">
                  <c:v>-1.2727885299292478</c:v>
                </c:pt>
                <c:pt idx="108">
                  <c:v>-2.0892579532097355</c:v>
                </c:pt>
                <c:pt idx="109">
                  <c:v>5.0344667337935953E-2</c:v>
                </c:pt>
                <c:pt idx="110">
                  <c:v>-1.3624927424037088</c:v>
                </c:pt>
                <c:pt idx="111">
                  <c:v>0.25507200879017383</c:v>
                </c:pt>
                <c:pt idx="112">
                  <c:v>-0.55973070299045646</c:v>
                </c:pt>
                <c:pt idx="113">
                  <c:v>-0.66915961424916359</c:v>
                </c:pt>
                <c:pt idx="114">
                  <c:v>-2.3974638399048938</c:v>
                </c:pt>
                <c:pt idx="115">
                  <c:v>-2.1396670726755915</c:v>
                </c:pt>
                <c:pt idx="116">
                  <c:v>2.775588101066242</c:v>
                </c:pt>
                <c:pt idx="117">
                  <c:v>-0.58130146940092187</c:v>
                </c:pt>
                <c:pt idx="118">
                  <c:v>-5.4328406691570637</c:v>
                </c:pt>
                <c:pt idx="119">
                  <c:v>-3.7097466723915882</c:v>
                </c:pt>
                <c:pt idx="120">
                  <c:v>-9.4934451083563651</c:v>
                </c:pt>
                <c:pt idx="121">
                  <c:v>2.6801990441937167</c:v>
                </c:pt>
                <c:pt idx="122">
                  <c:v>6.1177486684899955</c:v>
                </c:pt>
                <c:pt idx="123">
                  <c:v>-3.8795442213781755</c:v>
                </c:pt>
                <c:pt idx="124">
                  <c:v>3.5610123247718417</c:v>
                </c:pt>
                <c:pt idx="125">
                  <c:v>-0.47240517828753537</c:v>
                </c:pt>
                <c:pt idx="126">
                  <c:v>2.3914928574688554</c:v>
                </c:pt>
                <c:pt idx="127">
                  <c:v>1.5333184755961708</c:v>
                </c:pt>
                <c:pt idx="128">
                  <c:v>0.89117169322620504</c:v>
                </c:pt>
                <c:pt idx="129">
                  <c:v>1.9798102863110261</c:v>
                </c:pt>
                <c:pt idx="130">
                  <c:v>-0.65708068438791811</c:v>
                </c:pt>
                <c:pt idx="131">
                  <c:v>0.1975690417901434</c:v>
                </c:pt>
                <c:pt idx="132">
                  <c:v>-1.1616443053709935</c:v>
                </c:pt>
                <c:pt idx="133">
                  <c:v>1.5439326914736711</c:v>
                </c:pt>
                <c:pt idx="134">
                  <c:v>-0.79439651490560803</c:v>
                </c:pt>
                <c:pt idx="135">
                  <c:v>5.5407267091441277</c:v>
                </c:pt>
                <c:pt idx="136">
                  <c:v>1.7050785233530565</c:v>
                </c:pt>
                <c:pt idx="137">
                  <c:v>0.5454618377250996</c:v>
                </c:pt>
                <c:pt idx="138">
                  <c:v>-0.8735888946507675</c:v>
                </c:pt>
                <c:pt idx="139">
                  <c:v>-0.12474849094567038</c:v>
                </c:pt>
                <c:pt idx="140">
                  <c:v>0.68092993271284463</c:v>
                </c:pt>
                <c:pt idx="141">
                  <c:v>-3.1054906355050571</c:v>
                </c:pt>
                <c:pt idx="142">
                  <c:v>0.7145217247645872</c:v>
                </c:pt>
                <c:pt idx="143">
                  <c:v>-1.5665368054131563</c:v>
                </c:pt>
                <c:pt idx="144">
                  <c:v>-3.0621172353455814</c:v>
                </c:pt>
                <c:pt idx="145">
                  <c:v>11.062403300670432</c:v>
                </c:pt>
                <c:pt idx="146">
                  <c:v>7.7702964166860218</c:v>
                </c:pt>
                <c:pt idx="147">
                  <c:v>-2.2118491921005354</c:v>
                </c:pt>
                <c:pt idx="148">
                  <c:v>3.0256297275464523</c:v>
                </c:pt>
                <c:pt idx="149">
                  <c:v>3.528405445862143</c:v>
                </c:pt>
                <c:pt idx="150">
                  <c:v>1.9794822362985403</c:v>
                </c:pt>
                <c:pt idx="151">
                  <c:v>1.5089626303885433</c:v>
                </c:pt>
                <c:pt idx="152">
                  <c:v>-0.83139341536415023</c:v>
                </c:pt>
                <c:pt idx="153">
                  <c:v>-2.4480214621059688</c:v>
                </c:pt>
                <c:pt idx="154">
                  <c:v>-2.1691302853214132</c:v>
                </c:pt>
                <c:pt idx="155">
                  <c:v>-1.4406690326434519</c:v>
                </c:pt>
                <c:pt idx="156">
                  <c:v>1.4260757959285535</c:v>
                </c:pt>
                <c:pt idx="157">
                  <c:v>-1.8946184400154695</c:v>
                </c:pt>
                <c:pt idx="158">
                  <c:v>0.74525259763526275</c:v>
                </c:pt>
                <c:pt idx="159">
                  <c:v>2.1267515470517009</c:v>
                </c:pt>
                <c:pt idx="160">
                  <c:v>-6.1080930491711971</c:v>
                </c:pt>
                <c:pt idx="161">
                  <c:v>-6.060381277353299</c:v>
                </c:pt>
                <c:pt idx="162">
                  <c:v>1.6069172457359373</c:v>
                </c:pt>
                <c:pt idx="163">
                  <c:v>-3.341752477171168</c:v>
                </c:pt>
                <c:pt idx="164">
                  <c:v>-1.5155778894472287</c:v>
                </c:pt>
                <c:pt idx="165">
                  <c:v>-1.7919830190219648</c:v>
                </c:pt>
                <c:pt idx="166">
                  <c:v>8.5581279354919193</c:v>
                </c:pt>
                <c:pt idx="167">
                  <c:v>2.3776705720192934</c:v>
                </c:pt>
                <c:pt idx="168">
                  <c:v>-1.4136654325143116</c:v>
                </c:pt>
                <c:pt idx="169">
                  <c:v>1.1342513561701033</c:v>
                </c:pt>
                <c:pt idx="170">
                  <c:v>-3.0532633158289606</c:v>
                </c:pt>
                <c:pt idx="171">
                  <c:v>0.11220304882767512</c:v>
                </c:pt>
                <c:pt idx="172">
                  <c:v>2.4502415458937232</c:v>
                </c:pt>
                <c:pt idx="173">
                  <c:v>-0.49039948696669056</c:v>
                </c:pt>
                <c:pt idx="174">
                  <c:v>0.21608097350164215</c:v>
                </c:pt>
                <c:pt idx="175">
                  <c:v>-0.96459373581479801</c:v>
                </c:pt>
                <c:pt idx="176">
                  <c:v>0.70279974026966474</c:v>
                </c:pt>
                <c:pt idx="177">
                  <c:v>1.4413047600986157</c:v>
                </c:pt>
                <c:pt idx="178">
                  <c:v>0.87866891007664982</c:v>
                </c:pt>
                <c:pt idx="179">
                  <c:v>4.2661230541141553</c:v>
                </c:pt>
                <c:pt idx="180">
                  <c:v>-0.53321957982297108</c:v>
                </c:pt>
                <c:pt idx="181">
                  <c:v>-1.4295414745720312</c:v>
                </c:pt>
                <c:pt idx="182">
                  <c:v>1.2907436278597553</c:v>
                </c:pt>
                <c:pt idx="183">
                  <c:v>-1.8362744747109472</c:v>
                </c:pt>
                <c:pt idx="184">
                  <c:v>-1.9909568261376864</c:v>
                </c:pt>
                <c:pt idx="185">
                  <c:v>-3.1289530471017324</c:v>
                </c:pt>
                <c:pt idx="186">
                  <c:v>3.9098206398586703</c:v>
                </c:pt>
                <c:pt idx="187">
                  <c:v>1.6965440768804321</c:v>
                </c:pt>
                <c:pt idx="188">
                  <c:v>3.5400159918586938</c:v>
                </c:pt>
                <c:pt idx="189">
                  <c:v>1.7200224655995504</c:v>
                </c:pt>
                <c:pt idx="190">
                  <c:v>-0.81096003865001021</c:v>
                </c:pt>
                <c:pt idx="191">
                  <c:v>3.0268239223463103</c:v>
                </c:pt>
                <c:pt idx="192">
                  <c:v>6.3924627697295016</c:v>
                </c:pt>
                <c:pt idx="193">
                  <c:v>3.3993525042848951</c:v>
                </c:pt>
                <c:pt idx="194">
                  <c:v>2.3544218313534171</c:v>
                </c:pt>
                <c:pt idx="195">
                  <c:v>-1.7994241842607638E-2</c:v>
                </c:pt>
                <c:pt idx="196">
                  <c:v>-4.5383646289519515</c:v>
                </c:pt>
                <c:pt idx="197">
                  <c:v>-0.13825608798114977</c:v>
                </c:pt>
                <c:pt idx="198">
                  <c:v>6.5322047764387507</c:v>
                </c:pt>
                <c:pt idx="199">
                  <c:v>-0.48734382845497237</c:v>
                </c:pt>
                <c:pt idx="200">
                  <c:v>0.76279235426808367</c:v>
                </c:pt>
                <c:pt idx="201">
                  <c:v>-1.652478718077113</c:v>
                </c:pt>
                <c:pt idx="202">
                  <c:v>-1.4136815622379379</c:v>
                </c:pt>
                <c:pt idx="203">
                  <c:v>-1.0481224936201241</c:v>
                </c:pt>
                <c:pt idx="204">
                  <c:v>2.1123084952872242</c:v>
                </c:pt>
                <c:pt idx="205">
                  <c:v>1.1605881114886167</c:v>
                </c:pt>
                <c:pt idx="206">
                  <c:v>-1.8606033585971145</c:v>
                </c:pt>
                <c:pt idx="207">
                  <c:v>3.7856991429177138</c:v>
                </c:pt>
                <c:pt idx="208">
                  <c:v>-0.1138054801715863</c:v>
                </c:pt>
                <c:pt idx="209">
                  <c:v>-0.68653228162430624</c:v>
                </c:pt>
                <c:pt idx="210">
                  <c:v>-0.11766436240623621</c:v>
                </c:pt>
                <c:pt idx="211">
                  <c:v>-3.6783978795464614</c:v>
                </c:pt>
                <c:pt idx="212">
                  <c:v>-0.63902647832202319</c:v>
                </c:pt>
                <c:pt idx="213">
                  <c:v>-2.1725082315290618</c:v>
                </c:pt>
                <c:pt idx="214">
                  <c:v>-3.3531502626529495</c:v>
                </c:pt>
                <c:pt idx="215">
                  <c:v>4.0618388934092815</c:v>
                </c:pt>
                <c:pt idx="216">
                  <c:v>2.5896850467581936</c:v>
                </c:pt>
                <c:pt idx="217">
                  <c:v>-2.1493247157098869</c:v>
                </c:pt>
                <c:pt idx="218">
                  <c:v>-0.12774177467596926</c:v>
                </c:pt>
                <c:pt idx="219">
                  <c:v>0.2308532210263638</c:v>
                </c:pt>
                <c:pt idx="220">
                  <c:v>-0.89016153630676054</c:v>
                </c:pt>
                <c:pt idx="221">
                  <c:v>0.42395502936281132</c:v>
                </c:pt>
                <c:pt idx="222">
                  <c:v>0.46594533741946448</c:v>
                </c:pt>
                <c:pt idx="223">
                  <c:v>-0.14940704080678954</c:v>
                </c:pt>
                <c:pt idx="224">
                  <c:v>3.5693132578945725</c:v>
                </c:pt>
                <c:pt idx="225">
                  <c:v>0.24379966289429056</c:v>
                </c:pt>
                <c:pt idx="226">
                  <c:v>1.432217384777055</c:v>
                </c:pt>
                <c:pt idx="227">
                  <c:v>-1.0094132970220802</c:v>
                </c:pt>
                <c:pt idx="228">
                  <c:v>1.7942047187584103</c:v>
                </c:pt>
                <c:pt idx="229">
                  <c:v>3.5545371757586444</c:v>
                </c:pt>
                <c:pt idx="230">
                  <c:v>1.8581033162179799</c:v>
                </c:pt>
                <c:pt idx="231">
                  <c:v>-0.64613156575502195</c:v>
                </c:pt>
                <c:pt idx="232">
                  <c:v>0.71760946347479704</c:v>
                </c:pt>
                <c:pt idx="233">
                  <c:v>-1.59755079320902</c:v>
                </c:pt>
                <c:pt idx="234">
                  <c:v>-1.6178300712750262</c:v>
                </c:pt>
                <c:pt idx="235">
                  <c:v>-2.7685142594296277</c:v>
                </c:pt>
                <c:pt idx="236">
                  <c:v>2.5871499955648858</c:v>
                </c:pt>
                <c:pt idx="237">
                  <c:v>3.4326723541618609</c:v>
                </c:pt>
                <c:pt idx="238">
                  <c:v>4.2494496614372892</c:v>
                </c:pt>
                <c:pt idx="239">
                  <c:v>2.707687373035395</c:v>
                </c:pt>
                <c:pt idx="240">
                  <c:v>-1.634352635003258</c:v>
                </c:pt>
                <c:pt idx="241">
                  <c:v>1.0556393364552767</c:v>
                </c:pt>
                <c:pt idx="242">
                  <c:v>-4.3826578699340271</c:v>
                </c:pt>
                <c:pt idx="243">
                  <c:v>-1.3088001752368361</c:v>
                </c:pt>
                <c:pt idx="244">
                  <c:v>0.24692043058484325</c:v>
                </c:pt>
                <c:pt idx="245">
                  <c:v>3.9520659784684282</c:v>
                </c:pt>
                <c:pt idx="246">
                  <c:v>-0.540454194510256</c:v>
                </c:pt>
                <c:pt idx="247">
                  <c:v>1.6060816960220273E-2</c:v>
                </c:pt>
                <c:pt idx="248">
                  <c:v>1.199015094743596</c:v>
                </c:pt>
                <c:pt idx="249">
                  <c:v>-0.79604358404739006</c:v>
                </c:pt>
                <c:pt idx="250">
                  <c:v>0.9064007891018635</c:v>
                </c:pt>
                <c:pt idx="251">
                  <c:v>1.2892658053948425</c:v>
                </c:pt>
                <c:pt idx="252">
                  <c:v>-1.0041993792222019</c:v>
                </c:pt>
                <c:pt idx="253">
                  <c:v>1.2541497602360727</c:v>
                </c:pt>
                <c:pt idx="254">
                  <c:v>1.8449128285193881</c:v>
                </c:pt>
                <c:pt idx="255">
                  <c:v>3.2090753468407445</c:v>
                </c:pt>
                <c:pt idx="256">
                  <c:v>3.7479886124520272</c:v>
                </c:pt>
                <c:pt idx="257">
                  <c:v>-3.2904626691164105</c:v>
                </c:pt>
                <c:pt idx="258">
                  <c:v>3.328398716999744</c:v>
                </c:pt>
                <c:pt idx="259">
                  <c:v>-1.07929988777191</c:v>
                </c:pt>
                <c:pt idx="260">
                  <c:v>-0.91969005720905339</c:v>
                </c:pt>
                <c:pt idx="261">
                  <c:v>1.3399600448277542</c:v>
                </c:pt>
                <c:pt idx="262">
                  <c:v>-1.0698144052312721</c:v>
                </c:pt>
                <c:pt idx="263">
                  <c:v>-2.2016475905810395</c:v>
                </c:pt>
                <c:pt idx="264">
                  <c:v>-0.74791899614858759</c:v>
                </c:pt>
                <c:pt idx="265">
                  <c:v>0.41307830963348685</c:v>
                </c:pt>
                <c:pt idx="266">
                  <c:v>-1.1344087361938715</c:v>
                </c:pt>
                <c:pt idx="267">
                  <c:v>1.3390830685428936</c:v>
                </c:pt>
                <c:pt idx="268">
                  <c:v>1.4159512255816871</c:v>
                </c:pt>
                <c:pt idx="269">
                  <c:v>-1.3274770574667494</c:v>
                </c:pt>
                <c:pt idx="270">
                  <c:v>-0.81814338646706508</c:v>
                </c:pt>
                <c:pt idx="271">
                  <c:v>-0.85497944037709117</c:v>
                </c:pt>
                <c:pt idx="272">
                  <c:v>8.0924563133799102E-2</c:v>
                </c:pt>
                <c:pt idx="273">
                  <c:v>1.6171825647504738</c:v>
                </c:pt>
                <c:pt idx="274">
                  <c:v>1.0244933482531349</c:v>
                </c:pt>
                <c:pt idx="275">
                  <c:v>3.9850345829128546</c:v>
                </c:pt>
                <c:pt idx="276">
                  <c:v>0.49472139374141061</c:v>
                </c:pt>
                <c:pt idx="277">
                  <c:v>-1.5428100341538098</c:v>
                </c:pt>
                <c:pt idx="278">
                  <c:v>0.46172248803828186</c:v>
                </c:pt>
                <c:pt idx="279">
                  <c:v>3.1052794513371187</c:v>
                </c:pt>
                <c:pt idx="280">
                  <c:v>2.9309190013165014</c:v>
                </c:pt>
                <c:pt idx="281">
                  <c:v>-3.130188933267513</c:v>
                </c:pt>
                <c:pt idx="282">
                  <c:v>9.5457598851080441</c:v>
                </c:pt>
                <c:pt idx="283">
                  <c:v>1.579548337985279</c:v>
                </c:pt>
                <c:pt idx="284">
                  <c:v>-1.1199233955744141</c:v>
                </c:pt>
                <c:pt idx="285">
                  <c:v>0.51998905286204122</c:v>
                </c:pt>
                <c:pt idx="286">
                  <c:v>-2.5697411409901947</c:v>
                </c:pt>
                <c:pt idx="287">
                  <c:v>0.60617785516218081</c:v>
                </c:pt>
                <c:pt idx="288">
                  <c:v>-0.9208811400978647</c:v>
                </c:pt>
                <c:pt idx="289">
                  <c:v>-2.8573276977486417</c:v>
                </c:pt>
                <c:pt idx="290">
                  <c:v>5.3211090638666239</c:v>
                </c:pt>
                <c:pt idx="291">
                  <c:v>4.1143242559649424</c:v>
                </c:pt>
                <c:pt idx="292">
                  <c:v>-2.3787351202526517</c:v>
                </c:pt>
                <c:pt idx="293">
                  <c:v>-0.74656270089794896</c:v>
                </c:pt>
                <c:pt idx="294">
                  <c:v>-5.9631014813731547</c:v>
                </c:pt>
                <c:pt idx="295">
                  <c:v>-2.7062456951140974</c:v>
                </c:pt>
                <c:pt idx="296">
                  <c:v>-1.5391993423005697</c:v>
                </c:pt>
                <c:pt idx="297">
                  <c:v>4.4346515133944058</c:v>
                </c:pt>
                <c:pt idx="298">
                  <c:v>-4.8482021897972372</c:v>
                </c:pt>
                <c:pt idx="299">
                  <c:v>-4.483708337223403</c:v>
                </c:pt>
                <c:pt idx="300">
                  <c:v>2.5657942966058207</c:v>
                </c:pt>
                <c:pt idx="301">
                  <c:v>-1.2341267004979435</c:v>
                </c:pt>
                <c:pt idx="302">
                  <c:v>6.513086479314481E-2</c:v>
                </c:pt>
                <c:pt idx="303">
                  <c:v>9.6427366086626904E-3</c:v>
                </c:pt>
                <c:pt idx="304">
                  <c:v>1.0172106252711712</c:v>
                </c:pt>
                <c:pt idx="305">
                  <c:v>-1.1167318888994984</c:v>
                </c:pt>
                <c:pt idx="306">
                  <c:v>-0.32335907335906461</c:v>
                </c:pt>
                <c:pt idx="307">
                  <c:v>1.9052922093642524</c:v>
                </c:pt>
                <c:pt idx="308">
                  <c:v>-1.1237022782885557</c:v>
                </c:pt>
                <c:pt idx="309">
                  <c:v>0.85295530994714075</c:v>
                </c:pt>
                <c:pt idx="310">
                  <c:v>0.11673615247170069</c:v>
                </c:pt>
                <c:pt idx="311">
                  <c:v>1.1469636398248793</c:v>
                </c:pt>
                <c:pt idx="312">
                  <c:v>-2.0020702959582262</c:v>
                </c:pt>
                <c:pt idx="313">
                  <c:v>0.51134317608930946</c:v>
                </c:pt>
                <c:pt idx="314">
                  <c:v>-1.9107671730204018E-2</c:v>
                </c:pt>
                <c:pt idx="315">
                  <c:v>-1.7295747730530251</c:v>
                </c:pt>
                <c:pt idx="316">
                  <c:v>0.52994943601709621</c:v>
                </c:pt>
                <c:pt idx="317">
                  <c:v>1.1123470522803114</c:v>
                </c:pt>
                <c:pt idx="318">
                  <c:v>-1.341655904720894</c:v>
                </c:pt>
                <c:pt idx="319">
                  <c:v>-1.6968462899667902</c:v>
                </c:pt>
                <c:pt idx="320">
                  <c:v>-1.6274998150568389</c:v>
                </c:pt>
                <c:pt idx="321">
                  <c:v>4.8404481989321297</c:v>
                </c:pt>
                <c:pt idx="322">
                  <c:v>-0.50927697016065598</c:v>
                </c:pt>
                <c:pt idx="323">
                  <c:v>-1.0670255461296421</c:v>
                </c:pt>
                <c:pt idx="324">
                  <c:v>-1.3287341802900339</c:v>
                </c:pt>
                <c:pt idx="325">
                  <c:v>-4.0349581486952264</c:v>
                </c:pt>
                <c:pt idx="326">
                  <c:v>-6.3005053744131736</c:v>
                </c:pt>
                <c:pt idx="327">
                  <c:v>0.48733744010951896</c:v>
                </c:pt>
                <c:pt idx="328">
                  <c:v>4.8987821159033249</c:v>
                </c:pt>
                <c:pt idx="329">
                  <c:v>-1.6856705020648839</c:v>
                </c:pt>
                <c:pt idx="330">
                  <c:v>-1.3315016379583546</c:v>
                </c:pt>
                <c:pt idx="331">
                  <c:v>-0.66937988647317126</c:v>
                </c:pt>
                <c:pt idx="332">
                  <c:v>0.33155426168525864</c:v>
                </c:pt>
                <c:pt idx="333">
                  <c:v>3.0708471024421748</c:v>
                </c:pt>
                <c:pt idx="334">
                  <c:v>2.0123032009175224</c:v>
                </c:pt>
                <c:pt idx="335">
                  <c:v>-7.4100572363044029E-2</c:v>
                </c:pt>
                <c:pt idx="336">
                  <c:v>0.11506891349374793</c:v>
                </c:pt>
                <c:pt idx="337">
                  <c:v>-3.7826930935839784</c:v>
                </c:pt>
                <c:pt idx="338">
                  <c:v>-2.7049985399909771</c:v>
                </c:pt>
                <c:pt idx="339">
                  <c:v>4.0134235512386871</c:v>
                </c:pt>
                <c:pt idx="340">
                  <c:v>-1.9751855835060246</c:v>
                </c:pt>
                <c:pt idx="341">
                  <c:v>-0.65560610115065565</c:v>
                </c:pt>
                <c:pt idx="342">
                  <c:v>-0.26666666666666911</c:v>
                </c:pt>
                <c:pt idx="343">
                  <c:v>-1.2693782747258682</c:v>
                </c:pt>
                <c:pt idx="344">
                  <c:v>0.70850202429150055</c:v>
                </c:pt>
                <c:pt idx="345">
                  <c:v>0.24174928697542011</c:v>
                </c:pt>
                <c:pt idx="346">
                  <c:v>-0.3251680034684587</c:v>
                </c:pt>
                <c:pt idx="347">
                  <c:v>0.71770334928229906</c:v>
                </c:pt>
                <c:pt idx="348">
                  <c:v>6.8694666378751892</c:v>
                </c:pt>
                <c:pt idx="349">
                  <c:v>-2.0306619857045458</c:v>
                </c:pt>
                <c:pt idx="350">
                  <c:v>1.6679986594137466</c:v>
                </c:pt>
                <c:pt idx="351">
                  <c:v>2.0742468810224208</c:v>
                </c:pt>
                <c:pt idx="352">
                  <c:v>1.9774432354548592</c:v>
                </c:pt>
                <c:pt idx="353">
                  <c:v>1.7125456760048765</c:v>
                </c:pt>
                <c:pt idx="354">
                  <c:v>-1.8178334490934911</c:v>
                </c:pt>
                <c:pt idx="355">
                  <c:v>-0.32931648533930685</c:v>
                </c:pt>
                <c:pt idx="356">
                  <c:v>-1.0010034508920944</c:v>
                </c:pt>
                <c:pt idx="357">
                  <c:v>-1.0580964153275694</c:v>
                </c:pt>
                <c:pt idx="358">
                  <c:v>1.4492029383838889</c:v>
                </c:pt>
                <c:pt idx="359">
                  <c:v>-3.4481060046294178E-2</c:v>
                </c:pt>
                <c:pt idx="360">
                  <c:v>-0.35971223021583631</c:v>
                </c:pt>
                <c:pt idx="361">
                  <c:v>-1.0385243064141241</c:v>
                </c:pt>
                <c:pt idx="362">
                  <c:v>5.4969766628361227E-2</c:v>
                </c:pt>
                <c:pt idx="363">
                  <c:v>-5.4939566476882251E-2</c:v>
                </c:pt>
                <c:pt idx="364">
                  <c:v>-0.90450252361200889</c:v>
                </c:pt>
                <c:pt idx="365">
                  <c:v>-2.6701966717095331</c:v>
                </c:pt>
                <c:pt idx="366">
                  <c:v>0.63469858293826587</c:v>
                </c:pt>
                <c:pt idx="367">
                  <c:v>1.058023992174224</c:v>
                </c:pt>
                <c:pt idx="368">
                  <c:v>-1.9053926688233878</c:v>
                </c:pt>
                <c:pt idx="369">
                  <c:v>-2.2098730166973932</c:v>
                </c:pt>
                <c:pt idx="370">
                  <c:v>-6.1075999787566566E-2</c:v>
                </c:pt>
                <c:pt idx="371">
                  <c:v>-1.0920685532084471</c:v>
                </c:pt>
                <c:pt idx="372">
                  <c:v>-1.0906941758005562</c:v>
                </c:pt>
                <c:pt idx="373">
                  <c:v>3.1452007170405709</c:v>
                </c:pt>
                <c:pt idx="374">
                  <c:v>-2.256688434800922</c:v>
                </c:pt>
                <c:pt idx="375">
                  <c:v>1.2581157897572623</c:v>
                </c:pt>
                <c:pt idx="376">
                  <c:v>1.285052945245575</c:v>
                </c:pt>
                <c:pt idx="377">
                  <c:v>3.945467440699777</c:v>
                </c:pt>
                <c:pt idx="378">
                  <c:v>-0.88448611356801687</c:v>
                </c:pt>
                <c:pt idx="379">
                  <c:v>0.86943219193799015</c:v>
                </c:pt>
                <c:pt idx="380">
                  <c:v>-0.24771245134219017</c:v>
                </c:pt>
                <c:pt idx="381">
                  <c:v>0.52959659436448647</c:v>
                </c:pt>
                <c:pt idx="382">
                  <c:v>-1.2754266125576679</c:v>
                </c:pt>
                <c:pt idx="383">
                  <c:v>-1.7642403043378334</c:v>
                </c:pt>
                <c:pt idx="384">
                  <c:v>2.7211768375091037</c:v>
                </c:pt>
                <c:pt idx="385">
                  <c:v>-2.1658274928522721</c:v>
                </c:pt>
                <c:pt idx="386">
                  <c:v>-0.54309876638994492</c:v>
                </c:pt>
                <c:pt idx="387">
                  <c:v>-2.0984476168187798</c:v>
                </c:pt>
                <c:pt idx="388">
                  <c:v>-1.1872509960159314</c:v>
                </c:pt>
                <c:pt idx="389">
                  <c:v>0.3467462301427206</c:v>
                </c:pt>
                <c:pt idx="390">
                  <c:v>-0.45269473909781516</c:v>
                </c:pt>
                <c:pt idx="391">
                  <c:v>0.59198665339181444</c:v>
                </c:pt>
                <c:pt idx="392">
                  <c:v>4.5261214990771155</c:v>
                </c:pt>
                <c:pt idx="393">
                  <c:v>-2.4696097248880355</c:v>
                </c:pt>
                <c:pt idx="394">
                  <c:v>1.9391235896090289</c:v>
                </c:pt>
                <c:pt idx="395">
                  <c:v>-1.4157378568302916</c:v>
                </c:pt>
                <c:pt idx="396">
                  <c:v>-1.3237943549440003</c:v>
                </c:pt>
                <c:pt idx="397">
                  <c:v>-6.3505503810320607E-2</c:v>
                </c:pt>
                <c:pt idx="398">
                  <c:v>5.8250370684172256E-2</c:v>
                </c:pt>
                <c:pt idx="399">
                  <c:v>0.62450383699391132</c:v>
                </c:pt>
                <c:pt idx="400">
                  <c:v>-1.3517067269762819</c:v>
                </c:pt>
                <c:pt idx="401">
                  <c:v>-1.3035828534868745</c:v>
                </c:pt>
                <c:pt idx="402">
                  <c:v>-3.2115171650055396</c:v>
                </c:pt>
                <c:pt idx="403">
                  <c:v>4.484567728972479</c:v>
                </c:pt>
                <c:pt idx="404">
                  <c:v>-0.92946235410378275</c:v>
                </c:pt>
                <c:pt idx="405">
                  <c:v>8.8695980373655399</c:v>
                </c:pt>
                <c:pt idx="406">
                  <c:v>1.9562687269395536</c:v>
                </c:pt>
                <c:pt idx="407">
                  <c:v>-1.0540888446311925</c:v>
                </c:pt>
                <c:pt idx="408">
                  <c:v>1.1536856574780812</c:v>
                </c:pt>
                <c:pt idx="409">
                  <c:v>8.6680094154189806</c:v>
                </c:pt>
                <c:pt idx="410">
                  <c:v>5.4978673991201576</c:v>
                </c:pt>
                <c:pt idx="411">
                  <c:v>8.8965561035497345</c:v>
                </c:pt>
                <c:pt idx="412">
                  <c:v>-0.89219764413172153</c:v>
                </c:pt>
                <c:pt idx="413">
                  <c:v>-2.2986251397414992</c:v>
                </c:pt>
                <c:pt idx="414">
                  <c:v>-0.25695071765532834</c:v>
                </c:pt>
                <c:pt idx="415">
                  <c:v>7.1890031597802206</c:v>
                </c:pt>
                <c:pt idx="416">
                  <c:v>4.9982162639178496</c:v>
                </c:pt>
                <c:pt idx="417">
                  <c:v>3.5067327122190135</c:v>
                </c:pt>
                <c:pt idx="418">
                  <c:v>-7.7467952040357906</c:v>
                </c:pt>
                <c:pt idx="419">
                  <c:v>-1.3296378141503427</c:v>
                </c:pt>
                <c:pt idx="420">
                  <c:v>2.4180078955359785</c:v>
                </c:pt>
                <c:pt idx="421">
                  <c:v>-5.2870538527111712</c:v>
                </c:pt>
                <c:pt idx="422">
                  <c:v>-5.1497779256099676</c:v>
                </c:pt>
                <c:pt idx="423">
                  <c:v>-9.9263568290116933</c:v>
                </c:pt>
                <c:pt idx="424">
                  <c:v>8.9751517233482119</c:v>
                </c:pt>
                <c:pt idx="425">
                  <c:v>-0.64517484868863106</c:v>
                </c:pt>
                <c:pt idx="426">
                  <c:v>-1.0766334581297383</c:v>
                </c:pt>
                <c:pt idx="427">
                  <c:v>-3.9856312008210861</c:v>
                </c:pt>
                <c:pt idx="428">
                  <c:v>0.41867094245501923</c:v>
                </c:pt>
                <c:pt idx="429">
                  <c:v>4.3244921493834827</c:v>
                </c:pt>
                <c:pt idx="430">
                  <c:v>-1.0097359806130692</c:v>
                </c:pt>
                <c:pt idx="431">
                  <c:v>0.82032340498635981</c:v>
                </c:pt>
                <c:pt idx="432">
                  <c:v>4.6262966197363253</c:v>
                </c:pt>
                <c:pt idx="433">
                  <c:v>-1.3863724272714391</c:v>
                </c:pt>
                <c:pt idx="434">
                  <c:v>5.8443435177539298</c:v>
                </c:pt>
                <c:pt idx="435">
                  <c:v>5.841508845156131</c:v>
                </c:pt>
                <c:pt idx="436">
                  <c:v>0.94718608336711085</c:v>
                </c:pt>
                <c:pt idx="437">
                  <c:v>-1.6830960204454146</c:v>
                </c:pt>
                <c:pt idx="438">
                  <c:v>7.4269375023209169E-2</c:v>
                </c:pt>
                <c:pt idx="439">
                  <c:v>-1.5325243979368504</c:v>
                </c:pt>
                <c:pt idx="440">
                  <c:v>1.30765752185711</c:v>
                </c:pt>
                <c:pt idx="441">
                  <c:v>11.855075698396748</c:v>
                </c:pt>
                <c:pt idx="442">
                  <c:v>-2.2713668107748646</c:v>
                </c:pt>
                <c:pt idx="443">
                  <c:v>-3.4658182189403446</c:v>
                </c:pt>
                <c:pt idx="444">
                  <c:v>-1.0998114105433781</c:v>
                </c:pt>
                <c:pt idx="445">
                  <c:v>-2.4343734963377535</c:v>
                </c:pt>
                <c:pt idx="446">
                  <c:v>2.1170109777704815</c:v>
                </c:pt>
                <c:pt idx="447">
                  <c:v>4.0693306621829493</c:v>
                </c:pt>
                <c:pt idx="448">
                  <c:v>-0.70469740980732531</c:v>
                </c:pt>
                <c:pt idx="449">
                  <c:v>6.0895605061362836</c:v>
                </c:pt>
                <c:pt idx="450">
                  <c:v>0.60859208014489041</c:v>
                </c:pt>
                <c:pt idx="451">
                  <c:v>0.71194576886900429</c:v>
                </c:pt>
                <c:pt idx="452">
                  <c:v>-3.0112236517930469</c:v>
                </c:pt>
                <c:pt idx="453">
                  <c:v>-1.3813484750377831</c:v>
                </c:pt>
                <c:pt idx="454">
                  <c:v>-0.73570262125624708</c:v>
                </c:pt>
                <c:pt idx="455">
                  <c:v>-1.8723923883178937</c:v>
                </c:pt>
                <c:pt idx="456">
                  <c:v>-2.4974938642884306</c:v>
                </c:pt>
                <c:pt idx="457">
                  <c:v>-2.9762643362345655</c:v>
                </c:pt>
                <c:pt idx="458">
                  <c:v>2.1796324039902104</c:v>
                </c:pt>
                <c:pt idx="459">
                  <c:v>1.8702952062510123</c:v>
                </c:pt>
                <c:pt idx="460">
                  <c:v>-1.2602460814771941</c:v>
                </c:pt>
                <c:pt idx="461">
                  <c:v>-1.5714158741445141</c:v>
                </c:pt>
                <c:pt idx="462">
                  <c:v>6.8989182062812651</c:v>
                </c:pt>
                <c:pt idx="463">
                  <c:v>-3.1727796455542259</c:v>
                </c:pt>
                <c:pt idx="464">
                  <c:v>3.5105473452794271</c:v>
                </c:pt>
                <c:pt idx="465">
                  <c:v>7.502739148756854</c:v>
                </c:pt>
                <c:pt idx="466">
                  <c:v>4.1473281485198186</c:v>
                </c:pt>
                <c:pt idx="467">
                  <c:v>-4.3645834901612526</c:v>
                </c:pt>
                <c:pt idx="468">
                  <c:v>-3.9529611788041854</c:v>
                </c:pt>
                <c:pt idx="469">
                  <c:v>1.4784219239153564</c:v>
                </c:pt>
                <c:pt idx="470">
                  <c:v>-1.8057596950559685</c:v>
                </c:pt>
                <c:pt idx="471">
                  <c:v>-3.9690764043095674</c:v>
                </c:pt>
                <c:pt idx="472">
                  <c:v>-2.91185639409407</c:v>
                </c:pt>
                <c:pt idx="473">
                  <c:v>1.2102607529727316</c:v>
                </c:pt>
                <c:pt idx="474">
                  <c:v>-0.87679542602147853</c:v>
                </c:pt>
                <c:pt idx="475">
                  <c:v>4.1906269234151088</c:v>
                </c:pt>
                <c:pt idx="476">
                  <c:v>0.39663786119362676</c:v>
                </c:pt>
                <c:pt idx="477">
                  <c:v>-11.983255720121718</c:v>
                </c:pt>
                <c:pt idx="478">
                  <c:v>-5.4206857033712188</c:v>
                </c:pt>
                <c:pt idx="479">
                  <c:v>5.7354040026657511</c:v>
                </c:pt>
                <c:pt idx="480">
                  <c:v>0.59208892793704759</c:v>
                </c:pt>
                <c:pt idx="481">
                  <c:v>0.94936107999316466</c:v>
                </c:pt>
                <c:pt idx="482">
                  <c:v>0.58306844471194541</c:v>
                </c:pt>
                <c:pt idx="483">
                  <c:v>1.9092320062830819</c:v>
                </c:pt>
                <c:pt idx="484">
                  <c:v>0.31744284193915706</c:v>
                </c:pt>
                <c:pt idx="485">
                  <c:v>7.4134367397706136</c:v>
                </c:pt>
                <c:pt idx="486">
                  <c:v>5.1733533138069649</c:v>
                </c:pt>
                <c:pt idx="487">
                  <c:v>-3.0633723001198119</c:v>
                </c:pt>
                <c:pt idx="488">
                  <c:v>-1.6903290462669085</c:v>
                </c:pt>
                <c:pt idx="489">
                  <c:v>0.12402731999048866</c:v>
                </c:pt>
                <c:pt idx="490">
                  <c:v>1.5628446827645797</c:v>
                </c:pt>
                <c:pt idx="491">
                  <c:v>-0.70006014836596331</c:v>
                </c:pt>
                <c:pt idx="492">
                  <c:v>0.41054632948024888</c:v>
                </c:pt>
                <c:pt idx="493">
                  <c:v>1.0204936575230079</c:v>
                </c:pt>
                <c:pt idx="494">
                  <c:v>-0.42796005706134388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6-4D29-A39D-095FB5994972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A6-4D29-A39D-095FB599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80416"/>
        <c:axId val="6165708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AA6-4D29-A39D-095FB5994972}"/>
                  </c:ext>
                </c:extLst>
              </c15:ser>
            </c15:filteredScatterSeries>
          </c:ext>
        </c:extLst>
      </c:scatterChart>
      <c:valAx>
        <c:axId val="61658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0816"/>
        <c:crosses val="autoZero"/>
        <c:crossBetween val="midCat"/>
      </c:valAx>
      <c:valAx>
        <c:axId val="6165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DATAPATTNS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1'!$V$3:$V$497</c:f>
              <c:numCache>
                <c:formatCode>General</c:formatCode>
                <c:ptCount val="495"/>
                <c:pt idx="5">
                  <c:v>8.5402029664324814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4.9841772151898702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3.7815989586901444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-4.6207670473301564E-2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5.620129441289123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7.2768288752819901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3.965682745380378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3.2488891453632611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24.601327960955679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7.2372016760794358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0.36525801656402246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3.850873852143371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-8.6019314616356279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8.5754177363419188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-3.3890571203384838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16.895663374838989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-1.8271387081357238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5.3662372678250341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-1.6528008874098659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4.5153770960222532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0.10432029929134468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-3.1407215753916953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-4.1515174000148436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-4.6642152119218112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-8.9484368656110469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-1.832694194238826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6.4592323415852748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-0.89175235738360881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6.8494919924229336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16.893721618131067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3.6780953738684086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-3.341354417325535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-11.533537235934283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5.9738693467336645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-0.86016679756161407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0.89026368403183476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4.4569078332398506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10.392902408111549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15.066602249982742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3.9291524695337205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-3.7983282629884494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4.1104629967189261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-5.170854124719142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-1.2339600578514913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9.6585244267195572E-2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4.0900177420860988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7.4429592416494756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-0.11967715001392101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1.7694429737788058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2.6259435729964102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9.3116669709694975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-0.74685628385309299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-4.6687181459755802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-0.27992131941291948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7.3641352451761328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5.4916441793305868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7.1399721760983663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-0.63667588171233436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-7.7038192395244929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-4.1471602457237999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2.4069594115778412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0.159874009735607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0.59586737145603508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-1.4689022642590999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-0.20846968705307162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-11.794958063973473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1.4113287742146343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1.2089949222213268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-1.7121924026439437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5.9417706476537373E-2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9.4334493257938234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0.48690813335320482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-1.0580964153275694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-2.9383838888611242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-2.502525841299446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-0.13019795403215334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4.9965412653647689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-2.0195621325765321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-3.8896216411927393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4.0635379834994181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-2.1184586475842409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-2.453584389628142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20.726282587011031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10.955539179562749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1.3199647008017461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-9.6872153051928436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-1.1390383322125046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7.4248203672491835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9.6435333156898224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1.8245731503180345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12.630829086525289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-3.7967661407430344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-3.3733591126488189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4.1282712863988174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4.3624104509060295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-8.153376512202609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-7.92754770069463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4.41965735240752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8.0002935887555502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2.4261782595399124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A-4192-9468-130068B37C94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BA-4192-9468-130068B3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422576"/>
        <c:axId val="4374230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3BA-4192-9468-130068B37C94}"/>
                  </c:ext>
                </c:extLst>
              </c15:ser>
            </c15:filteredScatterSeries>
          </c:ext>
        </c:extLst>
      </c:scatterChart>
      <c:valAx>
        <c:axId val="43742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23056"/>
        <c:crosses val="autoZero"/>
        <c:crossBetween val="midCat"/>
      </c:valAx>
      <c:valAx>
        <c:axId val="4374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2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DATAPATTNS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1'!$X$3:$X$497</c:f>
              <c:numCache>
                <c:formatCode>General</c:formatCode>
                <c:ptCount val="495"/>
                <c:pt idx="1">
                  <c:v>21.997799434140198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33.834963631803362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2.8967024959008825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23.031196719045212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0.14890369653426383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-18.709653483712994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24.136394027189656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-4.0978189028420324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2.898388122218476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16.747402415051948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0.40719274780798287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11.731108519482071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7.7805987517190367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17.981747196180329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-14.924285367236223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-12.134757446007626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8.5071971534853574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-9.3203410475030442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3.5091531316203906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27.897757986048543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-9.0482359788955797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15.853016325018032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0.48505817306061516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0.9162281660306304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5-4874-B297-41CF3780FEC0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5-4874-B297-41CF3780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60496"/>
        <c:axId val="446859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805-4874-B297-41CF3780FEC0}"/>
                  </c:ext>
                </c:extLst>
              </c15:ser>
            </c15:filteredScatterSeries>
          </c:ext>
        </c:extLst>
      </c:scatterChart>
      <c:valAx>
        <c:axId val="4468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59536"/>
        <c:crosses val="autoZero"/>
        <c:crossBetween val="midCat"/>
      </c:valAx>
      <c:valAx>
        <c:axId val="4468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6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POLICYBZR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1'!$Z$3:$Z$497</c:f>
              <c:numCache>
                <c:formatCode>General</c:formatCode>
                <c:ptCount val="495"/>
                <c:pt idx="1">
                  <c:v>2.6354830264420817</c:v>
                </c:pt>
                <c:pt idx="2">
                  <c:v>-0.56967944902642786</c:v>
                </c:pt>
                <c:pt idx="3">
                  <c:v>0.19668205917564172</c:v>
                </c:pt>
                <c:pt idx="4">
                  <c:v>-2.2702056840488294</c:v>
                </c:pt>
                <c:pt idx="5">
                  <c:v>-0.48030739673390976</c:v>
                </c:pt>
                <c:pt idx="6">
                  <c:v>-1.0091260091260092</c:v>
                </c:pt>
                <c:pt idx="7">
                  <c:v>-1.0105487102207131</c:v>
                </c:pt>
                <c:pt idx="8">
                  <c:v>0.34028834960150034</c:v>
                </c:pt>
                <c:pt idx="9">
                  <c:v>-9.8170459616234634E-2</c:v>
                </c:pt>
                <c:pt idx="10">
                  <c:v>-2.6442737180632601</c:v>
                </c:pt>
                <c:pt idx="11">
                  <c:v>-3.8080381721416776</c:v>
                </c:pt>
                <c:pt idx="12">
                  <c:v>0.15262806448537025</c:v>
                </c:pt>
                <c:pt idx="13">
                  <c:v>0.46671111534430548</c:v>
                </c:pt>
                <c:pt idx="14">
                  <c:v>-0.58778915434205969</c:v>
                </c:pt>
                <c:pt idx="15">
                  <c:v>0.54358191874881223</c:v>
                </c:pt>
                <c:pt idx="16">
                  <c:v>-1.3373802523000957</c:v>
                </c:pt>
                <c:pt idx="17">
                  <c:v>-3.9223226302634173</c:v>
                </c:pt>
                <c:pt idx="18">
                  <c:v>-5.5733440064038353</c:v>
                </c:pt>
                <c:pt idx="19">
                  <c:v>-2.9246582600402693</c:v>
                </c:pt>
                <c:pt idx="20">
                  <c:v>0.31655932758432237</c:v>
                </c:pt>
                <c:pt idx="21">
                  <c:v>1.9042437431991295</c:v>
                </c:pt>
                <c:pt idx="22">
                  <c:v>7.6775226908702585</c:v>
                </c:pt>
                <c:pt idx="23">
                  <c:v>10.948036493454977</c:v>
                </c:pt>
                <c:pt idx="24">
                  <c:v>-0.70611369324274786</c:v>
                </c:pt>
                <c:pt idx="25">
                  <c:v>-1.0081915563957191</c:v>
                </c:pt>
                <c:pt idx="26">
                  <c:v>3.8919705374192919</c:v>
                </c:pt>
                <c:pt idx="27">
                  <c:v>-2.4157549234135587</c:v>
                </c:pt>
                <c:pt idx="28">
                  <c:v>0.54713427213202159</c:v>
                </c:pt>
                <c:pt idx="29">
                  <c:v>4.0588760035682423</c:v>
                </c:pt>
                <c:pt idx="30">
                  <c:v>-1.7316759537076762</c:v>
                </c:pt>
                <c:pt idx="31">
                  <c:v>0.68917386373550482</c:v>
                </c:pt>
                <c:pt idx="32">
                  <c:v>-0.91838502859124382</c:v>
                </c:pt>
                <c:pt idx="33">
                  <c:v>-2.0286813571178577</c:v>
                </c:pt>
                <c:pt idx="34">
                  <c:v>-1.0085683684398592</c:v>
                </c:pt>
                <c:pt idx="35">
                  <c:v>-5.4278243620953761</c:v>
                </c:pt>
                <c:pt idx="36">
                  <c:v>-2.2881113547525977</c:v>
                </c:pt>
                <c:pt idx="37">
                  <c:v>4.8785247341204013E-2</c:v>
                </c:pt>
                <c:pt idx="38">
                  <c:v>-1.3555685586112824</c:v>
                </c:pt>
                <c:pt idx="39">
                  <c:v>1.2654473554127488</c:v>
                </c:pt>
                <c:pt idx="40">
                  <c:v>-3.1240847407985943</c:v>
                </c:pt>
                <c:pt idx="41">
                  <c:v>1.3907084551043101</c:v>
                </c:pt>
                <c:pt idx="42">
                  <c:v>-1.4909054765927841</c:v>
                </c:pt>
                <c:pt idx="43">
                  <c:v>-2.472000807183937</c:v>
                </c:pt>
                <c:pt idx="44">
                  <c:v>2.4932753983033336</c:v>
                </c:pt>
                <c:pt idx="45">
                  <c:v>-1.1002321590794479</c:v>
                </c:pt>
                <c:pt idx="46">
                  <c:v>0</c:v>
                </c:pt>
                <c:pt idx="47">
                  <c:v>1.7860787915901204</c:v>
                </c:pt>
                <c:pt idx="48">
                  <c:v>2.947959490624696</c:v>
                </c:pt>
                <c:pt idx="49">
                  <c:v>-1.6168306223823921</c:v>
                </c:pt>
                <c:pt idx="50">
                  <c:v>11.880011880011869</c:v>
                </c:pt>
                <c:pt idx="51">
                  <c:v>-3.256348995664097</c:v>
                </c:pt>
                <c:pt idx="52">
                  <c:v>-4.9391749748467948</c:v>
                </c:pt>
                <c:pt idx="53">
                  <c:v>-0.192437217357837</c:v>
                </c:pt>
                <c:pt idx="54">
                  <c:v>-0.89655837269834704</c:v>
                </c:pt>
                <c:pt idx="55">
                  <c:v>-0.51556420233462597</c:v>
                </c:pt>
                <c:pt idx="56">
                  <c:v>-0.28356311723869082</c:v>
                </c:pt>
                <c:pt idx="57">
                  <c:v>-0.63737987840753085</c:v>
                </c:pt>
                <c:pt idx="58">
                  <c:v>-2.7829862824434946</c:v>
                </c:pt>
                <c:pt idx="59">
                  <c:v>-2.7712922545934493</c:v>
                </c:pt>
                <c:pt idx="60">
                  <c:v>-0.26101482564209649</c:v>
                </c:pt>
                <c:pt idx="61">
                  <c:v>-1.7167381974248903</c:v>
                </c:pt>
                <c:pt idx="62">
                  <c:v>-0.47928426882522096</c:v>
                </c:pt>
                <c:pt idx="63">
                  <c:v>1.1451198630137036</c:v>
                </c:pt>
                <c:pt idx="64">
                  <c:v>-0.78298592741508599</c:v>
                </c:pt>
                <c:pt idx="65">
                  <c:v>2.8367281646581963</c:v>
                </c:pt>
                <c:pt idx="66">
                  <c:v>1.7110857616924195</c:v>
                </c:pt>
                <c:pt idx="67">
                  <c:v>-0.57096247960847357</c:v>
                </c:pt>
                <c:pt idx="68">
                  <c:v>-1.7432321575061522</c:v>
                </c:pt>
                <c:pt idx="69">
                  <c:v>-2.3898977249008651</c:v>
                </c:pt>
                <c:pt idx="70">
                  <c:v>-2.213193627713026</c:v>
                </c:pt>
                <c:pt idx="71">
                  <c:v>-1.0277717034769274</c:v>
                </c:pt>
                <c:pt idx="72">
                  <c:v>-2.253645603181627</c:v>
                </c:pt>
                <c:pt idx="73">
                  <c:v>-3.5940325497287469</c:v>
                </c:pt>
                <c:pt idx="74">
                  <c:v>0.82063305978898016</c:v>
                </c:pt>
                <c:pt idx="75">
                  <c:v>-0.66279069767442389</c:v>
                </c:pt>
                <c:pt idx="76">
                  <c:v>-6.1804986538686597</c:v>
                </c:pt>
                <c:pt idx="77">
                  <c:v>-5.265127885215227</c:v>
                </c:pt>
                <c:pt idx="78">
                  <c:v>3.8983274068220761</c:v>
                </c:pt>
                <c:pt idx="79">
                  <c:v>-2.5858790721257416</c:v>
                </c:pt>
                <c:pt idx="80">
                  <c:v>-0.68965517241378715</c:v>
                </c:pt>
                <c:pt idx="81">
                  <c:v>3.0267295597484156</c:v>
                </c:pt>
                <c:pt idx="82">
                  <c:v>-1.8059264911611257</c:v>
                </c:pt>
                <c:pt idx="83">
                  <c:v>1.4764926822950366</c:v>
                </c:pt>
                <c:pt idx="84">
                  <c:v>-0.93171665603062592</c:v>
                </c:pt>
                <c:pt idx="85">
                  <c:v>-1.8165421283174468</c:v>
                </c:pt>
                <c:pt idx="86">
                  <c:v>-1.1284608319118257</c:v>
                </c:pt>
                <c:pt idx="87">
                  <c:v>2.4153948241539545</c:v>
                </c:pt>
                <c:pt idx="88">
                  <c:v>1.0625890890242233</c:v>
                </c:pt>
                <c:pt idx="89">
                  <c:v>-4.1159122964482657</c:v>
                </c:pt>
                <c:pt idx="90">
                  <c:v>6.7932602300080331</c:v>
                </c:pt>
                <c:pt idx="91">
                  <c:v>-2.7923866766842056</c:v>
                </c:pt>
                <c:pt idx="92">
                  <c:v>2.5763235862430178E-2</c:v>
                </c:pt>
                <c:pt idx="93">
                  <c:v>-2.781712813908567</c:v>
                </c:pt>
                <c:pt idx="94">
                  <c:v>-1.5631209431712749</c:v>
                </c:pt>
                <c:pt idx="95">
                  <c:v>8.3030547705557698</c:v>
                </c:pt>
                <c:pt idx="96">
                  <c:v>2.2738568588469272</c:v>
                </c:pt>
                <c:pt idx="97">
                  <c:v>-2.5756287206900796</c:v>
                </c:pt>
                <c:pt idx="98">
                  <c:v>-0.13717421124828816</c:v>
                </c:pt>
                <c:pt idx="99">
                  <c:v>7.892107892107898</c:v>
                </c:pt>
                <c:pt idx="100">
                  <c:v>6.6087962962962985</c:v>
                </c:pt>
                <c:pt idx="101">
                  <c:v>-1.8999022907393335</c:v>
                </c:pt>
                <c:pt idx="102">
                  <c:v>1.8924302788844647</c:v>
                </c:pt>
                <c:pt idx="103">
                  <c:v>-1.6509177799500427</c:v>
                </c:pt>
                <c:pt idx="104">
                  <c:v>1.8221976808393152</c:v>
                </c:pt>
                <c:pt idx="105">
                  <c:v>4.7722342733188716</c:v>
                </c:pt>
                <c:pt idx="106">
                  <c:v>-1.1594202898550772</c:v>
                </c:pt>
                <c:pt idx="107">
                  <c:v>-4.1265186426476728</c:v>
                </c:pt>
                <c:pt idx="108">
                  <c:v>0.18571116451824837</c:v>
                </c:pt>
                <c:pt idx="109">
                  <c:v>5.0921382619125426</c:v>
                </c:pt>
                <c:pt idx="110">
                  <c:v>-3.1230545756380899</c:v>
                </c:pt>
                <c:pt idx="111">
                  <c:v>-1.9492342294098792</c:v>
                </c:pt>
                <c:pt idx="112">
                  <c:v>0.51338066630257184</c:v>
                </c:pt>
                <c:pt idx="113">
                  <c:v>1.2497283199304499</c:v>
                </c:pt>
                <c:pt idx="114">
                  <c:v>-2.7261994204143063</c:v>
                </c:pt>
                <c:pt idx="115">
                  <c:v>2.3171135385633899</c:v>
                </c:pt>
                <c:pt idx="116">
                  <c:v>4.7341744850641749</c:v>
                </c:pt>
                <c:pt idx="117">
                  <c:v>-1.7813014827018192</c:v>
                </c:pt>
                <c:pt idx="118">
                  <c:v>-3.5328650801970785</c:v>
                </c:pt>
                <c:pt idx="119">
                  <c:v>-2.1734405564007826</c:v>
                </c:pt>
                <c:pt idx="120">
                  <c:v>-2.399466785158856</c:v>
                </c:pt>
                <c:pt idx="121">
                  <c:v>4.0063737764625458</c:v>
                </c:pt>
                <c:pt idx="122">
                  <c:v>1.7837601225651205</c:v>
                </c:pt>
                <c:pt idx="123">
                  <c:v>-0.95688635630577101</c:v>
                </c:pt>
                <c:pt idx="124">
                  <c:v>-1.4546244029526803</c:v>
                </c:pt>
                <c:pt idx="125">
                  <c:v>-1.2337519277373796</c:v>
                </c:pt>
                <c:pt idx="126">
                  <c:v>0.85879991077402762</c:v>
                </c:pt>
                <c:pt idx="127">
                  <c:v>0.37598142209444779</c:v>
                </c:pt>
                <c:pt idx="128">
                  <c:v>-0.27542139473394295</c:v>
                </c:pt>
                <c:pt idx="129">
                  <c:v>2.7176314626601754</c:v>
                </c:pt>
                <c:pt idx="130">
                  <c:v>-0.92493009249299951</c:v>
                </c:pt>
                <c:pt idx="131">
                  <c:v>1.1940946591402519</c:v>
                </c:pt>
                <c:pt idx="132">
                  <c:v>-1.0727311735681477E-2</c:v>
                </c:pt>
                <c:pt idx="133">
                  <c:v>0.35403926617315251</c:v>
                </c:pt>
                <c:pt idx="134">
                  <c:v>-0.40624331836646937</c:v>
                </c:pt>
                <c:pt idx="135">
                  <c:v>-0.32202662086732503</c:v>
                </c:pt>
                <c:pt idx="136">
                  <c:v>-2.9076028429894465</c:v>
                </c:pt>
                <c:pt idx="137">
                  <c:v>-1.9631765749778221</c:v>
                </c:pt>
                <c:pt idx="138">
                  <c:v>0.69012331711732355</c:v>
                </c:pt>
                <c:pt idx="139">
                  <c:v>-1.4044943820224718</c:v>
                </c:pt>
                <c:pt idx="140">
                  <c:v>-0.99145299145299659</c:v>
                </c:pt>
                <c:pt idx="141">
                  <c:v>-3.4185082872928105</c:v>
                </c:pt>
                <c:pt idx="142">
                  <c:v>0.26218567512810531</c:v>
                </c:pt>
                <c:pt idx="143">
                  <c:v>-3.4945917033162939</c:v>
                </c:pt>
                <c:pt idx="144">
                  <c:v>-1.0961941125754375</c:v>
                </c:pt>
                <c:pt idx="145">
                  <c:v>4.7073474470734693</c:v>
                </c:pt>
                <c:pt idx="146">
                  <c:v>1.9386298763082861</c:v>
                </c:pt>
                <c:pt idx="147">
                  <c:v>-6.0903045152257667</c:v>
                </c:pt>
                <c:pt idx="148">
                  <c:v>4.5844204248975</c:v>
                </c:pt>
                <c:pt idx="149">
                  <c:v>1.67498218104063</c:v>
                </c:pt>
                <c:pt idx="150">
                  <c:v>3.3181446430657764</c:v>
                </c:pt>
                <c:pt idx="151">
                  <c:v>2.1146669682234589</c:v>
                </c:pt>
                <c:pt idx="152">
                  <c:v>6.6998892580287936</c:v>
                </c:pt>
                <c:pt idx="153">
                  <c:v>5.9263103269330593</c:v>
                </c:pt>
                <c:pt idx="154">
                  <c:v>3.0570252792474948</c:v>
                </c:pt>
                <c:pt idx="155">
                  <c:v>4.7537554668187869E-2</c:v>
                </c:pt>
                <c:pt idx="156">
                  <c:v>-4.4283949444074802</c:v>
                </c:pt>
                <c:pt idx="157">
                  <c:v>-1.2727453514964768</c:v>
                </c:pt>
                <c:pt idx="158">
                  <c:v>0.71507704703394326</c:v>
                </c:pt>
                <c:pt idx="159">
                  <c:v>-3.0399999999999974</c:v>
                </c:pt>
                <c:pt idx="160">
                  <c:v>1.1654290429042857</c:v>
                </c:pt>
                <c:pt idx="161">
                  <c:v>1.5597920277296431</c:v>
                </c:pt>
                <c:pt idx="162">
                  <c:v>3.6739610519975816</c:v>
                </c:pt>
                <c:pt idx="163">
                  <c:v>0.99728892331525509</c:v>
                </c:pt>
                <c:pt idx="164">
                  <c:v>10.593423449333718</c:v>
                </c:pt>
                <c:pt idx="165">
                  <c:v>-4.7503467406379993</c:v>
                </c:pt>
                <c:pt idx="166">
                  <c:v>1.6108481980342231</c:v>
                </c:pt>
                <c:pt idx="167">
                  <c:v>2.9467084639498515</c:v>
                </c:pt>
                <c:pt idx="168">
                  <c:v>-2.2620497650948321</c:v>
                </c:pt>
                <c:pt idx="169">
                  <c:v>6.471426028128878</c:v>
                </c:pt>
                <c:pt idx="170">
                  <c:v>-0.47654878354651098</c:v>
                </c:pt>
                <c:pt idx="171">
                  <c:v>-3.9734543010752841</c:v>
                </c:pt>
                <c:pt idx="172">
                  <c:v>-0.62986615344237762</c:v>
                </c:pt>
                <c:pt idx="173">
                  <c:v>1.9543973941367916</c:v>
                </c:pt>
                <c:pt idx="174">
                  <c:v>-2.0723598998359383</c:v>
                </c:pt>
                <c:pt idx="175">
                  <c:v>-2.1603033242218501</c:v>
                </c:pt>
                <c:pt idx="176">
                  <c:v>1.7033165104542261</c:v>
                </c:pt>
                <c:pt idx="177">
                  <c:v>3.1103234381922826</c:v>
                </c:pt>
                <c:pt idx="178">
                  <c:v>1.1945685802681414</c:v>
                </c:pt>
                <c:pt idx="179">
                  <c:v>-1.1804670912951245</c:v>
                </c:pt>
                <c:pt idx="180">
                  <c:v>1.2547267102097059</c:v>
                </c:pt>
                <c:pt idx="181">
                  <c:v>-2.3425564420302272</c:v>
                </c:pt>
                <c:pt idx="182">
                  <c:v>0.86911176777333576</c:v>
                </c:pt>
                <c:pt idx="183">
                  <c:v>-0.27571945545405985</c:v>
                </c:pt>
                <c:pt idx="184">
                  <c:v>0.34560221185415585</c:v>
                </c:pt>
                <c:pt idx="185">
                  <c:v>2.3420010332357339</c:v>
                </c:pt>
                <c:pt idx="186">
                  <c:v>4.9722362443210617</c:v>
                </c:pt>
                <c:pt idx="187">
                  <c:v>2.4124388875530904</c:v>
                </c:pt>
                <c:pt idx="188">
                  <c:v>-2.5356080763812696</c:v>
                </c:pt>
                <c:pt idx="189">
                  <c:v>-3.4687650554038898</c:v>
                </c:pt>
                <c:pt idx="190">
                  <c:v>-1.2643486940608921</c:v>
                </c:pt>
                <c:pt idx="191">
                  <c:v>-0.65711878685762037</c:v>
                </c:pt>
                <c:pt idx="192">
                  <c:v>1.2042062415196781</c:v>
                </c:pt>
                <c:pt idx="193">
                  <c:v>-0.76252723311547976</c:v>
                </c:pt>
                <c:pt idx="194">
                  <c:v>-1.4270032930845109</c:v>
                </c:pt>
                <c:pt idx="195">
                  <c:v>2.0130203871851977</c:v>
                </c:pt>
                <c:pt idx="196">
                  <c:v>-0.10076412797044633</c:v>
                </c:pt>
                <c:pt idx="197">
                  <c:v>-2.0341262503152091</c:v>
                </c:pt>
                <c:pt idx="198">
                  <c:v>0.42042042042042826</c:v>
                </c:pt>
                <c:pt idx="199">
                  <c:v>1.4354066985645892</c:v>
                </c:pt>
                <c:pt idx="200">
                  <c:v>-1.1455525606469117</c:v>
                </c:pt>
                <c:pt idx="201">
                  <c:v>-5.1124744376270369E-2</c:v>
                </c:pt>
                <c:pt idx="202">
                  <c:v>-1.3469735720375067</c:v>
                </c:pt>
                <c:pt idx="203">
                  <c:v>0.45800207397165177</c:v>
                </c:pt>
                <c:pt idx="204">
                  <c:v>3.2430107526881762</c:v>
                </c:pt>
                <c:pt idx="205">
                  <c:v>-0.69155140809864646</c:v>
                </c:pt>
                <c:pt idx="206">
                  <c:v>0.38593841765247994</c:v>
                </c:pt>
                <c:pt idx="207">
                  <c:v>-0.18386961972419938</c:v>
                </c:pt>
                <c:pt idx="208">
                  <c:v>-5.0238633509160933E-2</c:v>
                </c:pt>
                <c:pt idx="209">
                  <c:v>2.9655692385021251</c:v>
                </c:pt>
                <c:pt idx="210">
                  <c:v>-0.66715482873645904</c:v>
                </c:pt>
                <c:pt idx="211">
                  <c:v>0.66344499959045855</c:v>
                </c:pt>
                <c:pt idx="212">
                  <c:v>0.42310821806346999</c:v>
                </c:pt>
                <c:pt idx="213">
                  <c:v>-1.7258142926592088</c:v>
                </c:pt>
                <c:pt idx="214">
                  <c:v>-1.1707477945420104</c:v>
                </c:pt>
                <c:pt idx="215">
                  <c:v>4.6967548177191922</c:v>
                </c:pt>
                <c:pt idx="216">
                  <c:v>1.4422310756972039</c:v>
                </c:pt>
                <c:pt idx="217">
                  <c:v>-0.43201633807242168</c:v>
                </c:pt>
                <c:pt idx="218">
                  <c:v>-0.64689176396338111</c:v>
                </c:pt>
                <c:pt idx="219">
                  <c:v>-1.6833412736223634</c:v>
                </c:pt>
                <c:pt idx="220">
                  <c:v>7.268615732513839E-2</c:v>
                </c:pt>
                <c:pt idx="221">
                  <c:v>0.54071503510612917</c:v>
                </c:pt>
                <c:pt idx="222">
                  <c:v>-2.4080911863858929E-2</c:v>
                </c:pt>
                <c:pt idx="223">
                  <c:v>-2.8582898434363639</c:v>
                </c:pt>
                <c:pt idx="224">
                  <c:v>-0.28928010579386726</c:v>
                </c:pt>
                <c:pt idx="225">
                  <c:v>-0.60510610079577098</c:v>
                </c:pt>
                <c:pt idx="226">
                  <c:v>1.0674672671170198</c:v>
                </c:pt>
                <c:pt idx="227">
                  <c:v>-1.2129713672745313</c:v>
                </c:pt>
                <c:pt idx="228">
                  <c:v>-0.7601069161376659</c:v>
                </c:pt>
                <c:pt idx="229">
                  <c:v>0.9763487921892211</c:v>
                </c:pt>
                <c:pt idx="230">
                  <c:v>4.0343419188130252</c:v>
                </c:pt>
                <c:pt idx="231">
                  <c:v>3.1648105119782071</c:v>
                </c:pt>
                <c:pt idx="232">
                  <c:v>-2.3842808325566804</c:v>
                </c:pt>
                <c:pt idx="233">
                  <c:v>-1.949240194128411</c:v>
                </c:pt>
                <c:pt idx="234">
                  <c:v>-0.9331385913664394</c:v>
                </c:pt>
                <c:pt idx="235">
                  <c:v>4.3082971578343763</c:v>
                </c:pt>
                <c:pt idx="236">
                  <c:v>0.1020808794660349</c:v>
                </c:pt>
                <c:pt idx="237">
                  <c:v>1.168810793850023</c:v>
                </c:pt>
                <c:pt idx="238">
                  <c:v>1.3026285182600568</c:v>
                </c:pt>
                <c:pt idx="239">
                  <c:v>1.2629161882893225</c:v>
                </c:pt>
                <c:pt idx="240">
                  <c:v>-0.37037037037037723</c:v>
                </c:pt>
                <c:pt idx="241">
                  <c:v>0.69038767923527322</c:v>
                </c:pt>
                <c:pt idx="242">
                  <c:v>-0.96443640747437864</c:v>
                </c:pt>
                <c:pt idx="243">
                  <c:v>-3.8040170419963479E-2</c:v>
                </c:pt>
                <c:pt idx="244">
                  <c:v>6.3246822437019485</c:v>
                </c:pt>
                <c:pt idx="245">
                  <c:v>2.5984251968503904</c:v>
                </c:pt>
                <c:pt idx="246">
                  <c:v>-3.2861229330914608</c:v>
                </c:pt>
                <c:pt idx="247">
                  <c:v>0.53383350165920229</c:v>
                </c:pt>
                <c:pt idx="248">
                  <c:v>-1.1552812858782944</c:v>
                </c:pt>
                <c:pt idx="249">
                  <c:v>0.31215970961887146</c:v>
                </c:pt>
                <c:pt idx="250">
                  <c:v>0.10131712259372491</c:v>
                </c:pt>
                <c:pt idx="251">
                  <c:v>2.9569115095430787</c:v>
                </c:pt>
                <c:pt idx="252">
                  <c:v>-1.3622638859630549</c:v>
                </c:pt>
                <c:pt idx="253">
                  <c:v>-0.26340143802947569</c:v>
                </c:pt>
                <c:pt idx="254">
                  <c:v>-0.59243397573161705</c:v>
                </c:pt>
                <c:pt idx="255">
                  <c:v>5.4642062181374236</c:v>
                </c:pt>
                <c:pt idx="256">
                  <c:v>3.8739106753812704</c:v>
                </c:pt>
                <c:pt idx="257">
                  <c:v>-2.7528347643704527</c:v>
                </c:pt>
                <c:pt idx="258">
                  <c:v>-6.7399069892835478E-2</c:v>
                </c:pt>
                <c:pt idx="259">
                  <c:v>-0.59351183651446371</c:v>
                </c:pt>
                <c:pt idx="260">
                  <c:v>1.1126942126331407</c:v>
                </c:pt>
                <c:pt idx="261">
                  <c:v>4.2004965443199449</c:v>
                </c:pt>
                <c:pt idx="262">
                  <c:v>-2.8527271556442897</c:v>
                </c:pt>
                <c:pt idx="263">
                  <c:v>-1.2528171814927658</c:v>
                </c:pt>
                <c:pt idx="264">
                  <c:v>-3.5376250251728565</c:v>
                </c:pt>
                <c:pt idx="265">
                  <c:v>-0.86986778009742527</c:v>
                </c:pt>
                <c:pt idx="266">
                  <c:v>-0.75114075114075429</c:v>
                </c:pt>
                <c:pt idx="267">
                  <c:v>1.2943839298344855</c:v>
                </c:pt>
                <c:pt idx="268">
                  <c:v>2.1646533063333568</c:v>
                </c:pt>
                <c:pt idx="269">
                  <c:v>4.4221174219123816</c:v>
                </c:pt>
                <c:pt idx="270">
                  <c:v>-2.2254221756774446</c:v>
                </c:pt>
                <c:pt idx="271">
                  <c:v>-3.4007229883518515</c:v>
                </c:pt>
                <c:pt idx="272">
                  <c:v>8.2467082467082466</c:v>
                </c:pt>
                <c:pt idx="273">
                  <c:v>2.1959026888604325</c:v>
                </c:pt>
                <c:pt idx="274">
                  <c:v>-4.7610098352440016</c:v>
                </c:pt>
                <c:pt idx="275">
                  <c:v>-2.0193382884956947</c:v>
                </c:pt>
                <c:pt idx="276">
                  <c:v>-1.8259935553168516</c:v>
                </c:pt>
                <c:pt idx="277">
                  <c:v>-0.512855579868709</c:v>
                </c:pt>
                <c:pt idx="278">
                  <c:v>0.52924599628839208</c:v>
                </c:pt>
                <c:pt idx="279">
                  <c:v>-1.7366333925885318</c:v>
                </c:pt>
                <c:pt idx="280">
                  <c:v>-1.1758975786251107</c:v>
                </c:pt>
                <c:pt idx="281">
                  <c:v>2.3445750897697639</c:v>
                </c:pt>
                <c:pt idx="282">
                  <c:v>-0.76362135388001584</c:v>
                </c:pt>
                <c:pt idx="283">
                  <c:v>-0.42287694974002837</c:v>
                </c:pt>
                <c:pt idx="284">
                  <c:v>3.2511835143413963</c:v>
                </c:pt>
                <c:pt idx="285">
                  <c:v>1.2676151304699739</c:v>
                </c:pt>
                <c:pt idx="286">
                  <c:v>0.20640522005459144</c:v>
                </c:pt>
                <c:pt idx="287">
                  <c:v>0.18604651162790395</c:v>
                </c:pt>
                <c:pt idx="288">
                  <c:v>1.0677808727948095</c:v>
                </c:pt>
                <c:pt idx="289">
                  <c:v>1.6864623662969889</c:v>
                </c:pt>
                <c:pt idx="290">
                  <c:v>-1.9359834796073474E-2</c:v>
                </c:pt>
                <c:pt idx="291">
                  <c:v>-0.6131801458723295</c:v>
                </c:pt>
                <c:pt idx="292">
                  <c:v>-1.4547343810884441</c:v>
                </c:pt>
                <c:pt idx="293">
                  <c:v>-5.2721760906826266E-2</c:v>
                </c:pt>
                <c:pt idx="294">
                  <c:v>1.4901753923249466</c:v>
                </c:pt>
                <c:pt idx="295">
                  <c:v>0.31834719334718448</c:v>
                </c:pt>
                <c:pt idx="296">
                  <c:v>3.5230878829091443</c:v>
                </c:pt>
                <c:pt idx="297">
                  <c:v>-0.38160775727243723</c:v>
                </c:pt>
                <c:pt idx="298">
                  <c:v>-0.97965335342879523</c:v>
                </c:pt>
                <c:pt idx="299">
                  <c:v>-3.8559107052257708</c:v>
                </c:pt>
                <c:pt idx="300">
                  <c:v>1.1147757255936734</c:v>
                </c:pt>
                <c:pt idx="301">
                  <c:v>0.76325918194271103</c:v>
                </c:pt>
                <c:pt idx="302">
                  <c:v>3.2370840347015414E-2</c:v>
                </c:pt>
                <c:pt idx="303">
                  <c:v>-0.91903436670764482</c:v>
                </c:pt>
                <c:pt idx="304">
                  <c:v>-0.60748579267098968</c:v>
                </c:pt>
                <c:pt idx="305">
                  <c:v>-1.3932702418506717</c:v>
                </c:pt>
                <c:pt idx="306">
                  <c:v>-1.0597174086910217</c:v>
                </c:pt>
                <c:pt idx="307">
                  <c:v>1.0239137756820509</c:v>
                </c:pt>
                <c:pt idx="308">
                  <c:v>-0.94018803760753056</c:v>
                </c:pt>
                <c:pt idx="309">
                  <c:v>2.5376952073236434</c:v>
                </c:pt>
                <c:pt idx="310">
                  <c:v>0.47265804503381115</c:v>
                </c:pt>
                <c:pt idx="311">
                  <c:v>-0.6337798105194411</c:v>
                </c:pt>
                <c:pt idx="312">
                  <c:v>-0.22356654392424141</c:v>
                </c:pt>
                <c:pt idx="313">
                  <c:v>1.0939765388163905</c:v>
                </c:pt>
                <c:pt idx="314">
                  <c:v>-0.66492829204693915</c:v>
                </c:pt>
                <c:pt idx="315">
                  <c:v>-0.6300039375246036</c:v>
                </c:pt>
                <c:pt idx="316">
                  <c:v>-0.54814423457931283</c:v>
                </c:pt>
                <c:pt idx="317">
                  <c:v>-0.67733581247095054</c:v>
                </c:pt>
                <c:pt idx="318">
                  <c:v>-1.8653473290098341</c:v>
                </c:pt>
                <c:pt idx="319">
                  <c:v>0.64041422537131021</c:v>
                </c:pt>
                <c:pt idx="320">
                  <c:v>-1.3539128080154717E-2</c:v>
                </c:pt>
                <c:pt idx="321">
                  <c:v>0.83953960731212529</c:v>
                </c:pt>
                <c:pt idx="322">
                  <c:v>-0.11413992211629148</c:v>
                </c:pt>
                <c:pt idx="323">
                  <c:v>-1.088929219600729</c:v>
                </c:pt>
                <c:pt idx="324">
                  <c:v>-1.5494393476044821</c:v>
                </c:pt>
                <c:pt idx="325">
                  <c:v>-3.3064126458203966</c:v>
                </c:pt>
                <c:pt idx="326">
                  <c:v>-0.64249000571102222</c:v>
                </c:pt>
                <c:pt idx="327">
                  <c:v>-3.3984767926426178</c:v>
                </c:pt>
                <c:pt idx="328">
                  <c:v>-0.55039047973224919</c:v>
                </c:pt>
                <c:pt idx="329">
                  <c:v>5.6465485004861273</c:v>
                </c:pt>
                <c:pt idx="330">
                  <c:v>-0.79286422200196927</c:v>
                </c:pt>
                <c:pt idx="331">
                  <c:v>0.25688597117167894</c:v>
                </c:pt>
                <c:pt idx="332">
                  <c:v>-0.40569395017793924</c:v>
                </c:pt>
                <c:pt idx="333">
                  <c:v>0.3430286571857325</c:v>
                </c:pt>
                <c:pt idx="334">
                  <c:v>3.219143935617125</c:v>
                </c:pt>
                <c:pt idx="335">
                  <c:v>-1.4075760712067802</c:v>
                </c:pt>
                <c:pt idx="336">
                  <c:v>1.6446217370004896</c:v>
                </c:pt>
                <c:pt idx="337">
                  <c:v>0.6816304048471401</c:v>
                </c:pt>
                <c:pt idx="338">
                  <c:v>2.106270943034942</c:v>
                </c:pt>
                <c:pt idx="339">
                  <c:v>0.84388185654009351</c:v>
                </c:pt>
                <c:pt idx="340">
                  <c:v>-0.39184432489872423</c:v>
                </c:pt>
                <c:pt idx="341">
                  <c:v>1.9669289238565142</c:v>
                </c:pt>
                <c:pt idx="342">
                  <c:v>2.5174916628522852</c:v>
                </c:pt>
                <c:pt idx="343">
                  <c:v>2.3982650848322575</c:v>
                </c:pt>
                <c:pt idx="344">
                  <c:v>3.3325028030397408</c:v>
                </c:pt>
                <c:pt idx="345">
                  <c:v>-1.5190789077099309</c:v>
                </c:pt>
                <c:pt idx="346">
                  <c:v>0.5570178123278392</c:v>
                </c:pt>
                <c:pt idx="347">
                  <c:v>-2.1487703920136325</c:v>
                </c:pt>
                <c:pt idx="348">
                  <c:v>2.4385692068429266</c:v>
                </c:pt>
                <c:pt idx="349">
                  <c:v>-0.50403837978987998</c:v>
                </c:pt>
                <c:pt idx="350">
                  <c:v>-0.83618164062500278</c:v>
                </c:pt>
                <c:pt idx="351">
                  <c:v>2.5481627377361891</c:v>
                </c:pt>
                <c:pt idx="352">
                  <c:v>3.3911529920172856</c:v>
                </c:pt>
                <c:pt idx="353">
                  <c:v>-2.4497852084058875</c:v>
                </c:pt>
                <c:pt idx="354">
                  <c:v>-2.1721018805046417</c:v>
                </c:pt>
                <c:pt idx="355">
                  <c:v>2.6400632641888109</c:v>
                </c:pt>
                <c:pt idx="356">
                  <c:v>-0.84750785278254936</c:v>
                </c:pt>
                <c:pt idx="357">
                  <c:v>-2.1040047818290524</c:v>
                </c:pt>
                <c:pt idx="358">
                  <c:v>-1.202833068750766</c:v>
                </c:pt>
                <c:pt idx="359">
                  <c:v>-1.3348989555651634</c:v>
                </c:pt>
                <c:pt idx="360">
                  <c:v>-0.38834951456310962</c:v>
                </c:pt>
                <c:pt idx="361">
                  <c:v>1.6663522605797647</c:v>
                </c:pt>
                <c:pt idx="362">
                  <c:v>-2.3565066798614493</c:v>
                </c:pt>
                <c:pt idx="363">
                  <c:v>1.456894913536454</c:v>
                </c:pt>
                <c:pt idx="364">
                  <c:v>-0.12486732846350751</c:v>
                </c:pt>
                <c:pt idx="365">
                  <c:v>-5.40726386197412</c:v>
                </c:pt>
                <c:pt idx="366">
                  <c:v>0.62120010573617912</c:v>
                </c:pt>
                <c:pt idx="367">
                  <c:v>1.5762511493497964</c:v>
                </c:pt>
                <c:pt idx="368">
                  <c:v>2.2371653950601407</c:v>
                </c:pt>
                <c:pt idx="369">
                  <c:v>-0.81583607386795409</c:v>
                </c:pt>
                <c:pt idx="370">
                  <c:v>0</c:v>
                </c:pt>
                <c:pt idx="371">
                  <c:v>1.3390295224128037</c:v>
                </c:pt>
                <c:pt idx="372">
                  <c:v>0.78650978418171524</c:v>
                </c:pt>
                <c:pt idx="373">
                  <c:v>-1.5357722562117562</c:v>
                </c:pt>
                <c:pt idx="374">
                  <c:v>-0.75450164849100243</c:v>
                </c:pt>
                <c:pt idx="375">
                  <c:v>0.14693668945249821</c:v>
                </c:pt>
                <c:pt idx="376">
                  <c:v>1.913753508548099</c:v>
                </c:pt>
                <c:pt idx="377">
                  <c:v>1.7338507761642492</c:v>
                </c:pt>
                <c:pt idx="378">
                  <c:v>1.1813203716237031</c:v>
                </c:pt>
                <c:pt idx="379">
                  <c:v>0.71754332623897565</c:v>
                </c:pt>
                <c:pt idx="380">
                  <c:v>0.63998067982854168</c:v>
                </c:pt>
                <c:pt idx="381">
                  <c:v>2.2316875637410654</c:v>
                </c:pt>
                <c:pt idx="382">
                  <c:v>1.3907634528490138</c:v>
                </c:pt>
                <c:pt idx="383">
                  <c:v>2.0777867808774215</c:v>
                </c:pt>
                <c:pt idx="384">
                  <c:v>-0.31751431649374251</c:v>
                </c:pt>
                <c:pt idx="385">
                  <c:v>-1.8315226665149775</c:v>
                </c:pt>
                <c:pt idx="386">
                  <c:v>3.9457674256909381</c:v>
                </c:pt>
                <c:pt idx="387">
                  <c:v>-3.2329988851727984</c:v>
                </c:pt>
                <c:pt idx="388">
                  <c:v>-0.89861751152073199</c:v>
                </c:pt>
                <c:pt idx="389">
                  <c:v>7.294815159265287</c:v>
                </c:pt>
                <c:pt idx="390">
                  <c:v>-3.7705184462863715</c:v>
                </c:pt>
                <c:pt idx="391">
                  <c:v>1.3454934414231881</c:v>
                </c:pt>
                <c:pt idx="392">
                  <c:v>1.016553716253747</c:v>
                </c:pt>
                <c:pt idx="393">
                  <c:v>10.244707176244154</c:v>
                </c:pt>
                <c:pt idx="394">
                  <c:v>-0.4588986432561874</c:v>
                </c:pt>
                <c:pt idx="395">
                  <c:v>-1.6586490278612902</c:v>
                </c:pt>
                <c:pt idx="396">
                  <c:v>-1.6866242038216512</c:v>
                </c:pt>
                <c:pt idx="397">
                  <c:v>-5.7530838602674406</c:v>
                </c:pt>
                <c:pt idx="398">
                  <c:v>0.68191816981961417</c:v>
                </c:pt>
                <c:pt idx="399">
                  <c:v>0.43150535285121761</c:v>
                </c:pt>
                <c:pt idx="400">
                  <c:v>1.5500081579376732</c:v>
                </c:pt>
                <c:pt idx="401">
                  <c:v>0.68016281062553796</c:v>
                </c:pt>
                <c:pt idx="402">
                  <c:v>-1.2766636523219319</c:v>
                </c:pt>
                <c:pt idx="403">
                  <c:v>1.433266878603368</c:v>
                </c:pt>
                <c:pt idx="404">
                  <c:v>-0.2071713147410407</c:v>
                </c:pt>
                <c:pt idx="405">
                  <c:v>-0.85169807303310985</c:v>
                </c:pt>
                <c:pt idx="406">
                  <c:v>7.46805540642114</c:v>
                </c:pt>
                <c:pt idx="407">
                  <c:v>-0.46460508567717207</c:v>
                </c:pt>
                <c:pt idx="408">
                  <c:v>-1.8369805259988019</c:v>
                </c:pt>
                <c:pt idx="409">
                  <c:v>4.473872584108805</c:v>
                </c:pt>
                <c:pt idx="410">
                  <c:v>0.32300690060197412</c:v>
                </c:pt>
                <c:pt idx="411">
                  <c:v>7.2101078101370657</c:v>
                </c:pt>
                <c:pt idx="412">
                  <c:v>3.3307548801019373</c:v>
                </c:pt>
                <c:pt idx="413">
                  <c:v>2.3118587344224757</c:v>
                </c:pt>
                <c:pt idx="414">
                  <c:v>0.4906602393044715</c:v>
                </c:pt>
                <c:pt idx="415">
                  <c:v>-4.0817200616755258</c:v>
                </c:pt>
                <c:pt idx="416">
                  <c:v>-0.60281312793034159</c:v>
                </c:pt>
                <c:pt idx="417">
                  <c:v>-0.62893081761006298</c:v>
                </c:pt>
                <c:pt idx="418">
                  <c:v>-4.0054249547920389</c:v>
                </c:pt>
                <c:pt idx="419">
                  <c:v>0.58867853442592066</c:v>
                </c:pt>
                <c:pt idx="420">
                  <c:v>3.1415328432979028</c:v>
                </c:pt>
                <c:pt idx="421">
                  <c:v>1.8701770313209176</c:v>
                </c:pt>
                <c:pt idx="422">
                  <c:v>0.17823723375813208</c:v>
                </c:pt>
                <c:pt idx="423">
                  <c:v>-4.3101147584734294</c:v>
                </c:pt>
                <c:pt idx="424">
                  <c:v>5.8150885511086265</c:v>
                </c:pt>
                <c:pt idx="425">
                  <c:v>-3.3737480231945254</c:v>
                </c:pt>
                <c:pt idx="426">
                  <c:v>3.186943080560098</c:v>
                </c:pt>
                <c:pt idx="427">
                  <c:v>-3.1942547473234351</c:v>
                </c:pt>
                <c:pt idx="428">
                  <c:v>1.4199890770071124</c:v>
                </c:pt>
                <c:pt idx="429">
                  <c:v>2.2617124394184209</c:v>
                </c:pt>
                <c:pt idx="430">
                  <c:v>1.1146217307354589</c:v>
                </c:pt>
                <c:pt idx="431">
                  <c:v>-0.74646298064403349</c:v>
                </c:pt>
                <c:pt idx="432">
                  <c:v>-3.1700918233493658</c:v>
                </c:pt>
                <c:pt idx="433">
                  <c:v>1.5353352901332129</c:v>
                </c:pt>
                <c:pt idx="434">
                  <c:v>4.2650655992884188</c:v>
                </c:pt>
                <c:pt idx="435">
                  <c:v>-0.37536256611500518</c:v>
                </c:pt>
                <c:pt idx="436">
                  <c:v>1.9609522178455292</c:v>
                </c:pt>
                <c:pt idx="437">
                  <c:v>3.4013605442176869</c:v>
                </c:pt>
                <c:pt idx="438">
                  <c:v>3.82553606237816</c:v>
                </c:pt>
                <c:pt idx="439">
                  <c:v>0.54369083939607654</c:v>
                </c:pt>
                <c:pt idx="440">
                  <c:v>1.3849445633145268</c:v>
                </c:pt>
                <c:pt idx="441">
                  <c:v>2.1910133916580294</c:v>
                </c:pt>
                <c:pt idx="442">
                  <c:v>-5.0653349354160282</c:v>
                </c:pt>
                <c:pt idx="443">
                  <c:v>-2.7963453704070034</c:v>
                </c:pt>
                <c:pt idx="444">
                  <c:v>0.10579427083332964</c:v>
                </c:pt>
                <c:pt idx="445">
                  <c:v>-1.2681895780830754</c:v>
                </c:pt>
                <c:pt idx="446">
                  <c:v>-1.4038699053108239</c:v>
                </c:pt>
                <c:pt idx="447">
                  <c:v>0.3549208735229028</c:v>
                </c:pt>
                <c:pt idx="448">
                  <c:v>-0.83631522010484771</c:v>
                </c:pt>
                <c:pt idx="449">
                  <c:v>3.0336088616623891</c:v>
                </c:pt>
                <c:pt idx="450">
                  <c:v>2.8628441114188052</c:v>
                </c:pt>
                <c:pt idx="451">
                  <c:v>-0.4156934162080842</c:v>
                </c:pt>
                <c:pt idx="452">
                  <c:v>-1.5186451459012591</c:v>
                </c:pt>
                <c:pt idx="453">
                  <c:v>2.1233650896173248</c:v>
                </c:pt>
                <c:pt idx="454">
                  <c:v>2.1503676179935027</c:v>
                </c:pt>
                <c:pt idx="455">
                  <c:v>0.13543843355777418</c:v>
                </c:pt>
                <c:pt idx="456">
                  <c:v>-0.84631139622056795</c:v>
                </c:pt>
                <c:pt idx="457">
                  <c:v>-3.0477823680723466</c:v>
                </c:pt>
                <c:pt idx="458">
                  <c:v>-2.0099694484643833E-2</c:v>
                </c:pt>
                <c:pt idx="459">
                  <c:v>-0.81621165212495383</c:v>
                </c:pt>
                <c:pt idx="460">
                  <c:v>-2.52553916004541</c:v>
                </c:pt>
                <c:pt idx="461">
                  <c:v>3.6805988771054272</c:v>
                </c:pt>
                <c:pt idx="462">
                  <c:v>-1.3718411552346499</c:v>
                </c:pt>
                <c:pt idx="463">
                  <c:v>3.4366357572799737</c:v>
                </c:pt>
                <c:pt idx="464">
                  <c:v>5.2372901348641454</c:v>
                </c:pt>
                <c:pt idx="465">
                  <c:v>-0.8966934429291985</c:v>
                </c:pt>
                <c:pt idx="466">
                  <c:v>2.6239396795475933</c:v>
                </c:pt>
                <c:pt idx="467">
                  <c:v>-5.4920833180265234</c:v>
                </c:pt>
                <c:pt idx="468">
                  <c:v>0.57140635932520689</c:v>
                </c:pt>
                <c:pt idx="469">
                  <c:v>-2.1760136049163288</c:v>
                </c:pt>
                <c:pt idx="470">
                  <c:v>0.80205452390360255</c:v>
                </c:pt>
                <c:pt idx="471">
                  <c:v>-1.838278524673699</c:v>
                </c:pt>
                <c:pt idx="472">
                  <c:v>-4.0209231752116379</c:v>
                </c:pt>
                <c:pt idx="473">
                  <c:v>-1.7930690185963272</c:v>
                </c:pt>
                <c:pt idx="474">
                  <c:v>0.82182495975599812</c:v>
                </c:pt>
                <c:pt idx="475">
                  <c:v>8.7731092436974869</c:v>
                </c:pt>
                <c:pt idx="476">
                  <c:v>-0.74551915945612557</c:v>
                </c:pt>
                <c:pt idx="477">
                  <c:v>-3.4481416618019032</c:v>
                </c:pt>
                <c:pt idx="478">
                  <c:v>4.2645814019105863</c:v>
                </c:pt>
                <c:pt idx="479">
                  <c:v>-0.30927436502106931</c:v>
                </c:pt>
                <c:pt idx="480">
                  <c:v>0.21328576414472411</c:v>
                </c:pt>
                <c:pt idx="481">
                  <c:v>0.12769909449733696</c:v>
                </c:pt>
                <c:pt idx="482">
                  <c:v>0.44057971014493102</c:v>
                </c:pt>
                <c:pt idx="483">
                  <c:v>0.93116318442417245</c:v>
                </c:pt>
                <c:pt idx="484">
                  <c:v>0.38504060081582514</c:v>
                </c:pt>
                <c:pt idx="485">
                  <c:v>4.2116056509190374</c:v>
                </c:pt>
                <c:pt idx="486">
                  <c:v>-0.50289712474034209</c:v>
                </c:pt>
                <c:pt idx="487">
                  <c:v>-0.80943486063803849</c:v>
                </c:pt>
                <c:pt idx="488">
                  <c:v>6.6464810575296587E-2</c:v>
                </c:pt>
                <c:pt idx="489">
                  <c:v>-1.4612546125461221</c:v>
                </c:pt>
                <c:pt idx="490">
                  <c:v>-3.7559916117435659</c:v>
                </c:pt>
                <c:pt idx="491">
                  <c:v>3.2099918291117078</c:v>
                </c:pt>
                <c:pt idx="492">
                  <c:v>1.4250169644876793</c:v>
                </c:pt>
                <c:pt idx="493">
                  <c:v>2.8917633065715034</c:v>
                </c:pt>
                <c:pt idx="494">
                  <c:v>0.95007586157070234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2-4396-832F-F6552E45B8D4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B2-4396-832F-F6552E45B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68656"/>
        <c:axId val="4468585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EB2-4396-832F-F6552E45B8D4}"/>
                  </c:ext>
                </c:extLst>
              </c15:ser>
            </c15:filteredScatterSeries>
          </c:ext>
        </c:extLst>
      </c:scatterChart>
      <c:valAx>
        <c:axId val="44686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58576"/>
        <c:crosses val="autoZero"/>
        <c:crossBetween val="midCat"/>
      </c:valAx>
      <c:valAx>
        <c:axId val="4468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6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POLICYBZR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1'!$AB$3:$AB$497</c:f>
              <c:numCache>
                <c:formatCode>General</c:formatCode>
                <c:ptCount val="495"/>
                <c:pt idx="5">
                  <c:v>-0.54978619425780451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-4.3699543699543666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-3.2574784364103508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-12.833159442283975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19.662676822633301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5.0049509406787207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-5.3523639607485199E-2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-9.7197429489468128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-3.3450360834796236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0.62556755120572405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4.2113707008924095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-2.5016838256518814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-7.7864403434323481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4.4626690808392784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-7.7079934747145096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-11.456031816173226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-10.663701275898386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-0.14412997903564237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-3.6588508116464942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-0.62851029687081195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16.269681065805404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6.7129629629629637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4.5336225596529234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-5.9659680431624817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-0.67306631358268887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0.84425683181514211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2.4234412866270105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0.1935900193590093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-5.8072133963074304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3.6827195467422067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21.240199572344984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-2.0184205369390575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4.3099999999999907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7.6982072668009005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-1.1745258395684703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2.4385949467382528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-0.25782055689240291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-0.13461214874641672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-2.8946930627183458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-1.1736890990458384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-0.67498291182502479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3.2060145178015822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3.3408691283597163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2.7062064495219462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-1.7434521931208511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-3.8779606583701289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4.9866354827931874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2.6095950354045629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1.9151740714894969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2.7340932044437936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7.1343304543220381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1.7827882283542009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-8.9574344774293344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2.065355778752302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1.3444213444213509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-4.6522556390977421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5.7452650848412405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3.156002396963836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-0.33563544826696223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-0.72534162295186966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0.36939313984168265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0.11172450052576535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3.2579429186860591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-4.3155149934810986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0.25207793977381426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-9.6255965584459258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4.0758646336928193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4.5022511255627817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7.2146618340969706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2.5322107411659678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1.4183102020939831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0.41414080787468288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-3.3592349073520649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-5.8263236021771432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3.6412899814961612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-4.4634317413763024E-2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6.3345241132942194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3.5395044693742874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2.9202155397184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8.1098651064521263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-7.8622970535177323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2.170011421112735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8.7671670392845762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14.266138109920238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-1.6298280866264792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6.5780233156983003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0.10542962572483268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0.90199246095853114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11.194400541883049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-6.7955949503088879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3.9892960065870766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5.2370092848998171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-4.5429920284807537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8.5008918436841174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-5.4362039977582661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-5.966021335440538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8.348739495798311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2.1134680265249934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3.3128740802866874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2.1476014760147533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6-4E48-A66A-CD8C9C9306E0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6-4E48-A66A-CD8C9C930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244560"/>
        <c:axId val="4992503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786-4E48-A66A-CD8C9C9306E0}"/>
                  </c:ext>
                </c:extLst>
              </c15:ser>
            </c15:filteredScatterSeries>
          </c:ext>
        </c:extLst>
      </c:scatterChart>
      <c:valAx>
        <c:axId val="49924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50320"/>
        <c:crosses val="autoZero"/>
        <c:crossBetween val="midCat"/>
      </c:valAx>
      <c:valAx>
        <c:axId val="4992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4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POLICYBZR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1'!$AD$3:$AD$497</c:f>
              <c:numCache>
                <c:formatCode>General</c:formatCode>
                <c:ptCount val="495"/>
                <c:pt idx="1">
                  <c:v>-20.372417311453106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-0.22808409361364523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-4.6413076379780094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-17.660232483736806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15.571155073388642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-2.7548806941431692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-5.2195068008404233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38.712883588023359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11.171045763006781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-3.629356030191111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1.677993120228205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16.404944871366499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6.2141560798548046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1.4072522581489721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-0.60397454214833335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-7.8511309836927889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18.583629893238431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-7.7383025658887661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25.159195904607312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16.997394267388266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0.40187541862022336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7.9082067906500741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0.17800479839022998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8.7565674255691839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5-4431-BFC9-E5963F6A7998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A5-4431-BFC9-E5963F6A7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22608"/>
        <c:axId val="4973317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DA5-4431-BFC9-E5963F6A7998}"/>
                  </c:ext>
                </c:extLst>
              </c15:ser>
            </c15:filteredScatterSeries>
          </c:ext>
        </c:extLst>
      </c:scatterChart>
      <c:valAx>
        <c:axId val="49732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31728"/>
        <c:crosses val="autoZero"/>
        <c:crossBetween val="midCat"/>
      </c:valAx>
      <c:valAx>
        <c:axId val="4973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2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DALBHARAT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1'!$AF$3:$AF$497</c:f>
              <c:numCache>
                <c:formatCode>General</c:formatCode>
                <c:ptCount val="495"/>
                <c:pt idx="1">
                  <c:v>3.3654033420324714</c:v>
                </c:pt>
                <c:pt idx="2">
                  <c:v>-0.6820665485925278</c:v>
                </c:pt>
                <c:pt idx="3">
                  <c:v>-1.2027621793898853</c:v>
                </c:pt>
                <c:pt idx="4">
                  <c:v>6.1100656707246781</c:v>
                </c:pt>
                <c:pt idx="5">
                  <c:v>5.1863916033297208</c:v>
                </c:pt>
                <c:pt idx="6">
                  <c:v>-1.3419123972060696</c:v>
                </c:pt>
                <c:pt idx="7">
                  <c:v>1.1753217312454161</c:v>
                </c:pt>
                <c:pt idx="8">
                  <c:v>-0.85143054119268591</c:v>
                </c:pt>
                <c:pt idx="9">
                  <c:v>2.7118172652365886</c:v>
                </c:pt>
                <c:pt idx="10">
                  <c:v>-2.5082083742341794</c:v>
                </c:pt>
                <c:pt idx="11">
                  <c:v>0.57287688354975352</c:v>
                </c:pt>
                <c:pt idx="12">
                  <c:v>2.9033037594504219</c:v>
                </c:pt>
                <c:pt idx="13">
                  <c:v>1.6304347826086925</c:v>
                </c:pt>
                <c:pt idx="14">
                  <c:v>-0.11883541295305701</c:v>
                </c:pt>
                <c:pt idx="15">
                  <c:v>1.7747372595677116</c:v>
                </c:pt>
                <c:pt idx="16">
                  <c:v>3.6174703685663285</c:v>
                </c:pt>
                <c:pt idx="17">
                  <c:v>-2.8643956250587634</c:v>
                </c:pt>
                <c:pt idx="18">
                  <c:v>-0.98725600903371225</c:v>
                </c:pt>
                <c:pt idx="19">
                  <c:v>2.7371370849490044</c:v>
                </c:pt>
                <c:pt idx="20">
                  <c:v>0.56138792857368824</c:v>
                </c:pt>
                <c:pt idx="21">
                  <c:v>0.90519144641393656</c:v>
                </c:pt>
                <c:pt idx="22">
                  <c:v>-0.83455755946614163</c:v>
                </c:pt>
                <c:pt idx="23">
                  <c:v>-0.24270314568492149</c:v>
                </c:pt>
                <c:pt idx="24">
                  <c:v>-2.2212392176688103</c:v>
                </c:pt>
                <c:pt idx="25">
                  <c:v>0.94034770244942512</c:v>
                </c:pt>
                <c:pt idx="26">
                  <c:v>3.4862502801165318</c:v>
                </c:pt>
                <c:pt idx="27">
                  <c:v>-0.80430613128750861</c:v>
                </c:pt>
                <c:pt idx="28">
                  <c:v>-2.844133973679281</c:v>
                </c:pt>
                <c:pt idx="29">
                  <c:v>0.35629453681709922</c:v>
                </c:pt>
                <c:pt idx="30">
                  <c:v>-0.22069406684791593</c:v>
                </c:pt>
                <c:pt idx="31">
                  <c:v>1.5931529683292818</c:v>
                </c:pt>
                <c:pt idx="32">
                  <c:v>0.67522796832106879</c:v>
                </c:pt>
                <c:pt idx="33">
                  <c:v>4.4849092675588542</c:v>
                </c:pt>
                <c:pt idx="34">
                  <c:v>-3.0475733397324483</c:v>
                </c:pt>
                <c:pt idx="35">
                  <c:v>-3.8363962626075123</c:v>
                </c:pt>
                <c:pt idx="36">
                  <c:v>0.4665079467215752</c:v>
                </c:pt>
                <c:pt idx="37">
                  <c:v>-0.57322189131199397</c:v>
                </c:pt>
                <c:pt idx="38">
                  <c:v>-0.98879154856996498</c:v>
                </c:pt>
                <c:pt idx="39">
                  <c:v>-0.3578283074721057</c:v>
                </c:pt>
                <c:pt idx="40">
                  <c:v>-0.18282132480166854</c:v>
                </c:pt>
                <c:pt idx="41">
                  <c:v>0.49713818479149036</c:v>
                </c:pt>
                <c:pt idx="42">
                  <c:v>-0.3612458098740492</c:v>
                </c:pt>
                <c:pt idx="43">
                  <c:v>0.25150248236217249</c:v>
                </c:pt>
                <c:pt idx="44">
                  <c:v>1.0393249275078889</c:v>
                </c:pt>
                <c:pt idx="45">
                  <c:v>0.409518895911269</c:v>
                </c:pt>
                <c:pt idx="46">
                  <c:v>3.01229968849352</c:v>
                </c:pt>
                <c:pt idx="47">
                  <c:v>3.0208560650933722</c:v>
                </c:pt>
                <c:pt idx="48">
                  <c:v>0.48114749137566093</c:v>
                </c:pt>
                <c:pt idx="49">
                  <c:v>1.9515133263062847</c:v>
                </c:pt>
                <c:pt idx="50">
                  <c:v>-1.9171122204826776</c:v>
                </c:pt>
                <c:pt idx="51">
                  <c:v>6.2974340440910703</c:v>
                </c:pt>
                <c:pt idx="52">
                  <c:v>-2.2666100014171468E-2</c:v>
                </c:pt>
                <c:pt idx="53">
                  <c:v>-4.3755490690622505</c:v>
                </c:pt>
                <c:pt idx="54">
                  <c:v>-1.1854310523664167</c:v>
                </c:pt>
                <c:pt idx="55">
                  <c:v>3.0411180757580194</c:v>
                </c:pt>
                <c:pt idx="56">
                  <c:v>-2.2586372500509331</c:v>
                </c:pt>
                <c:pt idx="57">
                  <c:v>-1.6378309162919509</c:v>
                </c:pt>
                <c:pt idx="58">
                  <c:v>-4.3262389876176952</c:v>
                </c:pt>
                <c:pt idx="59">
                  <c:v>-2.1707486867919723</c:v>
                </c:pt>
                <c:pt idx="60">
                  <c:v>-1.2226678742398669</c:v>
                </c:pt>
                <c:pt idx="61">
                  <c:v>-0.2554194773724599</c:v>
                </c:pt>
                <c:pt idx="62">
                  <c:v>1.789231779382797</c:v>
                </c:pt>
                <c:pt idx="63">
                  <c:v>3.0801483631672308</c:v>
                </c:pt>
                <c:pt idx="64">
                  <c:v>-2.7690863579474345</c:v>
                </c:pt>
                <c:pt idx="65">
                  <c:v>2.7160096540627543</c:v>
                </c:pt>
                <c:pt idx="66">
                  <c:v>-1.5852626961997529</c:v>
                </c:pt>
                <c:pt idx="67">
                  <c:v>-2.9478241492375883</c:v>
                </c:pt>
                <c:pt idx="68">
                  <c:v>0.53137402827435543</c:v>
                </c:pt>
                <c:pt idx="69">
                  <c:v>-2.7602858168292572</c:v>
                </c:pt>
                <c:pt idx="70">
                  <c:v>2.1474348219977855</c:v>
                </c:pt>
                <c:pt idx="71">
                  <c:v>-1.0347206254311336</c:v>
                </c:pt>
                <c:pt idx="72">
                  <c:v>-0.19583112055231314</c:v>
                </c:pt>
                <c:pt idx="73">
                  <c:v>0.37580232132760405</c:v>
                </c:pt>
                <c:pt idx="74">
                  <c:v>0.10602345769002296</c:v>
                </c:pt>
                <c:pt idx="75">
                  <c:v>0.48652942344607858</c:v>
                </c:pt>
                <c:pt idx="76">
                  <c:v>0.3688943051941726</c:v>
                </c:pt>
                <c:pt idx="77">
                  <c:v>0.32487776064055512</c:v>
                </c:pt>
                <c:pt idx="78">
                  <c:v>-0.5168127698547601</c:v>
                </c:pt>
                <c:pt idx="79">
                  <c:v>0.75623068323798248</c:v>
                </c:pt>
                <c:pt idx="80">
                  <c:v>3.2698081190445052</c:v>
                </c:pt>
                <c:pt idx="81">
                  <c:v>-3.1441572394615434</c:v>
                </c:pt>
                <c:pt idx="82">
                  <c:v>4.4631496525398902</c:v>
                </c:pt>
                <c:pt idx="83">
                  <c:v>0.29045254380210894</c:v>
                </c:pt>
                <c:pt idx="84">
                  <c:v>-0.65396113602391626</c:v>
                </c:pt>
                <c:pt idx="85">
                  <c:v>3.6737508620149297</c:v>
                </c:pt>
                <c:pt idx="86">
                  <c:v>5.3697768640019321</c:v>
                </c:pt>
                <c:pt idx="87">
                  <c:v>1.4289813486370211</c:v>
                </c:pt>
                <c:pt idx="88">
                  <c:v>-1.8133982120629273</c:v>
                </c:pt>
                <c:pt idx="89">
                  <c:v>-3.0915953554038014</c:v>
                </c:pt>
                <c:pt idx="90">
                  <c:v>-0.82059820419813012</c:v>
                </c:pt>
                <c:pt idx="91">
                  <c:v>1.3729839918460256</c:v>
                </c:pt>
                <c:pt idx="92">
                  <c:v>-0.65945114738584476</c:v>
                </c:pt>
                <c:pt idx="93">
                  <c:v>1.6789212038222139</c:v>
                </c:pt>
                <c:pt idx="94">
                  <c:v>0.34253593699681689</c:v>
                </c:pt>
                <c:pt idx="95">
                  <c:v>-2.0306938203886302</c:v>
                </c:pt>
                <c:pt idx="96">
                  <c:v>-0.23527309547918548</c:v>
                </c:pt>
                <c:pt idx="97">
                  <c:v>2.2776799307441928</c:v>
                </c:pt>
                <c:pt idx="98">
                  <c:v>1.2637907886288069</c:v>
                </c:pt>
                <c:pt idx="99">
                  <c:v>0.26228563193543475</c:v>
                </c:pt>
                <c:pt idx="100">
                  <c:v>0.16385902374519271</c:v>
                </c:pt>
                <c:pt idx="101">
                  <c:v>1.007375943518064</c:v>
                </c:pt>
                <c:pt idx="102">
                  <c:v>0.37222253793259957</c:v>
                </c:pt>
                <c:pt idx="103">
                  <c:v>3.0828025477707031</c:v>
                </c:pt>
                <c:pt idx="104">
                  <c:v>4.4213763936947332</c:v>
                </c:pt>
                <c:pt idx="105">
                  <c:v>1.8672417420576477</c:v>
                </c:pt>
                <c:pt idx="106">
                  <c:v>-2.643672225951363</c:v>
                </c:pt>
                <c:pt idx="107">
                  <c:v>-1.0236011667992551</c:v>
                </c:pt>
                <c:pt idx="108">
                  <c:v>-0.91630050369736016</c:v>
                </c:pt>
                <c:pt idx="109">
                  <c:v>0.21902547185118068</c:v>
                </c:pt>
                <c:pt idx="110">
                  <c:v>-0.307584383347276</c:v>
                </c:pt>
                <c:pt idx="111">
                  <c:v>3.1854718666269677</c:v>
                </c:pt>
                <c:pt idx="112">
                  <c:v>-2.6359964328804488</c:v>
                </c:pt>
                <c:pt idx="113">
                  <c:v>1.8668678106732091</c:v>
                </c:pt>
                <c:pt idx="114">
                  <c:v>-0.28296398159412578</c:v>
                </c:pt>
                <c:pt idx="115">
                  <c:v>-1.8988516721033206</c:v>
                </c:pt>
                <c:pt idx="116">
                  <c:v>1.7382606579978963</c:v>
                </c:pt>
                <c:pt idx="117">
                  <c:v>-1.2568422171440767</c:v>
                </c:pt>
                <c:pt idx="118">
                  <c:v>-0.30946422324479966</c:v>
                </c:pt>
                <c:pt idx="119">
                  <c:v>0.3104248771797225</c:v>
                </c:pt>
                <c:pt idx="120">
                  <c:v>-4.711929173057773</c:v>
                </c:pt>
                <c:pt idx="121">
                  <c:v>2.3467946907653179</c:v>
                </c:pt>
                <c:pt idx="122">
                  <c:v>2.8172511796032094</c:v>
                </c:pt>
                <c:pt idx="123">
                  <c:v>-0.48306585797863777</c:v>
                </c:pt>
                <c:pt idx="124">
                  <c:v>7.2811606709462087E-2</c:v>
                </c:pt>
                <c:pt idx="125">
                  <c:v>0.39613031879058502</c:v>
                </c:pt>
                <c:pt idx="126">
                  <c:v>1.3366974447068978</c:v>
                </c:pt>
                <c:pt idx="127">
                  <c:v>-0.8237537744344946</c:v>
                </c:pt>
                <c:pt idx="128">
                  <c:v>-1.2846192879844125</c:v>
                </c:pt>
                <c:pt idx="129">
                  <c:v>1.4636653860721922</c:v>
                </c:pt>
                <c:pt idx="130">
                  <c:v>1.5998720102389383E-2</c:v>
                </c:pt>
                <c:pt idx="131">
                  <c:v>0.49321496174251511</c:v>
                </c:pt>
                <c:pt idx="132">
                  <c:v>-0.59425903326789653</c:v>
                </c:pt>
                <c:pt idx="133">
                  <c:v>-0.28289298105150545</c:v>
                </c:pt>
                <c:pt idx="134">
                  <c:v>1.5683545658923004</c:v>
                </c:pt>
                <c:pt idx="135">
                  <c:v>7.9051383399209488E-2</c:v>
                </c:pt>
                <c:pt idx="136">
                  <c:v>-0.39757767245918668</c:v>
                </c:pt>
                <c:pt idx="137">
                  <c:v>0.74810330698669614</c:v>
                </c:pt>
                <c:pt idx="138">
                  <c:v>-1.1125104953820224</c:v>
                </c:pt>
                <c:pt idx="139">
                  <c:v>-0.39004457652303842</c:v>
                </c:pt>
                <c:pt idx="140">
                  <c:v>-2.0217895101355876</c:v>
                </c:pt>
                <c:pt idx="141">
                  <c:v>-3.9095209613397781</c:v>
                </c:pt>
                <c:pt idx="142">
                  <c:v>-0.42440018107741057</c:v>
                </c:pt>
                <c:pt idx="143">
                  <c:v>-1.7815536739216991</c:v>
                </c:pt>
                <c:pt idx="144">
                  <c:v>-2.004802268059124</c:v>
                </c:pt>
                <c:pt idx="145">
                  <c:v>1.4081596504693812</c:v>
                </c:pt>
                <c:pt idx="146">
                  <c:v>2.9227678961311199</c:v>
                </c:pt>
                <c:pt idx="147">
                  <c:v>3.6769905246787776E-2</c:v>
                </c:pt>
                <c:pt idx="148">
                  <c:v>1.9367790092739197</c:v>
                </c:pt>
                <c:pt idx="149">
                  <c:v>3.6168973455745608</c:v>
                </c:pt>
                <c:pt idx="150">
                  <c:v>0.93958294295581457</c:v>
                </c:pt>
                <c:pt idx="151">
                  <c:v>-1.7184682295534153</c:v>
                </c:pt>
                <c:pt idx="152">
                  <c:v>2.9465731246627045</c:v>
                </c:pt>
                <c:pt idx="153">
                  <c:v>0.97766827427134051</c:v>
                </c:pt>
                <c:pt idx="154">
                  <c:v>0.68007787151200039</c:v>
                </c:pt>
                <c:pt idx="155">
                  <c:v>-0.5285275994534252</c:v>
                </c:pt>
                <c:pt idx="156">
                  <c:v>-1.3762894614068715</c:v>
                </c:pt>
                <c:pt idx="157">
                  <c:v>0.93558644976478689</c:v>
                </c:pt>
                <c:pt idx="158">
                  <c:v>0.59624547608509104</c:v>
                </c:pt>
                <c:pt idx="159">
                  <c:v>0.68847706801946129</c:v>
                </c:pt>
                <c:pt idx="160">
                  <c:v>-0.48840676571898622</c:v>
                </c:pt>
                <c:pt idx="161">
                  <c:v>-1.3742508782806317</c:v>
                </c:pt>
                <c:pt idx="162">
                  <c:v>0.20691461498166816</c:v>
                </c:pt>
                <c:pt idx="163">
                  <c:v>-0.94618259755875156</c:v>
                </c:pt>
                <c:pt idx="164">
                  <c:v>-0.73092856954375851</c:v>
                </c:pt>
                <c:pt idx="165">
                  <c:v>-2.2860180754917598</c:v>
                </c:pt>
                <c:pt idx="166">
                  <c:v>-0.22306855277475021</c:v>
                </c:pt>
                <c:pt idx="167">
                  <c:v>2.2792954904847567</c:v>
                </c:pt>
                <c:pt idx="168">
                  <c:v>-1.5967372181052431</c:v>
                </c:pt>
                <c:pt idx="169">
                  <c:v>0.92374373560882872</c:v>
                </c:pt>
                <c:pt idx="170">
                  <c:v>-1.8574189392312601</c:v>
                </c:pt>
                <c:pt idx="171">
                  <c:v>2.4614374794882696E-2</c:v>
                </c:pt>
                <c:pt idx="172">
                  <c:v>-0.24608317611352634</c:v>
                </c:pt>
                <c:pt idx="173">
                  <c:v>-1.3239042841871607</c:v>
                </c:pt>
                <c:pt idx="174">
                  <c:v>-3.3472222222222223</c:v>
                </c:pt>
                <c:pt idx="175">
                  <c:v>0.60640896680557288</c:v>
                </c:pt>
                <c:pt idx="176">
                  <c:v>2.0110838142032823</c:v>
                </c:pt>
                <c:pt idx="177">
                  <c:v>-2.800336040322292E-3</c:v>
                </c:pt>
                <c:pt idx="178">
                  <c:v>1.2769889943711643</c:v>
                </c:pt>
                <c:pt idx="179">
                  <c:v>-0.49771878888428039</c:v>
                </c:pt>
                <c:pt idx="180">
                  <c:v>1.3033208281228315</c:v>
                </c:pt>
                <c:pt idx="181">
                  <c:v>0.9052504526252263</c:v>
                </c:pt>
                <c:pt idx="182">
                  <c:v>-0.87266202696824458</c:v>
                </c:pt>
                <c:pt idx="183">
                  <c:v>0.4360584702300862</c:v>
                </c:pt>
                <c:pt idx="184">
                  <c:v>2.086177707389004</c:v>
                </c:pt>
                <c:pt idx="185">
                  <c:v>-1.3320494302680075</c:v>
                </c:pt>
                <c:pt idx="186">
                  <c:v>4.5733029711559263</c:v>
                </c:pt>
                <c:pt idx="187">
                  <c:v>2.0479585223590409</c:v>
                </c:pt>
                <c:pt idx="188">
                  <c:v>0.22608916550235211</c:v>
                </c:pt>
                <c:pt idx="189">
                  <c:v>0.33963603183454377</c:v>
                </c:pt>
                <c:pt idx="190">
                  <c:v>1.0078811761139645</c:v>
                </c:pt>
                <c:pt idx="191">
                  <c:v>-0.78525520794257231</c:v>
                </c:pt>
                <c:pt idx="192">
                  <c:v>0.88473268973861086</c:v>
                </c:pt>
                <c:pt idx="193">
                  <c:v>-0.30481710973416631</c:v>
                </c:pt>
                <c:pt idx="194">
                  <c:v>0.28319382487093836</c:v>
                </c:pt>
                <c:pt idx="195">
                  <c:v>1.7218543046357639</c:v>
                </c:pt>
                <c:pt idx="196">
                  <c:v>-1.2283805031446542E-2</c:v>
                </c:pt>
                <c:pt idx="197">
                  <c:v>0.86242905231086531</c:v>
                </c:pt>
                <c:pt idx="198">
                  <c:v>-3.0962241169305704</c:v>
                </c:pt>
                <c:pt idx="199">
                  <c:v>-3.3635838004977545</c:v>
                </c:pt>
                <c:pt idx="200">
                  <c:v>0.37460003641945039</c:v>
                </c:pt>
                <c:pt idx="201">
                  <c:v>-0.43281067772449966</c:v>
                </c:pt>
                <c:pt idx="202">
                  <c:v>0.68457493883074927</c:v>
                </c:pt>
                <c:pt idx="203">
                  <c:v>1.6778263230009589</c:v>
                </c:pt>
                <c:pt idx="204">
                  <c:v>1.5102974828375308</c:v>
                </c:pt>
                <c:pt idx="205">
                  <c:v>0.20288548241658924</c:v>
                </c:pt>
                <c:pt idx="206">
                  <c:v>5.2493438320207697E-2</c:v>
                </c:pt>
                <c:pt idx="207">
                  <c:v>1.1442562334482633</c:v>
                </c:pt>
                <c:pt idx="208">
                  <c:v>-0.56071534433357062</c:v>
                </c:pt>
                <c:pt idx="209">
                  <c:v>3.6316665424646599</c:v>
                </c:pt>
                <c:pt idx="210">
                  <c:v>-0.48658884441140188</c:v>
                </c:pt>
                <c:pt idx="211">
                  <c:v>0.5034203680508631</c:v>
                </c:pt>
                <c:pt idx="212">
                  <c:v>-0.1342121030557307</c:v>
                </c:pt>
                <c:pt idx="213">
                  <c:v>-8.8795027478456842E-2</c:v>
                </c:pt>
                <c:pt idx="214">
                  <c:v>-0.44196771714065231</c:v>
                </c:pt>
                <c:pt idx="215">
                  <c:v>0.32088399922795263</c:v>
                </c:pt>
                <c:pt idx="216">
                  <c:v>-0.11303239460332189</c:v>
                </c:pt>
                <c:pt idx="217">
                  <c:v>-0.67896181441709968</c:v>
                </c:pt>
                <c:pt idx="218">
                  <c:v>-0.23998836420051481</c:v>
                </c:pt>
                <c:pt idx="219">
                  <c:v>0.97441255801519833</c:v>
                </c:pt>
                <c:pt idx="220">
                  <c:v>-0.17326851807286467</c:v>
                </c:pt>
                <c:pt idx="221">
                  <c:v>-1.2005207077768716</c:v>
                </c:pt>
                <c:pt idx="222">
                  <c:v>-0.39283622877219049</c:v>
                </c:pt>
                <c:pt idx="223">
                  <c:v>1.349729319256288</c:v>
                </c:pt>
                <c:pt idx="224">
                  <c:v>1.1770677236912248</c:v>
                </c:pt>
                <c:pt idx="225">
                  <c:v>1.6722008552112941</c:v>
                </c:pt>
                <c:pt idx="226">
                  <c:v>8.9283616456363152E-2</c:v>
                </c:pt>
                <c:pt idx="227">
                  <c:v>0.21362003802907026</c:v>
                </c:pt>
                <c:pt idx="228">
                  <c:v>0.22487702037948848</c:v>
                </c:pt>
                <c:pt idx="229">
                  <c:v>1.6360491749633478E-2</c:v>
                </c:pt>
                <c:pt idx="230">
                  <c:v>0.9487533007734783</c:v>
                </c:pt>
                <c:pt idx="231">
                  <c:v>0.33797078636080385</c:v>
                </c:pt>
                <c:pt idx="232">
                  <c:v>-1.8018225862267936</c:v>
                </c:pt>
                <c:pt idx="233">
                  <c:v>-1.5247627102715826</c:v>
                </c:pt>
                <c:pt idx="234">
                  <c:v>0.30537993558392418</c:v>
                </c:pt>
                <c:pt idx="235">
                  <c:v>2.6235045072901597</c:v>
                </c:pt>
                <c:pt idx="236">
                  <c:v>1.8217215964399815</c:v>
                </c:pt>
                <c:pt idx="237">
                  <c:v>2.6381680779386447</c:v>
                </c:pt>
                <c:pt idx="238">
                  <c:v>1.3306424785421798E-2</c:v>
                </c:pt>
                <c:pt idx="239">
                  <c:v>-0.55214315808146075</c:v>
                </c:pt>
                <c:pt idx="240">
                  <c:v>-8.4730645736714724E-2</c:v>
                </c:pt>
                <c:pt idx="241">
                  <c:v>0.79000223164471406</c:v>
                </c:pt>
                <c:pt idx="242">
                  <c:v>-2.5595607120715496</c:v>
                </c:pt>
                <c:pt idx="243">
                  <c:v>-1.4997273223050354</c:v>
                </c:pt>
                <c:pt idx="244">
                  <c:v>1.3726123465903846</c:v>
                </c:pt>
                <c:pt idx="245">
                  <c:v>-1.4154700407345839</c:v>
                </c:pt>
                <c:pt idx="246">
                  <c:v>2.4699337503751067</c:v>
                </c:pt>
                <c:pt idx="247">
                  <c:v>-2.4036403775540247</c:v>
                </c:pt>
                <c:pt idx="248">
                  <c:v>1.5764933985781597</c:v>
                </c:pt>
                <c:pt idx="249">
                  <c:v>-0.67716499647783723</c:v>
                </c:pt>
                <c:pt idx="250">
                  <c:v>-0.49417740053534637</c:v>
                </c:pt>
                <c:pt idx="251">
                  <c:v>0.82542018255810434</c:v>
                </c:pt>
                <c:pt idx="252">
                  <c:v>-2.0956854875490203</c:v>
                </c:pt>
                <c:pt idx="253">
                  <c:v>-2.1172524631402543</c:v>
                </c:pt>
                <c:pt idx="254">
                  <c:v>-1.5800494955263575</c:v>
                </c:pt>
                <c:pt idx="255">
                  <c:v>-0.18375241779497978</c:v>
                </c:pt>
                <c:pt idx="256">
                  <c:v>-0.30035849239413903</c:v>
                </c:pt>
                <c:pt idx="257">
                  <c:v>-8.9893100097177311E-2</c:v>
                </c:pt>
                <c:pt idx="258">
                  <c:v>4.3771125647452322E-2</c:v>
                </c:pt>
                <c:pt idx="259">
                  <c:v>-0.94795945650325597</c:v>
                </c:pt>
                <c:pt idx="260">
                  <c:v>7.3617825329484413E-3</c:v>
                </c:pt>
                <c:pt idx="261">
                  <c:v>-0.82200520194336757</c:v>
                </c:pt>
                <c:pt idx="262">
                  <c:v>-4.940745688908688</c:v>
                </c:pt>
                <c:pt idx="263">
                  <c:v>-1.0853157045442667</c:v>
                </c:pt>
                <c:pt idx="264">
                  <c:v>0.43152216813577404</c:v>
                </c:pt>
                <c:pt idx="265">
                  <c:v>2.4784510990594435</c:v>
                </c:pt>
                <c:pt idx="266">
                  <c:v>-0.72606416975585053</c:v>
                </c:pt>
                <c:pt idx="267">
                  <c:v>0.80348175426850388</c:v>
                </c:pt>
                <c:pt idx="268">
                  <c:v>-0.17116725851366202</c:v>
                </c:pt>
                <c:pt idx="269">
                  <c:v>1.6890162759750231</c:v>
                </c:pt>
                <c:pt idx="270">
                  <c:v>-0.15602979665793784</c:v>
                </c:pt>
                <c:pt idx="271">
                  <c:v>-0.54695770529818699</c:v>
                </c:pt>
                <c:pt idx="272">
                  <c:v>0.876903971411926</c:v>
                </c:pt>
                <c:pt idx="273">
                  <c:v>0.7361254176820774</c:v>
                </c:pt>
                <c:pt idx="274">
                  <c:v>0.54369513168396311</c:v>
                </c:pt>
                <c:pt idx="275">
                  <c:v>-0.14139008781069287</c:v>
                </c:pt>
                <c:pt idx="276">
                  <c:v>-0.51419628884417168</c:v>
                </c:pt>
                <c:pt idx="277">
                  <c:v>-0.45692883895131536</c:v>
                </c:pt>
                <c:pt idx="278">
                  <c:v>-4.1136779792811096</c:v>
                </c:pt>
                <c:pt idx="279">
                  <c:v>-0.48395113401522488</c:v>
                </c:pt>
                <c:pt idx="280">
                  <c:v>0.10514694285263657</c:v>
                </c:pt>
                <c:pt idx="281">
                  <c:v>-0.32298723806522051</c:v>
                </c:pt>
                <c:pt idx="282">
                  <c:v>1.1486077083168658</c:v>
                </c:pt>
                <c:pt idx="283">
                  <c:v>1.6382341450709752</c:v>
                </c:pt>
                <c:pt idx="284">
                  <c:v>1.998769987699877</c:v>
                </c:pt>
                <c:pt idx="285">
                  <c:v>0.35423575520048006</c:v>
                </c:pt>
                <c:pt idx="286">
                  <c:v>0.32544749029916137</c:v>
                </c:pt>
                <c:pt idx="287">
                  <c:v>1.4023705552089787</c:v>
                </c:pt>
                <c:pt idx="288">
                  <c:v>1.1467381942564747</c:v>
                </c:pt>
                <c:pt idx="289">
                  <c:v>1.3454005790331649</c:v>
                </c:pt>
                <c:pt idx="290">
                  <c:v>0.1080276550797004</c:v>
                </c:pt>
                <c:pt idx="291">
                  <c:v>1.8464785017145868</c:v>
                </c:pt>
                <c:pt idx="292">
                  <c:v>6.472651927197373</c:v>
                </c:pt>
                <c:pt idx="293">
                  <c:v>0.24325519681556834</c:v>
                </c:pt>
                <c:pt idx="294">
                  <c:v>1.8310169865431283</c:v>
                </c:pt>
                <c:pt idx="295">
                  <c:v>-0.8730502599653418</c:v>
                </c:pt>
                <c:pt idx="296">
                  <c:v>1.4970387044605198</c:v>
                </c:pt>
                <c:pt idx="297">
                  <c:v>2.172602385771512</c:v>
                </c:pt>
                <c:pt idx="298">
                  <c:v>-1.637478662198915</c:v>
                </c:pt>
                <c:pt idx="299">
                  <c:v>0.98770193255346383</c:v>
                </c:pt>
                <c:pt idx="300">
                  <c:v>1.9921502068526493</c:v>
                </c:pt>
                <c:pt idx="301">
                  <c:v>-0.66980072388400835</c:v>
                </c:pt>
                <c:pt idx="302">
                  <c:v>-0.76855419668285774</c:v>
                </c:pt>
                <c:pt idx="303">
                  <c:v>-2.3045267489711896</c:v>
                </c:pt>
                <c:pt idx="304">
                  <c:v>-2.1018296502711031</c:v>
                </c:pt>
                <c:pt idx="305">
                  <c:v>-0.90026478375993346</c:v>
                </c:pt>
                <c:pt idx="306">
                  <c:v>4.0946740292126949</c:v>
                </c:pt>
                <c:pt idx="307">
                  <c:v>1.2898119826313719</c:v>
                </c:pt>
                <c:pt idx="308">
                  <c:v>0.11192296321324877</c:v>
                </c:pt>
                <c:pt idx="309">
                  <c:v>-1.2825110215790956</c:v>
                </c:pt>
                <c:pt idx="310">
                  <c:v>2.7521955597341865</c:v>
                </c:pt>
                <c:pt idx="311">
                  <c:v>-1.3433984236903831</c:v>
                </c:pt>
                <c:pt idx="312">
                  <c:v>-2.795050694546918</c:v>
                </c:pt>
                <c:pt idx="313">
                  <c:v>-2.0644042068741149</c:v>
                </c:pt>
                <c:pt idx="314">
                  <c:v>-1.5211566990678169</c:v>
                </c:pt>
                <c:pt idx="315">
                  <c:v>-0.21359834517492579</c:v>
                </c:pt>
                <c:pt idx="316">
                  <c:v>1.8453842860683543</c:v>
                </c:pt>
                <c:pt idx="317">
                  <c:v>1.818584070796456</c:v>
                </c:pt>
                <c:pt idx="318">
                  <c:v>-1.3037243057656217E-2</c:v>
                </c:pt>
                <c:pt idx="319">
                  <c:v>-0.35857093184979139</c:v>
                </c:pt>
                <c:pt idx="320">
                  <c:v>1.2889577108459891</c:v>
                </c:pt>
                <c:pt idx="321">
                  <c:v>-2.8508677490202756</c:v>
                </c:pt>
                <c:pt idx="322">
                  <c:v>-1.1148543818431709</c:v>
                </c:pt>
                <c:pt idx="323">
                  <c:v>-1.0198363778998096</c:v>
                </c:pt>
                <c:pt idx="324">
                  <c:v>-2.262228260869557</c:v>
                </c:pt>
                <c:pt idx="325">
                  <c:v>-3.8275294826348025</c:v>
                </c:pt>
                <c:pt idx="326">
                  <c:v>-0.87691825869087758</c:v>
                </c:pt>
                <c:pt idx="327">
                  <c:v>-2.0245473326042087</c:v>
                </c:pt>
                <c:pt idx="328">
                  <c:v>1.1361381226433862</c:v>
                </c:pt>
                <c:pt idx="329">
                  <c:v>0.26735344616139539</c:v>
                </c:pt>
                <c:pt idx="330">
                  <c:v>2.9501700139435876</c:v>
                </c:pt>
                <c:pt idx="331">
                  <c:v>-1.5088511346085303</c:v>
                </c:pt>
                <c:pt idx="332">
                  <c:v>0.23160434258143214</c:v>
                </c:pt>
                <c:pt idx="333">
                  <c:v>-0.17570885283782267</c:v>
                </c:pt>
                <c:pt idx="334">
                  <c:v>1.2658838280326961</c:v>
                </c:pt>
                <c:pt idx="335">
                  <c:v>-0.4857374160674448</c:v>
                </c:pt>
                <c:pt idx="336">
                  <c:v>1.6318131789252222</c:v>
                </c:pt>
                <c:pt idx="337">
                  <c:v>-1.3819568697617648</c:v>
                </c:pt>
                <c:pt idx="338">
                  <c:v>-0.23633889565278801</c:v>
                </c:pt>
                <c:pt idx="339">
                  <c:v>0.72266092366594448</c:v>
                </c:pt>
                <c:pt idx="340">
                  <c:v>0.28033830656657283</c:v>
                </c:pt>
                <c:pt idx="341">
                  <c:v>0.55437100213218748</c:v>
                </c:pt>
                <c:pt idx="342">
                  <c:v>1.8330034869475118</c:v>
                </c:pt>
                <c:pt idx="343">
                  <c:v>2.1539956503632496</c:v>
                </c:pt>
                <c:pt idx="344">
                  <c:v>-0.19251240006341583</c:v>
                </c:pt>
                <c:pt idx="345">
                  <c:v>0.40845965326313882</c:v>
                </c:pt>
                <c:pt idx="346">
                  <c:v>-2.58316760079552</c:v>
                </c:pt>
                <c:pt idx="347">
                  <c:v>1.3803503073889341</c:v>
                </c:pt>
                <c:pt idx="348">
                  <c:v>2.1098398169336345</c:v>
                </c:pt>
                <c:pt idx="349">
                  <c:v>-1.1160414145488815</c:v>
                </c:pt>
                <c:pt idx="350">
                  <c:v>-0.16317650258362384</c:v>
                </c:pt>
                <c:pt idx="351">
                  <c:v>0.67874330336875843</c:v>
                </c:pt>
                <c:pt idx="352">
                  <c:v>2.1465130436743212</c:v>
                </c:pt>
                <c:pt idx="353">
                  <c:v>1.8718407169503164</c:v>
                </c:pt>
                <c:pt idx="354">
                  <c:v>1.8114450391107331</c:v>
                </c:pt>
                <c:pt idx="355">
                  <c:v>0.4958818396577816</c:v>
                </c:pt>
                <c:pt idx="356">
                  <c:v>-9.9534095722147775E-2</c:v>
                </c:pt>
                <c:pt idx="357">
                  <c:v>-1.1638013270303043</c:v>
                </c:pt>
                <c:pt idx="358">
                  <c:v>0.63272134522992463</c:v>
                </c:pt>
                <c:pt idx="359">
                  <c:v>1.5963682090411251</c:v>
                </c:pt>
                <c:pt idx="360">
                  <c:v>-0.29369807837543005</c:v>
                </c:pt>
                <c:pt idx="361">
                  <c:v>1.2729338495202829</c:v>
                </c:pt>
                <c:pt idx="362">
                  <c:v>-1.8552760060665276</c:v>
                </c:pt>
                <c:pt idx="363">
                  <c:v>-0.96740050804402666</c:v>
                </c:pt>
                <c:pt idx="364">
                  <c:v>-1.1072398093324536</c:v>
                </c:pt>
                <c:pt idx="365">
                  <c:v>-5.5765697611585434</c:v>
                </c:pt>
                <c:pt idx="366">
                  <c:v>2.5432070504749995</c:v>
                </c:pt>
                <c:pt idx="367">
                  <c:v>-2.0358960621484221</c:v>
                </c:pt>
                <c:pt idx="368">
                  <c:v>2.0440251572327215</c:v>
                </c:pt>
                <c:pt idx="369">
                  <c:v>3.6176056809807724</c:v>
                </c:pt>
                <c:pt idx="370">
                  <c:v>-1.2909204543005655</c:v>
                </c:pt>
                <c:pt idx="371">
                  <c:v>-0.65062661019169876</c:v>
                </c:pt>
                <c:pt idx="372">
                  <c:v>3.7820850914205431</c:v>
                </c:pt>
                <c:pt idx="373">
                  <c:v>-1.7236633139227027</c:v>
                </c:pt>
                <c:pt idx="374">
                  <c:v>-0.55590269548167848</c:v>
                </c:pt>
                <c:pt idx="375">
                  <c:v>2.3118757177214877</c:v>
                </c:pt>
                <c:pt idx="376">
                  <c:v>1.2579415501905895</c:v>
                </c:pt>
                <c:pt idx="377">
                  <c:v>-2.5243652486719332</c:v>
                </c:pt>
                <c:pt idx="378">
                  <c:v>-1.0127234106464655</c:v>
                </c:pt>
                <c:pt idx="379">
                  <c:v>-0.78682128535819185</c:v>
                </c:pt>
                <c:pt idx="380">
                  <c:v>0.81709341955782022</c:v>
                </c:pt>
                <c:pt idx="381">
                  <c:v>-0.1646946647596837</c:v>
                </c:pt>
                <c:pt idx="382">
                  <c:v>-0.44497503798567395</c:v>
                </c:pt>
                <c:pt idx="383">
                  <c:v>-1.5218576256404706</c:v>
                </c:pt>
                <c:pt idx="384">
                  <c:v>-2.9512697323267028</c:v>
                </c:pt>
                <c:pt idx="385">
                  <c:v>-0.46767349546014508</c:v>
                </c:pt>
                <c:pt idx="386">
                  <c:v>1.5104632240023963</c:v>
                </c:pt>
                <c:pt idx="387">
                  <c:v>-0.30256502890174641</c:v>
                </c:pt>
                <c:pt idx="388">
                  <c:v>-4.4752457308510998</c:v>
                </c:pt>
                <c:pt idx="389">
                  <c:v>2.1741192090663333</c:v>
                </c:pt>
                <c:pt idx="390">
                  <c:v>2.3343775379974558</c:v>
                </c:pt>
                <c:pt idx="391">
                  <c:v>2.3310129022017474</c:v>
                </c:pt>
                <c:pt idx="392">
                  <c:v>0.1595426444193474</c:v>
                </c:pt>
                <c:pt idx="393">
                  <c:v>0.87387447180372113</c:v>
                </c:pt>
                <c:pt idx="394">
                  <c:v>2.6318098078774849E-2</c:v>
                </c:pt>
                <c:pt idx="395">
                  <c:v>-0.93404665848097612</c:v>
                </c:pt>
                <c:pt idx="396">
                  <c:v>-2.9015979814970443</c:v>
                </c:pt>
                <c:pt idx="397">
                  <c:v>-0.17323516673885625</c:v>
                </c:pt>
                <c:pt idx="398">
                  <c:v>-0.86539559310422742</c:v>
                </c:pt>
                <c:pt idx="399">
                  <c:v>-3.2453473373871509</c:v>
                </c:pt>
                <c:pt idx="400">
                  <c:v>1.2783583688432838</c:v>
                </c:pt>
                <c:pt idx="401">
                  <c:v>-3.528112072207584</c:v>
                </c:pt>
                <c:pt idx="402">
                  <c:v>0.52384084984041124</c:v>
                </c:pt>
                <c:pt idx="403">
                  <c:v>-0.55989141499831219</c:v>
                </c:pt>
                <c:pt idx="404">
                  <c:v>-0.24374192604869968</c:v>
                </c:pt>
                <c:pt idx="405">
                  <c:v>1.8691817137830773</c:v>
                </c:pt>
                <c:pt idx="406">
                  <c:v>0.82030125683583943</c:v>
                </c:pt>
                <c:pt idx="407">
                  <c:v>-0.76842556026072406</c:v>
                </c:pt>
                <c:pt idx="408">
                  <c:v>6.7128575195974011E-2</c:v>
                </c:pt>
                <c:pt idx="409">
                  <c:v>0.96791969141571554</c:v>
                </c:pt>
                <c:pt idx="410">
                  <c:v>-0.82813278599056883</c:v>
                </c:pt>
                <c:pt idx="411">
                  <c:v>1.1460975259606774</c:v>
                </c:pt>
                <c:pt idx="412">
                  <c:v>-1.9397724315757103</c:v>
                </c:pt>
                <c:pt idx="413">
                  <c:v>-2.6873808891998188</c:v>
                </c:pt>
                <c:pt idx="414">
                  <c:v>0.39415949825231389</c:v>
                </c:pt>
                <c:pt idx="415">
                  <c:v>1.5087164798261508</c:v>
                </c:pt>
                <c:pt idx="416">
                  <c:v>0.47921379746529297</c:v>
                </c:pt>
                <c:pt idx="417">
                  <c:v>-1.852031181910629</c:v>
                </c:pt>
                <c:pt idx="418">
                  <c:v>-1.5342492785081725</c:v>
                </c:pt>
                <c:pt idx="419">
                  <c:v>-2.5050727723640374</c:v>
                </c:pt>
                <c:pt idx="420">
                  <c:v>0.78367892289113272</c:v>
                </c:pt>
                <c:pt idx="421">
                  <c:v>-1.119212726901899</c:v>
                </c:pt>
                <c:pt idx="422">
                  <c:v>-1.5521464483692102</c:v>
                </c:pt>
                <c:pt idx="423">
                  <c:v>-4.3815310478485232</c:v>
                </c:pt>
                <c:pt idx="424">
                  <c:v>2.2760887428101864</c:v>
                </c:pt>
                <c:pt idx="425">
                  <c:v>0.71503173455451841</c:v>
                </c:pt>
                <c:pt idx="426">
                  <c:v>0.24196979366092078</c:v>
                </c:pt>
                <c:pt idx="427">
                  <c:v>-2.9178492798215043E-2</c:v>
                </c:pt>
                <c:pt idx="428">
                  <c:v>0.56516663128846645</c:v>
                </c:pt>
                <c:pt idx="429">
                  <c:v>1.4300414237091441</c:v>
                </c:pt>
                <c:pt idx="430">
                  <c:v>1.9301303228155924</c:v>
                </c:pt>
                <c:pt idx="431">
                  <c:v>9.9527880566545643E-2</c:v>
                </c:pt>
                <c:pt idx="432">
                  <c:v>-0.1708137874770618</c:v>
                </c:pt>
                <c:pt idx="433">
                  <c:v>-0.80190004341496124</c:v>
                </c:pt>
                <c:pt idx="434">
                  <c:v>2.5821898411554134</c:v>
                </c:pt>
                <c:pt idx="435">
                  <c:v>1.8094664458163909</c:v>
                </c:pt>
                <c:pt idx="436">
                  <c:v>0.69514630118076948</c:v>
                </c:pt>
                <c:pt idx="437">
                  <c:v>-0.78337290998555664</c:v>
                </c:pt>
                <c:pt idx="438">
                  <c:v>-1.8431246761578195</c:v>
                </c:pt>
                <c:pt idx="439">
                  <c:v>1.0959730531396201</c:v>
                </c:pt>
                <c:pt idx="440">
                  <c:v>-0.9995524392063323</c:v>
                </c:pt>
                <c:pt idx="441">
                  <c:v>-0.63793449869399466</c:v>
                </c:pt>
                <c:pt idx="442">
                  <c:v>-1.3169202770335149</c:v>
                </c:pt>
                <c:pt idx="443">
                  <c:v>-0.91954611818345056</c:v>
                </c:pt>
                <c:pt idx="444">
                  <c:v>1.8613308515588647</c:v>
                </c:pt>
                <c:pt idx="445">
                  <c:v>-1.0710116237754383</c:v>
                </c:pt>
                <c:pt idx="446">
                  <c:v>-0.28476141611082373</c:v>
                </c:pt>
                <c:pt idx="447">
                  <c:v>0.8773058221204536</c:v>
                </c:pt>
                <c:pt idx="448">
                  <c:v>-0.46161693445549373</c:v>
                </c:pt>
                <c:pt idx="449">
                  <c:v>0.58161879627968482</c:v>
                </c:pt>
                <c:pt idx="450">
                  <c:v>-7.9656613001834078</c:v>
                </c:pt>
                <c:pt idx="451">
                  <c:v>-0.37089318829749207</c:v>
                </c:pt>
                <c:pt idx="452">
                  <c:v>1.8308098346992663</c:v>
                </c:pt>
                <c:pt idx="453">
                  <c:v>0.29737545697604872</c:v>
                </c:pt>
                <c:pt idx="454">
                  <c:v>-2.5569186410249434</c:v>
                </c:pt>
                <c:pt idx="455">
                  <c:v>0.27635876392260939</c:v>
                </c:pt>
                <c:pt idx="456">
                  <c:v>-9.18657090362376E-2</c:v>
                </c:pt>
                <c:pt idx="457">
                  <c:v>-1.5742985315834936</c:v>
                </c:pt>
                <c:pt idx="458">
                  <c:v>0.38217642396104629</c:v>
                </c:pt>
                <c:pt idx="459">
                  <c:v>-2.5212216926591298</c:v>
                </c:pt>
                <c:pt idx="460">
                  <c:v>-0.77535078836974347</c:v>
                </c:pt>
                <c:pt idx="461">
                  <c:v>1.6240487506195957</c:v>
                </c:pt>
                <c:pt idx="462">
                  <c:v>0.8636024559591412</c:v>
                </c:pt>
                <c:pt idx="463">
                  <c:v>0.18205091736595336</c:v>
                </c:pt>
                <c:pt idx="464">
                  <c:v>1.618444589568131</c:v>
                </c:pt>
                <c:pt idx="465">
                  <c:v>1.3998714688870857</c:v>
                </c:pt>
                <c:pt idx="466">
                  <c:v>0.24524662441444173</c:v>
                </c:pt>
                <c:pt idx="467">
                  <c:v>1.5860798812501669</c:v>
                </c:pt>
                <c:pt idx="468">
                  <c:v>-5.1412490529280527E-2</c:v>
                </c:pt>
                <c:pt idx="469">
                  <c:v>-1.8707529035926012</c:v>
                </c:pt>
                <c:pt idx="470">
                  <c:v>-1.0952932737405456</c:v>
                </c:pt>
                <c:pt idx="471">
                  <c:v>0.84800133894948515</c:v>
                </c:pt>
                <c:pt idx="472">
                  <c:v>-0.33745470638675273</c:v>
                </c:pt>
                <c:pt idx="473">
                  <c:v>-1.4487524631567212</c:v>
                </c:pt>
                <c:pt idx="474">
                  <c:v>-0.45622236616069928</c:v>
                </c:pt>
                <c:pt idx="475">
                  <c:v>0.47245876594902747</c:v>
                </c:pt>
                <c:pt idx="476">
                  <c:v>4.6347919130483728</c:v>
                </c:pt>
                <c:pt idx="477">
                  <c:v>-8.759418729817007</c:v>
                </c:pt>
                <c:pt idx="478">
                  <c:v>2.3536351570564866</c:v>
                </c:pt>
                <c:pt idx="479">
                  <c:v>1.7837074604500947</c:v>
                </c:pt>
                <c:pt idx="480">
                  <c:v>2.4828718645603387</c:v>
                </c:pt>
                <c:pt idx="481">
                  <c:v>3.6216470068233906</c:v>
                </c:pt>
                <c:pt idx="482">
                  <c:v>0.66382298053852551</c:v>
                </c:pt>
                <c:pt idx="483">
                  <c:v>0.64355517889773894</c:v>
                </c:pt>
                <c:pt idx="484">
                  <c:v>8.9468975317090971E-2</c:v>
                </c:pt>
                <c:pt idx="485">
                  <c:v>-1.0227153223262195</c:v>
                </c:pt>
                <c:pt idx="486">
                  <c:v>0.3532818020028205</c:v>
                </c:pt>
                <c:pt idx="487">
                  <c:v>-1.8263631551085231</c:v>
                </c:pt>
                <c:pt idx="488">
                  <c:v>0.42599083310865954</c:v>
                </c:pt>
                <c:pt idx="489">
                  <c:v>-2.1048109965635762</c:v>
                </c:pt>
                <c:pt idx="490">
                  <c:v>-0.25230364194823035</c:v>
                </c:pt>
                <c:pt idx="491">
                  <c:v>-0.10997470581766194</c:v>
                </c:pt>
                <c:pt idx="492">
                  <c:v>0.17615325333039997</c:v>
                </c:pt>
                <c:pt idx="493">
                  <c:v>-1.5166501813386035</c:v>
                </c:pt>
                <c:pt idx="494">
                  <c:v>1.1856935609864969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7-4330-988C-317D381303E3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7-4330-988C-317D3813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76096"/>
        <c:axId val="6165784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C57-4330-988C-317D381303E3}"/>
                  </c:ext>
                </c:extLst>
              </c15:ser>
            </c15:filteredScatterSeries>
          </c:ext>
        </c:extLst>
      </c:scatterChart>
      <c:valAx>
        <c:axId val="61657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8496"/>
        <c:crosses val="autoZero"/>
        <c:crossBetween val="midCat"/>
      </c:valAx>
      <c:valAx>
        <c:axId val="6165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DALBHARAT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1'!$AH$3:$AH$497</c:f>
              <c:numCache>
                <c:formatCode>General</c:formatCode>
                <c:ptCount val="495"/>
                <c:pt idx="5">
                  <c:v>13.204533946169125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-0.89804906582253585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6.9196583570585446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2.9582724468257804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-1.4792152904812998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1.030827893750407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7.010335751428391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-7.7899094126822321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-1.391393970626136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7.9370263914293178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6.7814561520305006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-6.3932893133448561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-6.1336320426266209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3.1286933683519433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-4.0906631012638073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1.1451141795007966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4.2324034122723226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4.5124186311066223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5.4291267005203521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1.902836415531902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1.4938437299410579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9.3083424366124348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-2.5273511466442224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1.7375819550495004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-1.4480070013525317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-0.1399316487715567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1.0617370449217196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1.1919046476281847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-1.0777338603425584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4.298897792692463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6.8565722686045492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0.28812459441920596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-1.9127238844600916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-2.5912341346280661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-2.7483072986085171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-2.1215360578899785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2.1115125038505727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8.4011060507482007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1.0786096797009148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-0.30825522530198307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-1.1287362678800394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4.6612031746852507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2.9270823041201348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-1.0007439583383289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-1.0399495782022603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4.5734022487323278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-0.29515108924807598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5.9369420167277687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-2.4018096737708228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-1.2142100876303878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-6.1388306120587393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-1.8002915451895023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-3.9288453450110139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1.6121140326028152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1.5029018932001974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-5.4027870929279382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4.8920749960611358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4.3960445612717578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9.7263854583822784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5.06370609961317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-3.8506417736289387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3.2634598411297358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-4.7334781783280881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1.8887142129619419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-4.0333796940194784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-9.6447383167096312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3.0611232387378586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0.82559091127904649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3.1822196758098831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1.1059182823562117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2.8906159378262468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6.362877950891745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2.0350624297797468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-6.9328734963538485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4.8460569989698943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3.0959346753416921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-2.2744599745870318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-5.4544272526329634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1.0818492287240307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5.8313029353753372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-7.8955446412910097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-2.5710000714166688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2.9711437437388613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-3.9033765987233937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-4.5853706001118866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-4.0545748863023245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2.9511796684609481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2.4854225482177323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3.5038435018004512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-2.0996584287723508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-7.3140071831708546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-8.7451599755451337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-3.5117103536833927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3.5411543468826876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1.2769286652323288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-2.4802736853721816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-7.0727360172008952E-2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7.6835966253326573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-1.9841060996789548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-3.7693298969072191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9-4E96-B85C-87D784B73185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9-4E96-B85C-87D784B73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50704"/>
        <c:axId val="8732497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B59-4E96-B85C-87D784B73185}"/>
                  </c:ext>
                </c:extLst>
              </c15:ser>
            </c15:filteredScatterSeries>
          </c:ext>
        </c:extLst>
      </c:scatterChart>
      <c:valAx>
        <c:axId val="87325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9744"/>
        <c:crosses val="autoZero"/>
        <c:crossBetween val="midCat"/>
      </c:valAx>
      <c:valAx>
        <c:axId val="8732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5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DALBHARAT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1'!$AJ$3:$AJ$497</c:f>
              <c:numCache>
                <c:formatCode>General</c:formatCode>
                <c:ptCount val="495"/>
                <c:pt idx="1">
                  <c:v>20.559972868071007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-3.1488369160940555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4.3898615103214134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3.0378117457763532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13.396860986547088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-2.0197769829581325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-6.3542935847857196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3.703913141823123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4.934157914378634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1.1912607086733917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6.4841894763154606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1.4851253220894645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-11.205035562524145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4.9451379102073867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13.223140495867746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-11.289812609346351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6.9987937273823908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0.44367922654127145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-3.4494441503440942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-11.204174706191894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-5.5121749495244181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-7.7372885609596871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-0.86257432375848042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-2.397739504843921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C-41EE-9A67-117902B2B1BA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C-41EE-9A67-117902B2B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32464"/>
        <c:axId val="873241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43C-41EE-9A67-117902B2B1BA}"/>
                  </c:ext>
                </c:extLst>
              </c15:ser>
            </c15:filteredScatterSeries>
          </c:ext>
        </c:extLst>
      </c:scatterChart>
      <c:valAx>
        <c:axId val="87323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1584"/>
        <c:crosses val="autoZero"/>
        <c:crossBetween val="midCat"/>
      </c:valAx>
      <c:valAx>
        <c:axId val="8732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DLF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1'!$AL$3:$AL$497</c:f>
              <c:numCache>
                <c:formatCode>General</c:formatCode>
                <c:ptCount val="495"/>
                <c:pt idx="1">
                  <c:v>3.3418612088263475</c:v>
                </c:pt>
                <c:pt idx="2">
                  <c:v>0.49512610242921951</c:v>
                </c:pt>
                <c:pt idx="3">
                  <c:v>-0.81601231716704448</c:v>
                </c:pt>
                <c:pt idx="4">
                  <c:v>2.328469419434958</c:v>
                </c:pt>
                <c:pt idx="5">
                  <c:v>2.2148058252427045</c:v>
                </c:pt>
                <c:pt idx="6">
                  <c:v>1.0388839418224993</c:v>
                </c:pt>
                <c:pt idx="7">
                  <c:v>1.6891891891891893</c:v>
                </c:pt>
                <c:pt idx="8">
                  <c:v>0.18777986422072343</c:v>
                </c:pt>
                <c:pt idx="9">
                  <c:v>0.1874279123414006</c:v>
                </c:pt>
                <c:pt idx="10">
                  <c:v>0.31659231544107719</c:v>
                </c:pt>
                <c:pt idx="11">
                  <c:v>1.4632047052072776</c:v>
                </c:pt>
                <c:pt idx="12">
                  <c:v>-0.12724445072811782</c:v>
                </c:pt>
                <c:pt idx="13">
                  <c:v>1.8827859569649021</c:v>
                </c:pt>
                <c:pt idx="14">
                  <c:v>-0.95873280533556904</c:v>
                </c:pt>
                <c:pt idx="15">
                  <c:v>1.1784511784511913</c:v>
                </c:pt>
                <c:pt idx="16">
                  <c:v>-0.12479201331116069</c:v>
                </c:pt>
                <c:pt idx="17">
                  <c:v>-0.77745383867831586</c:v>
                </c:pt>
                <c:pt idx="18">
                  <c:v>0.96544004477402778</c:v>
                </c:pt>
                <c:pt idx="19">
                  <c:v>2.1757206208425623</c:v>
                </c:pt>
                <c:pt idx="20">
                  <c:v>3.6213210362132169</c:v>
                </c:pt>
                <c:pt idx="21">
                  <c:v>1.0340314136125623</c:v>
                </c:pt>
                <c:pt idx="22">
                  <c:v>-0.44047156367404805</c:v>
                </c:pt>
                <c:pt idx="23">
                  <c:v>-1.9778789850357901</c:v>
                </c:pt>
                <c:pt idx="24">
                  <c:v>-1.1814682065578093</c:v>
                </c:pt>
                <c:pt idx="25">
                  <c:v>-1.2358946802794104</c:v>
                </c:pt>
                <c:pt idx="26">
                  <c:v>5.4406964091400598E-2</c:v>
                </c:pt>
                <c:pt idx="27">
                  <c:v>0.67971723762914626</c:v>
                </c:pt>
                <c:pt idx="28">
                  <c:v>-0.48609235754793712</c:v>
                </c:pt>
                <c:pt idx="29">
                  <c:v>1.0990502035278187</c:v>
                </c:pt>
                <c:pt idx="30">
                  <c:v>9.3947121191777186E-2</c:v>
                </c:pt>
                <c:pt idx="31">
                  <c:v>1.6760525610083132</c:v>
                </c:pt>
                <c:pt idx="32">
                  <c:v>0.31649742845840578</c:v>
                </c:pt>
                <c:pt idx="33">
                  <c:v>2.3136584724595646</c:v>
                </c:pt>
                <c:pt idx="34">
                  <c:v>-3.970191442888344</c:v>
                </c:pt>
                <c:pt idx="35">
                  <c:v>-2.3815895103023754</c:v>
                </c:pt>
                <c:pt idx="36">
                  <c:v>0.93201754385964286</c:v>
                </c:pt>
                <c:pt idx="37">
                  <c:v>1.0456273764258617</c:v>
                </c:pt>
                <c:pt idx="38">
                  <c:v>1.2498320118263613</c:v>
                </c:pt>
                <c:pt idx="39">
                  <c:v>0.87602867002920404</c:v>
                </c:pt>
                <c:pt idx="40">
                  <c:v>-2.6578947368421111</c:v>
                </c:pt>
                <c:pt idx="41">
                  <c:v>5.4339010543390174</c:v>
                </c:pt>
                <c:pt idx="42">
                  <c:v>2.1282051282051313</c:v>
                </c:pt>
                <c:pt idx="43">
                  <c:v>-0.82852121516445165</c:v>
                </c:pt>
                <c:pt idx="44">
                  <c:v>-0.22784810126581703</c:v>
                </c:pt>
                <c:pt idx="45">
                  <c:v>0.29180411063181355</c:v>
                </c:pt>
                <c:pt idx="46">
                  <c:v>1.0499683744465471</c:v>
                </c:pt>
                <c:pt idx="47">
                  <c:v>-0.55082623935903574</c:v>
                </c:pt>
                <c:pt idx="48">
                  <c:v>-7.5528700906347279E-2</c:v>
                </c:pt>
                <c:pt idx="49">
                  <c:v>3.1997984378936875</c:v>
                </c:pt>
                <c:pt idx="50">
                  <c:v>-0.20751953125000555</c:v>
                </c:pt>
                <c:pt idx="51">
                  <c:v>-0.37920489296636367</c:v>
                </c:pt>
                <c:pt idx="52">
                  <c:v>0.9332023575638535</c:v>
                </c:pt>
                <c:pt idx="53">
                  <c:v>-5.3284671532846666</c:v>
                </c:pt>
                <c:pt idx="54">
                  <c:v>-1.0151631971215742</c:v>
                </c:pt>
                <c:pt idx="55">
                  <c:v>1.7655458912112194</c:v>
                </c:pt>
                <c:pt idx="56">
                  <c:v>-3.1126419186120651</c:v>
                </c:pt>
                <c:pt idx="57">
                  <c:v>0.25016458196181401</c:v>
                </c:pt>
                <c:pt idx="58">
                  <c:v>-2.8237457315471501</c:v>
                </c:pt>
                <c:pt idx="59">
                  <c:v>-4.8384916880659485</c:v>
                </c:pt>
                <c:pt idx="60">
                  <c:v>-0.3692657292998186</c:v>
                </c:pt>
                <c:pt idx="61">
                  <c:v>-0.57020669992872419</c:v>
                </c:pt>
                <c:pt idx="62">
                  <c:v>0.53046594982079509</c:v>
                </c:pt>
                <c:pt idx="63">
                  <c:v>1.7398745008556662</c:v>
                </c:pt>
                <c:pt idx="64">
                  <c:v>-2.4810765349032708</c:v>
                </c:pt>
                <c:pt idx="65">
                  <c:v>3.2341526520051747</c:v>
                </c:pt>
                <c:pt idx="66">
                  <c:v>2.297410192147034</c:v>
                </c:pt>
                <c:pt idx="67">
                  <c:v>0.42194092827002977</c:v>
                </c:pt>
                <c:pt idx="68">
                  <c:v>-0.71835185687177483</c:v>
                </c:pt>
                <c:pt idx="69">
                  <c:v>-2.1160409556313993</c:v>
                </c:pt>
                <c:pt idx="70">
                  <c:v>2.3291492329149297</c:v>
                </c:pt>
                <c:pt idx="71">
                  <c:v>-1.1721412021262125</c:v>
                </c:pt>
                <c:pt idx="72">
                  <c:v>-1.0619224934491858</c:v>
                </c:pt>
                <c:pt idx="73">
                  <c:v>0.19514914970727312</c:v>
                </c:pt>
                <c:pt idx="74">
                  <c:v>1.7390094602114639</c:v>
                </c:pt>
                <c:pt idx="75">
                  <c:v>1.271707917407366</c:v>
                </c:pt>
                <c:pt idx="76">
                  <c:v>0.83715906022143283</c:v>
                </c:pt>
                <c:pt idx="77">
                  <c:v>-0.96411355115157105</c:v>
                </c:pt>
                <c:pt idx="78">
                  <c:v>-0.58139534883721844</c:v>
                </c:pt>
                <c:pt idx="79">
                  <c:v>0.57119543043656273</c:v>
                </c:pt>
                <c:pt idx="80">
                  <c:v>3.7187288708586883</c:v>
                </c:pt>
                <c:pt idx="81">
                  <c:v>0.28683181225554699</c:v>
                </c:pt>
                <c:pt idx="82">
                  <c:v>0.23400936037440903</c:v>
                </c:pt>
                <c:pt idx="83">
                  <c:v>1.0765239948119267</c:v>
                </c:pt>
                <c:pt idx="84">
                  <c:v>-1.1548825869369947</c:v>
                </c:pt>
                <c:pt idx="85">
                  <c:v>-0.10385564065947743</c:v>
                </c:pt>
                <c:pt idx="86">
                  <c:v>0.66276803118908678</c:v>
                </c:pt>
                <c:pt idx="87">
                  <c:v>2.7110766847405112</c:v>
                </c:pt>
                <c:pt idx="88">
                  <c:v>-0.18853695324283559</c:v>
                </c:pt>
                <c:pt idx="89">
                  <c:v>-1.485958947235873</c:v>
                </c:pt>
                <c:pt idx="90">
                  <c:v>2.4031701393327456</c:v>
                </c:pt>
                <c:pt idx="91">
                  <c:v>1.4854574959430755</c:v>
                </c:pt>
                <c:pt idx="92">
                  <c:v>-0.25830258302583303</c:v>
                </c:pt>
                <c:pt idx="93">
                  <c:v>-1.0358860525342184</c:v>
                </c:pt>
                <c:pt idx="94">
                  <c:v>0.41121495327102237</c:v>
                </c:pt>
                <c:pt idx="95">
                  <c:v>-0.62050136510300324</c:v>
                </c:pt>
                <c:pt idx="96">
                  <c:v>-1.4235764235764208</c:v>
                </c:pt>
                <c:pt idx="97">
                  <c:v>-1.0134279199391942</c:v>
                </c:pt>
                <c:pt idx="98">
                  <c:v>0.2303557716918439</c:v>
                </c:pt>
                <c:pt idx="99">
                  <c:v>0.14044943820223557</c:v>
                </c:pt>
                <c:pt idx="100">
                  <c:v>1.134769858472535</c:v>
                </c:pt>
                <c:pt idx="101">
                  <c:v>-0.35300050428644325</c:v>
                </c:pt>
                <c:pt idx="102">
                  <c:v>-0.67054655870444768</c:v>
                </c:pt>
                <c:pt idx="103">
                  <c:v>2.5729206470513222</c:v>
                </c:pt>
                <c:pt idx="104">
                  <c:v>2.4959642369303392</c:v>
                </c:pt>
                <c:pt idx="105">
                  <c:v>-0.47249818269929461</c:v>
                </c:pt>
                <c:pt idx="106">
                  <c:v>1.582471089470481</c:v>
                </c:pt>
                <c:pt idx="107">
                  <c:v>-0.68304373876573343</c:v>
                </c:pt>
                <c:pt idx="108">
                  <c:v>-1.4237451737451683</c:v>
                </c:pt>
                <c:pt idx="109">
                  <c:v>-0.86903304773562096</c:v>
                </c:pt>
                <c:pt idx="110">
                  <c:v>-0.66674898135572014</c:v>
                </c:pt>
                <c:pt idx="111">
                  <c:v>0.11187072715972371</c:v>
                </c:pt>
                <c:pt idx="112">
                  <c:v>-0.58356096349639086</c:v>
                </c:pt>
                <c:pt idx="113">
                  <c:v>1.7110028724865656</c:v>
                </c:pt>
                <c:pt idx="114">
                  <c:v>-1.8418467583497053</c:v>
                </c:pt>
                <c:pt idx="115">
                  <c:v>-1.5136352264198178</c:v>
                </c:pt>
                <c:pt idx="116">
                  <c:v>0.74939667217072159</c:v>
                </c:pt>
                <c:pt idx="117">
                  <c:v>-1.8280383257690367</c:v>
                </c:pt>
                <c:pt idx="118">
                  <c:v>-2.2858610504687387</c:v>
                </c:pt>
                <c:pt idx="119">
                  <c:v>-0.68340123537914732</c:v>
                </c:pt>
                <c:pt idx="120">
                  <c:v>-5.5180627233029034</c:v>
                </c:pt>
                <c:pt idx="121">
                  <c:v>3.8515406162464987</c:v>
                </c:pt>
                <c:pt idx="122">
                  <c:v>0.13486176668914363</c:v>
                </c:pt>
                <c:pt idx="123">
                  <c:v>0.2424242424242363</c:v>
                </c:pt>
                <c:pt idx="124">
                  <c:v>0.34932151014376234</c:v>
                </c:pt>
                <c:pt idx="125">
                  <c:v>0.41504886865711915</c:v>
                </c:pt>
                <c:pt idx="126">
                  <c:v>1.3733333333333273</c:v>
                </c:pt>
                <c:pt idx="127">
                  <c:v>-2.6305405760874891E-2</c:v>
                </c:pt>
                <c:pt idx="128">
                  <c:v>-2.157610840678855</c:v>
                </c:pt>
                <c:pt idx="129">
                  <c:v>0.24203307785396724</c:v>
                </c:pt>
                <c:pt idx="130">
                  <c:v>-0.8048289738430584</c:v>
                </c:pt>
                <c:pt idx="131">
                  <c:v>1.1359026369168326</c:v>
                </c:pt>
                <c:pt idx="132">
                  <c:v>-0.2406738868832671</c:v>
                </c:pt>
                <c:pt idx="133">
                  <c:v>-0.25465755260688611</c:v>
                </c:pt>
                <c:pt idx="134">
                  <c:v>0.75248589088953355</c:v>
                </c:pt>
                <c:pt idx="135">
                  <c:v>0.57348626300347672</c:v>
                </c:pt>
                <c:pt idx="136">
                  <c:v>-0.87521548866198418</c:v>
                </c:pt>
                <c:pt idx="137">
                  <c:v>0.44147157190634845</c:v>
                </c:pt>
                <c:pt idx="138">
                  <c:v>0.26638252530633993</c:v>
                </c:pt>
                <c:pt idx="139">
                  <c:v>-0.26567481402763021</c:v>
                </c:pt>
                <c:pt idx="140">
                  <c:v>-1.6249334043686645</c:v>
                </c:pt>
                <c:pt idx="141">
                  <c:v>6.7695640400758192E-2</c:v>
                </c:pt>
                <c:pt idx="142">
                  <c:v>-1.2582871059396654</c:v>
                </c:pt>
                <c:pt idx="143">
                  <c:v>-3.5215127432173108</c:v>
                </c:pt>
                <c:pt idx="144">
                  <c:v>1.1077971878994395</c:v>
                </c:pt>
                <c:pt idx="145">
                  <c:v>-0.78662733529990481</c:v>
                </c:pt>
                <c:pt idx="146">
                  <c:v>0.82118080135920557</c:v>
                </c:pt>
                <c:pt idx="147">
                  <c:v>-1.9800589804802728</c:v>
                </c:pt>
                <c:pt idx="148">
                  <c:v>1.5759312320916905</c:v>
                </c:pt>
                <c:pt idx="149">
                  <c:v>-0.28208744710860367</c:v>
                </c:pt>
                <c:pt idx="150">
                  <c:v>0.11315417256010674</c:v>
                </c:pt>
                <c:pt idx="151">
                  <c:v>0.91833851370443642</c:v>
                </c:pt>
                <c:pt idx="152">
                  <c:v>0.88198236035280253</c:v>
                </c:pt>
                <c:pt idx="153">
                  <c:v>-0.99916736053289545</c:v>
                </c:pt>
                <c:pt idx="154">
                  <c:v>1.3456686291000874</c:v>
                </c:pt>
                <c:pt idx="155">
                  <c:v>-0.99585062240664535</c:v>
                </c:pt>
                <c:pt idx="156">
                  <c:v>-1.1036602402905809</c:v>
                </c:pt>
                <c:pt idx="157">
                  <c:v>1.9918067523661567</c:v>
                </c:pt>
                <c:pt idx="158">
                  <c:v>2.963988919667587</c:v>
                </c:pt>
                <c:pt idx="159">
                  <c:v>-1.9235942964756465</c:v>
                </c:pt>
                <c:pt idx="160">
                  <c:v>1.371553970649057E-2</c:v>
                </c:pt>
                <c:pt idx="161">
                  <c:v>-1.9473395501919972</c:v>
                </c:pt>
                <c:pt idx="162">
                  <c:v>-2.4895104895104834</c:v>
                </c:pt>
                <c:pt idx="163">
                  <c:v>-1.6351118760757444</c:v>
                </c:pt>
                <c:pt idx="164">
                  <c:v>0.9186351706036846</c:v>
                </c:pt>
                <c:pt idx="165">
                  <c:v>1.1270047680970892</c:v>
                </c:pt>
                <c:pt idx="166">
                  <c:v>0.48578368338333722</c:v>
                </c:pt>
                <c:pt idx="167">
                  <c:v>1.1374946679937439</c:v>
                </c:pt>
                <c:pt idx="168">
                  <c:v>-9.8411359482627858E-2</c:v>
                </c:pt>
                <c:pt idx="169">
                  <c:v>1.3931888544891609</c:v>
                </c:pt>
                <c:pt idx="170">
                  <c:v>-0.11103400416376885</c:v>
                </c:pt>
                <c:pt idx="171">
                  <c:v>0.88925941364457095</c:v>
                </c:pt>
                <c:pt idx="172">
                  <c:v>-1.6388927145021315</c:v>
                </c:pt>
                <c:pt idx="173">
                  <c:v>-1.9742369084290148</c:v>
                </c:pt>
                <c:pt idx="174">
                  <c:v>-2.099700042851028</c:v>
                </c:pt>
                <c:pt idx="175">
                  <c:v>1.2839217974905264</c:v>
                </c:pt>
                <c:pt idx="176">
                  <c:v>-0.47536732929992331</c:v>
                </c:pt>
                <c:pt idx="177">
                  <c:v>4.2263713996236856</c:v>
                </c:pt>
                <c:pt idx="178">
                  <c:v>4.2216358839050097</c:v>
                </c:pt>
                <c:pt idx="179">
                  <c:v>-1.4257161892072012</c:v>
                </c:pt>
                <c:pt idx="180">
                  <c:v>-0.66234117329007536</c:v>
                </c:pt>
                <c:pt idx="181">
                  <c:v>0.35378963124234897</c:v>
                </c:pt>
                <c:pt idx="182">
                  <c:v>-0.29830508474576889</c:v>
                </c:pt>
                <c:pt idx="183">
                  <c:v>-3.6447708418332594</c:v>
                </c:pt>
                <c:pt idx="184">
                  <c:v>-1.5384615384615352</c:v>
                </c:pt>
                <c:pt idx="185">
                  <c:v>-4.3004587155973079E-2</c:v>
                </c:pt>
                <c:pt idx="186">
                  <c:v>1.1186003155026629</c:v>
                </c:pt>
                <c:pt idx="187">
                  <c:v>1.177137994610687</c:v>
                </c:pt>
                <c:pt idx="188">
                  <c:v>1.3596860106532165</c:v>
                </c:pt>
                <c:pt idx="189">
                  <c:v>1.5212280459134282</c:v>
                </c:pt>
                <c:pt idx="190">
                  <c:v>4.3182127775507331</c:v>
                </c:pt>
                <c:pt idx="191">
                  <c:v>5.9023243666753791</c:v>
                </c:pt>
                <c:pt idx="192">
                  <c:v>-4.9321824907518783E-2</c:v>
                </c:pt>
                <c:pt idx="193">
                  <c:v>0.30841352084875401</c:v>
                </c:pt>
                <c:pt idx="194">
                  <c:v>1.6234165539293977</c:v>
                </c:pt>
                <c:pt idx="195">
                  <c:v>0.5324942514825235</c:v>
                </c:pt>
                <c:pt idx="196">
                  <c:v>2.0464668351992295</c:v>
                </c:pt>
                <c:pt idx="197">
                  <c:v>-0.50725492509143189</c:v>
                </c:pt>
                <c:pt idx="198">
                  <c:v>-1.7192316812900166</c:v>
                </c:pt>
                <c:pt idx="199">
                  <c:v>-2.0267824828085361</c:v>
                </c:pt>
                <c:pt idx="200">
                  <c:v>1.256002955301063</c:v>
                </c:pt>
                <c:pt idx="201">
                  <c:v>-0.24322023592362887</c:v>
                </c:pt>
                <c:pt idx="202">
                  <c:v>1.572595391929793</c:v>
                </c:pt>
                <c:pt idx="203">
                  <c:v>1.2121939510321542</c:v>
                </c:pt>
                <c:pt idx="204">
                  <c:v>1.0790940353373679</c:v>
                </c:pt>
                <c:pt idx="205">
                  <c:v>-0.45753167526982375</c:v>
                </c:pt>
                <c:pt idx="206">
                  <c:v>0.77784325279905986</c:v>
                </c:pt>
                <c:pt idx="207">
                  <c:v>-0.6431996257747632</c:v>
                </c:pt>
                <c:pt idx="208">
                  <c:v>0.56497175141242395</c:v>
                </c:pt>
                <c:pt idx="209">
                  <c:v>2.1418539325842776</c:v>
                </c:pt>
                <c:pt idx="210">
                  <c:v>-0.99690615331729637</c:v>
                </c:pt>
                <c:pt idx="211">
                  <c:v>0.52083333333333326</c:v>
                </c:pt>
                <c:pt idx="212">
                  <c:v>-0.33390903857224835</c:v>
                </c:pt>
                <c:pt idx="213">
                  <c:v>0.72781885397411672</c:v>
                </c:pt>
                <c:pt idx="214">
                  <c:v>7.3861681385479967</c:v>
                </c:pt>
                <c:pt idx="215">
                  <c:v>0.76898429990388184</c:v>
                </c:pt>
                <c:pt idx="216">
                  <c:v>-0.40275569687333912</c:v>
                </c:pt>
                <c:pt idx="217">
                  <c:v>-2.1070554432265687</c:v>
                </c:pt>
                <c:pt idx="218">
                  <c:v>2.5981084900532645</c:v>
                </c:pt>
                <c:pt idx="219">
                  <c:v>1.3244331426149609</c:v>
                </c:pt>
                <c:pt idx="220">
                  <c:v>-2.1541357314650118</c:v>
                </c:pt>
                <c:pt idx="221">
                  <c:v>-0.50229774500374536</c:v>
                </c:pt>
                <c:pt idx="222">
                  <c:v>2.5241675617615469</c:v>
                </c:pt>
                <c:pt idx="223">
                  <c:v>0.17810371922472976</c:v>
                </c:pt>
                <c:pt idx="224">
                  <c:v>0.95168374816982948</c:v>
                </c:pt>
                <c:pt idx="225">
                  <c:v>-1.6678752719361762</c:v>
                </c:pt>
                <c:pt idx="226">
                  <c:v>6.3211125158018217E-2</c:v>
                </c:pt>
                <c:pt idx="227">
                  <c:v>0.48431248683933703</c:v>
                </c:pt>
                <c:pt idx="228">
                  <c:v>2.5356244761106503</c:v>
                </c:pt>
                <c:pt idx="229">
                  <c:v>-1.0218679746579066E-2</c:v>
                </c:pt>
                <c:pt idx="230">
                  <c:v>1.1037301992846147</c:v>
                </c:pt>
                <c:pt idx="231">
                  <c:v>0.21227130294147606</c:v>
                </c:pt>
                <c:pt idx="232">
                  <c:v>-2.2089973774460336</c:v>
                </c:pt>
                <c:pt idx="233">
                  <c:v>9.2831356369260168E-2</c:v>
                </c:pt>
                <c:pt idx="234">
                  <c:v>1.1129431162407326</c:v>
                </c:pt>
                <c:pt idx="235">
                  <c:v>2.6498165511618423</c:v>
                </c:pt>
                <c:pt idx="236">
                  <c:v>1.9857029388396719E-2</c:v>
                </c:pt>
                <c:pt idx="237">
                  <c:v>-2.6503871351995167</c:v>
                </c:pt>
                <c:pt idx="238">
                  <c:v>1.1522381972060725</c:v>
                </c:pt>
                <c:pt idx="239">
                  <c:v>-2.1471774193548341</c:v>
                </c:pt>
                <c:pt idx="240">
                  <c:v>0.79324199031625942</c:v>
                </c:pt>
                <c:pt idx="241">
                  <c:v>-1.2980376124284476</c:v>
                </c:pt>
                <c:pt idx="242">
                  <c:v>-0.33136584860723262</c:v>
                </c:pt>
                <c:pt idx="243">
                  <c:v>-0.73766233766234002</c:v>
                </c:pt>
                <c:pt idx="244">
                  <c:v>-0.11513502198032477</c:v>
                </c:pt>
                <c:pt idx="245">
                  <c:v>1.4041705962485689</c:v>
                </c:pt>
                <c:pt idx="246">
                  <c:v>0.42368502635113242</c:v>
                </c:pt>
                <c:pt idx="247">
                  <c:v>0.95698703436921884</c:v>
                </c:pt>
                <c:pt idx="248">
                  <c:v>0.53001732748954555</c:v>
                </c:pt>
                <c:pt idx="249">
                  <c:v>-0.6793064990367973</c:v>
                </c:pt>
                <c:pt idx="250">
                  <c:v>2.0212331563903585</c:v>
                </c:pt>
                <c:pt idx="251">
                  <c:v>2.7816690014008474</c:v>
                </c:pt>
                <c:pt idx="252">
                  <c:v>-2.093068535825545</c:v>
                </c:pt>
                <c:pt idx="253">
                  <c:v>-0.25852639952272272</c:v>
                </c:pt>
                <c:pt idx="254">
                  <c:v>-0.37882564051441214</c:v>
                </c:pt>
                <c:pt idx="255">
                  <c:v>-1.4510157109976984</c:v>
                </c:pt>
                <c:pt idx="256">
                  <c:v>-7.1080422420789185E-2</c:v>
                </c:pt>
                <c:pt idx="257">
                  <c:v>0.22355451681738964</c:v>
                </c:pt>
                <c:pt idx="258">
                  <c:v>0.99361249112846683</c:v>
                </c:pt>
                <c:pt idx="259">
                  <c:v>-0.65254492520831242</c:v>
                </c:pt>
                <c:pt idx="260">
                  <c:v>1.2530315278900541</c:v>
                </c:pt>
                <c:pt idx="261">
                  <c:v>0.77844311377245057</c:v>
                </c:pt>
                <c:pt idx="262">
                  <c:v>-0.85165379283025455</c:v>
                </c:pt>
                <c:pt idx="263">
                  <c:v>-1.3583699560527389</c:v>
                </c:pt>
                <c:pt idx="264">
                  <c:v>-2.7946537059538299</c:v>
                </c:pt>
                <c:pt idx="265">
                  <c:v>1.5937499999999951</c:v>
                </c:pt>
                <c:pt idx="266">
                  <c:v>4.7472572541782085</c:v>
                </c:pt>
                <c:pt idx="267">
                  <c:v>0.93970242756460676</c:v>
                </c:pt>
                <c:pt idx="268">
                  <c:v>0.61093871217998008</c:v>
                </c:pt>
                <c:pt idx="269">
                  <c:v>-3.6722891566265083</c:v>
                </c:pt>
                <c:pt idx="270">
                  <c:v>-1.2207324394636714</c:v>
                </c:pt>
                <c:pt idx="271">
                  <c:v>-1.0636142625607778</c:v>
                </c:pt>
                <c:pt idx="272">
                  <c:v>0.26620251868535977</c:v>
                </c:pt>
                <c:pt idx="273">
                  <c:v>-0.10211375472276116</c:v>
                </c:pt>
                <c:pt idx="274">
                  <c:v>-0.18399264029438359</c:v>
                </c:pt>
                <c:pt idx="275">
                  <c:v>-0.52227342549923428</c:v>
                </c:pt>
                <c:pt idx="276">
                  <c:v>1.0191476219888798</c:v>
                </c:pt>
                <c:pt idx="277">
                  <c:v>-1.7629674921023086</c:v>
                </c:pt>
                <c:pt idx="278">
                  <c:v>-2.2925311203319523</c:v>
                </c:pt>
                <c:pt idx="279">
                  <c:v>1.5075910393884748</c:v>
                </c:pt>
                <c:pt idx="280">
                  <c:v>-7.3214098943629902E-2</c:v>
                </c:pt>
                <c:pt idx="281">
                  <c:v>-0.76407787314213471</c:v>
                </c:pt>
                <c:pt idx="282">
                  <c:v>1.6453960552684339</c:v>
                </c:pt>
                <c:pt idx="283">
                  <c:v>-0.31130019715679152</c:v>
                </c:pt>
                <c:pt idx="284">
                  <c:v>7.2863537004260626E-2</c:v>
                </c:pt>
                <c:pt idx="285">
                  <c:v>0.59288537549407583</c:v>
                </c:pt>
                <c:pt idx="286">
                  <c:v>-1.7164719263778332</c:v>
                </c:pt>
                <c:pt idx="287">
                  <c:v>1.5044713308784803</c:v>
                </c:pt>
                <c:pt idx="288">
                  <c:v>2.4046434494195736</c:v>
                </c:pt>
                <c:pt idx="289">
                  <c:v>1.2246963562753059</c:v>
                </c:pt>
                <c:pt idx="290">
                  <c:v>0.80991900809919237</c:v>
                </c:pt>
                <c:pt idx="291">
                  <c:v>-0.16861733782980018</c:v>
                </c:pt>
                <c:pt idx="292">
                  <c:v>2.1162444113263743</c:v>
                </c:pt>
                <c:pt idx="293">
                  <c:v>1.439968865538038</c:v>
                </c:pt>
                <c:pt idx="294">
                  <c:v>-0.44120468060616819</c:v>
                </c:pt>
                <c:pt idx="295">
                  <c:v>2.2639691714836223</c:v>
                </c:pt>
                <c:pt idx="296">
                  <c:v>1.7428167687235046</c:v>
                </c:pt>
                <c:pt idx="297">
                  <c:v>0.1574074074074116</c:v>
                </c:pt>
                <c:pt idx="298">
                  <c:v>-3.0230193214384804</c:v>
                </c:pt>
                <c:pt idx="299">
                  <c:v>0.85795996186844614</c:v>
                </c:pt>
                <c:pt idx="300">
                  <c:v>1.5784499054820458</c:v>
                </c:pt>
                <c:pt idx="301">
                  <c:v>-0.92118730808598592</c:v>
                </c:pt>
                <c:pt idx="302">
                  <c:v>-0.56348610067618343</c:v>
                </c:pt>
                <c:pt idx="303">
                  <c:v>-1.3316962599168787</c:v>
                </c:pt>
                <c:pt idx="304">
                  <c:v>-1.043361730640384</c:v>
                </c:pt>
                <c:pt idx="305">
                  <c:v>-6.7711356161737818E-2</c:v>
                </c:pt>
                <c:pt idx="306">
                  <c:v>1.0744361630045627</c:v>
                </c:pt>
                <c:pt idx="307">
                  <c:v>-0.34476153993489145</c:v>
                </c:pt>
                <c:pt idx="308">
                  <c:v>1.6144532000768965</c:v>
                </c:pt>
                <c:pt idx="309">
                  <c:v>-1.6266313599394784</c:v>
                </c:pt>
                <c:pt idx="310">
                  <c:v>2.0765237454335619</c:v>
                </c:pt>
                <c:pt idx="311">
                  <c:v>1.4786212092672861</c:v>
                </c:pt>
                <c:pt idx="312">
                  <c:v>-2.4129930394431556</c:v>
                </c:pt>
                <c:pt idx="313">
                  <c:v>-0.14265335235378032</c:v>
                </c:pt>
                <c:pt idx="314">
                  <c:v>4.5142857142857231</c:v>
                </c:pt>
                <c:pt idx="315">
                  <c:v>-1.43065427373793</c:v>
                </c:pt>
                <c:pt idx="316">
                  <c:v>3.8642876952944398</c:v>
                </c:pt>
                <c:pt idx="317">
                  <c:v>0.63195371606585748</c:v>
                </c:pt>
                <c:pt idx="318">
                  <c:v>0.30957013974880598</c:v>
                </c:pt>
                <c:pt idx="319">
                  <c:v>0.23807424389384055</c:v>
                </c:pt>
                <c:pt idx="320">
                  <c:v>-0.22871217452497444</c:v>
                </c:pt>
                <c:pt idx="321">
                  <c:v>8.8167871627498721E-3</c:v>
                </c:pt>
                <c:pt idx="322">
                  <c:v>3.5264039495732251E-2</c:v>
                </c:pt>
                <c:pt idx="323">
                  <c:v>-1.2778708028553802</c:v>
                </c:pt>
                <c:pt idx="324">
                  <c:v>-1.4104624174254556</c:v>
                </c:pt>
                <c:pt idx="325">
                  <c:v>-3.4860557768924298</c:v>
                </c:pt>
                <c:pt idx="326">
                  <c:v>-0.52537761516090964</c:v>
                </c:pt>
                <c:pt idx="327">
                  <c:v>-1.4807130057530931</c:v>
                </c:pt>
                <c:pt idx="328">
                  <c:v>2.6517327206586301</c:v>
                </c:pt>
                <c:pt idx="329">
                  <c:v>3.4132239112188887</c:v>
                </c:pt>
                <c:pt idx="330">
                  <c:v>1.6322481738659849</c:v>
                </c:pt>
                <c:pt idx="331">
                  <c:v>2.0141969831410869</c:v>
                </c:pt>
                <c:pt idx="332">
                  <c:v>0.53057319300686345</c:v>
                </c:pt>
                <c:pt idx="333">
                  <c:v>3.1060737151756439</c:v>
                </c:pt>
                <c:pt idx="334">
                  <c:v>-0.64613577242594988</c:v>
                </c:pt>
                <c:pt idx="335">
                  <c:v>7.6013513513521189E-2</c:v>
                </c:pt>
                <c:pt idx="336">
                  <c:v>0.58232762258417281</c:v>
                </c:pt>
                <c:pt idx="337">
                  <c:v>0.80550427924149492</c:v>
                </c:pt>
                <c:pt idx="338">
                  <c:v>0.89062760113199735</c:v>
                </c:pt>
                <c:pt idx="339">
                  <c:v>0.70951241646729957</c:v>
                </c:pt>
                <c:pt idx="340">
                  <c:v>-0.31948881789138123</c:v>
                </c:pt>
                <c:pt idx="341">
                  <c:v>2.2518080210387978</c:v>
                </c:pt>
                <c:pt idx="342">
                  <c:v>1.3100787654717854</c:v>
                </c:pt>
                <c:pt idx="343">
                  <c:v>0.14280047600158308</c:v>
                </c:pt>
                <c:pt idx="344">
                  <c:v>-0.77636061158202918</c:v>
                </c:pt>
                <c:pt idx="345">
                  <c:v>1.3093812375249574</c:v>
                </c:pt>
                <c:pt idx="346">
                  <c:v>-0.29947198360786365</c:v>
                </c:pt>
                <c:pt idx="347">
                  <c:v>0.56912497035807807</c:v>
                </c:pt>
                <c:pt idx="348">
                  <c:v>-1.0689302837381049</c:v>
                </c:pt>
                <c:pt idx="349">
                  <c:v>-3.1778819416865889E-2</c:v>
                </c:pt>
                <c:pt idx="350">
                  <c:v>1.3510291663355321</c:v>
                </c:pt>
                <c:pt idx="351">
                  <c:v>-1.8505449698110177</c:v>
                </c:pt>
                <c:pt idx="352">
                  <c:v>0.54326116481584685</c:v>
                </c:pt>
                <c:pt idx="353">
                  <c:v>3.1783869686134287</c:v>
                </c:pt>
                <c:pt idx="354">
                  <c:v>0.13092029264536353</c:v>
                </c:pt>
                <c:pt idx="355">
                  <c:v>0.43839409321643175</c:v>
                </c:pt>
                <c:pt idx="356">
                  <c:v>-0.66620721341603839</c:v>
                </c:pt>
                <c:pt idx="357">
                  <c:v>0.20043169904408795</c:v>
                </c:pt>
                <c:pt idx="358">
                  <c:v>2.6465610093860668</c:v>
                </c:pt>
                <c:pt idx="359">
                  <c:v>-0.67456153500224847</c:v>
                </c:pt>
                <c:pt idx="360">
                  <c:v>1.6827648656806484</c:v>
                </c:pt>
                <c:pt idx="361">
                  <c:v>3.8218923933209652</c:v>
                </c:pt>
                <c:pt idx="362">
                  <c:v>0.82916368834881404</c:v>
                </c:pt>
                <c:pt idx="363">
                  <c:v>-1.1626258329788646</c:v>
                </c:pt>
                <c:pt idx="364">
                  <c:v>0.13627886960262972</c:v>
                </c:pt>
                <c:pt idx="365">
                  <c:v>-3.25191605185874</c:v>
                </c:pt>
                <c:pt idx="366">
                  <c:v>2.5986525505293483</c:v>
                </c:pt>
                <c:pt idx="367">
                  <c:v>3.3265983547409541</c:v>
                </c:pt>
                <c:pt idx="368">
                  <c:v>-0.15364201410713355</c:v>
                </c:pt>
                <c:pt idx="369">
                  <c:v>0.7833811289081658</c:v>
                </c:pt>
                <c:pt idx="370">
                  <c:v>1.1381775279339206</c:v>
                </c:pt>
                <c:pt idx="371">
                  <c:v>-0.30879022850476912</c:v>
                </c:pt>
                <c:pt idx="372">
                  <c:v>-0.38546255506607308</c:v>
                </c:pt>
                <c:pt idx="373">
                  <c:v>-1.3474295190713101</c:v>
                </c:pt>
                <c:pt idx="374">
                  <c:v>0.25215381382642776</c:v>
                </c:pt>
                <c:pt idx="375">
                  <c:v>6.3927897715363651</c:v>
                </c:pt>
                <c:pt idx="376">
                  <c:v>-1.1097977410034059</c:v>
                </c:pt>
                <c:pt idx="377">
                  <c:v>0.84334949199812859</c:v>
                </c:pt>
                <c:pt idx="378">
                  <c:v>3.9905175819834153</c:v>
                </c:pt>
                <c:pt idx="379">
                  <c:v>0.8168693009118454</c:v>
                </c:pt>
                <c:pt idx="380">
                  <c:v>0.17586834997802789</c:v>
                </c:pt>
                <c:pt idx="381">
                  <c:v>0.38873910590004501</c:v>
                </c:pt>
                <c:pt idx="382">
                  <c:v>0.60583348947598814</c:v>
                </c:pt>
                <c:pt idx="383">
                  <c:v>-2.3032033772038685</c:v>
                </c:pt>
                <c:pt idx="384">
                  <c:v>-1.4678782487132322</c:v>
                </c:pt>
                <c:pt idx="385">
                  <c:v>1.9347349413142131E-2</c:v>
                </c:pt>
                <c:pt idx="386">
                  <c:v>1.3024695338190611</c:v>
                </c:pt>
                <c:pt idx="387">
                  <c:v>-1.0820444274711987</c:v>
                </c:pt>
                <c:pt idx="388">
                  <c:v>-4.8581172382729552</c:v>
                </c:pt>
                <c:pt idx="389">
                  <c:v>1.0956310022994755</c:v>
                </c:pt>
                <c:pt idx="390">
                  <c:v>1.5052180893765053</c:v>
                </c:pt>
                <c:pt idx="391">
                  <c:v>1.1467738746457583</c:v>
                </c:pt>
                <c:pt idx="392">
                  <c:v>2.5477291978888323</c:v>
                </c:pt>
                <c:pt idx="393">
                  <c:v>1.9951709238785162</c:v>
                </c:pt>
                <c:pt idx="394">
                  <c:v>-0.31771741839024026</c:v>
                </c:pt>
                <c:pt idx="395">
                  <c:v>-1.0749328166989451</c:v>
                </c:pt>
                <c:pt idx="396">
                  <c:v>-0.61279929243793319</c:v>
                </c:pt>
                <c:pt idx="397">
                  <c:v>1.366641240783117</c:v>
                </c:pt>
                <c:pt idx="398">
                  <c:v>3.775004703078952</c:v>
                </c:pt>
                <c:pt idx="399">
                  <c:v>0.4109009607831261</c:v>
                </c:pt>
                <c:pt idx="400">
                  <c:v>0.42727327435758011</c:v>
                </c:pt>
                <c:pt idx="401">
                  <c:v>-3.2118887823585753</c:v>
                </c:pt>
                <c:pt idx="402">
                  <c:v>2.6931649331352152</c:v>
                </c:pt>
                <c:pt idx="403">
                  <c:v>1.7423283294145935</c:v>
                </c:pt>
                <c:pt idx="404">
                  <c:v>0.90068736667457028</c:v>
                </c:pt>
                <c:pt idx="405">
                  <c:v>1.3976979093258135</c:v>
                </c:pt>
                <c:pt idx="406">
                  <c:v>-1.7027684466581643</c:v>
                </c:pt>
                <c:pt idx="407">
                  <c:v>1.8029695969832611</c:v>
                </c:pt>
                <c:pt idx="408">
                  <c:v>2.6565574719296272</c:v>
                </c:pt>
                <c:pt idx="409">
                  <c:v>0.60889665670631754</c:v>
                </c:pt>
                <c:pt idx="410">
                  <c:v>0.78453348276828239</c:v>
                </c:pt>
                <c:pt idx="411">
                  <c:v>0.40589380038921069</c:v>
                </c:pt>
                <c:pt idx="412">
                  <c:v>1.495182190718795</c:v>
                </c:pt>
                <c:pt idx="413">
                  <c:v>-1.8987341772151876</c:v>
                </c:pt>
                <c:pt idx="414">
                  <c:v>0.24471635150167359</c:v>
                </c:pt>
                <c:pt idx="415">
                  <c:v>0.96537949400798184</c:v>
                </c:pt>
                <c:pt idx="416">
                  <c:v>1.4342235410484743</c:v>
                </c:pt>
                <c:pt idx="417">
                  <c:v>0.95888184625384998</c:v>
                </c:pt>
                <c:pt idx="418">
                  <c:v>2.6829791800815628E-2</c:v>
                </c:pt>
                <c:pt idx="419">
                  <c:v>-1.0031650662518008</c:v>
                </c:pt>
                <c:pt idx="420">
                  <c:v>-0.26010621003577444</c:v>
                </c:pt>
                <c:pt idx="421">
                  <c:v>-0.98337498641746768</c:v>
                </c:pt>
                <c:pt idx="422">
                  <c:v>-5.141289437585737</c:v>
                </c:pt>
                <c:pt idx="423">
                  <c:v>-3.9622859787135587</c:v>
                </c:pt>
                <c:pt idx="424">
                  <c:v>1.2648316569294706</c:v>
                </c:pt>
                <c:pt idx="425">
                  <c:v>-2.016296913102948</c:v>
                </c:pt>
                <c:pt idx="426">
                  <c:v>1.5236129658856323</c:v>
                </c:pt>
                <c:pt idx="427">
                  <c:v>-1.5784753363228754</c:v>
                </c:pt>
                <c:pt idx="428">
                  <c:v>0.35234797399916057</c:v>
                </c:pt>
                <c:pt idx="429">
                  <c:v>3.8440583570434042</c:v>
                </c:pt>
                <c:pt idx="430">
                  <c:v>0.95604523726243817</c:v>
                </c:pt>
                <c:pt idx="431">
                  <c:v>0.86615082573045388</c:v>
                </c:pt>
                <c:pt idx="432">
                  <c:v>0.81291504465308262</c:v>
                </c:pt>
                <c:pt idx="433">
                  <c:v>1.8739352640545146</c:v>
                </c:pt>
                <c:pt idx="434">
                  <c:v>5.7134894091415829</c:v>
                </c:pt>
                <c:pt idx="435">
                  <c:v>-1.4131294489849699</c:v>
                </c:pt>
                <c:pt idx="436">
                  <c:v>-3.2411616836925781</c:v>
                </c:pt>
                <c:pt idx="437">
                  <c:v>-1.8075286053838826</c:v>
                </c:pt>
                <c:pt idx="438">
                  <c:v>1.9871650529160072</c:v>
                </c:pt>
                <c:pt idx="439">
                  <c:v>1.3688800574046449</c:v>
                </c:pt>
                <c:pt idx="440">
                  <c:v>-0.82766131227879369</c:v>
                </c:pt>
                <c:pt idx="441">
                  <c:v>5.4905836490418927E-2</c:v>
                </c:pt>
                <c:pt idx="442">
                  <c:v>-0.2798661032760747</c:v>
                </c:pt>
                <c:pt idx="443">
                  <c:v>-2.5974025974026</c:v>
                </c:pt>
                <c:pt idx="444">
                  <c:v>-1.0621468926553645</c:v>
                </c:pt>
                <c:pt idx="445">
                  <c:v>-2.2327546825034341</c:v>
                </c:pt>
                <c:pt idx="446">
                  <c:v>-4.6726242626012188E-2</c:v>
                </c:pt>
                <c:pt idx="447">
                  <c:v>1.1102670484427044</c:v>
                </c:pt>
                <c:pt idx="448">
                  <c:v>2.3232965381725741</c:v>
                </c:pt>
                <c:pt idx="449">
                  <c:v>0.93194012990680597</c:v>
                </c:pt>
                <c:pt idx="450">
                  <c:v>3.3575825405702801E-2</c:v>
                </c:pt>
                <c:pt idx="451">
                  <c:v>1.588722309241446</c:v>
                </c:pt>
                <c:pt idx="452">
                  <c:v>-2.4118942731277508</c:v>
                </c:pt>
                <c:pt idx="453">
                  <c:v>0.64891095813113642</c:v>
                </c:pt>
                <c:pt idx="454">
                  <c:v>0.51578180187251466</c:v>
                </c:pt>
                <c:pt idx="455">
                  <c:v>-2.0358079089742875</c:v>
                </c:pt>
                <c:pt idx="456">
                  <c:v>1.013436574812113</c:v>
                </c:pt>
                <c:pt idx="457">
                  <c:v>-3.5170781197159338</c:v>
                </c:pt>
                <c:pt idx="458">
                  <c:v>-0.39724266853604129</c:v>
                </c:pt>
                <c:pt idx="459">
                  <c:v>-1.8299120234604134</c:v>
                </c:pt>
                <c:pt idx="460">
                  <c:v>-1.3203489066794067</c:v>
                </c:pt>
                <c:pt idx="461">
                  <c:v>1.5620270024822882</c:v>
                </c:pt>
                <c:pt idx="462">
                  <c:v>3.5767511177341824E-2</c:v>
                </c:pt>
                <c:pt idx="463">
                  <c:v>-1.5970442762648207</c:v>
                </c:pt>
                <c:pt idx="464">
                  <c:v>1.9196996305940801</c:v>
                </c:pt>
                <c:pt idx="465">
                  <c:v>0.86155674390968506</c:v>
                </c:pt>
                <c:pt idx="466">
                  <c:v>0.31222385861560853</c:v>
                </c:pt>
                <c:pt idx="467">
                  <c:v>6.4599483204142383E-2</c:v>
                </c:pt>
                <c:pt idx="468">
                  <c:v>-0.53406890075709468</c:v>
                </c:pt>
                <c:pt idx="469">
                  <c:v>-4.1302808590986867E-2</c:v>
                </c:pt>
                <c:pt idx="470">
                  <c:v>-0.81459181866477515</c:v>
                </c:pt>
                <c:pt idx="471">
                  <c:v>0.27971195619830064</c:v>
                </c:pt>
                <c:pt idx="472">
                  <c:v>-2.6706231454005933</c:v>
                </c:pt>
                <c:pt idx="473">
                  <c:v>-0.20731707317073728</c:v>
                </c:pt>
                <c:pt idx="474">
                  <c:v>-1.9858242698276918</c:v>
                </c:pt>
                <c:pt idx="475">
                  <c:v>1.6956548843588333</c:v>
                </c:pt>
                <c:pt idx="476">
                  <c:v>6.5591859253356226</c:v>
                </c:pt>
                <c:pt idx="477">
                  <c:v>-12.213081746533968</c:v>
                </c:pt>
                <c:pt idx="478">
                  <c:v>4.3315858453473073</c:v>
                </c:pt>
                <c:pt idx="479">
                  <c:v>4.1580302744802493</c:v>
                </c:pt>
                <c:pt idx="480">
                  <c:v>1.7246577820659796</c:v>
                </c:pt>
                <c:pt idx="481">
                  <c:v>0.49202679471219118</c:v>
                </c:pt>
                <c:pt idx="482">
                  <c:v>0.99103350637092702</c:v>
                </c:pt>
                <c:pt idx="483">
                  <c:v>0.43808411214953269</c:v>
                </c:pt>
                <c:pt idx="484">
                  <c:v>1.6632742076184883</c:v>
                </c:pt>
                <c:pt idx="485">
                  <c:v>0.52056518505807081</c:v>
                </c:pt>
                <c:pt idx="486">
                  <c:v>2.2763487366256746E-2</c:v>
                </c:pt>
                <c:pt idx="487">
                  <c:v>-2.162039144287665</c:v>
                </c:pt>
                <c:pt idx="488">
                  <c:v>1.7096999302163347</c:v>
                </c:pt>
                <c:pt idx="489">
                  <c:v>-2.1040594625500257</c:v>
                </c:pt>
                <c:pt idx="490">
                  <c:v>-1.8280574699217356</c:v>
                </c:pt>
                <c:pt idx="491">
                  <c:v>-1.8799452674162731</c:v>
                </c:pt>
                <c:pt idx="492">
                  <c:v>0.12732674467956928</c:v>
                </c:pt>
                <c:pt idx="493">
                  <c:v>-1.0839287876952941</c:v>
                </c:pt>
                <c:pt idx="494">
                  <c:v>0.97949188858279768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1D-46F3-8338-399B768D0578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1D-46F3-8338-399B768D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39184"/>
        <c:axId val="8732185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C1D-46F3-8338-399B768D0578}"/>
                  </c:ext>
                </c:extLst>
              </c15:ser>
            </c15:filteredScatterSeries>
          </c:ext>
        </c:extLst>
      </c:scatterChart>
      <c:valAx>
        <c:axId val="87323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8544"/>
        <c:crosses val="autoZero"/>
        <c:crossBetween val="midCat"/>
      </c:valAx>
      <c:valAx>
        <c:axId val="8732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DLF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1'!$AN$3:$AN$497</c:f>
              <c:numCache>
                <c:formatCode>General</c:formatCode>
                <c:ptCount val="495"/>
                <c:pt idx="5">
                  <c:v>7.7390470099136524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3.4579994063520436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3.457179744656437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5.9345535219079242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-3.7696335078533969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9.4035464803874994E-2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5.6037991858887315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-3.1992804831041983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7.0555032925682033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-0.27617373838815534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3.4743202416918457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-7.3722627737226309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-7.9064880483320108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5.3333333333333401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-1.3066557778685208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2.9926906633567687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3.5646772886848468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0.32594524119947849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1.5578346098922498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3.0039626741659213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-2.6681558699429142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5.2403417059798576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-1.8778773927792585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-1.2964563526361279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-5.4665999499624629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-1.1644832605531386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-0.1874414245548236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0.57679409792085246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0.13336889837289945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0.69592387444964876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0.62059238363892488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4.2052144659377628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-7.7481840193704627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3.6162146398366972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0.40770420357093934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0.82609913189582418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2.1108179419524973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9.8236053348630428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12.559596785179123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1.9431804206124652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1.7372421281216042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1.9683149303888596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1.8832391713747645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6.2731053604436173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3.7612783998260708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-1.0476689366162674E-2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1.5821458507963144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1.1552346570397158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-1.8558172733761642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5.7007614735542393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-4.1958722741433041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2.611523219185035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1.1685482273717636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-4.3950665622552831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0.20422750944552232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-2.6393559600000001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1.2246179610634338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4.2498190466342702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5.2866494743106482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1.2435233160621804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-2.2873345935727833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0.61907525633585714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-0.69982977113675904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8.0095238095238006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-1.2256414778238132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-7.9404247818806857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10.645223051885894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3.9453192593874489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4.9192608623272767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0.93613645378817567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-1.0592048059441834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3.6350563234001756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7.8476719087264835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-0.94353109363831622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7.8922040423484052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4.4946133260138614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4.734699238245347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-2.7587936547745939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-2.166483977045595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7.044420658282041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3.8497593900381313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2.4733706445206662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4.7979797979798011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1.0030820958251661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1.1429827453566301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-8.8923810555977099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2.0281924701124212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8.6022156304861017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0.87450312322544521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-5.99571734475375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4.4097891478301499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0.33016228315613266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-6.6428690947626823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0.54964750866292544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0.65953654188947763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-5.3125553391181164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3.3788417180973784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5.4151842248085362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1.7156150043617331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-6.6037735849056602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E81-8B42-E7CF403DD343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5A-4E81-8B42-E7CF403D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31984"/>
        <c:axId val="8732339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DLF</c:v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85A-4E81-8B42-E7CF403DD343}"/>
                  </c:ext>
                </c:extLst>
              </c15:ser>
            </c15:filteredScatterSeries>
          </c:ext>
        </c:extLst>
      </c:scatterChart>
      <c:valAx>
        <c:axId val="87323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3904"/>
        <c:crosses val="autoZero"/>
        <c:crossBetween val="midCat"/>
      </c:valAx>
      <c:valAx>
        <c:axId val="8732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DLF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1'!$AP$3:$AP$497</c:f>
              <c:numCache>
                <c:formatCode>General</c:formatCode>
                <c:ptCount val="495"/>
                <c:pt idx="1">
                  <c:v>19.433699520346593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1.4964216005205033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-10.444388651770032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10.823630875377322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3.3363274733735349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-9.1349648655197448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-6.339602788373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0.75931232091690504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0.29523407844791461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17.881344212418739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11.938715380082488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2.7975691533948188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5.1911183209976786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0.88052831699019229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5.4942871336313814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4.5939675174013983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8.8718796207706276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15.439014700039721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10.917634051962398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12.642959815011579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-1.4177382129904381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-5.9477985763248036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-9.0133303586368498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-5.1084392797560829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35-4366-87D9-EF22509A5FC8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35-4366-87D9-EF22509A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62544"/>
        <c:axId val="4502601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F35-4366-87D9-EF22509A5FC8}"/>
                  </c:ext>
                </c:extLst>
              </c15:ser>
            </c15:filteredScatterSeries>
          </c:ext>
        </c:extLst>
      </c:scatterChart>
      <c:valAx>
        <c:axId val="45026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60144"/>
        <c:crosses val="autoZero"/>
        <c:crossBetween val="midCat"/>
      </c:valAx>
      <c:valAx>
        <c:axId val="4502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62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1'!$AR$3:$AR$497</c:f>
              <c:numCache>
                <c:formatCode>General</c:formatCode>
                <c:ptCount val="495"/>
                <c:pt idx="1">
                  <c:v>-14.970178926441355</c:v>
                </c:pt>
                <c:pt idx="2">
                  <c:v>-5.704933364507828</c:v>
                </c:pt>
                <c:pt idx="3">
                  <c:v>-5.4797917183238338</c:v>
                </c:pt>
                <c:pt idx="4">
                  <c:v>-8.6044071353620168</c:v>
                </c:pt>
                <c:pt idx="5">
                  <c:v>1.3490241102181533</c:v>
                </c:pt>
                <c:pt idx="6">
                  <c:v>4.3330501274426378</c:v>
                </c:pt>
                <c:pt idx="7">
                  <c:v>1.3029315960912085</c:v>
                </c:pt>
                <c:pt idx="8">
                  <c:v>-1.6881028938906786</c:v>
                </c:pt>
                <c:pt idx="9">
                  <c:v>1.0902153175252112</c:v>
                </c:pt>
                <c:pt idx="10">
                  <c:v>-4.0172553248854079</c:v>
                </c:pt>
                <c:pt idx="11">
                  <c:v>2.387640449438202</c:v>
                </c:pt>
                <c:pt idx="12">
                  <c:v>1.2620027434842311</c:v>
                </c:pt>
                <c:pt idx="13">
                  <c:v>1.1108100785694841</c:v>
                </c:pt>
                <c:pt idx="14">
                  <c:v>5.8145766345123233</c:v>
                </c:pt>
                <c:pt idx="15">
                  <c:v>1.6713091922005632</c:v>
                </c:pt>
                <c:pt idx="16">
                  <c:v>-2.5902864259028586</c:v>
                </c:pt>
                <c:pt idx="17">
                  <c:v>-4.6279723855791408</c:v>
                </c:pt>
                <c:pt idx="18">
                  <c:v>-1.0991957104557701</c:v>
                </c:pt>
                <c:pt idx="19">
                  <c:v>1.3282732447817931</c:v>
                </c:pt>
                <c:pt idx="20">
                  <c:v>-0.16051364365971715</c:v>
                </c:pt>
                <c:pt idx="21">
                  <c:v>1.8220793140407321</c:v>
                </c:pt>
                <c:pt idx="22">
                  <c:v>2.0263157894736814</c:v>
                </c:pt>
                <c:pt idx="23">
                  <c:v>-1.7539334537013185</c:v>
                </c:pt>
                <c:pt idx="24">
                  <c:v>-0.57757941716985783</c:v>
                </c:pt>
                <c:pt idx="25">
                  <c:v>-0.73937153419593649</c:v>
                </c:pt>
                <c:pt idx="26">
                  <c:v>5.2407555200851412</c:v>
                </c:pt>
                <c:pt idx="27">
                  <c:v>7.5834175935276665E-2</c:v>
                </c:pt>
                <c:pt idx="28">
                  <c:v>-5.5822177317504336</c:v>
                </c:pt>
                <c:pt idx="29">
                  <c:v>0.56179775280897959</c:v>
                </c:pt>
                <c:pt idx="30">
                  <c:v>1.2769353551476488</c:v>
                </c:pt>
                <c:pt idx="31">
                  <c:v>0.18387181507748585</c:v>
                </c:pt>
                <c:pt idx="32">
                  <c:v>-0.15731515469322652</c:v>
                </c:pt>
                <c:pt idx="33">
                  <c:v>0.65651260504201681</c:v>
                </c:pt>
                <c:pt idx="34">
                  <c:v>-1.22619358205061</c:v>
                </c:pt>
                <c:pt idx="35">
                  <c:v>-2.4035921817221402</c:v>
                </c:pt>
                <c:pt idx="36">
                  <c:v>0.1082543978349059</c:v>
                </c:pt>
                <c:pt idx="37">
                  <c:v>3.2170856988375331</c:v>
                </c:pt>
                <c:pt idx="38">
                  <c:v>0.13095861707700368</c:v>
                </c:pt>
                <c:pt idx="39">
                  <c:v>5.2314935914200528E-2</c:v>
                </c:pt>
                <c:pt idx="40">
                  <c:v>-1.4640522875817052</c:v>
                </c:pt>
                <c:pt idx="41">
                  <c:v>2.3083045900769554</c:v>
                </c:pt>
                <c:pt idx="42">
                  <c:v>-0.18153526970955536</c:v>
                </c:pt>
                <c:pt idx="43">
                  <c:v>-0.88334632372044108</c:v>
                </c:pt>
                <c:pt idx="44">
                  <c:v>1.4154652686762719</c:v>
                </c:pt>
                <c:pt idx="45">
                  <c:v>0.10338588782632054</c:v>
                </c:pt>
                <c:pt idx="46">
                  <c:v>0.98115156209656884</c:v>
                </c:pt>
                <c:pt idx="47">
                  <c:v>-0.81820506264383663</c:v>
                </c:pt>
                <c:pt idx="48">
                  <c:v>-5.1559680329979027E-2</c:v>
                </c:pt>
                <c:pt idx="49">
                  <c:v>1.2122775341759062</c:v>
                </c:pt>
                <c:pt idx="50">
                  <c:v>-0.71355759429152765</c:v>
                </c:pt>
                <c:pt idx="51">
                  <c:v>-0.97535934291581394</c:v>
                </c:pt>
                <c:pt idx="52">
                  <c:v>-2.41057542768274</c:v>
                </c:pt>
                <c:pt idx="53">
                  <c:v>-0.66401062416998669</c:v>
                </c:pt>
                <c:pt idx="54">
                  <c:v>-0.96256684491979227</c:v>
                </c:pt>
                <c:pt idx="55">
                  <c:v>-2.6997840172776968E-2</c:v>
                </c:pt>
                <c:pt idx="56">
                  <c:v>8.1015392924658758E-2</c:v>
                </c:pt>
                <c:pt idx="57">
                  <c:v>-1.4301133297355668</c:v>
                </c:pt>
                <c:pt idx="58">
                  <c:v>1.2318642211880646</c:v>
                </c:pt>
                <c:pt idx="59">
                  <c:v>-3.1909140075716631</c:v>
                </c:pt>
                <c:pt idx="60">
                  <c:v>-2.1508379888268125</c:v>
                </c:pt>
                <c:pt idx="61">
                  <c:v>-3.1687125321153364</c:v>
                </c:pt>
                <c:pt idx="62">
                  <c:v>3.5966981132075437</c:v>
                </c:pt>
                <c:pt idx="63">
                  <c:v>-0.71143995446784292</c:v>
                </c:pt>
                <c:pt idx="64">
                  <c:v>3.2960733734594441</c:v>
                </c:pt>
                <c:pt idx="65">
                  <c:v>2.0532741398446266</c:v>
                </c:pt>
                <c:pt idx="66">
                  <c:v>1.6856987493202795</c:v>
                </c:pt>
                <c:pt idx="67">
                  <c:v>0.56149732620321469</c:v>
                </c:pt>
                <c:pt idx="68">
                  <c:v>0.77107152353096975</c:v>
                </c:pt>
                <c:pt idx="69">
                  <c:v>-1.1873350923482848</c:v>
                </c:pt>
                <c:pt idx="70">
                  <c:v>0.45393858477970322</c:v>
                </c:pt>
                <c:pt idx="71">
                  <c:v>0.50505050505051408</c:v>
                </c:pt>
                <c:pt idx="72">
                  <c:v>-1.4281935995768404</c:v>
                </c:pt>
                <c:pt idx="73">
                  <c:v>-0.99275556748054439</c:v>
                </c:pt>
                <c:pt idx="74">
                  <c:v>2.6287262872628698</c:v>
                </c:pt>
                <c:pt idx="75">
                  <c:v>-0.18484288354898037</c:v>
                </c:pt>
                <c:pt idx="76">
                  <c:v>3.2539682539682571</c:v>
                </c:pt>
                <c:pt idx="77">
                  <c:v>-0.94798872662054534</c:v>
                </c:pt>
                <c:pt idx="78">
                  <c:v>0.12933264355923435</c:v>
                </c:pt>
                <c:pt idx="79">
                  <c:v>-3.2033066391113496</c:v>
                </c:pt>
                <c:pt idx="80">
                  <c:v>-5.3376034160658829E-2</c:v>
                </c:pt>
                <c:pt idx="81">
                  <c:v>3.9252336448598104</c:v>
                </c:pt>
                <c:pt idx="82">
                  <c:v>-0.8221993833504595</c:v>
                </c:pt>
                <c:pt idx="83">
                  <c:v>-0.23316062176165214</c:v>
                </c:pt>
                <c:pt idx="84">
                  <c:v>1.116593092703182</c:v>
                </c:pt>
                <c:pt idx="85">
                  <c:v>0.20544427324088632</c:v>
                </c:pt>
                <c:pt idx="86">
                  <c:v>-0.69195284469502527</c:v>
                </c:pt>
                <c:pt idx="87">
                  <c:v>0.95483870967741635</c:v>
                </c:pt>
                <c:pt idx="88">
                  <c:v>0.23006134969326025</c:v>
                </c:pt>
                <c:pt idx="89">
                  <c:v>-0.12751849018107625</c:v>
                </c:pt>
                <c:pt idx="90">
                  <c:v>0.91930541368742735</c:v>
                </c:pt>
                <c:pt idx="91">
                  <c:v>1.5182186234817814</c:v>
                </c:pt>
                <c:pt idx="92">
                  <c:v>0.94715852442672277</c:v>
                </c:pt>
                <c:pt idx="93">
                  <c:v>1.160493827160491</c:v>
                </c:pt>
                <c:pt idx="94">
                  <c:v>-1.1959970710275758</c:v>
                </c:pt>
                <c:pt idx="95">
                  <c:v>0.93873517786561533</c:v>
                </c:pt>
                <c:pt idx="96">
                  <c:v>-2.32501223690651</c:v>
                </c:pt>
                <c:pt idx="97">
                  <c:v>-1.9293410172889114</c:v>
                </c:pt>
                <c:pt idx="98">
                  <c:v>2.5549310168631257E-2</c:v>
                </c:pt>
                <c:pt idx="99">
                  <c:v>0.71519795657726981</c:v>
                </c:pt>
                <c:pt idx="100">
                  <c:v>1.3948769972102459</c:v>
                </c:pt>
                <c:pt idx="101">
                  <c:v>1.4257128564282111</c:v>
                </c:pt>
                <c:pt idx="102">
                  <c:v>0.59186189889025331</c:v>
                </c:pt>
                <c:pt idx="103">
                  <c:v>0.34322137778868211</c:v>
                </c:pt>
                <c:pt idx="104">
                  <c:v>1.2704617639872926</c:v>
                </c:pt>
                <c:pt idx="105">
                  <c:v>0.31363088057901362</c:v>
                </c:pt>
                <c:pt idx="106">
                  <c:v>1.9721019721019695</c:v>
                </c:pt>
                <c:pt idx="107">
                  <c:v>-0.56603773584905126</c:v>
                </c:pt>
                <c:pt idx="108">
                  <c:v>-0.59297912713472478</c:v>
                </c:pt>
                <c:pt idx="109">
                  <c:v>-0.28632784538297434</c:v>
                </c:pt>
                <c:pt idx="110">
                  <c:v>-2.0579085905718988</c:v>
                </c:pt>
                <c:pt idx="111">
                  <c:v>-0.43977522599560503</c:v>
                </c:pt>
                <c:pt idx="112">
                  <c:v>2.0613496932515281</c:v>
                </c:pt>
                <c:pt idx="113">
                  <c:v>2.8612647270978684</c:v>
                </c:pt>
                <c:pt idx="114">
                  <c:v>-0.4207573632538596</c:v>
                </c:pt>
                <c:pt idx="115">
                  <c:v>0.72769953051643721</c:v>
                </c:pt>
                <c:pt idx="116">
                  <c:v>-1.3050570962479662</c:v>
                </c:pt>
                <c:pt idx="117">
                  <c:v>-0.77922077922078192</c:v>
                </c:pt>
                <c:pt idx="118">
                  <c:v>-2.4750118990956635</c:v>
                </c:pt>
                <c:pt idx="119">
                  <c:v>-0.90287945339189579</c:v>
                </c:pt>
                <c:pt idx="120">
                  <c:v>-2.0930805220389064</c:v>
                </c:pt>
                <c:pt idx="121">
                  <c:v>1.6348088531187122</c:v>
                </c:pt>
                <c:pt idx="122">
                  <c:v>3.8851769364018773</c:v>
                </c:pt>
                <c:pt idx="123">
                  <c:v>-0.11910433539780849</c:v>
                </c:pt>
                <c:pt idx="124">
                  <c:v>-1.0970665394705517</c:v>
                </c:pt>
                <c:pt idx="125">
                  <c:v>0.40993489269351069</c:v>
                </c:pt>
                <c:pt idx="126">
                  <c:v>3.1700288184438152</c:v>
                </c:pt>
                <c:pt idx="127">
                  <c:v>-1.6294227188081938</c:v>
                </c:pt>
                <c:pt idx="128">
                  <c:v>-1.6090866067203053</c:v>
                </c:pt>
                <c:pt idx="129">
                  <c:v>1.2025012025012025</c:v>
                </c:pt>
                <c:pt idx="130">
                  <c:v>-0.76045627376425584</c:v>
                </c:pt>
                <c:pt idx="131">
                  <c:v>1.4128352490421401</c:v>
                </c:pt>
                <c:pt idx="132">
                  <c:v>1.0389610389610335</c:v>
                </c:pt>
                <c:pt idx="133">
                  <c:v>4.1598504323440082</c:v>
                </c:pt>
                <c:pt idx="134">
                  <c:v>1.0096477451200359</c:v>
                </c:pt>
                <c:pt idx="135">
                  <c:v>-0.77743225233229674</c:v>
                </c:pt>
                <c:pt idx="136">
                  <c:v>0.82829639579135639</c:v>
                </c:pt>
                <c:pt idx="137">
                  <c:v>0.31083481349911946</c:v>
                </c:pt>
                <c:pt idx="138">
                  <c:v>3.2093846834882691</c:v>
                </c:pt>
                <c:pt idx="139">
                  <c:v>0.6219172206733814</c:v>
                </c:pt>
                <c:pt idx="140">
                  <c:v>0.40494458653027154</c:v>
                </c:pt>
                <c:pt idx="141">
                  <c:v>1.9528762470812966</c:v>
                </c:pt>
                <c:pt idx="142">
                  <c:v>-0.37476577139288181</c:v>
                </c:pt>
                <c:pt idx="143">
                  <c:v>-1.4420062695924718</c:v>
                </c:pt>
                <c:pt idx="144">
                  <c:v>1.3994910941475753</c:v>
                </c:pt>
                <c:pt idx="145">
                  <c:v>-0.69008782936010282</c:v>
                </c:pt>
                <c:pt idx="146">
                  <c:v>-1.8951358180669615</c:v>
                </c:pt>
                <c:pt idx="147">
                  <c:v>-3.4986048508263479</c:v>
                </c:pt>
                <c:pt idx="148">
                  <c:v>0.24466192170817747</c:v>
                </c:pt>
                <c:pt idx="149">
                  <c:v>-4.015975149767022</c:v>
                </c:pt>
                <c:pt idx="150">
                  <c:v>-0.46232085067036521</c:v>
                </c:pt>
                <c:pt idx="151">
                  <c:v>4.5053413841151828</c:v>
                </c:pt>
                <c:pt idx="152">
                  <c:v>3</c:v>
                </c:pt>
                <c:pt idx="153">
                  <c:v>-1.143473570658039</c:v>
                </c:pt>
                <c:pt idx="154">
                  <c:v>-2.4225229157573041</c:v>
                </c:pt>
                <c:pt idx="155">
                  <c:v>7.8058599865801783</c:v>
                </c:pt>
                <c:pt idx="156">
                  <c:v>6.9709543568464776</c:v>
                </c:pt>
                <c:pt idx="157">
                  <c:v>-3.840186190845619</c:v>
                </c:pt>
                <c:pt idx="158">
                  <c:v>5.0423557886244339</c:v>
                </c:pt>
                <c:pt idx="159">
                  <c:v>0.15360983102919898</c:v>
                </c:pt>
                <c:pt idx="160">
                  <c:v>-0.63266871165645477</c:v>
                </c:pt>
                <c:pt idx="161">
                  <c:v>-1.6785645379123928</c:v>
                </c:pt>
                <c:pt idx="162">
                  <c:v>-2.3940345368916884</c:v>
                </c:pt>
                <c:pt idx="163">
                  <c:v>-1.1660635303578517</c:v>
                </c:pt>
                <c:pt idx="164">
                  <c:v>-1.0781122864117192</c:v>
                </c:pt>
                <c:pt idx="165">
                  <c:v>0.90479128110219564</c:v>
                </c:pt>
                <c:pt idx="166">
                  <c:v>0.69288771143265426</c:v>
                </c:pt>
                <c:pt idx="167">
                  <c:v>4.6144505160898515</c:v>
                </c:pt>
                <c:pt idx="168">
                  <c:v>-0.34822983168890587</c:v>
                </c:pt>
                <c:pt idx="169">
                  <c:v>-0.42710153368278891</c:v>
                </c:pt>
                <c:pt idx="170">
                  <c:v>2.3981282901150456</c:v>
                </c:pt>
                <c:pt idx="171">
                  <c:v>1.5803503427265715</c:v>
                </c:pt>
                <c:pt idx="172">
                  <c:v>0.39362699156514019</c:v>
                </c:pt>
                <c:pt idx="173">
                  <c:v>-2.7819268110530206</c:v>
                </c:pt>
                <c:pt idx="174">
                  <c:v>-1.6324178989821394</c:v>
                </c:pt>
                <c:pt idx="175">
                  <c:v>-2.5185474424053167</c:v>
                </c:pt>
                <c:pt idx="176">
                  <c:v>3.8654115762066912</c:v>
                </c:pt>
                <c:pt idx="177">
                  <c:v>-3.7794060933281957</c:v>
                </c:pt>
                <c:pt idx="178">
                  <c:v>2.364729458917838</c:v>
                </c:pt>
                <c:pt idx="179">
                  <c:v>-1.859827721221613</c:v>
                </c:pt>
                <c:pt idx="180">
                  <c:v>0.1994813484939158</c:v>
                </c:pt>
                <c:pt idx="181">
                  <c:v>-0.17917579135975195</c:v>
                </c:pt>
                <c:pt idx="182">
                  <c:v>2.4531312325488766</c:v>
                </c:pt>
                <c:pt idx="183">
                  <c:v>-2.3554603854389766</c:v>
                </c:pt>
                <c:pt idx="184">
                  <c:v>-0.35885167464115059</c:v>
                </c:pt>
                <c:pt idx="185">
                  <c:v>3.0212084833933508</c:v>
                </c:pt>
                <c:pt idx="186">
                  <c:v>2.1363371528452126</c:v>
                </c:pt>
                <c:pt idx="187">
                  <c:v>-4.2973949420041766</c:v>
                </c:pt>
                <c:pt idx="188">
                  <c:v>3.0995430160937745</c:v>
                </c:pt>
                <c:pt idx="189">
                  <c:v>0.92503372518791072</c:v>
                </c:pt>
                <c:pt idx="190">
                  <c:v>-2.7305709375596843</c:v>
                </c:pt>
                <c:pt idx="191">
                  <c:v>1.2760109933254811</c:v>
                </c:pt>
                <c:pt idx="192">
                  <c:v>-1.0660980810234542</c:v>
                </c:pt>
                <c:pt idx="193">
                  <c:v>2.4882445141065923</c:v>
                </c:pt>
                <c:pt idx="194">
                  <c:v>-0.40145287707895672</c:v>
                </c:pt>
                <c:pt idx="195">
                  <c:v>0.90211132437620845</c:v>
                </c:pt>
                <c:pt idx="196">
                  <c:v>0.74186798554308109</c:v>
                </c:pt>
                <c:pt idx="197">
                  <c:v>-2.1148036253776521</c:v>
                </c:pt>
                <c:pt idx="198">
                  <c:v>-2.2183641975308643</c:v>
                </c:pt>
                <c:pt idx="199">
                  <c:v>1.2625764450581924</c:v>
                </c:pt>
                <c:pt idx="200">
                  <c:v>-0.91564387297875161</c:v>
                </c:pt>
                <c:pt idx="201">
                  <c:v>-0.27526543452615693</c:v>
                </c:pt>
                <c:pt idx="202">
                  <c:v>2.2870662460567757</c:v>
                </c:pt>
                <c:pt idx="203">
                  <c:v>-0.98303777949111593</c:v>
                </c:pt>
                <c:pt idx="204">
                  <c:v>-0.77866459022777035</c:v>
                </c:pt>
                <c:pt idx="205">
                  <c:v>1.2360211889346697</c:v>
                </c:pt>
                <c:pt idx="206">
                  <c:v>-0.36821705426356149</c:v>
                </c:pt>
                <c:pt idx="207">
                  <c:v>0.42793230888930783</c:v>
                </c:pt>
                <c:pt idx="208">
                  <c:v>-1.9755955839627994</c:v>
                </c:pt>
                <c:pt idx="209">
                  <c:v>2.0746887966804977</c:v>
                </c:pt>
                <c:pt idx="210">
                  <c:v>-1.6453735965931087</c:v>
                </c:pt>
                <c:pt idx="211">
                  <c:v>2.0665223381224167</c:v>
                </c:pt>
                <c:pt idx="212">
                  <c:v>-0.17354415734669829</c:v>
                </c:pt>
                <c:pt idx="213">
                  <c:v>-1.0817075526366664</c:v>
                </c:pt>
                <c:pt idx="214">
                  <c:v>1.2692833430970514</c:v>
                </c:pt>
                <c:pt idx="215">
                  <c:v>0.67489394523717705</c:v>
                </c:pt>
                <c:pt idx="216">
                  <c:v>1.762114537444921</c:v>
                </c:pt>
                <c:pt idx="217">
                  <c:v>0.88462262375306711</c:v>
                </c:pt>
                <c:pt idx="218">
                  <c:v>0.33582089552237954</c:v>
                </c:pt>
                <c:pt idx="219">
                  <c:v>-1.6920788397173501</c:v>
                </c:pt>
                <c:pt idx="220">
                  <c:v>1.9292604501607586</c:v>
                </c:pt>
                <c:pt idx="221">
                  <c:v>7.4225273705692568E-2</c:v>
                </c:pt>
                <c:pt idx="222">
                  <c:v>-3.3562024847023753</c:v>
                </c:pt>
                <c:pt idx="223">
                  <c:v>-3.8372985418274261E-2</c:v>
                </c:pt>
                <c:pt idx="224">
                  <c:v>-1.4395393474088292</c:v>
                </c:pt>
                <c:pt idx="225">
                  <c:v>-3.8948393378781983E-2</c:v>
                </c:pt>
                <c:pt idx="226">
                  <c:v>0.23378141437756586</c:v>
                </c:pt>
                <c:pt idx="227">
                  <c:v>-1.1661807580174928</c:v>
                </c:pt>
                <c:pt idx="228">
                  <c:v>-1.671583087512291</c:v>
                </c:pt>
                <c:pt idx="229">
                  <c:v>1.5799999999999952</c:v>
                </c:pt>
                <c:pt idx="230">
                  <c:v>7.8755660563109689E-2</c:v>
                </c:pt>
                <c:pt idx="231">
                  <c:v>-5.9020263623846422E-2</c:v>
                </c:pt>
                <c:pt idx="232">
                  <c:v>-0.45275590551181327</c:v>
                </c:pt>
                <c:pt idx="233">
                  <c:v>1.2260233339924833</c:v>
                </c:pt>
                <c:pt idx="234">
                  <c:v>-0.13674545809728239</c:v>
                </c:pt>
                <c:pt idx="235">
                  <c:v>-0.15649452269170802</c:v>
                </c:pt>
                <c:pt idx="236">
                  <c:v>-0.82288401253918286</c:v>
                </c:pt>
                <c:pt idx="237">
                  <c:v>0.13828526274199696</c:v>
                </c:pt>
                <c:pt idx="238">
                  <c:v>0.33537186821859255</c:v>
                </c:pt>
                <c:pt idx="239">
                  <c:v>-0.13763271726308404</c:v>
                </c:pt>
                <c:pt idx="240">
                  <c:v>-0.68911202992715104</c:v>
                </c:pt>
                <c:pt idx="241">
                  <c:v>-0.49563838223632045</c:v>
                </c:pt>
                <c:pt idx="242">
                  <c:v>-1.394700139470014</c:v>
                </c:pt>
                <c:pt idx="243">
                  <c:v>-1.4952515659729193</c:v>
                </c:pt>
                <c:pt idx="244">
                  <c:v>-0.86153846153845925</c:v>
                </c:pt>
                <c:pt idx="245">
                  <c:v>1.2000827643285767</c:v>
                </c:pt>
                <c:pt idx="246">
                  <c:v>-0.71560008178286638</c:v>
                </c:pt>
                <c:pt idx="247">
                  <c:v>0.88550247116967762</c:v>
                </c:pt>
                <c:pt idx="248">
                  <c:v>-4.0824658093486149E-2</c:v>
                </c:pt>
                <c:pt idx="249">
                  <c:v>0.65346130283847026</c:v>
                </c:pt>
                <c:pt idx="250">
                  <c:v>1.1767092716575394</c:v>
                </c:pt>
                <c:pt idx="251">
                  <c:v>0.26067776218167465</c:v>
                </c:pt>
                <c:pt idx="252">
                  <c:v>1.2799999999999954</c:v>
                </c:pt>
                <c:pt idx="253">
                  <c:v>0.65165876777251419</c:v>
                </c:pt>
                <c:pt idx="254">
                  <c:v>-0.2354326074161249</c:v>
                </c:pt>
                <c:pt idx="255">
                  <c:v>0.47197640117993656</c:v>
                </c:pt>
                <c:pt idx="256">
                  <c:v>9.7866510080250532E-2</c:v>
                </c:pt>
                <c:pt idx="257">
                  <c:v>0.13687915526007929</c:v>
                </c:pt>
                <c:pt idx="258">
                  <c:v>-0.27338410466706387</c:v>
                </c:pt>
                <c:pt idx="259">
                  <c:v>-0.21539064029762403</c:v>
                </c:pt>
                <c:pt idx="260">
                  <c:v>0.6279434850863288</c:v>
                </c:pt>
                <c:pt idx="261">
                  <c:v>0.17550702028082898</c:v>
                </c:pt>
                <c:pt idx="262">
                  <c:v>0.46719875413665113</c:v>
                </c:pt>
                <c:pt idx="263">
                  <c:v>0.31001743848091895</c:v>
                </c:pt>
                <c:pt idx="264">
                  <c:v>1.3907668533899809</c:v>
                </c:pt>
                <c:pt idx="265">
                  <c:v>2.8957896742236704</c:v>
                </c:pt>
                <c:pt idx="266">
                  <c:v>1.2405110164784172</c:v>
                </c:pt>
                <c:pt idx="267">
                  <c:v>-0.6766642282370029</c:v>
                </c:pt>
                <c:pt idx="268">
                  <c:v>1.5282636715153664</c:v>
                </c:pt>
                <c:pt idx="269">
                  <c:v>-0.4715270221255029</c:v>
                </c:pt>
                <c:pt idx="270">
                  <c:v>-1.3848396501457563</c:v>
                </c:pt>
                <c:pt idx="271">
                  <c:v>-0.49889135254989753</c:v>
                </c:pt>
                <c:pt idx="272">
                  <c:v>1.6527390900649912</c:v>
                </c:pt>
                <c:pt idx="273">
                  <c:v>-0.34709535988307955</c:v>
                </c:pt>
                <c:pt idx="274">
                  <c:v>0.32997250229146741</c:v>
                </c:pt>
                <c:pt idx="275">
                  <c:v>1.0597478530970343</c:v>
                </c:pt>
                <c:pt idx="276">
                  <c:v>0.50623757005965553</c:v>
                </c:pt>
                <c:pt idx="277">
                  <c:v>0.12592192840439745</c:v>
                </c:pt>
                <c:pt idx="278">
                  <c:v>0.37729069349623112</c:v>
                </c:pt>
                <c:pt idx="279">
                  <c:v>2.3268301413996775</c:v>
                </c:pt>
                <c:pt idx="280">
                  <c:v>0.94455133811439163</c:v>
                </c:pt>
                <c:pt idx="281">
                  <c:v>-6.9312077629523003E-2</c:v>
                </c:pt>
                <c:pt idx="282">
                  <c:v>0.91902202184844017</c:v>
                </c:pt>
                <c:pt idx="283">
                  <c:v>0.10309278350515855</c:v>
                </c:pt>
                <c:pt idx="284">
                  <c:v>-0.12015104703056051</c:v>
                </c:pt>
                <c:pt idx="285">
                  <c:v>-0.5327375837772852</c:v>
                </c:pt>
                <c:pt idx="286">
                  <c:v>-2.3151347615756701</c:v>
                </c:pt>
                <c:pt idx="287">
                  <c:v>-2.4230633180049406</c:v>
                </c:pt>
                <c:pt idx="288">
                  <c:v>0.56189958310674437</c:v>
                </c:pt>
                <c:pt idx="289">
                  <c:v>-0.54073540014419619</c:v>
                </c:pt>
                <c:pt idx="290">
                  <c:v>-1.0148604566871893</c:v>
                </c:pt>
                <c:pt idx="291">
                  <c:v>-1.8308311973640193E-2</c:v>
                </c:pt>
                <c:pt idx="292">
                  <c:v>1.7945431239699605</c:v>
                </c:pt>
                <c:pt idx="293">
                  <c:v>0.95340888649038824</c:v>
                </c:pt>
                <c:pt idx="294">
                  <c:v>0.69493941553812844</c:v>
                </c:pt>
                <c:pt idx="295">
                  <c:v>-0.26543974517784458</c:v>
                </c:pt>
                <c:pt idx="296">
                  <c:v>-0.15968772178849844</c:v>
                </c:pt>
                <c:pt idx="297">
                  <c:v>0</c:v>
                </c:pt>
                <c:pt idx="298">
                  <c:v>-3.1633197085480838</c:v>
                </c:pt>
                <c:pt idx="299">
                  <c:v>0.49550376215820252</c:v>
                </c:pt>
                <c:pt idx="300">
                  <c:v>1.552227903579255</c:v>
                </c:pt>
                <c:pt idx="301">
                  <c:v>2.2837619133249292</c:v>
                </c:pt>
                <c:pt idx="302">
                  <c:v>0.50984528832631704</c:v>
                </c:pt>
                <c:pt idx="303">
                  <c:v>-1.7316774532097412</c:v>
                </c:pt>
                <c:pt idx="304">
                  <c:v>-1.7265930936276135</c:v>
                </c:pt>
                <c:pt idx="305">
                  <c:v>0.61583046549537712</c:v>
                </c:pt>
                <c:pt idx="306">
                  <c:v>0.12601260126013419</c:v>
                </c:pt>
                <c:pt idx="307">
                  <c:v>-0.70118662351673688</c:v>
                </c:pt>
                <c:pt idx="308">
                  <c:v>4.1100850986782627</c:v>
                </c:pt>
                <c:pt idx="309">
                  <c:v>1.652173913043478</c:v>
                </c:pt>
                <c:pt idx="310">
                  <c:v>2.2583404619332841</c:v>
                </c:pt>
                <c:pt idx="311">
                  <c:v>-1.6061569349171863</c:v>
                </c:pt>
                <c:pt idx="312">
                  <c:v>-1.7003910899510751E-2</c:v>
                </c:pt>
                <c:pt idx="313">
                  <c:v>0.32312925170067641</c:v>
                </c:pt>
                <c:pt idx="314">
                  <c:v>0.27123241227327055</c:v>
                </c:pt>
                <c:pt idx="315">
                  <c:v>5.240912933220625</c:v>
                </c:pt>
                <c:pt idx="316">
                  <c:v>2.6345381526104381</c:v>
                </c:pt>
                <c:pt idx="317">
                  <c:v>-2.3790890593206968</c:v>
                </c:pt>
                <c:pt idx="318">
                  <c:v>0.32066698733365401</c:v>
                </c:pt>
                <c:pt idx="319">
                  <c:v>0.75115870225346515</c:v>
                </c:pt>
                <c:pt idx="320">
                  <c:v>1.4752538071066099</c:v>
                </c:pt>
                <c:pt idx="321">
                  <c:v>3.6735969985930899</c:v>
                </c:pt>
                <c:pt idx="322">
                  <c:v>-0.98009650180940888</c:v>
                </c:pt>
                <c:pt idx="323">
                  <c:v>-1.2943505405816962</c:v>
                </c:pt>
                <c:pt idx="324">
                  <c:v>-0.47824745448935863</c:v>
                </c:pt>
                <c:pt idx="325">
                  <c:v>-4.6969462098899495</c:v>
                </c:pt>
                <c:pt idx="326">
                  <c:v>-1.9355888093688969</c:v>
                </c:pt>
                <c:pt idx="327">
                  <c:v>-0.26538397744236569</c:v>
                </c:pt>
                <c:pt idx="328">
                  <c:v>0.4157658406785299</c:v>
                </c:pt>
                <c:pt idx="329">
                  <c:v>0.62934746604837177</c:v>
                </c:pt>
                <c:pt idx="330">
                  <c:v>-1.6293614219881463</c:v>
                </c:pt>
                <c:pt idx="331">
                  <c:v>0.95365568010706558</c:v>
                </c:pt>
                <c:pt idx="332">
                  <c:v>-0.46403712296983013</c:v>
                </c:pt>
                <c:pt idx="333">
                  <c:v>1.0323010323010209</c:v>
                </c:pt>
                <c:pt idx="334">
                  <c:v>2.6038233355306639</c:v>
                </c:pt>
                <c:pt idx="335">
                  <c:v>0.11243173787342303</c:v>
                </c:pt>
                <c:pt idx="336">
                  <c:v>-0.33691641264237276</c:v>
                </c:pt>
                <c:pt idx="337">
                  <c:v>-2.67224726336124</c:v>
                </c:pt>
                <c:pt idx="338">
                  <c:v>1.1412504134965229</c:v>
                </c:pt>
                <c:pt idx="339">
                  <c:v>0.8830744071954173</c:v>
                </c:pt>
                <c:pt idx="340">
                  <c:v>1.8803695898849122</c:v>
                </c:pt>
                <c:pt idx="341">
                  <c:v>-0.19093078758950605</c:v>
                </c:pt>
                <c:pt idx="342">
                  <c:v>2.9172644667623255</c:v>
                </c:pt>
                <c:pt idx="343">
                  <c:v>-2.3389095415117755</c:v>
                </c:pt>
                <c:pt idx="344">
                  <c:v>-0.39651070578905628</c:v>
                </c:pt>
                <c:pt idx="345">
                  <c:v>-2.0700636942675157</c:v>
                </c:pt>
                <c:pt idx="346">
                  <c:v>-1.2520325203252107</c:v>
                </c:pt>
                <c:pt idx="347">
                  <c:v>-1.4490367199077812</c:v>
                </c:pt>
                <c:pt idx="348">
                  <c:v>-0.11695906432749298</c:v>
                </c:pt>
                <c:pt idx="349">
                  <c:v>1.6728002676484232E-2</c:v>
                </c:pt>
                <c:pt idx="350">
                  <c:v>3.8969727379160513</c:v>
                </c:pt>
                <c:pt idx="351">
                  <c:v>-1.7385705086928631</c:v>
                </c:pt>
                <c:pt idx="352">
                  <c:v>1.539973787680206</c:v>
                </c:pt>
                <c:pt idx="353">
                  <c:v>5.9051306873184934</c:v>
                </c:pt>
                <c:pt idx="354">
                  <c:v>-1.1730652041438043</c:v>
                </c:pt>
                <c:pt idx="355">
                  <c:v>-1.3719747186681195</c:v>
                </c:pt>
                <c:pt idx="356">
                  <c:v>-1.0472022507033341</c:v>
                </c:pt>
                <c:pt idx="357">
                  <c:v>1.0582846311798975</c:v>
                </c:pt>
                <c:pt idx="358">
                  <c:v>-0.35948733979367842</c:v>
                </c:pt>
                <c:pt idx="359">
                  <c:v>-1.8980392156862782</c:v>
                </c:pt>
                <c:pt idx="360">
                  <c:v>-0.81547809401983107</c:v>
                </c:pt>
                <c:pt idx="361">
                  <c:v>4.5945510236982106</c:v>
                </c:pt>
                <c:pt idx="362">
                  <c:v>-0.32367447595559634</c:v>
                </c:pt>
                <c:pt idx="363">
                  <c:v>-0.41750425235813288</c:v>
                </c:pt>
                <c:pt idx="364">
                  <c:v>6.0248447204968869</c:v>
                </c:pt>
                <c:pt idx="365">
                  <c:v>5.6239015817223335</c:v>
                </c:pt>
                <c:pt idx="366">
                  <c:v>4.3677204658901827</c:v>
                </c:pt>
                <c:pt idx="367">
                  <c:v>-0.82370134183606292</c:v>
                </c:pt>
                <c:pt idx="368">
                  <c:v>2.2638981915606133</c:v>
                </c:pt>
                <c:pt idx="369">
                  <c:v>0.15719151165837641</c:v>
                </c:pt>
                <c:pt idx="370">
                  <c:v>0.10462987182840106</c:v>
                </c:pt>
                <c:pt idx="371">
                  <c:v>-2.7567285079696919</c:v>
                </c:pt>
                <c:pt idx="372">
                  <c:v>1.7734784361144764</c:v>
                </c:pt>
                <c:pt idx="373">
                  <c:v>1.2013201320132043</c:v>
                </c:pt>
                <c:pt idx="374">
                  <c:v>0.62614140360030712</c:v>
                </c:pt>
                <c:pt idx="375">
                  <c:v>-0.76484314233860218</c:v>
                </c:pt>
                <c:pt idx="376">
                  <c:v>-0.61397779229262517</c:v>
                </c:pt>
                <c:pt idx="377">
                  <c:v>-1.643007360672976</c:v>
                </c:pt>
                <c:pt idx="378">
                  <c:v>0</c:v>
                </c:pt>
                <c:pt idx="379">
                  <c:v>-2.4989977281838742</c:v>
                </c:pt>
                <c:pt idx="380">
                  <c:v>2.4533991228070144</c:v>
                </c:pt>
                <c:pt idx="381">
                  <c:v>0.33444816053511706</c:v>
                </c:pt>
                <c:pt idx="382">
                  <c:v>5.7333333333333334</c:v>
                </c:pt>
                <c:pt idx="383">
                  <c:v>-1.8032786885245844</c:v>
                </c:pt>
                <c:pt idx="384">
                  <c:v>-2.0547065622190832</c:v>
                </c:pt>
                <c:pt idx="385">
                  <c:v>3.6973908483020756</c:v>
                </c:pt>
                <c:pt idx="386">
                  <c:v>4.2609685168795108</c:v>
                </c:pt>
                <c:pt idx="387">
                  <c:v>1.9160805238903658</c:v>
                </c:pt>
                <c:pt idx="388">
                  <c:v>-5.6996668253212732</c:v>
                </c:pt>
                <c:pt idx="389">
                  <c:v>1.3753943217665587</c:v>
                </c:pt>
                <c:pt idx="390">
                  <c:v>0.34851879512074535</c:v>
                </c:pt>
                <c:pt idx="391">
                  <c:v>2.6048127015628872</c:v>
                </c:pt>
                <c:pt idx="392">
                  <c:v>3.7475822050290133</c:v>
                </c:pt>
                <c:pt idx="393">
                  <c:v>-0.60591936611512998</c:v>
                </c:pt>
                <c:pt idx="394">
                  <c:v>2.3094958968347066</c:v>
                </c:pt>
                <c:pt idx="395">
                  <c:v>2.4177838890798569</c:v>
                </c:pt>
                <c:pt idx="396">
                  <c:v>2.8194226896397456</c:v>
                </c:pt>
                <c:pt idx="397">
                  <c:v>4.6789989118607185</c:v>
                </c:pt>
                <c:pt idx="398">
                  <c:v>1.3721413721413769</c:v>
                </c:pt>
                <c:pt idx="399">
                  <c:v>5.2399507793273079</c:v>
                </c:pt>
                <c:pt idx="400">
                  <c:v>0.58462437883659746</c:v>
                </c:pt>
                <c:pt idx="401">
                  <c:v>-9.1543156059285096</c:v>
                </c:pt>
                <c:pt idx="402">
                  <c:v>0.20260183407977087</c:v>
                </c:pt>
                <c:pt idx="403">
                  <c:v>6.1508992231563209</c:v>
                </c:pt>
                <c:pt idx="404">
                  <c:v>12.91228070175438</c:v>
                </c:pt>
                <c:pt idx="405">
                  <c:v>1.8645121193287757</c:v>
                </c:pt>
                <c:pt idx="406">
                  <c:v>3.5823237165519162</c:v>
                </c:pt>
                <c:pt idx="407">
                  <c:v>1.7670817906428808</c:v>
                </c:pt>
                <c:pt idx="408">
                  <c:v>-3.2247395402679011</c:v>
                </c:pt>
                <c:pt idx="409">
                  <c:v>2.2727272727272649</c:v>
                </c:pt>
                <c:pt idx="410">
                  <c:v>-1.1528822055137806</c:v>
                </c:pt>
                <c:pt idx="411">
                  <c:v>-3.6511156186612612</c:v>
                </c:pt>
                <c:pt idx="412">
                  <c:v>0.75438596491227272</c:v>
                </c:pt>
                <c:pt idx="413">
                  <c:v>-1.2449939056242345</c:v>
                </c:pt>
                <c:pt idx="414">
                  <c:v>-3.6321960680596002</c:v>
                </c:pt>
                <c:pt idx="415">
                  <c:v>7.794346354404909</c:v>
                </c:pt>
                <c:pt idx="416">
                  <c:v>0.61104981753373888</c:v>
                </c:pt>
                <c:pt idx="417">
                  <c:v>5.423871784057356</c:v>
                </c:pt>
                <c:pt idx="418">
                  <c:v>1.0561689870379298</c:v>
                </c:pt>
                <c:pt idx="419">
                  <c:v>0.37212984956453254</c:v>
                </c:pt>
                <c:pt idx="420">
                  <c:v>-0.59162262364912832</c:v>
                </c:pt>
                <c:pt idx="421">
                  <c:v>-2.3408982701158547</c:v>
                </c:pt>
                <c:pt idx="422">
                  <c:v>-0.43064922401884737</c:v>
                </c:pt>
                <c:pt idx="423">
                  <c:v>-6.3489472825200082</c:v>
                </c:pt>
                <c:pt idx="424">
                  <c:v>-0.11327988846287511</c:v>
                </c:pt>
                <c:pt idx="425">
                  <c:v>-3.0533019279420746</c:v>
                </c:pt>
                <c:pt idx="426">
                  <c:v>-1.8806802843516479</c:v>
                </c:pt>
                <c:pt idx="427">
                  <c:v>9.1709464416727809E-2</c:v>
                </c:pt>
                <c:pt idx="428">
                  <c:v>3.5733919736118747</c:v>
                </c:pt>
                <c:pt idx="429">
                  <c:v>4.5559094125973099</c:v>
                </c:pt>
                <c:pt idx="430">
                  <c:v>-1.5568152974024951</c:v>
                </c:pt>
                <c:pt idx="431">
                  <c:v>5.1052857756768448</c:v>
                </c:pt>
                <c:pt idx="432">
                  <c:v>-2.0688527271240642</c:v>
                </c:pt>
                <c:pt idx="433">
                  <c:v>0.24215096860388205</c:v>
                </c:pt>
                <c:pt idx="434">
                  <c:v>-1.541024573094544</c:v>
                </c:pt>
                <c:pt idx="435">
                  <c:v>6.6159052453468732</c:v>
                </c:pt>
                <c:pt idx="436">
                  <c:v>0.8808125694334159</c:v>
                </c:pt>
                <c:pt idx="437">
                  <c:v>-2.1867379847400263</c:v>
                </c:pt>
                <c:pt idx="438">
                  <c:v>1.069561720948931</c:v>
                </c:pt>
                <c:pt idx="439">
                  <c:v>-0.60471037555696283</c:v>
                </c:pt>
                <c:pt idx="440">
                  <c:v>0.82452769772654133</c:v>
                </c:pt>
                <c:pt idx="441">
                  <c:v>0.34140531957125486</c:v>
                </c:pt>
                <c:pt idx="442">
                  <c:v>-3.2995727172020928</c:v>
                </c:pt>
                <c:pt idx="443">
                  <c:v>1.7674494722199605</c:v>
                </c:pt>
                <c:pt idx="444">
                  <c:v>0.17689153332797664</c:v>
                </c:pt>
                <c:pt idx="445">
                  <c:v>-3.1784252347700561</c:v>
                </c:pt>
                <c:pt idx="446">
                  <c:v>-0.54712758020392183</c:v>
                </c:pt>
                <c:pt idx="447">
                  <c:v>-0.50846044844545601</c:v>
                </c:pt>
                <c:pt idx="448">
                  <c:v>-1.0137399463806895</c:v>
                </c:pt>
                <c:pt idx="449">
                  <c:v>2.979263647905209</c:v>
                </c:pt>
                <c:pt idx="450">
                  <c:v>0.68217309114818392</c:v>
                </c:pt>
                <c:pt idx="451">
                  <c:v>2.5877551020408203</c:v>
                </c:pt>
                <c:pt idx="452">
                  <c:v>-1.1617728972706403</c:v>
                </c:pt>
                <c:pt idx="453">
                  <c:v>-0.14491586828757386</c:v>
                </c:pt>
                <c:pt idx="454">
                  <c:v>1.6608884947190306</c:v>
                </c:pt>
                <c:pt idx="455">
                  <c:v>3.1723372194453446E-2</c:v>
                </c:pt>
                <c:pt idx="456">
                  <c:v>0.44398636327599594</c:v>
                </c:pt>
                <c:pt idx="457">
                  <c:v>0.50517010024468101</c:v>
                </c:pt>
                <c:pt idx="458">
                  <c:v>0.62828869865703296</c:v>
                </c:pt>
                <c:pt idx="459">
                  <c:v>-3.636931241707634</c:v>
                </c:pt>
                <c:pt idx="460">
                  <c:v>0.28346966874544421</c:v>
                </c:pt>
                <c:pt idx="461">
                  <c:v>-2.3905669520271471</c:v>
                </c:pt>
                <c:pt idx="462">
                  <c:v>2.531855038887981</c:v>
                </c:pt>
                <c:pt idx="463">
                  <c:v>2.1788250484183345</c:v>
                </c:pt>
                <c:pt idx="464">
                  <c:v>0.75027641762754693</c:v>
                </c:pt>
                <c:pt idx="465">
                  <c:v>0.23516500744689192</c:v>
                </c:pt>
                <c:pt idx="466">
                  <c:v>1.1183232970986123</c:v>
                </c:pt>
                <c:pt idx="467">
                  <c:v>2.7068832173240529</c:v>
                </c:pt>
                <c:pt idx="468">
                  <c:v>-1.1370481927710774</c:v>
                </c:pt>
                <c:pt idx="469">
                  <c:v>-0.4417701271993435</c:v>
                </c:pt>
                <c:pt idx="470">
                  <c:v>1.2776375181699984</c:v>
                </c:pt>
                <c:pt idx="471">
                  <c:v>0.96691343103187455</c:v>
                </c:pt>
                <c:pt idx="472">
                  <c:v>-2.3267993416130417</c:v>
                </c:pt>
                <c:pt idx="473">
                  <c:v>-2.3975488318651825</c:v>
                </c:pt>
                <c:pt idx="474">
                  <c:v>-1.2556898446083815</c:v>
                </c:pt>
                <c:pt idx="475">
                  <c:v>1.0491177873152158</c:v>
                </c:pt>
                <c:pt idx="476">
                  <c:v>5.2933773792669463</c:v>
                </c:pt>
                <c:pt idx="477">
                  <c:v>-11.182490475834769</c:v>
                </c:pt>
                <c:pt idx="478">
                  <c:v>-2.3549201009251473</c:v>
                </c:pt>
                <c:pt idx="479">
                  <c:v>5.15073212747631</c:v>
                </c:pt>
                <c:pt idx="480">
                  <c:v>0.77817824377457412</c:v>
                </c:pt>
                <c:pt idx="481">
                  <c:v>-1.2842396163537313</c:v>
                </c:pt>
                <c:pt idx="482">
                  <c:v>6.8011527377521546</c:v>
                </c:pt>
                <c:pt idx="483">
                  <c:v>2.1124045948654762</c:v>
                </c:pt>
                <c:pt idx="484">
                  <c:v>2.355605889014726</c:v>
                </c:pt>
                <c:pt idx="485">
                  <c:v>3.1865456959504344</c:v>
                </c:pt>
                <c:pt idx="486">
                  <c:v>-1.2152405461433984</c:v>
                </c:pt>
                <c:pt idx="487">
                  <c:v>0.7887690860409482</c:v>
                </c:pt>
                <c:pt idx="488">
                  <c:v>-1.6298104537622089</c:v>
                </c:pt>
                <c:pt idx="489">
                  <c:v>2.1531275089409534</c:v>
                </c:pt>
                <c:pt idx="490">
                  <c:v>-0.10717347813661046</c:v>
                </c:pt>
                <c:pt idx="491">
                  <c:v>2.8610256777061079E-2</c:v>
                </c:pt>
                <c:pt idx="492">
                  <c:v>0.23596710761529888</c:v>
                </c:pt>
                <c:pt idx="493">
                  <c:v>0.6206306177771469</c:v>
                </c:pt>
                <c:pt idx="494">
                  <c:v>2.523927685218001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A-4D16-A40B-03CBC0B5B262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1'!$AY$4:$AY$497</c:f>
              <c:numCache>
                <c:formatCode>General</c:formatCode>
                <c:ptCount val="494"/>
                <c:pt idx="0">
                  <c:v>-0.17870439314966954</c:v>
                </c:pt>
                <c:pt idx="1">
                  <c:v>0.5288200583416196</c:v>
                </c:pt>
                <c:pt idx="2">
                  <c:v>-0.15471713602793749</c:v>
                </c:pt>
                <c:pt idx="3">
                  <c:v>1.1318177074603764</c:v>
                </c:pt>
                <c:pt idx="4">
                  <c:v>0.89494552777395819</c:v>
                </c:pt>
                <c:pt idx="5">
                  <c:v>0.54360964240775511</c:v>
                </c:pt>
                <c:pt idx="6">
                  <c:v>-2.8359000283592242E-2</c:v>
                </c:pt>
                <c:pt idx="7">
                  <c:v>-0.97249629995067055</c:v>
                </c:pt>
                <c:pt idx="8">
                  <c:v>-0.5707328920246828</c:v>
                </c:pt>
                <c:pt idx="9">
                  <c:v>-0.17536552752142748</c:v>
                </c:pt>
                <c:pt idx="10">
                  <c:v>0.69359701103921034</c:v>
                </c:pt>
                <c:pt idx="11">
                  <c:v>1.428731650175705</c:v>
                </c:pt>
                <c:pt idx="12">
                  <c:v>0.38117762693122387</c:v>
                </c:pt>
                <c:pt idx="13">
                  <c:v>1.1033900327712303</c:v>
                </c:pt>
                <c:pt idx="14">
                  <c:v>0.51086959811390731</c:v>
                </c:pt>
                <c:pt idx="15">
                  <c:v>0.6877343008988166</c:v>
                </c:pt>
                <c:pt idx="16">
                  <c:v>-0.52902457915781154</c:v>
                </c:pt>
                <c:pt idx="17">
                  <c:v>-0.88479345800012899</c:v>
                </c:pt>
                <c:pt idx="18">
                  <c:v>0.95821061220528414</c:v>
                </c:pt>
                <c:pt idx="19">
                  <c:v>1.7293802353110799</c:v>
                </c:pt>
                <c:pt idx="20">
                  <c:v>1.3505930441357237</c:v>
                </c:pt>
                <c:pt idx="21">
                  <c:v>1.0595486136406642</c:v>
                </c:pt>
                <c:pt idx="22">
                  <c:v>3.1141778714602639E-2</c:v>
                </c:pt>
                <c:pt idx="23">
                  <c:v>0.2461740687039006</c:v>
                </c:pt>
                <c:pt idx="24">
                  <c:v>-3.5368915036973196E-2</c:v>
                </c:pt>
                <c:pt idx="25">
                  <c:v>8.9172707398458173E-2</c:v>
                </c:pt>
                <c:pt idx="26">
                  <c:v>0.7334387124586782</c:v>
                </c:pt>
                <c:pt idx="27">
                  <c:v>5.5063879806685589E-2</c:v>
                </c:pt>
                <c:pt idx="28">
                  <c:v>0.70859293688247615</c:v>
                </c:pt>
                <c:pt idx="29">
                  <c:v>0.22169998301150379</c:v>
                </c:pt>
                <c:pt idx="30">
                  <c:v>0.71815415735542154</c:v>
                </c:pt>
                <c:pt idx="31">
                  <c:v>0.66759231988331158</c:v>
                </c:pt>
                <c:pt idx="32">
                  <c:v>6.8266993605193865E-2</c:v>
                </c:pt>
                <c:pt idx="33">
                  <c:v>-1.1029432239022041</c:v>
                </c:pt>
                <c:pt idx="34">
                  <c:v>-1.507732938403971</c:v>
                </c:pt>
                <c:pt idx="35">
                  <c:v>0.49626372872440366</c:v>
                </c:pt>
                <c:pt idx="36">
                  <c:v>0.15616555255298381</c:v>
                </c:pt>
                <c:pt idx="37">
                  <c:v>-0.46861820113093194</c:v>
                </c:pt>
                <c:pt idx="38">
                  <c:v>0.20801885581069271</c:v>
                </c:pt>
                <c:pt idx="39">
                  <c:v>-1.400998923622778</c:v>
                </c:pt>
                <c:pt idx="40">
                  <c:v>2.5784241808131378</c:v>
                </c:pt>
                <c:pt idx="41">
                  <c:v>-1.2190795808393349</c:v>
                </c:pt>
                <c:pt idx="42">
                  <c:v>-1.909615340765753E-2</c:v>
                </c:pt>
                <c:pt idx="43">
                  <c:v>0.72037606652431252</c:v>
                </c:pt>
                <c:pt idx="44">
                  <c:v>-5.7738681520229644E-2</c:v>
                </c:pt>
                <c:pt idx="45">
                  <c:v>-0.17671447019640846</c:v>
                </c:pt>
                <c:pt idx="46">
                  <c:v>0.98925353487210077</c:v>
                </c:pt>
                <c:pt idx="47">
                  <c:v>0.19439567385349277</c:v>
                </c:pt>
                <c:pt idx="48">
                  <c:v>0.57756955367331442</c:v>
                </c:pt>
                <c:pt idx="49">
                  <c:v>0.74541364324403092</c:v>
                </c:pt>
                <c:pt idx="50">
                  <c:v>-0.36690545958643878</c:v>
                </c:pt>
                <c:pt idx="51">
                  <c:v>-0.70179823647850337</c:v>
                </c:pt>
                <c:pt idx="52">
                  <c:v>-1.9384809871681725</c:v>
                </c:pt>
                <c:pt idx="53">
                  <c:v>0.52136661941663676</c:v>
                </c:pt>
                <c:pt idx="54">
                  <c:v>1.100880988523032</c:v>
                </c:pt>
                <c:pt idx="55">
                  <c:v>-0.54949835122431179</c:v>
                </c:pt>
                <c:pt idx="56">
                  <c:v>-0.49976436857833417</c:v>
                </c:pt>
                <c:pt idx="57">
                  <c:v>-1.7155611521401306</c:v>
                </c:pt>
                <c:pt idx="58">
                  <c:v>-1.7951388989083692</c:v>
                </c:pt>
                <c:pt idx="59">
                  <c:v>-5.2302792028806604E-2</c:v>
                </c:pt>
                <c:pt idx="60">
                  <c:v>-0.87491327304586763</c:v>
                </c:pt>
                <c:pt idx="61">
                  <c:v>-0.24023347134400247</c:v>
                </c:pt>
                <c:pt idx="62">
                  <c:v>1.64257555847569</c:v>
                </c:pt>
                <c:pt idx="63">
                  <c:v>-1.210926417208025</c:v>
                </c:pt>
                <c:pt idx="64">
                  <c:v>2.2913601009039355</c:v>
                </c:pt>
                <c:pt idx="65">
                  <c:v>0.33286442865991678</c:v>
                </c:pt>
                <c:pt idx="66">
                  <c:v>-9.8951061055388465E-2</c:v>
                </c:pt>
                <c:pt idx="67">
                  <c:v>-0.42536233767359694</c:v>
                </c:pt>
                <c:pt idx="68">
                  <c:v>-1.4932428513427338</c:v>
                </c:pt>
                <c:pt idx="69">
                  <c:v>0.82462147195373914</c:v>
                </c:pt>
                <c:pt idx="70">
                  <c:v>-0.63800836272746397</c:v>
                </c:pt>
                <c:pt idx="71">
                  <c:v>1.007091073123582</c:v>
                </c:pt>
                <c:pt idx="72">
                  <c:v>0.73374957086414017</c:v>
                </c:pt>
                <c:pt idx="73">
                  <c:v>1.0117376587067866</c:v>
                </c:pt>
                <c:pt idx="74">
                  <c:v>0.14467931800570866</c:v>
                </c:pt>
                <c:pt idx="75">
                  <c:v>0.29522191608731446</c:v>
                </c:pt>
                <c:pt idx="76">
                  <c:v>7.0314479373936645E-2</c:v>
                </c:pt>
                <c:pt idx="77">
                  <c:v>0.87874012164107762</c:v>
                </c:pt>
                <c:pt idx="78">
                  <c:v>-0.41960999957701428</c:v>
                </c:pt>
                <c:pt idx="79">
                  <c:v>0.45649298977422959</c:v>
                </c:pt>
                <c:pt idx="80">
                  <c:v>0.28105170280120623</c:v>
                </c:pt>
                <c:pt idx="81">
                  <c:v>1.2672318798209992</c:v>
                </c:pt>
                <c:pt idx="82">
                  <c:v>0.73949878415740844</c:v>
                </c:pt>
                <c:pt idx="83">
                  <c:v>-0.34471546507656431</c:v>
                </c:pt>
                <c:pt idx="84">
                  <c:v>-0.16673256704555875</c:v>
                </c:pt>
                <c:pt idx="85">
                  <c:v>0.35701030870728878</c:v>
                </c:pt>
                <c:pt idx="86">
                  <c:v>0.47275647659812836</c:v>
                </c:pt>
                <c:pt idx="87">
                  <c:v>-0.25160964247258266</c:v>
                </c:pt>
                <c:pt idx="88">
                  <c:v>-0.70936828771272387</c:v>
                </c:pt>
                <c:pt idx="89">
                  <c:v>1.7833172474234809</c:v>
                </c:pt>
                <c:pt idx="90">
                  <c:v>-0.11199093173184994</c:v>
                </c:pt>
                <c:pt idx="91">
                  <c:v>0.40509243472828793</c:v>
                </c:pt>
                <c:pt idx="92">
                  <c:v>3.3961115880761159E-2</c:v>
                </c:pt>
                <c:pt idx="93">
                  <c:v>-0.3571496470601016</c:v>
                </c:pt>
                <c:pt idx="94">
                  <c:v>-0.19761337556353881</c:v>
                </c:pt>
                <c:pt idx="95">
                  <c:v>-0.80676657025888476</c:v>
                </c:pt>
                <c:pt idx="96">
                  <c:v>0.46393299541022964</c:v>
                </c:pt>
                <c:pt idx="97">
                  <c:v>0.12634152223720016</c:v>
                </c:pt>
                <c:pt idx="98">
                  <c:v>1.1870971273727493</c:v>
                </c:pt>
                <c:pt idx="99">
                  <c:v>0.15499807943043728</c:v>
                </c:pt>
                <c:pt idx="100">
                  <c:v>0.27008413120687091</c:v>
                </c:pt>
                <c:pt idx="101">
                  <c:v>0.29790844567749536</c:v>
                </c:pt>
                <c:pt idx="102">
                  <c:v>0.75356978845797107</c:v>
                </c:pt>
                <c:pt idx="103">
                  <c:v>0.28867144498317526</c:v>
                </c:pt>
                <c:pt idx="104">
                  <c:v>-0.61873754152824689</c:v>
                </c:pt>
                <c:pt idx="105">
                  <c:v>2.6476109990857602E-2</c:v>
                </c:pt>
                <c:pt idx="106">
                  <c:v>-0.31174720136034756</c:v>
                </c:pt>
                <c:pt idx="107">
                  <c:v>-0.44119027503989483</c:v>
                </c:pt>
                <c:pt idx="108">
                  <c:v>0.26319334069663286</c:v>
                </c:pt>
                <c:pt idx="109">
                  <c:v>-0.60587822788007117</c:v>
                </c:pt>
                <c:pt idx="110">
                  <c:v>2.9735194576457858E-3</c:v>
                </c:pt>
                <c:pt idx="111">
                  <c:v>0.59928151093546056</c:v>
                </c:pt>
                <c:pt idx="112">
                  <c:v>0.28106190885640192</c:v>
                </c:pt>
                <c:pt idx="113">
                  <c:v>-1.3150913972444056</c:v>
                </c:pt>
                <c:pt idx="114">
                  <c:v>-0.79229319735649639</c:v>
                </c:pt>
                <c:pt idx="115">
                  <c:v>0.82899994526247045</c:v>
                </c:pt>
                <c:pt idx="116">
                  <c:v>-0.19082052827157561</c:v>
                </c:pt>
                <c:pt idx="117">
                  <c:v>-1.012765633413655</c:v>
                </c:pt>
                <c:pt idx="118">
                  <c:v>-0.3942502651230006</c:v>
                </c:pt>
                <c:pt idx="119">
                  <c:v>-1.7683224519855318</c:v>
                </c:pt>
                <c:pt idx="120">
                  <c:v>1.1669699216029792</c:v>
                </c:pt>
                <c:pt idx="121">
                  <c:v>0.65335894219133772</c:v>
                </c:pt>
                <c:pt idx="122">
                  <c:v>-5.4047197542503006E-2</c:v>
                </c:pt>
                <c:pt idx="123">
                  <c:v>0.37798317009242655</c:v>
                </c:pt>
                <c:pt idx="124">
                  <c:v>-0.47111208839536439</c:v>
                </c:pt>
                <c:pt idx="125">
                  <c:v>0.5089669875671845</c:v>
                </c:pt>
                <c:pt idx="126">
                  <c:v>0.1928841678366944</c:v>
                </c:pt>
                <c:pt idx="127">
                  <c:v>-1.0398984234240332</c:v>
                </c:pt>
                <c:pt idx="128">
                  <c:v>-0.28155041165662642</c:v>
                </c:pt>
                <c:pt idx="129">
                  <c:v>-0.73754387330030446</c:v>
                </c:pt>
                <c:pt idx="130">
                  <c:v>1.3536251116355766</c:v>
                </c:pt>
                <c:pt idx="131">
                  <c:v>-1.0333569045146138</c:v>
                </c:pt>
                <c:pt idx="132">
                  <c:v>-0.10299121085845951</c:v>
                </c:pt>
                <c:pt idx="133">
                  <c:v>-0.20954754494096348</c:v>
                </c:pt>
                <c:pt idx="134">
                  <c:v>0.55100738036307029</c:v>
                </c:pt>
                <c:pt idx="135">
                  <c:v>-0.3438846997761269</c:v>
                </c:pt>
                <c:pt idx="136">
                  <c:v>0.885450283182037</c:v>
                </c:pt>
                <c:pt idx="137">
                  <c:v>0.62066215041017025</c:v>
                </c:pt>
                <c:pt idx="138">
                  <c:v>-0.31653670311884996</c:v>
                </c:pt>
                <c:pt idx="139">
                  <c:v>-0.44290183539181682</c:v>
                </c:pt>
                <c:pt idx="140">
                  <c:v>0.50422545367808791</c:v>
                </c:pt>
                <c:pt idx="141">
                  <c:v>-1.379801363795668E-3</c:v>
                </c:pt>
                <c:pt idx="142">
                  <c:v>-1.2492893924926651</c:v>
                </c:pt>
                <c:pt idx="143">
                  <c:v>-1.6074268036742902</c:v>
                </c:pt>
                <c:pt idx="144">
                  <c:v>0.25334647402489835</c:v>
                </c:pt>
                <c:pt idx="145">
                  <c:v>7.479198479230055E-2</c:v>
                </c:pt>
                <c:pt idx="146">
                  <c:v>-0.2595946699580865</c:v>
                </c:pt>
                <c:pt idx="147">
                  <c:v>-3.3491709382775139E-2</c:v>
                </c:pt>
                <c:pt idx="148">
                  <c:v>1.3835574433289295</c:v>
                </c:pt>
                <c:pt idx="149">
                  <c:v>-0.50100677437332553</c:v>
                </c:pt>
                <c:pt idx="150">
                  <c:v>-0.24261734010334346</c:v>
                </c:pt>
                <c:pt idx="151">
                  <c:v>0.84755805095505876</c:v>
                </c:pt>
                <c:pt idx="152">
                  <c:v>0.12170078951638623</c:v>
                </c:pt>
                <c:pt idx="153">
                  <c:v>-0.2065001439074115</c:v>
                </c:pt>
                <c:pt idx="154">
                  <c:v>-0.47937725758126476</c:v>
                </c:pt>
                <c:pt idx="155">
                  <c:v>0.89443978639234412</c:v>
                </c:pt>
                <c:pt idx="156">
                  <c:v>0.47964706899388454</c:v>
                </c:pt>
                <c:pt idx="157">
                  <c:v>0.11101335768226313</c:v>
                </c:pt>
                <c:pt idx="158">
                  <c:v>-0.50815459210404734</c:v>
                </c:pt>
                <c:pt idx="159">
                  <c:v>-0.55505400073562583</c:v>
                </c:pt>
                <c:pt idx="160">
                  <c:v>-0.10031045806573316</c:v>
                </c:pt>
                <c:pt idx="161">
                  <c:v>-1.528045011134991</c:v>
                </c:pt>
                <c:pt idx="162">
                  <c:v>-0.24523905823643938</c:v>
                </c:pt>
                <c:pt idx="163">
                  <c:v>-0.25954743379256612</c:v>
                </c:pt>
                <c:pt idx="164">
                  <c:v>-0.41853221724741235</c:v>
                </c:pt>
                <c:pt idx="165">
                  <c:v>-0.51027155070805563</c:v>
                </c:pt>
                <c:pt idx="166">
                  <c:v>0.84922806642414428</c:v>
                </c:pt>
                <c:pt idx="167">
                  <c:v>-0.73921688852723921</c:v>
                </c:pt>
                <c:pt idx="168">
                  <c:v>1.5728644086387582</c:v>
                </c:pt>
                <c:pt idx="169">
                  <c:v>0.66555456723324358</c:v>
                </c:pt>
                <c:pt idx="170">
                  <c:v>0.24249849673516696</c:v>
                </c:pt>
                <c:pt idx="171">
                  <c:v>-0.92822061010230084</c:v>
                </c:pt>
                <c:pt idx="172">
                  <c:v>-1.004570882794362</c:v>
                </c:pt>
                <c:pt idx="173">
                  <c:v>-1.4851058697862054</c:v>
                </c:pt>
                <c:pt idx="174">
                  <c:v>-0.64706808205522814</c:v>
                </c:pt>
                <c:pt idx="175">
                  <c:v>-0.41746610104849313</c:v>
                </c:pt>
                <c:pt idx="176">
                  <c:v>7.9247473066153012E-2</c:v>
                </c:pt>
                <c:pt idx="177">
                  <c:v>0.67380604747551298</c:v>
                </c:pt>
                <c:pt idx="178">
                  <c:v>-0.65292206747932213</c:v>
                </c:pt>
                <c:pt idx="179">
                  <c:v>0.70106661015751059</c:v>
                </c:pt>
                <c:pt idx="180">
                  <c:v>0.25953529153880728</c:v>
                </c:pt>
                <c:pt idx="181">
                  <c:v>-0.43726934042292687</c:v>
                </c:pt>
                <c:pt idx="182">
                  <c:v>-0.77209563796709102</c:v>
                </c:pt>
                <c:pt idx="183">
                  <c:v>0.23989306611666214</c:v>
                </c:pt>
                <c:pt idx="184">
                  <c:v>-0.20016837692882836</c:v>
                </c:pt>
                <c:pt idx="185">
                  <c:v>0.76098562386073365</c:v>
                </c:pt>
                <c:pt idx="186">
                  <c:v>1.6337152458622846</c:v>
                </c:pt>
                <c:pt idx="187">
                  <c:v>0.22062529702328243</c:v>
                </c:pt>
                <c:pt idx="188">
                  <c:v>0.91389552277410402</c:v>
                </c:pt>
                <c:pt idx="189">
                  <c:v>0.23978971410346375</c:v>
                </c:pt>
                <c:pt idx="190">
                  <c:v>0.14148410576645926</c:v>
                </c:pt>
                <c:pt idx="191">
                  <c:v>0.55747685690859938</c:v>
                </c:pt>
                <c:pt idx="192">
                  <c:v>0.50839902270022619</c:v>
                </c:pt>
                <c:pt idx="193">
                  <c:v>8.7579439042456617E-2</c:v>
                </c:pt>
                <c:pt idx="194">
                  <c:v>-0.67954902400718786</c:v>
                </c:pt>
                <c:pt idx="195">
                  <c:v>-0.26373973914048571</c:v>
                </c:pt>
                <c:pt idx="196">
                  <c:v>-0.23442609490860183</c:v>
                </c:pt>
                <c:pt idx="197">
                  <c:v>3.2351897836116229E-2</c:v>
                </c:pt>
                <c:pt idx="198">
                  <c:v>-2.2695743697048998E-3</c:v>
                </c:pt>
                <c:pt idx="199">
                  <c:v>0.67719962210730333</c:v>
                </c:pt>
                <c:pt idx="200">
                  <c:v>0.14568797411994625</c:v>
                </c:pt>
                <c:pt idx="201">
                  <c:v>0.24958847447133981</c:v>
                </c:pt>
                <c:pt idx="202">
                  <c:v>0.56950868998967497</c:v>
                </c:pt>
                <c:pt idx="203">
                  <c:v>0.837005757728841</c:v>
                </c:pt>
                <c:pt idx="204">
                  <c:v>0.45751453086078858</c:v>
                </c:pt>
                <c:pt idx="205">
                  <c:v>-0.31849853837826331</c:v>
                </c:pt>
                <c:pt idx="206">
                  <c:v>0.91736526284076847</c:v>
                </c:pt>
                <c:pt idx="207">
                  <c:v>-1.0232364508813598</c:v>
                </c:pt>
                <c:pt idx="208">
                  <c:v>1.0814101499806379</c:v>
                </c:pt>
                <c:pt idx="209">
                  <c:v>8.4864545235500341E-3</c:v>
                </c:pt>
                <c:pt idx="210">
                  <c:v>0.26907990003256232</c:v>
                </c:pt>
                <c:pt idx="211">
                  <c:v>-9.8825559237997851E-2</c:v>
                </c:pt>
                <c:pt idx="212">
                  <c:v>9.7283707711642742E-2</c:v>
                </c:pt>
                <c:pt idx="213">
                  <c:v>0.45891847030816213</c:v>
                </c:pt>
                <c:pt idx="214">
                  <c:v>-0.61063599083637599</c:v>
                </c:pt>
                <c:pt idx="215">
                  <c:v>-0.57282694884204199</c:v>
                </c:pt>
                <c:pt idx="216">
                  <c:v>-0.28490106837900242</c:v>
                </c:pt>
                <c:pt idx="217">
                  <c:v>0.40513073670915106</c:v>
                </c:pt>
                <c:pt idx="218">
                  <c:v>0.60977619565575658</c:v>
                </c:pt>
                <c:pt idx="219">
                  <c:v>0.1834621936836508</c:v>
                </c:pt>
                <c:pt idx="220">
                  <c:v>-0.34118160017439803</c:v>
                </c:pt>
                <c:pt idx="221">
                  <c:v>0.19551117284828334</c:v>
                </c:pt>
                <c:pt idx="222">
                  <c:v>0.9726463677225341</c:v>
                </c:pt>
                <c:pt idx="223">
                  <c:v>0.53677561644059335</c:v>
                </c:pt>
                <c:pt idx="224">
                  <c:v>0.18926104851694658</c:v>
                </c:pt>
                <c:pt idx="225">
                  <c:v>-0.53370613158309788</c:v>
                </c:pt>
                <c:pt idx="226">
                  <c:v>-0.25169414709945537</c:v>
                </c:pt>
                <c:pt idx="227">
                  <c:v>0.25070654893104105</c:v>
                </c:pt>
                <c:pt idx="228">
                  <c:v>0.32237875051931308</c:v>
                </c:pt>
                <c:pt idx="229">
                  <c:v>2.7697330031174045E-2</c:v>
                </c:pt>
                <c:pt idx="230">
                  <c:v>0.68498306360557804</c:v>
                </c:pt>
                <c:pt idx="231">
                  <c:v>-0.49048402255640267</c:v>
                </c:pt>
                <c:pt idx="232">
                  <c:v>-0.38181764518058026</c:v>
                </c:pt>
                <c:pt idx="233">
                  <c:v>0.20524257409740965</c:v>
                </c:pt>
                <c:pt idx="234">
                  <c:v>0.61634814396689219</c:v>
                </c:pt>
                <c:pt idx="235">
                  <c:v>0.2123834228727596</c:v>
                </c:pt>
                <c:pt idx="236">
                  <c:v>-0.36148625232595027</c:v>
                </c:pt>
                <c:pt idx="237">
                  <c:v>0.73790272954447733</c:v>
                </c:pt>
                <c:pt idx="238">
                  <c:v>-0.37474768936576686</c:v>
                </c:pt>
                <c:pt idx="239">
                  <c:v>0.32657174314665871</c:v>
                </c:pt>
                <c:pt idx="240">
                  <c:v>0.21337428985952808</c:v>
                </c:pt>
                <c:pt idx="241">
                  <c:v>-0.45394644386521898</c:v>
                </c:pt>
                <c:pt idx="242">
                  <c:v>-0.56336152360657921</c:v>
                </c:pt>
                <c:pt idx="243">
                  <c:v>0.13768717687713014</c:v>
                </c:pt>
                <c:pt idx="244">
                  <c:v>0.67518404382811548</c:v>
                </c:pt>
                <c:pt idx="245">
                  <c:v>0.82211145004090402</c:v>
                </c:pt>
                <c:pt idx="246">
                  <c:v>1.1435212759789415</c:v>
                </c:pt>
                <c:pt idx="247">
                  <c:v>0.69570927169401298</c:v>
                </c:pt>
                <c:pt idx="248">
                  <c:v>0.34389870902132863</c:v>
                </c:pt>
                <c:pt idx="249">
                  <c:v>4.899685388622415E-2</c:v>
                </c:pt>
                <c:pt idx="250">
                  <c:v>0.50931773075237396</c:v>
                </c:pt>
                <c:pt idx="251">
                  <c:v>-0.84883547978438045</c:v>
                </c:pt>
                <c:pt idx="252">
                  <c:v>0.12466505964267262</c:v>
                </c:pt>
                <c:pt idx="253">
                  <c:v>0.43139301194984475</c:v>
                </c:pt>
                <c:pt idx="254">
                  <c:v>-0.28344496229308613</c:v>
                </c:pt>
                <c:pt idx="255">
                  <c:v>0.15192707500400185</c:v>
                </c:pt>
                <c:pt idx="256">
                  <c:v>0.7765114931427467</c:v>
                </c:pt>
                <c:pt idx="257">
                  <c:v>0.75110531830611937</c:v>
                </c:pt>
                <c:pt idx="258">
                  <c:v>0.19176671427012865</c:v>
                </c:pt>
                <c:pt idx="259">
                  <c:v>0.42482625922504119</c:v>
                </c:pt>
                <c:pt idx="260">
                  <c:v>0.73614125844860745</c:v>
                </c:pt>
                <c:pt idx="261">
                  <c:v>-1.1719717805812631</c:v>
                </c:pt>
                <c:pt idx="262">
                  <c:v>-0.36794125094961488</c:v>
                </c:pt>
                <c:pt idx="263">
                  <c:v>4.193703345050287E-2</c:v>
                </c:pt>
                <c:pt idx="264">
                  <c:v>0.49642795443228727</c:v>
                </c:pt>
                <c:pt idx="265">
                  <c:v>-0.59863587871555102</c:v>
                </c:pt>
                <c:pt idx="266">
                  <c:v>-7.0447967690589378E-2</c:v>
                </c:pt>
                <c:pt idx="267">
                  <c:v>0.54845630546598434</c:v>
                </c:pt>
                <c:pt idx="268">
                  <c:v>-0.10251192175682654</c:v>
                </c:pt>
                <c:pt idx="269">
                  <c:v>-1.0489749690248333</c:v>
                </c:pt>
                <c:pt idx="270">
                  <c:v>-0.74206657089961015</c:v>
                </c:pt>
                <c:pt idx="271">
                  <c:v>0.69834095652330186</c:v>
                </c:pt>
                <c:pt idx="272">
                  <c:v>0.41143618383972574</c:v>
                </c:pt>
                <c:pt idx="273">
                  <c:v>-0.13496757206350227</c:v>
                </c:pt>
                <c:pt idx="274">
                  <c:v>0.3152647943242155</c:v>
                </c:pt>
                <c:pt idx="275">
                  <c:v>-0.45562089489139584</c:v>
                </c:pt>
                <c:pt idx="276">
                  <c:v>-0.58741960077981115</c:v>
                </c:pt>
                <c:pt idx="277">
                  <c:v>3.2169567074834135E-2</c:v>
                </c:pt>
                <c:pt idx="278">
                  <c:v>0.15667972759853319</c:v>
                </c:pt>
                <c:pt idx="279">
                  <c:v>-0.51245825841253534</c:v>
                </c:pt>
                <c:pt idx="280">
                  <c:v>-0.28453027975367501</c:v>
                </c:pt>
                <c:pt idx="281">
                  <c:v>0.43215614586109935</c:v>
                </c:pt>
                <c:pt idx="282">
                  <c:v>1.4695569672480525E-2</c:v>
                </c:pt>
                <c:pt idx="283">
                  <c:v>0.2451479523314796</c:v>
                </c:pt>
                <c:pt idx="284">
                  <c:v>-0.29469245011314166</c:v>
                </c:pt>
                <c:pt idx="285">
                  <c:v>-0.62362341192674076</c:v>
                </c:pt>
                <c:pt idx="286">
                  <c:v>0.20891943236200938</c:v>
                </c:pt>
                <c:pt idx="287">
                  <c:v>0.18957787843708157</c:v>
                </c:pt>
                <c:pt idx="288">
                  <c:v>2.4815627641503475E-2</c:v>
                </c:pt>
                <c:pt idx="289">
                  <c:v>-0.48404311679317669</c:v>
                </c:pt>
                <c:pt idx="290">
                  <c:v>0.94267105714196686</c:v>
                </c:pt>
                <c:pt idx="291">
                  <c:v>0.4810833895026061</c:v>
                </c:pt>
                <c:pt idx="292">
                  <c:v>0.23606161156856637</c:v>
                </c:pt>
                <c:pt idx="293">
                  <c:v>0.18467527292603186</c:v>
                </c:pt>
                <c:pt idx="294">
                  <c:v>0.59150325964188555</c:v>
                </c:pt>
                <c:pt idx="295">
                  <c:v>0.4709269759036524</c:v>
                </c:pt>
                <c:pt idx="296">
                  <c:v>0.89001233605532704</c:v>
                </c:pt>
                <c:pt idx="297">
                  <c:v>-1.5752874899658275E-2</c:v>
                </c:pt>
                <c:pt idx="298">
                  <c:v>0.38413060440549418</c:v>
                </c:pt>
                <c:pt idx="299">
                  <c:v>0.16492277030392899</c:v>
                </c:pt>
                <c:pt idx="300">
                  <c:v>0.44396137909078709</c:v>
                </c:pt>
                <c:pt idx="301">
                  <c:v>-0.2924374825119378</c:v>
                </c:pt>
                <c:pt idx="302">
                  <c:v>-1.1518230990448552</c:v>
                </c:pt>
                <c:pt idx="303">
                  <c:v>-0.79919000673320928</c:v>
                </c:pt>
                <c:pt idx="304">
                  <c:v>-0.3449437377009249</c:v>
                </c:pt>
                <c:pt idx="305">
                  <c:v>1.5248357624777179E-3</c:v>
                </c:pt>
                <c:pt idx="306">
                  <c:v>-5.006467746402609E-2</c:v>
                </c:pt>
                <c:pt idx="307">
                  <c:v>0.26316190941128009</c:v>
                </c:pt>
                <c:pt idx="308">
                  <c:v>-0.97837085276508418</c:v>
                </c:pt>
                <c:pt idx="309">
                  <c:v>0.58775171523621472</c:v>
                </c:pt>
                <c:pt idx="310">
                  <c:v>-0.55783850944327806</c:v>
                </c:pt>
                <c:pt idx="311">
                  <c:v>-0.47442872687704768</c:v>
                </c:pt>
                <c:pt idx="312">
                  <c:v>0.56415638939911539</c:v>
                </c:pt>
                <c:pt idx="313">
                  <c:v>0.55127073660514425</c:v>
                </c:pt>
                <c:pt idx="314">
                  <c:v>-0.71819268832524208</c:v>
                </c:pt>
                <c:pt idx="315">
                  <c:v>0.90968027941278218</c:v>
                </c:pt>
                <c:pt idx="316">
                  <c:v>0.61706920062875037</c:v>
                </c:pt>
                <c:pt idx="317">
                  <c:v>-8.7576061197235655E-2</c:v>
                </c:pt>
                <c:pt idx="318">
                  <c:v>-0.21698494493281162</c:v>
                </c:pt>
                <c:pt idx="319">
                  <c:v>-9.7716323942267758E-2</c:v>
                </c:pt>
                <c:pt idx="320">
                  <c:v>0.40417094276990129</c:v>
                </c:pt>
                <c:pt idx="321">
                  <c:v>-0.70867930242536636</c:v>
                </c:pt>
                <c:pt idx="322">
                  <c:v>-0.23587903065917931</c:v>
                </c:pt>
                <c:pt idx="323">
                  <c:v>-0.41809556324427521</c:v>
                </c:pt>
                <c:pt idx="324">
                  <c:v>-1.3350287704072961</c:v>
                </c:pt>
                <c:pt idx="325">
                  <c:v>-0.82772569917148875</c:v>
                </c:pt>
                <c:pt idx="326">
                  <c:v>-1.3853044767455618</c:v>
                </c:pt>
                <c:pt idx="327">
                  <c:v>1.007570032746026</c:v>
                </c:pt>
                <c:pt idx="328">
                  <c:v>0.4916720261455142</c:v>
                </c:pt>
                <c:pt idx="329">
                  <c:v>-0.32025662325179544</c:v>
                </c:pt>
                <c:pt idx="330">
                  <c:v>-0.47406654227550415</c:v>
                </c:pt>
                <c:pt idx="331">
                  <c:v>0.75885439843278146</c:v>
                </c:pt>
                <c:pt idx="332">
                  <c:v>0.50880012543607878</c:v>
                </c:pt>
                <c:pt idx="333">
                  <c:v>0.94198828949695523</c:v>
                </c:pt>
                <c:pt idx="334">
                  <c:v>-2.6015171223610817E-2</c:v>
                </c:pt>
                <c:pt idx="335">
                  <c:v>0.18962523252278476</c:v>
                </c:pt>
                <c:pt idx="336">
                  <c:v>-0.24789775503381967</c:v>
                </c:pt>
                <c:pt idx="337">
                  <c:v>0.15493444288048791</c:v>
                </c:pt>
                <c:pt idx="338">
                  <c:v>0.51582082176125899</c:v>
                </c:pt>
                <c:pt idx="339">
                  <c:v>-0.41996256187405739</c:v>
                </c:pt>
                <c:pt idx="340">
                  <c:v>1.1926834348665827</c:v>
                </c:pt>
                <c:pt idx="341">
                  <c:v>0.45615220998757339</c:v>
                </c:pt>
                <c:pt idx="342">
                  <c:v>-0.16898387064133658</c:v>
                </c:pt>
                <c:pt idx="343">
                  <c:v>-0.19156893947840173</c:v>
                </c:pt>
                <c:pt idx="344">
                  <c:v>0.45394536407028258</c:v>
                </c:pt>
                <c:pt idx="345">
                  <c:v>0.14380743451579145</c:v>
                </c:pt>
                <c:pt idx="346">
                  <c:v>-4.9717719445677946E-2</c:v>
                </c:pt>
                <c:pt idx="347">
                  <c:v>-3.6864963135033194E-2</c:v>
                </c:pt>
                <c:pt idx="348">
                  <c:v>0.4799264449574886</c:v>
                </c:pt>
                <c:pt idx="349">
                  <c:v>1.0402369065395547</c:v>
                </c:pt>
                <c:pt idx="350">
                  <c:v>0.18187156036345906</c:v>
                </c:pt>
                <c:pt idx="351">
                  <c:v>0.66929417403635294</c:v>
                </c:pt>
                <c:pt idx="352">
                  <c:v>2.0668150129021643</c:v>
                </c:pt>
                <c:pt idx="353">
                  <c:v>0.81356227159347649</c:v>
                </c:pt>
                <c:pt idx="354">
                  <c:v>0.39606619004465182</c:v>
                </c:pt>
                <c:pt idx="355">
                  <c:v>-0.17456549668778934</c:v>
                </c:pt>
                <c:pt idx="356">
                  <c:v>0.32653705657344212</c:v>
                </c:pt>
                <c:pt idx="357">
                  <c:v>0.13209724646388113</c:v>
                </c:pt>
                <c:pt idx="358">
                  <c:v>-0.43196441413336656</c:v>
                </c:pt>
                <c:pt idx="359">
                  <c:v>9.5425324302591971E-2</c:v>
                </c:pt>
                <c:pt idx="360">
                  <c:v>1.2250105727945972</c:v>
                </c:pt>
                <c:pt idx="361">
                  <c:v>1.2932723401643829</c:v>
                </c:pt>
                <c:pt idx="362">
                  <c:v>-0.17710127163373593</c:v>
                </c:pt>
                <c:pt idx="363">
                  <c:v>0.16084113611267323</c:v>
                </c:pt>
                <c:pt idx="364">
                  <c:v>-1.4121502253753402</c:v>
                </c:pt>
                <c:pt idx="365">
                  <c:v>0.49597756989902109</c:v>
                </c:pt>
                <c:pt idx="366">
                  <c:v>0.44389450977533423</c:v>
                </c:pt>
                <c:pt idx="367">
                  <c:v>0.43069126064431357</c:v>
                </c:pt>
                <c:pt idx="368">
                  <c:v>0.99527315211029843</c:v>
                </c:pt>
                <c:pt idx="369">
                  <c:v>0.57239173853311964</c:v>
                </c:pt>
                <c:pt idx="370">
                  <c:v>-0.21718468044465128</c:v>
                </c:pt>
                <c:pt idx="371">
                  <c:v>4.8317181589773314E-2</c:v>
                </c:pt>
                <c:pt idx="372">
                  <c:v>-0.35001540803702608</c:v>
                </c:pt>
                <c:pt idx="373">
                  <c:v>-0.68518125340398572</c:v>
                </c:pt>
                <c:pt idx="374">
                  <c:v>0.65644700671783474</c:v>
                </c:pt>
                <c:pt idx="375">
                  <c:v>0.24101280784538581</c:v>
                </c:pt>
                <c:pt idx="376">
                  <c:v>-0.91106730290914784</c:v>
                </c:pt>
                <c:pt idx="377">
                  <c:v>0.14805001626922579</c:v>
                </c:pt>
                <c:pt idx="378">
                  <c:v>0.34277333098166002</c:v>
                </c:pt>
                <c:pt idx="379">
                  <c:v>0.13183031357112129</c:v>
                </c:pt>
                <c:pt idx="380">
                  <c:v>1.1426420045086596</c:v>
                </c:pt>
                <c:pt idx="381">
                  <c:v>0.92671463903118112</c:v>
                </c:pt>
                <c:pt idx="382">
                  <c:v>-0.29483039898269464</c:v>
                </c:pt>
                <c:pt idx="383">
                  <c:v>-2.0894323334377187</c:v>
                </c:pt>
                <c:pt idx="384">
                  <c:v>-0.50853075405793513</c:v>
                </c:pt>
                <c:pt idx="385">
                  <c:v>0.74619389858939045</c:v>
                </c:pt>
                <c:pt idx="386">
                  <c:v>-0.23401657540329557</c:v>
                </c:pt>
                <c:pt idx="387">
                  <c:v>-1.5436820293160516</c:v>
                </c:pt>
                <c:pt idx="388">
                  <c:v>1.0130045011959312</c:v>
                </c:pt>
                <c:pt idx="389">
                  <c:v>-0.47240717909756563</c:v>
                </c:pt>
                <c:pt idx="390">
                  <c:v>1.8030591122392592</c:v>
                </c:pt>
                <c:pt idx="391">
                  <c:v>-0.99136979243338741</c:v>
                </c:pt>
                <c:pt idx="392">
                  <c:v>0.94600433972522291</c:v>
                </c:pt>
                <c:pt idx="393">
                  <c:v>-0.13003033273956652</c:v>
                </c:pt>
                <c:pt idx="394">
                  <c:v>0.72059159025599107</c:v>
                </c:pt>
                <c:pt idx="395">
                  <c:v>-0.37567837172481922</c:v>
                </c:pt>
                <c:pt idx="396">
                  <c:v>0.72433480160024577</c:v>
                </c:pt>
                <c:pt idx="397">
                  <c:v>5.0160971116334453E-3</c:v>
                </c:pt>
                <c:pt idx="398">
                  <c:v>-0.96919814869701681</c:v>
                </c:pt>
                <c:pt idx="399">
                  <c:v>0.29721958103780177</c:v>
                </c:pt>
                <c:pt idx="400">
                  <c:v>-0.76414552966831506</c:v>
                </c:pt>
                <c:pt idx="401">
                  <c:v>0.58845163663111777</c:v>
                </c:pt>
                <c:pt idx="402">
                  <c:v>0.44519563542708324</c:v>
                </c:pt>
                <c:pt idx="403">
                  <c:v>0.32371720760712874</c:v>
                </c:pt>
                <c:pt idx="404">
                  <c:v>0.59308786782743961</c:v>
                </c:pt>
                <c:pt idx="405">
                  <c:v>0.36999732313401695</c:v>
                </c:pt>
                <c:pt idx="406">
                  <c:v>0.3376690888133021</c:v>
                </c:pt>
                <c:pt idx="407">
                  <c:v>-0.63927701778848645</c:v>
                </c:pt>
                <c:pt idx="408">
                  <c:v>0.73633929644231799</c:v>
                </c:pt>
                <c:pt idx="409">
                  <c:v>-2.1379591267224638E-2</c:v>
                </c:pt>
                <c:pt idx="410">
                  <c:v>-0.40809987079464199</c:v>
                </c:pt>
                <c:pt idx="411">
                  <c:v>0.34490474436139179</c:v>
                </c:pt>
                <c:pt idx="412">
                  <c:v>-1.1135962808046413</c:v>
                </c:pt>
                <c:pt idx="413">
                  <c:v>0.14418378991532477</c:v>
                </c:pt>
                <c:pt idx="414">
                  <c:v>1.6192204814673323</c:v>
                </c:pt>
                <c:pt idx="415">
                  <c:v>0.17749426445079272</c:v>
                </c:pt>
                <c:pt idx="416">
                  <c:v>0.1215457762842611</c:v>
                </c:pt>
                <c:pt idx="417">
                  <c:v>-0.22003427714499621</c:v>
                </c:pt>
                <c:pt idx="418">
                  <c:v>0.52669717260906324</c:v>
                </c:pt>
                <c:pt idx="419">
                  <c:v>8.6766737637408484E-2</c:v>
                </c:pt>
                <c:pt idx="420">
                  <c:v>-0.71531616841271306</c:v>
                </c:pt>
                <c:pt idx="421">
                  <c:v>1.3657134285448758E-2</c:v>
                </c:pt>
                <c:pt idx="422">
                  <c:v>-1.5132724741109522</c:v>
                </c:pt>
                <c:pt idx="423">
                  <c:v>0.67711624397096393</c:v>
                </c:pt>
                <c:pt idx="424">
                  <c:v>-0.55674334493028477</c:v>
                </c:pt>
                <c:pt idx="425">
                  <c:v>0.14688955131713471</c:v>
                </c:pt>
                <c:pt idx="426">
                  <c:v>-1.0802196257656751</c:v>
                </c:pt>
                <c:pt idx="427">
                  <c:v>9.9232495089929457E-2</c:v>
                </c:pt>
                <c:pt idx="428">
                  <c:v>0.7914703444739124</c:v>
                </c:pt>
                <c:pt idx="429">
                  <c:v>0.38524528721898454</c:v>
                </c:pt>
                <c:pt idx="430">
                  <c:v>-0.41657709844207536</c:v>
                </c:pt>
                <c:pt idx="431">
                  <c:v>0.54056633355601635</c:v>
                </c:pt>
                <c:pt idx="432">
                  <c:v>0.91870012407536727</c:v>
                </c:pt>
                <c:pt idx="433">
                  <c:v>0.60509967796693021</c:v>
                </c:pt>
                <c:pt idx="434">
                  <c:v>-3.8732080847657058E-2</c:v>
                </c:pt>
                <c:pt idx="435">
                  <c:v>-8.3061287204989107E-2</c:v>
                </c:pt>
                <c:pt idx="436">
                  <c:v>0.35659125504520905</c:v>
                </c:pt>
                <c:pt idx="437">
                  <c:v>-4.2194748752511259E-3</c:v>
                </c:pt>
                <c:pt idx="438">
                  <c:v>0.67780951154185465</c:v>
                </c:pt>
                <c:pt idx="439">
                  <c:v>-0.10389873953843051</c:v>
                </c:pt>
                <c:pt idx="440">
                  <c:v>0.49044396109129529</c:v>
                </c:pt>
                <c:pt idx="441">
                  <c:v>-1.030157600049213</c:v>
                </c:pt>
                <c:pt idx="442">
                  <c:v>-1.0963880032327744</c:v>
                </c:pt>
                <c:pt idx="443">
                  <c:v>-0.55943427994162553</c:v>
                </c:pt>
                <c:pt idx="444">
                  <c:v>-0.68652106971768379</c:v>
                </c:pt>
                <c:pt idx="445">
                  <c:v>0.68717508075387623</c:v>
                </c:pt>
                <c:pt idx="446">
                  <c:v>0.85519483451483924</c:v>
                </c:pt>
                <c:pt idx="447">
                  <c:v>0.14147311115487968</c:v>
                </c:pt>
                <c:pt idx="448">
                  <c:v>0.15379113018598647</c:v>
                </c:pt>
                <c:pt idx="449">
                  <c:v>0.74969646109344124</c:v>
                </c:pt>
                <c:pt idx="450">
                  <c:v>-0.66636095585579236</c:v>
                </c:pt>
                <c:pt idx="451">
                  <c:v>0.99665699522077755</c:v>
                </c:pt>
                <c:pt idx="452">
                  <c:v>-0.17024828426827646</c:v>
                </c:pt>
                <c:pt idx="453">
                  <c:v>0.19177300446586545</c:v>
                </c:pt>
                <c:pt idx="454">
                  <c:v>-0.76098762815588961</c:v>
                </c:pt>
                <c:pt idx="455">
                  <c:v>-0.14749164102802706</c:v>
                </c:pt>
                <c:pt idx="456">
                  <c:v>-0.62470201891929544</c:v>
                </c:pt>
                <c:pt idx="457">
                  <c:v>0</c:v>
                </c:pt>
                <c:pt idx="458">
                  <c:v>-1.5469117811904494</c:v>
                </c:pt>
                <c:pt idx="459">
                  <c:v>0.44495047250370362</c:v>
                </c:pt>
                <c:pt idx="460">
                  <c:v>0.22148971671079176</c:v>
                </c:pt>
                <c:pt idx="461">
                  <c:v>0.51483777859713165</c:v>
                </c:pt>
                <c:pt idx="462">
                  <c:v>-7.7865320001707067E-2</c:v>
                </c:pt>
                <c:pt idx="463">
                  <c:v>0.91574307843724279</c:v>
                </c:pt>
                <c:pt idx="464">
                  <c:v>0.27785402955295629</c:v>
                </c:pt>
                <c:pt idx="465">
                  <c:v>0.15979631533733696</c:v>
                </c:pt>
                <c:pt idx="466">
                  <c:v>0.12021153675228545</c:v>
                </c:pt>
                <c:pt idx="467">
                  <c:v>0.3051615580772381</c:v>
                </c:pt>
                <c:pt idx="468">
                  <c:v>1.6366637460283842</c:v>
                </c:pt>
                <c:pt idx="469">
                  <c:v>-4.5934172629776705E-2</c:v>
                </c:pt>
                <c:pt idx="470">
                  <c:v>-0.10737418924863253</c:v>
                </c:pt>
                <c:pt idx="471">
                  <c:v>-0.19317604529825322</c:v>
                </c:pt>
                <c:pt idx="472">
                  <c:v>-0.80150645639774609</c:v>
                </c:pt>
                <c:pt idx="473">
                  <c:v>-0.95156509445180637</c:v>
                </c:pt>
                <c:pt idx="474">
                  <c:v>0.18698321153114691</c:v>
                </c:pt>
                <c:pt idx="475">
                  <c:v>3.2542264554585554</c:v>
                </c:pt>
                <c:pt idx="476">
                  <c:v>-5.9293583620975046</c:v>
                </c:pt>
                <c:pt idx="477">
                  <c:v>3.3624254609426698</c:v>
                </c:pt>
                <c:pt idx="478">
                  <c:v>0.88880145532674293</c:v>
                </c:pt>
                <c:pt idx="479">
                  <c:v>2.0539931818380994</c:v>
                </c:pt>
                <c:pt idx="480">
                  <c:v>-0.13288879633665188</c:v>
                </c:pt>
                <c:pt idx="481">
                  <c:v>2.4291463162954087E-2</c:v>
                </c:pt>
                <c:pt idx="482">
                  <c:v>0.24973296625597063</c:v>
                </c:pt>
                <c:pt idx="483">
                  <c:v>0.32564491198583684</c:v>
                </c:pt>
                <c:pt idx="484">
                  <c:v>0.28505613511745032</c:v>
                </c:pt>
                <c:pt idx="485">
                  <c:v>0.39334174280650364</c:v>
                </c:pt>
                <c:pt idx="486">
                  <c:v>-0.17785965642099444</c:v>
                </c:pt>
                <c:pt idx="487">
                  <c:v>0.21687361796223847</c:v>
                </c:pt>
                <c:pt idx="488">
                  <c:v>-0.27962829380065962</c:v>
                </c:pt>
                <c:pt idx="489">
                  <c:v>0.15637565901170583</c:v>
                </c:pt>
                <c:pt idx="490">
                  <c:v>0.779382993773861</c:v>
                </c:pt>
                <c:pt idx="491">
                  <c:v>0.62180403266262807</c:v>
                </c:pt>
                <c:pt idx="492">
                  <c:v>0.73610738704920531</c:v>
                </c:pt>
                <c:pt idx="493">
                  <c:v>-0.14098858366778869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CA-4D16-A40B-03CBC0B5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52288"/>
        <c:axId val="13704431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8CA-4D16-A40B-03CBC0B5B262}"/>
                  </c:ext>
                </c:extLst>
              </c15:ser>
            </c15:filteredScatterSeries>
          </c:ext>
        </c:extLst>
      </c:scatterChart>
      <c:valAx>
        <c:axId val="13704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43168"/>
        <c:crosses val="autoZero"/>
        <c:crossBetween val="midCat"/>
      </c:valAx>
      <c:valAx>
        <c:axId val="13704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5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1'!$AT$3:$AT$497</c:f>
              <c:numCache>
                <c:formatCode>General</c:formatCode>
                <c:ptCount val="495"/>
                <c:pt idx="5">
                  <c:v>-29.801192842942342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0.82129708297931947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12.780898876404494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-7.048567870485682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0.72347266881028638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-0.73937153419593649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2.5414660246120921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-0.2608922515001304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0.81194342587741375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0.77942322681215903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-2.9389017788089657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-2.9747675962815374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-3.8050917054475866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6.4314171883893074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1.0962566844919848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4.7222967534209879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-0.92592592592592582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4.192256341789049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0.56497175141244105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3.3707865168539297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-2.5938735177865611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5.1230027897539916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0.82026537997586901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1.9382627422828484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-4.6713615023474127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2.1177049987687679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1.4709428502532005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6.9866920152091199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4.22034651266104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-4.4317217981340189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1.6640781007321945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13.662156263640323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-5.6067588325652711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4.7803091944670459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3.617721029212623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-6.8334578043315943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2.9458917835671432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-1.0681685764226063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-0.5155623448539326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-3.0969221946090699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1.3414874728743478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-0.48188126445643797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0.27116017819099186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3.5348657523662266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-2.7611940298507376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-2.4366845740598704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-0.55063913470993342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0.23729483883725305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-2.3673308344841195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2.9654036243822026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2.2799999999999954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0.44974579585453039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6.4434494841346908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-1.5179224579370802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3.2311977715877398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4.3391791719399748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0.29457632992547766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-5.632342778161699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3.1856462834126651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-1.3307310149041873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0.82176771365960555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5.868502082955982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2.5913043478260831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6.0688252246143533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3.5959725107879175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-8.4361199939089513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-0.11641443538997702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0.66600066600066599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6.7813430367184919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-7.2955390334572519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0.51045611724024753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3.7188728702490246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2.4798610014215656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16.014180024660931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6.1286744315030406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1.3065064018816665E-2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-2.351404310907903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5.8060200668896291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1.9345049943102881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8.6258401792382458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17.600550017188027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9.7437396472766249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6.2771908017402147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-8.6800334168755295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6.9506916744462437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-9.5763982014672298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3.1056442467068077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6.2013446567586605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3.8326653306613307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-4.2238983723699919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1.5501948105778036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3.6327771841867382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-2.0778808787374135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3.3206446910180611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2.461393744610791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-3.7411062657791954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-2.9725003973931083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11.050131061598959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3.4428086070215107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2.9486898766513461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1A-42FD-97EF-1B637D87D6BB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1'!$AZ$4:$AZ$497</c:f>
              <c:numCache>
                <c:formatCode>General</c:formatCode>
                <c:ptCount val="494"/>
                <c:pt idx="4">
                  <c:v>2.2347554696535203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-1.2040612661083872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4.1822864546244531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1.953297902771705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2.6722426991777803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1.5576700224003044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2.4052239125165742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-2.4172305293347773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-0.35302571151864365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1.4590031237886811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0.44188496383173798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-1.3849888686274412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-4.604136178515926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2.8068760158020285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-1.8316043342295707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3.2302144954112397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1.2831018287199003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1.7801820493376821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-0.30222005933797946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1.7511454277188001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0.76428676562779496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1.7766621041868498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-1.0798671096345591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-1.044904846219761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-1.561507257709805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0.35112688837586004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-1.0931229728986782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-0.74449134761549185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1.3979572409313246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-1.5736127140976768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1.6072888747558216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0.79582193484206676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-2.90865138044505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-1.0813048754372108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0.79480141425368933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-3.433847273388821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0.53751412961569167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3.8193809470436637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1.5432547039508386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-1.0551638184635461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1.648845779584603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2.4823730183679928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0.22568170115799213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-0.91299120074328721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1.0546085344967897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0.90933156488538402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0.79403929629078329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0.28736942936641496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0.44493554721989642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2.7682755203693885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-0.42852087212075141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2.9123688107655732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-1.5979158272499079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-1.4153174736392351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0.83300441396886793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-1.3615144237503496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0.1107654174358747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-0.68552151732889788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2.4579563514734755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1.9062657619867098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-1.6325361235675209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-1.108277383391538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-0.86577451823224116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1.2700970799278617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-0.85530968980498767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-4.1372876961634004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1.4636280475679115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1.3696052683156248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1.9071630755904856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0.18618582154493388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1.6217566759288149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3.8146042720587685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1.3470550663480203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0.34155230447487117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2.9718465353673578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-0.55145623935313948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-5.2634981023694127E-2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-0.85438301489338453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-0.5108970401519014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1.1349891278762185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9.4481148706414803E-2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0.88774492988518383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1.3997695195280888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-1.0561518086009036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0.69296625818364621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-1.456791277050633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-0.60821839871944838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2.2336085278239626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1.7673394760810264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-2.8569851276898852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2.611856327443586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1.0972038710138168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-3.0496904831289053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2.0327906182397748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2.5165317568185954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-2.085542055891656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1.4796352826870443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2.530519600024538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1.0463942168550688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2.0261382441549625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1A-42FD-97EF-1B637D87D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40304"/>
        <c:axId val="513875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81A-42FD-97EF-1B637D87D6BB}"/>
                  </c:ext>
                </c:extLst>
              </c15:ser>
            </c15:filteredScatterSeries>
          </c:ext>
        </c:extLst>
      </c:scatterChart>
      <c:valAx>
        <c:axId val="51524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75360"/>
        <c:crosses val="autoZero"/>
        <c:crossBetween val="midCat"/>
      </c:valAx>
      <c:valAx>
        <c:axId val="5138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4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RETURNS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1'!$AV$3:$AV$497</c:f>
              <c:numCache>
                <c:formatCode>General</c:formatCode>
                <c:ptCount val="495"/>
                <c:pt idx="1">
                  <c:v>-11.152677110123921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-0.54165591952539671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-9.353078721745911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7.103218645948961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6.2840820566086641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0.45838359469239087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8.4497206703910486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9.8976868327402165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-2.6310698394273468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-1.772981306610133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-0.29069767441860517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-3.6578171091445455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12.599550745354303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-0.4737609329445891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9.4488188976377998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1.632375446352663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1.1600928074245953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20.087124878993222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12.60726072607261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25.254955884038033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1.8840702707290102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4.9323181049069298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0.83273852010468108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8.0227085978934696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D-400E-BA38-DF1CAB44859B}"/>
            </c:ext>
          </c:extLst>
        </c:ser>
        <c:ser>
          <c:idx val="2"/>
          <c:order val="2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 1'!$A$3:$A$497</c:f>
              <c:numCache>
                <c:formatCode>m/d/yyyy</c:formatCode>
                <c:ptCount val="495"/>
                <c:pt idx="0">
                  <c:v>44742</c:v>
                </c:pt>
                <c:pt idx="1">
                  <c:v>44743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44767</c:v>
                </c:pt>
                <c:pt idx="18">
                  <c:v>44768</c:v>
                </c:pt>
                <c:pt idx="19">
                  <c:v>44769</c:v>
                </c:pt>
                <c:pt idx="20">
                  <c:v>44770</c:v>
                </c:pt>
                <c:pt idx="21">
                  <c:v>44771</c:v>
                </c:pt>
                <c:pt idx="22">
                  <c:v>44774</c:v>
                </c:pt>
                <c:pt idx="23">
                  <c:v>44775</c:v>
                </c:pt>
                <c:pt idx="24">
                  <c:v>44776</c:v>
                </c:pt>
                <c:pt idx="25">
                  <c:v>44777</c:v>
                </c:pt>
                <c:pt idx="26">
                  <c:v>44778</c:v>
                </c:pt>
                <c:pt idx="27">
                  <c:v>44781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44789</c:v>
                </c:pt>
                <c:pt idx="32">
                  <c:v>44790</c:v>
                </c:pt>
                <c:pt idx="33">
                  <c:v>44791</c:v>
                </c:pt>
                <c:pt idx="34">
                  <c:v>44792</c:v>
                </c:pt>
                <c:pt idx="35">
                  <c:v>44795</c:v>
                </c:pt>
                <c:pt idx="36">
                  <c:v>44796</c:v>
                </c:pt>
                <c:pt idx="37">
                  <c:v>44797</c:v>
                </c:pt>
                <c:pt idx="38">
                  <c:v>44798</c:v>
                </c:pt>
                <c:pt idx="39">
                  <c:v>44799</c:v>
                </c:pt>
                <c:pt idx="40">
                  <c:v>44802</c:v>
                </c:pt>
                <c:pt idx="41">
                  <c:v>44803</c:v>
                </c:pt>
                <c:pt idx="42">
                  <c:v>44805</c:v>
                </c:pt>
                <c:pt idx="43">
                  <c:v>44806</c:v>
                </c:pt>
                <c:pt idx="44">
                  <c:v>44809</c:v>
                </c:pt>
                <c:pt idx="45">
                  <c:v>44810</c:v>
                </c:pt>
                <c:pt idx="46">
                  <c:v>44811</c:v>
                </c:pt>
                <c:pt idx="47">
                  <c:v>44812</c:v>
                </c:pt>
                <c:pt idx="48">
                  <c:v>44813</c:v>
                </c:pt>
                <c:pt idx="49">
                  <c:v>44816</c:v>
                </c:pt>
                <c:pt idx="50">
                  <c:v>44817</c:v>
                </c:pt>
                <c:pt idx="51">
                  <c:v>44818</c:v>
                </c:pt>
                <c:pt idx="52">
                  <c:v>44819</c:v>
                </c:pt>
                <c:pt idx="53">
                  <c:v>44820</c:v>
                </c:pt>
                <c:pt idx="54">
                  <c:v>44823</c:v>
                </c:pt>
                <c:pt idx="55">
                  <c:v>44824</c:v>
                </c:pt>
                <c:pt idx="56">
                  <c:v>44825</c:v>
                </c:pt>
                <c:pt idx="57">
                  <c:v>44826</c:v>
                </c:pt>
                <c:pt idx="58">
                  <c:v>44827</c:v>
                </c:pt>
                <c:pt idx="59">
                  <c:v>44830</c:v>
                </c:pt>
                <c:pt idx="60">
                  <c:v>44831</c:v>
                </c:pt>
                <c:pt idx="61">
                  <c:v>44832</c:v>
                </c:pt>
                <c:pt idx="62">
                  <c:v>44833</c:v>
                </c:pt>
                <c:pt idx="63">
                  <c:v>44834</c:v>
                </c:pt>
                <c:pt idx="64">
                  <c:v>44837</c:v>
                </c:pt>
                <c:pt idx="65">
                  <c:v>44838</c:v>
                </c:pt>
                <c:pt idx="66">
                  <c:v>44840</c:v>
                </c:pt>
                <c:pt idx="67">
                  <c:v>44841</c:v>
                </c:pt>
                <c:pt idx="68">
                  <c:v>44844</c:v>
                </c:pt>
                <c:pt idx="69">
                  <c:v>44845</c:v>
                </c:pt>
                <c:pt idx="70">
                  <c:v>44846</c:v>
                </c:pt>
                <c:pt idx="71">
                  <c:v>44847</c:v>
                </c:pt>
                <c:pt idx="72">
                  <c:v>44848</c:v>
                </c:pt>
                <c:pt idx="73">
                  <c:v>44851</c:v>
                </c:pt>
                <c:pt idx="74">
                  <c:v>44852</c:v>
                </c:pt>
                <c:pt idx="75">
                  <c:v>44853</c:v>
                </c:pt>
                <c:pt idx="76">
                  <c:v>44854</c:v>
                </c:pt>
                <c:pt idx="77">
                  <c:v>44855</c:v>
                </c:pt>
                <c:pt idx="78">
                  <c:v>44858</c:v>
                </c:pt>
                <c:pt idx="79">
                  <c:v>44859</c:v>
                </c:pt>
                <c:pt idx="80">
                  <c:v>44861</c:v>
                </c:pt>
                <c:pt idx="81">
                  <c:v>44862</c:v>
                </c:pt>
                <c:pt idx="82">
                  <c:v>44865</c:v>
                </c:pt>
                <c:pt idx="83">
                  <c:v>44866</c:v>
                </c:pt>
                <c:pt idx="84">
                  <c:v>44867</c:v>
                </c:pt>
                <c:pt idx="85">
                  <c:v>44868</c:v>
                </c:pt>
                <c:pt idx="86">
                  <c:v>44869</c:v>
                </c:pt>
                <c:pt idx="87">
                  <c:v>44872</c:v>
                </c:pt>
                <c:pt idx="88">
                  <c:v>44874</c:v>
                </c:pt>
                <c:pt idx="89">
                  <c:v>44875</c:v>
                </c:pt>
                <c:pt idx="90">
                  <c:v>44876</c:v>
                </c:pt>
                <c:pt idx="91">
                  <c:v>44879</c:v>
                </c:pt>
                <c:pt idx="92">
                  <c:v>44880</c:v>
                </c:pt>
                <c:pt idx="93">
                  <c:v>44881</c:v>
                </c:pt>
                <c:pt idx="94">
                  <c:v>44882</c:v>
                </c:pt>
                <c:pt idx="95">
                  <c:v>44883</c:v>
                </c:pt>
                <c:pt idx="96">
                  <c:v>44886</c:v>
                </c:pt>
                <c:pt idx="97">
                  <c:v>44887</c:v>
                </c:pt>
                <c:pt idx="98">
                  <c:v>44888</c:v>
                </c:pt>
                <c:pt idx="99">
                  <c:v>44889</c:v>
                </c:pt>
                <c:pt idx="100">
                  <c:v>44890</c:v>
                </c:pt>
                <c:pt idx="101">
                  <c:v>44893</c:v>
                </c:pt>
                <c:pt idx="102">
                  <c:v>44894</c:v>
                </c:pt>
                <c:pt idx="103">
                  <c:v>44895</c:v>
                </c:pt>
                <c:pt idx="104">
                  <c:v>44896</c:v>
                </c:pt>
                <c:pt idx="105">
                  <c:v>44897</c:v>
                </c:pt>
                <c:pt idx="106">
                  <c:v>44900</c:v>
                </c:pt>
                <c:pt idx="107">
                  <c:v>44901</c:v>
                </c:pt>
                <c:pt idx="108">
                  <c:v>44902</c:v>
                </c:pt>
                <c:pt idx="109">
                  <c:v>44903</c:v>
                </c:pt>
                <c:pt idx="110">
                  <c:v>44904</c:v>
                </c:pt>
                <c:pt idx="111">
                  <c:v>44907</c:v>
                </c:pt>
                <c:pt idx="112">
                  <c:v>44908</c:v>
                </c:pt>
                <c:pt idx="113">
                  <c:v>44909</c:v>
                </c:pt>
                <c:pt idx="114">
                  <c:v>44910</c:v>
                </c:pt>
                <c:pt idx="115">
                  <c:v>44911</c:v>
                </c:pt>
                <c:pt idx="116">
                  <c:v>44914</c:v>
                </c:pt>
                <c:pt idx="117">
                  <c:v>44915</c:v>
                </c:pt>
                <c:pt idx="118">
                  <c:v>44916</c:v>
                </c:pt>
                <c:pt idx="119">
                  <c:v>44917</c:v>
                </c:pt>
                <c:pt idx="120">
                  <c:v>44918</c:v>
                </c:pt>
                <c:pt idx="121">
                  <c:v>44921</c:v>
                </c:pt>
                <c:pt idx="122">
                  <c:v>44922</c:v>
                </c:pt>
                <c:pt idx="123">
                  <c:v>44923</c:v>
                </c:pt>
                <c:pt idx="124">
                  <c:v>44924</c:v>
                </c:pt>
                <c:pt idx="125">
                  <c:v>44925</c:v>
                </c:pt>
                <c:pt idx="126">
                  <c:v>44928</c:v>
                </c:pt>
                <c:pt idx="127">
                  <c:v>44929</c:v>
                </c:pt>
                <c:pt idx="128">
                  <c:v>44930</c:v>
                </c:pt>
                <c:pt idx="129">
                  <c:v>44931</c:v>
                </c:pt>
                <c:pt idx="130">
                  <c:v>44932</c:v>
                </c:pt>
                <c:pt idx="131">
                  <c:v>44935</c:v>
                </c:pt>
                <c:pt idx="132">
                  <c:v>44936</c:v>
                </c:pt>
                <c:pt idx="133">
                  <c:v>44937</c:v>
                </c:pt>
                <c:pt idx="134">
                  <c:v>44938</c:v>
                </c:pt>
                <c:pt idx="135">
                  <c:v>44939</c:v>
                </c:pt>
                <c:pt idx="136">
                  <c:v>44942</c:v>
                </c:pt>
                <c:pt idx="137">
                  <c:v>44943</c:v>
                </c:pt>
                <c:pt idx="138">
                  <c:v>44944</c:v>
                </c:pt>
                <c:pt idx="139">
                  <c:v>44945</c:v>
                </c:pt>
                <c:pt idx="140">
                  <c:v>44946</c:v>
                </c:pt>
                <c:pt idx="141">
                  <c:v>44949</c:v>
                </c:pt>
                <c:pt idx="142">
                  <c:v>44950</c:v>
                </c:pt>
                <c:pt idx="143">
                  <c:v>44951</c:v>
                </c:pt>
                <c:pt idx="144">
                  <c:v>44953</c:v>
                </c:pt>
                <c:pt idx="145">
                  <c:v>44956</c:v>
                </c:pt>
                <c:pt idx="146">
                  <c:v>44957</c:v>
                </c:pt>
                <c:pt idx="147">
                  <c:v>44958</c:v>
                </c:pt>
                <c:pt idx="148">
                  <c:v>44959</c:v>
                </c:pt>
                <c:pt idx="149">
                  <c:v>44960</c:v>
                </c:pt>
                <c:pt idx="150">
                  <c:v>44963</c:v>
                </c:pt>
                <c:pt idx="151">
                  <c:v>44964</c:v>
                </c:pt>
                <c:pt idx="152">
                  <c:v>44965</c:v>
                </c:pt>
                <c:pt idx="153">
                  <c:v>44966</c:v>
                </c:pt>
                <c:pt idx="154">
                  <c:v>44967</c:v>
                </c:pt>
                <c:pt idx="155">
                  <c:v>44970</c:v>
                </c:pt>
                <c:pt idx="156">
                  <c:v>44971</c:v>
                </c:pt>
                <c:pt idx="157">
                  <c:v>44972</c:v>
                </c:pt>
                <c:pt idx="158">
                  <c:v>44973</c:v>
                </c:pt>
                <c:pt idx="159">
                  <c:v>44974</c:v>
                </c:pt>
                <c:pt idx="160">
                  <c:v>44977</c:v>
                </c:pt>
                <c:pt idx="161">
                  <c:v>44978</c:v>
                </c:pt>
                <c:pt idx="162">
                  <c:v>44979</c:v>
                </c:pt>
                <c:pt idx="163">
                  <c:v>44980</c:v>
                </c:pt>
                <c:pt idx="164">
                  <c:v>44981</c:v>
                </c:pt>
                <c:pt idx="165">
                  <c:v>44984</c:v>
                </c:pt>
                <c:pt idx="166">
                  <c:v>44985</c:v>
                </c:pt>
                <c:pt idx="167">
                  <c:v>44986</c:v>
                </c:pt>
                <c:pt idx="168">
                  <c:v>44987</c:v>
                </c:pt>
                <c:pt idx="169">
                  <c:v>44988</c:v>
                </c:pt>
                <c:pt idx="170">
                  <c:v>44991</c:v>
                </c:pt>
                <c:pt idx="171">
                  <c:v>44993</c:v>
                </c:pt>
                <c:pt idx="172">
                  <c:v>44994</c:v>
                </c:pt>
                <c:pt idx="173">
                  <c:v>44995</c:v>
                </c:pt>
                <c:pt idx="174">
                  <c:v>44998</c:v>
                </c:pt>
                <c:pt idx="175">
                  <c:v>44999</c:v>
                </c:pt>
                <c:pt idx="176">
                  <c:v>45000</c:v>
                </c:pt>
                <c:pt idx="177">
                  <c:v>45001</c:v>
                </c:pt>
                <c:pt idx="178">
                  <c:v>45002</c:v>
                </c:pt>
                <c:pt idx="179">
                  <c:v>45005</c:v>
                </c:pt>
                <c:pt idx="180">
                  <c:v>45006</c:v>
                </c:pt>
                <c:pt idx="181">
                  <c:v>45007</c:v>
                </c:pt>
                <c:pt idx="182">
                  <c:v>45008</c:v>
                </c:pt>
                <c:pt idx="183">
                  <c:v>45009</c:v>
                </c:pt>
                <c:pt idx="184">
                  <c:v>45012</c:v>
                </c:pt>
                <c:pt idx="185">
                  <c:v>45013</c:v>
                </c:pt>
                <c:pt idx="186">
                  <c:v>45014</c:v>
                </c:pt>
                <c:pt idx="187">
                  <c:v>45016</c:v>
                </c:pt>
                <c:pt idx="188">
                  <c:v>45019</c:v>
                </c:pt>
                <c:pt idx="189">
                  <c:v>45021</c:v>
                </c:pt>
                <c:pt idx="190">
                  <c:v>45022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45033</c:v>
                </c:pt>
                <c:pt idx="196">
                  <c:v>45034</c:v>
                </c:pt>
                <c:pt idx="197">
                  <c:v>45035</c:v>
                </c:pt>
                <c:pt idx="198">
                  <c:v>45036</c:v>
                </c:pt>
                <c:pt idx="199">
                  <c:v>45037</c:v>
                </c:pt>
                <c:pt idx="200">
                  <c:v>45040</c:v>
                </c:pt>
                <c:pt idx="201">
                  <c:v>45041</c:v>
                </c:pt>
                <c:pt idx="202">
                  <c:v>45042</c:v>
                </c:pt>
                <c:pt idx="203">
                  <c:v>45043</c:v>
                </c:pt>
                <c:pt idx="204">
                  <c:v>45044</c:v>
                </c:pt>
                <c:pt idx="205">
                  <c:v>45048</c:v>
                </c:pt>
                <c:pt idx="206">
                  <c:v>45049</c:v>
                </c:pt>
                <c:pt idx="207">
                  <c:v>45050</c:v>
                </c:pt>
                <c:pt idx="208">
                  <c:v>45051</c:v>
                </c:pt>
                <c:pt idx="209">
                  <c:v>45054</c:v>
                </c:pt>
                <c:pt idx="210">
                  <c:v>45055</c:v>
                </c:pt>
                <c:pt idx="211">
                  <c:v>45056</c:v>
                </c:pt>
                <c:pt idx="212">
                  <c:v>45057</c:v>
                </c:pt>
                <c:pt idx="213">
                  <c:v>45058</c:v>
                </c:pt>
                <c:pt idx="214">
                  <c:v>45061</c:v>
                </c:pt>
                <c:pt idx="215">
                  <c:v>45062</c:v>
                </c:pt>
                <c:pt idx="216">
                  <c:v>45063</c:v>
                </c:pt>
                <c:pt idx="217">
                  <c:v>45064</c:v>
                </c:pt>
                <c:pt idx="218">
                  <c:v>45065</c:v>
                </c:pt>
                <c:pt idx="219">
                  <c:v>45068</c:v>
                </c:pt>
                <c:pt idx="220">
                  <c:v>45069</c:v>
                </c:pt>
                <c:pt idx="221">
                  <c:v>45070</c:v>
                </c:pt>
                <c:pt idx="222">
                  <c:v>45071</c:v>
                </c:pt>
                <c:pt idx="223">
                  <c:v>45072</c:v>
                </c:pt>
                <c:pt idx="224">
                  <c:v>45075</c:v>
                </c:pt>
                <c:pt idx="225">
                  <c:v>45076</c:v>
                </c:pt>
                <c:pt idx="226">
                  <c:v>45077</c:v>
                </c:pt>
                <c:pt idx="227">
                  <c:v>45078</c:v>
                </c:pt>
                <c:pt idx="228">
                  <c:v>45079</c:v>
                </c:pt>
                <c:pt idx="229">
                  <c:v>45082</c:v>
                </c:pt>
                <c:pt idx="230">
                  <c:v>45083</c:v>
                </c:pt>
                <c:pt idx="231">
                  <c:v>45084</c:v>
                </c:pt>
                <c:pt idx="232">
                  <c:v>45085</c:v>
                </c:pt>
                <c:pt idx="233">
                  <c:v>45086</c:v>
                </c:pt>
                <c:pt idx="234">
                  <c:v>45089</c:v>
                </c:pt>
                <c:pt idx="235">
                  <c:v>45090</c:v>
                </c:pt>
                <c:pt idx="236">
                  <c:v>45091</c:v>
                </c:pt>
                <c:pt idx="237">
                  <c:v>45092</c:v>
                </c:pt>
                <c:pt idx="238">
                  <c:v>45093</c:v>
                </c:pt>
                <c:pt idx="239">
                  <c:v>45096</c:v>
                </c:pt>
                <c:pt idx="240">
                  <c:v>45097</c:v>
                </c:pt>
                <c:pt idx="241">
                  <c:v>45098</c:v>
                </c:pt>
                <c:pt idx="242">
                  <c:v>45099</c:v>
                </c:pt>
                <c:pt idx="243">
                  <c:v>45100</c:v>
                </c:pt>
                <c:pt idx="244">
                  <c:v>45103</c:v>
                </c:pt>
                <c:pt idx="245">
                  <c:v>45104</c:v>
                </c:pt>
                <c:pt idx="246">
                  <c:v>45105</c:v>
                </c:pt>
                <c:pt idx="247">
                  <c:v>45107</c:v>
                </c:pt>
                <c:pt idx="248">
                  <c:v>45110</c:v>
                </c:pt>
                <c:pt idx="249">
                  <c:v>45111</c:v>
                </c:pt>
                <c:pt idx="250">
                  <c:v>45112</c:v>
                </c:pt>
                <c:pt idx="251">
                  <c:v>45113</c:v>
                </c:pt>
                <c:pt idx="252">
                  <c:v>45114</c:v>
                </c:pt>
                <c:pt idx="253">
                  <c:v>45117</c:v>
                </c:pt>
                <c:pt idx="254">
                  <c:v>45118</c:v>
                </c:pt>
                <c:pt idx="255">
                  <c:v>45119</c:v>
                </c:pt>
                <c:pt idx="256">
                  <c:v>45120</c:v>
                </c:pt>
                <c:pt idx="257">
                  <c:v>45121</c:v>
                </c:pt>
                <c:pt idx="258">
                  <c:v>45124</c:v>
                </c:pt>
                <c:pt idx="259">
                  <c:v>45125</c:v>
                </c:pt>
                <c:pt idx="260">
                  <c:v>45126</c:v>
                </c:pt>
                <c:pt idx="261">
                  <c:v>45127</c:v>
                </c:pt>
                <c:pt idx="262">
                  <c:v>45128</c:v>
                </c:pt>
                <c:pt idx="263">
                  <c:v>45131</c:v>
                </c:pt>
                <c:pt idx="264">
                  <c:v>45132</c:v>
                </c:pt>
                <c:pt idx="265">
                  <c:v>45133</c:v>
                </c:pt>
                <c:pt idx="266">
                  <c:v>45134</c:v>
                </c:pt>
                <c:pt idx="267">
                  <c:v>45135</c:v>
                </c:pt>
                <c:pt idx="268">
                  <c:v>45138</c:v>
                </c:pt>
                <c:pt idx="269">
                  <c:v>45139</c:v>
                </c:pt>
                <c:pt idx="270">
                  <c:v>45140</c:v>
                </c:pt>
                <c:pt idx="271">
                  <c:v>45141</c:v>
                </c:pt>
                <c:pt idx="272">
                  <c:v>45142</c:v>
                </c:pt>
                <c:pt idx="273">
                  <c:v>45145</c:v>
                </c:pt>
                <c:pt idx="274">
                  <c:v>45146</c:v>
                </c:pt>
                <c:pt idx="275">
                  <c:v>45147</c:v>
                </c:pt>
                <c:pt idx="276">
                  <c:v>45148</c:v>
                </c:pt>
                <c:pt idx="277">
                  <c:v>45149</c:v>
                </c:pt>
                <c:pt idx="278">
                  <c:v>45152</c:v>
                </c:pt>
                <c:pt idx="279">
                  <c:v>45154</c:v>
                </c:pt>
                <c:pt idx="280">
                  <c:v>45155</c:v>
                </c:pt>
                <c:pt idx="281">
                  <c:v>45156</c:v>
                </c:pt>
                <c:pt idx="282">
                  <c:v>45159</c:v>
                </c:pt>
                <c:pt idx="283">
                  <c:v>45160</c:v>
                </c:pt>
                <c:pt idx="284">
                  <c:v>45161</c:v>
                </c:pt>
                <c:pt idx="285">
                  <c:v>45162</c:v>
                </c:pt>
                <c:pt idx="286">
                  <c:v>45163</c:v>
                </c:pt>
                <c:pt idx="287">
                  <c:v>45166</c:v>
                </c:pt>
                <c:pt idx="288">
                  <c:v>45167</c:v>
                </c:pt>
                <c:pt idx="289">
                  <c:v>45168</c:v>
                </c:pt>
                <c:pt idx="290">
                  <c:v>45169</c:v>
                </c:pt>
                <c:pt idx="291">
                  <c:v>45170</c:v>
                </c:pt>
                <c:pt idx="292">
                  <c:v>45173</c:v>
                </c:pt>
                <c:pt idx="293">
                  <c:v>45174</c:v>
                </c:pt>
                <c:pt idx="294">
                  <c:v>45175</c:v>
                </c:pt>
                <c:pt idx="295">
                  <c:v>45176</c:v>
                </c:pt>
                <c:pt idx="296">
                  <c:v>45177</c:v>
                </c:pt>
                <c:pt idx="297">
                  <c:v>45180</c:v>
                </c:pt>
                <c:pt idx="298">
                  <c:v>45181</c:v>
                </c:pt>
                <c:pt idx="299">
                  <c:v>45182</c:v>
                </c:pt>
                <c:pt idx="300">
                  <c:v>45183</c:v>
                </c:pt>
                <c:pt idx="301">
                  <c:v>45184</c:v>
                </c:pt>
                <c:pt idx="302">
                  <c:v>45187</c:v>
                </c:pt>
                <c:pt idx="303">
                  <c:v>45189</c:v>
                </c:pt>
                <c:pt idx="304">
                  <c:v>45190</c:v>
                </c:pt>
                <c:pt idx="305">
                  <c:v>45191</c:v>
                </c:pt>
                <c:pt idx="306">
                  <c:v>45194</c:v>
                </c:pt>
                <c:pt idx="307">
                  <c:v>45195</c:v>
                </c:pt>
                <c:pt idx="308">
                  <c:v>45196</c:v>
                </c:pt>
                <c:pt idx="309">
                  <c:v>45197</c:v>
                </c:pt>
                <c:pt idx="310">
                  <c:v>45198</c:v>
                </c:pt>
                <c:pt idx="311">
                  <c:v>45202</c:v>
                </c:pt>
                <c:pt idx="312">
                  <c:v>45203</c:v>
                </c:pt>
                <c:pt idx="313">
                  <c:v>45204</c:v>
                </c:pt>
                <c:pt idx="314">
                  <c:v>45205</c:v>
                </c:pt>
                <c:pt idx="315">
                  <c:v>45208</c:v>
                </c:pt>
                <c:pt idx="316">
                  <c:v>45209</c:v>
                </c:pt>
                <c:pt idx="317">
                  <c:v>45210</c:v>
                </c:pt>
                <c:pt idx="318">
                  <c:v>45211</c:v>
                </c:pt>
                <c:pt idx="319">
                  <c:v>45212</c:v>
                </c:pt>
                <c:pt idx="320">
                  <c:v>45215</c:v>
                </c:pt>
                <c:pt idx="321">
                  <c:v>45216</c:v>
                </c:pt>
                <c:pt idx="322">
                  <c:v>45217</c:v>
                </c:pt>
                <c:pt idx="323">
                  <c:v>45218</c:v>
                </c:pt>
                <c:pt idx="324">
                  <c:v>45219</c:v>
                </c:pt>
                <c:pt idx="325">
                  <c:v>45222</c:v>
                </c:pt>
                <c:pt idx="326">
                  <c:v>45224</c:v>
                </c:pt>
                <c:pt idx="327">
                  <c:v>45225</c:v>
                </c:pt>
                <c:pt idx="328">
                  <c:v>45226</c:v>
                </c:pt>
                <c:pt idx="329">
                  <c:v>45229</c:v>
                </c:pt>
                <c:pt idx="330">
                  <c:v>45230</c:v>
                </c:pt>
                <c:pt idx="331">
                  <c:v>45231</c:v>
                </c:pt>
                <c:pt idx="332">
                  <c:v>45232</c:v>
                </c:pt>
                <c:pt idx="333">
                  <c:v>45233</c:v>
                </c:pt>
                <c:pt idx="334">
                  <c:v>45236</c:v>
                </c:pt>
                <c:pt idx="335">
                  <c:v>45237</c:v>
                </c:pt>
                <c:pt idx="336">
                  <c:v>45238</c:v>
                </c:pt>
                <c:pt idx="337">
                  <c:v>45239</c:v>
                </c:pt>
                <c:pt idx="338">
                  <c:v>45240</c:v>
                </c:pt>
                <c:pt idx="339">
                  <c:v>45242</c:v>
                </c:pt>
                <c:pt idx="340">
                  <c:v>45243</c:v>
                </c:pt>
                <c:pt idx="341">
                  <c:v>45245</c:v>
                </c:pt>
                <c:pt idx="342">
                  <c:v>45246</c:v>
                </c:pt>
                <c:pt idx="343">
                  <c:v>45247</c:v>
                </c:pt>
                <c:pt idx="344">
                  <c:v>45250</c:v>
                </c:pt>
                <c:pt idx="345">
                  <c:v>45251</c:v>
                </c:pt>
                <c:pt idx="346">
                  <c:v>45252</c:v>
                </c:pt>
                <c:pt idx="347">
                  <c:v>45253</c:v>
                </c:pt>
                <c:pt idx="348">
                  <c:v>45254</c:v>
                </c:pt>
                <c:pt idx="349">
                  <c:v>45258</c:v>
                </c:pt>
                <c:pt idx="350">
                  <c:v>45259</c:v>
                </c:pt>
                <c:pt idx="351">
                  <c:v>45260</c:v>
                </c:pt>
                <c:pt idx="352">
                  <c:v>45261</c:v>
                </c:pt>
                <c:pt idx="353">
                  <c:v>45264</c:v>
                </c:pt>
                <c:pt idx="354">
                  <c:v>45265</c:v>
                </c:pt>
                <c:pt idx="355">
                  <c:v>45266</c:v>
                </c:pt>
                <c:pt idx="356">
                  <c:v>45267</c:v>
                </c:pt>
                <c:pt idx="357">
                  <c:v>45268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45275</c:v>
                </c:pt>
                <c:pt idx="363">
                  <c:v>45278</c:v>
                </c:pt>
                <c:pt idx="364">
                  <c:v>45279</c:v>
                </c:pt>
                <c:pt idx="365">
                  <c:v>45280</c:v>
                </c:pt>
                <c:pt idx="366">
                  <c:v>45281</c:v>
                </c:pt>
                <c:pt idx="367">
                  <c:v>45282</c:v>
                </c:pt>
                <c:pt idx="368">
                  <c:v>45286</c:v>
                </c:pt>
                <c:pt idx="369">
                  <c:v>45287</c:v>
                </c:pt>
                <c:pt idx="370">
                  <c:v>45288</c:v>
                </c:pt>
                <c:pt idx="371">
                  <c:v>45289</c:v>
                </c:pt>
                <c:pt idx="372">
                  <c:v>45292</c:v>
                </c:pt>
                <c:pt idx="373">
                  <c:v>45293</c:v>
                </c:pt>
                <c:pt idx="374">
                  <c:v>45294</c:v>
                </c:pt>
                <c:pt idx="375">
                  <c:v>45295</c:v>
                </c:pt>
                <c:pt idx="376">
                  <c:v>45296</c:v>
                </c:pt>
                <c:pt idx="377">
                  <c:v>45299</c:v>
                </c:pt>
                <c:pt idx="378">
                  <c:v>45300</c:v>
                </c:pt>
                <c:pt idx="379">
                  <c:v>45301</c:v>
                </c:pt>
                <c:pt idx="380">
                  <c:v>45302</c:v>
                </c:pt>
                <c:pt idx="381">
                  <c:v>45303</c:v>
                </c:pt>
                <c:pt idx="382">
                  <c:v>45306</c:v>
                </c:pt>
                <c:pt idx="383">
                  <c:v>45307</c:v>
                </c:pt>
                <c:pt idx="384">
                  <c:v>45308</c:v>
                </c:pt>
                <c:pt idx="385">
                  <c:v>45309</c:v>
                </c:pt>
                <c:pt idx="386">
                  <c:v>45310</c:v>
                </c:pt>
                <c:pt idx="387">
                  <c:v>45311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45320</c:v>
                </c:pt>
                <c:pt idx="392">
                  <c:v>45321</c:v>
                </c:pt>
                <c:pt idx="393">
                  <c:v>45322</c:v>
                </c:pt>
                <c:pt idx="394">
                  <c:v>45323</c:v>
                </c:pt>
                <c:pt idx="395">
                  <c:v>45324</c:v>
                </c:pt>
                <c:pt idx="396">
                  <c:v>45327</c:v>
                </c:pt>
                <c:pt idx="397">
                  <c:v>45328</c:v>
                </c:pt>
                <c:pt idx="398">
                  <c:v>45329</c:v>
                </c:pt>
                <c:pt idx="399">
                  <c:v>45330</c:v>
                </c:pt>
                <c:pt idx="400">
                  <c:v>45331</c:v>
                </c:pt>
                <c:pt idx="401">
                  <c:v>45334</c:v>
                </c:pt>
                <c:pt idx="402">
                  <c:v>45335</c:v>
                </c:pt>
                <c:pt idx="403">
                  <c:v>45336</c:v>
                </c:pt>
                <c:pt idx="404">
                  <c:v>45337</c:v>
                </c:pt>
                <c:pt idx="405">
                  <c:v>45338</c:v>
                </c:pt>
                <c:pt idx="406">
                  <c:v>45341</c:v>
                </c:pt>
                <c:pt idx="407">
                  <c:v>45342</c:v>
                </c:pt>
                <c:pt idx="408">
                  <c:v>45343</c:v>
                </c:pt>
                <c:pt idx="409">
                  <c:v>45344</c:v>
                </c:pt>
                <c:pt idx="410">
                  <c:v>45345</c:v>
                </c:pt>
                <c:pt idx="411">
                  <c:v>45348</c:v>
                </c:pt>
                <c:pt idx="412">
                  <c:v>45349</c:v>
                </c:pt>
                <c:pt idx="413">
                  <c:v>45350</c:v>
                </c:pt>
                <c:pt idx="414">
                  <c:v>45351</c:v>
                </c:pt>
                <c:pt idx="415">
                  <c:v>45352</c:v>
                </c:pt>
                <c:pt idx="416">
                  <c:v>45353</c:v>
                </c:pt>
                <c:pt idx="417">
                  <c:v>45355</c:v>
                </c:pt>
                <c:pt idx="418">
                  <c:v>45356</c:v>
                </c:pt>
                <c:pt idx="419">
                  <c:v>45357</c:v>
                </c:pt>
                <c:pt idx="420">
                  <c:v>45358</c:v>
                </c:pt>
                <c:pt idx="421">
                  <c:v>45362</c:v>
                </c:pt>
                <c:pt idx="422">
                  <c:v>45363</c:v>
                </c:pt>
                <c:pt idx="423">
                  <c:v>45364</c:v>
                </c:pt>
                <c:pt idx="424">
                  <c:v>45365</c:v>
                </c:pt>
                <c:pt idx="425">
                  <c:v>45366</c:v>
                </c:pt>
                <c:pt idx="426">
                  <c:v>45369</c:v>
                </c:pt>
                <c:pt idx="427">
                  <c:v>45370</c:v>
                </c:pt>
                <c:pt idx="428">
                  <c:v>45371</c:v>
                </c:pt>
                <c:pt idx="429">
                  <c:v>45372</c:v>
                </c:pt>
                <c:pt idx="430">
                  <c:v>45373</c:v>
                </c:pt>
                <c:pt idx="431">
                  <c:v>45377</c:v>
                </c:pt>
                <c:pt idx="432">
                  <c:v>45378</c:v>
                </c:pt>
                <c:pt idx="433">
                  <c:v>45379</c:v>
                </c:pt>
                <c:pt idx="434">
                  <c:v>45383</c:v>
                </c:pt>
                <c:pt idx="435">
                  <c:v>45384</c:v>
                </c:pt>
                <c:pt idx="436">
                  <c:v>45385</c:v>
                </c:pt>
                <c:pt idx="437">
                  <c:v>45386</c:v>
                </c:pt>
                <c:pt idx="438">
                  <c:v>45387</c:v>
                </c:pt>
                <c:pt idx="439">
                  <c:v>45390</c:v>
                </c:pt>
                <c:pt idx="440">
                  <c:v>45391</c:v>
                </c:pt>
                <c:pt idx="441">
                  <c:v>45392</c:v>
                </c:pt>
                <c:pt idx="442">
                  <c:v>45394</c:v>
                </c:pt>
                <c:pt idx="443">
                  <c:v>45397</c:v>
                </c:pt>
                <c:pt idx="444">
                  <c:v>45398</c:v>
                </c:pt>
                <c:pt idx="445">
                  <c:v>45400</c:v>
                </c:pt>
                <c:pt idx="446">
                  <c:v>45401</c:v>
                </c:pt>
                <c:pt idx="447">
                  <c:v>45404</c:v>
                </c:pt>
                <c:pt idx="448">
                  <c:v>45405</c:v>
                </c:pt>
                <c:pt idx="449">
                  <c:v>45406</c:v>
                </c:pt>
                <c:pt idx="450">
                  <c:v>45407</c:v>
                </c:pt>
                <c:pt idx="451">
                  <c:v>45408</c:v>
                </c:pt>
                <c:pt idx="452">
                  <c:v>45411</c:v>
                </c:pt>
                <c:pt idx="453">
                  <c:v>45412</c:v>
                </c:pt>
                <c:pt idx="454">
                  <c:v>45414</c:v>
                </c:pt>
                <c:pt idx="455">
                  <c:v>45415</c:v>
                </c:pt>
                <c:pt idx="456">
                  <c:v>45418</c:v>
                </c:pt>
                <c:pt idx="457">
                  <c:v>45419</c:v>
                </c:pt>
                <c:pt idx="458">
                  <c:v>45420</c:v>
                </c:pt>
                <c:pt idx="459">
                  <c:v>45421</c:v>
                </c:pt>
                <c:pt idx="460">
                  <c:v>45422</c:v>
                </c:pt>
                <c:pt idx="461">
                  <c:v>45425</c:v>
                </c:pt>
                <c:pt idx="462">
                  <c:v>45426</c:v>
                </c:pt>
                <c:pt idx="463">
                  <c:v>45427</c:v>
                </c:pt>
                <c:pt idx="464">
                  <c:v>45428</c:v>
                </c:pt>
                <c:pt idx="465">
                  <c:v>45429</c:v>
                </c:pt>
                <c:pt idx="466">
                  <c:v>45430</c:v>
                </c:pt>
                <c:pt idx="467">
                  <c:v>45433</c:v>
                </c:pt>
                <c:pt idx="468">
                  <c:v>45434</c:v>
                </c:pt>
                <c:pt idx="469">
                  <c:v>45435</c:v>
                </c:pt>
                <c:pt idx="470">
                  <c:v>45436</c:v>
                </c:pt>
                <c:pt idx="471">
                  <c:v>45439</c:v>
                </c:pt>
                <c:pt idx="472">
                  <c:v>45440</c:v>
                </c:pt>
                <c:pt idx="473">
                  <c:v>45441</c:v>
                </c:pt>
                <c:pt idx="474">
                  <c:v>45442</c:v>
                </c:pt>
                <c:pt idx="475">
                  <c:v>45443</c:v>
                </c:pt>
                <c:pt idx="476">
                  <c:v>45446</c:v>
                </c:pt>
                <c:pt idx="477">
                  <c:v>45447</c:v>
                </c:pt>
                <c:pt idx="478">
                  <c:v>45448</c:v>
                </c:pt>
                <c:pt idx="479">
                  <c:v>45449</c:v>
                </c:pt>
                <c:pt idx="480">
                  <c:v>45450</c:v>
                </c:pt>
                <c:pt idx="481">
                  <c:v>45453</c:v>
                </c:pt>
                <c:pt idx="482">
                  <c:v>45454</c:v>
                </c:pt>
                <c:pt idx="483">
                  <c:v>45455</c:v>
                </c:pt>
                <c:pt idx="484">
                  <c:v>45456</c:v>
                </c:pt>
                <c:pt idx="485">
                  <c:v>45457</c:v>
                </c:pt>
                <c:pt idx="486">
                  <c:v>45461</c:v>
                </c:pt>
                <c:pt idx="487">
                  <c:v>45462</c:v>
                </c:pt>
                <c:pt idx="488">
                  <c:v>45463</c:v>
                </c:pt>
                <c:pt idx="489">
                  <c:v>45464</c:v>
                </c:pt>
                <c:pt idx="490">
                  <c:v>45467</c:v>
                </c:pt>
                <c:pt idx="491">
                  <c:v>45468</c:v>
                </c:pt>
                <c:pt idx="492">
                  <c:v>45469</c:v>
                </c:pt>
                <c:pt idx="493">
                  <c:v>45470</c:v>
                </c:pt>
                <c:pt idx="494">
                  <c:v>45471</c:v>
                </c:pt>
              </c:numCache>
            </c:numRef>
          </c:xVal>
          <c:yVal>
            <c:numRef>
              <c:f>'Part 1'!$BA$4:$BA$497</c:f>
              <c:numCache>
                <c:formatCode>General</c:formatCode>
                <c:ptCount val="494"/>
                <c:pt idx="0">
                  <c:v>8.927092029291428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2.417813097424748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-2.5563194016918644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6.6609029835942524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3.3779911162057363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-3.7592026578073146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-2.9416209413956285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-1.7730738009684166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-0.52232263092448772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3.8334755906552775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2.1311299259132666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3.7933226055090419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2.2318482808945994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-2.4311388472930573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1.0444912092944181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-2.2999423926262641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6.0244929341229048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7.2207776829370518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-7.4510507361369438E-2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1.3151315016280751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-5.3046835655523594E-2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0.63596295966521499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-0.51880502644802151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3.2096939893998755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6D-400E-BA38-DF1CAB448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170591"/>
        <c:axId val="5961715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 1'!$A$2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'Part 1'!$A$3:$A$497</c15:sqref>
                        </c15:formulaRef>
                      </c:ext>
                    </c:extLst>
                    <c:numCache>
                      <c:formatCode>m/d/yyyy</c:formatCode>
                      <c:ptCount val="495"/>
                      <c:pt idx="0">
                        <c:v>44742</c:v>
                      </c:pt>
                      <c:pt idx="1">
                        <c:v>44743</c:v>
                      </c:pt>
                      <c:pt idx="2">
                        <c:v>44746</c:v>
                      </c:pt>
                      <c:pt idx="3">
                        <c:v>44747</c:v>
                      </c:pt>
                      <c:pt idx="4">
                        <c:v>44748</c:v>
                      </c:pt>
                      <c:pt idx="5">
                        <c:v>44749</c:v>
                      </c:pt>
                      <c:pt idx="6">
                        <c:v>44750</c:v>
                      </c:pt>
                      <c:pt idx="7">
                        <c:v>44753</c:v>
                      </c:pt>
                      <c:pt idx="8">
                        <c:v>44754</c:v>
                      </c:pt>
                      <c:pt idx="9">
                        <c:v>44755</c:v>
                      </c:pt>
                      <c:pt idx="10">
                        <c:v>44756</c:v>
                      </c:pt>
                      <c:pt idx="11">
                        <c:v>44757</c:v>
                      </c:pt>
                      <c:pt idx="12">
                        <c:v>44760</c:v>
                      </c:pt>
                      <c:pt idx="13">
                        <c:v>44761</c:v>
                      </c:pt>
                      <c:pt idx="14">
                        <c:v>44762</c:v>
                      </c:pt>
                      <c:pt idx="15">
                        <c:v>44763</c:v>
                      </c:pt>
                      <c:pt idx="16">
                        <c:v>44764</c:v>
                      </c:pt>
                      <c:pt idx="17">
                        <c:v>44767</c:v>
                      </c:pt>
                      <c:pt idx="18">
                        <c:v>44768</c:v>
                      </c:pt>
                      <c:pt idx="19">
                        <c:v>44769</c:v>
                      </c:pt>
                      <c:pt idx="20">
                        <c:v>44770</c:v>
                      </c:pt>
                      <c:pt idx="21">
                        <c:v>44771</c:v>
                      </c:pt>
                      <c:pt idx="22">
                        <c:v>44774</c:v>
                      </c:pt>
                      <c:pt idx="23">
                        <c:v>44775</c:v>
                      </c:pt>
                      <c:pt idx="24">
                        <c:v>44776</c:v>
                      </c:pt>
                      <c:pt idx="25">
                        <c:v>44777</c:v>
                      </c:pt>
                      <c:pt idx="26">
                        <c:v>44778</c:v>
                      </c:pt>
                      <c:pt idx="27">
                        <c:v>44781</c:v>
                      </c:pt>
                      <c:pt idx="28">
                        <c:v>44783</c:v>
                      </c:pt>
                      <c:pt idx="29">
                        <c:v>44784</c:v>
                      </c:pt>
                      <c:pt idx="30">
                        <c:v>44785</c:v>
                      </c:pt>
                      <c:pt idx="31">
                        <c:v>44789</c:v>
                      </c:pt>
                      <c:pt idx="32">
                        <c:v>44790</c:v>
                      </c:pt>
                      <c:pt idx="33">
                        <c:v>44791</c:v>
                      </c:pt>
                      <c:pt idx="34">
                        <c:v>44792</c:v>
                      </c:pt>
                      <c:pt idx="35">
                        <c:v>44795</c:v>
                      </c:pt>
                      <c:pt idx="36">
                        <c:v>44796</c:v>
                      </c:pt>
                      <c:pt idx="37">
                        <c:v>44797</c:v>
                      </c:pt>
                      <c:pt idx="38">
                        <c:v>44798</c:v>
                      </c:pt>
                      <c:pt idx="39">
                        <c:v>44799</c:v>
                      </c:pt>
                      <c:pt idx="40">
                        <c:v>44802</c:v>
                      </c:pt>
                      <c:pt idx="41">
                        <c:v>44803</c:v>
                      </c:pt>
                      <c:pt idx="42">
                        <c:v>44805</c:v>
                      </c:pt>
                      <c:pt idx="43">
                        <c:v>44806</c:v>
                      </c:pt>
                      <c:pt idx="44">
                        <c:v>44809</c:v>
                      </c:pt>
                      <c:pt idx="45">
                        <c:v>44810</c:v>
                      </c:pt>
                      <c:pt idx="46">
                        <c:v>44811</c:v>
                      </c:pt>
                      <c:pt idx="47">
                        <c:v>44812</c:v>
                      </c:pt>
                      <c:pt idx="48">
                        <c:v>44813</c:v>
                      </c:pt>
                      <c:pt idx="49">
                        <c:v>44816</c:v>
                      </c:pt>
                      <c:pt idx="50">
                        <c:v>44817</c:v>
                      </c:pt>
                      <c:pt idx="51">
                        <c:v>44818</c:v>
                      </c:pt>
                      <c:pt idx="52">
                        <c:v>44819</c:v>
                      </c:pt>
                      <c:pt idx="53">
                        <c:v>44820</c:v>
                      </c:pt>
                      <c:pt idx="54">
                        <c:v>44823</c:v>
                      </c:pt>
                      <c:pt idx="55">
                        <c:v>44824</c:v>
                      </c:pt>
                      <c:pt idx="56">
                        <c:v>44825</c:v>
                      </c:pt>
                      <c:pt idx="57">
                        <c:v>44826</c:v>
                      </c:pt>
                      <c:pt idx="58">
                        <c:v>44827</c:v>
                      </c:pt>
                      <c:pt idx="59">
                        <c:v>44830</c:v>
                      </c:pt>
                      <c:pt idx="60">
                        <c:v>44831</c:v>
                      </c:pt>
                      <c:pt idx="61">
                        <c:v>44832</c:v>
                      </c:pt>
                      <c:pt idx="62">
                        <c:v>44833</c:v>
                      </c:pt>
                      <c:pt idx="63">
                        <c:v>44834</c:v>
                      </c:pt>
                      <c:pt idx="64">
                        <c:v>44837</c:v>
                      </c:pt>
                      <c:pt idx="65">
                        <c:v>44838</c:v>
                      </c:pt>
                      <c:pt idx="66">
                        <c:v>44840</c:v>
                      </c:pt>
                      <c:pt idx="67">
                        <c:v>44841</c:v>
                      </c:pt>
                      <c:pt idx="68">
                        <c:v>44844</c:v>
                      </c:pt>
                      <c:pt idx="69">
                        <c:v>44845</c:v>
                      </c:pt>
                      <c:pt idx="70">
                        <c:v>44846</c:v>
                      </c:pt>
                      <c:pt idx="71">
                        <c:v>44847</c:v>
                      </c:pt>
                      <c:pt idx="72">
                        <c:v>44848</c:v>
                      </c:pt>
                      <c:pt idx="73">
                        <c:v>44851</c:v>
                      </c:pt>
                      <c:pt idx="74">
                        <c:v>44852</c:v>
                      </c:pt>
                      <c:pt idx="75">
                        <c:v>44853</c:v>
                      </c:pt>
                      <c:pt idx="76">
                        <c:v>44854</c:v>
                      </c:pt>
                      <c:pt idx="77">
                        <c:v>44855</c:v>
                      </c:pt>
                      <c:pt idx="78">
                        <c:v>44858</c:v>
                      </c:pt>
                      <c:pt idx="79">
                        <c:v>44859</c:v>
                      </c:pt>
                      <c:pt idx="80">
                        <c:v>44861</c:v>
                      </c:pt>
                      <c:pt idx="81">
                        <c:v>44862</c:v>
                      </c:pt>
                      <c:pt idx="82">
                        <c:v>44865</c:v>
                      </c:pt>
                      <c:pt idx="83">
                        <c:v>44866</c:v>
                      </c:pt>
                      <c:pt idx="84">
                        <c:v>44867</c:v>
                      </c:pt>
                      <c:pt idx="85">
                        <c:v>44868</c:v>
                      </c:pt>
                      <c:pt idx="86">
                        <c:v>44869</c:v>
                      </c:pt>
                      <c:pt idx="87">
                        <c:v>44872</c:v>
                      </c:pt>
                      <c:pt idx="88">
                        <c:v>44874</c:v>
                      </c:pt>
                      <c:pt idx="89">
                        <c:v>44875</c:v>
                      </c:pt>
                      <c:pt idx="90">
                        <c:v>44876</c:v>
                      </c:pt>
                      <c:pt idx="91">
                        <c:v>44879</c:v>
                      </c:pt>
                      <c:pt idx="92">
                        <c:v>44880</c:v>
                      </c:pt>
                      <c:pt idx="93">
                        <c:v>44881</c:v>
                      </c:pt>
                      <c:pt idx="94">
                        <c:v>44882</c:v>
                      </c:pt>
                      <c:pt idx="95">
                        <c:v>44883</c:v>
                      </c:pt>
                      <c:pt idx="96">
                        <c:v>44886</c:v>
                      </c:pt>
                      <c:pt idx="97">
                        <c:v>44887</c:v>
                      </c:pt>
                      <c:pt idx="98">
                        <c:v>44888</c:v>
                      </c:pt>
                      <c:pt idx="99">
                        <c:v>44889</c:v>
                      </c:pt>
                      <c:pt idx="100">
                        <c:v>44890</c:v>
                      </c:pt>
                      <c:pt idx="101">
                        <c:v>44893</c:v>
                      </c:pt>
                      <c:pt idx="102">
                        <c:v>44894</c:v>
                      </c:pt>
                      <c:pt idx="103">
                        <c:v>44895</c:v>
                      </c:pt>
                      <c:pt idx="104">
                        <c:v>44896</c:v>
                      </c:pt>
                      <c:pt idx="105">
                        <c:v>44897</c:v>
                      </c:pt>
                      <c:pt idx="106">
                        <c:v>44900</c:v>
                      </c:pt>
                      <c:pt idx="107">
                        <c:v>44901</c:v>
                      </c:pt>
                      <c:pt idx="108">
                        <c:v>44902</c:v>
                      </c:pt>
                      <c:pt idx="109">
                        <c:v>44903</c:v>
                      </c:pt>
                      <c:pt idx="110">
                        <c:v>44904</c:v>
                      </c:pt>
                      <c:pt idx="111">
                        <c:v>44907</c:v>
                      </c:pt>
                      <c:pt idx="112">
                        <c:v>44908</c:v>
                      </c:pt>
                      <c:pt idx="113">
                        <c:v>44909</c:v>
                      </c:pt>
                      <c:pt idx="114">
                        <c:v>44910</c:v>
                      </c:pt>
                      <c:pt idx="115">
                        <c:v>44911</c:v>
                      </c:pt>
                      <c:pt idx="116">
                        <c:v>44914</c:v>
                      </c:pt>
                      <c:pt idx="117">
                        <c:v>44915</c:v>
                      </c:pt>
                      <c:pt idx="118">
                        <c:v>44916</c:v>
                      </c:pt>
                      <c:pt idx="119">
                        <c:v>44917</c:v>
                      </c:pt>
                      <c:pt idx="120">
                        <c:v>44918</c:v>
                      </c:pt>
                      <c:pt idx="121">
                        <c:v>44921</c:v>
                      </c:pt>
                      <c:pt idx="122">
                        <c:v>44922</c:v>
                      </c:pt>
                      <c:pt idx="123">
                        <c:v>44923</c:v>
                      </c:pt>
                      <c:pt idx="124">
                        <c:v>44924</c:v>
                      </c:pt>
                      <c:pt idx="125">
                        <c:v>44925</c:v>
                      </c:pt>
                      <c:pt idx="126">
                        <c:v>44928</c:v>
                      </c:pt>
                      <c:pt idx="127">
                        <c:v>44929</c:v>
                      </c:pt>
                      <c:pt idx="128">
                        <c:v>44930</c:v>
                      </c:pt>
                      <c:pt idx="129">
                        <c:v>44931</c:v>
                      </c:pt>
                      <c:pt idx="130">
                        <c:v>44932</c:v>
                      </c:pt>
                      <c:pt idx="131">
                        <c:v>44935</c:v>
                      </c:pt>
                      <c:pt idx="132">
                        <c:v>44936</c:v>
                      </c:pt>
                      <c:pt idx="133">
                        <c:v>44937</c:v>
                      </c:pt>
                      <c:pt idx="134">
                        <c:v>44938</c:v>
                      </c:pt>
                      <c:pt idx="135">
                        <c:v>44939</c:v>
                      </c:pt>
                      <c:pt idx="136">
                        <c:v>44942</c:v>
                      </c:pt>
                      <c:pt idx="137">
                        <c:v>44943</c:v>
                      </c:pt>
                      <c:pt idx="138">
                        <c:v>44944</c:v>
                      </c:pt>
                      <c:pt idx="139">
                        <c:v>44945</c:v>
                      </c:pt>
                      <c:pt idx="140">
                        <c:v>44946</c:v>
                      </c:pt>
                      <c:pt idx="141">
                        <c:v>44949</c:v>
                      </c:pt>
                      <c:pt idx="142">
                        <c:v>44950</c:v>
                      </c:pt>
                      <c:pt idx="143">
                        <c:v>44951</c:v>
                      </c:pt>
                      <c:pt idx="144">
                        <c:v>44953</c:v>
                      </c:pt>
                      <c:pt idx="145">
                        <c:v>44956</c:v>
                      </c:pt>
                      <c:pt idx="146">
                        <c:v>44957</c:v>
                      </c:pt>
                      <c:pt idx="147">
                        <c:v>44958</c:v>
                      </c:pt>
                      <c:pt idx="148">
                        <c:v>44959</c:v>
                      </c:pt>
                      <c:pt idx="149">
                        <c:v>44960</c:v>
                      </c:pt>
                      <c:pt idx="150">
                        <c:v>44963</c:v>
                      </c:pt>
                      <c:pt idx="151">
                        <c:v>44964</c:v>
                      </c:pt>
                      <c:pt idx="152">
                        <c:v>44965</c:v>
                      </c:pt>
                      <c:pt idx="153">
                        <c:v>44966</c:v>
                      </c:pt>
                      <c:pt idx="154">
                        <c:v>44967</c:v>
                      </c:pt>
                      <c:pt idx="155">
                        <c:v>44970</c:v>
                      </c:pt>
                      <c:pt idx="156">
                        <c:v>44971</c:v>
                      </c:pt>
                      <c:pt idx="157">
                        <c:v>44972</c:v>
                      </c:pt>
                      <c:pt idx="158">
                        <c:v>44973</c:v>
                      </c:pt>
                      <c:pt idx="159">
                        <c:v>44974</c:v>
                      </c:pt>
                      <c:pt idx="160">
                        <c:v>44977</c:v>
                      </c:pt>
                      <c:pt idx="161">
                        <c:v>44978</c:v>
                      </c:pt>
                      <c:pt idx="162">
                        <c:v>44979</c:v>
                      </c:pt>
                      <c:pt idx="163">
                        <c:v>44980</c:v>
                      </c:pt>
                      <c:pt idx="164">
                        <c:v>44981</c:v>
                      </c:pt>
                      <c:pt idx="165">
                        <c:v>44984</c:v>
                      </c:pt>
                      <c:pt idx="166">
                        <c:v>44985</c:v>
                      </c:pt>
                      <c:pt idx="167">
                        <c:v>44986</c:v>
                      </c:pt>
                      <c:pt idx="168">
                        <c:v>44987</c:v>
                      </c:pt>
                      <c:pt idx="169">
                        <c:v>44988</c:v>
                      </c:pt>
                      <c:pt idx="170">
                        <c:v>44991</c:v>
                      </c:pt>
                      <c:pt idx="171">
                        <c:v>44993</c:v>
                      </c:pt>
                      <c:pt idx="172">
                        <c:v>44994</c:v>
                      </c:pt>
                      <c:pt idx="173">
                        <c:v>44995</c:v>
                      </c:pt>
                      <c:pt idx="174">
                        <c:v>44998</c:v>
                      </c:pt>
                      <c:pt idx="175">
                        <c:v>44999</c:v>
                      </c:pt>
                      <c:pt idx="176">
                        <c:v>45000</c:v>
                      </c:pt>
                      <c:pt idx="177">
                        <c:v>45001</c:v>
                      </c:pt>
                      <c:pt idx="178">
                        <c:v>45002</c:v>
                      </c:pt>
                      <c:pt idx="179">
                        <c:v>45005</c:v>
                      </c:pt>
                      <c:pt idx="180">
                        <c:v>45006</c:v>
                      </c:pt>
                      <c:pt idx="181">
                        <c:v>45007</c:v>
                      </c:pt>
                      <c:pt idx="182">
                        <c:v>45008</c:v>
                      </c:pt>
                      <c:pt idx="183">
                        <c:v>45009</c:v>
                      </c:pt>
                      <c:pt idx="184">
                        <c:v>45012</c:v>
                      </c:pt>
                      <c:pt idx="185">
                        <c:v>45013</c:v>
                      </c:pt>
                      <c:pt idx="186">
                        <c:v>45014</c:v>
                      </c:pt>
                      <c:pt idx="187">
                        <c:v>45016</c:v>
                      </c:pt>
                      <c:pt idx="188">
                        <c:v>45019</c:v>
                      </c:pt>
                      <c:pt idx="189">
                        <c:v>45021</c:v>
                      </c:pt>
                      <c:pt idx="190">
                        <c:v>45022</c:v>
                      </c:pt>
                      <c:pt idx="191">
                        <c:v>45026</c:v>
                      </c:pt>
                      <c:pt idx="192">
                        <c:v>45027</c:v>
                      </c:pt>
                      <c:pt idx="193">
                        <c:v>45028</c:v>
                      </c:pt>
                      <c:pt idx="194">
                        <c:v>45029</c:v>
                      </c:pt>
                      <c:pt idx="195">
                        <c:v>45033</c:v>
                      </c:pt>
                      <c:pt idx="196">
                        <c:v>45034</c:v>
                      </c:pt>
                      <c:pt idx="197">
                        <c:v>45035</c:v>
                      </c:pt>
                      <c:pt idx="198">
                        <c:v>45036</c:v>
                      </c:pt>
                      <c:pt idx="199">
                        <c:v>45037</c:v>
                      </c:pt>
                      <c:pt idx="200">
                        <c:v>45040</c:v>
                      </c:pt>
                      <c:pt idx="201">
                        <c:v>45041</c:v>
                      </c:pt>
                      <c:pt idx="202">
                        <c:v>45042</c:v>
                      </c:pt>
                      <c:pt idx="203">
                        <c:v>45043</c:v>
                      </c:pt>
                      <c:pt idx="204">
                        <c:v>45044</c:v>
                      </c:pt>
                      <c:pt idx="205">
                        <c:v>45048</c:v>
                      </c:pt>
                      <c:pt idx="206">
                        <c:v>45049</c:v>
                      </c:pt>
                      <c:pt idx="207">
                        <c:v>45050</c:v>
                      </c:pt>
                      <c:pt idx="208">
                        <c:v>45051</c:v>
                      </c:pt>
                      <c:pt idx="209">
                        <c:v>45054</c:v>
                      </c:pt>
                      <c:pt idx="210">
                        <c:v>45055</c:v>
                      </c:pt>
                      <c:pt idx="211">
                        <c:v>45056</c:v>
                      </c:pt>
                      <c:pt idx="212">
                        <c:v>45057</c:v>
                      </c:pt>
                      <c:pt idx="213">
                        <c:v>45058</c:v>
                      </c:pt>
                      <c:pt idx="214">
                        <c:v>45061</c:v>
                      </c:pt>
                      <c:pt idx="215">
                        <c:v>45062</c:v>
                      </c:pt>
                      <c:pt idx="216">
                        <c:v>45063</c:v>
                      </c:pt>
                      <c:pt idx="217">
                        <c:v>45064</c:v>
                      </c:pt>
                      <c:pt idx="218">
                        <c:v>45065</c:v>
                      </c:pt>
                      <c:pt idx="219">
                        <c:v>45068</c:v>
                      </c:pt>
                      <c:pt idx="220">
                        <c:v>45069</c:v>
                      </c:pt>
                      <c:pt idx="221">
                        <c:v>45070</c:v>
                      </c:pt>
                      <c:pt idx="222">
                        <c:v>45071</c:v>
                      </c:pt>
                      <c:pt idx="223">
                        <c:v>45072</c:v>
                      </c:pt>
                      <c:pt idx="224">
                        <c:v>45075</c:v>
                      </c:pt>
                      <c:pt idx="225">
                        <c:v>45076</c:v>
                      </c:pt>
                      <c:pt idx="226">
                        <c:v>45077</c:v>
                      </c:pt>
                      <c:pt idx="227">
                        <c:v>45078</c:v>
                      </c:pt>
                      <c:pt idx="228">
                        <c:v>45079</c:v>
                      </c:pt>
                      <c:pt idx="229">
                        <c:v>45082</c:v>
                      </c:pt>
                      <c:pt idx="230">
                        <c:v>45083</c:v>
                      </c:pt>
                      <c:pt idx="231">
                        <c:v>45084</c:v>
                      </c:pt>
                      <c:pt idx="232">
                        <c:v>45085</c:v>
                      </c:pt>
                      <c:pt idx="233">
                        <c:v>45086</c:v>
                      </c:pt>
                      <c:pt idx="234">
                        <c:v>45089</c:v>
                      </c:pt>
                      <c:pt idx="235">
                        <c:v>45090</c:v>
                      </c:pt>
                      <c:pt idx="236">
                        <c:v>45091</c:v>
                      </c:pt>
                      <c:pt idx="237">
                        <c:v>45092</c:v>
                      </c:pt>
                      <c:pt idx="238">
                        <c:v>45093</c:v>
                      </c:pt>
                      <c:pt idx="239">
                        <c:v>45096</c:v>
                      </c:pt>
                      <c:pt idx="240">
                        <c:v>45097</c:v>
                      </c:pt>
                      <c:pt idx="241">
                        <c:v>45098</c:v>
                      </c:pt>
                      <c:pt idx="242">
                        <c:v>45099</c:v>
                      </c:pt>
                      <c:pt idx="243">
                        <c:v>45100</c:v>
                      </c:pt>
                      <c:pt idx="244">
                        <c:v>45103</c:v>
                      </c:pt>
                      <c:pt idx="245">
                        <c:v>45104</c:v>
                      </c:pt>
                      <c:pt idx="246">
                        <c:v>45105</c:v>
                      </c:pt>
                      <c:pt idx="247">
                        <c:v>45107</c:v>
                      </c:pt>
                      <c:pt idx="248">
                        <c:v>45110</c:v>
                      </c:pt>
                      <c:pt idx="249">
                        <c:v>45111</c:v>
                      </c:pt>
                      <c:pt idx="250">
                        <c:v>45112</c:v>
                      </c:pt>
                      <c:pt idx="251">
                        <c:v>45113</c:v>
                      </c:pt>
                      <c:pt idx="252">
                        <c:v>45114</c:v>
                      </c:pt>
                      <c:pt idx="253">
                        <c:v>45117</c:v>
                      </c:pt>
                      <c:pt idx="254">
                        <c:v>45118</c:v>
                      </c:pt>
                      <c:pt idx="255">
                        <c:v>45119</c:v>
                      </c:pt>
                      <c:pt idx="256">
                        <c:v>45120</c:v>
                      </c:pt>
                      <c:pt idx="257">
                        <c:v>45121</c:v>
                      </c:pt>
                      <c:pt idx="258">
                        <c:v>45124</c:v>
                      </c:pt>
                      <c:pt idx="259">
                        <c:v>45125</c:v>
                      </c:pt>
                      <c:pt idx="260">
                        <c:v>45126</c:v>
                      </c:pt>
                      <c:pt idx="261">
                        <c:v>45127</c:v>
                      </c:pt>
                      <c:pt idx="262">
                        <c:v>45128</c:v>
                      </c:pt>
                      <c:pt idx="263">
                        <c:v>45131</c:v>
                      </c:pt>
                      <c:pt idx="264">
                        <c:v>45132</c:v>
                      </c:pt>
                      <c:pt idx="265">
                        <c:v>45133</c:v>
                      </c:pt>
                      <c:pt idx="266">
                        <c:v>45134</c:v>
                      </c:pt>
                      <c:pt idx="267">
                        <c:v>45135</c:v>
                      </c:pt>
                      <c:pt idx="268">
                        <c:v>45138</c:v>
                      </c:pt>
                      <c:pt idx="269">
                        <c:v>45139</c:v>
                      </c:pt>
                      <c:pt idx="270">
                        <c:v>45140</c:v>
                      </c:pt>
                      <c:pt idx="271">
                        <c:v>45141</c:v>
                      </c:pt>
                      <c:pt idx="272">
                        <c:v>45142</c:v>
                      </c:pt>
                      <c:pt idx="273">
                        <c:v>45145</c:v>
                      </c:pt>
                      <c:pt idx="274">
                        <c:v>45146</c:v>
                      </c:pt>
                      <c:pt idx="275">
                        <c:v>45147</c:v>
                      </c:pt>
                      <c:pt idx="276">
                        <c:v>45148</c:v>
                      </c:pt>
                      <c:pt idx="277">
                        <c:v>45149</c:v>
                      </c:pt>
                      <c:pt idx="278">
                        <c:v>45152</c:v>
                      </c:pt>
                      <c:pt idx="279">
                        <c:v>45154</c:v>
                      </c:pt>
                      <c:pt idx="280">
                        <c:v>45155</c:v>
                      </c:pt>
                      <c:pt idx="281">
                        <c:v>45156</c:v>
                      </c:pt>
                      <c:pt idx="282">
                        <c:v>45159</c:v>
                      </c:pt>
                      <c:pt idx="283">
                        <c:v>45160</c:v>
                      </c:pt>
                      <c:pt idx="284">
                        <c:v>45161</c:v>
                      </c:pt>
                      <c:pt idx="285">
                        <c:v>45162</c:v>
                      </c:pt>
                      <c:pt idx="286">
                        <c:v>45163</c:v>
                      </c:pt>
                      <c:pt idx="287">
                        <c:v>45166</c:v>
                      </c:pt>
                      <c:pt idx="288">
                        <c:v>45167</c:v>
                      </c:pt>
                      <c:pt idx="289">
                        <c:v>45168</c:v>
                      </c:pt>
                      <c:pt idx="290">
                        <c:v>45169</c:v>
                      </c:pt>
                      <c:pt idx="291">
                        <c:v>45170</c:v>
                      </c:pt>
                      <c:pt idx="292">
                        <c:v>45173</c:v>
                      </c:pt>
                      <c:pt idx="293">
                        <c:v>45174</c:v>
                      </c:pt>
                      <c:pt idx="294">
                        <c:v>45175</c:v>
                      </c:pt>
                      <c:pt idx="295">
                        <c:v>45176</c:v>
                      </c:pt>
                      <c:pt idx="296">
                        <c:v>45177</c:v>
                      </c:pt>
                      <c:pt idx="297">
                        <c:v>45180</c:v>
                      </c:pt>
                      <c:pt idx="298">
                        <c:v>45181</c:v>
                      </c:pt>
                      <c:pt idx="299">
                        <c:v>45182</c:v>
                      </c:pt>
                      <c:pt idx="300">
                        <c:v>45183</c:v>
                      </c:pt>
                      <c:pt idx="301">
                        <c:v>45184</c:v>
                      </c:pt>
                      <c:pt idx="302">
                        <c:v>45187</c:v>
                      </c:pt>
                      <c:pt idx="303">
                        <c:v>45189</c:v>
                      </c:pt>
                      <c:pt idx="304">
                        <c:v>45190</c:v>
                      </c:pt>
                      <c:pt idx="305">
                        <c:v>45191</c:v>
                      </c:pt>
                      <c:pt idx="306">
                        <c:v>45194</c:v>
                      </c:pt>
                      <c:pt idx="307">
                        <c:v>45195</c:v>
                      </c:pt>
                      <c:pt idx="308">
                        <c:v>45196</c:v>
                      </c:pt>
                      <c:pt idx="309">
                        <c:v>45197</c:v>
                      </c:pt>
                      <c:pt idx="310">
                        <c:v>45198</c:v>
                      </c:pt>
                      <c:pt idx="311">
                        <c:v>45202</c:v>
                      </c:pt>
                      <c:pt idx="312">
                        <c:v>45203</c:v>
                      </c:pt>
                      <c:pt idx="313">
                        <c:v>45204</c:v>
                      </c:pt>
                      <c:pt idx="314">
                        <c:v>45205</c:v>
                      </c:pt>
                      <c:pt idx="315">
                        <c:v>45208</c:v>
                      </c:pt>
                      <c:pt idx="316">
                        <c:v>45209</c:v>
                      </c:pt>
                      <c:pt idx="317">
                        <c:v>45210</c:v>
                      </c:pt>
                      <c:pt idx="318">
                        <c:v>45211</c:v>
                      </c:pt>
                      <c:pt idx="319">
                        <c:v>45212</c:v>
                      </c:pt>
                      <c:pt idx="320">
                        <c:v>45215</c:v>
                      </c:pt>
                      <c:pt idx="321">
                        <c:v>45216</c:v>
                      </c:pt>
                      <c:pt idx="322">
                        <c:v>45217</c:v>
                      </c:pt>
                      <c:pt idx="323">
                        <c:v>45218</c:v>
                      </c:pt>
                      <c:pt idx="324">
                        <c:v>45219</c:v>
                      </c:pt>
                      <c:pt idx="325">
                        <c:v>45222</c:v>
                      </c:pt>
                      <c:pt idx="326">
                        <c:v>45224</c:v>
                      </c:pt>
                      <c:pt idx="327">
                        <c:v>45225</c:v>
                      </c:pt>
                      <c:pt idx="328">
                        <c:v>45226</c:v>
                      </c:pt>
                      <c:pt idx="329">
                        <c:v>45229</c:v>
                      </c:pt>
                      <c:pt idx="330">
                        <c:v>45230</c:v>
                      </c:pt>
                      <c:pt idx="331">
                        <c:v>45231</c:v>
                      </c:pt>
                      <c:pt idx="332">
                        <c:v>45232</c:v>
                      </c:pt>
                      <c:pt idx="333">
                        <c:v>45233</c:v>
                      </c:pt>
                      <c:pt idx="334">
                        <c:v>45236</c:v>
                      </c:pt>
                      <c:pt idx="335">
                        <c:v>45237</c:v>
                      </c:pt>
                      <c:pt idx="336">
                        <c:v>45238</c:v>
                      </c:pt>
                      <c:pt idx="337">
                        <c:v>45239</c:v>
                      </c:pt>
                      <c:pt idx="338">
                        <c:v>45240</c:v>
                      </c:pt>
                      <c:pt idx="339">
                        <c:v>45242</c:v>
                      </c:pt>
                      <c:pt idx="340">
                        <c:v>45243</c:v>
                      </c:pt>
                      <c:pt idx="341">
                        <c:v>45245</c:v>
                      </c:pt>
                      <c:pt idx="342">
                        <c:v>45246</c:v>
                      </c:pt>
                      <c:pt idx="343">
                        <c:v>45247</c:v>
                      </c:pt>
                      <c:pt idx="344">
                        <c:v>45250</c:v>
                      </c:pt>
                      <c:pt idx="345">
                        <c:v>45251</c:v>
                      </c:pt>
                      <c:pt idx="346">
                        <c:v>45252</c:v>
                      </c:pt>
                      <c:pt idx="347">
                        <c:v>45253</c:v>
                      </c:pt>
                      <c:pt idx="348">
                        <c:v>45254</c:v>
                      </c:pt>
                      <c:pt idx="349">
                        <c:v>45258</c:v>
                      </c:pt>
                      <c:pt idx="350">
                        <c:v>45259</c:v>
                      </c:pt>
                      <c:pt idx="351">
                        <c:v>45260</c:v>
                      </c:pt>
                      <c:pt idx="352">
                        <c:v>45261</c:v>
                      </c:pt>
                      <c:pt idx="353">
                        <c:v>45264</c:v>
                      </c:pt>
                      <c:pt idx="354">
                        <c:v>45265</c:v>
                      </c:pt>
                      <c:pt idx="355">
                        <c:v>45266</c:v>
                      </c:pt>
                      <c:pt idx="356">
                        <c:v>45267</c:v>
                      </c:pt>
                      <c:pt idx="357">
                        <c:v>45268</c:v>
                      </c:pt>
                      <c:pt idx="358">
                        <c:v>45271</c:v>
                      </c:pt>
                      <c:pt idx="359">
                        <c:v>45272</c:v>
                      </c:pt>
                      <c:pt idx="360">
                        <c:v>45273</c:v>
                      </c:pt>
                      <c:pt idx="361">
                        <c:v>45274</c:v>
                      </c:pt>
                      <c:pt idx="362">
                        <c:v>45275</c:v>
                      </c:pt>
                      <c:pt idx="363">
                        <c:v>45278</c:v>
                      </c:pt>
                      <c:pt idx="364">
                        <c:v>45279</c:v>
                      </c:pt>
                      <c:pt idx="365">
                        <c:v>45280</c:v>
                      </c:pt>
                      <c:pt idx="366">
                        <c:v>45281</c:v>
                      </c:pt>
                      <c:pt idx="367">
                        <c:v>45282</c:v>
                      </c:pt>
                      <c:pt idx="368">
                        <c:v>45286</c:v>
                      </c:pt>
                      <c:pt idx="369">
                        <c:v>45287</c:v>
                      </c:pt>
                      <c:pt idx="370">
                        <c:v>45288</c:v>
                      </c:pt>
                      <c:pt idx="371">
                        <c:v>45289</c:v>
                      </c:pt>
                      <c:pt idx="372">
                        <c:v>45292</c:v>
                      </c:pt>
                      <c:pt idx="373">
                        <c:v>45293</c:v>
                      </c:pt>
                      <c:pt idx="374">
                        <c:v>45294</c:v>
                      </c:pt>
                      <c:pt idx="375">
                        <c:v>45295</c:v>
                      </c:pt>
                      <c:pt idx="376">
                        <c:v>45296</c:v>
                      </c:pt>
                      <c:pt idx="377">
                        <c:v>45299</c:v>
                      </c:pt>
                      <c:pt idx="378">
                        <c:v>45300</c:v>
                      </c:pt>
                      <c:pt idx="379">
                        <c:v>45301</c:v>
                      </c:pt>
                      <c:pt idx="380">
                        <c:v>45302</c:v>
                      </c:pt>
                      <c:pt idx="381">
                        <c:v>45303</c:v>
                      </c:pt>
                      <c:pt idx="382">
                        <c:v>45306</c:v>
                      </c:pt>
                      <c:pt idx="383">
                        <c:v>45307</c:v>
                      </c:pt>
                      <c:pt idx="384">
                        <c:v>45308</c:v>
                      </c:pt>
                      <c:pt idx="385">
                        <c:v>45309</c:v>
                      </c:pt>
                      <c:pt idx="386">
                        <c:v>45310</c:v>
                      </c:pt>
                      <c:pt idx="387">
                        <c:v>45311</c:v>
                      </c:pt>
                      <c:pt idx="388">
                        <c:v>45314</c:v>
                      </c:pt>
                      <c:pt idx="389">
                        <c:v>45315</c:v>
                      </c:pt>
                      <c:pt idx="390">
                        <c:v>45316</c:v>
                      </c:pt>
                      <c:pt idx="391">
                        <c:v>45320</c:v>
                      </c:pt>
                      <c:pt idx="392">
                        <c:v>45321</c:v>
                      </c:pt>
                      <c:pt idx="393">
                        <c:v>45322</c:v>
                      </c:pt>
                      <c:pt idx="394">
                        <c:v>45323</c:v>
                      </c:pt>
                      <c:pt idx="395">
                        <c:v>45324</c:v>
                      </c:pt>
                      <c:pt idx="396">
                        <c:v>45327</c:v>
                      </c:pt>
                      <c:pt idx="397">
                        <c:v>45328</c:v>
                      </c:pt>
                      <c:pt idx="398">
                        <c:v>45329</c:v>
                      </c:pt>
                      <c:pt idx="399">
                        <c:v>45330</c:v>
                      </c:pt>
                      <c:pt idx="400">
                        <c:v>45331</c:v>
                      </c:pt>
                      <c:pt idx="401">
                        <c:v>45334</c:v>
                      </c:pt>
                      <c:pt idx="402">
                        <c:v>45335</c:v>
                      </c:pt>
                      <c:pt idx="403">
                        <c:v>45336</c:v>
                      </c:pt>
                      <c:pt idx="404">
                        <c:v>45337</c:v>
                      </c:pt>
                      <c:pt idx="405">
                        <c:v>45338</c:v>
                      </c:pt>
                      <c:pt idx="406">
                        <c:v>45341</c:v>
                      </c:pt>
                      <c:pt idx="407">
                        <c:v>45342</c:v>
                      </c:pt>
                      <c:pt idx="408">
                        <c:v>45343</c:v>
                      </c:pt>
                      <c:pt idx="409">
                        <c:v>45344</c:v>
                      </c:pt>
                      <c:pt idx="410">
                        <c:v>45345</c:v>
                      </c:pt>
                      <c:pt idx="411">
                        <c:v>45348</c:v>
                      </c:pt>
                      <c:pt idx="412">
                        <c:v>45349</c:v>
                      </c:pt>
                      <c:pt idx="413">
                        <c:v>45350</c:v>
                      </c:pt>
                      <c:pt idx="414">
                        <c:v>45351</c:v>
                      </c:pt>
                      <c:pt idx="415">
                        <c:v>45352</c:v>
                      </c:pt>
                      <c:pt idx="416">
                        <c:v>45353</c:v>
                      </c:pt>
                      <c:pt idx="417">
                        <c:v>45355</c:v>
                      </c:pt>
                      <c:pt idx="418">
                        <c:v>45356</c:v>
                      </c:pt>
                      <c:pt idx="419">
                        <c:v>45357</c:v>
                      </c:pt>
                      <c:pt idx="420">
                        <c:v>45358</c:v>
                      </c:pt>
                      <c:pt idx="421">
                        <c:v>45362</c:v>
                      </c:pt>
                      <c:pt idx="422">
                        <c:v>45363</c:v>
                      </c:pt>
                      <c:pt idx="423">
                        <c:v>45364</c:v>
                      </c:pt>
                      <c:pt idx="424">
                        <c:v>45365</c:v>
                      </c:pt>
                      <c:pt idx="425">
                        <c:v>45366</c:v>
                      </c:pt>
                      <c:pt idx="426">
                        <c:v>45369</c:v>
                      </c:pt>
                      <c:pt idx="427">
                        <c:v>45370</c:v>
                      </c:pt>
                      <c:pt idx="428">
                        <c:v>45371</c:v>
                      </c:pt>
                      <c:pt idx="429">
                        <c:v>45372</c:v>
                      </c:pt>
                      <c:pt idx="430">
                        <c:v>45373</c:v>
                      </c:pt>
                      <c:pt idx="431">
                        <c:v>45377</c:v>
                      </c:pt>
                      <c:pt idx="432">
                        <c:v>45378</c:v>
                      </c:pt>
                      <c:pt idx="433">
                        <c:v>45379</c:v>
                      </c:pt>
                      <c:pt idx="434">
                        <c:v>45383</c:v>
                      </c:pt>
                      <c:pt idx="435">
                        <c:v>45384</c:v>
                      </c:pt>
                      <c:pt idx="436">
                        <c:v>45385</c:v>
                      </c:pt>
                      <c:pt idx="437">
                        <c:v>45386</c:v>
                      </c:pt>
                      <c:pt idx="438">
                        <c:v>45387</c:v>
                      </c:pt>
                      <c:pt idx="439">
                        <c:v>45390</c:v>
                      </c:pt>
                      <c:pt idx="440">
                        <c:v>45391</c:v>
                      </c:pt>
                      <c:pt idx="441">
                        <c:v>45392</c:v>
                      </c:pt>
                      <c:pt idx="442">
                        <c:v>45394</c:v>
                      </c:pt>
                      <c:pt idx="443">
                        <c:v>45397</c:v>
                      </c:pt>
                      <c:pt idx="444">
                        <c:v>45398</c:v>
                      </c:pt>
                      <c:pt idx="445">
                        <c:v>45400</c:v>
                      </c:pt>
                      <c:pt idx="446">
                        <c:v>45401</c:v>
                      </c:pt>
                      <c:pt idx="447">
                        <c:v>45404</c:v>
                      </c:pt>
                      <c:pt idx="448">
                        <c:v>45405</c:v>
                      </c:pt>
                      <c:pt idx="449">
                        <c:v>45406</c:v>
                      </c:pt>
                      <c:pt idx="450">
                        <c:v>45407</c:v>
                      </c:pt>
                      <c:pt idx="451">
                        <c:v>45408</c:v>
                      </c:pt>
                      <c:pt idx="452">
                        <c:v>45411</c:v>
                      </c:pt>
                      <c:pt idx="453">
                        <c:v>45412</c:v>
                      </c:pt>
                      <c:pt idx="454">
                        <c:v>45414</c:v>
                      </c:pt>
                      <c:pt idx="455">
                        <c:v>45415</c:v>
                      </c:pt>
                      <c:pt idx="456">
                        <c:v>45418</c:v>
                      </c:pt>
                      <c:pt idx="457">
                        <c:v>45419</c:v>
                      </c:pt>
                      <c:pt idx="458">
                        <c:v>45420</c:v>
                      </c:pt>
                      <c:pt idx="459">
                        <c:v>45421</c:v>
                      </c:pt>
                      <c:pt idx="460">
                        <c:v>45422</c:v>
                      </c:pt>
                      <c:pt idx="461">
                        <c:v>45425</c:v>
                      </c:pt>
                      <c:pt idx="462">
                        <c:v>45426</c:v>
                      </c:pt>
                      <c:pt idx="463">
                        <c:v>45427</c:v>
                      </c:pt>
                      <c:pt idx="464">
                        <c:v>45428</c:v>
                      </c:pt>
                      <c:pt idx="465">
                        <c:v>45429</c:v>
                      </c:pt>
                      <c:pt idx="466">
                        <c:v>45430</c:v>
                      </c:pt>
                      <c:pt idx="467">
                        <c:v>45433</c:v>
                      </c:pt>
                      <c:pt idx="468">
                        <c:v>45434</c:v>
                      </c:pt>
                      <c:pt idx="469">
                        <c:v>45435</c:v>
                      </c:pt>
                      <c:pt idx="470">
                        <c:v>45436</c:v>
                      </c:pt>
                      <c:pt idx="471">
                        <c:v>45439</c:v>
                      </c:pt>
                      <c:pt idx="472">
                        <c:v>45440</c:v>
                      </c:pt>
                      <c:pt idx="473">
                        <c:v>45441</c:v>
                      </c:pt>
                      <c:pt idx="474">
                        <c:v>45442</c:v>
                      </c:pt>
                      <c:pt idx="475">
                        <c:v>45443</c:v>
                      </c:pt>
                      <c:pt idx="476">
                        <c:v>45446</c:v>
                      </c:pt>
                      <c:pt idx="477">
                        <c:v>45447</c:v>
                      </c:pt>
                      <c:pt idx="478">
                        <c:v>45448</c:v>
                      </c:pt>
                      <c:pt idx="479">
                        <c:v>45449</c:v>
                      </c:pt>
                      <c:pt idx="480">
                        <c:v>45450</c:v>
                      </c:pt>
                      <c:pt idx="481">
                        <c:v>45453</c:v>
                      </c:pt>
                      <c:pt idx="482">
                        <c:v>45454</c:v>
                      </c:pt>
                      <c:pt idx="483">
                        <c:v>45455</c:v>
                      </c:pt>
                      <c:pt idx="484">
                        <c:v>45456</c:v>
                      </c:pt>
                      <c:pt idx="485">
                        <c:v>45457</c:v>
                      </c:pt>
                      <c:pt idx="486">
                        <c:v>45461</c:v>
                      </c:pt>
                      <c:pt idx="487">
                        <c:v>45462</c:v>
                      </c:pt>
                      <c:pt idx="488">
                        <c:v>45463</c:v>
                      </c:pt>
                      <c:pt idx="489">
                        <c:v>45464</c:v>
                      </c:pt>
                      <c:pt idx="490">
                        <c:v>45467</c:v>
                      </c:pt>
                      <c:pt idx="491">
                        <c:v>45468</c:v>
                      </c:pt>
                      <c:pt idx="492">
                        <c:v>45469</c:v>
                      </c:pt>
                      <c:pt idx="493">
                        <c:v>45470</c:v>
                      </c:pt>
                      <c:pt idx="494">
                        <c:v>45471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C6D-400E-BA38-DF1CAB44859B}"/>
                  </c:ext>
                </c:extLst>
              </c15:ser>
            </c15:filteredScatterSeries>
          </c:ext>
        </c:extLst>
      </c:scatterChart>
      <c:valAx>
        <c:axId val="59617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71551"/>
        <c:crosses val="autoZero"/>
        <c:crossBetween val="midCat"/>
      </c:valAx>
      <c:valAx>
        <c:axId val="5961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7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Correlation-daily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'Part 1'!$BW$2:$CD$2</c:f>
              <c:strCache>
                <c:ptCount val="8"/>
                <c:pt idx="0">
                  <c:v>CUB</c:v>
                </c:pt>
                <c:pt idx="1">
                  <c:v>PAGEIND</c:v>
                </c:pt>
                <c:pt idx="2">
                  <c:v>INOXWIND</c:v>
                </c:pt>
                <c:pt idx="3">
                  <c:v>DATAPATTNS</c:v>
                </c:pt>
                <c:pt idx="4">
                  <c:v>POLICYBZR</c:v>
                </c:pt>
                <c:pt idx="5">
                  <c:v>DALBHARAT</c:v>
                </c:pt>
                <c:pt idx="6">
                  <c:v>DLF</c:v>
                </c:pt>
                <c:pt idx="7">
                  <c:v>OIL</c:v>
                </c:pt>
              </c:strCache>
            </c:strRef>
          </c:cat>
          <c:val>
            <c:numRef>
              <c:f>'Part 1'!$BW$3:$CD$3</c:f>
              <c:numCache>
                <c:formatCode>General</c:formatCode>
                <c:ptCount val="8"/>
                <c:pt idx="0">
                  <c:v>0.44466894434156889</c:v>
                </c:pt>
                <c:pt idx="1">
                  <c:v>0.26450937662240981</c:v>
                </c:pt>
                <c:pt idx="2">
                  <c:v>0.18621437622459641</c:v>
                </c:pt>
                <c:pt idx="3">
                  <c:v>0.27667805059617467</c:v>
                </c:pt>
                <c:pt idx="4">
                  <c:v>0.26421571691937557</c:v>
                </c:pt>
                <c:pt idx="5">
                  <c:v>0.49556187680129982</c:v>
                </c:pt>
                <c:pt idx="6">
                  <c:v>0.58882037991371028</c:v>
                </c:pt>
                <c:pt idx="7">
                  <c:v>0.29604094942134429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0-49DF-BD6F-814628C6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699728"/>
        <c:axId val="1698697808"/>
      </c:barChart>
      <c:catAx>
        <c:axId val="16986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97808"/>
        <c:crosses val="autoZero"/>
        <c:auto val="1"/>
        <c:lblAlgn val="ctr"/>
        <c:lblOffset val="100"/>
        <c:noMultiLvlLbl val="0"/>
      </c:catAx>
      <c:valAx>
        <c:axId val="16986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9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Correlation-weekly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'Part 1'!$BW$6:$CD$6</c:f>
              <c:strCache>
                <c:ptCount val="8"/>
                <c:pt idx="0">
                  <c:v>CUB</c:v>
                </c:pt>
                <c:pt idx="1">
                  <c:v>PAGEIND</c:v>
                </c:pt>
                <c:pt idx="2">
                  <c:v>INOXWIND</c:v>
                </c:pt>
                <c:pt idx="3">
                  <c:v>DATAPATTNS</c:v>
                </c:pt>
                <c:pt idx="4">
                  <c:v>POLICYBZR</c:v>
                </c:pt>
                <c:pt idx="5">
                  <c:v>DALBHARAT</c:v>
                </c:pt>
                <c:pt idx="6">
                  <c:v>DLF</c:v>
                </c:pt>
                <c:pt idx="7">
                  <c:v>OIL</c:v>
                </c:pt>
              </c:strCache>
            </c:strRef>
          </c:cat>
          <c:val>
            <c:numRef>
              <c:f>'Part 1'!$BW$7:$CD$7</c:f>
              <c:numCache>
                <c:formatCode>General</c:formatCode>
                <c:ptCount val="8"/>
                <c:pt idx="0">
                  <c:v>0.40139813942292329</c:v>
                </c:pt>
                <c:pt idx="1">
                  <c:v>0.28008764620269</c:v>
                </c:pt>
                <c:pt idx="2">
                  <c:v>0.37197174886374468</c:v>
                </c:pt>
                <c:pt idx="3">
                  <c:v>0.34040083126899112</c:v>
                </c:pt>
                <c:pt idx="4">
                  <c:v>0.2184466078407227</c:v>
                </c:pt>
                <c:pt idx="5">
                  <c:v>0.53885661692720388</c:v>
                </c:pt>
                <c:pt idx="6">
                  <c:v>0.60912346461643341</c:v>
                </c:pt>
                <c:pt idx="7">
                  <c:v>-2.4498015830037887E-2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7-4451-8628-A20C9F03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009680"/>
        <c:axId val="514012080"/>
      </c:barChart>
      <c:catAx>
        <c:axId val="51400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12080"/>
        <c:crosses val="autoZero"/>
        <c:auto val="1"/>
        <c:lblAlgn val="ctr"/>
        <c:lblOffset val="100"/>
        <c:noMultiLvlLbl val="0"/>
      </c:catAx>
      <c:valAx>
        <c:axId val="5140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Correlation-monthly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 1'!$BW$10:$CD$10</c:f>
              <c:strCache>
                <c:ptCount val="8"/>
                <c:pt idx="0">
                  <c:v>CUB</c:v>
                </c:pt>
                <c:pt idx="1">
                  <c:v>PAGEIND</c:v>
                </c:pt>
                <c:pt idx="2">
                  <c:v>INOXWIND</c:v>
                </c:pt>
                <c:pt idx="3">
                  <c:v>DATAPATTNS</c:v>
                </c:pt>
                <c:pt idx="4">
                  <c:v>POLICYBZR</c:v>
                </c:pt>
                <c:pt idx="5">
                  <c:v>DALBHARAT</c:v>
                </c:pt>
                <c:pt idx="6">
                  <c:v>DLF</c:v>
                </c:pt>
                <c:pt idx="7">
                  <c:v>OIL</c:v>
                </c:pt>
              </c:strCache>
            </c:strRef>
          </c:cat>
          <c:val>
            <c:numRef>
              <c:f>'Part 1'!$BW$11:$CD$11</c:f>
              <c:numCache>
                <c:formatCode>General</c:formatCode>
                <c:ptCount val="8"/>
                <c:pt idx="0">
                  <c:v>0.60061111958017244</c:v>
                </c:pt>
                <c:pt idx="1">
                  <c:v>0.55434404509200452</c:v>
                </c:pt>
                <c:pt idx="2">
                  <c:v>0.4259481488528154</c:v>
                </c:pt>
                <c:pt idx="3">
                  <c:v>0.29513965870264369</c:v>
                </c:pt>
                <c:pt idx="4">
                  <c:v>-0.22921818521906467</c:v>
                </c:pt>
                <c:pt idx="5">
                  <c:v>0.41424883338054919</c:v>
                </c:pt>
                <c:pt idx="6">
                  <c:v>0.7076590370894289</c:v>
                </c:pt>
                <c:pt idx="7">
                  <c:v>3.7447209953426507E-2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048-B968-A140B57F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617584"/>
        <c:axId val="1621626704"/>
      </c:barChart>
      <c:catAx>
        <c:axId val="16216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26704"/>
        <c:crosses val="autoZero"/>
        <c:auto val="1"/>
        <c:lblAlgn val="ctr"/>
        <c:lblOffset val="100"/>
        <c:noMultiLvlLbl val="0"/>
      </c:catAx>
      <c:valAx>
        <c:axId val="16216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 Plot for Excess</a:t>
            </a:r>
            <a:r>
              <a:rPr lang="en-IN" baseline="0"/>
              <a:t> Returns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 3'!$F$2</c:f>
              <c:strCache>
                <c:ptCount val="1"/>
                <c:pt idx="0">
                  <c:v>Portfolio Excess Returns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3'!$A$3:$A$496</c:f>
              <c:numCache>
                <c:formatCode>d\-mmm\-yy</c:formatCode>
                <c:ptCount val="494"/>
                <c:pt idx="0">
                  <c:v>45471</c:v>
                </c:pt>
                <c:pt idx="1">
                  <c:v>45470</c:v>
                </c:pt>
                <c:pt idx="2">
                  <c:v>45469</c:v>
                </c:pt>
                <c:pt idx="3">
                  <c:v>45468</c:v>
                </c:pt>
                <c:pt idx="4">
                  <c:v>45467</c:v>
                </c:pt>
                <c:pt idx="5">
                  <c:v>45464</c:v>
                </c:pt>
                <c:pt idx="6">
                  <c:v>45463</c:v>
                </c:pt>
                <c:pt idx="7">
                  <c:v>45462</c:v>
                </c:pt>
                <c:pt idx="8">
                  <c:v>45461</c:v>
                </c:pt>
                <c:pt idx="9">
                  <c:v>45457</c:v>
                </c:pt>
                <c:pt idx="10">
                  <c:v>45456</c:v>
                </c:pt>
                <c:pt idx="11">
                  <c:v>45455</c:v>
                </c:pt>
                <c:pt idx="12">
                  <c:v>45454</c:v>
                </c:pt>
                <c:pt idx="13">
                  <c:v>45453</c:v>
                </c:pt>
                <c:pt idx="14">
                  <c:v>45450</c:v>
                </c:pt>
                <c:pt idx="15">
                  <c:v>45449</c:v>
                </c:pt>
                <c:pt idx="16">
                  <c:v>45448</c:v>
                </c:pt>
                <c:pt idx="17">
                  <c:v>45447</c:v>
                </c:pt>
                <c:pt idx="18">
                  <c:v>45446</c:v>
                </c:pt>
                <c:pt idx="19">
                  <c:v>45443</c:v>
                </c:pt>
                <c:pt idx="20">
                  <c:v>45442</c:v>
                </c:pt>
                <c:pt idx="21">
                  <c:v>45441</c:v>
                </c:pt>
                <c:pt idx="22">
                  <c:v>45440</c:v>
                </c:pt>
                <c:pt idx="23">
                  <c:v>45439</c:v>
                </c:pt>
                <c:pt idx="24">
                  <c:v>45436</c:v>
                </c:pt>
                <c:pt idx="25">
                  <c:v>45435</c:v>
                </c:pt>
                <c:pt idx="26">
                  <c:v>45434</c:v>
                </c:pt>
                <c:pt idx="27">
                  <c:v>45433</c:v>
                </c:pt>
                <c:pt idx="28">
                  <c:v>45430</c:v>
                </c:pt>
                <c:pt idx="29">
                  <c:v>45429</c:v>
                </c:pt>
                <c:pt idx="30">
                  <c:v>45428</c:v>
                </c:pt>
                <c:pt idx="31">
                  <c:v>45427</c:v>
                </c:pt>
                <c:pt idx="32">
                  <c:v>45426</c:v>
                </c:pt>
                <c:pt idx="33">
                  <c:v>45425</c:v>
                </c:pt>
                <c:pt idx="34">
                  <c:v>45422</c:v>
                </c:pt>
                <c:pt idx="35">
                  <c:v>45421</c:v>
                </c:pt>
                <c:pt idx="36">
                  <c:v>45420</c:v>
                </c:pt>
                <c:pt idx="37">
                  <c:v>45419</c:v>
                </c:pt>
                <c:pt idx="38">
                  <c:v>45418</c:v>
                </c:pt>
                <c:pt idx="39">
                  <c:v>45415</c:v>
                </c:pt>
                <c:pt idx="40">
                  <c:v>45414</c:v>
                </c:pt>
                <c:pt idx="41">
                  <c:v>45412</c:v>
                </c:pt>
                <c:pt idx="42">
                  <c:v>45411</c:v>
                </c:pt>
                <c:pt idx="43">
                  <c:v>45408</c:v>
                </c:pt>
                <c:pt idx="44">
                  <c:v>45407</c:v>
                </c:pt>
                <c:pt idx="45">
                  <c:v>45406</c:v>
                </c:pt>
                <c:pt idx="46">
                  <c:v>45405</c:v>
                </c:pt>
                <c:pt idx="47">
                  <c:v>45404</c:v>
                </c:pt>
                <c:pt idx="48">
                  <c:v>45401</c:v>
                </c:pt>
                <c:pt idx="49">
                  <c:v>45400</c:v>
                </c:pt>
                <c:pt idx="50">
                  <c:v>45398</c:v>
                </c:pt>
                <c:pt idx="51">
                  <c:v>45397</c:v>
                </c:pt>
                <c:pt idx="52">
                  <c:v>45394</c:v>
                </c:pt>
                <c:pt idx="53">
                  <c:v>45392</c:v>
                </c:pt>
                <c:pt idx="54">
                  <c:v>45391</c:v>
                </c:pt>
                <c:pt idx="55">
                  <c:v>45390</c:v>
                </c:pt>
                <c:pt idx="56">
                  <c:v>45387</c:v>
                </c:pt>
                <c:pt idx="57">
                  <c:v>45386</c:v>
                </c:pt>
                <c:pt idx="58">
                  <c:v>45385</c:v>
                </c:pt>
                <c:pt idx="59">
                  <c:v>45384</c:v>
                </c:pt>
                <c:pt idx="60">
                  <c:v>45383</c:v>
                </c:pt>
                <c:pt idx="61">
                  <c:v>45379</c:v>
                </c:pt>
                <c:pt idx="62">
                  <c:v>45378</c:v>
                </c:pt>
                <c:pt idx="63">
                  <c:v>45377</c:v>
                </c:pt>
                <c:pt idx="64">
                  <c:v>45373</c:v>
                </c:pt>
                <c:pt idx="65">
                  <c:v>45372</c:v>
                </c:pt>
                <c:pt idx="66">
                  <c:v>45371</c:v>
                </c:pt>
                <c:pt idx="67">
                  <c:v>45370</c:v>
                </c:pt>
                <c:pt idx="68">
                  <c:v>45369</c:v>
                </c:pt>
                <c:pt idx="69">
                  <c:v>45366</c:v>
                </c:pt>
                <c:pt idx="70">
                  <c:v>45365</c:v>
                </c:pt>
                <c:pt idx="71">
                  <c:v>45364</c:v>
                </c:pt>
                <c:pt idx="72">
                  <c:v>45363</c:v>
                </c:pt>
                <c:pt idx="73">
                  <c:v>45362</c:v>
                </c:pt>
                <c:pt idx="74">
                  <c:v>45358</c:v>
                </c:pt>
                <c:pt idx="75">
                  <c:v>45357</c:v>
                </c:pt>
                <c:pt idx="76">
                  <c:v>45356</c:v>
                </c:pt>
                <c:pt idx="77">
                  <c:v>45355</c:v>
                </c:pt>
                <c:pt idx="78">
                  <c:v>45353</c:v>
                </c:pt>
                <c:pt idx="79">
                  <c:v>45352</c:v>
                </c:pt>
                <c:pt idx="80">
                  <c:v>45351</c:v>
                </c:pt>
                <c:pt idx="81">
                  <c:v>45350</c:v>
                </c:pt>
                <c:pt idx="82">
                  <c:v>45349</c:v>
                </c:pt>
                <c:pt idx="83">
                  <c:v>45348</c:v>
                </c:pt>
                <c:pt idx="84">
                  <c:v>45345</c:v>
                </c:pt>
                <c:pt idx="85">
                  <c:v>45344</c:v>
                </c:pt>
                <c:pt idx="86">
                  <c:v>45343</c:v>
                </c:pt>
                <c:pt idx="87">
                  <c:v>45342</c:v>
                </c:pt>
                <c:pt idx="88">
                  <c:v>45341</c:v>
                </c:pt>
                <c:pt idx="89">
                  <c:v>45338</c:v>
                </c:pt>
                <c:pt idx="90">
                  <c:v>45337</c:v>
                </c:pt>
                <c:pt idx="91">
                  <c:v>45336</c:v>
                </c:pt>
                <c:pt idx="92">
                  <c:v>45335</c:v>
                </c:pt>
                <c:pt idx="93">
                  <c:v>45334</c:v>
                </c:pt>
                <c:pt idx="94">
                  <c:v>45331</c:v>
                </c:pt>
                <c:pt idx="95">
                  <c:v>45330</c:v>
                </c:pt>
                <c:pt idx="96">
                  <c:v>45329</c:v>
                </c:pt>
                <c:pt idx="97">
                  <c:v>45328</c:v>
                </c:pt>
                <c:pt idx="98">
                  <c:v>45327</c:v>
                </c:pt>
                <c:pt idx="99">
                  <c:v>45324</c:v>
                </c:pt>
                <c:pt idx="100">
                  <c:v>45323</c:v>
                </c:pt>
                <c:pt idx="101">
                  <c:v>45322</c:v>
                </c:pt>
                <c:pt idx="102">
                  <c:v>45321</c:v>
                </c:pt>
                <c:pt idx="103">
                  <c:v>45320</c:v>
                </c:pt>
                <c:pt idx="104">
                  <c:v>45316</c:v>
                </c:pt>
                <c:pt idx="105">
                  <c:v>45315</c:v>
                </c:pt>
                <c:pt idx="106">
                  <c:v>45314</c:v>
                </c:pt>
                <c:pt idx="107">
                  <c:v>45311</c:v>
                </c:pt>
                <c:pt idx="108">
                  <c:v>45310</c:v>
                </c:pt>
                <c:pt idx="109">
                  <c:v>45309</c:v>
                </c:pt>
                <c:pt idx="110">
                  <c:v>45308</c:v>
                </c:pt>
                <c:pt idx="111">
                  <c:v>45307</c:v>
                </c:pt>
                <c:pt idx="112">
                  <c:v>45306</c:v>
                </c:pt>
                <c:pt idx="113">
                  <c:v>45303</c:v>
                </c:pt>
                <c:pt idx="114">
                  <c:v>45302</c:v>
                </c:pt>
                <c:pt idx="115">
                  <c:v>45301</c:v>
                </c:pt>
                <c:pt idx="116">
                  <c:v>45300</c:v>
                </c:pt>
                <c:pt idx="117">
                  <c:v>45299</c:v>
                </c:pt>
                <c:pt idx="118">
                  <c:v>45296</c:v>
                </c:pt>
                <c:pt idx="119">
                  <c:v>45295</c:v>
                </c:pt>
                <c:pt idx="120">
                  <c:v>45294</c:v>
                </c:pt>
                <c:pt idx="121">
                  <c:v>45293</c:v>
                </c:pt>
                <c:pt idx="122">
                  <c:v>45292</c:v>
                </c:pt>
                <c:pt idx="123">
                  <c:v>45289</c:v>
                </c:pt>
                <c:pt idx="124">
                  <c:v>45288</c:v>
                </c:pt>
                <c:pt idx="125">
                  <c:v>45287</c:v>
                </c:pt>
                <c:pt idx="126">
                  <c:v>45286</c:v>
                </c:pt>
                <c:pt idx="127">
                  <c:v>45282</c:v>
                </c:pt>
                <c:pt idx="128">
                  <c:v>45281</c:v>
                </c:pt>
                <c:pt idx="129">
                  <c:v>45280</c:v>
                </c:pt>
                <c:pt idx="130">
                  <c:v>45279</c:v>
                </c:pt>
                <c:pt idx="131">
                  <c:v>45278</c:v>
                </c:pt>
                <c:pt idx="132">
                  <c:v>45275</c:v>
                </c:pt>
                <c:pt idx="133">
                  <c:v>45274</c:v>
                </c:pt>
                <c:pt idx="134">
                  <c:v>45273</c:v>
                </c:pt>
                <c:pt idx="135">
                  <c:v>45272</c:v>
                </c:pt>
                <c:pt idx="136">
                  <c:v>45271</c:v>
                </c:pt>
                <c:pt idx="137">
                  <c:v>45268</c:v>
                </c:pt>
                <c:pt idx="138">
                  <c:v>45267</c:v>
                </c:pt>
                <c:pt idx="139">
                  <c:v>45266</c:v>
                </c:pt>
                <c:pt idx="140">
                  <c:v>45265</c:v>
                </c:pt>
                <c:pt idx="141">
                  <c:v>45264</c:v>
                </c:pt>
                <c:pt idx="142">
                  <c:v>45261</c:v>
                </c:pt>
                <c:pt idx="143">
                  <c:v>45260</c:v>
                </c:pt>
                <c:pt idx="144">
                  <c:v>45259</c:v>
                </c:pt>
                <c:pt idx="145">
                  <c:v>45258</c:v>
                </c:pt>
                <c:pt idx="146">
                  <c:v>45254</c:v>
                </c:pt>
                <c:pt idx="147">
                  <c:v>45253</c:v>
                </c:pt>
                <c:pt idx="148">
                  <c:v>45252</c:v>
                </c:pt>
                <c:pt idx="149">
                  <c:v>45251</c:v>
                </c:pt>
                <c:pt idx="150">
                  <c:v>45250</c:v>
                </c:pt>
                <c:pt idx="151">
                  <c:v>45247</c:v>
                </c:pt>
                <c:pt idx="152">
                  <c:v>45246</c:v>
                </c:pt>
                <c:pt idx="153">
                  <c:v>45245</c:v>
                </c:pt>
                <c:pt idx="154">
                  <c:v>45243</c:v>
                </c:pt>
                <c:pt idx="155">
                  <c:v>45242</c:v>
                </c:pt>
                <c:pt idx="156">
                  <c:v>45240</c:v>
                </c:pt>
                <c:pt idx="157">
                  <c:v>45239</c:v>
                </c:pt>
                <c:pt idx="158">
                  <c:v>45238</c:v>
                </c:pt>
                <c:pt idx="159">
                  <c:v>45237</c:v>
                </c:pt>
                <c:pt idx="160">
                  <c:v>45236</c:v>
                </c:pt>
                <c:pt idx="161">
                  <c:v>45233</c:v>
                </c:pt>
                <c:pt idx="162">
                  <c:v>45232</c:v>
                </c:pt>
                <c:pt idx="163">
                  <c:v>45231</c:v>
                </c:pt>
                <c:pt idx="164">
                  <c:v>45230</c:v>
                </c:pt>
                <c:pt idx="165">
                  <c:v>45229</c:v>
                </c:pt>
                <c:pt idx="166">
                  <c:v>45226</c:v>
                </c:pt>
                <c:pt idx="167">
                  <c:v>45225</c:v>
                </c:pt>
                <c:pt idx="168">
                  <c:v>45224</c:v>
                </c:pt>
                <c:pt idx="169">
                  <c:v>45222</c:v>
                </c:pt>
                <c:pt idx="170">
                  <c:v>45219</c:v>
                </c:pt>
                <c:pt idx="171">
                  <c:v>45218</c:v>
                </c:pt>
                <c:pt idx="172">
                  <c:v>45217</c:v>
                </c:pt>
                <c:pt idx="173">
                  <c:v>45216</c:v>
                </c:pt>
                <c:pt idx="174">
                  <c:v>45215</c:v>
                </c:pt>
                <c:pt idx="175">
                  <c:v>45212</c:v>
                </c:pt>
                <c:pt idx="176">
                  <c:v>45211</c:v>
                </c:pt>
                <c:pt idx="177">
                  <c:v>45210</c:v>
                </c:pt>
                <c:pt idx="178">
                  <c:v>45209</c:v>
                </c:pt>
                <c:pt idx="179">
                  <c:v>45208</c:v>
                </c:pt>
                <c:pt idx="180">
                  <c:v>45205</c:v>
                </c:pt>
                <c:pt idx="181">
                  <c:v>45204</c:v>
                </c:pt>
                <c:pt idx="182">
                  <c:v>45203</c:v>
                </c:pt>
                <c:pt idx="183">
                  <c:v>45202</c:v>
                </c:pt>
                <c:pt idx="184">
                  <c:v>45198</c:v>
                </c:pt>
                <c:pt idx="185">
                  <c:v>45197</c:v>
                </c:pt>
                <c:pt idx="186">
                  <c:v>45196</c:v>
                </c:pt>
                <c:pt idx="187">
                  <c:v>45195</c:v>
                </c:pt>
                <c:pt idx="188">
                  <c:v>45194</c:v>
                </c:pt>
                <c:pt idx="189">
                  <c:v>45191</c:v>
                </c:pt>
                <c:pt idx="190">
                  <c:v>45190</c:v>
                </c:pt>
                <c:pt idx="191">
                  <c:v>45189</c:v>
                </c:pt>
                <c:pt idx="192">
                  <c:v>45187</c:v>
                </c:pt>
                <c:pt idx="193">
                  <c:v>45184</c:v>
                </c:pt>
                <c:pt idx="194">
                  <c:v>45183</c:v>
                </c:pt>
                <c:pt idx="195">
                  <c:v>45182</c:v>
                </c:pt>
                <c:pt idx="196">
                  <c:v>45181</c:v>
                </c:pt>
                <c:pt idx="197">
                  <c:v>45180</c:v>
                </c:pt>
                <c:pt idx="198">
                  <c:v>45177</c:v>
                </c:pt>
                <c:pt idx="199">
                  <c:v>45176</c:v>
                </c:pt>
                <c:pt idx="200">
                  <c:v>45175</c:v>
                </c:pt>
                <c:pt idx="201">
                  <c:v>45174</c:v>
                </c:pt>
                <c:pt idx="202">
                  <c:v>45173</c:v>
                </c:pt>
                <c:pt idx="203">
                  <c:v>45170</c:v>
                </c:pt>
                <c:pt idx="204">
                  <c:v>45169</c:v>
                </c:pt>
                <c:pt idx="205">
                  <c:v>45168</c:v>
                </c:pt>
                <c:pt idx="206">
                  <c:v>45167</c:v>
                </c:pt>
                <c:pt idx="207">
                  <c:v>45166</c:v>
                </c:pt>
                <c:pt idx="208">
                  <c:v>45163</c:v>
                </c:pt>
                <c:pt idx="209">
                  <c:v>45162</c:v>
                </c:pt>
                <c:pt idx="210">
                  <c:v>45161</c:v>
                </c:pt>
                <c:pt idx="211">
                  <c:v>45160</c:v>
                </c:pt>
                <c:pt idx="212">
                  <c:v>45159</c:v>
                </c:pt>
                <c:pt idx="213">
                  <c:v>45156</c:v>
                </c:pt>
                <c:pt idx="214">
                  <c:v>45155</c:v>
                </c:pt>
                <c:pt idx="215">
                  <c:v>45154</c:v>
                </c:pt>
                <c:pt idx="216">
                  <c:v>45152</c:v>
                </c:pt>
                <c:pt idx="217">
                  <c:v>45149</c:v>
                </c:pt>
                <c:pt idx="218">
                  <c:v>45148</c:v>
                </c:pt>
                <c:pt idx="219">
                  <c:v>45147</c:v>
                </c:pt>
                <c:pt idx="220">
                  <c:v>45146</c:v>
                </c:pt>
                <c:pt idx="221">
                  <c:v>45145</c:v>
                </c:pt>
                <c:pt idx="222">
                  <c:v>45142</c:v>
                </c:pt>
                <c:pt idx="223">
                  <c:v>45141</c:v>
                </c:pt>
                <c:pt idx="224">
                  <c:v>45140</c:v>
                </c:pt>
                <c:pt idx="225">
                  <c:v>45139</c:v>
                </c:pt>
                <c:pt idx="226">
                  <c:v>45138</c:v>
                </c:pt>
                <c:pt idx="227">
                  <c:v>45135</c:v>
                </c:pt>
                <c:pt idx="228">
                  <c:v>45134</c:v>
                </c:pt>
                <c:pt idx="229">
                  <c:v>45133</c:v>
                </c:pt>
                <c:pt idx="230">
                  <c:v>45132</c:v>
                </c:pt>
                <c:pt idx="231">
                  <c:v>45131</c:v>
                </c:pt>
                <c:pt idx="232">
                  <c:v>45128</c:v>
                </c:pt>
                <c:pt idx="233">
                  <c:v>45127</c:v>
                </c:pt>
                <c:pt idx="234">
                  <c:v>45126</c:v>
                </c:pt>
                <c:pt idx="235">
                  <c:v>45125</c:v>
                </c:pt>
                <c:pt idx="236">
                  <c:v>45124</c:v>
                </c:pt>
                <c:pt idx="237">
                  <c:v>45121</c:v>
                </c:pt>
                <c:pt idx="238">
                  <c:v>45120</c:v>
                </c:pt>
                <c:pt idx="239">
                  <c:v>45119</c:v>
                </c:pt>
                <c:pt idx="240">
                  <c:v>45118</c:v>
                </c:pt>
                <c:pt idx="241">
                  <c:v>45117</c:v>
                </c:pt>
                <c:pt idx="242">
                  <c:v>45114</c:v>
                </c:pt>
                <c:pt idx="243">
                  <c:v>45113</c:v>
                </c:pt>
                <c:pt idx="244">
                  <c:v>45112</c:v>
                </c:pt>
                <c:pt idx="245">
                  <c:v>45111</c:v>
                </c:pt>
                <c:pt idx="246">
                  <c:v>45110</c:v>
                </c:pt>
                <c:pt idx="247">
                  <c:v>45107</c:v>
                </c:pt>
                <c:pt idx="248">
                  <c:v>45105</c:v>
                </c:pt>
                <c:pt idx="249">
                  <c:v>45104</c:v>
                </c:pt>
                <c:pt idx="250">
                  <c:v>45103</c:v>
                </c:pt>
                <c:pt idx="251">
                  <c:v>45100</c:v>
                </c:pt>
                <c:pt idx="252">
                  <c:v>45099</c:v>
                </c:pt>
                <c:pt idx="253">
                  <c:v>45098</c:v>
                </c:pt>
                <c:pt idx="254">
                  <c:v>45097</c:v>
                </c:pt>
                <c:pt idx="255">
                  <c:v>45096</c:v>
                </c:pt>
                <c:pt idx="256">
                  <c:v>45093</c:v>
                </c:pt>
                <c:pt idx="257">
                  <c:v>45092</c:v>
                </c:pt>
                <c:pt idx="258">
                  <c:v>45091</c:v>
                </c:pt>
                <c:pt idx="259">
                  <c:v>45090</c:v>
                </c:pt>
                <c:pt idx="260">
                  <c:v>45089</c:v>
                </c:pt>
                <c:pt idx="261">
                  <c:v>45086</c:v>
                </c:pt>
                <c:pt idx="262">
                  <c:v>45085</c:v>
                </c:pt>
                <c:pt idx="263">
                  <c:v>45084</c:v>
                </c:pt>
                <c:pt idx="264">
                  <c:v>45083</c:v>
                </c:pt>
                <c:pt idx="265">
                  <c:v>45082</c:v>
                </c:pt>
                <c:pt idx="266">
                  <c:v>45079</c:v>
                </c:pt>
                <c:pt idx="267">
                  <c:v>45078</c:v>
                </c:pt>
                <c:pt idx="268">
                  <c:v>45077</c:v>
                </c:pt>
                <c:pt idx="269">
                  <c:v>45076</c:v>
                </c:pt>
                <c:pt idx="270">
                  <c:v>45075</c:v>
                </c:pt>
                <c:pt idx="271">
                  <c:v>45072</c:v>
                </c:pt>
                <c:pt idx="272">
                  <c:v>45071</c:v>
                </c:pt>
                <c:pt idx="273">
                  <c:v>45070</c:v>
                </c:pt>
                <c:pt idx="274">
                  <c:v>45069</c:v>
                </c:pt>
                <c:pt idx="275">
                  <c:v>45068</c:v>
                </c:pt>
                <c:pt idx="276">
                  <c:v>45065</c:v>
                </c:pt>
                <c:pt idx="277">
                  <c:v>45064</c:v>
                </c:pt>
                <c:pt idx="278">
                  <c:v>45063</c:v>
                </c:pt>
                <c:pt idx="279">
                  <c:v>45062</c:v>
                </c:pt>
                <c:pt idx="280">
                  <c:v>45061</c:v>
                </c:pt>
                <c:pt idx="281">
                  <c:v>45058</c:v>
                </c:pt>
                <c:pt idx="282">
                  <c:v>45057</c:v>
                </c:pt>
                <c:pt idx="283">
                  <c:v>45056</c:v>
                </c:pt>
                <c:pt idx="284">
                  <c:v>45055</c:v>
                </c:pt>
                <c:pt idx="285">
                  <c:v>45054</c:v>
                </c:pt>
                <c:pt idx="286">
                  <c:v>45051</c:v>
                </c:pt>
                <c:pt idx="287">
                  <c:v>45050</c:v>
                </c:pt>
                <c:pt idx="288">
                  <c:v>45049</c:v>
                </c:pt>
                <c:pt idx="289">
                  <c:v>45048</c:v>
                </c:pt>
                <c:pt idx="290">
                  <c:v>45044</c:v>
                </c:pt>
                <c:pt idx="291">
                  <c:v>45043</c:v>
                </c:pt>
                <c:pt idx="292">
                  <c:v>45042</c:v>
                </c:pt>
                <c:pt idx="293">
                  <c:v>45041</c:v>
                </c:pt>
                <c:pt idx="294">
                  <c:v>45040</c:v>
                </c:pt>
                <c:pt idx="295">
                  <c:v>45037</c:v>
                </c:pt>
                <c:pt idx="296">
                  <c:v>45036</c:v>
                </c:pt>
                <c:pt idx="297">
                  <c:v>45035</c:v>
                </c:pt>
                <c:pt idx="298">
                  <c:v>45034</c:v>
                </c:pt>
                <c:pt idx="299">
                  <c:v>45033</c:v>
                </c:pt>
                <c:pt idx="300">
                  <c:v>45029</c:v>
                </c:pt>
                <c:pt idx="301">
                  <c:v>45028</c:v>
                </c:pt>
                <c:pt idx="302">
                  <c:v>45027</c:v>
                </c:pt>
                <c:pt idx="303">
                  <c:v>45026</c:v>
                </c:pt>
                <c:pt idx="304">
                  <c:v>45022</c:v>
                </c:pt>
                <c:pt idx="305">
                  <c:v>45021</c:v>
                </c:pt>
                <c:pt idx="306">
                  <c:v>45019</c:v>
                </c:pt>
                <c:pt idx="307">
                  <c:v>45016</c:v>
                </c:pt>
                <c:pt idx="308">
                  <c:v>45014</c:v>
                </c:pt>
                <c:pt idx="309">
                  <c:v>45013</c:v>
                </c:pt>
                <c:pt idx="310">
                  <c:v>45012</c:v>
                </c:pt>
                <c:pt idx="311">
                  <c:v>45009</c:v>
                </c:pt>
                <c:pt idx="312">
                  <c:v>45008</c:v>
                </c:pt>
                <c:pt idx="313">
                  <c:v>45007</c:v>
                </c:pt>
                <c:pt idx="314">
                  <c:v>45006</c:v>
                </c:pt>
                <c:pt idx="315">
                  <c:v>45005</c:v>
                </c:pt>
                <c:pt idx="316">
                  <c:v>45002</c:v>
                </c:pt>
                <c:pt idx="317">
                  <c:v>45001</c:v>
                </c:pt>
                <c:pt idx="318">
                  <c:v>45000</c:v>
                </c:pt>
                <c:pt idx="319">
                  <c:v>44999</c:v>
                </c:pt>
                <c:pt idx="320">
                  <c:v>44998</c:v>
                </c:pt>
                <c:pt idx="321">
                  <c:v>44995</c:v>
                </c:pt>
                <c:pt idx="322">
                  <c:v>44994</c:v>
                </c:pt>
                <c:pt idx="323">
                  <c:v>44993</c:v>
                </c:pt>
                <c:pt idx="324">
                  <c:v>44991</c:v>
                </c:pt>
                <c:pt idx="325">
                  <c:v>44988</c:v>
                </c:pt>
                <c:pt idx="326">
                  <c:v>44987</c:v>
                </c:pt>
                <c:pt idx="327">
                  <c:v>44986</c:v>
                </c:pt>
                <c:pt idx="328">
                  <c:v>44985</c:v>
                </c:pt>
                <c:pt idx="329">
                  <c:v>44984</c:v>
                </c:pt>
                <c:pt idx="330">
                  <c:v>44981</c:v>
                </c:pt>
                <c:pt idx="331">
                  <c:v>44980</c:v>
                </c:pt>
                <c:pt idx="332">
                  <c:v>44979</c:v>
                </c:pt>
                <c:pt idx="333">
                  <c:v>44978</c:v>
                </c:pt>
                <c:pt idx="334">
                  <c:v>44977</c:v>
                </c:pt>
                <c:pt idx="335">
                  <c:v>44974</c:v>
                </c:pt>
                <c:pt idx="336">
                  <c:v>44973</c:v>
                </c:pt>
                <c:pt idx="337">
                  <c:v>44972</c:v>
                </c:pt>
                <c:pt idx="338">
                  <c:v>44971</c:v>
                </c:pt>
                <c:pt idx="339">
                  <c:v>44970</c:v>
                </c:pt>
                <c:pt idx="340">
                  <c:v>44967</c:v>
                </c:pt>
                <c:pt idx="341">
                  <c:v>44966</c:v>
                </c:pt>
                <c:pt idx="342">
                  <c:v>44965</c:v>
                </c:pt>
                <c:pt idx="343">
                  <c:v>44964</c:v>
                </c:pt>
                <c:pt idx="344">
                  <c:v>44963</c:v>
                </c:pt>
                <c:pt idx="345">
                  <c:v>44960</c:v>
                </c:pt>
                <c:pt idx="346">
                  <c:v>44959</c:v>
                </c:pt>
                <c:pt idx="347">
                  <c:v>44958</c:v>
                </c:pt>
                <c:pt idx="348">
                  <c:v>44957</c:v>
                </c:pt>
                <c:pt idx="349">
                  <c:v>44956</c:v>
                </c:pt>
                <c:pt idx="350">
                  <c:v>44953</c:v>
                </c:pt>
                <c:pt idx="351">
                  <c:v>44951</c:v>
                </c:pt>
                <c:pt idx="352">
                  <c:v>44950</c:v>
                </c:pt>
                <c:pt idx="353">
                  <c:v>44949</c:v>
                </c:pt>
                <c:pt idx="354">
                  <c:v>44946</c:v>
                </c:pt>
                <c:pt idx="355">
                  <c:v>44945</c:v>
                </c:pt>
                <c:pt idx="356">
                  <c:v>44944</c:v>
                </c:pt>
                <c:pt idx="357">
                  <c:v>44943</c:v>
                </c:pt>
                <c:pt idx="358">
                  <c:v>44942</c:v>
                </c:pt>
                <c:pt idx="359">
                  <c:v>44939</c:v>
                </c:pt>
                <c:pt idx="360">
                  <c:v>44938</c:v>
                </c:pt>
                <c:pt idx="361">
                  <c:v>44937</c:v>
                </c:pt>
                <c:pt idx="362">
                  <c:v>44936</c:v>
                </c:pt>
                <c:pt idx="363">
                  <c:v>44935</c:v>
                </c:pt>
                <c:pt idx="364">
                  <c:v>44932</c:v>
                </c:pt>
                <c:pt idx="365">
                  <c:v>44931</c:v>
                </c:pt>
                <c:pt idx="366">
                  <c:v>44930</c:v>
                </c:pt>
                <c:pt idx="367">
                  <c:v>44929</c:v>
                </c:pt>
                <c:pt idx="368">
                  <c:v>44928</c:v>
                </c:pt>
                <c:pt idx="369">
                  <c:v>44925</c:v>
                </c:pt>
                <c:pt idx="370">
                  <c:v>44924</c:v>
                </c:pt>
                <c:pt idx="371">
                  <c:v>44923</c:v>
                </c:pt>
                <c:pt idx="372">
                  <c:v>44922</c:v>
                </c:pt>
                <c:pt idx="373">
                  <c:v>44921</c:v>
                </c:pt>
                <c:pt idx="374">
                  <c:v>44918</c:v>
                </c:pt>
                <c:pt idx="375">
                  <c:v>44917</c:v>
                </c:pt>
                <c:pt idx="376">
                  <c:v>44916</c:v>
                </c:pt>
                <c:pt idx="377">
                  <c:v>44915</c:v>
                </c:pt>
                <c:pt idx="378">
                  <c:v>44914</c:v>
                </c:pt>
                <c:pt idx="379">
                  <c:v>44911</c:v>
                </c:pt>
                <c:pt idx="380">
                  <c:v>44910</c:v>
                </c:pt>
                <c:pt idx="381">
                  <c:v>44909</c:v>
                </c:pt>
                <c:pt idx="382">
                  <c:v>44908</c:v>
                </c:pt>
                <c:pt idx="383">
                  <c:v>44907</c:v>
                </c:pt>
                <c:pt idx="384">
                  <c:v>44904</c:v>
                </c:pt>
                <c:pt idx="385">
                  <c:v>44903</c:v>
                </c:pt>
                <c:pt idx="386">
                  <c:v>44902</c:v>
                </c:pt>
                <c:pt idx="387">
                  <c:v>44901</c:v>
                </c:pt>
                <c:pt idx="388">
                  <c:v>44900</c:v>
                </c:pt>
                <c:pt idx="389">
                  <c:v>44897</c:v>
                </c:pt>
                <c:pt idx="390">
                  <c:v>44896</c:v>
                </c:pt>
                <c:pt idx="391">
                  <c:v>44895</c:v>
                </c:pt>
                <c:pt idx="392">
                  <c:v>44894</c:v>
                </c:pt>
                <c:pt idx="393">
                  <c:v>44893</c:v>
                </c:pt>
                <c:pt idx="394">
                  <c:v>44890</c:v>
                </c:pt>
                <c:pt idx="395">
                  <c:v>44889</c:v>
                </c:pt>
                <c:pt idx="396">
                  <c:v>44888</c:v>
                </c:pt>
                <c:pt idx="397">
                  <c:v>44887</c:v>
                </c:pt>
                <c:pt idx="398">
                  <c:v>44886</c:v>
                </c:pt>
                <c:pt idx="399">
                  <c:v>44883</c:v>
                </c:pt>
                <c:pt idx="400">
                  <c:v>44882</c:v>
                </c:pt>
                <c:pt idx="401">
                  <c:v>44881</c:v>
                </c:pt>
                <c:pt idx="402">
                  <c:v>44880</c:v>
                </c:pt>
                <c:pt idx="403">
                  <c:v>44879</c:v>
                </c:pt>
                <c:pt idx="404">
                  <c:v>44876</c:v>
                </c:pt>
                <c:pt idx="405">
                  <c:v>44875</c:v>
                </c:pt>
                <c:pt idx="406">
                  <c:v>44874</c:v>
                </c:pt>
                <c:pt idx="407">
                  <c:v>44872</c:v>
                </c:pt>
                <c:pt idx="408">
                  <c:v>44869</c:v>
                </c:pt>
                <c:pt idx="409">
                  <c:v>44868</c:v>
                </c:pt>
                <c:pt idx="410">
                  <c:v>44867</c:v>
                </c:pt>
                <c:pt idx="411">
                  <c:v>44866</c:v>
                </c:pt>
                <c:pt idx="412">
                  <c:v>44865</c:v>
                </c:pt>
                <c:pt idx="413">
                  <c:v>44862</c:v>
                </c:pt>
                <c:pt idx="414">
                  <c:v>44861</c:v>
                </c:pt>
                <c:pt idx="415">
                  <c:v>44859</c:v>
                </c:pt>
                <c:pt idx="416">
                  <c:v>44858</c:v>
                </c:pt>
                <c:pt idx="417">
                  <c:v>44855</c:v>
                </c:pt>
                <c:pt idx="418">
                  <c:v>44854</c:v>
                </c:pt>
                <c:pt idx="419">
                  <c:v>44853</c:v>
                </c:pt>
                <c:pt idx="420">
                  <c:v>44852</c:v>
                </c:pt>
                <c:pt idx="421">
                  <c:v>44851</c:v>
                </c:pt>
                <c:pt idx="422">
                  <c:v>44848</c:v>
                </c:pt>
                <c:pt idx="423">
                  <c:v>44847</c:v>
                </c:pt>
                <c:pt idx="424">
                  <c:v>44846</c:v>
                </c:pt>
                <c:pt idx="425">
                  <c:v>44845</c:v>
                </c:pt>
                <c:pt idx="426">
                  <c:v>44844</c:v>
                </c:pt>
                <c:pt idx="427">
                  <c:v>44841</c:v>
                </c:pt>
                <c:pt idx="428">
                  <c:v>44840</c:v>
                </c:pt>
                <c:pt idx="429">
                  <c:v>44838</c:v>
                </c:pt>
                <c:pt idx="430">
                  <c:v>44837</c:v>
                </c:pt>
                <c:pt idx="431">
                  <c:v>44834</c:v>
                </c:pt>
                <c:pt idx="432">
                  <c:v>44833</c:v>
                </c:pt>
                <c:pt idx="433">
                  <c:v>44832</c:v>
                </c:pt>
                <c:pt idx="434">
                  <c:v>44831</c:v>
                </c:pt>
                <c:pt idx="435">
                  <c:v>44830</c:v>
                </c:pt>
                <c:pt idx="436">
                  <c:v>44827</c:v>
                </c:pt>
                <c:pt idx="437">
                  <c:v>44826</c:v>
                </c:pt>
                <c:pt idx="438">
                  <c:v>44825</c:v>
                </c:pt>
                <c:pt idx="439">
                  <c:v>44824</c:v>
                </c:pt>
                <c:pt idx="440">
                  <c:v>44823</c:v>
                </c:pt>
                <c:pt idx="441">
                  <c:v>44820</c:v>
                </c:pt>
                <c:pt idx="442">
                  <c:v>44819</c:v>
                </c:pt>
                <c:pt idx="443">
                  <c:v>44818</c:v>
                </c:pt>
                <c:pt idx="444">
                  <c:v>44817</c:v>
                </c:pt>
                <c:pt idx="445">
                  <c:v>44816</c:v>
                </c:pt>
                <c:pt idx="446">
                  <c:v>44813</c:v>
                </c:pt>
                <c:pt idx="447">
                  <c:v>44812</c:v>
                </c:pt>
                <c:pt idx="448">
                  <c:v>44811</c:v>
                </c:pt>
                <c:pt idx="449">
                  <c:v>44810</c:v>
                </c:pt>
                <c:pt idx="450">
                  <c:v>44809</c:v>
                </c:pt>
                <c:pt idx="451">
                  <c:v>44806</c:v>
                </c:pt>
                <c:pt idx="452">
                  <c:v>44805</c:v>
                </c:pt>
                <c:pt idx="453">
                  <c:v>44803</c:v>
                </c:pt>
                <c:pt idx="454">
                  <c:v>44802</c:v>
                </c:pt>
                <c:pt idx="455">
                  <c:v>44799</c:v>
                </c:pt>
                <c:pt idx="456">
                  <c:v>44798</c:v>
                </c:pt>
                <c:pt idx="457">
                  <c:v>44797</c:v>
                </c:pt>
                <c:pt idx="458">
                  <c:v>44796</c:v>
                </c:pt>
                <c:pt idx="459">
                  <c:v>44795</c:v>
                </c:pt>
                <c:pt idx="460">
                  <c:v>44792</c:v>
                </c:pt>
                <c:pt idx="461">
                  <c:v>44791</c:v>
                </c:pt>
                <c:pt idx="462">
                  <c:v>44790</c:v>
                </c:pt>
                <c:pt idx="463">
                  <c:v>44789</c:v>
                </c:pt>
                <c:pt idx="464">
                  <c:v>44785</c:v>
                </c:pt>
                <c:pt idx="465">
                  <c:v>44784</c:v>
                </c:pt>
                <c:pt idx="466">
                  <c:v>44783</c:v>
                </c:pt>
                <c:pt idx="467">
                  <c:v>44781</c:v>
                </c:pt>
                <c:pt idx="468">
                  <c:v>44778</c:v>
                </c:pt>
                <c:pt idx="469">
                  <c:v>44777</c:v>
                </c:pt>
                <c:pt idx="470">
                  <c:v>44776</c:v>
                </c:pt>
                <c:pt idx="471">
                  <c:v>44775</c:v>
                </c:pt>
                <c:pt idx="472">
                  <c:v>44774</c:v>
                </c:pt>
                <c:pt idx="473">
                  <c:v>44771</c:v>
                </c:pt>
                <c:pt idx="474">
                  <c:v>44770</c:v>
                </c:pt>
                <c:pt idx="475">
                  <c:v>44769</c:v>
                </c:pt>
                <c:pt idx="476">
                  <c:v>44768</c:v>
                </c:pt>
                <c:pt idx="477">
                  <c:v>44767</c:v>
                </c:pt>
                <c:pt idx="478">
                  <c:v>44764</c:v>
                </c:pt>
                <c:pt idx="479">
                  <c:v>44763</c:v>
                </c:pt>
                <c:pt idx="480">
                  <c:v>44762</c:v>
                </c:pt>
                <c:pt idx="481">
                  <c:v>44761</c:v>
                </c:pt>
                <c:pt idx="482">
                  <c:v>44760</c:v>
                </c:pt>
                <c:pt idx="483">
                  <c:v>44757</c:v>
                </c:pt>
                <c:pt idx="484">
                  <c:v>44756</c:v>
                </c:pt>
                <c:pt idx="485">
                  <c:v>44755</c:v>
                </c:pt>
                <c:pt idx="486">
                  <c:v>44754</c:v>
                </c:pt>
                <c:pt idx="487">
                  <c:v>44753</c:v>
                </c:pt>
                <c:pt idx="488">
                  <c:v>44750</c:v>
                </c:pt>
                <c:pt idx="489">
                  <c:v>44749</c:v>
                </c:pt>
                <c:pt idx="490">
                  <c:v>44748</c:v>
                </c:pt>
                <c:pt idx="491">
                  <c:v>44747</c:v>
                </c:pt>
                <c:pt idx="492">
                  <c:v>44746</c:v>
                </c:pt>
                <c:pt idx="493">
                  <c:v>44743</c:v>
                </c:pt>
              </c:numCache>
            </c:numRef>
          </c:xVal>
          <c:yVal>
            <c:numRef>
              <c:f>'Part 3'!$F$3:$F$496</c:f>
              <c:numCache>
                <c:formatCode>General</c:formatCode>
                <c:ptCount val="494"/>
                <c:pt idx="0">
                  <c:v>-7.0709885836677886</c:v>
                </c:pt>
                <c:pt idx="1">
                  <c:v>-6.2038926129507947</c:v>
                </c:pt>
                <c:pt idx="2">
                  <c:v>-6.328195967337372</c:v>
                </c:pt>
                <c:pt idx="3">
                  <c:v>-6.1706170062261396</c:v>
                </c:pt>
                <c:pt idx="4">
                  <c:v>-6.7736243409882935</c:v>
                </c:pt>
                <c:pt idx="5">
                  <c:v>-7.2496282938006598</c:v>
                </c:pt>
                <c:pt idx="6">
                  <c:v>-6.7431263820377616</c:v>
                </c:pt>
                <c:pt idx="7">
                  <c:v>-7.1578596564209951</c:v>
                </c:pt>
                <c:pt idx="8">
                  <c:v>-6.5666582571934962</c:v>
                </c:pt>
                <c:pt idx="9">
                  <c:v>-6.6949438648825499</c:v>
                </c:pt>
                <c:pt idx="10">
                  <c:v>-6.6543550880141638</c:v>
                </c:pt>
                <c:pt idx="11">
                  <c:v>-6.7602670337440287</c:v>
                </c:pt>
                <c:pt idx="12">
                  <c:v>-6.9757085368370459</c:v>
                </c:pt>
                <c:pt idx="13">
                  <c:v>-7.1528887963366516</c:v>
                </c:pt>
                <c:pt idx="14">
                  <c:v>-4.9560068181619004</c:v>
                </c:pt>
                <c:pt idx="15">
                  <c:v>-6.1211985446732573</c:v>
                </c:pt>
                <c:pt idx="16">
                  <c:v>-3.6575745390573298</c:v>
                </c:pt>
                <c:pt idx="17">
                  <c:v>-12.969358362097505</c:v>
                </c:pt>
                <c:pt idx="18">
                  <c:v>-3.7457735445414446</c:v>
                </c:pt>
                <c:pt idx="19">
                  <c:v>-6.8330167884688526</c:v>
                </c:pt>
                <c:pt idx="20">
                  <c:v>-7.9715650944518064</c:v>
                </c:pt>
                <c:pt idx="21">
                  <c:v>-7.8315064563977463</c:v>
                </c:pt>
                <c:pt idx="22">
                  <c:v>-7.213176045298253</c:v>
                </c:pt>
                <c:pt idx="23">
                  <c:v>-7.1273741892486324</c:v>
                </c:pt>
                <c:pt idx="24">
                  <c:v>-7.0459341726297771</c:v>
                </c:pt>
                <c:pt idx="25">
                  <c:v>1.6366637460283842</c:v>
                </c:pt>
                <c:pt idx="26">
                  <c:v>-6.704838441922762</c:v>
                </c:pt>
                <c:pt idx="27">
                  <c:v>-6.8797884632477144</c:v>
                </c:pt>
                <c:pt idx="28">
                  <c:v>0.15979631533733696</c:v>
                </c:pt>
                <c:pt idx="29">
                  <c:v>-6.7721459704470437</c:v>
                </c:pt>
                <c:pt idx="30">
                  <c:v>-6.1342569215627574</c:v>
                </c:pt>
                <c:pt idx="31">
                  <c:v>-7.1478653200017073</c:v>
                </c:pt>
                <c:pt idx="32">
                  <c:v>-6.5251622214028684</c:v>
                </c:pt>
                <c:pt idx="33">
                  <c:v>-6.8085102832892082</c:v>
                </c:pt>
                <c:pt idx="34">
                  <c:v>-6.5950495274962968</c:v>
                </c:pt>
                <c:pt idx="35">
                  <c:v>-8.5969117811904496</c:v>
                </c:pt>
                <c:pt idx="36">
                  <c:v>-7.08</c:v>
                </c:pt>
                <c:pt idx="37">
                  <c:v>-7.6747020189192954</c:v>
                </c:pt>
                <c:pt idx="38">
                  <c:v>-7.1974916410280265</c:v>
                </c:pt>
                <c:pt idx="39">
                  <c:v>-7.8209876281558888</c:v>
                </c:pt>
                <c:pt idx="40">
                  <c:v>-6.8782269955341349</c:v>
                </c:pt>
                <c:pt idx="41">
                  <c:v>-7.230248284268276</c:v>
                </c:pt>
                <c:pt idx="42">
                  <c:v>-6.0633430047792221</c:v>
                </c:pt>
                <c:pt idx="43">
                  <c:v>-7.7263609558557924</c:v>
                </c:pt>
                <c:pt idx="44">
                  <c:v>-6.3103035389065587</c:v>
                </c:pt>
                <c:pt idx="45">
                  <c:v>-6.9062088698140132</c:v>
                </c:pt>
                <c:pt idx="46">
                  <c:v>-6.8985268888451206</c:v>
                </c:pt>
                <c:pt idx="47">
                  <c:v>-6.1848051654851606</c:v>
                </c:pt>
                <c:pt idx="48">
                  <c:v>-6.3528249192461237</c:v>
                </c:pt>
                <c:pt idx="49">
                  <c:v>-7.7365210697176838</c:v>
                </c:pt>
                <c:pt idx="50">
                  <c:v>-7.5894342799416261</c:v>
                </c:pt>
                <c:pt idx="51">
                  <c:v>-8.1163880032327747</c:v>
                </c:pt>
                <c:pt idx="52">
                  <c:v>-8.0501576000492125</c:v>
                </c:pt>
                <c:pt idx="53">
                  <c:v>-6.5395560389087048</c:v>
                </c:pt>
                <c:pt idx="54">
                  <c:v>-0.10389873953843051</c:v>
                </c:pt>
                <c:pt idx="55">
                  <c:v>-6.3321904884581448</c:v>
                </c:pt>
                <c:pt idx="56">
                  <c:v>-7.0042194748752511</c:v>
                </c:pt>
                <c:pt idx="57">
                  <c:v>-6.653408744954791</c:v>
                </c:pt>
                <c:pt idx="58">
                  <c:v>-7.103061287204989</c:v>
                </c:pt>
                <c:pt idx="59">
                  <c:v>-7.0187320808476574</c:v>
                </c:pt>
                <c:pt idx="60">
                  <c:v>0.60509967796693021</c:v>
                </c:pt>
                <c:pt idx="61">
                  <c:v>-6.071299875924633</c:v>
                </c:pt>
                <c:pt idx="62">
                  <c:v>-6.5394336664439834</c:v>
                </c:pt>
                <c:pt idx="63">
                  <c:v>-7.4865770984420754</c:v>
                </c:pt>
                <c:pt idx="64">
                  <c:v>-6.6847547127810154</c:v>
                </c:pt>
                <c:pt idx="65">
                  <c:v>-6.2785296555260874</c:v>
                </c:pt>
                <c:pt idx="66">
                  <c:v>-6.9707675049100706</c:v>
                </c:pt>
                <c:pt idx="67">
                  <c:v>-8.1502196257656756</c:v>
                </c:pt>
                <c:pt idx="68">
                  <c:v>-6.9331104486828652</c:v>
                </c:pt>
                <c:pt idx="69">
                  <c:v>-7.6367433449302844</c:v>
                </c:pt>
                <c:pt idx="70">
                  <c:v>-6.4028837560290359</c:v>
                </c:pt>
                <c:pt idx="71">
                  <c:v>-8.6032724741109519</c:v>
                </c:pt>
                <c:pt idx="72">
                  <c:v>-7.0263428657145512</c:v>
                </c:pt>
                <c:pt idx="73">
                  <c:v>-7.7753161684127123</c:v>
                </c:pt>
                <c:pt idx="74">
                  <c:v>-6.9932332623625912</c:v>
                </c:pt>
                <c:pt idx="75">
                  <c:v>-6.5733028273909362</c:v>
                </c:pt>
                <c:pt idx="76">
                  <c:v>-7.3200342771449955</c:v>
                </c:pt>
                <c:pt idx="77">
                  <c:v>-6.9684542237157387</c:v>
                </c:pt>
                <c:pt idx="78">
                  <c:v>0.17749426445079272</c:v>
                </c:pt>
                <c:pt idx="79">
                  <c:v>-5.460779518532668</c:v>
                </c:pt>
                <c:pt idx="80">
                  <c:v>-6.9658162100846752</c:v>
                </c:pt>
                <c:pt idx="81">
                  <c:v>-8.2235962808046423</c:v>
                </c:pt>
                <c:pt idx="82">
                  <c:v>-6.7750952556386084</c:v>
                </c:pt>
                <c:pt idx="83">
                  <c:v>-7.518099870794642</c:v>
                </c:pt>
                <c:pt idx="84">
                  <c:v>-7.1513795912672249</c:v>
                </c:pt>
                <c:pt idx="85">
                  <c:v>-6.3836607035576822</c:v>
                </c:pt>
                <c:pt idx="86">
                  <c:v>-7.769277017788486</c:v>
                </c:pt>
                <c:pt idx="87">
                  <c:v>-6.7623309111866972</c:v>
                </c:pt>
                <c:pt idx="88">
                  <c:v>0.36999732313401695</c:v>
                </c:pt>
                <c:pt idx="89">
                  <c:v>-6.5469121321725599</c:v>
                </c:pt>
                <c:pt idx="90">
                  <c:v>-6.7862827923928712</c:v>
                </c:pt>
                <c:pt idx="91">
                  <c:v>-6.6948043645729163</c:v>
                </c:pt>
                <c:pt idx="92">
                  <c:v>-6.5315483633688824</c:v>
                </c:pt>
                <c:pt idx="93">
                  <c:v>-7.8741455296683149</c:v>
                </c:pt>
                <c:pt idx="94">
                  <c:v>-6.8227804189621981</c:v>
                </c:pt>
                <c:pt idx="95">
                  <c:v>-8.0591981486970159</c:v>
                </c:pt>
                <c:pt idx="96">
                  <c:v>-7.1049839028883666</c:v>
                </c:pt>
                <c:pt idx="97">
                  <c:v>-6.4056651983997543</c:v>
                </c:pt>
                <c:pt idx="98">
                  <c:v>-7.5056783717248194</c:v>
                </c:pt>
                <c:pt idx="99">
                  <c:v>-6.3894084097440089</c:v>
                </c:pt>
                <c:pt idx="100">
                  <c:v>-7.2200303327395661</c:v>
                </c:pt>
                <c:pt idx="101">
                  <c:v>-6.2039956602747779</c:v>
                </c:pt>
                <c:pt idx="102">
                  <c:v>-8.1213697924333879</c:v>
                </c:pt>
                <c:pt idx="103">
                  <c:v>-5.3369408877607407</c:v>
                </c:pt>
                <c:pt idx="104">
                  <c:v>-7.622407179097566</c:v>
                </c:pt>
                <c:pt idx="105">
                  <c:v>-6.1469954988040687</c:v>
                </c:pt>
                <c:pt idx="106">
                  <c:v>-8.683682029316051</c:v>
                </c:pt>
                <c:pt idx="107">
                  <c:v>-0.23401657540329557</c:v>
                </c:pt>
                <c:pt idx="108">
                  <c:v>-6.3738061014106098</c:v>
                </c:pt>
                <c:pt idx="109">
                  <c:v>-7.658530754057935</c:v>
                </c:pt>
                <c:pt idx="110">
                  <c:v>-9.2394323334377191</c:v>
                </c:pt>
                <c:pt idx="111">
                  <c:v>-7.4048303989826953</c:v>
                </c:pt>
                <c:pt idx="112">
                  <c:v>-6.1932853609688188</c:v>
                </c:pt>
                <c:pt idx="113">
                  <c:v>-5.9873579954913403</c:v>
                </c:pt>
                <c:pt idx="114">
                  <c:v>-6.9981696864288789</c:v>
                </c:pt>
                <c:pt idx="115">
                  <c:v>-6.7872266690183398</c:v>
                </c:pt>
                <c:pt idx="116">
                  <c:v>-6.9819499837307744</c:v>
                </c:pt>
                <c:pt idx="117">
                  <c:v>-8.0310673029091486</c:v>
                </c:pt>
                <c:pt idx="118">
                  <c:v>-6.8689871921546146</c:v>
                </c:pt>
                <c:pt idx="119">
                  <c:v>-6.453552993282166</c:v>
                </c:pt>
                <c:pt idx="120">
                  <c:v>-7.7951812534039862</c:v>
                </c:pt>
                <c:pt idx="121">
                  <c:v>-7.4400154080370262</c:v>
                </c:pt>
                <c:pt idx="122">
                  <c:v>-7.0516828184102263</c:v>
                </c:pt>
                <c:pt idx="123">
                  <c:v>-7.3071846804446512</c:v>
                </c:pt>
                <c:pt idx="124">
                  <c:v>-6.52760826146688</c:v>
                </c:pt>
                <c:pt idx="125">
                  <c:v>-6.1147268478897017</c:v>
                </c:pt>
                <c:pt idx="126">
                  <c:v>-6.669308739355686</c:v>
                </c:pt>
                <c:pt idx="127">
                  <c:v>-6.6561054902246655</c:v>
                </c:pt>
                <c:pt idx="128">
                  <c:v>-6.6140224301009791</c:v>
                </c:pt>
                <c:pt idx="129">
                  <c:v>-8.5221502253753414</c:v>
                </c:pt>
                <c:pt idx="130">
                  <c:v>-6.9091588638873267</c:v>
                </c:pt>
                <c:pt idx="131">
                  <c:v>-7.2471012716337366</c:v>
                </c:pt>
                <c:pt idx="132">
                  <c:v>-5.7867276598356172</c:v>
                </c:pt>
                <c:pt idx="133">
                  <c:v>-5.914989427205402</c:v>
                </c:pt>
                <c:pt idx="134">
                  <c:v>-7.0845746756974082</c:v>
                </c:pt>
                <c:pt idx="135">
                  <c:v>-7.5919644141333666</c:v>
                </c:pt>
                <c:pt idx="136">
                  <c:v>-7.0179027535361191</c:v>
                </c:pt>
                <c:pt idx="137">
                  <c:v>-6.8034629434265579</c:v>
                </c:pt>
                <c:pt idx="138">
                  <c:v>-7.3245654966877893</c:v>
                </c:pt>
                <c:pt idx="139">
                  <c:v>-6.753933809955349</c:v>
                </c:pt>
                <c:pt idx="140">
                  <c:v>-6.326437728406523</c:v>
                </c:pt>
                <c:pt idx="141">
                  <c:v>-5.0831849870978356</c:v>
                </c:pt>
                <c:pt idx="142">
                  <c:v>-6.4407058259636472</c:v>
                </c:pt>
                <c:pt idx="143">
                  <c:v>-6.948128439636541</c:v>
                </c:pt>
                <c:pt idx="144">
                  <c:v>-6.099763093460445</c:v>
                </c:pt>
                <c:pt idx="145">
                  <c:v>-6.6500735550425114</c:v>
                </c:pt>
                <c:pt idx="146">
                  <c:v>-7.1568649631350336</c:v>
                </c:pt>
                <c:pt idx="147">
                  <c:v>-7.1897177194456781</c:v>
                </c:pt>
                <c:pt idx="148">
                  <c:v>-6.9961925654842085</c:v>
                </c:pt>
                <c:pt idx="149">
                  <c:v>-6.6460546359297172</c:v>
                </c:pt>
                <c:pt idx="150">
                  <c:v>-7.2915689394784016</c:v>
                </c:pt>
                <c:pt idx="151">
                  <c:v>-7.2689838706413363</c:v>
                </c:pt>
                <c:pt idx="152">
                  <c:v>-6.6338477900124264</c:v>
                </c:pt>
                <c:pt idx="153">
                  <c:v>-5.9273165651334176</c:v>
                </c:pt>
                <c:pt idx="154">
                  <c:v>-7.5599625618740571</c:v>
                </c:pt>
                <c:pt idx="155">
                  <c:v>0.51582082176125899</c:v>
                </c:pt>
                <c:pt idx="156">
                  <c:v>-6.9850655571195119</c:v>
                </c:pt>
                <c:pt idx="157">
                  <c:v>-7.3778977550338194</c:v>
                </c:pt>
                <c:pt idx="158">
                  <c:v>-6.9403747674772154</c:v>
                </c:pt>
                <c:pt idx="159">
                  <c:v>-7.1660151712236102</c:v>
                </c:pt>
                <c:pt idx="160">
                  <c:v>-6.1880117105030443</c:v>
                </c:pt>
                <c:pt idx="161">
                  <c:v>-6.6211998745639207</c:v>
                </c:pt>
                <c:pt idx="162">
                  <c:v>-6.3711456015672185</c:v>
                </c:pt>
                <c:pt idx="163">
                  <c:v>-7.6240665422755045</c:v>
                </c:pt>
                <c:pt idx="164">
                  <c:v>-7.4602566232517953</c:v>
                </c:pt>
                <c:pt idx="165">
                  <c:v>-6.6683279738544856</c:v>
                </c:pt>
                <c:pt idx="166">
                  <c:v>-6.1424299672539746</c:v>
                </c:pt>
                <c:pt idx="167">
                  <c:v>-8.5353044767455621</c:v>
                </c:pt>
                <c:pt idx="168">
                  <c:v>-7.9777256991714891</c:v>
                </c:pt>
                <c:pt idx="169">
                  <c:v>-8.4550287704072957</c:v>
                </c:pt>
                <c:pt idx="170">
                  <c:v>-7.5380955632442754</c:v>
                </c:pt>
                <c:pt idx="171">
                  <c:v>-7.355879030659179</c:v>
                </c:pt>
                <c:pt idx="172">
                  <c:v>-7.8486793024253663</c:v>
                </c:pt>
                <c:pt idx="173">
                  <c:v>-6.7158290572300992</c:v>
                </c:pt>
                <c:pt idx="174">
                  <c:v>-7.2177163239422679</c:v>
                </c:pt>
                <c:pt idx="175">
                  <c:v>-7.3269849449328124</c:v>
                </c:pt>
                <c:pt idx="176">
                  <c:v>-7.2075760611972362</c:v>
                </c:pt>
                <c:pt idx="177">
                  <c:v>-6.5029307993712493</c:v>
                </c:pt>
                <c:pt idx="178">
                  <c:v>-6.1903197205872171</c:v>
                </c:pt>
                <c:pt idx="179">
                  <c:v>-7.8381926883252424</c:v>
                </c:pt>
                <c:pt idx="180">
                  <c:v>-6.5487292633948551</c:v>
                </c:pt>
                <c:pt idx="181">
                  <c:v>-6.545843610600885</c:v>
                </c:pt>
                <c:pt idx="182">
                  <c:v>-7.5744287268770476</c:v>
                </c:pt>
                <c:pt idx="183">
                  <c:v>-7.5678385094432779</c:v>
                </c:pt>
                <c:pt idx="184">
                  <c:v>-6.4322482847637845</c:v>
                </c:pt>
                <c:pt idx="185">
                  <c:v>-8.0583708527650835</c:v>
                </c:pt>
                <c:pt idx="186">
                  <c:v>-6.8068380905887205</c:v>
                </c:pt>
                <c:pt idx="187">
                  <c:v>-7.1000646774640259</c:v>
                </c:pt>
                <c:pt idx="188">
                  <c:v>-7.0484751642375221</c:v>
                </c:pt>
                <c:pt idx="189">
                  <c:v>-7.4149437377009253</c:v>
                </c:pt>
                <c:pt idx="190">
                  <c:v>-7.8691900067332092</c:v>
                </c:pt>
                <c:pt idx="191">
                  <c:v>-8.2318230990448562</c:v>
                </c:pt>
                <c:pt idx="192">
                  <c:v>-7.3624374825119379</c:v>
                </c:pt>
                <c:pt idx="193">
                  <c:v>-6.596038620909213</c:v>
                </c:pt>
                <c:pt idx="194">
                  <c:v>-6.8850772296960709</c:v>
                </c:pt>
                <c:pt idx="195">
                  <c:v>-6.6658693955945054</c:v>
                </c:pt>
                <c:pt idx="196">
                  <c:v>-7.0157528748996585</c:v>
                </c:pt>
                <c:pt idx="197">
                  <c:v>-6.0899876639446733</c:v>
                </c:pt>
                <c:pt idx="198">
                  <c:v>-6.5090730240963479</c:v>
                </c:pt>
                <c:pt idx="199">
                  <c:v>-6.4084967403581148</c:v>
                </c:pt>
                <c:pt idx="200">
                  <c:v>-6.8353247270739681</c:v>
                </c:pt>
                <c:pt idx="201">
                  <c:v>-6.7439383884314337</c:v>
                </c:pt>
                <c:pt idx="202">
                  <c:v>-6.5289166104973937</c:v>
                </c:pt>
                <c:pt idx="203">
                  <c:v>-6.0273289428580332</c:v>
                </c:pt>
                <c:pt idx="204">
                  <c:v>-7.4940431167931765</c:v>
                </c:pt>
                <c:pt idx="205">
                  <c:v>-7.0051843723584968</c:v>
                </c:pt>
                <c:pt idx="206">
                  <c:v>-6.8204221215629186</c:v>
                </c:pt>
                <c:pt idx="207">
                  <c:v>-6.8110805676379904</c:v>
                </c:pt>
                <c:pt idx="208">
                  <c:v>-7.6436234119267406</c:v>
                </c:pt>
                <c:pt idx="209">
                  <c:v>-7.3246924501131421</c:v>
                </c:pt>
                <c:pt idx="210">
                  <c:v>-6.8048520476685201</c:v>
                </c:pt>
                <c:pt idx="211">
                  <c:v>-6.9953044303275194</c:v>
                </c:pt>
                <c:pt idx="212">
                  <c:v>-6.5978438541389011</c:v>
                </c:pt>
                <c:pt idx="213">
                  <c:v>-7.3145302797536749</c:v>
                </c:pt>
                <c:pt idx="214">
                  <c:v>-7.5624582584125353</c:v>
                </c:pt>
                <c:pt idx="215">
                  <c:v>0.15667972759853319</c:v>
                </c:pt>
                <c:pt idx="216">
                  <c:v>-6.8978304329251658</c:v>
                </c:pt>
                <c:pt idx="217">
                  <c:v>-7.5274196007798118</c:v>
                </c:pt>
                <c:pt idx="218">
                  <c:v>-7.3856208948913959</c:v>
                </c:pt>
                <c:pt idx="219">
                  <c:v>-6.6347352056757849</c:v>
                </c:pt>
                <c:pt idx="220">
                  <c:v>-7.0549675720635019</c:v>
                </c:pt>
                <c:pt idx="221">
                  <c:v>-6.5185638161602739</c:v>
                </c:pt>
                <c:pt idx="222">
                  <c:v>-6.2416590434766981</c:v>
                </c:pt>
                <c:pt idx="223">
                  <c:v>-7.6620665708996096</c:v>
                </c:pt>
                <c:pt idx="224">
                  <c:v>-7.9589749690248333</c:v>
                </c:pt>
                <c:pt idx="225">
                  <c:v>-6.9825119217568261</c:v>
                </c:pt>
                <c:pt idx="226">
                  <c:v>-6.331543694534016</c:v>
                </c:pt>
                <c:pt idx="227">
                  <c:v>-6.9504479676905895</c:v>
                </c:pt>
                <c:pt idx="228">
                  <c:v>-7.4686358787155509</c:v>
                </c:pt>
                <c:pt idx="229">
                  <c:v>-6.3835720455677123</c:v>
                </c:pt>
                <c:pt idx="230">
                  <c:v>-6.8180629665494976</c:v>
                </c:pt>
                <c:pt idx="231">
                  <c:v>-7.2279412509496153</c:v>
                </c:pt>
                <c:pt idx="232">
                  <c:v>-8.031971780581264</c:v>
                </c:pt>
                <c:pt idx="233">
                  <c:v>-6.1338587415513928</c:v>
                </c:pt>
                <c:pt idx="234">
                  <c:v>-6.4451737407749592</c:v>
                </c:pt>
                <c:pt idx="235">
                  <c:v>-6.6582332857298709</c:v>
                </c:pt>
                <c:pt idx="236">
                  <c:v>-6.1088946816938812</c:v>
                </c:pt>
                <c:pt idx="237">
                  <c:v>-6.083488506857254</c:v>
                </c:pt>
                <c:pt idx="238">
                  <c:v>-6.7080729249959985</c:v>
                </c:pt>
                <c:pt idx="239">
                  <c:v>-7.1434449622930867</c:v>
                </c:pt>
                <c:pt idx="240">
                  <c:v>-6.4186069880501551</c:v>
                </c:pt>
                <c:pt idx="241">
                  <c:v>-6.7353349403573279</c:v>
                </c:pt>
                <c:pt idx="242">
                  <c:v>-7.6988354797843801</c:v>
                </c:pt>
                <c:pt idx="243">
                  <c:v>-6.3106822692476268</c:v>
                </c:pt>
                <c:pt idx="244">
                  <c:v>-6.7710031461137765</c:v>
                </c:pt>
                <c:pt idx="245">
                  <c:v>-6.4761012909786713</c:v>
                </c:pt>
                <c:pt idx="246">
                  <c:v>-6.1242907283059873</c:v>
                </c:pt>
                <c:pt idx="247">
                  <c:v>-5.7264787240210584</c:v>
                </c:pt>
                <c:pt idx="248">
                  <c:v>-6.0378885499590966</c:v>
                </c:pt>
                <c:pt idx="249">
                  <c:v>-6.1848159561718852</c:v>
                </c:pt>
                <c:pt idx="250">
                  <c:v>-6.7423128231228695</c:v>
                </c:pt>
                <c:pt idx="251">
                  <c:v>-7.4533615236065787</c:v>
                </c:pt>
                <c:pt idx="252">
                  <c:v>-7.3239464438652195</c:v>
                </c:pt>
                <c:pt idx="253">
                  <c:v>-6.6766257101404713</c:v>
                </c:pt>
                <c:pt idx="254">
                  <c:v>-6.5334282568533419</c:v>
                </c:pt>
                <c:pt idx="255">
                  <c:v>-7.2547476893657663</c:v>
                </c:pt>
                <c:pt idx="256">
                  <c:v>-6.1520972704555223</c:v>
                </c:pt>
                <c:pt idx="257">
                  <c:v>-7.2514862523259502</c:v>
                </c:pt>
                <c:pt idx="258">
                  <c:v>-6.6776165771272398</c:v>
                </c:pt>
                <c:pt idx="259">
                  <c:v>-6.2436518560331082</c:v>
                </c:pt>
                <c:pt idx="260">
                  <c:v>-6.6547574259025906</c:v>
                </c:pt>
                <c:pt idx="261">
                  <c:v>-7.2418176451805802</c:v>
                </c:pt>
                <c:pt idx="262">
                  <c:v>-7.3404840225564021</c:v>
                </c:pt>
                <c:pt idx="263">
                  <c:v>-6.1650169363944212</c:v>
                </c:pt>
                <c:pt idx="264">
                  <c:v>-6.8223026699688258</c:v>
                </c:pt>
                <c:pt idx="265">
                  <c:v>-6.5376212494806873</c:v>
                </c:pt>
                <c:pt idx="266">
                  <c:v>-6.6192934510689589</c:v>
                </c:pt>
                <c:pt idx="267">
                  <c:v>-7.1216941470994559</c:v>
                </c:pt>
                <c:pt idx="268">
                  <c:v>-7.4137061315830977</c:v>
                </c:pt>
                <c:pt idx="269">
                  <c:v>-6.7207389514830531</c:v>
                </c:pt>
                <c:pt idx="270">
                  <c:v>-6.3632243835594071</c:v>
                </c:pt>
                <c:pt idx="271">
                  <c:v>-5.9173536322774654</c:v>
                </c:pt>
                <c:pt idx="272">
                  <c:v>-6.6844888271517169</c:v>
                </c:pt>
                <c:pt idx="273">
                  <c:v>-7.211181600174398</c:v>
                </c:pt>
                <c:pt idx="274">
                  <c:v>-6.6765378063163494</c:v>
                </c:pt>
                <c:pt idx="275">
                  <c:v>-6.2202238043442435</c:v>
                </c:pt>
                <c:pt idx="276">
                  <c:v>-6.4948692632908491</c:v>
                </c:pt>
                <c:pt idx="277">
                  <c:v>-7.2149010683790022</c:v>
                </c:pt>
                <c:pt idx="278">
                  <c:v>-7.5228269488420425</c:v>
                </c:pt>
                <c:pt idx="279">
                  <c:v>-7.5806359908363756</c:v>
                </c:pt>
                <c:pt idx="280">
                  <c:v>-6.5210815296918385</c:v>
                </c:pt>
                <c:pt idx="281">
                  <c:v>-6.8927162922883571</c:v>
                </c:pt>
                <c:pt idx="282">
                  <c:v>-7.0788255592379983</c:v>
                </c:pt>
                <c:pt idx="283">
                  <c:v>-6.7409200999674379</c:v>
                </c:pt>
                <c:pt idx="284">
                  <c:v>-7.0015135454764499</c:v>
                </c:pt>
                <c:pt idx="285">
                  <c:v>-5.9185898500193623</c:v>
                </c:pt>
                <c:pt idx="286">
                  <c:v>-1.0232364508813598</c:v>
                </c:pt>
                <c:pt idx="287">
                  <c:v>-6.0626347371592324</c:v>
                </c:pt>
                <c:pt idx="288">
                  <c:v>-7.2984985383782641</c:v>
                </c:pt>
                <c:pt idx="289">
                  <c:v>-6.5324854691392114</c:v>
                </c:pt>
                <c:pt idx="290">
                  <c:v>-6.162994242271159</c:v>
                </c:pt>
                <c:pt idx="291">
                  <c:v>-6.4104913100103253</c:v>
                </c:pt>
                <c:pt idx="292">
                  <c:v>-6.7504115255286603</c:v>
                </c:pt>
                <c:pt idx="293">
                  <c:v>-6.8443120258800541</c:v>
                </c:pt>
                <c:pt idx="294">
                  <c:v>-6.3028003778926971</c:v>
                </c:pt>
                <c:pt idx="295">
                  <c:v>-7.0022695743697048</c:v>
                </c:pt>
                <c:pt idx="296">
                  <c:v>-6.9476481021638845</c:v>
                </c:pt>
                <c:pt idx="297">
                  <c:v>-7.2244260949086021</c:v>
                </c:pt>
                <c:pt idx="298">
                  <c:v>-7.2637397391404859</c:v>
                </c:pt>
                <c:pt idx="299">
                  <c:v>-7.6595490240071884</c:v>
                </c:pt>
                <c:pt idx="300">
                  <c:v>-6.8824205609575433</c:v>
                </c:pt>
                <c:pt idx="301">
                  <c:v>-6.4916009772997736</c:v>
                </c:pt>
                <c:pt idx="302">
                  <c:v>-6.4525231430914003</c:v>
                </c:pt>
                <c:pt idx="303">
                  <c:v>-6.8885158942335414</c:v>
                </c:pt>
                <c:pt idx="304">
                  <c:v>-6.8202102858965361</c:v>
                </c:pt>
                <c:pt idx="305">
                  <c:v>-6.2761044772258963</c:v>
                </c:pt>
                <c:pt idx="306">
                  <c:v>-6.9893747029767175</c:v>
                </c:pt>
                <c:pt idx="307">
                  <c:v>-5.5262847541377154</c:v>
                </c:pt>
                <c:pt idx="308">
                  <c:v>-6.5290143761392665</c:v>
                </c:pt>
                <c:pt idx="309">
                  <c:v>-7.4601683769288281</c:v>
                </c:pt>
                <c:pt idx="310">
                  <c:v>-6.9701069338833381</c:v>
                </c:pt>
                <c:pt idx="311">
                  <c:v>-7.9520956379670906</c:v>
                </c:pt>
                <c:pt idx="312">
                  <c:v>-7.6572693404229266</c:v>
                </c:pt>
                <c:pt idx="313">
                  <c:v>0.25953529153880728</c:v>
                </c:pt>
                <c:pt idx="314">
                  <c:v>-6.5189333898424895</c:v>
                </c:pt>
                <c:pt idx="315">
                  <c:v>-7.8529220674793221</c:v>
                </c:pt>
                <c:pt idx="316">
                  <c:v>-6.5361939525244868</c:v>
                </c:pt>
                <c:pt idx="317">
                  <c:v>-7.170752526933847</c:v>
                </c:pt>
                <c:pt idx="318">
                  <c:v>-7.7074661010484933</c:v>
                </c:pt>
                <c:pt idx="319">
                  <c:v>-7.8970680820552284</c:v>
                </c:pt>
                <c:pt idx="320">
                  <c:v>-8.7751058697862057</c:v>
                </c:pt>
                <c:pt idx="321">
                  <c:v>-8.3845708827943621</c:v>
                </c:pt>
                <c:pt idx="322">
                  <c:v>-8.368220610102302</c:v>
                </c:pt>
                <c:pt idx="323">
                  <c:v>-7.2175015032648329</c:v>
                </c:pt>
                <c:pt idx="324">
                  <c:v>-6.6744454327667562</c:v>
                </c:pt>
                <c:pt idx="325">
                  <c:v>-5.7771355913612412</c:v>
                </c:pt>
                <c:pt idx="326">
                  <c:v>-8.0992168885272395</c:v>
                </c:pt>
                <c:pt idx="327">
                  <c:v>-6.5207719335758556</c:v>
                </c:pt>
                <c:pt idx="328">
                  <c:v>-7.8302715507080558</c:v>
                </c:pt>
                <c:pt idx="329">
                  <c:v>-7.6985322172474122</c:v>
                </c:pt>
                <c:pt idx="330">
                  <c:v>-7.5195474337925656</c:v>
                </c:pt>
                <c:pt idx="331">
                  <c:v>-7.4652390582364392</c:v>
                </c:pt>
                <c:pt idx="332">
                  <c:v>-8.7580450111349908</c:v>
                </c:pt>
                <c:pt idx="333">
                  <c:v>-7.3003104580657334</c:v>
                </c:pt>
                <c:pt idx="334">
                  <c:v>-7.7150540007356261</c:v>
                </c:pt>
                <c:pt idx="335">
                  <c:v>-7.6581545921040473</c:v>
                </c:pt>
                <c:pt idx="336">
                  <c:v>-7.0289866423177365</c:v>
                </c:pt>
                <c:pt idx="337">
                  <c:v>-6.6603529310061154</c:v>
                </c:pt>
                <c:pt idx="338">
                  <c:v>-6.2255602136076558</c:v>
                </c:pt>
                <c:pt idx="339">
                  <c:v>-7.5593772575812652</c:v>
                </c:pt>
                <c:pt idx="340">
                  <c:v>-7.2465001439074115</c:v>
                </c:pt>
                <c:pt idx="341">
                  <c:v>-6.9082992104836141</c:v>
                </c:pt>
                <c:pt idx="342">
                  <c:v>-6.1824419490449412</c:v>
                </c:pt>
                <c:pt idx="343">
                  <c:v>-7.1626173401033437</c:v>
                </c:pt>
                <c:pt idx="344">
                  <c:v>-7.4110067743733259</c:v>
                </c:pt>
                <c:pt idx="345">
                  <c:v>-5.5364425566710702</c:v>
                </c:pt>
                <c:pt idx="346">
                  <c:v>-6.9434917093827755</c:v>
                </c:pt>
                <c:pt idx="347">
                  <c:v>-7.1895946699580859</c:v>
                </c:pt>
                <c:pt idx="348">
                  <c:v>-6.8152080152076993</c:v>
                </c:pt>
                <c:pt idx="349">
                  <c:v>-6.6466535259751023</c:v>
                </c:pt>
                <c:pt idx="350">
                  <c:v>-8.4874268036742908</c:v>
                </c:pt>
                <c:pt idx="351">
                  <c:v>-8.1492893924926655</c:v>
                </c:pt>
                <c:pt idx="352">
                  <c:v>-6.8913798013637955</c:v>
                </c:pt>
                <c:pt idx="353">
                  <c:v>-6.375774546321912</c:v>
                </c:pt>
                <c:pt idx="354">
                  <c:v>-7.3229018353918169</c:v>
                </c:pt>
                <c:pt idx="355">
                  <c:v>-7.2065367031188501</c:v>
                </c:pt>
                <c:pt idx="356">
                  <c:v>-6.2793378495898304</c:v>
                </c:pt>
                <c:pt idx="357">
                  <c:v>-5.9845497168179627</c:v>
                </c:pt>
                <c:pt idx="358">
                  <c:v>-7.213884699776127</c:v>
                </c:pt>
                <c:pt idx="359">
                  <c:v>-6.2989926196369295</c:v>
                </c:pt>
                <c:pt idx="360">
                  <c:v>-7.0695475449409635</c:v>
                </c:pt>
                <c:pt idx="361">
                  <c:v>-6.9829912108584598</c:v>
                </c:pt>
                <c:pt idx="362">
                  <c:v>-7.9033569045146139</c:v>
                </c:pt>
                <c:pt idx="363">
                  <c:v>-5.5263748883644235</c:v>
                </c:pt>
                <c:pt idx="364">
                  <c:v>-7.6275438733003043</c:v>
                </c:pt>
                <c:pt idx="365">
                  <c:v>-7.1915504116566265</c:v>
                </c:pt>
                <c:pt idx="366">
                  <c:v>-7.9398984234240331</c:v>
                </c:pt>
                <c:pt idx="367">
                  <c:v>-6.6871158321633057</c:v>
                </c:pt>
                <c:pt idx="368">
                  <c:v>-6.3710330124328154</c:v>
                </c:pt>
                <c:pt idx="369">
                  <c:v>-7.3411120883953647</c:v>
                </c:pt>
                <c:pt idx="370">
                  <c:v>-6.4920168299075733</c:v>
                </c:pt>
                <c:pt idx="371">
                  <c:v>-6.9240471975425031</c:v>
                </c:pt>
                <c:pt idx="372">
                  <c:v>-6.2166410578086619</c:v>
                </c:pt>
                <c:pt idx="373">
                  <c:v>-5.7130300783970203</c:v>
                </c:pt>
                <c:pt idx="374">
                  <c:v>-8.648322451985532</c:v>
                </c:pt>
                <c:pt idx="375">
                  <c:v>-7.2442502651230001</c:v>
                </c:pt>
                <c:pt idx="376">
                  <c:v>-7.9027656334136545</c:v>
                </c:pt>
                <c:pt idx="377">
                  <c:v>-7.080820528271575</c:v>
                </c:pt>
                <c:pt idx="378">
                  <c:v>-6.0510000547375293</c:v>
                </c:pt>
                <c:pt idx="379">
                  <c:v>-7.6522931973564967</c:v>
                </c:pt>
                <c:pt idx="380">
                  <c:v>-8.1650913972444048</c:v>
                </c:pt>
                <c:pt idx="381">
                  <c:v>-6.5789380911435984</c:v>
                </c:pt>
                <c:pt idx="382">
                  <c:v>-6.2507184890645391</c:v>
                </c:pt>
                <c:pt idx="383">
                  <c:v>-6.8670264805423544</c:v>
                </c:pt>
                <c:pt idx="384">
                  <c:v>-7.4758782278800711</c:v>
                </c:pt>
                <c:pt idx="385">
                  <c:v>-6.6268066593033668</c:v>
                </c:pt>
                <c:pt idx="386">
                  <c:v>-7.3511902750398948</c:v>
                </c:pt>
                <c:pt idx="387">
                  <c:v>-7.1017472013603475</c:v>
                </c:pt>
                <c:pt idx="388">
                  <c:v>-6.7535238900091423</c:v>
                </c:pt>
                <c:pt idx="389">
                  <c:v>-7.4187375415282464</c:v>
                </c:pt>
                <c:pt idx="390">
                  <c:v>-6.5313285550168247</c:v>
                </c:pt>
                <c:pt idx="391">
                  <c:v>-6.0864302115420283</c:v>
                </c:pt>
                <c:pt idx="392">
                  <c:v>-6.5420915543225044</c:v>
                </c:pt>
                <c:pt idx="393">
                  <c:v>-6.5499158687931294</c:v>
                </c:pt>
                <c:pt idx="394">
                  <c:v>-6.6750019205695628</c:v>
                </c:pt>
                <c:pt idx="395">
                  <c:v>-5.6629028726272503</c:v>
                </c:pt>
                <c:pt idx="396">
                  <c:v>-6.6936584777628001</c:v>
                </c:pt>
                <c:pt idx="397">
                  <c:v>-6.4260670045897701</c:v>
                </c:pt>
                <c:pt idx="398">
                  <c:v>-7.6067665702588849</c:v>
                </c:pt>
                <c:pt idx="399">
                  <c:v>-6.9676133755635385</c:v>
                </c:pt>
                <c:pt idx="400">
                  <c:v>-7.1971496470601011</c:v>
                </c:pt>
                <c:pt idx="401">
                  <c:v>-6.8460388841192383</c:v>
                </c:pt>
                <c:pt idx="402">
                  <c:v>-6.4549075652717125</c:v>
                </c:pt>
                <c:pt idx="403">
                  <c:v>-7.0419909317318501</c:v>
                </c:pt>
                <c:pt idx="404">
                  <c:v>-5.1366827525765189</c:v>
                </c:pt>
                <c:pt idx="405">
                  <c:v>-7.6593682877127236</c:v>
                </c:pt>
                <c:pt idx="406">
                  <c:v>-7.2016096424725831</c:v>
                </c:pt>
                <c:pt idx="407">
                  <c:v>-6.4372435234018717</c:v>
                </c:pt>
                <c:pt idx="408">
                  <c:v>-6.6129896912927109</c:v>
                </c:pt>
                <c:pt idx="409">
                  <c:v>-7.1267325670455586</c:v>
                </c:pt>
                <c:pt idx="410">
                  <c:v>-7.2847154650765651</c:v>
                </c:pt>
                <c:pt idx="411">
                  <c:v>-6.1605012158425918</c:v>
                </c:pt>
                <c:pt idx="412">
                  <c:v>-5.6027681201790012</c:v>
                </c:pt>
                <c:pt idx="413">
                  <c:v>-6.6289482971987939</c:v>
                </c:pt>
                <c:pt idx="414">
                  <c:v>-6.4135070102257705</c:v>
                </c:pt>
                <c:pt idx="415">
                  <c:v>-7.3196099995770147</c:v>
                </c:pt>
                <c:pt idx="416">
                  <c:v>0.87874012164107762</c:v>
                </c:pt>
                <c:pt idx="417">
                  <c:v>-6.8496855206260632</c:v>
                </c:pt>
                <c:pt idx="418">
                  <c:v>-6.6247780839126857</c:v>
                </c:pt>
                <c:pt idx="419">
                  <c:v>-6.7653206819942913</c:v>
                </c:pt>
                <c:pt idx="420">
                  <c:v>-5.8382623412932126</c:v>
                </c:pt>
                <c:pt idx="421">
                  <c:v>-6.1962504291358593</c:v>
                </c:pt>
                <c:pt idx="422">
                  <c:v>-5.9729089268764186</c:v>
                </c:pt>
                <c:pt idx="423">
                  <c:v>-7.6080083627274639</c:v>
                </c:pt>
                <c:pt idx="424">
                  <c:v>-6.1553785280462616</c:v>
                </c:pt>
                <c:pt idx="425">
                  <c:v>-8.4132428513427335</c:v>
                </c:pt>
                <c:pt idx="426">
                  <c:v>-7.2853623376735976</c:v>
                </c:pt>
                <c:pt idx="427">
                  <c:v>-6.8589510610553885</c:v>
                </c:pt>
                <c:pt idx="428">
                  <c:v>-6.3771355713400828</c:v>
                </c:pt>
                <c:pt idx="429">
                  <c:v>-4.4886398990960643</c:v>
                </c:pt>
                <c:pt idx="430">
                  <c:v>-7.9109264172080254</c:v>
                </c:pt>
                <c:pt idx="431">
                  <c:v>-5.0474244415243099</c:v>
                </c:pt>
                <c:pt idx="432">
                  <c:v>-7.0102334713440024</c:v>
                </c:pt>
                <c:pt idx="433">
                  <c:v>-7.6549132730458682</c:v>
                </c:pt>
                <c:pt idx="434">
                  <c:v>-6.852302792028806</c:v>
                </c:pt>
                <c:pt idx="435">
                  <c:v>-8.2351388989083691</c:v>
                </c:pt>
                <c:pt idx="436">
                  <c:v>-8.4155611521401301</c:v>
                </c:pt>
                <c:pt idx="437">
                  <c:v>-7.1997643685783341</c:v>
                </c:pt>
                <c:pt idx="438">
                  <c:v>-7.1794983512243116</c:v>
                </c:pt>
                <c:pt idx="439">
                  <c:v>-5.4391190114769685</c:v>
                </c:pt>
                <c:pt idx="440">
                  <c:v>-5.9686333805833636</c:v>
                </c:pt>
                <c:pt idx="441">
                  <c:v>-8.3584809871681731</c:v>
                </c:pt>
                <c:pt idx="442">
                  <c:v>-7.0917982364785033</c:v>
                </c:pt>
                <c:pt idx="443">
                  <c:v>-6.7569054595864388</c:v>
                </c:pt>
                <c:pt idx="444">
                  <c:v>-5.5845863567559695</c:v>
                </c:pt>
                <c:pt idx="445">
                  <c:v>-5.7624304463266851</c:v>
                </c:pt>
                <c:pt idx="446">
                  <c:v>-6.1256043261465072</c:v>
                </c:pt>
                <c:pt idx="447">
                  <c:v>-5.3107464651278988</c:v>
                </c:pt>
                <c:pt idx="448">
                  <c:v>-6.4867144701964081</c:v>
                </c:pt>
                <c:pt idx="449">
                  <c:v>-6.3277386815202288</c:v>
                </c:pt>
                <c:pt idx="450">
                  <c:v>-5.5696239334756878</c:v>
                </c:pt>
                <c:pt idx="451">
                  <c:v>-6.3190961534076573</c:v>
                </c:pt>
                <c:pt idx="452">
                  <c:v>-7.5090795808393347</c:v>
                </c:pt>
                <c:pt idx="453">
                  <c:v>-3.7315758191868618</c:v>
                </c:pt>
                <c:pt idx="454">
                  <c:v>-7.680998923622778</c:v>
                </c:pt>
                <c:pt idx="455">
                  <c:v>-6.0019811441893074</c:v>
                </c:pt>
                <c:pt idx="456">
                  <c:v>-6.6986182011309321</c:v>
                </c:pt>
                <c:pt idx="457">
                  <c:v>-6.0938344474470165</c:v>
                </c:pt>
                <c:pt idx="458">
                  <c:v>-5.6837362712755963</c:v>
                </c:pt>
                <c:pt idx="459">
                  <c:v>-7.6677329384039714</c:v>
                </c:pt>
                <c:pt idx="460">
                  <c:v>-7.272943223902204</c:v>
                </c:pt>
                <c:pt idx="461">
                  <c:v>-6.1017330063948059</c:v>
                </c:pt>
                <c:pt idx="462">
                  <c:v>-5.5224076801166886</c:v>
                </c:pt>
                <c:pt idx="463">
                  <c:v>0.71815415735542154</c:v>
                </c:pt>
                <c:pt idx="464">
                  <c:v>-5.9983000169884964</c:v>
                </c:pt>
                <c:pt idx="465">
                  <c:v>-5.5214070631175245</c:v>
                </c:pt>
                <c:pt idx="466">
                  <c:v>-6.1949361201933142</c:v>
                </c:pt>
                <c:pt idx="467">
                  <c:v>-5.4465612875413214</c:v>
                </c:pt>
                <c:pt idx="468">
                  <c:v>-6.1108272926015417</c:v>
                </c:pt>
                <c:pt idx="469">
                  <c:v>-6.1853689150369737</c:v>
                </c:pt>
                <c:pt idx="470">
                  <c:v>-5.9638259312960997</c:v>
                </c:pt>
                <c:pt idx="471">
                  <c:v>-6.1288582212853973</c:v>
                </c:pt>
                <c:pt idx="472">
                  <c:v>-5.1604513863593358</c:v>
                </c:pt>
                <c:pt idx="473">
                  <c:v>-4.8994069558642765</c:v>
                </c:pt>
                <c:pt idx="474">
                  <c:v>-4.5506197646889204</c:v>
                </c:pt>
                <c:pt idx="475">
                  <c:v>-5.3517893877947156</c:v>
                </c:pt>
                <c:pt idx="476">
                  <c:v>-7.1047934580001284</c:v>
                </c:pt>
                <c:pt idx="477">
                  <c:v>-6.7390245791578112</c:v>
                </c:pt>
                <c:pt idx="478">
                  <c:v>-5.5022656991011836</c:v>
                </c:pt>
                <c:pt idx="479">
                  <c:v>-5.6991304018860927</c:v>
                </c:pt>
                <c:pt idx="480">
                  <c:v>-5.1066099672287697</c:v>
                </c:pt>
                <c:pt idx="481">
                  <c:v>-5.7688223730687769</c:v>
                </c:pt>
                <c:pt idx="482">
                  <c:v>-4.7212683498242951</c:v>
                </c:pt>
                <c:pt idx="483">
                  <c:v>-5.4664029889607901</c:v>
                </c:pt>
                <c:pt idx="484">
                  <c:v>-6.325365527521428</c:v>
                </c:pt>
                <c:pt idx="485">
                  <c:v>-6.7007328920246829</c:v>
                </c:pt>
                <c:pt idx="486">
                  <c:v>-7.1024962999506709</c:v>
                </c:pt>
                <c:pt idx="487">
                  <c:v>-6.1383590002835922</c:v>
                </c:pt>
                <c:pt idx="488">
                  <c:v>-5.5463903575922444</c:v>
                </c:pt>
                <c:pt idx="489">
                  <c:v>-5.2150544722260417</c:v>
                </c:pt>
                <c:pt idx="490">
                  <c:v>-4.9681822925396233</c:v>
                </c:pt>
                <c:pt idx="491">
                  <c:v>-6.2547171360279368</c:v>
                </c:pt>
                <c:pt idx="492">
                  <c:v>-5.5611799416583807</c:v>
                </c:pt>
                <c:pt idx="493">
                  <c:v>-6.3287043931496703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6-40EB-B097-FECF595CB595}"/>
            </c:ext>
          </c:extLst>
        </c:ser>
        <c:ser>
          <c:idx val="1"/>
          <c:order val="1"/>
          <c:tx>
            <c:strRef>
              <c:f>'Part 3'!$I$2</c:f>
              <c:strCache>
                <c:ptCount val="1"/>
                <c:pt idx="0">
                  <c:v>NIFTY 50 Excess Returns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3'!$A$3:$A$496</c:f>
              <c:numCache>
                <c:formatCode>d\-mmm\-yy</c:formatCode>
                <c:ptCount val="494"/>
                <c:pt idx="0">
                  <c:v>45471</c:v>
                </c:pt>
                <c:pt idx="1">
                  <c:v>45470</c:v>
                </c:pt>
                <c:pt idx="2">
                  <c:v>45469</c:v>
                </c:pt>
                <c:pt idx="3">
                  <c:v>45468</c:v>
                </c:pt>
                <c:pt idx="4">
                  <c:v>45467</c:v>
                </c:pt>
                <c:pt idx="5">
                  <c:v>45464</c:v>
                </c:pt>
                <c:pt idx="6">
                  <c:v>45463</c:v>
                </c:pt>
                <c:pt idx="7">
                  <c:v>45462</c:v>
                </c:pt>
                <c:pt idx="8">
                  <c:v>45461</c:v>
                </c:pt>
                <c:pt idx="9">
                  <c:v>45457</c:v>
                </c:pt>
                <c:pt idx="10">
                  <c:v>45456</c:v>
                </c:pt>
                <c:pt idx="11">
                  <c:v>45455</c:v>
                </c:pt>
                <c:pt idx="12">
                  <c:v>45454</c:v>
                </c:pt>
                <c:pt idx="13">
                  <c:v>45453</c:v>
                </c:pt>
                <c:pt idx="14">
                  <c:v>45450</c:v>
                </c:pt>
                <c:pt idx="15">
                  <c:v>45449</c:v>
                </c:pt>
                <c:pt idx="16">
                  <c:v>45448</c:v>
                </c:pt>
                <c:pt idx="17">
                  <c:v>45447</c:v>
                </c:pt>
                <c:pt idx="18">
                  <c:v>45446</c:v>
                </c:pt>
                <c:pt idx="19">
                  <c:v>45443</c:v>
                </c:pt>
                <c:pt idx="20">
                  <c:v>45442</c:v>
                </c:pt>
                <c:pt idx="21">
                  <c:v>45441</c:v>
                </c:pt>
                <c:pt idx="22">
                  <c:v>45440</c:v>
                </c:pt>
                <c:pt idx="23">
                  <c:v>45439</c:v>
                </c:pt>
                <c:pt idx="24">
                  <c:v>45436</c:v>
                </c:pt>
                <c:pt idx="25">
                  <c:v>45435</c:v>
                </c:pt>
                <c:pt idx="26">
                  <c:v>45434</c:v>
                </c:pt>
                <c:pt idx="27">
                  <c:v>45433</c:v>
                </c:pt>
                <c:pt idx="28">
                  <c:v>45430</c:v>
                </c:pt>
                <c:pt idx="29">
                  <c:v>45429</c:v>
                </c:pt>
                <c:pt idx="30">
                  <c:v>45428</c:v>
                </c:pt>
                <c:pt idx="31">
                  <c:v>45427</c:v>
                </c:pt>
                <c:pt idx="32">
                  <c:v>45426</c:v>
                </c:pt>
                <c:pt idx="33">
                  <c:v>45425</c:v>
                </c:pt>
                <c:pt idx="34">
                  <c:v>45422</c:v>
                </c:pt>
                <c:pt idx="35">
                  <c:v>45421</c:v>
                </c:pt>
                <c:pt idx="36">
                  <c:v>45420</c:v>
                </c:pt>
                <c:pt idx="37">
                  <c:v>45419</c:v>
                </c:pt>
                <c:pt idx="38">
                  <c:v>45418</c:v>
                </c:pt>
                <c:pt idx="39">
                  <c:v>45415</c:v>
                </c:pt>
                <c:pt idx="40">
                  <c:v>45414</c:v>
                </c:pt>
                <c:pt idx="41">
                  <c:v>45412</c:v>
                </c:pt>
                <c:pt idx="42">
                  <c:v>45411</c:v>
                </c:pt>
                <c:pt idx="43">
                  <c:v>45408</c:v>
                </c:pt>
                <c:pt idx="44">
                  <c:v>45407</c:v>
                </c:pt>
                <c:pt idx="45">
                  <c:v>45406</c:v>
                </c:pt>
                <c:pt idx="46">
                  <c:v>45405</c:v>
                </c:pt>
                <c:pt idx="47">
                  <c:v>45404</c:v>
                </c:pt>
                <c:pt idx="48">
                  <c:v>45401</c:v>
                </c:pt>
                <c:pt idx="49">
                  <c:v>45400</c:v>
                </c:pt>
                <c:pt idx="50">
                  <c:v>45398</c:v>
                </c:pt>
                <c:pt idx="51">
                  <c:v>45397</c:v>
                </c:pt>
                <c:pt idx="52">
                  <c:v>45394</c:v>
                </c:pt>
                <c:pt idx="53">
                  <c:v>45392</c:v>
                </c:pt>
                <c:pt idx="54">
                  <c:v>45391</c:v>
                </c:pt>
                <c:pt idx="55">
                  <c:v>45390</c:v>
                </c:pt>
                <c:pt idx="56">
                  <c:v>45387</c:v>
                </c:pt>
                <c:pt idx="57">
                  <c:v>45386</c:v>
                </c:pt>
                <c:pt idx="58">
                  <c:v>45385</c:v>
                </c:pt>
                <c:pt idx="59">
                  <c:v>45384</c:v>
                </c:pt>
                <c:pt idx="60">
                  <c:v>45383</c:v>
                </c:pt>
                <c:pt idx="61">
                  <c:v>45379</c:v>
                </c:pt>
                <c:pt idx="62">
                  <c:v>45378</c:v>
                </c:pt>
                <c:pt idx="63">
                  <c:v>45377</c:v>
                </c:pt>
                <c:pt idx="64">
                  <c:v>45373</c:v>
                </c:pt>
                <c:pt idx="65">
                  <c:v>45372</c:v>
                </c:pt>
                <c:pt idx="66">
                  <c:v>45371</c:v>
                </c:pt>
                <c:pt idx="67">
                  <c:v>45370</c:v>
                </c:pt>
                <c:pt idx="68">
                  <c:v>45369</c:v>
                </c:pt>
                <c:pt idx="69">
                  <c:v>45366</c:v>
                </c:pt>
                <c:pt idx="70">
                  <c:v>45365</c:v>
                </c:pt>
                <c:pt idx="71">
                  <c:v>45364</c:v>
                </c:pt>
                <c:pt idx="72">
                  <c:v>45363</c:v>
                </c:pt>
                <c:pt idx="73">
                  <c:v>45362</c:v>
                </c:pt>
                <c:pt idx="74">
                  <c:v>45358</c:v>
                </c:pt>
                <c:pt idx="75">
                  <c:v>45357</c:v>
                </c:pt>
                <c:pt idx="76">
                  <c:v>45356</c:v>
                </c:pt>
                <c:pt idx="77">
                  <c:v>45355</c:v>
                </c:pt>
                <c:pt idx="78">
                  <c:v>45353</c:v>
                </c:pt>
                <c:pt idx="79">
                  <c:v>45352</c:v>
                </c:pt>
                <c:pt idx="80">
                  <c:v>45351</c:v>
                </c:pt>
                <c:pt idx="81">
                  <c:v>45350</c:v>
                </c:pt>
                <c:pt idx="82">
                  <c:v>45349</c:v>
                </c:pt>
                <c:pt idx="83">
                  <c:v>45348</c:v>
                </c:pt>
                <c:pt idx="84">
                  <c:v>45345</c:v>
                </c:pt>
                <c:pt idx="85">
                  <c:v>45344</c:v>
                </c:pt>
                <c:pt idx="86">
                  <c:v>45343</c:v>
                </c:pt>
                <c:pt idx="87">
                  <c:v>45342</c:v>
                </c:pt>
                <c:pt idx="88">
                  <c:v>45341</c:v>
                </c:pt>
                <c:pt idx="89">
                  <c:v>45338</c:v>
                </c:pt>
                <c:pt idx="90">
                  <c:v>45337</c:v>
                </c:pt>
                <c:pt idx="91">
                  <c:v>45336</c:v>
                </c:pt>
                <c:pt idx="92">
                  <c:v>45335</c:v>
                </c:pt>
                <c:pt idx="93">
                  <c:v>45334</c:v>
                </c:pt>
                <c:pt idx="94">
                  <c:v>45331</c:v>
                </c:pt>
                <c:pt idx="95">
                  <c:v>45330</c:v>
                </c:pt>
                <c:pt idx="96">
                  <c:v>45329</c:v>
                </c:pt>
                <c:pt idx="97">
                  <c:v>45328</c:v>
                </c:pt>
                <c:pt idx="98">
                  <c:v>45327</c:v>
                </c:pt>
                <c:pt idx="99">
                  <c:v>45324</c:v>
                </c:pt>
                <c:pt idx="100">
                  <c:v>45323</c:v>
                </c:pt>
                <c:pt idx="101">
                  <c:v>45322</c:v>
                </c:pt>
                <c:pt idx="102">
                  <c:v>45321</c:v>
                </c:pt>
                <c:pt idx="103">
                  <c:v>45320</c:v>
                </c:pt>
                <c:pt idx="104">
                  <c:v>45316</c:v>
                </c:pt>
                <c:pt idx="105">
                  <c:v>45315</c:v>
                </c:pt>
                <c:pt idx="106">
                  <c:v>45314</c:v>
                </c:pt>
                <c:pt idx="107">
                  <c:v>45311</c:v>
                </c:pt>
                <c:pt idx="108">
                  <c:v>45310</c:v>
                </c:pt>
                <c:pt idx="109">
                  <c:v>45309</c:v>
                </c:pt>
                <c:pt idx="110">
                  <c:v>45308</c:v>
                </c:pt>
                <c:pt idx="111">
                  <c:v>45307</c:v>
                </c:pt>
                <c:pt idx="112">
                  <c:v>45306</c:v>
                </c:pt>
                <c:pt idx="113">
                  <c:v>45303</c:v>
                </c:pt>
                <c:pt idx="114">
                  <c:v>45302</c:v>
                </c:pt>
                <c:pt idx="115">
                  <c:v>45301</c:v>
                </c:pt>
                <c:pt idx="116">
                  <c:v>45300</c:v>
                </c:pt>
                <c:pt idx="117">
                  <c:v>45299</c:v>
                </c:pt>
                <c:pt idx="118">
                  <c:v>45296</c:v>
                </c:pt>
                <c:pt idx="119">
                  <c:v>45295</c:v>
                </c:pt>
                <c:pt idx="120">
                  <c:v>45294</c:v>
                </c:pt>
                <c:pt idx="121">
                  <c:v>45293</c:v>
                </c:pt>
                <c:pt idx="122">
                  <c:v>45292</c:v>
                </c:pt>
                <c:pt idx="123">
                  <c:v>45289</c:v>
                </c:pt>
                <c:pt idx="124">
                  <c:v>45288</c:v>
                </c:pt>
                <c:pt idx="125">
                  <c:v>45287</c:v>
                </c:pt>
                <c:pt idx="126">
                  <c:v>45286</c:v>
                </c:pt>
                <c:pt idx="127">
                  <c:v>45282</c:v>
                </c:pt>
                <c:pt idx="128">
                  <c:v>45281</c:v>
                </c:pt>
                <c:pt idx="129">
                  <c:v>45280</c:v>
                </c:pt>
                <c:pt idx="130">
                  <c:v>45279</c:v>
                </c:pt>
                <c:pt idx="131">
                  <c:v>45278</c:v>
                </c:pt>
                <c:pt idx="132">
                  <c:v>45275</c:v>
                </c:pt>
                <c:pt idx="133">
                  <c:v>45274</c:v>
                </c:pt>
                <c:pt idx="134">
                  <c:v>45273</c:v>
                </c:pt>
                <c:pt idx="135">
                  <c:v>45272</c:v>
                </c:pt>
                <c:pt idx="136">
                  <c:v>45271</c:v>
                </c:pt>
                <c:pt idx="137">
                  <c:v>45268</c:v>
                </c:pt>
                <c:pt idx="138">
                  <c:v>45267</c:v>
                </c:pt>
                <c:pt idx="139">
                  <c:v>45266</c:v>
                </c:pt>
                <c:pt idx="140">
                  <c:v>45265</c:v>
                </c:pt>
                <c:pt idx="141">
                  <c:v>45264</c:v>
                </c:pt>
                <c:pt idx="142">
                  <c:v>45261</c:v>
                </c:pt>
                <c:pt idx="143">
                  <c:v>45260</c:v>
                </c:pt>
                <c:pt idx="144">
                  <c:v>45259</c:v>
                </c:pt>
                <c:pt idx="145">
                  <c:v>45258</c:v>
                </c:pt>
                <c:pt idx="146">
                  <c:v>45254</c:v>
                </c:pt>
                <c:pt idx="147">
                  <c:v>45253</c:v>
                </c:pt>
                <c:pt idx="148">
                  <c:v>45252</c:v>
                </c:pt>
                <c:pt idx="149">
                  <c:v>45251</c:v>
                </c:pt>
                <c:pt idx="150">
                  <c:v>45250</c:v>
                </c:pt>
                <c:pt idx="151">
                  <c:v>45247</c:v>
                </c:pt>
                <c:pt idx="152">
                  <c:v>45246</c:v>
                </c:pt>
                <c:pt idx="153">
                  <c:v>45245</c:v>
                </c:pt>
                <c:pt idx="154">
                  <c:v>45243</c:v>
                </c:pt>
                <c:pt idx="155">
                  <c:v>45242</c:v>
                </c:pt>
                <c:pt idx="156">
                  <c:v>45240</c:v>
                </c:pt>
                <c:pt idx="157">
                  <c:v>45239</c:v>
                </c:pt>
                <c:pt idx="158">
                  <c:v>45238</c:v>
                </c:pt>
                <c:pt idx="159">
                  <c:v>45237</c:v>
                </c:pt>
                <c:pt idx="160">
                  <c:v>45236</c:v>
                </c:pt>
                <c:pt idx="161">
                  <c:v>45233</c:v>
                </c:pt>
                <c:pt idx="162">
                  <c:v>45232</c:v>
                </c:pt>
                <c:pt idx="163">
                  <c:v>45231</c:v>
                </c:pt>
                <c:pt idx="164">
                  <c:v>45230</c:v>
                </c:pt>
                <c:pt idx="165">
                  <c:v>45229</c:v>
                </c:pt>
                <c:pt idx="166">
                  <c:v>45226</c:v>
                </c:pt>
                <c:pt idx="167">
                  <c:v>45225</c:v>
                </c:pt>
                <c:pt idx="168">
                  <c:v>45224</c:v>
                </c:pt>
                <c:pt idx="169">
                  <c:v>45222</c:v>
                </c:pt>
                <c:pt idx="170">
                  <c:v>45219</c:v>
                </c:pt>
                <c:pt idx="171">
                  <c:v>45218</c:v>
                </c:pt>
                <c:pt idx="172">
                  <c:v>45217</c:v>
                </c:pt>
                <c:pt idx="173">
                  <c:v>45216</c:v>
                </c:pt>
                <c:pt idx="174">
                  <c:v>45215</c:v>
                </c:pt>
                <c:pt idx="175">
                  <c:v>45212</c:v>
                </c:pt>
                <c:pt idx="176">
                  <c:v>45211</c:v>
                </c:pt>
                <c:pt idx="177">
                  <c:v>45210</c:v>
                </c:pt>
                <c:pt idx="178">
                  <c:v>45209</c:v>
                </c:pt>
                <c:pt idx="179">
                  <c:v>45208</c:v>
                </c:pt>
                <c:pt idx="180">
                  <c:v>45205</c:v>
                </c:pt>
                <c:pt idx="181">
                  <c:v>45204</c:v>
                </c:pt>
                <c:pt idx="182">
                  <c:v>45203</c:v>
                </c:pt>
                <c:pt idx="183">
                  <c:v>45202</c:v>
                </c:pt>
                <c:pt idx="184">
                  <c:v>45198</c:v>
                </c:pt>
                <c:pt idx="185">
                  <c:v>45197</c:v>
                </c:pt>
                <c:pt idx="186">
                  <c:v>45196</c:v>
                </c:pt>
                <c:pt idx="187">
                  <c:v>45195</c:v>
                </c:pt>
                <c:pt idx="188">
                  <c:v>45194</c:v>
                </c:pt>
                <c:pt idx="189">
                  <c:v>45191</c:v>
                </c:pt>
                <c:pt idx="190">
                  <c:v>45190</c:v>
                </c:pt>
                <c:pt idx="191">
                  <c:v>45189</c:v>
                </c:pt>
                <c:pt idx="192">
                  <c:v>45187</c:v>
                </c:pt>
                <c:pt idx="193">
                  <c:v>45184</c:v>
                </c:pt>
                <c:pt idx="194">
                  <c:v>45183</c:v>
                </c:pt>
                <c:pt idx="195">
                  <c:v>45182</c:v>
                </c:pt>
                <c:pt idx="196">
                  <c:v>45181</c:v>
                </c:pt>
                <c:pt idx="197">
                  <c:v>45180</c:v>
                </c:pt>
                <c:pt idx="198">
                  <c:v>45177</c:v>
                </c:pt>
                <c:pt idx="199">
                  <c:v>45176</c:v>
                </c:pt>
                <c:pt idx="200">
                  <c:v>45175</c:v>
                </c:pt>
                <c:pt idx="201">
                  <c:v>45174</c:v>
                </c:pt>
                <c:pt idx="202">
                  <c:v>45173</c:v>
                </c:pt>
                <c:pt idx="203">
                  <c:v>45170</c:v>
                </c:pt>
                <c:pt idx="204">
                  <c:v>45169</c:v>
                </c:pt>
                <c:pt idx="205">
                  <c:v>45168</c:v>
                </c:pt>
                <c:pt idx="206">
                  <c:v>45167</c:v>
                </c:pt>
                <c:pt idx="207">
                  <c:v>45166</c:v>
                </c:pt>
                <c:pt idx="208">
                  <c:v>45163</c:v>
                </c:pt>
                <c:pt idx="209">
                  <c:v>45162</c:v>
                </c:pt>
                <c:pt idx="210">
                  <c:v>45161</c:v>
                </c:pt>
                <c:pt idx="211">
                  <c:v>45160</c:v>
                </c:pt>
                <c:pt idx="212">
                  <c:v>45159</c:v>
                </c:pt>
                <c:pt idx="213">
                  <c:v>45156</c:v>
                </c:pt>
                <c:pt idx="214">
                  <c:v>45155</c:v>
                </c:pt>
                <c:pt idx="215">
                  <c:v>45154</c:v>
                </c:pt>
                <c:pt idx="216">
                  <c:v>45152</c:v>
                </c:pt>
                <c:pt idx="217">
                  <c:v>45149</c:v>
                </c:pt>
                <c:pt idx="218">
                  <c:v>45148</c:v>
                </c:pt>
                <c:pt idx="219">
                  <c:v>45147</c:v>
                </c:pt>
                <c:pt idx="220">
                  <c:v>45146</c:v>
                </c:pt>
                <c:pt idx="221">
                  <c:v>45145</c:v>
                </c:pt>
                <c:pt idx="222">
                  <c:v>45142</c:v>
                </c:pt>
                <c:pt idx="223">
                  <c:v>45141</c:v>
                </c:pt>
                <c:pt idx="224">
                  <c:v>45140</c:v>
                </c:pt>
                <c:pt idx="225">
                  <c:v>45139</c:v>
                </c:pt>
                <c:pt idx="226">
                  <c:v>45138</c:v>
                </c:pt>
                <c:pt idx="227">
                  <c:v>45135</c:v>
                </c:pt>
                <c:pt idx="228">
                  <c:v>45134</c:v>
                </c:pt>
                <c:pt idx="229">
                  <c:v>45133</c:v>
                </c:pt>
                <c:pt idx="230">
                  <c:v>45132</c:v>
                </c:pt>
                <c:pt idx="231">
                  <c:v>45131</c:v>
                </c:pt>
                <c:pt idx="232">
                  <c:v>45128</c:v>
                </c:pt>
                <c:pt idx="233">
                  <c:v>45127</c:v>
                </c:pt>
                <c:pt idx="234">
                  <c:v>45126</c:v>
                </c:pt>
                <c:pt idx="235">
                  <c:v>45125</c:v>
                </c:pt>
                <c:pt idx="236">
                  <c:v>45124</c:v>
                </c:pt>
                <c:pt idx="237">
                  <c:v>45121</c:v>
                </c:pt>
                <c:pt idx="238">
                  <c:v>45120</c:v>
                </c:pt>
                <c:pt idx="239">
                  <c:v>45119</c:v>
                </c:pt>
                <c:pt idx="240">
                  <c:v>45118</c:v>
                </c:pt>
                <c:pt idx="241">
                  <c:v>45117</c:v>
                </c:pt>
                <c:pt idx="242">
                  <c:v>45114</c:v>
                </c:pt>
                <c:pt idx="243">
                  <c:v>45113</c:v>
                </c:pt>
                <c:pt idx="244">
                  <c:v>45112</c:v>
                </c:pt>
                <c:pt idx="245">
                  <c:v>45111</c:v>
                </c:pt>
                <c:pt idx="246">
                  <c:v>45110</c:v>
                </c:pt>
                <c:pt idx="247">
                  <c:v>45107</c:v>
                </c:pt>
                <c:pt idx="248">
                  <c:v>45105</c:v>
                </c:pt>
                <c:pt idx="249">
                  <c:v>45104</c:v>
                </c:pt>
                <c:pt idx="250">
                  <c:v>45103</c:v>
                </c:pt>
                <c:pt idx="251">
                  <c:v>45100</c:v>
                </c:pt>
                <c:pt idx="252">
                  <c:v>45099</c:v>
                </c:pt>
                <c:pt idx="253">
                  <c:v>45098</c:v>
                </c:pt>
                <c:pt idx="254">
                  <c:v>45097</c:v>
                </c:pt>
                <c:pt idx="255">
                  <c:v>45096</c:v>
                </c:pt>
                <c:pt idx="256">
                  <c:v>45093</c:v>
                </c:pt>
                <c:pt idx="257">
                  <c:v>45092</c:v>
                </c:pt>
                <c:pt idx="258">
                  <c:v>45091</c:v>
                </c:pt>
                <c:pt idx="259">
                  <c:v>45090</c:v>
                </c:pt>
                <c:pt idx="260">
                  <c:v>45089</c:v>
                </c:pt>
                <c:pt idx="261">
                  <c:v>45086</c:v>
                </c:pt>
                <c:pt idx="262">
                  <c:v>45085</c:v>
                </c:pt>
                <c:pt idx="263">
                  <c:v>45084</c:v>
                </c:pt>
                <c:pt idx="264">
                  <c:v>45083</c:v>
                </c:pt>
                <c:pt idx="265">
                  <c:v>45082</c:v>
                </c:pt>
                <c:pt idx="266">
                  <c:v>45079</c:v>
                </c:pt>
                <c:pt idx="267">
                  <c:v>45078</c:v>
                </c:pt>
                <c:pt idx="268">
                  <c:v>45077</c:v>
                </c:pt>
                <c:pt idx="269">
                  <c:v>45076</c:v>
                </c:pt>
                <c:pt idx="270">
                  <c:v>45075</c:v>
                </c:pt>
                <c:pt idx="271">
                  <c:v>45072</c:v>
                </c:pt>
                <c:pt idx="272">
                  <c:v>45071</c:v>
                </c:pt>
                <c:pt idx="273">
                  <c:v>45070</c:v>
                </c:pt>
                <c:pt idx="274">
                  <c:v>45069</c:v>
                </c:pt>
                <c:pt idx="275">
                  <c:v>45068</c:v>
                </c:pt>
                <c:pt idx="276">
                  <c:v>45065</c:v>
                </c:pt>
                <c:pt idx="277">
                  <c:v>45064</c:v>
                </c:pt>
                <c:pt idx="278">
                  <c:v>45063</c:v>
                </c:pt>
                <c:pt idx="279">
                  <c:v>45062</c:v>
                </c:pt>
                <c:pt idx="280">
                  <c:v>45061</c:v>
                </c:pt>
                <c:pt idx="281">
                  <c:v>45058</c:v>
                </c:pt>
                <c:pt idx="282">
                  <c:v>45057</c:v>
                </c:pt>
                <c:pt idx="283">
                  <c:v>45056</c:v>
                </c:pt>
                <c:pt idx="284">
                  <c:v>45055</c:v>
                </c:pt>
                <c:pt idx="285">
                  <c:v>45054</c:v>
                </c:pt>
                <c:pt idx="286">
                  <c:v>45051</c:v>
                </c:pt>
                <c:pt idx="287">
                  <c:v>45050</c:v>
                </c:pt>
                <c:pt idx="288">
                  <c:v>45049</c:v>
                </c:pt>
                <c:pt idx="289">
                  <c:v>45048</c:v>
                </c:pt>
                <c:pt idx="290">
                  <c:v>45044</c:v>
                </c:pt>
                <c:pt idx="291">
                  <c:v>45043</c:v>
                </c:pt>
                <c:pt idx="292">
                  <c:v>45042</c:v>
                </c:pt>
                <c:pt idx="293">
                  <c:v>45041</c:v>
                </c:pt>
                <c:pt idx="294">
                  <c:v>45040</c:v>
                </c:pt>
                <c:pt idx="295">
                  <c:v>45037</c:v>
                </c:pt>
                <c:pt idx="296">
                  <c:v>45036</c:v>
                </c:pt>
                <c:pt idx="297">
                  <c:v>45035</c:v>
                </c:pt>
                <c:pt idx="298">
                  <c:v>45034</c:v>
                </c:pt>
                <c:pt idx="299">
                  <c:v>45033</c:v>
                </c:pt>
                <c:pt idx="300">
                  <c:v>45029</c:v>
                </c:pt>
                <c:pt idx="301">
                  <c:v>45028</c:v>
                </c:pt>
                <c:pt idx="302">
                  <c:v>45027</c:v>
                </c:pt>
                <c:pt idx="303">
                  <c:v>45026</c:v>
                </c:pt>
                <c:pt idx="304">
                  <c:v>45022</c:v>
                </c:pt>
                <c:pt idx="305">
                  <c:v>45021</c:v>
                </c:pt>
                <c:pt idx="306">
                  <c:v>45019</c:v>
                </c:pt>
                <c:pt idx="307">
                  <c:v>45016</c:v>
                </c:pt>
                <c:pt idx="308">
                  <c:v>45014</c:v>
                </c:pt>
                <c:pt idx="309">
                  <c:v>45013</c:v>
                </c:pt>
                <c:pt idx="310">
                  <c:v>45012</c:v>
                </c:pt>
                <c:pt idx="311">
                  <c:v>45009</c:v>
                </c:pt>
                <c:pt idx="312">
                  <c:v>45008</c:v>
                </c:pt>
                <c:pt idx="313">
                  <c:v>45007</c:v>
                </c:pt>
                <c:pt idx="314">
                  <c:v>45006</c:v>
                </c:pt>
                <c:pt idx="315">
                  <c:v>45005</c:v>
                </c:pt>
                <c:pt idx="316">
                  <c:v>45002</c:v>
                </c:pt>
                <c:pt idx="317">
                  <c:v>45001</c:v>
                </c:pt>
                <c:pt idx="318">
                  <c:v>45000</c:v>
                </c:pt>
                <c:pt idx="319">
                  <c:v>44999</c:v>
                </c:pt>
                <c:pt idx="320">
                  <c:v>44998</c:v>
                </c:pt>
                <c:pt idx="321">
                  <c:v>44995</c:v>
                </c:pt>
                <c:pt idx="322">
                  <c:v>44994</c:v>
                </c:pt>
                <c:pt idx="323">
                  <c:v>44993</c:v>
                </c:pt>
                <c:pt idx="324">
                  <c:v>44991</c:v>
                </c:pt>
                <c:pt idx="325">
                  <c:v>44988</c:v>
                </c:pt>
                <c:pt idx="326">
                  <c:v>44987</c:v>
                </c:pt>
                <c:pt idx="327">
                  <c:v>44986</c:v>
                </c:pt>
                <c:pt idx="328">
                  <c:v>44985</c:v>
                </c:pt>
                <c:pt idx="329">
                  <c:v>44984</c:v>
                </c:pt>
                <c:pt idx="330">
                  <c:v>44981</c:v>
                </c:pt>
                <c:pt idx="331">
                  <c:v>44980</c:v>
                </c:pt>
                <c:pt idx="332">
                  <c:v>44979</c:v>
                </c:pt>
                <c:pt idx="333">
                  <c:v>44978</c:v>
                </c:pt>
                <c:pt idx="334">
                  <c:v>44977</c:v>
                </c:pt>
                <c:pt idx="335">
                  <c:v>44974</c:v>
                </c:pt>
                <c:pt idx="336">
                  <c:v>44973</c:v>
                </c:pt>
                <c:pt idx="337">
                  <c:v>44972</c:v>
                </c:pt>
                <c:pt idx="338">
                  <c:v>44971</c:v>
                </c:pt>
                <c:pt idx="339">
                  <c:v>44970</c:v>
                </c:pt>
                <c:pt idx="340">
                  <c:v>44967</c:v>
                </c:pt>
                <c:pt idx="341">
                  <c:v>44966</c:v>
                </c:pt>
                <c:pt idx="342">
                  <c:v>44965</c:v>
                </c:pt>
                <c:pt idx="343">
                  <c:v>44964</c:v>
                </c:pt>
                <c:pt idx="344">
                  <c:v>44963</c:v>
                </c:pt>
                <c:pt idx="345">
                  <c:v>44960</c:v>
                </c:pt>
                <c:pt idx="346">
                  <c:v>44959</c:v>
                </c:pt>
                <c:pt idx="347">
                  <c:v>44958</c:v>
                </c:pt>
                <c:pt idx="348">
                  <c:v>44957</c:v>
                </c:pt>
                <c:pt idx="349">
                  <c:v>44956</c:v>
                </c:pt>
                <c:pt idx="350">
                  <c:v>44953</c:v>
                </c:pt>
                <c:pt idx="351">
                  <c:v>44951</c:v>
                </c:pt>
                <c:pt idx="352">
                  <c:v>44950</c:v>
                </c:pt>
                <c:pt idx="353">
                  <c:v>44949</c:v>
                </c:pt>
                <c:pt idx="354">
                  <c:v>44946</c:v>
                </c:pt>
                <c:pt idx="355">
                  <c:v>44945</c:v>
                </c:pt>
                <c:pt idx="356">
                  <c:v>44944</c:v>
                </c:pt>
                <c:pt idx="357">
                  <c:v>44943</c:v>
                </c:pt>
                <c:pt idx="358">
                  <c:v>44942</c:v>
                </c:pt>
                <c:pt idx="359">
                  <c:v>44939</c:v>
                </c:pt>
                <c:pt idx="360">
                  <c:v>44938</c:v>
                </c:pt>
                <c:pt idx="361">
                  <c:v>44937</c:v>
                </c:pt>
                <c:pt idx="362">
                  <c:v>44936</c:v>
                </c:pt>
                <c:pt idx="363">
                  <c:v>44935</c:v>
                </c:pt>
                <c:pt idx="364">
                  <c:v>44932</c:v>
                </c:pt>
                <c:pt idx="365">
                  <c:v>44931</c:v>
                </c:pt>
                <c:pt idx="366">
                  <c:v>44930</c:v>
                </c:pt>
                <c:pt idx="367">
                  <c:v>44929</c:v>
                </c:pt>
                <c:pt idx="368">
                  <c:v>44928</c:v>
                </c:pt>
                <c:pt idx="369">
                  <c:v>44925</c:v>
                </c:pt>
                <c:pt idx="370">
                  <c:v>44924</c:v>
                </c:pt>
                <c:pt idx="371">
                  <c:v>44923</c:v>
                </c:pt>
                <c:pt idx="372">
                  <c:v>44922</c:v>
                </c:pt>
                <c:pt idx="373">
                  <c:v>44921</c:v>
                </c:pt>
                <c:pt idx="374">
                  <c:v>44918</c:v>
                </c:pt>
                <c:pt idx="375">
                  <c:v>44917</c:v>
                </c:pt>
                <c:pt idx="376">
                  <c:v>44916</c:v>
                </c:pt>
                <c:pt idx="377">
                  <c:v>44915</c:v>
                </c:pt>
                <c:pt idx="378">
                  <c:v>44914</c:v>
                </c:pt>
                <c:pt idx="379">
                  <c:v>44911</c:v>
                </c:pt>
                <c:pt idx="380">
                  <c:v>44910</c:v>
                </c:pt>
                <c:pt idx="381">
                  <c:v>44909</c:v>
                </c:pt>
                <c:pt idx="382">
                  <c:v>44908</c:v>
                </c:pt>
                <c:pt idx="383">
                  <c:v>44907</c:v>
                </c:pt>
                <c:pt idx="384">
                  <c:v>44904</c:v>
                </c:pt>
                <c:pt idx="385">
                  <c:v>44903</c:v>
                </c:pt>
                <c:pt idx="386">
                  <c:v>44902</c:v>
                </c:pt>
                <c:pt idx="387">
                  <c:v>44901</c:v>
                </c:pt>
                <c:pt idx="388">
                  <c:v>44900</c:v>
                </c:pt>
                <c:pt idx="389">
                  <c:v>44897</c:v>
                </c:pt>
                <c:pt idx="390">
                  <c:v>44896</c:v>
                </c:pt>
                <c:pt idx="391">
                  <c:v>44895</c:v>
                </c:pt>
                <c:pt idx="392">
                  <c:v>44894</c:v>
                </c:pt>
                <c:pt idx="393">
                  <c:v>44893</c:v>
                </c:pt>
                <c:pt idx="394">
                  <c:v>44890</c:v>
                </c:pt>
                <c:pt idx="395">
                  <c:v>44889</c:v>
                </c:pt>
                <c:pt idx="396">
                  <c:v>44888</c:v>
                </c:pt>
                <c:pt idx="397">
                  <c:v>44887</c:v>
                </c:pt>
                <c:pt idx="398">
                  <c:v>44886</c:v>
                </c:pt>
                <c:pt idx="399">
                  <c:v>44883</c:v>
                </c:pt>
                <c:pt idx="400">
                  <c:v>44882</c:v>
                </c:pt>
                <c:pt idx="401">
                  <c:v>44881</c:v>
                </c:pt>
                <c:pt idx="402">
                  <c:v>44880</c:v>
                </c:pt>
                <c:pt idx="403">
                  <c:v>44879</c:v>
                </c:pt>
                <c:pt idx="404">
                  <c:v>44876</c:v>
                </c:pt>
                <c:pt idx="405">
                  <c:v>44875</c:v>
                </c:pt>
                <c:pt idx="406">
                  <c:v>44874</c:v>
                </c:pt>
                <c:pt idx="407">
                  <c:v>44872</c:v>
                </c:pt>
                <c:pt idx="408">
                  <c:v>44869</c:v>
                </c:pt>
                <c:pt idx="409">
                  <c:v>44868</c:v>
                </c:pt>
                <c:pt idx="410">
                  <c:v>44867</c:v>
                </c:pt>
                <c:pt idx="411">
                  <c:v>44866</c:v>
                </c:pt>
                <c:pt idx="412">
                  <c:v>44865</c:v>
                </c:pt>
                <c:pt idx="413">
                  <c:v>44862</c:v>
                </c:pt>
                <c:pt idx="414">
                  <c:v>44861</c:v>
                </c:pt>
                <c:pt idx="415">
                  <c:v>44859</c:v>
                </c:pt>
                <c:pt idx="416">
                  <c:v>44858</c:v>
                </c:pt>
                <c:pt idx="417">
                  <c:v>44855</c:v>
                </c:pt>
                <c:pt idx="418">
                  <c:v>44854</c:v>
                </c:pt>
                <c:pt idx="419">
                  <c:v>44853</c:v>
                </c:pt>
                <c:pt idx="420">
                  <c:v>44852</c:v>
                </c:pt>
                <c:pt idx="421">
                  <c:v>44851</c:v>
                </c:pt>
                <c:pt idx="422">
                  <c:v>44848</c:v>
                </c:pt>
                <c:pt idx="423">
                  <c:v>44847</c:v>
                </c:pt>
                <c:pt idx="424">
                  <c:v>44846</c:v>
                </c:pt>
                <c:pt idx="425">
                  <c:v>44845</c:v>
                </c:pt>
                <c:pt idx="426">
                  <c:v>44844</c:v>
                </c:pt>
                <c:pt idx="427">
                  <c:v>44841</c:v>
                </c:pt>
                <c:pt idx="428">
                  <c:v>44840</c:v>
                </c:pt>
                <c:pt idx="429">
                  <c:v>44838</c:v>
                </c:pt>
                <c:pt idx="430">
                  <c:v>44837</c:v>
                </c:pt>
                <c:pt idx="431">
                  <c:v>44834</c:v>
                </c:pt>
                <c:pt idx="432">
                  <c:v>44833</c:v>
                </c:pt>
                <c:pt idx="433">
                  <c:v>44832</c:v>
                </c:pt>
                <c:pt idx="434">
                  <c:v>44831</c:v>
                </c:pt>
                <c:pt idx="435">
                  <c:v>44830</c:v>
                </c:pt>
                <c:pt idx="436">
                  <c:v>44827</c:v>
                </c:pt>
                <c:pt idx="437">
                  <c:v>44826</c:v>
                </c:pt>
                <c:pt idx="438">
                  <c:v>44825</c:v>
                </c:pt>
                <c:pt idx="439">
                  <c:v>44824</c:v>
                </c:pt>
                <c:pt idx="440">
                  <c:v>44823</c:v>
                </c:pt>
                <c:pt idx="441">
                  <c:v>44820</c:v>
                </c:pt>
                <c:pt idx="442">
                  <c:v>44819</c:v>
                </c:pt>
                <c:pt idx="443">
                  <c:v>44818</c:v>
                </c:pt>
                <c:pt idx="444">
                  <c:v>44817</c:v>
                </c:pt>
                <c:pt idx="445">
                  <c:v>44816</c:v>
                </c:pt>
                <c:pt idx="446">
                  <c:v>44813</c:v>
                </c:pt>
                <c:pt idx="447">
                  <c:v>44812</c:v>
                </c:pt>
                <c:pt idx="448">
                  <c:v>44811</c:v>
                </c:pt>
                <c:pt idx="449">
                  <c:v>44810</c:v>
                </c:pt>
                <c:pt idx="450">
                  <c:v>44809</c:v>
                </c:pt>
                <c:pt idx="451">
                  <c:v>44806</c:v>
                </c:pt>
                <c:pt idx="452">
                  <c:v>44805</c:v>
                </c:pt>
                <c:pt idx="453">
                  <c:v>44803</c:v>
                </c:pt>
                <c:pt idx="454">
                  <c:v>44802</c:v>
                </c:pt>
                <c:pt idx="455">
                  <c:v>44799</c:v>
                </c:pt>
                <c:pt idx="456">
                  <c:v>44798</c:v>
                </c:pt>
                <c:pt idx="457">
                  <c:v>44797</c:v>
                </c:pt>
                <c:pt idx="458">
                  <c:v>44796</c:v>
                </c:pt>
                <c:pt idx="459">
                  <c:v>44795</c:v>
                </c:pt>
                <c:pt idx="460">
                  <c:v>44792</c:v>
                </c:pt>
                <c:pt idx="461">
                  <c:v>44791</c:v>
                </c:pt>
                <c:pt idx="462">
                  <c:v>44790</c:v>
                </c:pt>
                <c:pt idx="463">
                  <c:v>44789</c:v>
                </c:pt>
                <c:pt idx="464">
                  <c:v>44785</c:v>
                </c:pt>
                <c:pt idx="465">
                  <c:v>44784</c:v>
                </c:pt>
                <c:pt idx="466">
                  <c:v>44783</c:v>
                </c:pt>
                <c:pt idx="467">
                  <c:v>44781</c:v>
                </c:pt>
                <c:pt idx="468">
                  <c:v>44778</c:v>
                </c:pt>
                <c:pt idx="469">
                  <c:v>44777</c:v>
                </c:pt>
                <c:pt idx="470">
                  <c:v>44776</c:v>
                </c:pt>
                <c:pt idx="471">
                  <c:v>44775</c:v>
                </c:pt>
                <c:pt idx="472">
                  <c:v>44774</c:v>
                </c:pt>
                <c:pt idx="473">
                  <c:v>44771</c:v>
                </c:pt>
                <c:pt idx="474">
                  <c:v>44770</c:v>
                </c:pt>
                <c:pt idx="475">
                  <c:v>44769</c:v>
                </c:pt>
                <c:pt idx="476">
                  <c:v>44768</c:v>
                </c:pt>
                <c:pt idx="477">
                  <c:v>44767</c:v>
                </c:pt>
                <c:pt idx="478">
                  <c:v>44764</c:v>
                </c:pt>
                <c:pt idx="479">
                  <c:v>44763</c:v>
                </c:pt>
                <c:pt idx="480">
                  <c:v>44762</c:v>
                </c:pt>
                <c:pt idx="481">
                  <c:v>44761</c:v>
                </c:pt>
                <c:pt idx="482">
                  <c:v>44760</c:v>
                </c:pt>
                <c:pt idx="483">
                  <c:v>44757</c:v>
                </c:pt>
                <c:pt idx="484">
                  <c:v>44756</c:v>
                </c:pt>
                <c:pt idx="485">
                  <c:v>44755</c:v>
                </c:pt>
                <c:pt idx="486">
                  <c:v>44754</c:v>
                </c:pt>
                <c:pt idx="487">
                  <c:v>44753</c:v>
                </c:pt>
                <c:pt idx="488">
                  <c:v>44750</c:v>
                </c:pt>
                <c:pt idx="489">
                  <c:v>44749</c:v>
                </c:pt>
                <c:pt idx="490">
                  <c:v>44748</c:v>
                </c:pt>
                <c:pt idx="491">
                  <c:v>44747</c:v>
                </c:pt>
                <c:pt idx="492">
                  <c:v>44746</c:v>
                </c:pt>
                <c:pt idx="493">
                  <c:v>44743</c:v>
                </c:pt>
              </c:numCache>
            </c:numRef>
          </c:xVal>
          <c:yVal>
            <c:numRef>
              <c:f>'Part 3'!$I$3:$I$496</c:f>
              <c:numCache>
                <c:formatCode>General</c:formatCode>
                <c:ptCount val="494"/>
                <c:pt idx="0">
                  <c:v>-7.1087043931496696</c:v>
                </c:pt>
                <c:pt idx="1">
                  <c:v>-6.4111799416583803</c:v>
                </c:pt>
                <c:pt idx="2">
                  <c:v>-7.1047171360279373</c:v>
                </c:pt>
                <c:pt idx="3">
                  <c:v>-5.8181822925396238</c:v>
                </c:pt>
                <c:pt idx="4">
                  <c:v>-6.035054472226042</c:v>
                </c:pt>
                <c:pt idx="5">
                  <c:v>-6.4263903575922443</c:v>
                </c:pt>
                <c:pt idx="6">
                  <c:v>-6.9883590002835918</c:v>
                </c:pt>
                <c:pt idx="7">
                  <c:v>-7.9524962999506705</c:v>
                </c:pt>
                <c:pt idx="8">
                  <c:v>-7.530732892024683</c:v>
                </c:pt>
                <c:pt idx="9">
                  <c:v>-7.1553655275214281</c:v>
                </c:pt>
                <c:pt idx="10">
                  <c:v>-6.2864029889607904</c:v>
                </c:pt>
                <c:pt idx="11">
                  <c:v>-5.5812683498242945</c:v>
                </c:pt>
                <c:pt idx="12">
                  <c:v>-6.6188223730687765</c:v>
                </c:pt>
                <c:pt idx="13">
                  <c:v>-5.9166099672287693</c:v>
                </c:pt>
                <c:pt idx="14">
                  <c:v>-6.4991304018860925</c:v>
                </c:pt>
                <c:pt idx="15">
                  <c:v>-6.322265699101183</c:v>
                </c:pt>
                <c:pt idx="16">
                  <c:v>-7.5490245791578108</c:v>
                </c:pt>
                <c:pt idx="17">
                  <c:v>-7.9247934580001287</c:v>
                </c:pt>
                <c:pt idx="18">
                  <c:v>-6.041789387794716</c:v>
                </c:pt>
                <c:pt idx="19">
                  <c:v>-5.2906197646889197</c:v>
                </c:pt>
                <c:pt idx="20">
                  <c:v>-5.6694069558642761</c:v>
                </c:pt>
                <c:pt idx="21">
                  <c:v>-5.9704513863593363</c:v>
                </c:pt>
                <c:pt idx="22">
                  <c:v>-6.9888582212853967</c:v>
                </c:pt>
                <c:pt idx="23">
                  <c:v>-6.7738259312960993</c:v>
                </c:pt>
                <c:pt idx="24">
                  <c:v>-7.0353689150369734</c:v>
                </c:pt>
                <c:pt idx="25">
                  <c:v>8.9172707398458173E-2</c:v>
                </c:pt>
                <c:pt idx="26">
                  <c:v>-6.2765612875413215</c:v>
                </c:pt>
                <c:pt idx="27">
                  <c:v>-6.9449361201933142</c:v>
                </c:pt>
                <c:pt idx="28">
                  <c:v>0.70859293688247615</c:v>
                </c:pt>
                <c:pt idx="29">
                  <c:v>-6.8283000169884964</c:v>
                </c:pt>
                <c:pt idx="30">
                  <c:v>-6.3318458426445785</c:v>
                </c:pt>
                <c:pt idx="31">
                  <c:v>-6.4024076801166885</c:v>
                </c:pt>
                <c:pt idx="32">
                  <c:v>-6.971733006394806</c:v>
                </c:pt>
                <c:pt idx="33">
                  <c:v>-8.1329432239022044</c:v>
                </c:pt>
                <c:pt idx="34">
                  <c:v>-8.5477329384039713</c:v>
                </c:pt>
                <c:pt idx="35">
                  <c:v>-6.5537362712755964</c:v>
                </c:pt>
                <c:pt idx="36">
                  <c:v>-6.9238344474470166</c:v>
                </c:pt>
                <c:pt idx="37">
                  <c:v>-7.5186182011309315</c:v>
                </c:pt>
                <c:pt idx="38">
                  <c:v>-6.8419811441893073</c:v>
                </c:pt>
                <c:pt idx="39">
                  <c:v>-8.4609989236227783</c:v>
                </c:pt>
                <c:pt idx="40">
                  <c:v>-4.4915758191868624</c:v>
                </c:pt>
                <c:pt idx="41">
                  <c:v>-8.2790795808393352</c:v>
                </c:pt>
                <c:pt idx="42">
                  <c:v>-7.0790961534076571</c:v>
                </c:pt>
                <c:pt idx="43">
                  <c:v>-6.3396239334756874</c:v>
                </c:pt>
                <c:pt idx="44">
                  <c:v>-7.1177386815202288</c:v>
                </c:pt>
                <c:pt idx="45">
                  <c:v>-7.2367144701964081</c:v>
                </c:pt>
                <c:pt idx="46">
                  <c:v>-6.050746465127899</c:v>
                </c:pt>
                <c:pt idx="47">
                  <c:v>-6.8456043261465069</c:v>
                </c:pt>
                <c:pt idx="48">
                  <c:v>-6.4624304463266853</c:v>
                </c:pt>
                <c:pt idx="49">
                  <c:v>-6.3045863567559692</c:v>
                </c:pt>
                <c:pt idx="50">
                  <c:v>-7.3969054595864394</c:v>
                </c:pt>
                <c:pt idx="51">
                  <c:v>-7.7217982364785032</c:v>
                </c:pt>
                <c:pt idx="52">
                  <c:v>-8.9584809871681728</c:v>
                </c:pt>
                <c:pt idx="53">
                  <c:v>-6.5086333805833636</c:v>
                </c:pt>
                <c:pt idx="54">
                  <c:v>1.100880988523032</c:v>
                </c:pt>
                <c:pt idx="55">
                  <c:v>-7.5594983512243115</c:v>
                </c:pt>
                <c:pt idx="56">
                  <c:v>-7.499764368578334</c:v>
                </c:pt>
                <c:pt idx="57">
                  <c:v>-8.7255611521401306</c:v>
                </c:pt>
                <c:pt idx="58">
                  <c:v>-8.8151388989083692</c:v>
                </c:pt>
                <c:pt idx="59">
                  <c:v>-7.0323027920288066</c:v>
                </c:pt>
                <c:pt idx="60">
                  <c:v>-0.87491327304586763</c:v>
                </c:pt>
                <c:pt idx="61">
                  <c:v>-7.2302334713440031</c:v>
                </c:pt>
                <c:pt idx="62">
                  <c:v>-5.4374244415243105</c:v>
                </c:pt>
                <c:pt idx="63">
                  <c:v>-8.2809264172080255</c:v>
                </c:pt>
                <c:pt idx="64">
                  <c:v>-4.7786398990960652</c:v>
                </c:pt>
                <c:pt idx="65">
                  <c:v>-6.7371355713400831</c:v>
                </c:pt>
                <c:pt idx="66">
                  <c:v>-7.168951061055389</c:v>
                </c:pt>
                <c:pt idx="67">
                  <c:v>-7.4953623376735976</c:v>
                </c:pt>
                <c:pt idx="68">
                  <c:v>-8.5732428513427337</c:v>
                </c:pt>
                <c:pt idx="69">
                  <c:v>-6.2553785280462613</c:v>
                </c:pt>
                <c:pt idx="70">
                  <c:v>-7.7180083627274643</c:v>
                </c:pt>
                <c:pt idx="71">
                  <c:v>-6.082908926876418</c:v>
                </c:pt>
                <c:pt idx="72">
                  <c:v>-6.3062504291358596</c:v>
                </c:pt>
                <c:pt idx="73">
                  <c:v>-6.0482623412932135</c:v>
                </c:pt>
                <c:pt idx="74">
                  <c:v>-6.9353206819942912</c:v>
                </c:pt>
                <c:pt idx="75">
                  <c:v>-6.8047780839126855</c:v>
                </c:pt>
                <c:pt idx="76">
                  <c:v>-7.0296855206260629</c:v>
                </c:pt>
                <c:pt idx="77">
                  <c:v>-6.2112598783589226</c:v>
                </c:pt>
                <c:pt idx="78">
                  <c:v>-0.41960999957701428</c:v>
                </c:pt>
                <c:pt idx="79">
                  <c:v>-6.6235070102257705</c:v>
                </c:pt>
                <c:pt idx="80">
                  <c:v>-6.828948297198794</c:v>
                </c:pt>
                <c:pt idx="81">
                  <c:v>-5.8427681201790014</c:v>
                </c:pt>
                <c:pt idx="82">
                  <c:v>-6.3805012158425916</c:v>
                </c:pt>
                <c:pt idx="83">
                  <c:v>-7.454715465076565</c:v>
                </c:pt>
                <c:pt idx="84">
                  <c:v>-7.2967325670455585</c:v>
                </c:pt>
                <c:pt idx="85">
                  <c:v>-6.7629896912927112</c:v>
                </c:pt>
                <c:pt idx="86">
                  <c:v>-6.6572435234018714</c:v>
                </c:pt>
                <c:pt idx="87">
                  <c:v>-7.3516096424725825</c:v>
                </c:pt>
                <c:pt idx="88">
                  <c:v>-0.70936828771272387</c:v>
                </c:pt>
                <c:pt idx="89">
                  <c:v>-5.3566827525765186</c:v>
                </c:pt>
                <c:pt idx="90">
                  <c:v>-7.2219909317318507</c:v>
                </c:pt>
                <c:pt idx="91">
                  <c:v>-6.7349075652717119</c:v>
                </c:pt>
                <c:pt idx="92">
                  <c:v>-7.0860388841192385</c:v>
                </c:pt>
                <c:pt idx="93">
                  <c:v>-7.4671496470601015</c:v>
                </c:pt>
                <c:pt idx="94">
                  <c:v>-7.3176133755635391</c:v>
                </c:pt>
                <c:pt idx="95">
                  <c:v>-7.896766570258885</c:v>
                </c:pt>
                <c:pt idx="96">
                  <c:v>-6.6460670045897707</c:v>
                </c:pt>
                <c:pt idx="97">
                  <c:v>-7.0036584777627997</c:v>
                </c:pt>
                <c:pt idx="98">
                  <c:v>-5.9429028726272506</c:v>
                </c:pt>
                <c:pt idx="99">
                  <c:v>-6.955001920569563</c:v>
                </c:pt>
                <c:pt idx="100">
                  <c:v>-6.8199158687931289</c:v>
                </c:pt>
                <c:pt idx="101">
                  <c:v>-6.8520915543225049</c:v>
                </c:pt>
                <c:pt idx="102">
                  <c:v>-6.3764302115420293</c:v>
                </c:pt>
                <c:pt idx="103">
                  <c:v>-6.8513285550168241</c:v>
                </c:pt>
                <c:pt idx="104">
                  <c:v>-7.7687375415282469</c:v>
                </c:pt>
                <c:pt idx="105">
                  <c:v>-7.1335238900091422</c:v>
                </c:pt>
                <c:pt idx="106">
                  <c:v>-7.4517472013603472</c:v>
                </c:pt>
                <c:pt idx="107">
                  <c:v>-0.44119027503989483</c:v>
                </c:pt>
                <c:pt idx="108">
                  <c:v>-6.8568066593033672</c:v>
                </c:pt>
                <c:pt idx="109">
                  <c:v>-7.7558782278800713</c:v>
                </c:pt>
                <c:pt idx="110">
                  <c:v>-7.1470264805423547</c:v>
                </c:pt>
                <c:pt idx="111">
                  <c:v>-6.5107184890645398</c:v>
                </c:pt>
                <c:pt idx="112">
                  <c:v>-6.8389380911435982</c:v>
                </c:pt>
                <c:pt idx="113">
                  <c:v>-8.4450913972444059</c:v>
                </c:pt>
                <c:pt idx="114">
                  <c:v>-7.9222931973564963</c:v>
                </c:pt>
                <c:pt idx="115">
                  <c:v>-6.3010000547375293</c:v>
                </c:pt>
                <c:pt idx="116">
                  <c:v>-7.3208205282715753</c:v>
                </c:pt>
                <c:pt idx="117">
                  <c:v>-8.1327656334136549</c:v>
                </c:pt>
                <c:pt idx="118">
                  <c:v>-7.5042502651230008</c:v>
                </c:pt>
                <c:pt idx="119">
                  <c:v>-8.8783224519855324</c:v>
                </c:pt>
                <c:pt idx="120">
                  <c:v>-5.9430300783970207</c:v>
                </c:pt>
                <c:pt idx="121">
                  <c:v>-6.4366410578086626</c:v>
                </c:pt>
                <c:pt idx="122">
                  <c:v>-7.1540471975425026</c:v>
                </c:pt>
                <c:pt idx="123">
                  <c:v>-6.7120168299075731</c:v>
                </c:pt>
                <c:pt idx="124">
                  <c:v>-7.5711120883953642</c:v>
                </c:pt>
                <c:pt idx="125">
                  <c:v>-6.6010330124328158</c:v>
                </c:pt>
                <c:pt idx="126">
                  <c:v>-6.9071158321633055</c:v>
                </c:pt>
                <c:pt idx="127">
                  <c:v>-8.1398984234240324</c:v>
                </c:pt>
                <c:pt idx="128">
                  <c:v>-7.3915504116566266</c:v>
                </c:pt>
                <c:pt idx="129">
                  <c:v>-7.8475438733003049</c:v>
                </c:pt>
                <c:pt idx="130">
                  <c:v>-5.7163748883644239</c:v>
                </c:pt>
                <c:pt idx="131">
                  <c:v>-8.1033569045146141</c:v>
                </c:pt>
                <c:pt idx="132">
                  <c:v>-7.1829912108584599</c:v>
                </c:pt>
                <c:pt idx="133">
                  <c:v>-7.3495475449409629</c:v>
                </c:pt>
                <c:pt idx="134">
                  <c:v>-6.6289926196369295</c:v>
                </c:pt>
                <c:pt idx="135">
                  <c:v>-7.503884699776127</c:v>
                </c:pt>
                <c:pt idx="136">
                  <c:v>-6.2645497168179638</c:v>
                </c:pt>
                <c:pt idx="137">
                  <c:v>-6.50933784958983</c:v>
                </c:pt>
                <c:pt idx="138">
                  <c:v>-7.4665367031188499</c:v>
                </c:pt>
                <c:pt idx="139">
                  <c:v>-7.5929018353918174</c:v>
                </c:pt>
                <c:pt idx="140">
                  <c:v>-6.6357745463219118</c:v>
                </c:pt>
                <c:pt idx="141">
                  <c:v>-7.1513798013637961</c:v>
                </c:pt>
                <c:pt idx="142">
                  <c:v>-8.3592893924926663</c:v>
                </c:pt>
                <c:pt idx="143">
                  <c:v>-8.7374268036742908</c:v>
                </c:pt>
                <c:pt idx="144">
                  <c:v>-6.8866535259751016</c:v>
                </c:pt>
                <c:pt idx="145">
                  <c:v>-7.0552080152076995</c:v>
                </c:pt>
                <c:pt idx="146">
                  <c:v>-7.3795946699580863</c:v>
                </c:pt>
                <c:pt idx="147">
                  <c:v>-7.173491709382775</c:v>
                </c:pt>
                <c:pt idx="148">
                  <c:v>-5.75644255667107</c:v>
                </c:pt>
                <c:pt idx="149">
                  <c:v>-7.6010067743733254</c:v>
                </c:pt>
                <c:pt idx="150">
                  <c:v>-7.3426173401033434</c:v>
                </c:pt>
                <c:pt idx="151">
                  <c:v>-6.2524419490449406</c:v>
                </c:pt>
                <c:pt idx="152">
                  <c:v>-6.9682992104836137</c:v>
                </c:pt>
                <c:pt idx="153">
                  <c:v>-7.3265001439074116</c:v>
                </c:pt>
                <c:pt idx="154">
                  <c:v>-7.6193772575812648</c:v>
                </c:pt>
                <c:pt idx="155">
                  <c:v>0.89443978639234412</c:v>
                </c:pt>
                <c:pt idx="156">
                  <c:v>-6.6603529310061154</c:v>
                </c:pt>
                <c:pt idx="157">
                  <c:v>-7.0189866423177367</c:v>
                </c:pt>
                <c:pt idx="158">
                  <c:v>-7.6381545921040477</c:v>
                </c:pt>
                <c:pt idx="159">
                  <c:v>-7.6950540007356256</c:v>
                </c:pt>
                <c:pt idx="160">
                  <c:v>-7.2303104580657331</c:v>
                </c:pt>
                <c:pt idx="161">
                  <c:v>-8.6580450111349911</c:v>
                </c:pt>
                <c:pt idx="162">
                  <c:v>-7.3752390582364393</c:v>
                </c:pt>
                <c:pt idx="163">
                  <c:v>-7.4095474337925662</c:v>
                </c:pt>
                <c:pt idx="164">
                  <c:v>-7.5585322172474116</c:v>
                </c:pt>
                <c:pt idx="165">
                  <c:v>-7.6702715507080557</c:v>
                </c:pt>
                <c:pt idx="166">
                  <c:v>-6.3007719335758559</c:v>
                </c:pt>
                <c:pt idx="167">
                  <c:v>-7.8892168885272396</c:v>
                </c:pt>
                <c:pt idx="168">
                  <c:v>-5.5771355913612419</c:v>
                </c:pt>
                <c:pt idx="169">
                  <c:v>-6.4544454327667564</c:v>
                </c:pt>
                <c:pt idx="170">
                  <c:v>-6.877501503264833</c:v>
                </c:pt>
                <c:pt idx="171">
                  <c:v>-8.0482206101023017</c:v>
                </c:pt>
                <c:pt idx="172">
                  <c:v>-8.1445708827943619</c:v>
                </c:pt>
                <c:pt idx="173">
                  <c:v>-8.6051058697862057</c:v>
                </c:pt>
                <c:pt idx="174">
                  <c:v>-7.7670680820552285</c:v>
                </c:pt>
                <c:pt idx="175">
                  <c:v>-7.5274661010484936</c:v>
                </c:pt>
                <c:pt idx="176">
                  <c:v>-7.0407525269338471</c:v>
                </c:pt>
                <c:pt idx="177">
                  <c:v>-6.4461939525244869</c:v>
                </c:pt>
                <c:pt idx="178">
                  <c:v>-7.7529220674793216</c:v>
                </c:pt>
                <c:pt idx="179">
                  <c:v>-6.4189333898424898</c:v>
                </c:pt>
                <c:pt idx="180">
                  <c:v>-6.8404647084611927</c:v>
                </c:pt>
                <c:pt idx="181">
                  <c:v>-7.5472693404229272</c:v>
                </c:pt>
                <c:pt idx="182">
                  <c:v>-7.8720956379670906</c:v>
                </c:pt>
                <c:pt idx="183">
                  <c:v>-6.770106933883338</c:v>
                </c:pt>
                <c:pt idx="184">
                  <c:v>-7.2201683769288278</c:v>
                </c:pt>
                <c:pt idx="185">
                  <c:v>-6.3190143761392665</c:v>
                </c:pt>
                <c:pt idx="186">
                  <c:v>-5.4362847541377155</c:v>
                </c:pt>
                <c:pt idx="187">
                  <c:v>-6.8293747029767173</c:v>
                </c:pt>
                <c:pt idx="188">
                  <c:v>-6.1361044772258957</c:v>
                </c:pt>
                <c:pt idx="189">
                  <c:v>-6.8302102858965368</c:v>
                </c:pt>
                <c:pt idx="190">
                  <c:v>-6.9285158942335414</c:v>
                </c:pt>
                <c:pt idx="191">
                  <c:v>-6.5225231430914006</c:v>
                </c:pt>
                <c:pt idx="192">
                  <c:v>-6.5616009772997739</c:v>
                </c:pt>
                <c:pt idx="193">
                  <c:v>-6.9524205609575436</c:v>
                </c:pt>
                <c:pt idx="194">
                  <c:v>-7.7295490240071878</c:v>
                </c:pt>
                <c:pt idx="195">
                  <c:v>-7.3137397391404857</c:v>
                </c:pt>
                <c:pt idx="196">
                  <c:v>-7.2344260949086019</c:v>
                </c:pt>
                <c:pt idx="197">
                  <c:v>-6.9476481021638845</c:v>
                </c:pt>
                <c:pt idx="198">
                  <c:v>-6.9822695743697052</c:v>
                </c:pt>
                <c:pt idx="199">
                  <c:v>-6.3228003778926967</c:v>
                </c:pt>
                <c:pt idx="200">
                  <c:v>-6.8743120258800534</c:v>
                </c:pt>
                <c:pt idx="201">
                  <c:v>-6.7304115255286607</c:v>
                </c:pt>
                <c:pt idx="202">
                  <c:v>-6.4404913100103247</c:v>
                </c:pt>
                <c:pt idx="203">
                  <c:v>-6.1329942422711587</c:v>
                </c:pt>
                <c:pt idx="204">
                  <c:v>-6.5524854691392109</c:v>
                </c:pt>
                <c:pt idx="205">
                  <c:v>-7.3484985383782639</c:v>
                </c:pt>
                <c:pt idx="206">
                  <c:v>-6.0926347371592318</c:v>
                </c:pt>
                <c:pt idx="207">
                  <c:v>-8.0432364508813592</c:v>
                </c:pt>
                <c:pt idx="208">
                  <c:v>-5.9385898500193619</c:v>
                </c:pt>
                <c:pt idx="209">
                  <c:v>-7.0215135454764503</c:v>
                </c:pt>
                <c:pt idx="210">
                  <c:v>-6.7809200999674371</c:v>
                </c:pt>
                <c:pt idx="211">
                  <c:v>-7.1088255592379976</c:v>
                </c:pt>
                <c:pt idx="212">
                  <c:v>-6.9327162922883572</c:v>
                </c:pt>
                <c:pt idx="213">
                  <c:v>-6.5710815296918383</c:v>
                </c:pt>
                <c:pt idx="214">
                  <c:v>-7.6606359908363757</c:v>
                </c:pt>
                <c:pt idx="215">
                  <c:v>-0.57282694884204199</c:v>
                </c:pt>
                <c:pt idx="216">
                  <c:v>-7.2149010683790022</c:v>
                </c:pt>
                <c:pt idx="217">
                  <c:v>-6.5348692632908492</c:v>
                </c:pt>
                <c:pt idx="218">
                  <c:v>-6.3202238043442431</c:v>
                </c:pt>
                <c:pt idx="219">
                  <c:v>-6.7665378063163493</c:v>
                </c:pt>
                <c:pt idx="220">
                  <c:v>-7.2611816001743978</c:v>
                </c:pt>
                <c:pt idx="221">
                  <c:v>-6.7344888271517167</c:v>
                </c:pt>
                <c:pt idx="222">
                  <c:v>-5.9673536322774661</c:v>
                </c:pt>
                <c:pt idx="223">
                  <c:v>-6.3832243835594067</c:v>
                </c:pt>
                <c:pt idx="224">
                  <c:v>-6.7207389514830531</c:v>
                </c:pt>
                <c:pt idx="225">
                  <c:v>-7.4137061315830977</c:v>
                </c:pt>
                <c:pt idx="226">
                  <c:v>-7.1316941470994557</c:v>
                </c:pt>
                <c:pt idx="227">
                  <c:v>-6.6292934510689587</c:v>
                </c:pt>
                <c:pt idx="228">
                  <c:v>-6.5476212494806871</c:v>
                </c:pt>
                <c:pt idx="229">
                  <c:v>-6.8523026699688261</c:v>
                </c:pt>
                <c:pt idx="230">
                  <c:v>-6.1750169363944227</c:v>
                </c:pt>
                <c:pt idx="231">
                  <c:v>-7.3504840225564028</c:v>
                </c:pt>
                <c:pt idx="232">
                  <c:v>-7.2418176451805802</c:v>
                </c:pt>
                <c:pt idx="233">
                  <c:v>-6.6647574259025903</c:v>
                </c:pt>
                <c:pt idx="234">
                  <c:v>-6.253651856033108</c:v>
                </c:pt>
                <c:pt idx="235">
                  <c:v>-6.6376165771272397</c:v>
                </c:pt>
                <c:pt idx="236">
                  <c:v>-7.2214862523259509</c:v>
                </c:pt>
                <c:pt idx="237">
                  <c:v>-6.122097270455523</c:v>
                </c:pt>
                <c:pt idx="238">
                  <c:v>-7.2347476893657667</c:v>
                </c:pt>
                <c:pt idx="239">
                  <c:v>-6.5334282568533419</c:v>
                </c:pt>
                <c:pt idx="240">
                  <c:v>-6.6366257101404713</c:v>
                </c:pt>
                <c:pt idx="241">
                  <c:v>-7.3139464438652197</c:v>
                </c:pt>
                <c:pt idx="242">
                  <c:v>-7.4133615236065786</c:v>
                </c:pt>
                <c:pt idx="243">
                  <c:v>-6.6823128231228699</c:v>
                </c:pt>
                <c:pt idx="244">
                  <c:v>-6.1448159561718851</c:v>
                </c:pt>
                <c:pt idx="245">
                  <c:v>-5.9978885499590966</c:v>
                </c:pt>
                <c:pt idx="246">
                  <c:v>-5.6764787240210586</c:v>
                </c:pt>
                <c:pt idx="247">
                  <c:v>-6.1742907283059871</c:v>
                </c:pt>
                <c:pt idx="248">
                  <c:v>-6.5161012909786713</c:v>
                </c:pt>
                <c:pt idx="249">
                  <c:v>-6.8110031461137766</c:v>
                </c:pt>
                <c:pt idx="250">
                  <c:v>-6.3706822692476255</c:v>
                </c:pt>
                <c:pt idx="251">
                  <c:v>-7.7388354797843801</c:v>
                </c:pt>
                <c:pt idx="252">
                  <c:v>-6.7453349403573277</c:v>
                </c:pt>
                <c:pt idx="253">
                  <c:v>-6.4586069880501551</c:v>
                </c:pt>
                <c:pt idx="254">
                  <c:v>-7.1434449622930867</c:v>
                </c:pt>
                <c:pt idx="255">
                  <c:v>-6.7280729249959981</c:v>
                </c:pt>
                <c:pt idx="256">
                  <c:v>-6.1134885068572533</c:v>
                </c:pt>
                <c:pt idx="257">
                  <c:v>-6.1388946816938805</c:v>
                </c:pt>
                <c:pt idx="258">
                  <c:v>-6.698233285729871</c:v>
                </c:pt>
                <c:pt idx="259">
                  <c:v>-6.4351737407749594</c:v>
                </c:pt>
                <c:pt idx="260">
                  <c:v>-6.123858741551393</c:v>
                </c:pt>
                <c:pt idx="261">
                  <c:v>-8.031971780581264</c:v>
                </c:pt>
                <c:pt idx="262">
                  <c:v>-7.2179412509496146</c:v>
                </c:pt>
                <c:pt idx="263">
                  <c:v>-6.8080629665494969</c:v>
                </c:pt>
                <c:pt idx="264">
                  <c:v>-6.353572045567712</c:v>
                </c:pt>
                <c:pt idx="265">
                  <c:v>-7.4586358787155511</c:v>
                </c:pt>
                <c:pt idx="266">
                  <c:v>-6.9404479676905897</c:v>
                </c:pt>
                <c:pt idx="267">
                  <c:v>-6.3215436945340162</c:v>
                </c:pt>
                <c:pt idx="268">
                  <c:v>-6.9825119217568261</c:v>
                </c:pt>
                <c:pt idx="269">
                  <c:v>-7.9589749690248333</c:v>
                </c:pt>
                <c:pt idx="270">
                  <c:v>-7.6420665708996101</c:v>
                </c:pt>
                <c:pt idx="271">
                  <c:v>-6.1916590434766974</c:v>
                </c:pt>
                <c:pt idx="272">
                  <c:v>-6.4685638161602741</c:v>
                </c:pt>
                <c:pt idx="273">
                  <c:v>-7.0049675720635021</c:v>
                </c:pt>
                <c:pt idx="274">
                  <c:v>-6.544735205675785</c:v>
                </c:pt>
                <c:pt idx="275">
                  <c:v>-7.2856208948913963</c:v>
                </c:pt>
                <c:pt idx="276">
                  <c:v>-7.4874196007798117</c:v>
                </c:pt>
                <c:pt idx="277">
                  <c:v>-6.8978304329251658</c:v>
                </c:pt>
                <c:pt idx="278">
                  <c:v>-6.7933202724014672</c:v>
                </c:pt>
                <c:pt idx="279">
                  <c:v>-7.4824582584125352</c:v>
                </c:pt>
                <c:pt idx="280">
                  <c:v>-7.264530279753675</c:v>
                </c:pt>
                <c:pt idx="281">
                  <c:v>-6.557843854138901</c:v>
                </c:pt>
                <c:pt idx="282">
                  <c:v>-6.96530443032752</c:v>
                </c:pt>
                <c:pt idx="283">
                  <c:v>-6.7648520476685201</c:v>
                </c:pt>
                <c:pt idx="284">
                  <c:v>-7.3046924501131416</c:v>
                </c:pt>
                <c:pt idx="285">
                  <c:v>-7.623623411926741</c:v>
                </c:pt>
                <c:pt idx="286">
                  <c:v>0.20891943236200938</c:v>
                </c:pt>
                <c:pt idx="287">
                  <c:v>-6.7904221215629192</c:v>
                </c:pt>
                <c:pt idx="288">
                  <c:v>-6.955184372358497</c:v>
                </c:pt>
                <c:pt idx="289">
                  <c:v>-7.4740431167931769</c:v>
                </c:pt>
                <c:pt idx="290">
                  <c:v>-6.0573289428580335</c:v>
                </c:pt>
                <c:pt idx="291">
                  <c:v>-6.4989166104973943</c:v>
                </c:pt>
                <c:pt idx="292">
                  <c:v>-6.7639383884314332</c:v>
                </c:pt>
                <c:pt idx="293">
                  <c:v>-6.8053247270739687</c:v>
                </c:pt>
                <c:pt idx="294">
                  <c:v>-6.3884967403581152</c:v>
                </c:pt>
                <c:pt idx="295">
                  <c:v>-6.5290730240963475</c:v>
                </c:pt>
                <c:pt idx="296">
                  <c:v>-6.0899876639446733</c:v>
                </c:pt>
                <c:pt idx="297">
                  <c:v>-7.0057528748996587</c:v>
                </c:pt>
                <c:pt idx="298">
                  <c:v>-6.6158693955945056</c:v>
                </c:pt>
                <c:pt idx="299">
                  <c:v>-6.8150772296960715</c:v>
                </c:pt>
                <c:pt idx="300">
                  <c:v>-6.5260386209092127</c:v>
                </c:pt>
                <c:pt idx="301">
                  <c:v>-7.2924374825119376</c:v>
                </c:pt>
                <c:pt idx="302">
                  <c:v>-8.1618230990448559</c:v>
                </c:pt>
                <c:pt idx="303">
                  <c:v>-7.8291900067332092</c:v>
                </c:pt>
                <c:pt idx="304">
                  <c:v>-7.4049437377009246</c:v>
                </c:pt>
                <c:pt idx="305">
                  <c:v>-7.1884751642375226</c:v>
                </c:pt>
                <c:pt idx="306">
                  <c:v>-7.2600646774640261</c:v>
                </c:pt>
                <c:pt idx="307">
                  <c:v>-6.8968380905887203</c:v>
                </c:pt>
                <c:pt idx="308">
                  <c:v>-8.2683708527650843</c:v>
                </c:pt>
                <c:pt idx="309">
                  <c:v>-6.6722482847637847</c:v>
                </c:pt>
                <c:pt idx="310">
                  <c:v>-7.767838509443278</c:v>
                </c:pt>
                <c:pt idx="311">
                  <c:v>-7.6544287268770477</c:v>
                </c:pt>
                <c:pt idx="312">
                  <c:v>-6.6558436106008845</c:v>
                </c:pt>
                <c:pt idx="313">
                  <c:v>0.55127073660514425</c:v>
                </c:pt>
                <c:pt idx="314">
                  <c:v>-7.9381926883252421</c:v>
                </c:pt>
                <c:pt idx="315">
                  <c:v>-6.2903197205872177</c:v>
                </c:pt>
                <c:pt idx="316">
                  <c:v>-6.5929307993712492</c:v>
                </c:pt>
                <c:pt idx="317">
                  <c:v>-7.337576061197236</c:v>
                </c:pt>
                <c:pt idx="318">
                  <c:v>-7.5069849449328121</c:v>
                </c:pt>
                <c:pt idx="319">
                  <c:v>-7.3477163239422678</c:v>
                </c:pt>
                <c:pt idx="320">
                  <c:v>-6.8858290572300991</c:v>
                </c:pt>
                <c:pt idx="321">
                  <c:v>-8.0886793024253656</c:v>
                </c:pt>
                <c:pt idx="322">
                  <c:v>-7.6758790306591793</c:v>
                </c:pt>
                <c:pt idx="323">
                  <c:v>-7.8780955632442753</c:v>
                </c:pt>
                <c:pt idx="324">
                  <c:v>-8.6750287704072964</c:v>
                </c:pt>
                <c:pt idx="325">
                  <c:v>-8.1777256991714893</c:v>
                </c:pt>
                <c:pt idx="326">
                  <c:v>-8.745304476745563</c:v>
                </c:pt>
                <c:pt idx="327">
                  <c:v>-6.3624299672539744</c:v>
                </c:pt>
                <c:pt idx="328">
                  <c:v>-6.8283279738544858</c:v>
                </c:pt>
                <c:pt idx="329">
                  <c:v>-7.6002566232517959</c:v>
                </c:pt>
                <c:pt idx="330">
                  <c:v>-7.7340665422755039</c:v>
                </c:pt>
                <c:pt idx="331">
                  <c:v>-6.4611456015672184</c:v>
                </c:pt>
                <c:pt idx="332">
                  <c:v>-6.7211998745639221</c:v>
                </c:pt>
                <c:pt idx="333">
                  <c:v>-6.2580117105030446</c:v>
                </c:pt>
                <c:pt idx="334">
                  <c:v>-7.1860151712236107</c:v>
                </c:pt>
                <c:pt idx="335">
                  <c:v>-6.9603747674772158</c:v>
                </c:pt>
                <c:pt idx="336">
                  <c:v>-7.3878977550338192</c:v>
                </c:pt>
                <c:pt idx="337">
                  <c:v>-6.9850655571195119</c:v>
                </c:pt>
                <c:pt idx="338">
                  <c:v>-6.6041791782387413</c:v>
                </c:pt>
                <c:pt idx="339">
                  <c:v>-7.4999625618740575</c:v>
                </c:pt>
                <c:pt idx="340">
                  <c:v>-5.8473165651334176</c:v>
                </c:pt>
                <c:pt idx="341">
                  <c:v>-6.5738477900124268</c:v>
                </c:pt>
                <c:pt idx="342">
                  <c:v>-7.1989838706413369</c:v>
                </c:pt>
                <c:pt idx="343">
                  <c:v>-7.1115689394784019</c:v>
                </c:pt>
                <c:pt idx="344">
                  <c:v>-6.4560546359297177</c:v>
                </c:pt>
                <c:pt idx="345">
                  <c:v>-6.7761925654842088</c:v>
                </c:pt>
                <c:pt idx="346">
                  <c:v>-6.9597177194456785</c:v>
                </c:pt>
                <c:pt idx="347">
                  <c:v>-6.9668649631350332</c:v>
                </c:pt>
                <c:pt idx="348">
                  <c:v>-6.4100735550425112</c:v>
                </c:pt>
                <c:pt idx="349">
                  <c:v>-5.8597630934604457</c:v>
                </c:pt>
                <c:pt idx="350">
                  <c:v>-6.698128439636541</c:v>
                </c:pt>
                <c:pt idx="351">
                  <c:v>-6.2307058259636472</c:v>
                </c:pt>
                <c:pt idx="352">
                  <c:v>-4.8231849870978358</c:v>
                </c:pt>
                <c:pt idx="353">
                  <c:v>-6.0664377284065232</c:v>
                </c:pt>
                <c:pt idx="354">
                  <c:v>-6.4839338099553476</c:v>
                </c:pt>
                <c:pt idx="355">
                  <c:v>-7.0645654966877887</c:v>
                </c:pt>
                <c:pt idx="356">
                  <c:v>-6.5734629434265583</c:v>
                </c:pt>
                <c:pt idx="357">
                  <c:v>-6.7379027535361189</c:v>
                </c:pt>
                <c:pt idx="358">
                  <c:v>-7.3019644141333666</c:v>
                </c:pt>
                <c:pt idx="359">
                  <c:v>-6.7545746756974081</c:v>
                </c:pt>
                <c:pt idx="360">
                  <c:v>-5.6349894272054026</c:v>
                </c:pt>
                <c:pt idx="361">
                  <c:v>-5.586727659835617</c:v>
                </c:pt>
                <c:pt idx="362">
                  <c:v>-7.0471012716337365</c:v>
                </c:pt>
                <c:pt idx="363">
                  <c:v>-6.7191588638873263</c:v>
                </c:pt>
                <c:pt idx="364">
                  <c:v>-8.302150225375339</c:v>
                </c:pt>
                <c:pt idx="365">
                  <c:v>-6.4140224301009789</c:v>
                </c:pt>
                <c:pt idx="366">
                  <c:v>-6.4561054902246662</c:v>
                </c:pt>
                <c:pt idx="367">
                  <c:v>-6.4493087393556863</c:v>
                </c:pt>
                <c:pt idx="368">
                  <c:v>-5.8847268478897012</c:v>
                </c:pt>
                <c:pt idx="369">
                  <c:v>-6.2976082614668805</c:v>
                </c:pt>
                <c:pt idx="370">
                  <c:v>-7.0871846804446514</c:v>
                </c:pt>
                <c:pt idx="371">
                  <c:v>-6.8216828184102267</c:v>
                </c:pt>
                <c:pt idx="372">
                  <c:v>-7.2200154080370265</c:v>
                </c:pt>
                <c:pt idx="373">
                  <c:v>-7.5651812534039857</c:v>
                </c:pt>
                <c:pt idx="374">
                  <c:v>-6.2235529932821656</c:v>
                </c:pt>
                <c:pt idx="375">
                  <c:v>-6.6089871921546139</c:v>
                </c:pt>
                <c:pt idx="376">
                  <c:v>-7.8010673029091473</c:v>
                </c:pt>
                <c:pt idx="377">
                  <c:v>-6.7419499837307741</c:v>
                </c:pt>
                <c:pt idx="378">
                  <c:v>-6.5372266690183398</c:v>
                </c:pt>
                <c:pt idx="379">
                  <c:v>-6.7281696864288794</c:v>
                </c:pt>
                <c:pt idx="380">
                  <c:v>-5.70735799549134</c:v>
                </c:pt>
                <c:pt idx="381">
                  <c:v>-5.933285360968819</c:v>
                </c:pt>
                <c:pt idx="382">
                  <c:v>-7.1448303989826947</c:v>
                </c:pt>
                <c:pt idx="383">
                  <c:v>-8.9594323334377179</c:v>
                </c:pt>
                <c:pt idx="384">
                  <c:v>-7.3785307540579357</c:v>
                </c:pt>
                <c:pt idx="385">
                  <c:v>-6.1438061014106093</c:v>
                </c:pt>
                <c:pt idx="386">
                  <c:v>-7.1440165754032954</c:v>
                </c:pt>
                <c:pt idx="387">
                  <c:v>-8.3336820293160514</c:v>
                </c:pt>
                <c:pt idx="388">
                  <c:v>-5.7669954988040688</c:v>
                </c:pt>
                <c:pt idx="389">
                  <c:v>-7.2724071790975655</c:v>
                </c:pt>
                <c:pt idx="390">
                  <c:v>-5.0169408877607413</c:v>
                </c:pt>
                <c:pt idx="391">
                  <c:v>-7.8313697924333869</c:v>
                </c:pt>
                <c:pt idx="392">
                  <c:v>-5.8939956602747774</c:v>
                </c:pt>
                <c:pt idx="393">
                  <c:v>-6.9500303327395665</c:v>
                </c:pt>
                <c:pt idx="394">
                  <c:v>-6.1094084097440087</c:v>
                </c:pt>
                <c:pt idx="395">
                  <c:v>-7.2256783717248192</c:v>
                </c:pt>
                <c:pt idx="396">
                  <c:v>-6.0956651983997547</c:v>
                </c:pt>
                <c:pt idx="397">
                  <c:v>-6.8849839028883659</c:v>
                </c:pt>
                <c:pt idx="398">
                  <c:v>-7.7691981486970167</c:v>
                </c:pt>
                <c:pt idx="399">
                  <c:v>-6.4727804189621976</c:v>
                </c:pt>
                <c:pt idx="400">
                  <c:v>-7.6041455296683154</c:v>
                </c:pt>
                <c:pt idx="401">
                  <c:v>-6.2915483633688822</c:v>
                </c:pt>
                <c:pt idx="402">
                  <c:v>-6.4148043645729169</c:v>
                </c:pt>
                <c:pt idx="403">
                  <c:v>-6.6062827923928706</c:v>
                </c:pt>
                <c:pt idx="404">
                  <c:v>-6.3269121321725601</c:v>
                </c:pt>
                <c:pt idx="405">
                  <c:v>-6.5800026768659832</c:v>
                </c:pt>
                <c:pt idx="406">
                  <c:v>-6.6123309111866977</c:v>
                </c:pt>
                <c:pt idx="407">
                  <c:v>-7.5492770177884863</c:v>
                </c:pt>
                <c:pt idx="408">
                  <c:v>-6.2336607035576819</c:v>
                </c:pt>
                <c:pt idx="409">
                  <c:v>-6.981379591267225</c:v>
                </c:pt>
                <c:pt idx="410">
                  <c:v>-7.3480998707946421</c:v>
                </c:pt>
                <c:pt idx="411">
                  <c:v>-6.5550952556386086</c:v>
                </c:pt>
                <c:pt idx="412">
                  <c:v>-7.9835962808046412</c:v>
                </c:pt>
                <c:pt idx="413">
                  <c:v>-6.765816210084675</c:v>
                </c:pt>
                <c:pt idx="414">
                  <c:v>-5.250779518532668</c:v>
                </c:pt>
                <c:pt idx="415">
                  <c:v>-6.7225057355492073</c:v>
                </c:pt>
                <c:pt idx="416">
                  <c:v>0.1215457762842611</c:v>
                </c:pt>
                <c:pt idx="417">
                  <c:v>-7.1400342771449958</c:v>
                </c:pt>
                <c:pt idx="418">
                  <c:v>-6.3933028273909365</c:v>
                </c:pt>
                <c:pt idx="419">
                  <c:v>-6.8232332623625913</c:v>
                </c:pt>
                <c:pt idx="420">
                  <c:v>-7.5653161684127124</c:v>
                </c:pt>
                <c:pt idx="421">
                  <c:v>-6.9163428657145509</c:v>
                </c:pt>
                <c:pt idx="422">
                  <c:v>-8.4932724741109524</c:v>
                </c:pt>
                <c:pt idx="423">
                  <c:v>-6.2928837560290356</c:v>
                </c:pt>
                <c:pt idx="424">
                  <c:v>-7.5367433449302847</c:v>
                </c:pt>
                <c:pt idx="425">
                  <c:v>-6.773110448682865</c:v>
                </c:pt>
                <c:pt idx="426">
                  <c:v>-7.9402196257656756</c:v>
                </c:pt>
                <c:pt idx="427">
                  <c:v>-6.6607675049100701</c:v>
                </c:pt>
                <c:pt idx="428">
                  <c:v>-5.918529655526088</c:v>
                </c:pt>
                <c:pt idx="429">
                  <c:v>-6.3947547127810154</c:v>
                </c:pt>
                <c:pt idx="430">
                  <c:v>-7.1165770984420753</c:v>
                </c:pt>
                <c:pt idx="431">
                  <c:v>-6.1494336664439837</c:v>
                </c:pt>
                <c:pt idx="432">
                  <c:v>-5.8512998759246324</c:v>
                </c:pt>
                <c:pt idx="433">
                  <c:v>-6.1749003220330696</c:v>
                </c:pt>
                <c:pt idx="434">
                  <c:v>-6.8387320808476568</c:v>
                </c:pt>
                <c:pt idx="435">
                  <c:v>-6.5230612872049898</c:v>
                </c:pt>
                <c:pt idx="436">
                  <c:v>-6.3434087449547913</c:v>
                </c:pt>
                <c:pt idx="437">
                  <c:v>-6.7042194748752513</c:v>
                </c:pt>
                <c:pt idx="438">
                  <c:v>-5.9521904884581449</c:v>
                </c:pt>
                <c:pt idx="439">
                  <c:v>-6.6438987395384306</c:v>
                </c:pt>
                <c:pt idx="440">
                  <c:v>-5.9995560389087048</c:v>
                </c:pt>
                <c:pt idx="441">
                  <c:v>-7.4501576000492129</c:v>
                </c:pt>
                <c:pt idx="442">
                  <c:v>-7.4863880032327739</c:v>
                </c:pt>
                <c:pt idx="443">
                  <c:v>-6.9494342799416255</c:v>
                </c:pt>
                <c:pt idx="444">
                  <c:v>-7.0165210697176841</c:v>
                </c:pt>
                <c:pt idx="445">
                  <c:v>-5.6528249192461235</c:v>
                </c:pt>
                <c:pt idx="446">
                  <c:v>-5.4648051654851608</c:v>
                </c:pt>
                <c:pt idx="447">
                  <c:v>-6.1585268888451203</c:v>
                </c:pt>
                <c:pt idx="448">
                  <c:v>-6.1562088698140132</c:v>
                </c:pt>
                <c:pt idx="449">
                  <c:v>-5.5203035389065587</c:v>
                </c:pt>
                <c:pt idx="450">
                  <c:v>-6.9563609558557928</c:v>
                </c:pt>
                <c:pt idx="451">
                  <c:v>-5.3033430047792223</c:v>
                </c:pt>
                <c:pt idx="452">
                  <c:v>-6.4602482842682765</c:v>
                </c:pt>
                <c:pt idx="453">
                  <c:v>-6.1182269955341342</c:v>
                </c:pt>
                <c:pt idx="454">
                  <c:v>-7.0409876281558894</c:v>
                </c:pt>
                <c:pt idx="455">
                  <c:v>-6.3574916410280267</c:v>
                </c:pt>
                <c:pt idx="456">
                  <c:v>-6.854702018919296</c:v>
                </c:pt>
                <c:pt idx="457">
                  <c:v>-6.25</c:v>
                </c:pt>
                <c:pt idx="458">
                  <c:v>-7.7269117811904486</c:v>
                </c:pt>
                <c:pt idx="459">
                  <c:v>-5.7150495274962969</c:v>
                </c:pt>
                <c:pt idx="460">
                  <c:v>-5.9485102832892078</c:v>
                </c:pt>
                <c:pt idx="461">
                  <c:v>-5.6551622214028683</c:v>
                </c:pt>
                <c:pt idx="462">
                  <c:v>-6.2678653200017074</c:v>
                </c:pt>
                <c:pt idx="463">
                  <c:v>0.91574307843724279</c:v>
                </c:pt>
                <c:pt idx="464">
                  <c:v>-5.9421459704470436</c:v>
                </c:pt>
                <c:pt idx="465">
                  <c:v>-6.0702036846626637</c:v>
                </c:pt>
                <c:pt idx="466">
                  <c:v>-6.1297884632477144</c:v>
                </c:pt>
                <c:pt idx="467">
                  <c:v>-5.8748384419227619</c:v>
                </c:pt>
                <c:pt idx="468">
                  <c:v>-4.5633362539716158</c:v>
                </c:pt>
                <c:pt idx="469">
                  <c:v>-6.1959341726297774</c:v>
                </c:pt>
                <c:pt idx="470">
                  <c:v>-6.3173741892486328</c:v>
                </c:pt>
                <c:pt idx="471">
                  <c:v>-6.3531760452982535</c:v>
                </c:pt>
                <c:pt idx="472">
                  <c:v>-7.0215064563977458</c:v>
                </c:pt>
                <c:pt idx="473">
                  <c:v>-7.2015650944518068</c:v>
                </c:pt>
                <c:pt idx="474">
                  <c:v>-6.0930167884688533</c:v>
                </c:pt>
                <c:pt idx="475">
                  <c:v>-3.0557735445414442</c:v>
                </c:pt>
                <c:pt idx="476">
                  <c:v>-12.149358362097505</c:v>
                </c:pt>
                <c:pt idx="477">
                  <c:v>-2.8475745390573302</c:v>
                </c:pt>
                <c:pt idx="478">
                  <c:v>-5.301198544673257</c:v>
                </c:pt>
                <c:pt idx="479">
                  <c:v>-4.1560068181619005</c:v>
                </c:pt>
                <c:pt idx="480">
                  <c:v>-6.342888796336652</c:v>
                </c:pt>
                <c:pt idx="481">
                  <c:v>-6.1257085368370463</c:v>
                </c:pt>
                <c:pt idx="482">
                  <c:v>-5.9002670337440293</c:v>
                </c:pt>
                <c:pt idx="483">
                  <c:v>-5.8343550880141635</c:v>
                </c:pt>
                <c:pt idx="484">
                  <c:v>-5.8649438648825498</c:v>
                </c:pt>
                <c:pt idx="485">
                  <c:v>-5.7366582571934961</c:v>
                </c:pt>
                <c:pt idx="486">
                  <c:v>-6.3078596564209946</c:v>
                </c:pt>
                <c:pt idx="487">
                  <c:v>-5.893126382037762</c:v>
                </c:pt>
                <c:pt idx="488">
                  <c:v>-6.3696282938006599</c:v>
                </c:pt>
                <c:pt idx="489">
                  <c:v>-5.9536243409882941</c:v>
                </c:pt>
                <c:pt idx="490">
                  <c:v>-5.3206170062261382</c:v>
                </c:pt>
                <c:pt idx="491">
                  <c:v>-5.4781959673373715</c:v>
                </c:pt>
                <c:pt idx="492">
                  <c:v>-5.3538926129507942</c:v>
                </c:pt>
                <c:pt idx="493">
                  <c:v>-6.2909885836677892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6-40EB-B097-FECF595CB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805360"/>
        <c:axId val="515807280"/>
      </c:scatterChart>
      <c:valAx>
        <c:axId val="5158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07280"/>
        <c:crosses val="autoZero"/>
        <c:crossBetween val="midCat"/>
      </c:valAx>
      <c:valAx>
        <c:axId val="5158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0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RETURNS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NIFTY 50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Sheet5!$A$3:$A$478</c:f>
              <c:numCache>
                <c:formatCode>m/d/yyyy</c:formatCode>
                <c:ptCount val="24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44837</c:v>
                </c:pt>
                <c:pt idx="4">
                  <c:v>44866</c:v>
                </c:pt>
                <c:pt idx="5">
                  <c:v>44896</c:v>
                </c:pt>
                <c:pt idx="6">
                  <c:v>44928</c:v>
                </c:pt>
                <c:pt idx="7">
                  <c:v>44958</c:v>
                </c:pt>
                <c:pt idx="8">
                  <c:v>44986</c:v>
                </c:pt>
                <c:pt idx="9">
                  <c:v>45019</c:v>
                </c:pt>
                <c:pt idx="10">
                  <c:v>45048</c:v>
                </c:pt>
                <c:pt idx="11">
                  <c:v>45078</c:v>
                </c:pt>
                <c:pt idx="12">
                  <c:v>45110</c:v>
                </c:pt>
                <c:pt idx="13">
                  <c:v>45139</c:v>
                </c:pt>
                <c:pt idx="14">
                  <c:v>45170</c:v>
                </c:pt>
                <c:pt idx="15">
                  <c:v>45202</c:v>
                </c:pt>
                <c:pt idx="16">
                  <c:v>45231</c:v>
                </c:pt>
                <c:pt idx="17">
                  <c:v>45261</c:v>
                </c:pt>
                <c:pt idx="18">
                  <c:v>45292</c:v>
                </c:pt>
                <c:pt idx="19">
                  <c:v>45323</c:v>
                </c:pt>
                <c:pt idx="20">
                  <c:v>45352</c:v>
                </c:pt>
                <c:pt idx="21">
                  <c:v>45383</c:v>
                </c:pt>
                <c:pt idx="22">
                  <c:v>45414</c:v>
                </c:pt>
                <c:pt idx="23">
                  <c:v>45446</c:v>
                </c:pt>
              </c:numCache>
            </c:numRef>
          </c:xVal>
          <c:yVal>
            <c:numRef>
              <c:f>Sheet5!$B$3:$B$478</c:f>
              <c:numCache>
                <c:formatCode>General</c:formatCode>
                <c:ptCount val="24"/>
                <c:pt idx="0">
                  <c:v>8.927092029291428</c:v>
                </c:pt>
                <c:pt idx="1">
                  <c:v>2.417813097424748</c:v>
                </c:pt>
                <c:pt idx="2">
                  <c:v>-2.5563194016918644</c:v>
                </c:pt>
                <c:pt idx="3">
                  <c:v>6.6609029835942524</c:v>
                </c:pt>
                <c:pt idx="4">
                  <c:v>3.3779911162057363</c:v>
                </c:pt>
                <c:pt idx="5">
                  <c:v>-3.7592026578073146</c:v>
                </c:pt>
                <c:pt idx="6">
                  <c:v>-2.9416209413956285</c:v>
                </c:pt>
                <c:pt idx="7">
                  <c:v>-1.7730738009684166</c:v>
                </c:pt>
                <c:pt idx="8">
                  <c:v>-0.52232263092448772</c:v>
                </c:pt>
                <c:pt idx="9">
                  <c:v>3.8334755906552775</c:v>
                </c:pt>
                <c:pt idx="10">
                  <c:v>2.1311299259132666</c:v>
                </c:pt>
                <c:pt idx="11">
                  <c:v>3.7933226055090419</c:v>
                </c:pt>
                <c:pt idx="12">
                  <c:v>2.2318482808945994</c:v>
                </c:pt>
                <c:pt idx="13">
                  <c:v>-2.4311388472930573</c:v>
                </c:pt>
                <c:pt idx="14">
                  <c:v>1.0444912092944181</c:v>
                </c:pt>
                <c:pt idx="15">
                  <c:v>-2.2999423926262641</c:v>
                </c:pt>
                <c:pt idx="16">
                  <c:v>6.0244929341229048</c:v>
                </c:pt>
                <c:pt idx="17">
                  <c:v>7.2207776829370518</c:v>
                </c:pt>
                <c:pt idx="18">
                  <c:v>-7.4510507361369438E-2</c:v>
                </c:pt>
                <c:pt idx="19">
                  <c:v>1.3151315016280751</c:v>
                </c:pt>
                <c:pt idx="20">
                  <c:v>-5.3046835655523594E-2</c:v>
                </c:pt>
                <c:pt idx="21">
                  <c:v>0.63596295966521499</c:v>
                </c:pt>
                <c:pt idx="22">
                  <c:v>-0.51880502644802151</c:v>
                </c:pt>
                <c:pt idx="23">
                  <c:v>3.2096939893998755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7-43F5-AD43-E6F23EAA2522}"/>
            </c:ext>
          </c:extLst>
        </c:ser>
        <c:ser>
          <c:idx val="1"/>
          <c:order val="1"/>
          <c:tx>
            <c:v>PORTFOLIO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Sheet5!$A$3:$A$478</c:f>
              <c:numCache>
                <c:formatCode>m/d/yyyy</c:formatCode>
                <c:ptCount val="24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44837</c:v>
                </c:pt>
                <c:pt idx="4">
                  <c:v>44866</c:v>
                </c:pt>
                <c:pt idx="5">
                  <c:v>44896</c:v>
                </c:pt>
                <c:pt idx="6">
                  <c:v>44928</c:v>
                </c:pt>
                <c:pt idx="7">
                  <c:v>44958</c:v>
                </c:pt>
                <c:pt idx="8">
                  <c:v>44986</c:v>
                </c:pt>
                <c:pt idx="9">
                  <c:v>45019</c:v>
                </c:pt>
                <c:pt idx="10">
                  <c:v>45048</c:v>
                </c:pt>
                <c:pt idx="11">
                  <c:v>45078</c:v>
                </c:pt>
                <c:pt idx="12">
                  <c:v>45110</c:v>
                </c:pt>
                <c:pt idx="13">
                  <c:v>45139</c:v>
                </c:pt>
                <c:pt idx="14">
                  <c:v>45170</c:v>
                </c:pt>
                <c:pt idx="15">
                  <c:v>45202</c:v>
                </c:pt>
                <c:pt idx="16">
                  <c:v>45231</c:v>
                </c:pt>
                <c:pt idx="17">
                  <c:v>45261</c:v>
                </c:pt>
                <c:pt idx="18">
                  <c:v>45292</c:v>
                </c:pt>
                <c:pt idx="19">
                  <c:v>45323</c:v>
                </c:pt>
                <c:pt idx="20">
                  <c:v>45352</c:v>
                </c:pt>
                <c:pt idx="21">
                  <c:v>45383</c:v>
                </c:pt>
                <c:pt idx="22">
                  <c:v>45414</c:v>
                </c:pt>
                <c:pt idx="23">
                  <c:v>45446</c:v>
                </c:pt>
              </c:numCache>
            </c:numRef>
          </c:xVal>
          <c:yVal>
            <c:numRef>
              <c:f>Sheet5!$C$3:$C$478</c:f>
              <c:numCache>
                <c:formatCode>General</c:formatCode>
                <c:ptCount val="24"/>
                <c:pt idx="0">
                  <c:v>11.145445924562024</c:v>
                </c:pt>
                <c:pt idx="1">
                  <c:v>8.3883317326865008</c:v>
                </c:pt>
                <c:pt idx="2">
                  <c:v>0.61736525554197297</c:v>
                </c:pt>
                <c:pt idx="3">
                  <c:v>5.6999979729769894</c:v>
                </c:pt>
                <c:pt idx="4">
                  <c:v>2.8161288381231002</c:v>
                </c:pt>
                <c:pt idx="5">
                  <c:v>-7.1333373761634</c:v>
                </c:pt>
                <c:pt idx="6">
                  <c:v>-1.634631318726</c:v>
                </c:pt>
                <c:pt idx="7">
                  <c:v>4.3512823472399997</c:v>
                </c:pt>
                <c:pt idx="8">
                  <c:v>-1.2645168996447782</c:v>
                </c:pt>
                <c:pt idx="9">
                  <c:v>7.8238145242190003</c:v>
                </c:pt>
                <c:pt idx="10">
                  <c:v>4.9599283514629997</c:v>
                </c:pt>
                <c:pt idx="11">
                  <c:v>4.5414145352856004</c:v>
                </c:pt>
                <c:pt idx="12">
                  <c:v>6.6835141328857999</c:v>
                </c:pt>
                <c:pt idx="13">
                  <c:v>2.1214788243256755</c:v>
                </c:pt>
                <c:pt idx="14">
                  <c:v>1.33691494599</c:v>
                </c:pt>
                <c:pt idx="15">
                  <c:v>-0.68747915172818996</c:v>
                </c:pt>
                <c:pt idx="16">
                  <c:v>1.925215731512</c:v>
                </c:pt>
                <c:pt idx="17">
                  <c:v>11.586474947513445</c:v>
                </c:pt>
                <c:pt idx="18">
                  <c:v>3.2424943719182742</c:v>
                </c:pt>
                <c:pt idx="19">
                  <c:v>9.9318233514251997</c:v>
                </c:pt>
                <c:pt idx="20">
                  <c:v>-3.7751968197900001</c:v>
                </c:pt>
                <c:pt idx="21">
                  <c:v>6.2253316413500004</c:v>
                </c:pt>
                <c:pt idx="22">
                  <c:v>-11.645836193464353</c:v>
                </c:pt>
                <c:pt idx="23">
                  <c:v>2.9515289823363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7-43F5-AD43-E6F23EAA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46000"/>
        <c:axId val="448341200"/>
      </c:scatterChart>
      <c:valAx>
        <c:axId val="44834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1200"/>
        <c:crosses val="autoZero"/>
        <c:crossBetween val="midCat"/>
      </c:valAx>
      <c:valAx>
        <c:axId val="4483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0</xdr:colOff>
      <xdr:row>18</xdr:row>
      <xdr:rowOff>1</xdr:rowOff>
    </xdr:from>
    <xdr:to>
      <xdr:col>66</xdr:col>
      <xdr:colOff>0</xdr:colOff>
      <xdr:row>20</xdr:row>
      <xdr:rowOff>80874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E98AC9-0A40-46A3-9291-CA8C77AAE7FF}"/>
            </a:ext>
          </a:extLst>
        </xdr:cNvPr>
        <xdr:cNvSpPr txBox="1"/>
      </xdr:nvSpPr>
      <xdr:spPr>
        <a:xfrm>
          <a:off x="59028042" y="3477525"/>
          <a:ext cx="3810000" cy="45827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• All the monthly</a:t>
          </a:r>
          <a:r>
            <a:rPr lang="en-IN" sz="1100" kern="1200" baseline="0"/>
            <a:t> returns are shown at the beginning of the month for which the return is calulated.</a:t>
          </a:r>
        </a:p>
        <a:p>
          <a:endParaRPr lang="en-IN" sz="1100" kern="1200"/>
        </a:p>
        <a:p>
          <a:endParaRPr lang="en-IN" sz="1100" kern="1200"/>
        </a:p>
      </xdr:txBody>
    </xdr:sp>
    <xdr:clientData/>
  </xdr:twoCellAnchor>
  <xdr:twoCellAnchor>
    <xdr:from>
      <xdr:col>63</xdr:col>
      <xdr:colOff>11476</xdr:colOff>
      <xdr:row>21</xdr:row>
      <xdr:rowOff>21871</xdr:rowOff>
    </xdr:from>
    <xdr:to>
      <xdr:col>73</xdr:col>
      <xdr:colOff>11475</xdr:colOff>
      <xdr:row>42</xdr:row>
      <xdr:rowOff>22951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63B5ED-FDFC-9802-9A46-C6C6E7F34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459035</xdr:colOff>
      <xdr:row>44</xdr:row>
      <xdr:rowOff>0</xdr:rowOff>
    </xdr:from>
    <xdr:to>
      <xdr:col>73</xdr:col>
      <xdr:colOff>-1</xdr:colOff>
      <xdr:row>65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9142B2-72B0-450B-801D-9706BD4BF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0</xdr:colOff>
      <xdr:row>66</xdr:row>
      <xdr:rowOff>183613</xdr:rowOff>
    </xdr:from>
    <xdr:to>
      <xdr:col>73</xdr:col>
      <xdr:colOff>11475</xdr:colOff>
      <xdr:row>88</xdr:row>
      <xdr:rowOff>11476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7F5C86-7D88-4CB7-B543-4CF908F76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66</xdr:col>
      <xdr:colOff>71887</xdr:colOff>
      <xdr:row>18</xdr:row>
      <xdr:rowOff>19766</xdr:rowOff>
    </xdr:from>
    <xdr:ext cx="3581399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E6AE89-7267-D463-38F4-5EBDD16B7575}"/>
            </a:ext>
          </a:extLst>
        </xdr:cNvPr>
        <xdr:cNvSpPr txBox="1"/>
      </xdr:nvSpPr>
      <xdr:spPr>
        <a:xfrm>
          <a:off x="66001062" y="3497290"/>
          <a:ext cx="3581399" cy="43678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All the weekly returns are shown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at the end of the week for which the return is calculated.</a:t>
          </a:r>
        </a:p>
      </xdr:txBody>
    </xdr:sp>
    <xdr:clientData/>
  </xdr:oneCellAnchor>
  <xdr:twoCellAnchor>
    <xdr:from>
      <xdr:col>86</xdr:col>
      <xdr:colOff>0</xdr:colOff>
      <xdr:row>2</xdr:row>
      <xdr:rowOff>44303</xdr:rowOff>
    </xdr:from>
    <xdr:to>
      <xdr:col>102</xdr:col>
      <xdr:colOff>162999</xdr:colOff>
      <xdr:row>24</xdr:row>
      <xdr:rowOff>54887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49C1324-E108-4AAE-882B-28B25542F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102</xdr:col>
      <xdr:colOff>426917</xdr:colOff>
      <xdr:row>2</xdr:row>
      <xdr:rowOff>12323</xdr:rowOff>
    </xdr:from>
    <xdr:to>
      <xdr:col>112</xdr:col>
      <xdr:colOff>232504</xdr:colOff>
      <xdr:row>24</xdr:row>
      <xdr:rowOff>2799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508D366-DC96-C44D-0109-66865F7C5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112</xdr:col>
      <xdr:colOff>531628</xdr:colOff>
      <xdr:row>2</xdr:row>
      <xdr:rowOff>44303</xdr:rowOff>
    </xdr:from>
    <xdr:to>
      <xdr:col>121</xdr:col>
      <xdr:colOff>121268</xdr:colOff>
      <xdr:row>23</xdr:row>
      <xdr:rowOff>189600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6C0CAAD-7325-41FB-8FF4-2D6CBDB69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86</xdr:col>
      <xdr:colOff>7055</xdr:colOff>
      <xdr:row>26</xdr:row>
      <xdr:rowOff>31441</xdr:rowOff>
    </xdr:from>
    <xdr:to>
      <xdr:col>102</xdr:col>
      <xdr:colOff>181858</xdr:colOff>
      <xdr:row>45</xdr:row>
      <xdr:rowOff>67822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0E0D22D-383A-8F91-145F-E84EFE627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102</xdr:col>
      <xdr:colOff>388821</xdr:colOff>
      <xdr:row>26</xdr:row>
      <xdr:rowOff>31442</xdr:rowOff>
    </xdr:from>
    <xdr:to>
      <xdr:col>112</xdr:col>
      <xdr:colOff>275932</xdr:colOff>
      <xdr:row>45</xdr:row>
      <xdr:rowOff>56062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5C6153C-CACB-33D9-841A-8A81CC8CA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112</xdr:col>
      <xdr:colOff>518171</xdr:colOff>
      <xdr:row>26</xdr:row>
      <xdr:rowOff>19683</xdr:rowOff>
    </xdr:from>
    <xdr:to>
      <xdr:col>121</xdr:col>
      <xdr:colOff>146579</xdr:colOff>
      <xdr:row>45</xdr:row>
      <xdr:rowOff>67822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BB34CB0-BCE3-9AD9-09A8-8640CE592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112</xdr:col>
      <xdr:colOff>499316</xdr:colOff>
      <xdr:row>46</xdr:row>
      <xdr:rowOff>90504</xdr:rowOff>
    </xdr:from>
    <xdr:to>
      <xdr:col>121</xdr:col>
      <xdr:colOff>152256</xdr:colOff>
      <xdr:row>63</xdr:row>
      <xdr:rowOff>109993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39CE410-7D34-3578-DA96-CA3B40A53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86</xdr:col>
      <xdr:colOff>8426</xdr:colOff>
      <xdr:row>46</xdr:row>
      <xdr:rowOff>101451</xdr:rowOff>
    </xdr:from>
    <xdr:to>
      <xdr:col>102</xdr:col>
      <xdr:colOff>196050</xdr:colOff>
      <xdr:row>63</xdr:row>
      <xdr:rowOff>131889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AF461DB-4541-D865-4FCA-2B28C84C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102</xdr:col>
      <xdr:colOff>389835</xdr:colOff>
      <xdr:row>46</xdr:row>
      <xdr:rowOff>68607</xdr:rowOff>
    </xdr:from>
    <xdr:to>
      <xdr:col>112</xdr:col>
      <xdr:colOff>252215</xdr:colOff>
      <xdr:row>63</xdr:row>
      <xdr:rowOff>131890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8F5AA78-D0C5-42D0-AECF-7536ECE93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86</xdr:col>
      <xdr:colOff>8428</xdr:colOff>
      <xdr:row>65</xdr:row>
      <xdr:rowOff>627</xdr:rowOff>
    </xdr:from>
    <xdr:to>
      <xdr:col>102</xdr:col>
      <xdr:colOff>196051</xdr:colOff>
      <xdr:row>83</xdr:row>
      <xdr:rowOff>44303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F410C64-DF42-1870-2D40-5FD0C88B7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102</xdr:col>
      <xdr:colOff>411732</xdr:colOff>
      <xdr:row>64</xdr:row>
      <xdr:rowOff>189038</xdr:rowOff>
    </xdr:from>
    <xdr:to>
      <xdr:col>112</xdr:col>
      <xdr:colOff>294585</xdr:colOff>
      <xdr:row>83</xdr:row>
      <xdr:rowOff>31063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822F9FB0-BDC6-6326-F2BE-D324125A9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112</xdr:col>
      <xdr:colOff>488369</xdr:colOff>
      <xdr:row>64</xdr:row>
      <xdr:rowOff>178090</xdr:rowOff>
    </xdr:from>
    <xdr:to>
      <xdr:col>121</xdr:col>
      <xdr:colOff>196050</xdr:colOff>
      <xdr:row>83</xdr:row>
      <xdr:rowOff>20115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08F3D73-084A-B120-837C-0DDA30F25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85</xdr:col>
      <xdr:colOff>594732</xdr:colOff>
      <xdr:row>84</xdr:row>
      <xdr:rowOff>139553</xdr:rowOff>
    </xdr:from>
    <xdr:to>
      <xdr:col>102</xdr:col>
      <xdr:colOff>201681</xdr:colOff>
      <xdr:row>101</xdr:row>
      <xdr:rowOff>35442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3B6D4B69-118A-9517-C520-FB1A893C9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102</xdr:col>
      <xdr:colOff>387643</xdr:colOff>
      <xdr:row>84</xdr:row>
      <xdr:rowOff>123433</xdr:rowOff>
    </xdr:from>
    <xdr:to>
      <xdr:col>112</xdr:col>
      <xdr:colOff>277741</xdr:colOff>
      <xdr:row>101</xdr:row>
      <xdr:rowOff>58956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4528D7D4-2E5A-DF45-EDB0-FA9BFC55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112</xdr:col>
      <xdr:colOff>482894</xdr:colOff>
      <xdr:row>84</xdr:row>
      <xdr:rowOff>113210</xdr:rowOff>
    </xdr:from>
    <xdr:to>
      <xdr:col>121</xdr:col>
      <xdr:colOff>170098</xdr:colOff>
      <xdr:row>101</xdr:row>
      <xdr:rowOff>67820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3EE3ACE-DCA3-7D7D-4208-A56D6DCE6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85</xdr:col>
      <xdr:colOff>582776</xdr:colOff>
      <xdr:row>102</xdr:row>
      <xdr:rowOff>14659</xdr:rowOff>
    </xdr:from>
    <xdr:to>
      <xdr:col>102</xdr:col>
      <xdr:colOff>153848</xdr:colOff>
      <xdr:row>120</xdr:row>
      <xdr:rowOff>165529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F1D495B2-651C-C422-7021-F32DE0ECB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102</xdr:col>
      <xdr:colOff>361667</xdr:colOff>
      <xdr:row>102</xdr:row>
      <xdr:rowOff>14659</xdr:rowOff>
    </xdr:from>
    <xdr:to>
      <xdr:col>112</xdr:col>
      <xdr:colOff>327032</xdr:colOff>
      <xdr:row>120</xdr:row>
      <xdr:rowOff>182847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D141BB20-4DB9-E64F-1DC0-ED0C33F29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112</xdr:col>
      <xdr:colOff>500214</xdr:colOff>
      <xdr:row>102</xdr:row>
      <xdr:rowOff>14659</xdr:rowOff>
    </xdr:from>
    <xdr:to>
      <xdr:col>121</xdr:col>
      <xdr:colOff>205804</xdr:colOff>
      <xdr:row>120</xdr:row>
      <xdr:rowOff>182847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DDF17103-47DC-9396-3F84-827A5E61D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85</xdr:col>
      <xdr:colOff>582777</xdr:colOff>
      <xdr:row>121</xdr:row>
      <xdr:rowOff>179383</xdr:rowOff>
    </xdr:from>
    <xdr:to>
      <xdr:col>102</xdr:col>
      <xdr:colOff>205804</xdr:colOff>
      <xdr:row>141</xdr:row>
      <xdr:rowOff>61620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5CE1B42-4D83-1E81-A7D1-386D21E2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102</xdr:col>
      <xdr:colOff>343988</xdr:colOff>
      <xdr:row>121</xdr:row>
      <xdr:rowOff>187441</xdr:rowOff>
    </xdr:from>
    <xdr:to>
      <xdr:col>112</xdr:col>
      <xdr:colOff>255352</xdr:colOff>
      <xdr:row>141</xdr:row>
      <xdr:rowOff>16921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DB915BB-309E-A746-D540-28777DCD6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112</xdr:col>
      <xdr:colOff>489508</xdr:colOff>
      <xdr:row>122</xdr:row>
      <xdr:rowOff>14541</xdr:rowOff>
    </xdr:from>
    <xdr:to>
      <xdr:col>121</xdr:col>
      <xdr:colOff>228894</xdr:colOff>
      <xdr:row>140</xdr:row>
      <xdr:rowOff>189824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E24E547-33EE-2F2D-7EEE-824A95443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85</xdr:col>
      <xdr:colOff>576882</xdr:colOff>
      <xdr:row>142</xdr:row>
      <xdr:rowOff>108067</xdr:rowOff>
    </xdr:from>
    <xdr:to>
      <xdr:col>102</xdr:col>
      <xdr:colOff>232599</xdr:colOff>
      <xdr:row>158</xdr:row>
      <xdr:rowOff>97219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4A2E065-E5D2-C3AF-98A8-4385AE4E2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102</xdr:col>
      <xdr:colOff>363831</xdr:colOff>
      <xdr:row>142</xdr:row>
      <xdr:rowOff>94837</xdr:rowOff>
    </xdr:from>
    <xdr:to>
      <xdr:col>112</xdr:col>
      <xdr:colOff>232598</xdr:colOff>
      <xdr:row>158</xdr:row>
      <xdr:rowOff>110449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7881C50-0992-3CF4-B3E6-F3E0DFE2A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112</xdr:col>
      <xdr:colOff>509352</xdr:colOff>
      <xdr:row>142</xdr:row>
      <xdr:rowOff>108068</xdr:rowOff>
    </xdr:from>
    <xdr:to>
      <xdr:col>121</xdr:col>
      <xdr:colOff>268582</xdr:colOff>
      <xdr:row>158</xdr:row>
      <xdr:rowOff>83990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A7EC4D81-647A-3B5D-6AD3-9FBB3CB59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73</xdr:col>
      <xdr:colOff>1850700</xdr:colOff>
      <xdr:row>11</xdr:row>
      <xdr:rowOff>164370</xdr:rowOff>
    </xdr:from>
    <xdr:to>
      <xdr:col>80</xdr:col>
      <xdr:colOff>720810</xdr:colOff>
      <xdr:row>29</xdr:row>
      <xdr:rowOff>25743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AF22409E-8110-F3C3-3514-D642A09DF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74</xdr:col>
      <xdr:colOff>17885</xdr:colOff>
      <xdr:row>30</xdr:row>
      <xdr:rowOff>9910</xdr:rowOff>
    </xdr:from>
    <xdr:to>
      <xdr:col>81</xdr:col>
      <xdr:colOff>0</xdr:colOff>
      <xdr:row>46</xdr:row>
      <xdr:rowOff>-1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EEE04BA0-6DEE-5FE7-FA8B-8AC39067F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74</xdr:col>
      <xdr:colOff>10191</xdr:colOff>
      <xdr:row>47</xdr:row>
      <xdr:rowOff>6858</xdr:rowOff>
    </xdr:from>
    <xdr:to>
      <xdr:col>81</xdr:col>
      <xdr:colOff>12872</xdr:colOff>
      <xdr:row>62</xdr:row>
      <xdr:rowOff>12871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3A66B84-3D44-BDA5-328A-6E181DEEA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oneCellAnchor>
    <xdr:from>
      <xdr:col>74</xdr:col>
      <xdr:colOff>47038</xdr:colOff>
      <xdr:row>63</xdr:row>
      <xdr:rowOff>35276</xdr:rowOff>
    </xdr:from>
    <xdr:ext cx="396287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BBD7A6-741A-5AC6-B54B-FB42BC6827E3}"/>
            </a:ext>
          </a:extLst>
        </xdr:cNvPr>
        <xdr:cNvSpPr txBox="1"/>
      </xdr:nvSpPr>
      <xdr:spPr>
        <a:xfrm>
          <a:off x="74200927" y="11970924"/>
          <a:ext cx="3962870" cy="2645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/>
            <a:t>Time horizon of returns impact correlations.</a:t>
          </a:r>
          <a:endParaRPr lang="en-IN" sz="1100" kern="1200"/>
        </a:p>
      </xdr:txBody>
    </xdr:sp>
    <xdr:clientData/>
  </xdr:oneCellAnchor>
  <xdr:oneCellAnchor>
    <xdr:from>
      <xdr:col>69</xdr:col>
      <xdr:colOff>368060</xdr:colOff>
      <xdr:row>18</xdr:row>
      <xdr:rowOff>10420</xdr:rowOff>
    </xdr:from>
    <xdr:ext cx="3581399" cy="43678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43D9E4-BD65-408E-9E2C-CC7D453B7ED5}"/>
            </a:ext>
          </a:extLst>
        </xdr:cNvPr>
        <xdr:cNvSpPr txBox="1"/>
      </xdr:nvSpPr>
      <xdr:spPr>
        <a:xfrm>
          <a:off x="69675914" y="3487944"/>
          <a:ext cx="3581399" cy="43678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All the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relevant returns calculations are shown in the company 2 year data sheets.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8819</xdr:colOff>
      <xdr:row>1007</xdr:row>
      <xdr:rowOff>5880</xdr:rowOff>
    </xdr:from>
    <xdr:to>
      <xdr:col>10</xdr:col>
      <xdr:colOff>0</xdr:colOff>
      <xdr:row>1011</xdr:row>
      <xdr:rowOff>17639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9A8B0D-2E22-49E1-8F55-17B860CF939C}"/>
            </a:ext>
          </a:extLst>
        </xdr:cNvPr>
        <xdr:cNvSpPr txBox="1"/>
      </xdr:nvSpPr>
      <xdr:spPr>
        <a:xfrm>
          <a:off x="4398602" y="199583619"/>
          <a:ext cx="4380963" cy="773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Took Futures</a:t>
          </a:r>
          <a:r>
            <a:rPr lang="en-IN" sz="1100" kern="1200" baseline="0"/>
            <a:t> </a:t>
          </a:r>
          <a:r>
            <a:rPr lang="en-IN" sz="1100" kern="1200"/>
            <a:t>exit price of 26th Sept. 2024 because no future contract was ending on 25th sept. for any stock since the last day for trading was 26th Sept.</a:t>
          </a:r>
        </a:p>
      </xdr:txBody>
    </xdr:sp>
    <xdr:clientData/>
  </xdr:twoCellAnchor>
  <xdr:twoCellAnchor>
    <xdr:from>
      <xdr:col>10</xdr:col>
      <xdr:colOff>397565</xdr:colOff>
      <xdr:row>1007</xdr:row>
      <xdr:rowOff>0</xdr:rowOff>
    </xdr:from>
    <xdr:to>
      <xdr:col>13</xdr:col>
      <xdr:colOff>1076739</xdr:colOff>
      <xdr:row>1010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0D4CF2-1A83-4CE9-B971-3AF43DE4380C}"/>
            </a:ext>
          </a:extLst>
        </xdr:cNvPr>
        <xdr:cNvSpPr txBox="1"/>
      </xdr:nvSpPr>
      <xdr:spPr>
        <a:xfrm>
          <a:off x="9177130" y="199577739"/>
          <a:ext cx="3511826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For SBILIFE,</a:t>
          </a:r>
          <a:r>
            <a:rPr lang="en-IN" sz="1100" kern="1200" baseline="0"/>
            <a:t> Futures Price on ENTRY has been taken for 2nd July due to unavailabiltiy of data for 1st July.</a:t>
          </a:r>
          <a:endParaRPr lang="en-IN" sz="1100" kern="1200"/>
        </a:p>
      </xdr:txBody>
    </xdr:sp>
    <xdr:clientData/>
  </xdr:twoCellAnchor>
  <xdr:oneCellAnchor>
    <xdr:from>
      <xdr:col>0</xdr:col>
      <xdr:colOff>0</xdr:colOff>
      <xdr:row>458</xdr:row>
      <xdr:rowOff>10353</xdr:rowOff>
    </xdr:from>
    <xdr:ext cx="747505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E79462-2F58-FFE6-BC45-BF2610D9820B}"/>
            </a:ext>
          </a:extLst>
        </xdr:cNvPr>
        <xdr:cNvSpPr txBox="1"/>
      </xdr:nvSpPr>
      <xdr:spPr>
        <a:xfrm>
          <a:off x="0" y="196712"/>
          <a:ext cx="7475054" cy="43678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1" kern="1200"/>
            <a:t>ALL THE CALCULATIONS FOR PART 2 HAVE BEEN SHOWN AT THE BOTTOM TO NOT DISTRUB ANY FORMULAE OR FUNCTIONS.(ROW 946)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690561</xdr:colOff>
      <xdr:row>8</xdr:row>
      <xdr:rowOff>22678</xdr:rowOff>
    </xdr:from>
    <xdr:to>
      <xdr:col>21</xdr:col>
      <xdr:colOff>419554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7EEC59-2193-1DE8-7228-B481A15CB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18</xdr:col>
      <xdr:colOff>331049</xdr:colOff>
      <xdr:row>36</xdr:row>
      <xdr:rowOff>176053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F879C4-B026-463E-B669-B4D3773A073D}"/>
            </a:ext>
          </a:extLst>
        </xdr:cNvPr>
        <xdr:cNvSpPr txBox="1"/>
      </xdr:nvSpPr>
      <xdr:spPr>
        <a:xfrm>
          <a:off x="15044159" y="6355935"/>
          <a:ext cx="2752357" cy="549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For index futures, OHR is often set equal to the portfolio beta.</a:t>
          </a:r>
          <a:endParaRPr lang="en-IN" sz="12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168</xdr:row>
      <xdr:rowOff>52387</xdr:rowOff>
    </xdr:from>
    <xdr:to>
      <xdr:col>22</xdr:col>
      <xdr:colOff>219807</xdr:colOff>
      <xdr:row>455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C400C-5718-27BC-5E00-80D79BB21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213A3B-5FE8-43E8-B92D-0D5EEE0F0A04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68C69CD-ADA7-40E2-9C53-12260D36C5F4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530A99B-CEDB-4C8E-9028-CF1F25DAA44E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2D1392B-373B-49C1-834A-CCE6C39A9D79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0F68B6E-2A06-44AF-86FB-774C45ADA3B8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6DF4AF-74DE-4A01-BD5B-31D6F04D7469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76ED77D-C807-44B2-ADE8-A2345DA1FA8A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C792AC5-4D02-4243-9553-930CC9EA345F}" autoFormatId="16" applyNumberFormats="0" applyBorderFormats="0" applyFontFormats="0" applyPatternFormats="0" applyAlignmentFormats="0" applyWidthHeightFormats="0">
  <queryTableRefresh nextId="16">
    <queryTableFields count="15">
      <queryTableField id="1" name="Symbol  " tableColumnId="1"/>
      <queryTableField id="2" name="Series  " tableColumnId="2"/>
      <queryTableField id="3" name="Date  " tableColumnId="3"/>
      <queryTableField id="4" name="Prev Close  " tableColumnId="4"/>
      <queryTableField id="5" name="Open Price  " tableColumnId="5"/>
      <queryTableField id="6" name="High Price  " tableColumnId="6"/>
      <queryTableField id="7" name="Low Price  " tableColumnId="7"/>
      <queryTableField id="8" name="Last Price  " tableColumnId="8"/>
      <queryTableField id="9" name="Close Price  " tableColumnId="9"/>
      <queryTableField id="10" name="Average Price " tableColumnId="10"/>
      <queryTableField id="11" name="Total Traded Quantity  " tableColumnId="11"/>
      <queryTableField id="12" name="Turnover ₹  " tableColumnId="12"/>
      <queryTableField id="13" name="No. of Trades  " tableColumnId="13"/>
      <queryTableField id="14" name="Deliverable Qty  " tableColumnId="14"/>
      <queryTableField id="15" name="% Dly Qt to Traded Qty  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7556A673-78E9-4336-B787-1D2600354A8A}" autoFormatId="16" applyNumberFormats="0" applyBorderFormats="0" applyFontFormats="0" applyPatternFormats="0" applyAlignmentFormats="0" applyWidthHeightFormats="0">
  <queryTableRefresh nextId="8">
    <queryTableFields count="7">
      <queryTableField id="1" name="Date " tableColumnId="1"/>
      <queryTableField id="2" name="Open " tableColumnId="2"/>
      <queryTableField id="3" name="High " tableColumnId="3"/>
      <queryTableField id="4" name="Low " tableColumnId="4"/>
      <queryTableField id="5" name="Close " tableColumnId="5"/>
      <queryTableField id="6" name="Shares Traded " tableColumnId="6"/>
      <queryTableField id="7" name="Turnover (₹ Cr)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1653270F-15D6-46DB-9CBE-A1A6CE9E8C8D}" autoFormatId="16" applyNumberFormats="0" applyBorderFormats="0" applyFontFormats="0" applyPatternFormats="0" applyAlignmentFormats="0" applyWidthHeightFormats="0">
  <queryTableRefresh nextId="8">
    <queryTableFields count="7">
      <queryTableField id="1" name="Date " tableColumnId="1"/>
      <queryTableField id="2" name="Open " tableColumnId="2"/>
      <queryTableField id="3" name="High " tableColumnId="3"/>
      <queryTableField id="4" name="Low " tableColumnId="4"/>
      <queryTableField id="5" name="Close " tableColumnId="5"/>
      <queryTableField id="6" name="Shares Traded " tableColumnId="6"/>
      <queryTableField id="7" name="Turnover (₹ Cr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31D13-FC26-4B03-9EA2-7E86F574B110}" name="_30_06_2022_TO_30_06_2023_CUB_ALL_N" displayName="_30_06_2022_TO_30_06_2023_CUB_ALL_N" ref="P1:AD498" tableType="queryTable" totalsRowShown="0">
  <autoFilter ref="P1:AD498" xr:uid="{4EC31D13-FC26-4B03-9EA2-7E86F574B110}"/>
  <tableColumns count="15">
    <tableColumn id="1" xr3:uid="{4DB26702-9549-46D7-A50E-729480EE3A85}" uniqueName="1" name="Symbol  " queryTableFieldId="1" dataDxfId="119"/>
    <tableColumn id="2" xr3:uid="{FD693467-2921-44AE-AF2F-9A775CC8000F}" uniqueName="2" name="Series  " queryTableFieldId="2" dataDxfId="118"/>
    <tableColumn id="3" xr3:uid="{AA3C4685-1EC0-48BA-BE9E-35AAE3DD17C4}" uniqueName="3" name="Date  " queryTableFieldId="3" dataDxfId="117"/>
    <tableColumn id="4" xr3:uid="{1AD4CD62-CDA4-4106-A2CE-53D7C1924FA4}" uniqueName="4" name="Prev Close  " queryTableFieldId="4"/>
    <tableColumn id="5" xr3:uid="{44058F83-72D0-4968-B108-495C0D941EE3}" uniqueName="5" name="Open Price  " queryTableFieldId="5"/>
    <tableColumn id="6" xr3:uid="{A94E82BB-78AD-4DCB-9083-B1033E6F0FEF}" uniqueName="6" name="High Price  " queryTableFieldId="6"/>
    <tableColumn id="7" xr3:uid="{1735A8F6-81C7-4A38-AD9C-0553013D5EA9}" uniqueName="7" name="Low Price  " queryTableFieldId="7"/>
    <tableColumn id="8" xr3:uid="{7304D232-4D86-405E-94CA-6C15038D1A76}" uniqueName="8" name="Last Price  " queryTableFieldId="8"/>
    <tableColumn id="9" xr3:uid="{77A3089D-6653-4E4F-A89E-4C208E6A80DF}" uniqueName="9" name="Close Price  " queryTableFieldId="9"/>
    <tableColumn id="10" xr3:uid="{105BECDA-179C-43A8-9C00-5D1C147FEFC7}" uniqueName="10" name="Average Price " queryTableFieldId="10"/>
    <tableColumn id="11" xr3:uid="{1A3FB682-AB54-46FA-B2FF-B9F797630724}" uniqueName="11" name="Total Traded Quantity  " queryTableFieldId="11"/>
    <tableColumn id="12" xr3:uid="{4DB2FF06-C570-4CBD-B28C-CE1C173DB45A}" uniqueName="12" name="Turnover ₹  " queryTableFieldId="12"/>
    <tableColumn id="13" xr3:uid="{0D9F76C2-EB64-4C2B-A173-5B09629E80CD}" uniqueName="13" name="No. of Trades  " queryTableFieldId="13"/>
    <tableColumn id="14" xr3:uid="{C125BEF4-41F8-440D-BA68-DE2928115687}" uniqueName="14" name="Deliverable Qty  " queryTableFieldId="14" dataDxfId="116"/>
    <tableColumn id="15" xr3:uid="{4A672436-DAC1-4529-8D25-6DD516041438}" uniqueName="15" name="% Dly Qt to Traded Qty  " queryTableFieldId="15" dataDxfId="1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FE3B4C-6EBE-4062-8066-1247ACCA6F20}" name="_30_06_2022_TO_30_06_2023_PAGEIND_ALL_N" displayName="_30_06_2022_TO_30_06_2023_PAGEIND_ALL_N" ref="P1:AD501" tableType="queryTable" totalsRowShown="0">
  <autoFilter ref="P1:AD501" xr:uid="{5EFE3B4C-6EBE-4062-8066-1247ACCA6F20}"/>
  <tableColumns count="15">
    <tableColumn id="1" xr3:uid="{3F855B7A-FD6F-4AC2-8630-12914693FBFE}" uniqueName="1" name="Symbol  " queryTableFieldId="1" dataDxfId="114"/>
    <tableColumn id="2" xr3:uid="{C313B15E-4A7D-4759-BD86-45E2120F8928}" uniqueName="2" name="Series  " queryTableFieldId="2" dataDxfId="113"/>
    <tableColumn id="3" xr3:uid="{8963F5CB-57E5-422B-B62F-BADF9085A0A5}" uniqueName="3" name="Date  " queryTableFieldId="3" dataDxfId="112"/>
    <tableColumn id="4" xr3:uid="{EAF37596-0432-427D-8751-D8F1A9377175}" uniqueName="4" name="Prev Close  " queryTableFieldId="4"/>
    <tableColumn id="5" xr3:uid="{DBEF7AA6-737C-4395-B758-4F696EF4ECA4}" uniqueName="5" name="Open Price  " queryTableFieldId="5"/>
    <tableColumn id="6" xr3:uid="{773C5853-D909-4F16-A67E-8DF4BEB2F9E3}" uniqueName="6" name="High Price  " queryTableFieldId="6"/>
    <tableColumn id="7" xr3:uid="{63F9D98A-DB1D-4D2A-A55D-FA3086D6EBF6}" uniqueName="7" name="Low Price  " queryTableFieldId="7"/>
    <tableColumn id="8" xr3:uid="{75EFD18F-F041-4492-92E2-8AE61F9C0375}" uniqueName="8" name="Last Price  " queryTableFieldId="8"/>
    <tableColumn id="9" xr3:uid="{8455DDBE-CD33-4A1A-8E32-F11026522FF6}" uniqueName="9" name="Close Price  " queryTableFieldId="9"/>
    <tableColumn id="10" xr3:uid="{02E5FF18-70DB-4C92-B794-3FB56E3AF3A6}" uniqueName="10" name="Average Price " queryTableFieldId="10"/>
    <tableColumn id="11" xr3:uid="{CC16DEDA-FF80-4FD3-BC7D-3EF0CCB461A1}" uniqueName="11" name="Total Traded Quantity  " queryTableFieldId="11"/>
    <tableColumn id="12" xr3:uid="{14F25F14-6440-4586-AD61-313190815531}" uniqueName="12" name="Turnover ₹  " queryTableFieldId="12"/>
    <tableColumn id="13" xr3:uid="{557DBAD0-5069-48DB-A19F-EEC16185E010}" uniqueName="13" name="No. of Trades  " queryTableFieldId="13"/>
    <tableColumn id="14" xr3:uid="{1D092FCC-AF8A-4924-9E9A-55639A566913}" uniqueName="14" name="Deliverable Qty  " queryTableFieldId="14" dataDxfId="111"/>
    <tableColumn id="15" xr3:uid="{44F73780-E3F2-439A-8A3F-9A483C0552C9}" uniqueName="15" name="% Dly Qt to Traded Qty  " queryTableFieldId="15" dataDxfId="1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5F7F8A-1010-445D-AABB-F700BA910210}" name="_30_06_2022_TO_30_06_2023_INOXWIND_ALL_N" displayName="_30_06_2022_TO_30_06_2023_INOXWIND_ALL_N" ref="P1:AD497" tableType="queryTable" totalsRowShown="0">
  <autoFilter ref="P1:AD497" xr:uid="{BA5F7F8A-1010-445D-AABB-F700BA910210}"/>
  <tableColumns count="15">
    <tableColumn id="1" xr3:uid="{7807BD29-EE9F-4FB2-AFEE-C822B56B2A68}" uniqueName="1" name="Symbol  " queryTableFieldId="1" dataDxfId="109"/>
    <tableColumn id="2" xr3:uid="{77E6ACB9-5014-4797-8E6E-934F14AB2A43}" uniqueName="2" name="Series  " queryTableFieldId="2" dataDxfId="108"/>
    <tableColumn id="3" xr3:uid="{29344689-BD9A-40D5-AA42-3AFF2EA5249D}" uniqueName="3" name="Date  " queryTableFieldId="3" dataDxfId="107"/>
    <tableColumn id="4" xr3:uid="{270F5D69-9BEA-4FCA-9C81-FDDAEF49EF5A}" uniqueName="4" name="Prev Close  " queryTableFieldId="4"/>
    <tableColumn id="5" xr3:uid="{1DA172F2-7BB7-4A85-A0CE-5F5B3436F959}" uniqueName="5" name="Open Price  " queryTableFieldId="5"/>
    <tableColumn id="6" xr3:uid="{B113B0F8-A025-43DB-9EE2-575F243250CF}" uniqueName="6" name="High Price  " queryTableFieldId="6"/>
    <tableColumn id="7" xr3:uid="{22FDAD3C-AE8F-4499-B13A-BCD9CA3DC784}" uniqueName="7" name="Low Price  " queryTableFieldId="7"/>
    <tableColumn id="8" xr3:uid="{AE6212B9-240F-403B-A2A0-B0B39849279E}" uniqueName="8" name="Last Price  " queryTableFieldId="8"/>
    <tableColumn id="9" xr3:uid="{91620B13-494B-4119-A3B0-EA460C753C26}" uniqueName="9" name="Close Price  " queryTableFieldId="9"/>
    <tableColumn id="10" xr3:uid="{791CAA36-E977-43B7-81D1-09943AF7CE3E}" uniqueName="10" name="Average Price " queryTableFieldId="10"/>
    <tableColumn id="11" xr3:uid="{BFE29BF2-DBAB-45E2-A1AA-A0A19CBC439E}" uniqueName="11" name="Total Traded Quantity  " queryTableFieldId="11"/>
    <tableColumn id="12" xr3:uid="{85176588-5F40-42E2-A02F-C0E5120F09F8}" uniqueName="12" name="Turnover ₹  " queryTableFieldId="12"/>
    <tableColumn id="13" xr3:uid="{08028F59-41FE-4409-951C-FBD10048457F}" uniqueName="13" name="No. of Trades  " queryTableFieldId="13"/>
    <tableColumn id="14" xr3:uid="{9A793BD6-4996-42DE-B443-19E45E195DC1}" uniqueName="14" name="Deliverable Qty  " queryTableFieldId="14" dataDxfId="106" dataCellStyle="Comma"/>
    <tableColumn id="15" xr3:uid="{B0B7E5F1-F9A8-40C5-8687-3DA57D19488E}" uniqueName="15" name="% Dly Qt to Traded Qty  " queryTableFieldId="15" dataDxfId="105" dataCellStyle="Comm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FEDE09-6D87-4C41-A4B7-11FE2DD9070A}" name="_30_06_2022_TO_30_06_2023_DATAPATTNS_ALL_N" displayName="_30_06_2022_TO_30_06_2023_DATAPATTNS_ALL_N" ref="P1:AD496" tableType="queryTable" totalsRowShown="0">
  <autoFilter ref="P1:AD496" xr:uid="{5CFEDE09-6D87-4C41-A4B7-11FE2DD9070A}"/>
  <tableColumns count="15">
    <tableColumn id="1" xr3:uid="{D8DCFE2F-92D2-44DE-9843-C28B72090960}" uniqueName="1" name="Symbol  " queryTableFieldId="1" dataDxfId="104"/>
    <tableColumn id="2" xr3:uid="{9A4D923D-40DC-426D-876A-D3639AF48365}" uniqueName="2" name="Series  " queryTableFieldId="2" dataDxfId="103"/>
    <tableColumn id="3" xr3:uid="{4CD43FDF-CD51-4D4B-B7BA-CCA76D017D44}" uniqueName="3" name="Date  " queryTableFieldId="3" dataDxfId="102"/>
    <tableColumn id="4" xr3:uid="{42ABF513-8A08-49BD-A879-87BF8363A3D9}" uniqueName="4" name="Prev Close  " queryTableFieldId="4"/>
    <tableColumn id="5" xr3:uid="{C3FF1183-8197-42CE-9CD8-7542074F8C18}" uniqueName="5" name="Open Price  " queryTableFieldId="5"/>
    <tableColumn id="6" xr3:uid="{AC573FB7-3967-4381-87B1-F490D5876BDC}" uniqueName="6" name="High Price  " queryTableFieldId="6"/>
    <tableColumn id="7" xr3:uid="{C1FFD808-DE3A-4757-A175-A1B31493C1A2}" uniqueName="7" name="Low Price  " queryTableFieldId="7"/>
    <tableColumn id="8" xr3:uid="{B428F153-2910-4F7D-9EE3-A067397E67C3}" uniqueName="8" name="Last Price  " queryTableFieldId="8"/>
    <tableColumn id="9" xr3:uid="{EDC932D3-6CF9-4386-9D21-3205B1619A8C}" uniqueName="9" name="Close Price  " queryTableFieldId="9"/>
    <tableColumn id="10" xr3:uid="{C52ED087-DB56-4486-9D5E-05F2818D2B87}" uniqueName="10" name="Average Price " queryTableFieldId="10"/>
    <tableColumn id="11" xr3:uid="{CA318A46-6EFD-4CDB-A3EB-25DB597B7077}" uniqueName="11" name="Total Traded Quantity  " queryTableFieldId="11"/>
    <tableColumn id="12" xr3:uid="{DC19E200-BA4C-4D5F-9DAC-E7175D74CC2B}" uniqueName="12" name="Turnover ₹  " queryTableFieldId="12"/>
    <tableColumn id="13" xr3:uid="{61F89931-8594-4F63-908D-04ECDA4E58B9}" uniqueName="13" name="No. of Trades  " queryTableFieldId="13"/>
    <tableColumn id="14" xr3:uid="{0681F271-C11A-466A-9A29-3AFEB69B5302}" uniqueName="14" name="Deliverable Qty  " queryTableFieldId="14" dataDxfId="101"/>
    <tableColumn id="15" xr3:uid="{12D83D01-945C-4C65-8460-276B4715D9A5}" uniqueName="15" name="% Dly Qt to Traded Qty  " queryTableFieldId="15" dataDxfId="1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A485CB-3D09-4D50-8609-A7B27E80F956}" name="_30_06_2022_TO_30_06_2023_POLICYBZR_ALL_N" displayName="_30_06_2022_TO_30_06_2023_POLICYBZR_ALL_N" ref="P1:AD502" tableType="queryTable" totalsRowShown="0">
  <autoFilter ref="P1:AD502" xr:uid="{8CA485CB-3D09-4D50-8609-A7B27E80F956}"/>
  <tableColumns count="15">
    <tableColumn id="1" xr3:uid="{3C7E3BD0-236E-41D2-8A33-C11D93286185}" uniqueName="1" name="Symbol  " queryTableFieldId="1" dataDxfId="99"/>
    <tableColumn id="2" xr3:uid="{D35557C3-569A-46B9-882C-3F97E1FB05AA}" uniqueName="2" name="Series  " queryTableFieldId="2" dataDxfId="98"/>
    <tableColumn id="3" xr3:uid="{F6062D95-5325-4AF9-B5FA-8FC38FC102A1}" uniqueName="3" name="Date  " queryTableFieldId="3" dataDxfId="97"/>
    <tableColumn id="4" xr3:uid="{A63C9C0B-3F23-4EF8-B932-9FEE950B16E0}" uniqueName="4" name="Prev Close  " queryTableFieldId="4"/>
    <tableColumn id="5" xr3:uid="{CA37A7B8-A416-4D9A-82A9-5C94B523424C}" uniqueName="5" name="Open Price  " queryTableFieldId="5"/>
    <tableColumn id="6" xr3:uid="{2DD6CA28-61F6-4BA5-9201-42DC352A15F8}" uniqueName="6" name="High Price  " queryTableFieldId="6"/>
    <tableColumn id="7" xr3:uid="{BDF980E5-7AE7-46B6-A538-3F89019C3484}" uniqueName="7" name="Low Price  " queryTableFieldId="7"/>
    <tableColumn id="8" xr3:uid="{C1F0E48A-7670-42E5-8C3E-AF81B8F7A2E1}" uniqueName="8" name="Last Price  " queryTableFieldId="8"/>
    <tableColumn id="9" xr3:uid="{5179A54F-9CEB-4BA7-97CC-12DBDA7F8411}" uniqueName="9" name="Close Price  " queryTableFieldId="9"/>
    <tableColumn id="10" xr3:uid="{6587D0F9-D5B4-45F2-B460-5785B0C43381}" uniqueName="10" name="Average Price " queryTableFieldId="10"/>
    <tableColumn id="11" xr3:uid="{F26D88E3-49F9-484B-8B21-2B78B9B59469}" uniqueName="11" name="Total Traded Quantity  " queryTableFieldId="11"/>
    <tableColumn id="12" xr3:uid="{D945F8D6-6A06-44ED-B0E9-8A1D28957B5A}" uniqueName="12" name="Turnover ₹  " queryTableFieldId="12"/>
    <tableColumn id="13" xr3:uid="{AD91BE74-E15B-4697-9969-4FE26CEA39C5}" uniqueName="13" name="No. of Trades  " queryTableFieldId="13"/>
    <tableColumn id="14" xr3:uid="{A54F5106-F1D0-4ED6-9823-F5C1DA71E269}" uniqueName="14" name="Deliverable Qty  " queryTableFieldId="14" dataDxfId="96"/>
    <tableColumn id="15" xr3:uid="{9FB821E6-8861-41BF-9B3D-D16488A19EC0}" uniqueName="15" name="% Dly Qt to Traded Qty  " queryTableFieldId="15" dataDxfId="9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E86CA3-9682-410F-8311-2E2B52EC81D6}" name="_30_06_2022_TO_30_06_2023_DALBHARAT_ALL_N" displayName="_30_06_2022_TO_30_06_2023_DALBHARAT_ALL_N" ref="P1:AD503" tableType="queryTable" totalsRowShown="0">
  <autoFilter ref="P1:AD503" xr:uid="{ACE86CA3-9682-410F-8311-2E2B52EC81D6}"/>
  <tableColumns count="15">
    <tableColumn id="1" xr3:uid="{1A0EBB01-BA82-476E-A222-7853A6F2DBEA}" uniqueName="1" name="Symbol  " queryTableFieldId="1" dataDxfId="94"/>
    <tableColumn id="2" xr3:uid="{FE6405F2-21FB-4BCE-8DB0-F4F21B50AA49}" uniqueName="2" name="Series  " queryTableFieldId="2" dataDxfId="93"/>
    <tableColumn id="3" xr3:uid="{53E0FCD0-B2EC-4768-A78B-7BB93D2D4BD4}" uniqueName="3" name="Date  " queryTableFieldId="3" dataDxfId="92"/>
    <tableColumn id="4" xr3:uid="{7B523B50-45F6-4CA5-8844-83941F49EBDB}" uniqueName="4" name="Prev Close  " queryTableFieldId="4"/>
    <tableColumn id="5" xr3:uid="{F86B354A-7155-4296-B020-B7437BE7324E}" uniqueName="5" name="Open Price  " queryTableFieldId="5"/>
    <tableColumn id="6" xr3:uid="{96BCDEE6-8E98-4B2C-938A-E07784D743CD}" uniqueName="6" name="High Price  " queryTableFieldId="6"/>
    <tableColumn id="7" xr3:uid="{266B9812-ED33-4FC8-A73E-24C62D9D80E7}" uniqueName="7" name="Low Price  " queryTableFieldId="7"/>
    <tableColumn id="8" xr3:uid="{89920A5D-E8F9-466F-864E-07CE9215A3FC}" uniqueName="8" name="Last Price  " queryTableFieldId="8"/>
    <tableColumn id="9" xr3:uid="{45E35FB0-B29F-4324-9D1D-5992AF764256}" uniqueName="9" name="Close Price  " queryTableFieldId="9"/>
    <tableColumn id="10" xr3:uid="{9D3CAAC8-5EE7-4C45-8D53-611F040C6BCD}" uniqueName="10" name="Average Price " queryTableFieldId="10"/>
    <tableColumn id="11" xr3:uid="{1785F12C-80E8-4660-9692-46AC0EE839C4}" uniqueName="11" name="Total Traded Quantity  " queryTableFieldId="11"/>
    <tableColumn id="12" xr3:uid="{998037A5-AB2B-4265-B7D3-8D1F5C90E9D4}" uniqueName="12" name="Turnover ₹  " queryTableFieldId="12"/>
    <tableColumn id="13" xr3:uid="{2041FC8E-F83D-4383-A90E-27B7B009880A}" uniqueName="13" name="No. of Trades  " queryTableFieldId="13"/>
    <tableColumn id="14" xr3:uid="{1670881A-368B-47E4-9A65-E86B47F8B256}" uniqueName="14" name="Deliverable Qty  " queryTableFieldId="14" dataDxfId="91"/>
    <tableColumn id="15" xr3:uid="{DD95CF03-AAB5-443B-81C2-EA2CFCF429DE}" uniqueName="15" name="% Dly Qt to Traded Qty  " queryTableFieldId="15" dataDxfId="9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8275F5-E756-4451-8273-8D9DA34C03F0}" name="_30_06_2022_TO_30_06_2023_DLF_ALL_N" displayName="_30_06_2022_TO_30_06_2023_DLF_ALL_N" ref="P1:AD503" tableType="queryTable" totalsRowShown="0">
  <autoFilter ref="P1:AD503" xr:uid="{238275F5-E756-4451-8273-8D9DA34C03F0}"/>
  <tableColumns count="15">
    <tableColumn id="1" xr3:uid="{CF4B4706-D785-490A-8B30-AE8A1F2C72AD}" uniqueName="1" name="Symbol  " queryTableFieldId="1" dataDxfId="89"/>
    <tableColumn id="2" xr3:uid="{0959FF0C-6B34-4E1A-92D2-C25813FC56E7}" uniqueName="2" name="Series  " queryTableFieldId="2" dataDxfId="88"/>
    <tableColumn id="3" xr3:uid="{CCD7D06C-0551-41DB-B1D7-786F8EFFC5FD}" uniqueName="3" name="Date  " queryTableFieldId="3" dataDxfId="87"/>
    <tableColumn id="4" xr3:uid="{C7D58AFD-F7BF-4F35-B472-1E7A1DF9CF04}" uniqueName="4" name="Prev Close  " queryTableFieldId="4"/>
    <tableColumn id="5" xr3:uid="{14A23B58-9119-4A0B-AC06-6617A5884DE4}" uniqueName="5" name="Open Price  " queryTableFieldId="5"/>
    <tableColumn id="6" xr3:uid="{AB32F200-635C-42AF-9EDA-57972A89951F}" uniqueName="6" name="High Price  " queryTableFieldId="6"/>
    <tableColumn id="7" xr3:uid="{8071E280-B99A-4CF1-8FCC-37AA71F0262B}" uniqueName="7" name="Low Price  " queryTableFieldId="7"/>
    <tableColumn id="8" xr3:uid="{C284394B-9B2F-4AFC-8DA9-7495C8D26E1E}" uniqueName="8" name="Last Price  " queryTableFieldId="8"/>
    <tableColumn id="9" xr3:uid="{189D49A4-2B2E-4634-AB25-DF4A5660BFCB}" uniqueName="9" name="Close Price  " queryTableFieldId="9"/>
    <tableColumn id="10" xr3:uid="{33E17798-96DD-40C3-A316-D6F5281716B1}" uniqueName="10" name="Average Price " queryTableFieldId="10"/>
    <tableColumn id="11" xr3:uid="{2A089BBA-D174-49D8-988F-6B32CE1BB96D}" uniqueName="11" name="Total Traded Quantity  " queryTableFieldId="11"/>
    <tableColumn id="12" xr3:uid="{CD776771-2D34-43B0-BE94-AF3F96CB3393}" uniqueName="12" name="Turnover ₹  " queryTableFieldId="12"/>
    <tableColumn id="13" xr3:uid="{ED4DBC47-50F8-4698-A3F4-2662891F5875}" uniqueName="13" name="No. of Trades  " queryTableFieldId="13"/>
    <tableColumn id="14" xr3:uid="{E68F689B-B6DB-4ECF-973F-C9D9F5E5E5C8}" uniqueName="14" name="Deliverable Qty  " queryTableFieldId="14" dataDxfId="86"/>
    <tableColumn id="15" xr3:uid="{F3F0E2F3-20D3-4964-BC9E-B2262EEA91E4}" uniqueName="15" name="% Dly Qt to Traded Qty  " queryTableFieldId="15" dataDxfId="8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42EC46-E9BE-4766-8B56-B80B4E7464C6}" name="_30_06_2022_TO_30_06_2023_OIL_ALL_N" displayName="_30_06_2022_TO_30_06_2023_OIL_ALL_N" ref="P1:AD498" tableType="queryTable" totalsRowShown="0">
  <autoFilter ref="P1:AD498" xr:uid="{8A42EC46-E9BE-4766-8B56-B80B4E7464C6}"/>
  <tableColumns count="15">
    <tableColumn id="1" xr3:uid="{AC73A1AF-979C-4206-AB36-74B0FB99DB5D}" uniqueName="1" name="Symbol  " queryTableFieldId="1" dataDxfId="84"/>
    <tableColumn id="2" xr3:uid="{F02E8B79-B893-4D39-B51B-2F2219062E2B}" uniqueName="2" name="Series  " queryTableFieldId="2" dataDxfId="83"/>
    <tableColumn id="3" xr3:uid="{FA543747-F206-4474-82FF-64F811B961CD}" uniqueName="3" name="Date  " queryTableFieldId="3" dataDxfId="82"/>
    <tableColumn id="4" xr3:uid="{5217895D-F132-427D-B059-53EB766D96C1}" uniqueName="4" name="Prev Close  " queryTableFieldId="4"/>
    <tableColumn id="5" xr3:uid="{FCCB79A9-B845-4999-A89C-6DDACCBF2C51}" uniqueName="5" name="Open Price  " queryTableFieldId="5"/>
    <tableColumn id="6" xr3:uid="{3B21F567-9860-496C-9476-38891E2CC4C4}" uniqueName="6" name="High Price  " queryTableFieldId="6"/>
    <tableColumn id="7" xr3:uid="{06B222DF-D536-420B-A073-F8A6C7BB60E8}" uniqueName="7" name="Low Price  " queryTableFieldId="7"/>
    <tableColumn id="8" xr3:uid="{68FDFFEF-2AC4-4134-ABBC-33DD820EEACE}" uniqueName="8" name="Last Price  " queryTableFieldId="8"/>
    <tableColumn id="9" xr3:uid="{A086CFE9-874D-47E1-8845-6858EE4B8F53}" uniqueName="9" name="Close Price  " queryTableFieldId="9"/>
    <tableColumn id="10" xr3:uid="{91C13169-E676-485C-AD6D-BD5396BC0C5A}" uniqueName="10" name="Average Price " queryTableFieldId="10"/>
    <tableColumn id="11" xr3:uid="{45D3E162-738E-4F1A-928E-55B1EEADBFAF}" uniqueName="11" name="Total Traded Quantity  " queryTableFieldId="11"/>
    <tableColumn id="12" xr3:uid="{B5564AE3-8384-439D-918C-50A202DDD677}" uniqueName="12" name="Turnover ₹  " queryTableFieldId="12"/>
    <tableColumn id="13" xr3:uid="{22AECD5D-4FF8-4F5F-B07F-077A6DCBD629}" uniqueName="13" name="No. of Trades  " queryTableFieldId="13"/>
    <tableColumn id="14" xr3:uid="{EC4E723A-F1B0-4E9E-AEB0-379598D93908}" uniqueName="14" name="Deliverable Qty  " queryTableFieldId="14" dataDxfId="81"/>
    <tableColumn id="15" xr3:uid="{DE479241-4709-422E-BADB-BA84FFD4C878}" uniqueName="15" name="% Dly Qt to Traded Qty  " queryTableFieldId="15" dataDxfId="8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39E9E2-0A9D-4FBD-B795-DF371C445EA7}" name="NIFTY_50_30_06_2023_to_30_06_2024" displayName="NIFTY_50_30_06_2023_to_30_06_2024" ref="A1:G249" tableType="queryTable" totalsRowShown="0">
  <autoFilter ref="A1:G249" xr:uid="{1D39E9E2-0A9D-4FBD-B795-DF371C445EA7}"/>
  <tableColumns count="7">
    <tableColumn id="1" xr3:uid="{FC6BC327-B546-4A55-AEE5-4F972FCDB0F7}" uniqueName="1" name="Date " queryTableFieldId="1" dataDxfId="79"/>
    <tableColumn id="2" xr3:uid="{5A3F1177-70AF-45C6-9D01-8E9A7912054B}" uniqueName="2" name="Open " queryTableFieldId="2"/>
    <tableColumn id="3" xr3:uid="{774A53C9-72AB-4AB9-AC67-02D0B2F2DD75}" uniqueName="3" name="High " queryTableFieldId="3"/>
    <tableColumn id="4" xr3:uid="{034C8FC9-5CB0-4C43-A753-748649BB3E4F}" uniqueName="4" name="Low " queryTableFieldId="4"/>
    <tableColumn id="5" xr3:uid="{67753E4C-B83C-4EF7-8CFA-4148A3F7E890}" uniqueName="5" name="Close " queryTableFieldId="5"/>
    <tableColumn id="6" xr3:uid="{070BC5FC-B904-4194-8237-5FD403ED9D79}" uniqueName="6" name="Shares Traded " queryTableFieldId="6"/>
    <tableColumn id="7" xr3:uid="{249551E2-B56C-404F-9FB8-999ED94A28B4}" uniqueName="7" name="Turnover (₹ Cr)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E806C6-EFD6-4C9B-ABAB-234F07B8A01A}" name="NIFTY_50_30_06_2022_to_30_06_2023" displayName="NIFTY_50_30_06_2022_to_30_06_2023" ref="A1:G496" tableType="queryTable" totalsRowShown="0">
  <autoFilter ref="A1:G496" xr:uid="{88E806C6-EFD6-4C9B-ABAB-234F07B8A01A}"/>
  <tableColumns count="7">
    <tableColumn id="1" xr3:uid="{8B50D6F3-4CE5-4F0C-AE96-43502674A2C7}" uniqueName="1" name="Date " queryTableFieldId="1" dataDxfId="78"/>
    <tableColumn id="2" xr3:uid="{76E3D427-4C91-473A-AC30-772953E072AB}" uniqueName="2" name="Open " queryTableFieldId="2"/>
    <tableColumn id="3" xr3:uid="{D57899CA-3E5C-40EE-BD58-6B1AA5097BA3}" uniqueName="3" name="High " queryTableFieldId="3"/>
    <tableColumn id="4" xr3:uid="{46D1ECE6-EC04-4472-9BAE-FD9052654237}" uniqueName="4" name="Low " queryTableFieldId="4"/>
    <tableColumn id="5" xr3:uid="{CE0B050A-9A77-4BC5-B043-C7A4DF247ACD}" uniqueName="5" name="Close " queryTableFieldId="5"/>
    <tableColumn id="6" xr3:uid="{599FB24B-56A5-4A86-A253-3E46099CD2BD}" uniqueName="6" name="Shares Traded " queryTableFieldId="6"/>
    <tableColumn id="7" xr3:uid="{AA1BF2B5-8C1C-4605-9BF7-8F91F385E014}" uniqueName="7" name="Turnover (₹ Cr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489A-663F-4336-B103-9B05E05F2F05}">
  <dimension ref="A1:CY667"/>
  <sheetViews>
    <sheetView zoomScale="72" zoomScaleNormal="185" workbookViewId="0">
      <pane xSplit="1" topLeftCell="BO1" activePane="topRight" state="frozen"/>
      <selection pane="topRight" activeCell="BV22" sqref="BV22"/>
    </sheetView>
  </sheetViews>
  <sheetFormatPr defaultRowHeight="15" x14ac:dyDescent="0.25"/>
  <cols>
    <col min="1" max="1" width="13.5703125" bestFit="1" customWidth="1"/>
    <col min="2" max="2" width="17.5703125" customWidth="1"/>
    <col min="3" max="3" width="9.42578125" bestFit="1" customWidth="1"/>
    <col min="4" max="4" width="18.5703125" bestFit="1" customWidth="1"/>
    <col min="5" max="5" width="12.5703125" bestFit="1" customWidth="1"/>
    <col min="6" max="6" width="20.42578125" bestFit="1" customWidth="1"/>
    <col min="7" max="7" width="4.7109375" customWidth="1"/>
    <col min="8" max="8" width="17.7109375" bestFit="1" customWidth="1"/>
    <col min="9" max="9" width="9.42578125" bestFit="1" customWidth="1"/>
    <col min="10" max="10" width="18.5703125" bestFit="1" customWidth="1"/>
    <col min="11" max="11" width="12.5703125" bestFit="1" customWidth="1"/>
    <col min="12" max="12" width="20.42578125" bestFit="1" customWidth="1"/>
    <col min="13" max="13" width="4.7109375" customWidth="1"/>
    <col min="14" max="14" width="17.7109375" bestFit="1" customWidth="1"/>
    <col min="15" max="15" width="9.42578125" bestFit="1" customWidth="1"/>
    <col min="16" max="16" width="18.5703125" bestFit="1" customWidth="1"/>
    <col min="17" max="17" width="12.5703125" bestFit="1" customWidth="1"/>
    <col min="18" max="18" width="20.42578125" bestFit="1" customWidth="1"/>
    <col min="19" max="19" width="4.7109375" customWidth="1"/>
    <col min="20" max="20" width="17.7109375" bestFit="1" customWidth="1"/>
    <col min="21" max="21" width="9.42578125" bestFit="1" customWidth="1"/>
    <col min="22" max="22" width="18.5703125" bestFit="1" customWidth="1"/>
    <col min="23" max="23" width="12.5703125" bestFit="1" customWidth="1"/>
    <col min="24" max="24" width="20.42578125" bestFit="1" customWidth="1"/>
    <col min="25" max="25" width="4.7109375" customWidth="1"/>
    <col min="26" max="26" width="17.5703125" bestFit="1" customWidth="1"/>
    <col min="27" max="27" width="9.28515625" bestFit="1" customWidth="1"/>
    <col min="28" max="28" width="18.42578125" bestFit="1" customWidth="1"/>
    <col min="29" max="29" width="12.42578125" bestFit="1" customWidth="1"/>
    <col min="30" max="30" width="20.28515625" bestFit="1" customWidth="1"/>
    <col min="31" max="31" width="4.7109375" customWidth="1"/>
    <col min="32" max="32" width="17.5703125" bestFit="1" customWidth="1"/>
    <col min="33" max="33" width="9.28515625" bestFit="1" customWidth="1"/>
    <col min="34" max="34" width="18.42578125" bestFit="1" customWidth="1"/>
    <col min="35" max="35" width="15.85546875" bestFit="1" customWidth="1"/>
    <col min="36" max="36" width="21.42578125" bestFit="1" customWidth="1"/>
    <col min="37" max="37" width="4.7109375" customWidth="1"/>
    <col min="38" max="38" width="17.5703125" bestFit="1" customWidth="1"/>
    <col min="39" max="39" width="9.28515625" bestFit="1" customWidth="1"/>
    <col min="40" max="40" width="18.42578125" bestFit="1" customWidth="1"/>
    <col min="41" max="41" width="15.85546875" bestFit="1" customWidth="1"/>
    <col min="42" max="42" width="20.28515625" bestFit="1" customWidth="1"/>
    <col min="43" max="43" width="4.7109375" customWidth="1"/>
    <col min="44" max="44" width="17.5703125" bestFit="1" customWidth="1"/>
    <col min="45" max="45" width="9.28515625" bestFit="1" customWidth="1"/>
    <col min="46" max="46" width="18.42578125" bestFit="1" customWidth="1"/>
    <col min="47" max="47" width="15.85546875" bestFit="1" customWidth="1"/>
    <col min="48" max="48" width="20.28515625" bestFit="1" customWidth="1"/>
    <col min="49" max="49" width="5.7109375" bestFit="1" customWidth="1"/>
    <col min="50" max="50" width="7.5703125" bestFit="1" customWidth="1"/>
    <col min="51" max="51" width="35.28515625" bestFit="1" customWidth="1"/>
    <col min="52" max="52" width="37.85546875" bestFit="1" customWidth="1"/>
    <col min="53" max="53" width="40.28515625" bestFit="1" customWidth="1"/>
    <col min="54" max="55" width="5.7109375" hidden="1" customWidth="1"/>
    <col min="56" max="56" width="6.85546875" bestFit="1" customWidth="1"/>
    <col min="57" max="57" width="10" bestFit="1" customWidth="1"/>
    <col min="58" max="58" width="23.140625" bestFit="1" customWidth="1"/>
    <col min="59" max="59" width="25.5703125" bestFit="1" customWidth="1"/>
    <col min="60" max="60" width="28.28515625" bestFit="1" customWidth="1"/>
    <col min="61" max="61" width="12.28515625" bestFit="1" customWidth="1"/>
    <col min="62" max="63" width="6.85546875" bestFit="1" customWidth="1"/>
    <col min="64" max="64" width="14.7109375" bestFit="1" customWidth="1"/>
    <col min="65" max="65" width="20" bestFit="1" customWidth="1"/>
    <col min="66" max="66" width="22.5703125" bestFit="1" customWidth="1"/>
    <col min="67" max="67" width="14.85546875" bestFit="1" customWidth="1"/>
    <col min="68" max="68" width="22" bestFit="1" customWidth="1"/>
    <col min="69" max="69" width="13.85546875" bestFit="1" customWidth="1"/>
    <col min="70" max="71" width="11.42578125" customWidth="1"/>
    <col min="73" max="73" width="13.42578125" bestFit="1" customWidth="1"/>
    <col min="74" max="74" width="27.7109375" bestFit="1" customWidth="1"/>
    <col min="75" max="76" width="12" bestFit="1" customWidth="1"/>
    <col min="77" max="77" width="15.28515625" customWidth="1"/>
    <col min="78" max="78" width="12" bestFit="1" customWidth="1"/>
    <col min="79" max="79" width="14.28515625" customWidth="1"/>
    <col min="80" max="80" width="12" bestFit="1" customWidth="1"/>
    <col min="81" max="81" width="11" bestFit="1" customWidth="1"/>
    <col min="82" max="82" width="12" bestFit="1" customWidth="1"/>
    <col min="83" max="84" width="13.42578125" bestFit="1" customWidth="1"/>
  </cols>
  <sheetData>
    <row r="1" spans="1:103" ht="15" customHeight="1" x14ac:dyDescent="0.25">
      <c r="B1" s="217" t="s">
        <v>15</v>
      </c>
      <c r="C1" s="217"/>
      <c r="D1" s="217"/>
      <c r="E1" s="217"/>
      <c r="F1" s="225"/>
      <c r="G1" s="114"/>
      <c r="H1" s="226" t="s">
        <v>508</v>
      </c>
      <c r="I1" s="217"/>
      <c r="J1" s="217"/>
      <c r="K1" s="217"/>
      <c r="L1" s="217"/>
      <c r="M1" s="114"/>
      <c r="N1" s="217" t="s">
        <v>980</v>
      </c>
      <c r="O1" s="217"/>
      <c r="P1" s="217"/>
      <c r="Q1" s="217"/>
      <c r="R1" s="217"/>
      <c r="S1" s="114"/>
      <c r="T1" s="217" t="s">
        <v>1449</v>
      </c>
      <c r="U1" s="217"/>
      <c r="V1" s="217"/>
      <c r="W1" s="217"/>
      <c r="X1" s="217"/>
      <c r="Y1" s="114"/>
      <c r="Z1" s="217" t="s">
        <v>1450</v>
      </c>
      <c r="AA1" s="217"/>
      <c r="AB1" s="217"/>
      <c r="AC1" s="217"/>
      <c r="AD1" s="217"/>
      <c r="AE1" s="114"/>
      <c r="AF1" s="217" t="s">
        <v>2359</v>
      </c>
      <c r="AG1" s="217"/>
      <c r="AH1" s="217"/>
      <c r="AI1" s="217"/>
      <c r="AJ1" s="217"/>
      <c r="AK1" s="114"/>
      <c r="AL1" s="217" t="s">
        <v>3220</v>
      </c>
      <c r="AM1" s="217"/>
      <c r="AN1" s="217"/>
      <c r="AO1" s="217"/>
      <c r="AP1" s="217"/>
      <c r="AQ1" s="70"/>
      <c r="AR1" s="217" t="s">
        <v>4060</v>
      </c>
      <c r="AS1" s="217"/>
      <c r="AT1" s="217"/>
      <c r="AU1" s="217"/>
      <c r="AV1" s="217"/>
      <c r="AY1" s="227" t="s">
        <v>4493</v>
      </c>
      <c r="AZ1" s="227"/>
      <c r="BA1" s="227"/>
      <c r="BF1" s="218" t="s">
        <v>4487</v>
      </c>
      <c r="BG1" s="219"/>
      <c r="BH1" s="220"/>
      <c r="BL1" s="224" t="s">
        <v>4488</v>
      </c>
      <c r="BM1" s="224"/>
      <c r="BN1" s="224"/>
      <c r="BO1" s="224"/>
      <c r="BP1" s="224"/>
      <c r="BQ1" s="224"/>
      <c r="BR1" s="224"/>
      <c r="BS1" s="224"/>
      <c r="BU1" s="128"/>
      <c r="BV1" s="128"/>
      <c r="BW1" s="128"/>
      <c r="BX1" s="128"/>
      <c r="BY1" s="128"/>
      <c r="BZ1" s="128"/>
      <c r="CA1" s="128"/>
      <c r="CB1" s="128"/>
      <c r="CI1" s="128"/>
      <c r="CJ1" s="128"/>
      <c r="CK1" s="128"/>
      <c r="CL1" s="128"/>
      <c r="CM1" s="128"/>
      <c r="CN1" s="128"/>
      <c r="CO1" s="128"/>
      <c r="CP1" s="128"/>
      <c r="CR1" s="128"/>
      <c r="CS1" s="128"/>
      <c r="CT1" s="128"/>
      <c r="CU1" s="128"/>
      <c r="CV1" s="128"/>
      <c r="CW1" s="128"/>
      <c r="CX1" s="128"/>
      <c r="CY1" s="128"/>
    </row>
    <row r="2" spans="1:103" ht="15" customHeight="1" x14ac:dyDescent="0.25">
      <c r="A2" t="s">
        <v>4467</v>
      </c>
      <c r="B2" s="80" t="s">
        <v>4471</v>
      </c>
      <c r="C2" s="80" t="s">
        <v>4472</v>
      </c>
      <c r="D2" s="80" t="s">
        <v>4473</v>
      </c>
      <c r="E2" s="80" t="s">
        <v>4484</v>
      </c>
      <c r="F2" s="80" t="s">
        <v>4474</v>
      </c>
      <c r="H2" s="80" t="s">
        <v>4471</v>
      </c>
      <c r="I2" s="80" t="s">
        <v>4472</v>
      </c>
      <c r="J2" s="80" t="s">
        <v>4473</v>
      </c>
      <c r="K2" s="80" t="s">
        <v>4484</v>
      </c>
      <c r="L2" s="80" t="s">
        <v>4474</v>
      </c>
      <c r="N2" s="80" t="s">
        <v>4471</v>
      </c>
      <c r="O2" s="80" t="s">
        <v>4472</v>
      </c>
      <c r="P2" s="80" t="s">
        <v>4473</v>
      </c>
      <c r="Q2" s="80" t="s">
        <v>4484</v>
      </c>
      <c r="R2" s="80" t="s">
        <v>4474</v>
      </c>
      <c r="T2" s="80" t="s">
        <v>4471</v>
      </c>
      <c r="U2" s="80" t="s">
        <v>4472</v>
      </c>
      <c r="V2" s="80" t="s">
        <v>4473</v>
      </c>
      <c r="W2" s="80" t="s">
        <v>4484</v>
      </c>
      <c r="X2" s="80" t="s">
        <v>4474</v>
      </c>
      <c r="Z2" s="80" t="s">
        <v>4471</v>
      </c>
      <c r="AA2" s="80" t="s">
        <v>4472</v>
      </c>
      <c r="AB2" s="80" t="s">
        <v>4473</v>
      </c>
      <c r="AC2" s="80" t="s">
        <v>4484</v>
      </c>
      <c r="AD2" s="80" t="s">
        <v>4474</v>
      </c>
      <c r="AF2" s="80" t="s">
        <v>4471</v>
      </c>
      <c r="AG2" s="80" t="s">
        <v>4472</v>
      </c>
      <c r="AH2" s="80" t="s">
        <v>4473</v>
      </c>
      <c r="AI2" s="80" t="s">
        <v>4475</v>
      </c>
      <c r="AJ2" s="80" t="s">
        <v>4483</v>
      </c>
      <c r="AL2" s="80" t="s">
        <v>4471</v>
      </c>
      <c r="AM2" s="80" t="s">
        <v>4472</v>
      </c>
      <c r="AN2" s="80" t="s">
        <v>4473</v>
      </c>
      <c r="AO2" s="80" t="s">
        <v>4475</v>
      </c>
      <c r="AP2" s="80" t="s">
        <v>4474</v>
      </c>
      <c r="AR2" s="80" t="s">
        <v>4471</v>
      </c>
      <c r="AS2" s="80" t="s">
        <v>4472</v>
      </c>
      <c r="AT2" s="80" t="s">
        <v>4473</v>
      </c>
      <c r="AU2" s="80" t="s">
        <v>4475</v>
      </c>
      <c r="AV2" s="80" t="s">
        <v>4474</v>
      </c>
      <c r="AW2" s="19"/>
      <c r="AX2" s="20"/>
      <c r="AY2" s="227"/>
      <c r="AZ2" s="227"/>
      <c r="BA2" s="227"/>
      <c r="BF2" s="221"/>
      <c r="BG2" s="222"/>
      <c r="BH2" s="223"/>
      <c r="BL2" s="118" t="s">
        <v>15</v>
      </c>
      <c r="BM2" s="118" t="s">
        <v>508</v>
      </c>
      <c r="BN2" s="118" t="s">
        <v>980</v>
      </c>
      <c r="BO2" s="118" t="s">
        <v>1449</v>
      </c>
      <c r="BP2" s="118" t="s">
        <v>1450</v>
      </c>
      <c r="BQ2" s="118" t="s">
        <v>2359</v>
      </c>
      <c r="BR2" s="118" t="s">
        <v>3220</v>
      </c>
      <c r="BS2" s="118" t="s">
        <v>4060</v>
      </c>
      <c r="BV2" s="130" t="s">
        <v>4618</v>
      </c>
      <c r="BW2" s="173" t="s">
        <v>15</v>
      </c>
      <c r="BX2" s="174" t="s">
        <v>508</v>
      </c>
      <c r="BY2" s="175" t="s">
        <v>980</v>
      </c>
      <c r="BZ2" s="173" t="s">
        <v>1449</v>
      </c>
      <c r="CA2" s="173" t="s">
        <v>1450</v>
      </c>
      <c r="CB2" s="173" t="s">
        <v>2359</v>
      </c>
      <c r="CC2" s="173" t="s">
        <v>3220</v>
      </c>
      <c r="CD2" s="131" t="s">
        <v>4060</v>
      </c>
    </row>
    <row r="3" spans="1:103" ht="21" x14ac:dyDescent="0.25">
      <c r="A3" s="55">
        <v>44742</v>
      </c>
      <c r="B3" s="115"/>
      <c r="C3">
        <v>4</v>
      </c>
      <c r="F3" s="13"/>
      <c r="H3" s="16"/>
      <c r="I3">
        <v>4</v>
      </c>
      <c r="L3" s="13"/>
      <c r="N3" s="115"/>
      <c r="O3">
        <v>4</v>
      </c>
      <c r="R3" s="13"/>
      <c r="T3" s="115"/>
      <c r="U3">
        <v>4</v>
      </c>
      <c r="X3" s="13"/>
      <c r="Z3" s="16"/>
      <c r="AA3">
        <v>4</v>
      </c>
      <c r="AD3" s="13"/>
      <c r="AF3" s="16"/>
      <c r="AG3">
        <v>4</v>
      </c>
      <c r="AJ3" s="13"/>
      <c r="AL3" s="115"/>
      <c r="AM3">
        <v>4</v>
      </c>
      <c r="AP3" s="13"/>
      <c r="AR3" s="16"/>
      <c r="AS3">
        <v>4</v>
      </c>
      <c r="AV3" s="13"/>
      <c r="AW3" s="21"/>
      <c r="AX3" s="22"/>
      <c r="AY3" s="120" t="s">
        <v>4596</v>
      </c>
      <c r="AZ3" s="122" t="s">
        <v>4597</v>
      </c>
      <c r="BA3" s="119" t="s">
        <v>4598</v>
      </c>
      <c r="BF3" s="120" t="s">
        <v>4471</v>
      </c>
      <c r="BG3" s="122" t="s">
        <v>4486</v>
      </c>
      <c r="BH3" s="119" t="s">
        <v>4483</v>
      </c>
      <c r="BL3" s="29">
        <v>0.15</v>
      </c>
      <c r="BM3" s="29">
        <v>0.1</v>
      </c>
      <c r="BN3" s="29">
        <v>0.12</v>
      </c>
      <c r="BO3" s="29">
        <v>0.13</v>
      </c>
      <c r="BP3" s="29">
        <v>0.1</v>
      </c>
      <c r="BQ3" s="29">
        <v>0.15</v>
      </c>
      <c r="BR3" s="29">
        <v>0.12</v>
      </c>
      <c r="BS3" s="29">
        <v>0.13</v>
      </c>
      <c r="BV3" s="172" t="s">
        <v>4617</v>
      </c>
      <c r="BW3" s="80">
        <f>CORREL(B4:B497,AY4:AY497)</f>
        <v>0.44466894434156889</v>
      </c>
      <c r="BX3" s="80">
        <f>CORREL(H4:H497,AY4:AY497)</f>
        <v>0.26450937662240981</v>
      </c>
      <c r="BY3" s="80">
        <f>CORREL(N4:N497,AY4:AY497)</f>
        <v>0.18621437622459641</v>
      </c>
      <c r="BZ3" s="80">
        <f>CORREL(T4:T497,AY4:AY497)</f>
        <v>0.27667805059617467</v>
      </c>
      <c r="CA3" s="80">
        <f>CORREL(Z4:Z497,AY4:AY497)</f>
        <v>0.26421571691937557</v>
      </c>
      <c r="CB3" s="80">
        <f>CORREL(AF4:AF497,AY4:AY497)</f>
        <v>0.49556187680129982</v>
      </c>
      <c r="CC3" s="80">
        <f>CORREL(AL4:AL497,AY4:AY497)</f>
        <v>0.58882037991371028</v>
      </c>
      <c r="CD3" s="80">
        <f>CORREL(AR4:AR497,AY4:AY497)</f>
        <v>0.29604094942134429</v>
      </c>
    </row>
    <row r="4" spans="1:103" x14ac:dyDescent="0.25">
      <c r="A4" s="12">
        <v>44743</v>
      </c>
      <c r="B4" s="115">
        <v>1.8038331454340302</v>
      </c>
      <c r="C4">
        <v>5</v>
      </c>
      <c r="E4" s="3">
        <v>44743</v>
      </c>
      <c r="F4" s="13">
        <v>18.752307124400147</v>
      </c>
      <c r="H4" s="16">
        <v>3.0107178867962179</v>
      </c>
      <c r="I4">
        <v>5</v>
      </c>
      <c r="K4" s="3">
        <v>44743</v>
      </c>
      <c r="L4" s="13">
        <v>18.119770493863552</v>
      </c>
      <c r="N4" s="115">
        <v>-1.958307012002541</v>
      </c>
      <c r="O4">
        <v>5</v>
      </c>
      <c r="Q4" s="3">
        <v>44743</v>
      </c>
      <c r="R4" s="13">
        <v>14.432989690721666</v>
      </c>
      <c r="T4" s="115">
        <v>-0.67135050741607405</v>
      </c>
      <c r="U4">
        <v>5</v>
      </c>
      <c r="W4" s="3">
        <v>44743</v>
      </c>
      <c r="X4" s="13">
        <v>21.997799434140198</v>
      </c>
      <c r="Z4" s="16">
        <v>2.6354830264420817</v>
      </c>
      <c r="AA4">
        <v>5</v>
      </c>
      <c r="AC4" s="3">
        <v>44743</v>
      </c>
      <c r="AD4" s="13">
        <v>-20.372417311453106</v>
      </c>
      <c r="AF4" s="16">
        <v>3.3654033420324714</v>
      </c>
      <c r="AG4">
        <v>5</v>
      </c>
      <c r="AI4" s="3">
        <v>44743</v>
      </c>
      <c r="AJ4" s="13">
        <v>20.559972868071007</v>
      </c>
      <c r="AL4" s="115">
        <v>3.3418612088263475</v>
      </c>
      <c r="AM4">
        <v>5</v>
      </c>
      <c r="AO4" s="3">
        <v>44743</v>
      </c>
      <c r="AP4" s="13">
        <v>19.433699520346593</v>
      </c>
      <c r="AR4" s="16">
        <v>-14.970178926441355</v>
      </c>
      <c r="AS4">
        <v>5</v>
      </c>
      <c r="AU4" s="3">
        <v>44743</v>
      </c>
      <c r="AV4" s="13">
        <v>-11.152677110123921</v>
      </c>
      <c r="AW4" s="21"/>
      <c r="AX4" s="22"/>
      <c r="AY4" s="24">
        <v>-0.17870439314966954</v>
      </c>
      <c r="AZ4" s="24"/>
      <c r="BA4" s="24">
        <v>8.927092029291428</v>
      </c>
      <c r="BF4" s="26">
        <v>-0.52736675833880353</v>
      </c>
      <c r="BG4" s="28"/>
      <c r="BH4" s="24">
        <v>11.145445924562024</v>
      </c>
    </row>
    <row r="5" spans="1:103" x14ac:dyDescent="0.25">
      <c r="A5" s="12">
        <v>44746</v>
      </c>
      <c r="B5" s="115">
        <v>2.1410114433370291</v>
      </c>
      <c r="C5">
        <v>1</v>
      </c>
      <c r="E5" s="3" t="s">
        <v>4485</v>
      </c>
      <c r="F5" s="13" t="s">
        <v>4485</v>
      </c>
      <c r="H5" s="16">
        <v>1.6357387651719013</v>
      </c>
      <c r="I5">
        <v>1</v>
      </c>
      <c r="K5" s="3" t="s">
        <v>4485</v>
      </c>
      <c r="L5" s="13" t="s">
        <v>4485</v>
      </c>
      <c r="N5" s="115">
        <v>3.0927835051546464</v>
      </c>
      <c r="O5">
        <v>1</v>
      </c>
      <c r="Q5" s="3" t="s">
        <v>4485</v>
      </c>
      <c r="R5" s="13" t="s">
        <v>4485</v>
      </c>
      <c r="T5" s="115">
        <v>0.80163470606726006</v>
      </c>
      <c r="U5">
        <v>1</v>
      </c>
      <c r="W5" s="3" t="s">
        <v>4485</v>
      </c>
      <c r="X5" s="13" t="s">
        <v>4485</v>
      </c>
      <c r="Z5" s="16">
        <v>-0.56967944902642786</v>
      </c>
      <c r="AA5">
        <v>1</v>
      </c>
      <c r="AC5" s="3" t="s">
        <v>4485</v>
      </c>
      <c r="AD5" s="13" t="s">
        <v>4485</v>
      </c>
      <c r="AF5" s="16">
        <v>-0.6820665485925278</v>
      </c>
      <c r="AG5">
        <v>1</v>
      </c>
      <c r="AI5" s="3" t="s">
        <v>4485</v>
      </c>
      <c r="AJ5" s="13" t="s">
        <v>4485</v>
      </c>
      <c r="AL5" s="115">
        <v>0.49512610242921951</v>
      </c>
      <c r="AM5">
        <v>1</v>
      </c>
      <c r="AO5" s="3" t="s">
        <v>4485</v>
      </c>
      <c r="AP5" s="13" t="s">
        <v>4485</v>
      </c>
      <c r="AR5" s="16">
        <v>-5.704933364507828</v>
      </c>
      <c r="AS5">
        <v>1</v>
      </c>
      <c r="AU5" s="3" t="s">
        <v>4485</v>
      </c>
      <c r="AV5" s="13" t="s">
        <v>4485</v>
      </c>
      <c r="AW5" s="23"/>
      <c r="AX5" s="22"/>
      <c r="AY5" s="24">
        <v>0.5288200583416196</v>
      </c>
      <c r="AZ5" s="24"/>
      <c r="BA5" s="24" t="s">
        <v>4485</v>
      </c>
      <c r="BF5" s="25">
        <v>0.11856799313901245</v>
      </c>
      <c r="BG5" s="24"/>
      <c r="BH5" s="24"/>
    </row>
    <row r="6" spans="1:103" x14ac:dyDescent="0.25">
      <c r="A6" s="12">
        <v>44747</v>
      </c>
      <c r="B6" s="115">
        <v>1.4817491868449666</v>
      </c>
      <c r="C6">
        <v>2</v>
      </c>
      <c r="E6" s="3" t="s">
        <v>4485</v>
      </c>
      <c r="F6" s="13" t="s">
        <v>4485</v>
      </c>
      <c r="H6" s="16">
        <v>0.70304808739531321</v>
      </c>
      <c r="I6">
        <v>2</v>
      </c>
      <c r="K6" s="3" t="s">
        <v>4485</v>
      </c>
      <c r="L6" s="13" t="s">
        <v>4485</v>
      </c>
      <c r="N6" s="115">
        <v>-2.3124999999999929</v>
      </c>
      <c r="O6">
        <v>2</v>
      </c>
      <c r="Q6" s="3" t="s">
        <v>4485</v>
      </c>
      <c r="R6" s="13" t="s">
        <v>4485</v>
      </c>
      <c r="T6" s="115">
        <v>2.3935755496647473</v>
      </c>
      <c r="U6">
        <v>2</v>
      </c>
      <c r="W6" s="3" t="s">
        <v>4485</v>
      </c>
      <c r="X6" s="13" t="s">
        <v>4485</v>
      </c>
      <c r="Z6" s="16">
        <v>0.19668205917564172</v>
      </c>
      <c r="AA6">
        <v>2</v>
      </c>
      <c r="AC6" s="3" t="s">
        <v>4485</v>
      </c>
      <c r="AD6" s="13" t="s">
        <v>4485</v>
      </c>
      <c r="AF6" s="16">
        <v>-1.2027621793898853</v>
      </c>
      <c r="AG6">
        <v>2</v>
      </c>
      <c r="AI6" s="3" t="s">
        <v>4485</v>
      </c>
      <c r="AJ6" s="13" t="s">
        <v>4485</v>
      </c>
      <c r="AL6" s="115">
        <v>-0.81601231716704448</v>
      </c>
      <c r="AM6">
        <v>2</v>
      </c>
      <c r="AO6" s="3" t="s">
        <v>4485</v>
      </c>
      <c r="AP6" s="13" t="s">
        <v>4485</v>
      </c>
      <c r="AR6" s="16">
        <v>-5.4797917183238338</v>
      </c>
      <c r="AS6">
        <v>2</v>
      </c>
      <c r="AU6" s="3" t="s">
        <v>4485</v>
      </c>
      <c r="AV6" s="13" t="s">
        <v>4485</v>
      </c>
      <c r="AW6" s="21"/>
      <c r="AX6" s="22"/>
      <c r="AY6" s="24">
        <v>-0.15471713602793749</v>
      </c>
      <c r="AZ6" s="24"/>
      <c r="BA6" s="24" t="s">
        <v>4485</v>
      </c>
      <c r="BF6" s="26">
        <v>-0.64480851421036811</v>
      </c>
      <c r="BG6" s="24"/>
      <c r="BH6" s="24"/>
      <c r="BV6" s="130" t="s">
        <v>4620</v>
      </c>
      <c r="BW6" s="173" t="s">
        <v>15</v>
      </c>
      <c r="BX6" s="174" t="s">
        <v>508</v>
      </c>
      <c r="BY6" s="175" t="s">
        <v>980</v>
      </c>
      <c r="BZ6" s="173" t="s">
        <v>1449</v>
      </c>
      <c r="CA6" s="173" t="s">
        <v>1450</v>
      </c>
      <c r="CB6" s="173" t="s">
        <v>2359</v>
      </c>
      <c r="CC6" s="173" t="s">
        <v>3220</v>
      </c>
      <c r="CD6" s="131" t="s">
        <v>4060</v>
      </c>
    </row>
    <row r="7" spans="1:103" x14ac:dyDescent="0.25">
      <c r="A7" s="12">
        <v>44748</v>
      </c>
      <c r="B7" s="115">
        <v>0.64102564102564508</v>
      </c>
      <c r="C7">
        <v>3</v>
      </c>
      <c r="E7" s="3" t="s">
        <v>4485</v>
      </c>
      <c r="F7" s="13" t="s">
        <v>4485</v>
      </c>
      <c r="H7" s="16">
        <v>2.8871322900001806</v>
      </c>
      <c r="I7">
        <v>3</v>
      </c>
      <c r="K7" s="3" t="s">
        <v>4485</v>
      </c>
      <c r="L7" s="13" t="s">
        <v>4485</v>
      </c>
      <c r="N7" s="115">
        <v>0.4478566858605173</v>
      </c>
      <c r="O7">
        <v>3</v>
      </c>
      <c r="Q7" s="3" t="s">
        <v>4485</v>
      </c>
      <c r="R7" s="13" t="s">
        <v>4485</v>
      </c>
      <c r="T7" s="115">
        <v>5.7184192492195338</v>
      </c>
      <c r="U7">
        <v>3</v>
      </c>
      <c r="W7" s="3" t="s">
        <v>4485</v>
      </c>
      <c r="X7" s="13" t="s">
        <v>4485</v>
      </c>
      <c r="Z7" s="16">
        <v>-2.2702056840488294</v>
      </c>
      <c r="AA7">
        <v>3</v>
      </c>
      <c r="AC7" s="3" t="s">
        <v>4485</v>
      </c>
      <c r="AD7" s="13" t="s">
        <v>4485</v>
      </c>
      <c r="AF7" s="16">
        <v>6.1100656707246781</v>
      </c>
      <c r="AG7">
        <v>3</v>
      </c>
      <c r="AI7" s="3" t="s">
        <v>4485</v>
      </c>
      <c r="AJ7" s="13" t="s">
        <v>4485</v>
      </c>
      <c r="AL7" s="115">
        <v>2.328469419434958</v>
      </c>
      <c r="AM7">
        <v>3</v>
      </c>
      <c r="AO7" s="3" t="s">
        <v>4485</v>
      </c>
      <c r="AP7" s="13" t="s">
        <v>4485</v>
      </c>
      <c r="AR7" s="16">
        <v>-8.6044071353620168</v>
      </c>
      <c r="AS7">
        <v>3</v>
      </c>
      <c r="AU7" s="3" t="s">
        <v>4485</v>
      </c>
      <c r="AV7" s="13" t="s">
        <v>4485</v>
      </c>
      <c r="AW7" s="21"/>
      <c r="AX7" s="22"/>
      <c r="AY7" s="24">
        <v>1.1318177074603764</v>
      </c>
      <c r="AZ7" s="24"/>
      <c r="BA7" s="24" t="s">
        <v>4485</v>
      </c>
      <c r="BF7" s="26">
        <v>1.0323370647946177</v>
      </c>
      <c r="BG7" s="24"/>
      <c r="BH7" s="24"/>
      <c r="BL7" s="64" t="s">
        <v>4494</v>
      </c>
      <c r="BM7" s="168">
        <v>1000000</v>
      </c>
      <c r="BV7" s="172" t="s">
        <v>4617</v>
      </c>
      <c r="BW7" s="80">
        <f>CORREL(D4:D497,AZ4:AZ497)</f>
        <v>0.40139813942292329</v>
      </c>
      <c r="BX7" s="80">
        <f>CORREL(J4:J497,AZ4:AZ497)</f>
        <v>0.28008764620269</v>
      </c>
      <c r="BY7" s="80">
        <f>CORREL(P4:P497,AZ4:AZ497)</f>
        <v>0.37197174886374468</v>
      </c>
      <c r="BZ7" s="80">
        <f>CORREL(V4:V497,AZ4:AZ497)</f>
        <v>0.34040083126899112</v>
      </c>
      <c r="CA7" s="80">
        <f>CORREL(AB4:AB497,AZ4:AZ497)</f>
        <v>0.2184466078407227</v>
      </c>
      <c r="CB7" s="80">
        <f>CORREL(AH4:AH497,AZ4:AZ497)</f>
        <v>0.53885661692720388</v>
      </c>
      <c r="CC7" s="80">
        <f>CORREL(AN4:AN497,AZ4:AZ497)</f>
        <v>0.60912346461643341</v>
      </c>
      <c r="CD7" s="80">
        <f>CORREL(AT4:AT497,AY4:AY497)</f>
        <v>-2.4498015830037887E-2</v>
      </c>
    </row>
    <row r="8" spans="1:103" x14ac:dyDescent="0.25">
      <c r="A8" s="12">
        <v>44749</v>
      </c>
      <c r="B8" s="115">
        <v>2.5831564048124394</v>
      </c>
      <c r="C8">
        <v>4</v>
      </c>
      <c r="D8">
        <v>8.9440060127771339</v>
      </c>
      <c r="E8" s="3" t="s">
        <v>4485</v>
      </c>
      <c r="F8" s="13" t="s">
        <v>4485</v>
      </c>
      <c r="H8" s="16">
        <v>1.0176516895450896</v>
      </c>
      <c r="I8">
        <v>4</v>
      </c>
      <c r="J8">
        <v>9.5796248117212173</v>
      </c>
      <c r="K8" s="3" t="s">
        <v>4485</v>
      </c>
      <c r="L8" s="13" t="s">
        <v>4485</v>
      </c>
      <c r="N8" s="115">
        <v>3.2484076433120985</v>
      </c>
      <c r="O8">
        <v>4</v>
      </c>
      <c r="P8">
        <v>2.4005053695514733</v>
      </c>
      <c r="Q8" s="3" t="s">
        <v>4485</v>
      </c>
      <c r="R8" s="13" t="s">
        <v>4485</v>
      </c>
      <c r="T8" s="115">
        <v>0.14405070584845864</v>
      </c>
      <c r="U8">
        <v>4</v>
      </c>
      <c r="V8">
        <v>8.5402029664324814</v>
      </c>
      <c r="W8" s="3" t="s">
        <v>4485</v>
      </c>
      <c r="X8" s="13" t="s">
        <v>4485</v>
      </c>
      <c r="Z8" s="16">
        <v>-0.48030739673390976</v>
      </c>
      <c r="AA8">
        <v>4</v>
      </c>
      <c r="AB8">
        <v>-0.54978619425780451</v>
      </c>
      <c r="AC8" s="3" t="s">
        <v>4485</v>
      </c>
      <c r="AD8" s="13" t="s">
        <v>4485</v>
      </c>
      <c r="AF8" s="16">
        <v>5.1863916033297208</v>
      </c>
      <c r="AG8">
        <v>4</v>
      </c>
      <c r="AH8">
        <v>13.204533946169125</v>
      </c>
      <c r="AI8" s="3" t="s">
        <v>4485</v>
      </c>
      <c r="AJ8" s="13" t="s">
        <v>4485</v>
      </c>
      <c r="AL8" s="115">
        <v>2.2148058252427045</v>
      </c>
      <c r="AM8">
        <v>4</v>
      </c>
      <c r="AN8">
        <v>7.7390470099136524</v>
      </c>
      <c r="AO8" s="3" t="s">
        <v>4485</v>
      </c>
      <c r="AP8" s="13" t="s">
        <v>4485</v>
      </c>
      <c r="AR8" s="16">
        <v>1.3490241102181533</v>
      </c>
      <c r="AS8">
        <v>4</v>
      </c>
      <c r="AT8">
        <v>-29.801192842942342</v>
      </c>
      <c r="AU8" s="3" t="s">
        <v>4485</v>
      </c>
      <c r="AV8" s="13" t="s">
        <v>4485</v>
      </c>
      <c r="AW8" s="21"/>
      <c r="AX8" s="22"/>
      <c r="AY8" s="24">
        <v>0.89494552777395819</v>
      </c>
      <c r="AZ8" s="24">
        <v>2.2347554696535203</v>
      </c>
      <c r="BA8" s="24" t="s">
        <v>4485</v>
      </c>
      <c r="BF8" s="25">
        <v>2.068851972817678</v>
      </c>
      <c r="BG8" s="24">
        <v>2.6788245717781001</v>
      </c>
      <c r="BH8" s="24"/>
      <c r="BL8" s="123" t="s">
        <v>4495</v>
      </c>
      <c r="BM8" s="124" t="s">
        <v>4496</v>
      </c>
      <c r="BN8" s="125" t="s">
        <v>4497</v>
      </c>
      <c r="BO8" s="126" t="s">
        <v>4498</v>
      </c>
      <c r="BP8" s="127" t="s">
        <v>4499</v>
      </c>
      <c r="BQ8" s="117" t="s">
        <v>4500</v>
      </c>
    </row>
    <row r="9" spans="1:103" x14ac:dyDescent="0.25">
      <c r="A9" s="12">
        <v>44750</v>
      </c>
      <c r="B9" s="115">
        <v>-6.8989306657464181E-2</v>
      </c>
      <c r="C9">
        <v>5</v>
      </c>
      <c r="D9" t="s">
        <v>4485</v>
      </c>
      <c r="E9" s="3" t="s">
        <v>4485</v>
      </c>
      <c r="F9" s="13" t="s">
        <v>4485</v>
      </c>
      <c r="H9" s="16">
        <v>-0.99649432116381675</v>
      </c>
      <c r="I9">
        <v>5</v>
      </c>
      <c r="J9" t="s">
        <v>4485</v>
      </c>
      <c r="K9" s="3" t="s">
        <v>4485</v>
      </c>
      <c r="L9" s="13" t="s">
        <v>4485</v>
      </c>
      <c r="N9" s="115">
        <v>1.1104256631708891</v>
      </c>
      <c r="O9">
        <v>5</v>
      </c>
      <c r="P9" t="s">
        <v>4485</v>
      </c>
      <c r="Q9" s="3" t="s">
        <v>4485</v>
      </c>
      <c r="R9" s="13" t="s">
        <v>4485</v>
      </c>
      <c r="T9" s="115">
        <v>1.9490794016110404</v>
      </c>
      <c r="U9">
        <v>5</v>
      </c>
      <c r="V9" t="s">
        <v>4485</v>
      </c>
      <c r="W9" s="3" t="s">
        <v>4485</v>
      </c>
      <c r="X9" s="13" t="s">
        <v>4485</v>
      </c>
      <c r="Z9" s="16">
        <v>-1.0091260091260092</v>
      </c>
      <c r="AA9">
        <v>5</v>
      </c>
      <c r="AB9" t="s">
        <v>4485</v>
      </c>
      <c r="AC9" s="3" t="s">
        <v>4485</v>
      </c>
      <c r="AD9" s="13" t="s">
        <v>4485</v>
      </c>
      <c r="AF9" s="16">
        <v>-1.3419123972060696</v>
      </c>
      <c r="AG9">
        <v>5</v>
      </c>
      <c r="AH9" t="s">
        <v>4485</v>
      </c>
      <c r="AI9" s="3" t="s">
        <v>4485</v>
      </c>
      <c r="AJ9" s="13" t="s">
        <v>4485</v>
      </c>
      <c r="AL9" s="115">
        <v>1.0388839418224993</v>
      </c>
      <c r="AM9">
        <v>5</v>
      </c>
      <c r="AN9" t="s">
        <v>4485</v>
      </c>
      <c r="AO9" s="3" t="s">
        <v>4485</v>
      </c>
      <c r="AP9" s="13" t="s">
        <v>4485</v>
      </c>
      <c r="AR9" s="16">
        <v>4.3330501274426378</v>
      </c>
      <c r="AS9">
        <v>5</v>
      </c>
      <c r="AT9" t="s">
        <v>4485</v>
      </c>
      <c r="AU9" s="3" t="s">
        <v>4485</v>
      </c>
      <c r="AV9" s="13" t="s">
        <v>4485</v>
      </c>
      <c r="AW9" s="21"/>
      <c r="AX9" s="22"/>
      <c r="AY9" s="24">
        <v>0.54360964240775511</v>
      </c>
      <c r="AZ9" s="24" t="s">
        <v>4485</v>
      </c>
      <c r="BA9" s="24" t="s">
        <v>4485</v>
      </c>
      <c r="BF9" s="25">
        <v>0.66239670276767215</v>
      </c>
      <c r="BG9" s="24"/>
      <c r="BH9" s="24"/>
      <c r="BL9" s="105" t="s">
        <v>15</v>
      </c>
      <c r="BM9" s="106">
        <v>13399.5</v>
      </c>
      <c r="BN9" s="107" t="s">
        <v>4501</v>
      </c>
      <c r="BO9" s="108">
        <v>0.15</v>
      </c>
      <c r="BP9" s="109">
        <f>BO9*1000000</f>
        <v>150000</v>
      </c>
      <c r="BQ9" s="110">
        <v>2.0499999999999998</v>
      </c>
    </row>
    <row r="10" spans="1:103" x14ac:dyDescent="0.25">
      <c r="A10" s="12">
        <v>44753</v>
      </c>
      <c r="B10" s="115">
        <v>2.9340697273041076</v>
      </c>
      <c r="C10">
        <v>1</v>
      </c>
      <c r="D10" t="s">
        <v>4485</v>
      </c>
      <c r="E10" s="3" t="s">
        <v>4485</v>
      </c>
      <c r="F10" s="13" t="s">
        <v>4485</v>
      </c>
      <c r="H10" s="16">
        <v>-0.40527174549117645</v>
      </c>
      <c r="I10">
        <v>1</v>
      </c>
      <c r="J10" t="s">
        <v>4485</v>
      </c>
      <c r="K10" s="3" t="s">
        <v>4485</v>
      </c>
      <c r="L10" s="13" t="s">
        <v>4485</v>
      </c>
      <c r="N10" s="115">
        <v>-0.12202562538134049</v>
      </c>
      <c r="O10">
        <v>1</v>
      </c>
      <c r="P10" t="s">
        <v>4485</v>
      </c>
      <c r="Q10" s="3" t="s">
        <v>4485</v>
      </c>
      <c r="R10" s="13" t="s">
        <v>4485</v>
      </c>
      <c r="T10" s="115">
        <v>3.2592592592592626</v>
      </c>
      <c r="U10">
        <v>1</v>
      </c>
      <c r="V10" t="s">
        <v>4485</v>
      </c>
      <c r="W10" s="3" t="s">
        <v>4485</v>
      </c>
      <c r="X10" s="13" t="s">
        <v>4485</v>
      </c>
      <c r="Z10" s="16">
        <v>-1.0105487102207131</v>
      </c>
      <c r="AA10">
        <v>1</v>
      </c>
      <c r="AB10" t="s">
        <v>4485</v>
      </c>
      <c r="AC10" s="3" t="s">
        <v>4485</v>
      </c>
      <c r="AD10" s="13" t="s">
        <v>4485</v>
      </c>
      <c r="AF10" s="16">
        <v>1.1753217312454161</v>
      </c>
      <c r="AG10">
        <v>1</v>
      </c>
      <c r="AH10" t="s">
        <v>4485</v>
      </c>
      <c r="AI10" s="3" t="s">
        <v>4485</v>
      </c>
      <c r="AJ10" s="13" t="s">
        <v>4485</v>
      </c>
      <c r="AL10" s="115">
        <v>1.6891891891891893</v>
      </c>
      <c r="AM10">
        <v>1</v>
      </c>
      <c r="AN10" t="s">
        <v>4485</v>
      </c>
      <c r="AO10" s="3" t="s">
        <v>4485</v>
      </c>
      <c r="AP10" s="13" t="s">
        <v>4485</v>
      </c>
      <c r="AR10" s="16">
        <v>1.3029315960912085</v>
      </c>
      <c r="AS10">
        <v>1</v>
      </c>
      <c r="AT10" t="s">
        <v>4485</v>
      </c>
      <c r="AU10" s="3" t="s">
        <v>4485</v>
      </c>
      <c r="AV10" s="13" t="s">
        <v>4485</v>
      </c>
      <c r="AW10" s="21"/>
      <c r="AX10" s="22"/>
      <c r="AY10" s="24">
        <v>-2.8359000283592242E-2</v>
      </c>
      <c r="AZ10" s="24" t="s">
        <v>4485</v>
      </c>
      <c r="BA10" s="24" t="s">
        <v>4485</v>
      </c>
      <c r="BF10" s="25">
        <v>1.2559711120637427</v>
      </c>
      <c r="BG10" s="24"/>
      <c r="BH10" s="24"/>
      <c r="BI10" s="30"/>
      <c r="BJ10" s="30"/>
      <c r="BK10" s="30"/>
      <c r="BL10" s="105" t="s">
        <v>508</v>
      </c>
      <c r="BM10" s="106">
        <v>50359.74</v>
      </c>
      <c r="BN10" s="105" t="s">
        <v>4502</v>
      </c>
      <c r="BO10" s="108">
        <v>0.1</v>
      </c>
      <c r="BP10" s="109">
        <f t="shared" ref="BP10:BP16" si="0">BO10*1000000</f>
        <v>100000</v>
      </c>
      <c r="BQ10" s="110">
        <v>1.49</v>
      </c>
      <c r="BV10" s="130" t="s">
        <v>4619</v>
      </c>
      <c r="BW10" s="173" t="s">
        <v>15</v>
      </c>
      <c r="BX10" s="174" t="s">
        <v>508</v>
      </c>
      <c r="BY10" s="175" t="s">
        <v>980</v>
      </c>
      <c r="BZ10" s="173" t="s">
        <v>1449</v>
      </c>
      <c r="CA10" s="173" t="s">
        <v>1450</v>
      </c>
      <c r="CB10" s="173" t="s">
        <v>2359</v>
      </c>
      <c r="CC10" s="173" t="s">
        <v>3220</v>
      </c>
      <c r="CD10" s="131" t="s">
        <v>4060</v>
      </c>
    </row>
    <row r="11" spans="1:103" x14ac:dyDescent="0.25">
      <c r="A11" s="12">
        <v>44754</v>
      </c>
      <c r="B11" s="115">
        <v>-0.46948356807510977</v>
      </c>
      <c r="C11">
        <v>2</v>
      </c>
      <c r="D11" t="s">
        <v>4485</v>
      </c>
      <c r="E11" s="3" t="s">
        <v>4485</v>
      </c>
      <c r="F11" s="13" t="s">
        <v>4485</v>
      </c>
      <c r="H11" s="16">
        <v>-0.71487657578152541</v>
      </c>
      <c r="I11">
        <v>2</v>
      </c>
      <c r="J11" t="s">
        <v>4485</v>
      </c>
      <c r="K11" s="3" t="s">
        <v>4485</v>
      </c>
      <c r="L11" s="13" t="s">
        <v>4485</v>
      </c>
      <c r="N11" s="115">
        <v>-2.382406841783737</v>
      </c>
      <c r="O11">
        <v>2</v>
      </c>
      <c r="P11" t="s">
        <v>4485</v>
      </c>
      <c r="Q11" s="3" t="s">
        <v>4485</v>
      </c>
      <c r="R11" s="13" t="s">
        <v>4485</v>
      </c>
      <c r="T11" s="115">
        <v>-1.9471203115392497</v>
      </c>
      <c r="U11">
        <v>2</v>
      </c>
      <c r="V11" t="s">
        <v>4485</v>
      </c>
      <c r="W11" s="3" t="s">
        <v>4485</v>
      </c>
      <c r="X11" s="13" t="s">
        <v>4485</v>
      </c>
      <c r="Z11" s="16">
        <v>0.34028834960150034</v>
      </c>
      <c r="AA11">
        <v>2</v>
      </c>
      <c r="AB11" t="s">
        <v>4485</v>
      </c>
      <c r="AC11" s="3" t="s">
        <v>4485</v>
      </c>
      <c r="AD11" s="13" t="s">
        <v>4485</v>
      </c>
      <c r="AF11" s="16">
        <v>-0.85143054119268591</v>
      </c>
      <c r="AG11">
        <v>2</v>
      </c>
      <c r="AH11" t="s">
        <v>4485</v>
      </c>
      <c r="AI11" s="3" t="s">
        <v>4485</v>
      </c>
      <c r="AJ11" s="13" t="s">
        <v>4485</v>
      </c>
      <c r="AL11" s="115">
        <v>0.18777986422072343</v>
      </c>
      <c r="AM11">
        <v>2</v>
      </c>
      <c r="AN11" t="s">
        <v>4485</v>
      </c>
      <c r="AO11" s="3" t="s">
        <v>4485</v>
      </c>
      <c r="AP11" s="13" t="s">
        <v>4485</v>
      </c>
      <c r="AR11" s="16">
        <v>-1.6881028938906786</v>
      </c>
      <c r="AS11">
        <v>2</v>
      </c>
      <c r="AT11" t="s">
        <v>4485</v>
      </c>
      <c r="AU11" s="3" t="s">
        <v>4485</v>
      </c>
      <c r="AV11" s="13" t="s">
        <v>4485</v>
      </c>
      <c r="AY11" s="24">
        <v>-0.97249629995067055</v>
      </c>
      <c r="AZ11" s="24" t="s">
        <v>4485</v>
      </c>
      <c r="BA11" s="24" t="s">
        <v>4485</v>
      </c>
      <c r="BF11" s="27">
        <v>-0.97153019302162402</v>
      </c>
      <c r="BG11" s="24"/>
      <c r="BH11" s="24"/>
      <c r="BL11" s="111" t="s">
        <v>980</v>
      </c>
      <c r="BM11" s="106">
        <v>28650.87</v>
      </c>
      <c r="BN11" s="105" t="s">
        <v>4503</v>
      </c>
      <c r="BO11" s="108">
        <v>0.12</v>
      </c>
      <c r="BP11" s="109">
        <f t="shared" si="0"/>
        <v>120000</v>
      </c>
      <c r="BQ11" s="110">
        <v>3.46</v>
      </c>
      <c r="BV11" s="172" t="s">
        <v>4617</v>
      </c>
      <c r="BW11" s="80">
        <f>CORREL(F4:F497,BA4:BA497)</f>
        <v>0.60061111958017244</v>
      </c>
      <c r="BX11" s="80">
        <f>CORREL(L4:L497,BA4:BA497)</f>
        <v>0.55434404509200452</v>
      </c>
      <c r="BY11" s="80">
        <f>CORREL(R4:R497,BA4:BA497)</f>
        <v>0.4259481488528154</v>
      </c>
      <c r="BZ11" s="80">
        <f>CORREL(X4:X497,BA4:BA497)</f>
        <v>0.29513965870264369</v>
      </c>
      <c r="CA11" s="80">
        <f>CORREL(AD4:AD497,BA4:BA497)</f>
        <v>-0.22921818521906467</v>
      </c>
      <c r="CB11" s="80">
        <f>CORREL(AJ4:AJ497,BA4:BA497)</f>
        <v>0.41424883338054919</v>
      </c>
      <c r="CC11" s="80">
        <f>CORREL(AP4:AP497,BA4:BA497)</f>
        <v>0.7076590370894289</v>
      </c>
      <c r="CD11" s="80">
        <f>CORREL(AV4:AV497,BA4:BA497)</f>
        <v>3.7447209953426507E-2</v>
      </c>
    </row>
    <row r="12" spans="1:103" x14ac:dyDescent="0.25">
      <c r="A12" s="12">
        <v>44755</v>
      </c>
      <c r="B12" s="115">
        <v>1.5498652291105006</v>
      </c>
      <c r="C12">
        <v>3</v>
      </c>
      <c r="D12" t="s">
        <v>4485</v>
      </c>
      <c r="E12" s="3" t="s">
        <v>4485</v>
      </c>
      <c r="F12" s="13" t="s">
        <v>4485</v>
      </c>
      <c r="H12" s="16">
        <v>0.95349492966277494</v>
      </c>
      <c r="I12">
        <v>3</v>
      </c>
      <c r="J12" t="s">
        <v>4485</v>
      </c>
      <c r="K12" s="3" t="s">
        <v>4485</v>
      </c>
      <c r="L12" s="13" t="s">
        <v>4485</v>
      </c>
      <c r="N12" s="115">
        <v>-0.81351689612015732</v>
      </c>
      <c r="O12">
        <v>3</v>
      </c>
      <c r="P12" t="s">
        <v>4485</v>
      </c>
      <c r="Q12" s="3" t="s">
        <v>4485</v>
      </c>
      <c r="R12" s="13" t="s">
        <v>4485</v>
      </c>
      <c r="T12" s="115">
        <v>2.0903010033441648E-2</v>
      </c>
      <c r="U12">
        <v>3</v>
      </c>
      <c r="V12" t="s">
        <v>4485</v>
      </c>
      <c r="W12" s="3" t="s">
        <v>4485</v>
      </c>
      <c r="X12" s="13" t="s">
        <v>4485</v>
      </c>
      <c r="Z12" s="16">
        <v>-9.8170459616234634E-2</v>
      </c>
      <c r="AA12">
        <v>3</v>
      </c>
      <c r="AB12" t="s">
        <v>4485</v>
      </c>
      <c r="AC12" s="3" t="s">
        <v>4485</v>
      </c>
      <c r="AD12" s="13" t="s">
        <v>4485</v>
      </c>
      <c r="AF12" s="16">
        <v>2.7118172652365886</v>
      </c>
      <c r="AG12">
        <v>3</v>
      </c>
      <c r="AH12" t="s">
        <v>4485</v>
      </c>
      <c r="AI12" s="3" t="s">
        <v>4485</v>
      </c>
      <c r="AJ12" s="13" t="s">
        <v>4485</v>
      </c>
      <c r="AL12" s="115">
        <v>0.1874279123414006</v>
      </c>
      <c r="AM12">
        <v>3</v>
      </c>
      <c r="AN12" t="s">
        <v>4485</v>
      </c>
      <c r="AO12" s="3" t="s">
        <v>4485</v>
      </c>
      <c r="AP12" s="13" t="s">
        <v>4485</v>
      </c>
      <c r="AR12" s="16">
        <v>1.0902153175252112</v>
      </c>
      <c r="AS12">
        <v>3</v>
      </c>
      <c r="AT12" t="s">
        <v>4485</v>
      </c>
      <c r="AU12" s="3" t="s">
        <v>4485</v>
      </c>
      <c r="AV12" s="13" t="s">
        <v>4485</v>
      </c>
      <c r="AY12" s="24">
        <v>-0.5707328920246828</v>
      </c>
      <c r="AZ12" s="24" t="s">
        <v>4485</v>
      </c>
      <c r="BA12" s="24" t="s">
        <v>4485</v>
      </c>
      <c r="BF12" s="25">
        <v>0.79409952568589159</v>
      </c>
      <c r="BG12" s="24"/>
      <c r="BH12" s="24"/>
      <c r="BL12" s="105" t="s">
        <v>1449</v>
      </c>
      <c r="BM12" s="106">
        <v>13402</v>
      </c>
      <c r="BN12" s="107" t="s">
        <v>4504</v>
      </c>
      <c r="BO12" s="108">
        <v>0.13</v>
      </c>
      <c r="BP12" s="109">
        <f t="shared" si="0"/>
        <v>130000</v>
      </c>
      <c r="BQ12" s="110">
        <v>3.06</v>
      </c>
    </row>
    <row r="13" spans="1:103" x14ac:dyDescent="0.25">
      <c r="A13" s="12">
        <v>44756</v>
      </c>
      <c r="B13" s="115">
        <v>-0.29860650298605751</v>
      </c>
      <c r="C13">
        <v>4</v>
      </c>
      <c r="D13">
        <v>3.656433252845817</v>
      </c>
      <c r="E13" s="3" t="s">
        <v>4485</v>
      </c>
      <c r="F13" s="13" t="s">
        <v>4485</v>
      </c>
      <c r="H13" s="16">
        <v>0.42448568610818344</v>
      </c>
      <c r="I13">
        <v>4</v>
      </c>
      <c r="J13">
        <v>-0.74964272974920498</v>
      </c>
      <c r="K13" s="3" t="s">
        <v>4485</v>
      </c>
      <c r="L13" s="13" t="s">
        <v>4485</v>
      </c>
      <c r="N13" s="115">
        <v>0.37854889589905005</v>
      </c>
      <c r="O13">
        <v>4</v>
      </c>
      <c r="P13">
        <v>-1.8507094386181371</v>
      </c>
      <c r="Q13" s="3" t="s">
        <v>4485</v>
      </c>
      <c r="R13" s="13" t="s">
        <v>4485</v>
      </c>
      <c r="T13" s="115">
        <v>1.6858237547892754</v>
      </c>
      <c r="U13">
        <v>4</v>
      </c>
      <c r="V13">
        <v>4.9841772151898702</v>
      </c>
      <c r="W13" s="3" t="s">
        <v>4485</v>
      </c>
      <c r="X13" s="13" t="s">
        <v>4485</v>
      </c>
      <c r="Z13" s="16">
        <v>-2.6442737180632601</v>
      </c>
      <c r="AA13">
        <v>4</v>
      </c>
      <c r="AB13">
        <v>-4.3699543699543666</v>
      </c>
      <c r="AC13" s="3" t="s">
        <v>4485</v>
      </c>
      <c r="AD13" s="13" t="s">
        <v>4485</v>
      </c>
      <c r="AF13" s="16">
        <v>-2.5082083742341794</v>
      </c>
      <c r="AG13">
        <v>4</v>
      </c>
      <c r="AH13">
        <v>-0.89804906582253585</v>
      </c>
      <c r="AI13" s="3" t="s">
        <v>4485</v>
      </c>
      <c r="AJ13" s="13" t="s">
        <v>4485</v>
      </c>
      <c r="AL13" s="115">
        <v>0.31659231544107719</v>
      </c>
      <c r="AM13">
        <v>4</v>
      </c>
      <c r="AN13">
        <v>3.4579994063520436</v>
      </c>
      <c r="AO13" s="3" t="s">
        <v>4485</v>
      </c>
      <c r="AP13" s="13" t="s">
        <v>4485</v>
      </c>
      <c r="AR13" s="16">
        <v>-4.0172553248854079</v>
      </c>
      <c r="AS13">
        <v>4</v>
      </c>
      <c r="AT13">
        <v>0.82129708297931947</v>
      </c>
      <c r="AU13" s="3" t="s">
        <v>4485</v>
      </c>
      <c r="AV13" s="13" t="s">
        <v>4485</v>
      </c>
      <c r="AY13" s="24">
        <v>-0.17536552752142748</v>
      </c>
      <c r="AZ13" s="24">
        <v>-1.2040612661083872</v>
      </c>
      <c r="BA13" s="24" t="s">
        <v>4485</v>
      </c>
      <c r="BF13" s="24">
        <v>-0.86267019353022523</v>
      </c>
      <c r="BG13" s="24">
        <v>0.84938437297319802</v>
      </c>
      <c r="BH13" s="24"/>
      <c r="BL13" s="105" t="s">
        <v>1450</v>
      </c>
      <c r="BM13" s="106">
        <v>79388.22</v>
      </c>
      <c r="BN13" s="107" t="s">
        <v>4505</v>
      </c>
      <c r="BO13" s="108">
        <v>0.1</v>
      </c>
      <c r="BP13" s="109">
        <f t="shared" si="0"/>
        <v>100000</v>
      </c>
      <c r="BQ13" s="110">
        <v>2.65</v>
      </c>
    </row>
    <row r="14" spans="1:103" x14ac:dyDescent="0.25">
      <c r="A14" s="12">
        <v>44757</v>
      </c>
      <c r="B14" s="115">
        <v>0.86522462562396762</v>
      </c>
      <c r="C14">
        <v>5</v>
      </c>
      <c r="D14" t="s">
        <v>4485</v>
      </c>
      <c r="E14" s="3" t="s">
        <v>4485</v>
      </c>
      <c r="F14" s="13" t="s">
        <v>4485</v>
      </c>
      <c r="H14" s="16">
        <v>1.5661215057566416</v>
      </c>
      <c r="I14">
        <v>5</v>
      </c>
      <c r="J14" t="s">
        <v>4485</v>
      </c>
      <c r="K14" s="3" t="s">
        <v>4485</v>
      </c>
      <c r="L14" s="13" t="s">
        <v>4485</v>
      </c>
      <c r="N14" s="115">
        <v>-1.9484600879949683</v>
      </c>
      <c r="O14">
        <v>5</v>
      </c>
      <c r="P14" t="s">
        <v>4485</v>
      </c>
      <c r="Q14" s="3" t="s">
        <v>4485</v>
      </c>
      <c r="R14" s="13" t="s">
        <v>4485</v>
      </c>
      <c r="T14" s="115">
        <v>-1.8496951428375694</v>
      </c>
      <c r="U14">
        <v>5</v>
      </c>
      <c r="V14" t="s">
        <v>4485</v>
      </c>
      <c r="W14" s="3" t="s">
        <v>4485</v>
      </c>
      <c r="X14" s="13" t="s">
        <v>4485</v>
      </c>
      <c r="Z14" s="16">
        <v>-3.8080381721416776</v>
      </c>
      <c r="AA14">
        <v>5</v>
      </c>
      <c r="AB14" t="s">
        <v>4485</v>
      </c>
      <c r="AC14" s="3" t="s">
        <v>4485</v>
      </c>
      <c r="AD14" s="13" t="s">
        <v>4485</v>
      </c>
      <c r="AF14" s="16">
        <v>0.57287688354975352</v>
      </c>
      <c r="AG14">
        <v>5</v>
      </c>
      <c r="AH14" t="s">
        <v>4485</v>
      </c>
      <c r="AI14" s="3" t="s">
        <v>4485</v>
      </c>
      <c r="AJ14" s="13" t="s">
        <v>4485</v>
      </c>
      <c r="AL14" s="115">
        <v>1.4632047052072776</v>
      </c>
      <c r="AM14">
        <v>5</v>
      </c>
      <c r="AN14" t="s">
        <v>4485</v>
      </c>
      <c r="AO14" s="3" t="s">
        <v>4485</v>
      </c>
      <c r="AP14" s="13" t="s">
        <v>4485</v>
      </c>
      <c r="AR14" s="16">
        <v>2.387640449438202</v>
      </c>
      <c r="AS14">
        <v>5</v>
      </c>
      <c r="AT14" t="s">
        <v>4485</v>
      </c>
      <c r="AU14" s="3" t="s">
        <v>4485</v>
      </c>
      <c r="AV14" s="13" t="s">
        <v>4485</v>
      </c>
      <c r="AY14" s="24">
        <v>0.69359701103921034</v>
      </c>
      <c r="AZ14" s="24" t="s">
        <v>4485</v>
      </c>
      <c r="BA14" s="24" t="s">
        <v>4485</v>
      </c>
      <c r="BF14" s="24">
        <v>3.2258036611138019E-3</v>
      </c>
      <c r="BG14" s="24"/>
      <c r="BH14" s="24"/>
      <c r="BL14" s="105" t="s">
        <v>2359</v>
      </c>
      <c r="BM14" s="106">
        <v>33664.800000000003</v>
      </c>
      <c r="BN14" s="107" t="s">
        <v>4506</v>
      </c>
      <c r="BO14" s="108">
        <v>0.15</v>
      </c>
      <c r="BP14" s="109">
        <f t="shared" si="0"/>
        <v>150000</v>
      </c>
      <c r="BQ14" s="110">
        <v>1.8</v>
      </c>
    </row>
    <row r="15" spans="1:103" x14ac:dyDescent="0.25">
      <c r="A15" s="12">
        <v>44760</v>
      </c>
      <c r="B15" s="115">
        <v>1.6826129990102161</v>
      </c>
      <c r="C15">
        <v>1</v>
      </c>
      <c r="D15" t="s">
        <v>4485</v>
      </c>
      <c r="E15" s="3" t="s">
        <v>4485</v>
      </c>
      <c r="F15" s="13" t="s">
        <v>4485</v>
      </c>
      <c r="H15" s="16">
        <v>-0.66195611751579853</v>
      </c>
      <c r="I15">
        <v>1</v>
      </c>
      <c r="J15" t="s">
        <v>4485</v>
      </c>
      <c r="K15" s="3" t="s">
        <v>4485</v>
      </c>
      <c r="L15" s="13" t="s">
        <v>4485</v>
      </c>
      <c r="N15" s="115">
        <v>2.5000000000000036</v>
      </c>
      <c r="O15">
        <v>1</v>
      </c>
      <c r="P15" t="s">
        <v>4485</v>
      </c>
      <c r="Q15" s="3" t="s">
        <v>4485</v>
      </c>
      <c r="R15" s="13" t="s">
        <v>4485</v>
      </c>
      <c r="T15" s="115">
        <v>-0.10469742444335868</v>
      </c>
      <c r="U15">
        <v>1</v>
      </c>
      <c r="V15" t="s">
        <v>4485</v>
      </c>
      <c r="W15" s="3" t="s">
        <v>4485</v>
      </c>
      <c r="X15" s="13" t="s">
        <v>4485</v>
      </c>
      <c r="Z15" s="16">
        <v>0.15262806448537025</v>
      </c>
      <c r="AA15">
        <v>1</v>
      </c>
      <c r="AB15" t="s">
        <v>4485</v>
      </c>
      <c r="AC15" s="3" t="s">
        <v>4485</v>
      </c>
      <c r="AD15" s="13" t="s">
        <v>4485</v>
      </c>
      <c r="AF15" s="16">
        <v>2.9033037594504219</v>
      </c>
      <c r="AG15">
        <v>1</v>
      </c>
      <c r="AH15" t="s">
        <v>4485</v>
      </c>
      <c r="AI15" s="3" t="s">
        <v>4485</v>
      </c>
      <c r="AJ15" s="13" t="s">
        <v>4485</v>
      </c>
      <c r="AL15" s="115">
        <v>-0.12724445072811782</v>
      </c>
      <c r="AM15">
        <v>1</v>
      </c>
      <c r="AN15" t="s">
        <v>4485</v>
      </c>
      <c r="AO15" s="3" t="s">
        <v>4485</v>
      </c>
      <c r="AP15" s="13" t="s">
        <v>4485</v>
      </c>
      <c r="AR15" s="16">
        <v>1.2620027434842311</v>
      </c>
      <c r="AS15">
        <v>1</v>
      </c>
      <c r="AT15" t="s">
        <v>4485</v>
      </c>
      <c r="AU15" s="3" t="s">
        <v>4485</v>
      </c>
      <c r="AV15" s="13" t="s">
        <v>4485</v>
      </c>
      <c r="AY15" s="24">
        <v>1.428731650175705</v>
      </c>
      <c r="AZ15" s="24" t="s">
        <v>4485</v>
      </c>
      <c r="BA15" s="24" t="s">
        <v>4485</v>
      </c>
      <c r="BF15" s="24">
        <v>1.0721350658539923</v>
      </c>
      <c r="BG15" s="24"/>
      <c r="BH15" s="24"/>
      <c r="BL15" s="105" t="s">
        <v>3220</v>
      </c>
      <c r="BM15" s="106">
        <v>199064.84</v>
      </c>
      <c r="BN15" s="112" t="s">
        <v>4507</v>
      </c>
      <c r="BO15" s="108">
        <v>0.12</v>
      </c>
      <c r="BP15" s="109">
        <f t="shared" si="0"/>
        <v>120000</v>
      </c>
      <c r="BQ15" s="110">
        <v>2.14</v>
      </c>
    </row>
    <row r="16" spans="1:103" ht="15" customHeight="1" x14ac:dyDescent="0.25">
      <c r="A16" s="12">
        <v>44761</v>
      </c>
      <c r="B16" s="115">
        <v>2.5308241401687255</v>
      </c>
      <c r="C16">
        <v>2</v>
      </c>
      <c r="D16" t="s">
        <v>4485</v>
      </c>
      <c r="E16" s="3" t="s">
        <v>4485</v>
      </c>
      <c r="F16" s="13" t="s">
        <v>4485</v>
      </c>
      <c r="H16" s="16">
        <v>-0.73500049915145249</v>
      </c>
      <c r="I16">
        <v>2</v>
      </c>
      <c r="J16" t="s">
        <v>4485</v>
      </c>
      <c r="K16" s="3" t="s">
        <v>4485</v>
      </c>
      <c r="L16" s="13" t="s">
        <v>4485</v>
      </c>
      <c r="N16" s="115">
        <v>1.626016260162598</v>
      </c>
      <c r="O16">
        <v>2</v>
      </c>
      <c r="P16" t="s">
        <v>4485</v>
      </c>
      <c r="Q16" s="3" t="s">
        <v>4485</v>
      </c>
      <c r="R16" s="13" t="s">
        <v>4485</v>
      </c>
      <c r="T16" s="115">
        <v>4.1154276131917173</v>
      </c>
      <c r="U16">
        <v>2</v>
      </c>
      <c r="V16" t="s">
        <v>4485</v>
      </c>
      <c r="W16" s="3" t="s">
        <v>4485</v>
      </c>
      <c r="X16" s="13" t="s">
        <v>4485</v>
      </c>
      <c r="Z16" s="16">
        <v>0.46671111534430548</v>
      </c>
      <c r="AA16">
        <v>2</v>
      </c>
      <c r="AB16" t="s">
        <v>4485</v>
      </c>
      <c r="AC16" s="3" t="s">
        <v>4485</v>
      </c>
      <c r="AD16" s="13" t="s">
        <v>4485</v>
      </c>
      <c r="AF16" s="16">
        <v>1.6304347826086925</v>
      </c>
      <c r="AG16">
        <v>2</v>
      </c>
      <c r="AH16" t="s">
        <v>4485</v>
      </c>
      <c r="AI16" s="3" t="s">
        <v>4485</v>
      </c>
      <c r="AJ16" s="13" t="s">
        <v>4485</v>
      </c>
      <c r="AL16" s="115">
        <v>1.8827859569649021</v>
      </c>
      <c r="AM16">
        <v>2</v>
      </c>
      <c r="AN16" t="s">
        <v>4485</v>
      </c>
      <c r="AO16" s="3" t="s">
        <v>4485</v>
      </c>
      <c r="AP16" s="13" t="s">
        <v>4485</v>
      </c>
      <c r="AR16" s="16">
        <v>1.1108100785694841</v>
      </c>
      <c r="AS16">
        <v>2</v>
      </c>
      <c r="AT16" t="s">
        <v>4485</v>
      </c>
      <c r="AU16" s="3" t="s">
        <v>4485</v>
      </c>
      <c r="AV16" s="13" t="s">
        <v>4485</v>
      </c>
      <c r="AY16" s="24">
        <v>0.38117762693122387</v>
      </c>
      <c r="AZ16" s="24" t="s">
        <v>4485</v>
      </c>
      <c r="BA16" s="24" t="s">
        <v>4485</v>
      </c>
      <c r="BF16" s="24">
        <v>1.697827066020154</v>
      </c>
      <c r="BG16" s="24"/>
      <c r="BH16" s="24"/>
      <c r="BL16" s="105" t="s">
        <v>4060</v>
      </c>
      <c r="BM16" s="106">
        <v>84559.21</v>
      </c>
      <c r="BN16" s="107" t="s">
        <v>4508</v>
      </c>
      <c r="BO16" s="108">
        <v>0.13</v>
      </c>
      <c r="BP16" s="109">
        <f t="shared" si="0"/>
        <v>130000</v>
      </c>
      <c r="BQ16" s="110">
        <v>2.88</v>
      </c>
    </row>
    <row r="17" spans="1:60" x14ac:dyDescent="0.25">
      <c r="A17" s="12">
        <v>44762</v>
      </c>
      <c r="B17" s="115">
        <v>-0.15822784810126583</v>
      </c>
      <c r="C17">
        <v>3</v>
      </c>
      <c r="D17" t="s">
        <v>4485</v>
      </c>
      <c r="E17" s="3" t="s">
        <v>4485</v>
      </c>
      <c r="F17" s="13" t="s">
        <v>4485</v>
      </c>
      <c r="H17" s="16">
        <v>0.54844648732539913</v>
      </c>
      <c r="I17">
        <v>3</v>
      </c>
      <c r="J17" t="s">
        <v>4485</v>
      </c>
      <c r="K17" s="3" t="s">
        <v>4485</v>
      </c>
      <c r="L17" s="13" t="s">
        <v>4485</v>
      </c>
      <c r="N17" s="115">
        <v>0.86153846153846492</v>
      </c>
      <c r="O17">
        <v>3</v>
      </c>
      <c r="P17" t="s">
        <v>4485</v>
      </c>
      <c r="Q17" s="3" t="s">
        <v>4485</v>
      </c>
      <c r="R17" s="13" t="s">
        <v>4485</v>
      </c>
      <c r="T17" s="115">
        <v>0.5167438426951243</v>
      </c>
      <c r="U17">
        <v>3</v>
      </c>
      <c r="V17" t="s">
        <v>4485</v>
      </c>
      <c r="W17" s="3" t="s">
        <v>4485</v>
      </c>
      <c r="X17" s="13" t="s">
        <v>4485</v>
      </c>
      <c r="Z17" s="16">
        <v>-0.58778915434205969</v>
      </c>
      <c r="AA17">
        <v>3</v>
      </c>
      <c r="AB17" t="s">
        <v>4485</v>
      </c>
      <c r="AC17" s="3" t="s">
        <v>4485</v>
      </c>
      <c r="AD17" s="13" t="s">
        <v>4485</v>
      </c>
      <c r="AF17" s="16">
        <v>-0.11883541295305701</v>
      </c>
      <c r="AG17">
        <v>3</v>
      </c>
      <c r="AH17" t="s">
        <v>4485</v>
      </c>
      <c r="AI17" s="3" t="s">
        <v>4485</v>
      </c>
      <c r="AJ17" s="13" t="s">
        <v>4485</v>
      </c>
      <c r="AL17" s="115">
        <v>-0.95873280533556904</v>
      </c>
      <c r="AM17">
        <v>3</v>
      </c>
      <c r="AN17" t="s">
        <v>4485</v>
      </c>
      <c r="AO17" s="3" t="s">
        <v>4485</v>
      </c>
      <c r="AP17" s="13" t="s">
        <v>4485</v>
      </c>
      <c r="AR17" s="16">
        <v>5.8145766345123233</v>
      </c>
      <c r="AS17">
        <v>3</v>
      </c>
      <c r="AT17" t="s">
        <v>4485</v>
      </c>
      <c r="AU17" s="3" t="s">
        <v>4485</v>
      </c>
      <c r="AV17" s="13" t="s">
        <v>4485</v>
      </c>
      <c r="AY17" s="24">
        <v>1.1033900327712303</v>
      </c>
      <c r="AZ17" s="24" t="s">
        <v>4485</v>
      </c>
      <c r="BA17" s="24" t="s">
        <v>4485</v>
      </c>
      <c r="BF17" s="24">
        <v>0.76591458492150122</v>
      </c>
      <c r="BG17" s="24"/>
      <c r="BH17" s="24"/>
    </row>
    <row r="18" spans="1:60" x14ac:dyDescent="0.25">
      <c r="A18" s="12">
        <v>44763</v>
      </c>
      <c r="B18" s="115">
        <v>1.4896988906497588</v>
      </c>
      <c r="C18">
        <v>4</v>
      </c>
      <c r="D18">
        <v>6.5557404326123088</v>
      </c>
      <c r="E18" s="3" t="s">
        <v>4485</v>
      </c>
      <c r="F18" s="13" t="s">
        <v>4485</v>
      </c>
      <c r="H18" s="16">
        <v>2.5816761686534391</v>
      </c>
      <c r="I18">
        <v>4</v>
      </c>
      <c r="J18">
        <v>3.3012966886310577</v>
      </c>
      <c r="K18" s="3" t="s">
        <v>4485</v>
      </c>
      <c r="L18" s="13" t="s">
        <v>4485</v>
      </c>
      <c r="N18" s="115">
        <v>-0.18303843807200204</v>
      </c>
      <c r="O18">
        <v>4</v>
      </c>
      <c r="P18">
        <v>2.8284098051539912</v>
      </c>
      <c r="Q18" s="3" t="s">
        <v>4485</v>
      </c>
      <c r="R18" s="13" t="s">
        <v>4485</v>
      </c>
      <c r="T18" s="115">
        <v>1.1416744558686165</v>
      </c>
      <c r="U18">
        <v>4</v>
      </c>
      <c r="V18">
        <v>3.7815989586901444</v>
      </c>
      <c r="W18" s="3" t="s">
        <v>4485</v>
      </c>
      <c r="X18" s="13" t="s">
        <v>4485</v>
      </c>
      <c r="Z18" s="16">
        <v>0.54358191874881223</v>
      </c>
      <c r="AA18">
        <v>4</v>
      </c>
      <c r="AB18">
        <v>-3.2574784364103508</v>
      </c>
      <c r="AC18" s="3" t="s">
        <v>4485</v>
      </c>
      <c r="AD18" s="13" t="s">
        <v>4485</v>
      </c>
      <c r="AF18" s="16">
        <v>1.7747372595677116</v>
      </c>
      <c r="AG18">
        <v>4</v>
      </c>
      <c r="AH18">
        <v>6.9196583570585446</v>
      </c>
      <c r="AI18" s="3" t="s">
        <v>4485</v>
      </c>
      <c r="AJ18" s="13" t="s">
        <v>4485</v>
      </c>
      <c r="AL18" s="115">
        <v>1.1784511784511913</v>
      </c>
      <c r="AM18">
        <v>4</v>
      </c>
      <c r="AN18">
        <v>3.457179744656437</v>
      </c>
      <c r="AO18" s="3" t="s">
        <v>4485</v>
      </c>
      <c r="AP18" s="13" t="s">
        <v>4485</v>
      </c>
      <c r="AR18" s="16">
        <v>1.6713091922005632</v>
      </c>
      <c r="AS18">
        <v>4</v>
      </c>
      <c r="AT18">
        <v>12.780898876404494</v>
      </c>
      <c r="AU18" s="3" t="s">
        <v>4485</v>
      </c>
      <c r="AV18" s="13" t="s">
        <v>4485</v>
      </c>
      <c r="AY18" s="24">
        <v>0.51086959811390731</v>
      </c>
      <c r="AZ18" s="24">
        <v>4.1822864546244531</v>
      </c>
      <c r="BA18" s="24" t="s">
        <v>4485</v>
      </c>
      <c r="BF18" s="24">
        <v>1.2873286343673416</v>
      </c>
      <c r="BG18" s="24">
        <v>4.9338718212249999</v>
      </c>
      <c r="BH18" s="24"/>
    </row>
    <row r="19" spans="1:60" x14ac:dyDescent="0.25">
      <c r="A19" s="12">
        <v>44764</v>
      </c>
      <c r="B19" s="115">
        <v>2.4672079950031338</v>
      </c>
      <c r="C19">
        <v>5</v>
      </c>
      <c r="D19" t="s">
        <v>4485</v>
      </c>
      <c r="E19" s="3" t="s">
        <v>4485</v>
      </c>
      <c r="F19" s="13" t="s">
        <v>4485</v>
      </c>
      <c r="H19" s="16">
        <v>0.47854364951856909</v>
      </c>
      <c r="I19">
        <v>5</v>
      </c>
      <c r="J19" t="s">
        <v>4485</v>
      </c>
      <c r="K19" s="3" t="s">
        <v>4485</v>
      </c>
      <c r="L19" s="13" t="s">
        <v>4485</v>
      </c>
      <c r="N19" s="115">
        <v>-0.85574572127139703</v>
      </c>
      <c r="O19">
        <v>5</v>
      </c>
      <c r="P19" t="s">
        <v>4485</v>
      </c>
      <c r="Q19" s="3" t="s">
        <v>4485</v>
      </c>
      <c r="R19" s="13" t="s">
        <v>4485</v>
      </c>
      <c r="T19" s="115">
        <v>-0.88454683477457863</v>
      </c>
      <c r="U19">
        <v>5</v>
      </c>
      <c r="V19" t="s">
        <v>4485</v>
      </c>
      <c r="W19" s="3" t="s">
        <v>4485</v>
      </c>
      <c r="X19" s="13" t="s">
        <v>4485</v>
      </c>
      <c r="Z19" s="16">
        <v>-1.3373802523000957</v>
      </c>
      <c r="AA19">
        <v>5</v>
      </c>
      <c r="AB19" t="s">
        <v>4485</v>
      </c>
      <c r="AC19" s="3" t="s">
        <v>4485</v>
      </c>
      <c r="AD19" s="13" t="s">
        <v>4485</v>
      </c>
      <c r="AF19" s="16">
        <v>3.6174703685663285</v>
      </c>
      <c r="AG19">
        <v>5</v>
      </c>
      <c r="AH19" t="s">
        <v>4485</v>
      </c>
      <c r="AI19" s="3" t="s">
        <v>4485</v>
      </c>
      <c r="AJ19" s="13" t="s">
        <v>4485</v>
      </c>
      <c r="AL19" s="115">
        <v>-0.12479201331116069</v>
      </c>
      <c r="AM19">
        <v>5</v>
      </c>
      <c r="AN19" t="s">
        <v>4485</v>
      </c>
      <c r="AO19" s="3" t="s">
        <v>4485</v>
      </c>
      <c r="AP19" s="13" t="s">
        <v>4485</v>
      </c>
      <c r="AR19" s="16">
        <v>-2.5902864259028586</v>
      </c>
      <c r="AS19">
        <v>5</v>
      </c>
      <c r="AT19" t="s">
        <v>4485</v>
      </c>
      <c r="AU19" s="3" t="s">
        <v>4485</v>
      </c>
      <c r="AV19" s="13" t="s">
        <v>4485</v>
      </c>
      <c r="AY19" s="24">
        <v>0.6877343008988166</v>
      </c>
      <c r="AZ19" s="24" t="s">
        <v>4485</v>
      </c>
      <c r="BA19" s="24" t="s">
        <v>4485</v>
      </c>
      <c r="BF19" s="24">
        <v>0.25742524221929275</v>
      </c>
      <c r="BG19" s="24"/>
      <c r="BH19" s="24"/>
    </row>
    <row r="20" spans="1:60" x14ac:dyDescent="0.25">
      <c r="A20" s="12">
        <v>44767</v>
      </c>
      <c r="B20" s="115">
        <v>-1.5239256324291373</v>
      </c>
      <c r="C20">
        <v>1</v>
      </c>
      <c r="D20" t="s">
        <v>4485</v>
      </c>
      <c r="E20" s="3" t="s">
        <v>4485</v>
      </c>
      <c r="F20" s="13" t="s">
        <v>4485</v>
      </c>
      <c r="H20" s="16">
        <v>0.60506214375272138</v>
      </c>
      <c r="I20">
        <v>1</v>
      </c>
      <c r="J20" t="s">
        <v>4485</v>
      </c>
      <c r="K20" s="3" t="s">
        <v>4485</v>
      </c>
      <c r="L20" s="13" t="s">
        <v>4485</v>
      </c>
      <c r="N20" s="115">
        <v>-1.5413070283600494</v>
      </c>
      <c r="O20">
        <v>1</v>
      </c>
      <c r="P20" t="s">
        <v>4485</v>
      </c>
      <c r="Q20" s="3" t="s">
        <v>4485</v>
      </c>
      <c r="R20" s="13" t="s">
        <v>4485</v>
      </c>
      <c r="T20" s="115">
        <v>-0.9723609723609663</v>
      </c>
      <c r="U20">
        <v>1</v>
      </c>
      <c r="V20" t="s">
        <v>4485</v>
      </c>
      <c r="W20" s="3" t="s">
        <v>4485</v>
      </c>
      <c r="X20" s="13" t="s">
        <v>4485</v>
      </c>
      <c r="Z20" s="16">
        <v>-3.9223226302634173</v>
      </c>
      <c r="AA20">
        <v>1</v>
      </c>
      <c r="AB20" t="s">
        <v>4485</v>
      </c>
      <c r="AC20" s="3" t="s">
        <v>4485</v>
      </c>
      <c r="AD20" s="13" t="s">
        <v>4485</v>
      </c>
      <c r="AF20" s="16">
        <v>-2.8643956250587634</v>
      </c>
      <c r="AG20">
        <v>1</v>
      </c>
      <c r="AH20" t="s">
        <v>4485</v>
      </c>
      <c r="AI20" s="3" t="s">
        <v>4485</v>
      </c>
      <c r="AJ20" s="13" t="s">
        <v>4485</v>
      </c>
      <c r="AL20" s="115">
        <v>-0.77745383867831586</v>
      </c>
      <c r="AM20">
        <v>1</v>
      </c>
      <c r="AN20" t="s">
        <v>4485</v>
      </c>
      <c r="AO20" s="3" t="s">
        <v>4485</v>
      </c>
      <c r="AP20" s="13" t="s">
        <v>4485</v>
      </c>
      <c r="AR20" s="16">
        <v>-4.6279723855791408</v>
      </c>
      <c r="AS20">
        <v>1</v>
      </c>
      <c r="AT20" t="s">
        <v>4485</v>
      </c>
      <c r="AU20" s="3" t="s">
        <v>4485</v>
      </c>
      <c r="AV20" s="13" t="s">
        <v>4485</v>
      </c>
      <c r="AY20" s="24">
        <v>-0.52902457915781154</v>
      </c>
      <c r="AZ20" s="24" t="s">
        <v>4485</v>
      </c>
      <c r="BA20" s="24" t="s">
        <v>4485</v>
      </c>
      <c r="BF20" s="24">
        <v>-1.9962688778510724</v>
      </c>
      <c r="BG20" s="24"/>
      <c r="BH20" s="24"/>
    </row>
    <row r="21" spans="1:60" x14ac:dyDescent="0.25">
      <c r="A21" s="12">
        <v>44768</v>
      </c>
      <c r="B21" s="115">
        <v>0.40235221293715706</v>
      </c>
      <c r="C21">
        <v>2</v>
      </c>
      <c r="D21" t="s">
        <v>4485</v>
      </c>
      <c r="E21" s="3" t="s">
        <v>4485</v>
      </c>
      <c r="F21" s="13" t="s">
        <v>4485</v>
      </c>
      <c r="H21" s="16">
        <v>1.2651040844601078</v>
      </c>
      <c r="I21">
        <v>2</v>
      </c>
      <c r="J21" t="s">
        <v>4485</v>
      </c>
      <c r="K21" s="3" t="s">
        <v>4485</v>
      </c>
      <c r="L21" s="13" t="s">
        <v>4485</v>
      </c>
      <c r="N21" s="115">
        <v>9.643080776455859</v>
      </c>
      <c r="O21">
        <v>2</v>
      </c>
      <c r="P21" t="s">
        <v>4485</v>
      </c>
      <c r="Q21" s="3" t="s">
        <v>4485</v>
      </c>
      <c r="R21" s="13" t="s">
        <v>4485</v>
      </c>
      <c r="T21" s="115">
        <v>-1.7687806846459198</v>
      </c>
      <c r="U21">
        <v>2</v>
      </c>
      <c r="V21" t="s">
        <v>4485</v>
      </c>
      <c r="W21" s="3" t="s">
        <v>4485</v>
      </c>
      <c r="X21" s="13" t="s">
        <v>4485</v>
      </c>
      <c r="Z21" s="16">
        <v>-5.5733440064038353</v>
      </c>
      <c r="AA21">
        <v>2</v>
      </c>
      <c r="AB21" t="s">
        <v>4485</v>
      </c>
      <c r="AC21" s="3" t="s">
        <v>4485</v>
      </c>
      <c r="AD21" s="13" t="s">
        <v>4485</v>
      </c>
      <c r="AF21" s="16">
        <v>-0.98725600903371225</v>
      </c>
      <c r="AG21">
        <v>2</v>
      </c>
      <c r="AH21" t="s">
        <v>4485</v>
      </c>
      <c r="AI21" s="3" t="s">
        <v>4485</v>
      </c>
      <c r="AJ21" s="13" t="s">
        <v>4485</v>
      </c>
      <c r="AL21" s="115">
        <v>0.96544004477402778</v>
      </c>
      <c r="AM21">
        <v>2</v>
      </c>
      <c r="AN21" t="s">
        <v>4485</v>
      </c>
      <c r="AO21" s="3" t="s">
        <v>4485</v>
      </c>
      <c r="AP21" s="13" t="s">
        <v>4485</v>
      </c>
      <c r="AR21" s="16">
        <v>-1.0991957104557701</v>
      </c>
      <c r="AS21">
        <v>2</v>
      </c>
      <c r="AT21" t="s">
        <v>4485</v>
      </c>
      <c r="AU21" s="3" t="s">
        <v>4485</v>
      </c>
      <c r="AV21" s="13" t="s">
        <v>4485</v>
      </c>
      <c r="AY21" s="24">
        <v>-0.88479345800012899</v>
      </c>
      <c r="AZ21" s="24" t="s">
        <v>4485</v>
      </c>
      <c r="BA21" s="24" t="s">
        <v>4485</v>
      </c>
      <c r="BF21" s="24">
        <v>0.38162600557551085</v>
      </c>
      <c r="BG21" s="24"/>
      <c r="BH21" s="24"/>
    </row>
    <row r="22" spans="1:60" x14ac:dyDescent="0.25">
      <c r="A22" s="12">
        <v>44769</v>
      </c>
      <c r="B22" s="115">
        <v>-0.18495684340319543</v>
      </c>
      <c r="C22">
        <v>3</v>
      </c>
      <c r="D22" t="s">
        <v>4485</v>
      </c>
      <c r="E22" s="3" t="s">
        <v>4485</v>
      </c>
      <c r="F22" s="13" t="s">
        <v>4485</v>
      </c>
      <c r="H22" s="16">
        <v>2.3021437895479644</v>
      </c>
      <c r="I22">
        <v>3</v>
      </c>
      <c r="J22" t="s">
        <v>4485</v>
      </c>
      <c r="K22" s="3" t="s">
        <v>4485</v>
      </c>
      <c r="L22" s="13" t="s">
        <v>4485</v>
      </c>
      <c r="N22" s="115">
        <v>-3.2552826956025065</v>
      </c>
      <c r="O22">
        <v>3</v>
      </c>
      <c r="P22" t="s">
        <v>4485</v>
      </c>
      <c r="Q22" s="3" t="s">
        <v>4485</v>
      </c>
      <c r="R22" s="13" t="s">
        <v>4485</v>
      </c>
      <c r="T22" s="115">
        <v>5.0732575653840986</v>
      </c>
      <c r="U22">
        <v>3</v>
      </c>
      <c r="V22" t="s">
        <v>4485</v>
      </c>
      <c r="W22" s="3" t="s">
        <v>4485</v>
      </c>
      <c r="X22" s="13" t="s">
        <v>4485</v>
      </c>
      <c r="Z22" s="16">
        <v>-2.9246582600402693</v>
      </c>
      <c r="AA22">
        <v>3</v>
      </c>
      <c r="AB22" t="s">
        <v>4485</v>
      </c>
      <c r="AC22" s="3" t="s">
        <v>4485</v>
      </c>
      <c r="AD22" s="13" t="s">
        <v>4485</v>
      </c>
      <c r="AF22" s="16">
        <v>2.7371370849490044</v>
      </c>
      <c r="AG22">
        <v>3</v>
      </c>
      <c r="AH22" t="s">
        <v>4485</v>
      </c>
      <c r="AI22" s="3" t="s">
        <v>4485</v>
      </c>
      <c r="AJ22" s="13" t="s">
        <v>4485</v>
      </c>
      <c r="AL22" s="115">
        <v>2.1757206208425623</v>
      </c>
      <c r="AM22">
        <v>3</v>
      </c>
      <c r="AN22" t="s">
        <v>4485</v>
      </c>
      <c r="AO22" s="3" t="s">
        <v>4485</v>
      </c>
      <c r="AP22" s="13" t="s">
        <v>4485</v>
      </c>
      <c r="AR22" s="16">
        <v>1.3282732447817931</v>
      </c>
      <c r="AS22">
        <v>3</v>
      </c>
      <c r="AT22" t="s">
        <v>4485</v>
      </c>
      <c r="AU22" s="3" t="s">
        <v>4485</v>
      </c>
      <c r="AV22" s="13" t="s">
        <v>4485</v>
      </c>
      <c r="AY22" s="24">
        <v>0.95821061220528414</v>
      </c>
      <c r="AZ22" s="24" t="s">
        <v>4485</v>
      </c>
      <c r="BA22" s="24" t="s">
        <v>4485</v>
      </c>
      <c r="BF22" s="24">
        <v>1.0232271455330135</v>
      </c>
      <c r="BG22" s="24"/>
      <c r="BH22" s="24"/>
    </row>
    <row r="23" spans="1:60" x14ac:dyDescent="0.25">
      <c r="A23" s="12">
        <v>44770</v>
      </c>
      <c r="B23" s="115">
        <v>-0.46324891908585547</v>
      </c>
      <c r="C23">
        <v>4</v>
      </c>
      <c r="D23">
        <v>0.65584009993754611</v>
      </c>
      <c r="E23" s="3" t="s">
        <v>4485</v>
      </c>
      <c r="F23" s="13" t="s">
        <v>4485</v>
      </c>
      <c r="H23" s="16">
        <v>1.0647021045403551</v>
      </c>
      <c r="I23">
        <v>4</v>
      </c>
      <c r="J23">
        <v>5.8369250883627135</v>
      </c>
      <c r="K23" s="3" t="s">
        <v>4485</v>
      </c>
      <c r="L23" s="13" t="s">
        <v>4485</v>
      </c>
      <c r="N23" s="115">
        <v>2.7154663518299849</v>
      </c>
      <c r="O23">
        <v>4</v>
      </c>
      <c r="P23">
        <v>6.3569682151589282</v>
      </c>
      <c r="Q23" s="3" t="s">
        <v>4485</v>
      </c>
      <c r="R23" s="13" t="s">
        <v>4485</v>
      </c>
      <c r="T23" s="115">
        <v>-1.3357659477422297</v>
      </c>
      <c r="U23">
        <v>4</v>
      </c>
      <c r="V23">
        <v>-4.6207670473301564E-2</v>
      </c>
      <c r="W23" s="3" t="s">
        <v>4485</v>
      </c>
      <c r="X23" s="13" t="s">
        <v>4485</v>
      </c>
      <c r="Z23" s="16">
        <v>0.31655932758432237</v>
      </c>
      <c r="AA23">
        <v>4</v>
      </c>
      <c r="AB23">
        <v>-12.833159442283975</v>
      </c>
      <c r="AC23" s="3" t="s">
        <v>4485</v>
      </c>
      <c r="AD23" s="13" t="s">
        <v>4485</v>
      </c>
      <c r="AF23" s="16">
        <v>0.56138792857368824</v>
      </c>
      <c r="AG23">
        <v>4</v>
      </c>
      <c r="AH23">
        <v>2.9582724468257804</v>
      </c>
      <c r="AI23" s="3" t="s">
        <v>4485</v>
      </c>
      <c r="AJ23" s="13" t="s">
        <v>4485</v>
      </c>
      <c r="AL23" s="115">
        <v>3.6213210362132169</v>
      </c>
      <c r="AM23">
        <v>4</v>
      </c>
      <c r="AN23">
        <v>5.9345535219079242</v>
      </c>
      <c r="AO23" s="3" t="s">
        <v>4485</v>
      </c>
      <c r="AP23" s="13" t="s">
        <v>4485</v>
      </c>
      <c r="AR23" s="16">
        <v>-0.16051364365971715</v>
      </c>
      <c r="AS23">
        <v>4</v>
      </c>
      <c r="AT23">
        <v>-7.048567870485682</v>
      </c>
      <c r="AU23" s="3" t="s">
        <v>4485</v>
      </c>
      <c r="AV23" s="13" t="s">
        <v>4485</v>
      </c>
      <c r="AY23" s="24">
        <v>1.7293802353110799</v>
      </c>
      <c r="AZ23" s="24">
        <v>1.953297902771705</v>
      </c>
      <c r="BA23" s="24" t="s">
        <v>4485</v>
      </c>
      <c r="BF23" s="24">
        <v>0.71874513431857368</v>
      </c>
      <c r="BG23" s="24">
        <v>0.395155234745727</v>
      </c>
      <c r="BH23" s="24"/>
    </row>
    <row r="24" spans="1:60" x14ac:dyDescent="0.25">
      <c r="A24" s="12">
        <v>44771</v>
      </c>
      <c r="B24" s="115">
        <v>-0.18616196090599527</v>
      </c>
      <c r="C24">
        <v>5</v>
      </c>
      <c r="D24" t="s">
        <v>4485</v>
      </c>
      <c r="E24" s="3" t="s">
        <v>4485</v>
      </c>
      <c r="F24" s="13" t="s">
        <v>4485</v>
      </c>
      <c r="H24" s="16">
        <v>2.3293307230870699</v>
      </c>
      <c r="I24">
        <v>5</v>
      </c>
      <c r="J24" t="s">
        <v>4485</v>
      </c>
      <c r="K24" s="3" t="s">
        <v>4485</v>
      </c>
      <c r="L24" s="13" t="s">
        <v>4485</v>
      </c>
      <c r="N24" s="115">
        <v>2.0689655172413763</v>
      </c>
      <c r="O24">
        <v>5</v>
      </c>
      <c r="P24" t="s">
        <v>4485</v>
      </c>
      <c r="Q24" s="3" t="s">
        <v>4485</v>
      </c>
      <c r="R24" s="13" t="s">
        <v>4485</v>
      </c>
      <c r="T24" s="115">
        <v>2.5161801611411905</v>
      </c>
      <c r="U24">
        <v>5</v>
      </c>
      <c r="V24" t="s">
        <v>4485</v>
      </c>
      <c r="W24" s="3" t="s">
        <v>4485</v>
      </c>
      <c r="X24" s="13" t="s">
        <v>4485</v>
      </c>
      <c r="Z24" s="16">
        <v>1.9042437431991295</v>
      </c>
      <c r="AA24">
        <v>5</v>
      </c>
      <c r="AB24" t="s">
        <v>4485</v>
      </c>
      <c r="AC24" s="3" t="s">
        <v>4485</v>
      </c>
      <c r="AD24" s="13" t="s">
        <v>4485</v>
      </c>
      <c r="AF24" s="16">
        <v>0.90519144641393656</v>
      </c>
      <c r="AG24">
        <v>5</v>
      </c>
      <c r="AH24" t="s">
        <v>4485</v>
      </c>
      <c r="AI24" s="3" t="s">
        <v>4485</v>
      </c>
      <c r="AJ24" s="13" t="s">
        <v>4485</v>
      </c>
      <c r="AL24" s="115">
        <v>1.0340314136125623</v>
      </c>
      <c r="AM24">
        <v>5</v>
      </c>
      <c r="AN24" t="s">
        <v>4485</v>
      </c>
      <c r="AO24" s="3" t="s">
        <v>4485</v>
      </c>
      <c r="AP24" s="13" t="s">
        <v>4485</v>
      </c>
      <c r="AR24" s="16">
        <v>1.8220793140407321</v>
      </c>
      <c r="AS24">
        <v>5</v>
      </c>
      <c r="AT24" t="s">
        <v>4485</v>
      </c>
      <c r="AU24" s="3" t="s">
        <v>4485</v>
      </c>
      <c r="AV24" s="13" t="s">
        <v>4485</v>
      </c>
      <c r="AY24" s="24">
        <v>1.3505930441357237</v>
      </c>
      <c r="AZ24" s="24" t="s">
        <v>4485</v>
      </c>
      <c r="BA24" s="24" t="s">
        <v>4485</v>
      </c>
      <c r="BF24" s="24">
        <v>1.4675452329309338</v>
      </c>
      <c r="BG24" s="24"/>
      <c r="BH24" s="24"/>
    </row>
    <row r="25" spans="1:60" x14ac:dyDescent="0.25">
      <c r="A25" s="12">
        <v>44774</v>
      </c>
      <c r="B25" s="115">
        <v>0.1554243083618278</v>
      </c>
      <c r="C25">
        <v>1</v>
      </c>
      <c r="D25" t="s">
        <v>4485</v>
      </c>
      <c r="E25" s="3">
        <v>44774</v>
      </c>
      <c r="F25" s="13">
        <v>11.700806952203591</v>
      </c>
      <c r="H25" s="16">
        <v>0.71573261309926317</v>
      </c>
      <c r="I25">
        <v>1</v>
      </c>
      <c r="J25" t="s">
        <v>4485</v>
      </c>
      <c r="K25" s="3">
        <v>44774</v>
      </c>
      <c r="L25" s="13">
        <v>3.6981845811290714</v>
      </c>
      <c r="N25" s="115">
        <v>5.9684684684684655</v>
      </c>
      <c r="O25">
        <v>1</v>
      </c>
      <c r="P25" t="s">
        <v>4485</v>
      </c>
      <c r="Q25" s="3">
        <v>44774</v>
      </c>
      <c r="R25" s="13">
        <v>18.756641870350688</v>
      </c>
      <c r="T25" s="115">
        <v>2.7378728338594347</v>
      </c>
      <c r="U25">
        <v>1</v>
      </c>
      <c r="V25" t="s">
        <v>4485</v>
      </c>
      <c r="W25" s="3">
        <v>44774</v>
      </c>
      <c r="X25" s="13">
        <v>33.834963631803362</v>
      </c>
      <c r="Z25" s="16">
        <v>7.6775226908702585</v>
      </c>
      <c r="AA25">
        <v>1</v>
      </c>
      <c r="AB25" t="s">
        <v>4485</v>
      </c>
      <c r="AC25" s="3">
        <v>44774</v>
      </c>
      <c r="AD25" s="13">
        <v>-0.22808409361364523</v>
      </c>
      <c r="AF25" s="16">
        <v>-0.83455755946614163</v>
      </c>
      <c r="AG25">
        <v>1</v>
      </c>
      <c r="AH25" t="s">
        <v>4485</v>
      </c>
      <c r="AI25" s="3">
        <v>44774</v>
      </c>
      <c r="AJ25" s="13">
        <v>-3.1488369160940555</v>
      </c>
      <c r="AL25" s="115">
        <v>-0.44047156367404805</v>
      </c>
      <c r="AM25">
        <v>1</v>
      </c>
      <c r="AN25" t="s">
        <v>4485</v>
      </c>
      <c r="AO25" s="3">
        <v>44774</v>
      </c>
      <c r="AP25" s="13">
        <v>1.4964216005205033</v>
      </c>
      <c r="AR25" s="16">
        <v>2.0263157894736814</v>
      </c>
      <c r="AS25">
        <v>1</v>
      </c>
      <c r="AT25" t="s">
        <v>4485</v>
      </c>
      <c r="AU25" s="3">
        <v>44774</v>
      </c>
      <c r="AV25" s="13">
        <v>-0.54165591952539671</v>
      </c>
      <c r="AY25" s="24">
        <v>1.0595486136406642</v>
      </c>
      <c r="AZ25" s="24" t="s">
        <v>4485</v>
      </c>
      <c r="BA25" s="24">
        <v>2.417813097424748</v>
      </c>
      <c r="BF25" s="24">
        <v>2.0201596923399401</v>
      </c>
      <c r="BG25" s="24"/>
      <c r="BH25" s="24">
        <v>8.3883317326865008</v>
      </c>
    </row>
    <row r="26" spans="1:60" x14ac:dyDescent="0.25">
      <c r="A26" s="12">
        <v>44775</v>
      </c>
      <c r="B26" s="115">
        <v>1.3345747982619527</v>
      </c>
      <c r="C26">
        <v>2</v>
      </c>
      <c r="D26" t="s">
        <v>4485</v>
      </c>
      <c r="E26" s="3" t="s">
        <v>4485</v>
      </c>
      <c r="F26" s="13" t="s">
        <v>4485</v>
      </c>
      <c r="H26" s="16">
        <v>-0.47803050618819515</v>
      </c>
      <c r="I26">
        <v>2</v>
      </c>
      <c r="J26" t="s">
        <v>4485</v>
      </c>
      <c r="K26" s="3" t="s">
        <v>4485</v>
      </c>
      <c r="L26" s="13" t="s">
        <v>4485</v>
      </c>
      <c r="N26" s="115">
        <v>3.8788522848034073</v>
      </c>
      <c r="O26">
        <v>2</v>
      </c>
      <c r="P26" t="s">
        <v>4485</v>
      </c>
      <c r="Q26" s="3" t="s">
        <v>4485</v>
      </c>
      <c r="R26" s="13" t="s">
        <v>4485</v>
      </c>
      <c r="T26" s="115">
        <v>-5.8251818409831868</v>
      </c>
      <c r="U26">
        <v>2</v>
      </c>
      <c r="V26" t="s">
        <v>4485</v>
      </c>
      <c r="W26" s="3" t="s">
        <v>4485</v>
      </c>
      <c r="X26" s="13" t="s">
        <v>4485</v>
      </c>
      <c r="Z26" s="16">
        <v>10.948036493454977</v>
      </c>
      <c r="AA26">
        <v>2</v>
      </c>
      <c r="AB26" t="s">
        <v>4485</v>
      </c>
      <c r="AC26" s="3" t="s">
        <v>4485</v>
      </c>
      <c r="AD26" s="13" t="s">
        <v>4485</v>
      </c>
      <c r="AF26" s="16">
        <v>-0.24270314568492149</v>
      </c>
      <c r="AG26">
        <v>2</v>
      </c>
      <c r="AH26" t="s">
        <v>4485</v>
      </c>
      <c r="AI26" s="3" t="s">
        <v>4485</v>
      </c>
      <c r="AJ26" s="13" t="s">
        <v>4485</v>
      </c>
      <c r="AL26" s="115">
        <v>-1.9778789850357901</v>
      </c>
      <c r="AM26">
        <v>2</v>
      </c>
      <c r="AN26" t="s">
        <v>4485</v>
      </c>
      <c r="AO26" s="3" t="s">
        <v>4485</v>
      </c>
      <c r="AP26" s="13" t="s">
        <v>4485</v>
      </c>
      <c r="AR26" s="16">
        <v>-1.7539334537013185</v>
      </c>
      <c r="AS26">
        <v>2</v>
      </c>
      <c r="AT26" t="s">
        <v>4485</v>
      </c>
      <c r="AU26" s="3" t="s">
        <v>4485</v>
      </c>
      <c r="AV26" s="13" t="s">
        <v>4485</v>
      </c>
      <c r="AY26" s="24">
        <v>3.1141778714602639E-2</v>
      </c>
      <c r="AZ26" s="24" t="s">
        <v>4485</v>
      </c>
      <c r="BA26" s="24" t="s">
        <v>4485</v>
      </c>
      <c r="BF26" s="24">
        <v>0.4536131542763614</v>
      </c>
      <c r="BG26" s="24"/>
      <c r="BH26" s="24"/>
    </row>
    <row r="27" spans="1:60" x14ac:dyDescent="0.25">
      <c r="A27" s="12">
        <v>44776</v>
      </c>
      <c r="B27" s="115">
        <v>-0.42879019908115695</v>
      </c>
      <c r="C27">
        <v>3</v>
      </c>
      <c r="D27" t="s">
        <v>4485</v>
      </c>
      <c r="E27" s="3" t="s">
        <v>4485</v>
      </c>
      <c r="F27" s="13" t="s">
        <v>4485</v>
      </c>
      <c r="H27" s="16">
        <v>-1.9798928298035243</v>
      </c>
      <c r="I27">
        <v>3</v>
      </c>
      <c r="J27" t="s">
        <v>4485</v>
      </c>
      <c r="K27" s="3" t="s">
        <v>4485</v>
      </c>
      <c r="L27" s="13" t="s">
        <v>4485</v>
      </c>
      <c r="N27" s="115">
        <v>4.5524296675191849</v>
      </c>
      <c r="O27">
        <v>3</v>
      </c>
      <c r="P27" t="s">
        <v>4485</v>
      </c>
      <c r="Q27" s="3" t="s">
        <v>4485</v>
      </c>
      <c r="R27" s="13" t="s">
        <v>4485</v>
      </c>
      <c r="T27" s="115">
        <v>3.3024835208735537</v>
      </c>
      <c r="U27">
        <v>3</v>
      </c>
      <c r="V27" t="s">
        <v>4485</v>
      </c>
      <c r="W27" s="3" t="s">
        <v>4485</v>
      </c>
      <c r="X27" s="13" t="s">
        <v>4485</v>
      </c>
      <c r="Z27" s="16">
        <v>-0.70611369324274786</v>
      </c>
      <c r="AA27">
        <v>3</v>
      </c>
      <c r="AB27" t="s">
        <v>4485</v>
      </c>
      <c r="AC27" s="3" t="s">
        <v>4485</v>
      </c>
      <c r="AD27" s="13" t="s">
        <v>4485</v>
      </c>
      <c r="AF27" s="16">
        <v>-2.2212392176688103</v>
      </c>
      <c r="AG27">
        <v>3</v>
      </c>
      <c r="AH27" t="s">
        <v>4485</v>
      </c>
      <c r="AI27" s="3" t="s">
        <v>4485</v>
      </c>
      <c r="AJ27" s="13" t="s">
        <v>4485</v>
      </c>
      <c r="AL27" s="115">
        <v>-1.1814682065578093</v>
      </c>
      <c r="AM27">
        <v>3</v>
      </c>
      <c r="AN27" t="s">
        <v>4485</v>
      </c>
      <c r="AO27" s="3" t="s">
        <v>4485</v>
      </c>
      <c r="AP27" s="13" t="s">
        <v>4485</v>
      </c>
      <c r="AR27" s="16">
        <v>-0.57757941716985783</v>
      </c>
      <c r="AS27">
        <v>3</v>
      </c>
      <c r="AT27" t="s">
        <v>4485</v>
      </c>
      <c r="AU27" s="3" t="s">
        <v>4485</v>
      </c>
      <c r="AV27" s="13" t="s">
        <v>4485</v>
      </c>
      <c r="AY27" s="24">
        <v>0.2461740687039006</v>
      </c>
      <c r="AZ27" s="24" t="s">
        <v>4485</v>
      </c>
      <c r="BA27" s="24" t="s">
        <v>4485</v>
      </c>
      <c r="BF27" s="24">
        <v>9.2647843979723157E-2</v>
      </c>
      <c r="BG27" s="24"/>
      <c r="BH27" s="24"/>
    </row>
    <row r="28" spans="1:60" x14ac:dyDescent="0.25">
      <c r="A28" s="12">
        <v>44777</v>
      </c>
      <c r="B28" s="115">
        <v>-1.6610273761919512</v>
      </c>
      <c r="C28">
        <v>4</v>
      </c>
      <c r="D28">
        <v>-0.80670183059262257</v>
      </c>
      <c r="E28" s="3" t="s">
        <v>4485</v>
      </c>
      <c r="F28" s="13" t="s">
        <v>4485</v>
      </c>
      <c r="H28" s="16">
        <v>2.1015211089267236</v>
      </c>
      <c r="I28">
        <v>4</v>
      </c>
      <c r="J28">
        <v>2.6511447744474976</v>
      </c>
      <c r="K28" s="3" t="s">
        <v>4485</v>
      </c>
      <c r="L28" s="13" t="s">
        <v>4485</v>
      </c>
      <c r="N28" s="115">
        <v>-4.8923679060662584E-2</v>
      </c>
      <c r="O28">
        <v>4</v>
      </c>
      <c r="P28">
        <v>17.413793103448285</v>
      </c>
      <c r="Q28" s="3" t="s">
        <v>4485</v>
      </c>
      <c r="R28" s="13" t="s">
        <v>4485</v>
      </c>
      <c r="T28" s="115">
        <v>3.0808894618111475</v>
      </c>
      <c r="U28">
        <v>4</v>
      </c>
      <c r="V28">
        <v>5.620129441289123</v>
      </c>
      <c r="W28" s="3" t="s">
        <v>4485</v>
      </c>
      <c r="X28" s="13" t="s">
        <v>4485</v>
      </c>
      <c r="Z28" s="16">
        <v>-1.0081915563957191</v>
      </c>
      <c r="AA28">
        <v>4</v>
      </c>
      <c r="AB28">
        <v>19.662676822633301</v>
      </c>
      <c r="AC28" s="3" t="s">
        <v>4485</v>
      </c>
      <c r="AD28" s="13" t="s">
        <v>4485</v>
      </c>
      <c r="AF28" s="16">
        <v>0.94034770244942512</v>
      </c>
      <c r="AG28">
        <v>4</v>
      </c>
      <c r="AH28">
        <v>-1.4792152904812998</v>
      </c>
      <c r="AI28" s="3" t="s">
        <v>4485</v>
      </c>
      <c r="AJ28" s="13" t="s">
        <v>4485</v>
      </c>
      <c r="AL28" s="115">
        <v>-1.2358946802794104</v>
      </c>
      <c r="AM28">
        <v>4</v>
      </c>
      <c r="AN28">
        <v>-3.7696335078533969</v>
      </c>
      <c r="AO28" s="3" t="s">
        <v>4485</v>
      </c>
      <c r="AP28" s="13" t="s">
        <v>4485</v>
      </c>
      <c r="AR28" s="16">
        <v>-0.73937153419593649</v>
      </c>
      <c r="AS28">
        <v>4</v>
      </c>
      <c r="AT28">
        <v>0.72347266881028638</v>
      </c>
      <c r="AU28" s="3" t="s">
        <v>4485</v>
      </c>
      <c r="AV28" s="13" t="s">
        <v>4485</v>
      </c>
      <c r="AY28" s="24">
        <v>-3.5368915036973196E-2</v>
      </c>
      <c r="AZ28" s="24">
        <v>2.6722426991777803</v>
      </c>
      <c r="BA28" s="24" t="s">
        <v>4485</v>
      </c>
      <c r="BF28" s="24">
        <v>0.15145013166089027</v>
      </c>
      <c r="BG28" s="24">
        <v>4.3546217331300001</v>
      </c>
      <c r="BH28" s="24"/>
    </row>
    <row r="29" spans="1:60" x14ac:dyDescent="0.25">
      <c r="A29" s="12">
        <v>44778</v>
      </c>
      <c r="B29" s="115">
        <v>0.75070378479825906</v>
      </c>
      <c r="C29">
        <v>5</v>
      </c>
      <c r="D29" t="s">
        <v>4485</v>
      </c>
      <c r="E29" s="3" t="s">
        <v>4485</v>
      </c>
      <c r="F29" s="13" t="s">
        <v>4485</v>
      </c>
      <c r="H29" s="16">
        <v>-1.6625634603185582</v>
      </c>
      <c r="I29">
        <v>5</v>
      </c>
      <c r="J29" t="s">
        <v>4485</v>
      </c>
      <c r="K29" s="3" t="s">
        <v>4485</v>
      </c>
      <c r="L29" s="13" t="s">
        <v>4485</v>
      </c>
      <c r="N29" s="115">
        <v>1.9089574155653339</v>
      </c>
      <c r="O29">
        <v>5</v>
      </c>
      <c r="P29" t="s">
        <v>4485</v>
      </c>
      <c r="Q29" s="3" t="s">
        <v>4485</v>
      </c>
      <c r="R29" s="13" t="s">
        <v>4485</v>
      </c>
      <c r="T29" s="115">
        <v>2.5698743200150154</v>
      </c>
      <c r="U29">
        <v>5</v>
      </c>
      <c r="V29" t="s">
        <v>4485</v>
      </c>
      <c r="W29" s="3" t="s">
        <v>4485</v>
      </c>
      <c r="X29" s="13" t="s">
        <v>4485</v>
      </c>
      <c r="Z29" s="16">
        <v>3.8919705374192919</v>
      </c>
      <c r="AA29">
        <v>5</v>
      </c>
      <c r="AB29" t="s">
        <v>4485</v>
      </c>
      <c r="AC29" s="3" t="s">
        <v>4485</v>
      </c>
      <c r="AD29" s="13" t="s">
        <v>4485</v>
      </c>
      <c r="AF29" s="16">
        <v>3.4862502801165318</v>
      </c>
      <c r="AG29">
        <v>5</v>
      </c>
      <c r="AH29" t="s">
        <v>4485</v>
      </c>
      <c r="AI29" s="3" t="s">
        <v>4485</v>
      </c>
      <c r="AJ29" s="13" t="s">
        <v>4485</v>
      </c>
      <c r="AL29" s="115">
        <v>5.4406964091400598E-2</v>
      </c>
      <c r="AM29">
        <v>5</v>
      </c>
      <c r="AN29" t="s">
        <v>4485</v>
      </c>
      <c r="AO29" s="3" t="s">
        <v>4485</v>
      </c>
      <c r="AP29" s="13" t="s">
        <v>4485</v>
      </c>
      <c r="AR29" s="16">
        <v>5.2407555200851412</v>
      </c>
      <c r="AS29">
        <v>5</v>
      </c>
      <c r="AT29" t="s">
        <v>4485</v>
      </c>
      <c r="AU29" s="3" t="s">
        <v>4485</v>
      </c>
      <c r="AV29" s="13" t="s">
        <v>4485</v>
      </c>
      <c r="AY29" s="24">
        <v>8.9172707398458173E-2</v>
      </c>
      <c r="AZ29" s="24" t="s">
        <v>4485</v>
      </c>
      <c r="BA29" s="24" t="s">
        <v>4485</v>
      </c>
      <c r="BF29" s="24">
        <v>2.1094694222191204</v>
      </c>
      <c r="BG29" s="24"/>
      <c r="BH29" s="24"/>
    </row>
    <row r="30" spans="1:60" x14ac:dyDescent="0.25">
      <c r="A30" s="12">
        <v>44781</v>
      </c>
      <c r="B30" s="115">
        <v>1.0866190624029803</v>
      </c>
      <c r="C30">
        <v>1</v>
      </c>
      <c r="D30" t="s">
        <v>4485</v>
      </c>
      <c r="E30" s="3" t="s">
        <v>4485</v>
      </c>
      <c r="F30" s="13" t="s">
        <v>4485</v>
      </c>
      <c r="H30" s="16">
        <v>0.86182578466593107</v>
      </c>
      <c r="I30">
        <v>1</v>
      </c>
      <c r="J30" t="s">
        <v>4485</v>
      </c>
      <c r="K30" s="3" t="s">
        <v>4485</v>
      </c>
      <c r="L30" s="13" t="s">
        <v>4485</v>
      </c>
      <c r="N30" s="115">
        <v>-0.81652257444764109</v>
      </c>
      <c r="O30">
        <v>1</v>
      </c>
      <c r="P30" t="s">
        <v>4485</v>
      </c>
      <c r="Q30" s="3" t="s">
        <v>4485</v>
      </c>
      <c r="R30" s="13" t="s">
        <v>4485</v>
      </c>
      <c r="T30" s="115">
        <v>1.6093635698610012</v>
      </c>
      <c r="U30">
        <v>1</v>
      </c>
      <c r="V30" t="s">
        <v>4485</v>
      </c>
      <c r="W30" s="3" t="s">
        <v>4485</v>
      </c>
      <c r="X30" s="13" t="s">
        <v>4485</v>
      </c>
      <c r="Z30" s="16">
        <v>-2.4157549234135587</v>
      </c>
      <c r="AA30">
        <v>1</v>
      </c>
      <c r="AB30" t="s">
        <v>4485</v>
      </c>
      <c r="AC30" s="3" t="s">
        <v>4485</v>
      </c>
      <c r="AD30" s="13" t="s">
        <v>4485</v>
      </c>
      <c r="AF30" s="16">
        <v>-0.80430613128750861</v>
      </c>
      <c r="AG30">
        <v>1</v>
      </c>
      <c r="AH30" t="s">
        <v>4485</v>
      </c>
      <c r="AI30" s="3" t="s">
        <v>4485</v>
      </c>
      <c r="AJ30" s="13" t="s">
        <v>4485</v>
      </c>
      <c r="AL30" s="115">
        <v>0.67971723762914626</v>
      </c>
      <c r="AM30">
        <v>1</v>
      </c>
      <c r="AN30" t="s">
        <v>4485</v>
      </c>
      <c r="AO30" s="3" t="s">
        <v>4485</v>
      </c>
      <c r="AP30" s="13" t="s">
        <v>4485</v>
      </c>
      <c r="AR30" s="16">
        <v>7.5834175935276665E-2</v>
      </c>
      <c r="AS30">
        <v>1</v>
      </c>
      <c r="AT30" t="s">
        <v>4485</v>
      </c>
      <c r="AU30" s="3" t="s">
        <v>4485</v>
      </c>
      <c r="AV30" s="13" t="s">
        <v>4485</v>
      </c>
      <c r="AY30" s="24">
        <v>0.7334387124586782</v>
      </c>
      <c r="AZ30" s="24" t="s">
        <v>4485</v>
      </c>
      <c r="BA30" s="24" t="s">
        <v>4485</v>
      </c>
      <c r="BF30" s="24">
        <v>8.9613092327854735E-2</v>
      </c>
      <c r="BG30" s="24"/>
      <c r="BH30" s="24"/>
    </row>
    <row r="31" spans="1:60" x14ac:dyDescent="0.25">
      <c r="A31" s="12">
        <v>44783</v>
      </c>
      <c r="B31" s="115">
        <v>8.5380835380835247</v>
      </c>
      <c r="C31">
        <v>3</v>
      </c>
      <c r="D31" t="s">
        <v>4485</v>
      </c>
      <c r="E31" s="3" t="s">
        <v>4485</v>
      </c>
      <c r="F31" s="13" t="s">
        <v>4485</v>
      </c>
      <c r="H31" s="16">
        <v>-0.49293500949058666</v>
      </c>
      <c r="I31">
        <v>3</v>
      </c>
      <c r="J31" t="s">
        <v>4485</v>
      </c>
      <c r="K31" s="3" t="s">
        <v>4485</v>
      </c>
      <c r="L31" s="13" t="s">
        <v>4485</v>
      </c>
      <c r="N31" s="115">
        <v>5.9564164648910474</v>
      </c>
      <c r="O31">
        <v>3</v>
      </c>
      <c r="P31" t="s">
        <v>4485</v>
      </c>
      <c r="Q31" s="3" t="s">
        <v>4485</v>
      </c>
      <c r="R31" s="13" t="s">
        <v>4485</v>
      </c>
      <c r="T31" s="115">
        <v>0</v>
      </c>
      <c r="U31">
        <v>3</v>
      </c>
      <c r="V31" t="s">
        <v>4485</v>
      </c>
      <c r="W31" s="3" t="s">
        <v>4485</v>
      </c>
      <c r="X31" s="13" t="s">
        <v>4485</v>
      </c>
      <c r="Z31" s="16">
        <v>0.54713427213202159</v>
      </c>
      <c r="AA31">
        <v>3</v>
      </c>
      <c r="AB31" t="s">
        <v>4485</v>
      </c>
      <c r="AC31" s="3" t="s">
        <v>4485</v>
      </c>
      <c r="AD31" s="13" t="s">
        <v>4485</v>
      </c>
      <c r="AF31" s="16">
        <v>-2.844133973679281</v>
      </c>
      <c r="AG31">
        <v>3</v>
      </c>
      <c r="AH31" t="s">
        <v>4485</v>
      </c>
      <c r="AI31" s="3" t="s">
        <v>4485</v>
      </c>
      <c r="AJ31" s="13" t="s">
        <v>4485</v>
      </c>
      <c r="AL31" s="115">
        <v>-0.48609235754793712</v>
      </c>
      <c r="AM31">
        <v>3</v>
      </c>
      <c r="AN31" t="s">
        <v>4485</v>
      </c>
      <c r="AO31" s="3" t="s">
        <v>4485</v>
      </c>
      <c r="AP31" s="13" t="s">
        <v>4485</v>
      </c>
      <c r="AR31" s="16">
        <v>-5.5822177317504336</v>
      </c>
      <c r="AS31">
        <v>3</v>
      </c>
      <c r="AT31" t="s">
        <v>4485</v>
      </c>
      <c r="AU31" s="3" t="s">
        <v>4485</v>
      </c>
      <c r="AV31" s="13" t="s">
        <v>4485</v>
      </c>
      <c r="AY31" s="24">
        <v>5.5063879806685589E-2</v>
      </c>
      <c r="AZ31" s="24" t="s">
        <v>4485</v>
      </c>
      <c r="BA31" s="24" t="s">
        <v>4485</v>
      </c>
      <c r="BF31" s="24">
        <v>0.79026294867839675</v>
      </c>
      <c r="BG31" s="24"/>
      <c r="BH31" s="24"/>
    </row>
    <row r="32" spans="1:60" x14ac:dyDescent="0.25">
      <c r="A32" s="12">
        <v>44784</v>
      </c>
      <c r="B32" s="115">
        <v>-0.87719298245613075</v>
      </c>
      <c r="C32">
        <v>4</v>
      </c>
      <c r="D32">
        <v>7.7514610888957201</v>
      </c>
      <c r="E32" s="3" t="s">
        <v>4485</v>
      </c>
      <c r="F32" s="13" t="s">
        <v>4485</v>
      </c>
      <c r="H32" s="16">
        <v>1.2889719224426133</v>
      </c>
      <c r="I32">
        <v>4</v>
      </c>
      <c r="J32">
        <v>2.0690330212255508</v>
      </c>
      <c r="K32" s="3" t="s">
        <v>4485</v>
      </c>
      <c r="L32" s="13" t="s">
        <v>4485</v>
      </c>
      <c r="N32" s="115">
        <v>3.1078610603290597</v>
      </c>
      <c r="O32">
        <v>4</v>
      </c>
      <c r="P32">
        <v>10.37181996086105</v>
      </c>
      <c r="Q32" s="3" t="s">
        <v>4485</v>
      </c>
      <c r="R32" s="13" t="s">
        <v>4485</v>
      </c>
      <c r="T32" s="115">
        <v>-0.14398848092151809</v>
      </c>
      <c r="U32">
        <v>4</v>
      </c>
      <c r="V32">
        <v>7.2768288752819901</v>
      </c>
      <c r="W32" s="3" t="s">
        <v>4485</v>
      </c>
      <c r="X32" s="13" t="s">
        <v>4485</v>
      </c>
      <c r="Z32" s="16">
        <v>4.0588760035682423</v>
      </c>
      <c r="AA32">
        <v>4</v>
      </c>
      <c r="AB32">
        <v>5.0049509406787207</v>
      </c>
      <c r="AC32" s="3" t="s">
        <v>4485</v>
      </c>
      <c r="AD32" s="13" t="s">
        <v>4485</v>
      </c>
      <c r="AF32" s="16">
        <v>0.35629453681709922</v>
      </c>
      <c r="AG32">
        <v>4</v>
      </c>
      <c r="AH32">
        <v>1.030827893750407</v>
      </c>
      <c r="AI32" s="3" t="s">
        <v>4485</v>
      </c>
      <c r="AJ32" s="13" t="s">
        <v>4485</v>
      </c>
      <c r="AL32" s="115">
        <v>1.0990502035278187</v>
      </c>
      <c r="AM32">
        <v>4</v>
      </c>
      <c r="AN32">
        <v>9.4035464803874994E-2</v>
      </c>
      <c r="AO32" s="3" t="s">
        <v>4485</v>
      </c>
      <c r="AP32" s="13" t="s">
        <v>4485</v>
      </c>
      <c r="AR32" s="16">
        <v>0.56179775280897959</v>
      </c>
      <c r="AS32">
        <v>4</v>
      </c>
      <c r="AT32">
        <v>-0.73937153419593649</v>
      </c>
      <c r="AU32" s="3" t="s">
        <v>4485</v>
      </c>
      <c r="AV32" s="13" t="s">
        <v>4485</v>
      </c>
      <c r="AY32" s="24">
        <v>0.70859293688247615</v>
      </c>
      <c r="AZ32" s="24">
        <v>1.5576700224003044</v>
      </c>
      <c r="BA32" s="24" t="s">
        <v>4485</v>
      </c>
      <c r="BF32" s="24">
        <v>1.015794582763426</v>
      </c>
      <c r="BG32" s="24">
        <v>4.1351384983199999</v>
      </c>
      <c r="BH32" s="24"/>
    </row>
    <row r="33" spans="1:60" x14ac:dyDescent="0.25">
      <c r="A33" s="12">
        <v>44785</v>
      </c>
      <c r="B33" s="115">
        <v>1.0562375107051067</v>
      </c>
      <c r="C33">
        <v>5</v>
      </c>
      <c r="D33" t="s">
        <v>4485</v>
      </c>
      <c r="E33" s="3" t="s">
        <v>4485</v>
      </c>
      <c r="F33" s="13" t="s">
        <v>4485</v>
      </c>
      <c r="H33" s="16">
        <v>0.25759470813754437</v>
      </c>
      <c r="I33">
        <v>5</v>
      </c>
      <c r="J33" t="s">
        <v>4485</v>
      </c>
      <c r="K33" s="3" t="s">
        <v>4485</v>
      </c>
      <c r="L33" s="13" t="s">
        <v>4485</v>
      </c>
      <c r="N33" s="115">
        <v>-0.66489361702127658</v>
      </c>
      <c r="O33">
        <v>5</v>
      </c>
      <c r="P33" t="s">
        <v>4485</v>
      </c>
      <c r="Q33" s="3" t="s">
        <v>4485</v>
      </c>
      <c r="R33" s="13" t="s">
        <v>4485</v>
      </c>
      <c r="T33" s="115">
        <v>0.76303773131457686</v>
      </c>
      <c r="U33">
        <v>5</v>
      </c>
      <c r="V33" t="s">
        <v>4485</v>
      </c>
      <c r="W33" s="3" t="s">
        <v>4485</v>
      </c>
      <c r="X33" s="13" t="s">
        <v>4485</v>
      </c>
      <c r="Z33" s="16">
        <v>-1.7316759537076762</v>
      </c>
      <c r="AA33">
        <v>5</v>
      </c>
      <c r="AB33" t="s">
        <v>4485</v>
      </c>
      <c r="AC33" s="3" t="s">
        <v>4485</v>
      </c>
      <c r="AD33" s="13" t="s">
        <v>4485</v>
      </c>
      <c r="AF33" s="16">
        <v>-0.22069406684791593</v>
      </c>
      <c r="AG33">
        <v>5</v>
      </c>
      <c r="AH33" t="s">
        <v>4485</v>
      </c>
      <c r="AI33" s="3" t="s">
        <v>4485</v>
      </c>
      <c r="AJ33" s="13" t="s">
        <v>4485</v>
      </c>
      <c r="AL33" s="115">
        <v>9.3947121191777186E-2</v>
      </c>
      <c r="AM33">
        <v>5</v>
      </c>
      <c r="AN33" t="s">
        <v>4485</v>
      </c>
      <c r="AO33" s="3" t="s">
        <v>4485</v>
      </c>
      <c r="AP33" s="13" t="s">
        <v>4485</v>
      </c>
      <c r="AR33" s="16">
        <v>1.2769353551476488</v>
      </c>
      <c r="AS33">
        <v>5</v>
      </c>
      <c r="AT33" t="s">
        <v>4485</v>
      </c>
      <c r="AU33" s="3" t="s">
        <v>4485</v>
      </c>
      <c r="AV33" s="13" t="s">
        <v>4485</v>
      </c>
      <c r="AY33" s="24">
        <v>0.22169998301150379</v>
      </c>
      <c r="AZ33" s="24" t="s">
        <v>4485</v>
      </c>
      <c r="BA33" s="24" t="s">
        <v>4485</v>
      </c>
      <c r="BF33" s="24">
        <v>0.17460631376211486</v>
      </c>
      <c r="BG33" s="24"/>
      <c r="BH33" s="24"/>
    </row>
    <row r="34" spans="1:60" x14ac:dyDescent="0.25">
      <c r="A34" s="12">
        <v>44789</v>
      </c>
      <c r="B34" s="115">
        <v>0.70621468926553677</v>
      </c>
      <c r="C34">
        <v>2</v>
      </c>
      <c r="D34" t="s">
        <v>4485</v>
      </c>
      <c r="E34" s="3" t="s">
        <v>4485</v>
      </c>
      <c r="F34" s="13" t="s">
        <v>4485</v>
      </c>
      <c r="H34" s="16">
        <v>1.1020130308207503</v>
      </c>
      <c r="I34">
        <v>2</v>
      </c>
      <c r="J34" t="s">
        <v>4485</v>
      </c>
      <c r="K34" s="3" t="s">
        <v>4485</v>
      </c>
      <c r="L34" s="13" t="s">
        <v>4485</v>
      </c>
      <c r="N34" s="115">
        <v>-5.577867023650156</v>
      </c>
      <c r="O34">
        <v>2</v>
      </c>
      <c r="P34" t="s">
        <v>4485</v>
      </c>
      <c r="Q34" s="3" t="s">
        <v>4485</v>
      </c>
      <c r="R34" s="13" t="s">
        <v>4485</v>
      </c>
      <c r="T34" s="115">
        <v>2.5341363067199336</v>
      </c>
      <c r="U34">
        <v>2</v>
      </c>
      <c r="V34" t="s">
        <v>4485</v>
      </c>
      <c r="W34" s="3" t="s">
        <v>4485</v>
      </c>
      <c r="X34" s="13" t="s">
        <v>4485</v>
      </c>
      <c r="Z34" s="16">
        <v>0.68917386373550482</v>
      </c>
      <c r="AA34">
        <v>2</v>
      </c>
      <c r="AB34" t="s">
        <v>4485</v>
      </c>
      <c r="AC34" s="3" t="s">
        <v>4485</v>
      </c>
      <c r="AD34" s="13" t="s">
        <v>4485</v>
      </c>
      <c r="AF34" s="16">
        <v>1.5931529683292818</v>
      </c>
      <c r="AG34">
        <v>2</v>
      </c>
      <c r="AH34" t="s">
        <v>4485</v>
      </c>
      <c r="AI34" s="3" t="s">
        <v>4485</v>
      </c>
      <c r="AJ34" s="13" t="s">
        <v>4485</v>
      </c>
      <c r="AL34" s="115">
        <v>1.6760525610083132</v>
      </c>
      <c r="AM34">
        <v>2</v>
      </c>
      <c r="AN34" t="s">
        <v>4485</v>
      </c>
      <c r="AO34" s="3" t="s">
        <v>4485</v>
      </c>
      <c r="AP34" s="13" t="s">
        <v>4485</v>
      </c>
      <c r="AR34" s="16">
        <v>0.18387181507748585</v>
      </c>
      <c r="AS34">
        <v>2</v>
      </c>
      <c r="AT34" t="s">
        <v>4485</v>
      </c>
      <c r="AU34" s="3" t="s">
        <v>4485</v>
      </c>
      <c r="AV34" s="13" t="s">
        <v>4485</v>
      </c>
      <c r="AY34" s="24">
        <v>0.71815415735542154</v>
      </c>
      <c r="AZ34" s="24" t="s">
        <v>4485</v>
      </c>
      <c r="BA34" s="24" t="s">
        <v>4485</v>
      </c>
      <c r="BF34" s="24">
        <v>0.40914715841149168</v>
      </c>
      <c r="BG34" s="24"/>
      <c r="BH34" s="24"/>
    </row>
    <row r="35" spans="1:60" x14ac:dyDescent="0.25">
      <c r="A35" s="12">
        <v>44790</v>
      </c>
      <c r="B35" s="115">
        <v>-0.28050490883590462</v>
      </c>
      <c r="C35">
        <v>3</v>
      </c>
      <c r="D35" t="s">
        <v>4485</v>
      </c>
      <c r="E35" s="3" t="s">
        <v>4485</v>
      </c>
      <c r="F35" s="13" t="s">
        <v>4485</v>
      </c>
      <c r="H35" s="16">
        <v>-0.37772613496488233</v>
      </c>
      <c r="I35">
        <v>3</v>
      </c>
      <c r="J35" t="s">
        <v>4485</v>
      </c>
      <c r="K35" s="3" t="s">
        <v>4485</v>
      </c>
      <c r="L35" s="13" t="s">
        <v>4485</v>
      </c>
      <c r="N35" s="115">
        <v>-0.14177693761813939</v>
      </c>
      <c r="O35">
        <v>3</v>
      </c>
      <c r="P35" t="s">
        <v>4485</v>
      </c>
      <c r="Q35" s="3" t="s">
        <v>4485</v>
      </c>
      <c r="R35" s="13" t="s">
        <v>4485</v>
      </c>
      <c r="T35" s="115">
        <v>0.50011630611770974</v>
      </c>
      <c r="U35">
        <v>3</v>
      </c>
      <c r="V35" t="s">
        <v>4485</v>
      </c>
      <c r="W35" s="3" t="s">
        <v>4485</v>
      </c>
      <c r="X35" s="13" t="s">
        <v>4485</v>
      </c>
      <c r="Z35" s="16">
        <v>-0.91838502859124382</v>
      </c>
      <c r="AA35">
        <v>3</v>
      </c>
      <c r="AB35" t="s">
        <v>4485</v>
      </c>
      <c r="AC35" s="3" t="s">
        <v>4485</v>
      </c>
      <c r="AD35" s="13" t="s">
        <v>4485</v>
      </c>
      <c r="AF35" s="16">
        <v>0.67522796832106879</v>
      </c>
      <c r="AG35">
        <v>3</v>
      </c>
      <c r="AH35" t="s">
        <v>4485</v>
      </c>
      <c r="AI35" s="3" t="s">
        <v>4485</v>
      </c>
      <c r="AJ35" s="13" t="s">
        <v>4485</v>
      </c>
      <c r="AL35" s="115">
        <v>0.31649742845840578</v>
      </c>
      <c r="AM35">
        <v>3</v>
      </c>
      <c r="AN35" t="s">
        <v>4485</v>
      </c>
      <c r="AO35" s="3" t="s">
        <v>4485</v>
      </c>
      <c r="AP35" s="13" t="s">
        <v>4485</v>
      </c>
      <c r="AR35" s="16">
        <v>-0.15731515469322652</v>
      </c>
      <c r="AS35">
        <v>3</v>
      </c>
      <c r="AT35" t="s">
        <v>4485</v>
      </c>
      <c r="AU35" s="3" t="s">
        <v>4485</v>
      </c>
      <c r="AV35" s="13" t="s">
        <v>4485</v>
      </c>
      <c r="AY35" s="24">
        <v>0.66759231988331158</v>
      </c>
      <c r="AZ35" s="24" t="s">
        <v>4485</v>
      </c>
      <c r="BA35" s="24" t="s">
        <v>4485</v>
      </c>
      <c r="BF35" s="24">
        <v>-4.8720488468232195E-3</v>
      </c>
      <c r="BG35" s="24"/>
      <c r="BH35" s="24"/>
    </row>
    <row r="36" spans="1:60" x14ac:dyDescent="0.25">
      <c r="A36" s="12">
        <v>44791</v>
      </c>
      <c r="B36" s="115">
        <v>0.61884669479605869</v>
      </c>
      <c r="C36">
        <v>4</v>
      </c>
      <c r="D36">
        <v>1.2167515563101334</v>
      </c>
      <c r="E36" s="3" t="s">
        <v>4485</v>
      </c>
      <c r="F36" s="13" t="s">
        <v>4485</v>
      </c>
      <c r="H36" s="16">
        <v>1.1127230699599211</v>
      </c>
      <c r="I36">
        <v>4</v>
      </c>
      <c r="J36">
        <v>3.4192785725209451</v>
      </c>
      <c r="K36" s="3" t="s">
        <v>4485</v>
      </c>
      <c r="L36" s="13" t="s">
        <v>4485</v>
      </c>
      <c r="N36" s="115">
        <v>-0.80454330336015945</v>
      </c>
      <c r="O36">
        <v>4</v>
      </c>
      <c r="P36">
        <v>-4.2047531992687457</v>
      </c>
      <c r="Q36" s="3" t="s">
        <v>4485</v>
      </c>
      <c r="R36" s="13" t="s">
        <v>4485</v>
      </c>
      <c r="T36" s="115">
        <v>0.27195926397407971</v>
      </c>
      <c r="U36">
        <v>4</v>
      </c>
      <c r="V36">
        <v>3.965682745380378</v>
      </c>
      <c r="W36" s="3" t="s">
        <v>4485</v>
      </c>
      <c r="X36" s="13" t="s">
        <v>4485</v>
      </c>
      <c r="Z36" s="16">
        <v>-2.0286813571178577</v>
      </c>
      <c r="AA36">
        <v>4</v>
      </c>
      <c r="AB36">
        <v>-5.3523639607485199E-2</v>
      </c>
      <c r="AC36" s="3" t="s">
        <v>4485</v>
      </c>
      <c r="AD36" s="13" t="s">
        <v>4485</v>
      </c>
      <c r="AF36" s="16">
        <v>4.4849092675588542</v>
      </c>
      <c r="AG36">
        <v>4</v>
      </c>
      <c r="AH36">
        <v>7.010335751428391</v>
      </c>
      <c r="AI36" s="3" t="s">
        <v>4485</v>
      </c>
      <c r="AJ36" s="13" t="s">
        <v>4485</v>
      </c>
      <c r="AL36" s="115">
        <v>2.3136584724595646</v>
      </c>
      <c r="AM36">
        <v>4</v>
      </c>
      <c r="AN36">
        <v>5.6037991858887315</v>
      </c>
      <c r="AO36" s="3" t="s">
        <v>4485</v>
      </c>
      <c r="AP36" s="13" t="s">
        <v>4485</v>
      </c>
      <c r="AR36" s="16">
        <v>0.65651260504201681</v>
      </c>
      <c r="AS36">
        <v>4</v>
      </c>
      <c r="AT36">
        <v>2.5414660246120921</v>
      </c>
      <c r="AU36" s="3" t="s">
        <v>4485</v>
      </c>
      <c r="AV36" s="13" t="s">
        <v>4485</v>
      </c>
      <c r="AY36" s="24">
        <v>6.8266993605193865E-2</v>
      </c>
      <c r="AZ36" s="24">
        <v>2.4052239125165742</v>
      </c>
      <c r="BA36" s="24" t="s">
        <v>4485</v>
      </c>
      <c r="BF36" s="24">
        <v>0.97576272890146454</v>
      </c>
      <c r="BG36" s="24">
        <v>2.5844534479455441</v>
      </c>
      <c r="BH36" s="24"/>
    </row>
    <row r="37" spans="1:60" x14ac:dyDescent="0.25">
      <c r="A37" s="12">
        <v>44792</v>
      </c>
      <c r="B37" s="115">
        <v>-1.6773832820799552</v>
      </c>
      <c r="C37">
        <v>5</v>
      </c>
      <c r="D37" t="s">
        <v>4485</v>
      </c>
      <c r="E37" s="3" t="s">
        <v>4485</v>
      </c>
      <c r="F37" s="13" t="s">
        <v>4485</v>
      </c>
      <c r="H37" s="16">
        <v>-1.9883337762963367E-2</v>
      </c>
      <c r="I37">
        <v>5</v>
      </c>
      <c r="J37" t="s">
        <v>4485</v>
      </c>
      <c r="K37" s="3" t="s">
        <v>4485</v>
      </c>
      <c r="L37" s="13" t="s">
        <v>4485</v>
      </c>
      <c r="N37" s="115">
        <v>2.6717557251908373</v>
      </c>
      <c r="O37">
        <v>5</v>
      </c>
      <c r="P37" t="s">
        <v>4485</v>
      </c>
      <c r="Q37" s="3" t="s">
        <v>4485</v>
      </c>
      <c r="R37" s="13" t="s">
        <v>4485</v>
      </c>
      <c r="T37" s="115">
        <v>-0.33469905938024014</v>
      </c>
      <c r="U37">
        <v>5</v>
      </c>
      <c r="V37" t="s">
        <v>4485</v>
      </c>
      <c r="W37" s="3" t="s">
        <v>4485</v>
      </c>
      <c r="X37" s="13" t="s">
        <v>4485</v>
      </c>
      <c r="Z37" s="16">
        <v>-1.0085683684398592</v>
      </c>
      <c r="AA37">
        <v>5</v>
      </c>
      <c r="AB37" t="s">
        <v>4485</v>
      </c>
      <c r="AC37" s="3" t="s">
        <v>4485</v>
      </c>
      <c r="AD37" s="13" t="s">
        <v>4485</v>
      </c>
      <c r="AF37" s="16">
        <v>-3.0475733397324483</v>
      </c>
      <c r="AG37">
        <v>5</v>
      </c>
      <c r="AH37" t="s">
        <v>4485</v>
      </c>
      <c r="AI37" s="3" t="s">
        <v>4485</v>
      </c>
      <c r="AJ37" s="13" t="s">
        <v>4485</v>
      </c>
      <c r="AL37" s="115">
        <v>-3.970191442888344</v>
      </c>
      <c r="AM37">
        <v>5</v>
      </c>
      <c r="AN37" t="s">
        <v>4485</v>
      </c>
      <c r="AO37" s="3" t="s">
        <v>4485</v>
      </c>
      <c r="AP37" s="13" t="s">
        <v>4485</v>
      </c>
      <c r="AR37" s="16">
        <v>-1.22619358205061</v>
      </c>
      <c r="AS37">
        <v>5</v>
      </c>
      <c r="AT37" t="s">
        <v>4485</v>
      </c>
      <c r="AU37" s="3" t="s">
        <v>4485</v>
      </c>
      <c r="AV37" s="13" t="s">
        <v>4485</v>
      </c>
      <c r="AY37" s="24">
        <v>-1.1029432239022041</v>
      </c>
      <c r="AZ37" s="24" t="s">
        <v>4485</v>
      </c>
      <c r="BA37" s="24" t="s">
        <v>4485</v>
      </c>
      <c r="BF37" s="24">
        <v>-1.170316993401854</v>
      </c>
      <c r="BG37" s="24"/>
      <c r="BH37" s="24"/>
    </row>
    <row r="38" spans="1:60" x14ac:dyDescent="0.25">
      <c r="A38" s="12">
        <v>44795</v>
      </c>
      <c r="B38" s="115">
        <v>-2.3599658800113765</v>
      </c>
      <c r="C38">
        <v>1</v>
      </c>
      <c r="D38" t="s">
        <v>4485</v>
      </c>
      <c r="E38" s="3" t="s">
        <v>4485</v>
      </c>
      <c r="F38" s="13" t="s">
        <v>4485</v>
      </c>
      <c r="H38" s="16">
        <v>-2.0685781785439046</v>
      </c>
      <c r="I38">
        <v>1</v>
      </c>
      <c r="J38" t="s">
        <v>4485</v>
      </c>
      <c r="K38" s="3" t="s">
        <v>4485</v>
      </c>
      <c r="L38" s="13" t="s">
        <v>4485</v>
      </c>
      <c r="N38" s="115">
        <v>-3.3457249070631918</v>
      </c>
      <c r="O38">
        <v>1</v>
      </c>
      <c r="P38" t="s">
        <v>4485</v>
      </c>
      <c r="Q38" s="3" t="s">
        <v>4485</v>
      </c>
      <c r="R38" s="13" t="s">
        <v>4485</v>
      </c>
      <c r="T38" s="115">
        <v>-2.7560650801922248</v>
      </c>
      <c r="U38">
        <v>1</v>
      </c>
      <c r="V38" t="s">
        <v>4485</v>
      </c>
      <c r="W38" s="3" t="s">
        <v>4485</v>
      </c>
      <c r="X38" s="13" t="s">
        <v>4485</v>
      </c>
      <c r="Z38" s="16">
        <v>-5.4278243620953761</v>
      </c>
      <c r="AA38">
        <v>1</v>
      </c>
      <c r="AB38" t="s">
        <v>4485</v>
      </c>
      <c r="AC38" s="3" t="s">
        <v>4485</v>
      </c>
      <c r="AD38" s="13" t="s">
        <v>4485</v>
      </c>
      <c r="AF38" s="16">
        <v>-3.8363962626075123</v>
      </c>
      <c r="AG38">
        <v>1</v>
      </c>
      <c r="AH38" t="s">
        <v>4485</v>
      </c>
      <c r="AI38" s="3" t="s">
        <v>4485</v>
      </c>
      <c r="AJ38" s="13" t="s">
        <v>4485</v>
      </c>
      <c r="AL38" s="115">
        <v>-2.3815895103023754</v>
      </c>
      <c r="AM38">
        <v>1</v>
      </c>
      <c r="AN38" t="s">
        <v>4485</v>
      </c>
      <c r="AO38" s="3" t="s">
        <v>4485</v>
      </c>
      <c r="AP38" s="13" t="s">
        <v>4485</v>
      </c>
      <c r="AR38" s="16">
        <v>-2.4035921817221402</v>
      </c>
      <c r="AS38">
        <v>1</v>
      </c>
      <c r="AT38" t="s">
        <v>4485</v>
      </c>
      <c r="AU38" s="3" t="s">
        <v>4485</v>
      </c>
      <c r="AV38" s="13" t="s">
        <v>4485</v>
      </c>
      <c r="AY38" s="24">
        <v>-1.507732938403971</v>
      </c>
      <c r="AZ38" s="24" t="s">
        <v>4485</v>
      </c>
      <c r="BA38" s="24" t="s">
        <v>4485</v>
      </c>
      <c r="BF38" s="24">
        <v>-3.037127749589497</v>
      </c>
      <c r="BG38" s="24"/>
      <c r="BH38" s="24"/>
    </row>
    <row r="39" spans="1:60" x14ac:dyDescent="0.25">
      <c r="A39" s="12">
        <v>44796</v>
      </c>
      <c r="B39" s="115">
        <v>4.1933605125218509</v>
      </c>
      <c r="C39">
        <v>2</v>
      </c>
      <c r="D39" t="s">
        <v>4485</v>
      </c>
      <c r="E39" s="3" t="s">
        <v>4485</v>
      </c>
      <c r="F39" s="13" t="s">
        <v>4485</v>
      </c>
      <c r="H39" s="16">
        <v>2.3000387778843541</v>
      </c>
      <c r="I39">
        <v>2</v>
      </c>
      <c r="J39" t="s">
        <v>4485</v>
      </c>
      <c r="K39" s="3" t="s">
        <v>4485</v>
      </c>
      <c r="L39" s="13" t="s">
        <v>4485</v>
      </c>
      <c r="N39" s="115">
        <v>0.72115384615384615</v>
      </c>
      <c r="O39">
        <v>2</v>
      </c>
      <c r="P39" t="s">
        <v>4485</v>
      </c>
      <c r="Q39" s="3" t="s">
        <v>4485</v>
      </c>
      <c r="R39" s="13" t="s">
        <v>4485</v>
      </c>
      <c r="T39" s="115">
        <v>0.39297409943435008</v>
      </c>
      <c r="U39">
        <v>2</v>
      </c>
      <c r="V39" t="s">
        <v>4485</v>
      </c>
      <c r="W39" s="3" t="s">
        <v>4485</v>
      </c>
      <c r="X39" s="13" t="s">
        <v>4485</v>
      </c>
      <c r="Z39" s="16">
        <v>-2.2881113547525977</v>
      </c>
      <c r="AA39">
        <v>2</v>
      </c>
      <c r="AB39" t="s">
        <v>4485</v>
      </c>
      <c r="AC39" s="3" t="s">
        <v>4485</v>
      </c>
      <c r="AD39" s="13" t="s">
        <v>4485</v>
      </c>
      <c r="AF39" s="16">
        <v>0.4665079467215752</v>
      </c>
      <c r="AG39">
        <v>2</v>
      </c>
      <c r="AH39" t="s">
        <v>4485</v>
      </c>
      <c r="AI39" s="3" t="s">
        <v>4485</v>
      </c>
      <c r="AJ39" s="13" t="s">
        <v>4485</v>
      </c>
      <c r="AL39" s="115">
        <v>0.93201754385964286</v>
      </c>
      <c r="AM39">
        <v>2</v>
      </c>
      <c r="AN39" t="s">
        <v>4485</v>
      </c>
      <c r="AO39" s="3" t="s">
        <v>4485</v>
      </c>
      <c r="AP39" s="13" t="s">
        <v>4485</v>
      </c>
      <c r="AR39" s="16">
        <v>0.1082543978349059</v>
      </c>
      <c r="AS39">
        <v>2</v>
      </c>
      <c r="AT39" t="s">
        <v>4485</v>
      </c>
      <c r="AU39" s="3" t="s">
        <v>4485</v>
      </c>
      <c r="AV39" s="13" t="s">
        <v>4485</v>
      </c>
      <c r="AY39" s="24">
        <v>0.49626372872440366</v>
      </c>
      <c r="AZ39" s="24" t="s">
        <v>4485</v>
      </c>
      <c r="BA39" s="24" t="s">
        <v>4485</v>
      </c>
      <c r="BF39" s="24">
        <v>0.96371328264631162</v>
      </c>
      <c r="BG39" s="24"/>
      <c r="BH39" s="24"/>
    </row>
    <row r="40" spans="1:60" x14ac:dyDescent="0.25">
      <c r="A40" s="12">
        <v>44797</v>
      </c>
      <c r="B40" s="115">
        <v>-0.50307434320849953</v>
      </c>
      <c r="C40">
        <v>3</v>
      </c>
      <c r="D40" t="s">
        <v>4485</v>
      </c>
      <c r="E40" s="3" t="s">
        <v>4485</v>
      </c>
      <c r="F40" s="13" t="s">
        <v>4485</v>
      </c>
      <c r="H40" s="16">
        <v>-0.64589881683307082</v>
      </c>
      <c r="I40">
        <v>3</v>
      </c>
      <c r="J40" t="s">
        <v>4485</v>
      </c>
      <c r="K40" s="3" t="s">
        <v>4485</v>
      </c>
      <c r="L40" s="13" t="s">
        <v>4485</v>
      </c>
      <c r="N40" s="115">
        <v>0.66825775656324859</v>
      </c>
      <c r="O40">
        <v>3</v>
      </c>
      <c r="P40" t="s">
        <v>4485</v>
      </c>
      <c r="Q40" s="3" t="s">
        <v>4485</v>
      </c>
      <c r="R40" s="13" t="s">
        <v>4485</v>
      </c>
      <c r="T40" s="115">
        <v>4.5074432121463737</v>
      </c>
      <c r="U40">
        <v>3</v>
      </c>
      <c r="V40" t="s">
        <v>4485</v>
      </c>
      <c r="W40" s="3" t="s">
        <v>4485</v>
      </c>
      <c r="X40" s="13" t="s">
        <v>4485</v>
      </c>
      <c r="Z40" s="16">
        <v>4.8785247341204013E-2</v>
      </c>
      <c r="AA40">
        <v>3</v>
      </c>
      <c r="AB40" t="s">
        <v>4485</v>
      </c>
      <c r="AC40" s="3" t="s">
        <v>4485</v>
      </c>
      <c r="AD40" s="13" t="s">
        <v>4485</v>
      </c>
      <c r="AF40" s="16">
        <v>-0.57322189131199397</v>
      </c>
      <c r="AG40">
        <v>3</v>
      </c>
      <c r="AH40" t="s">
        <v>4485</v>
      </c>
      <c r="AI40" s="3" t="s">
        <v>4485</v>
      </c>
      <c r="AJ40" s="13" t="s">
        <v>4485</v>
      </c>
      <c r="AL40" s="115">
        <v>1.0456273764258617</v>
      </c>
      <c r="AM40">
        <v>3</v>
      </c>
      <c r="AN40" t="s">
        <v>4485</v>
      </c>
      <c r="AO40" s="3" t="s">
        <v>4485</v>
      </c>
      <c r="AP40" s="13" t="s">
        <v>4485</v>
      </c>
      <c r="AR40" s="16">
        <v>3.2170856988375331</v>
      </c>
      <c r="AS40">
        <v>3</v>
      </c>
      <c r="AT40" t="s">
        <v>4485</v>
      </c>
      <c r="AU40" s="3" t="s">
        <v>4485</v>
      </c>
      <c r="AV40" s="13" t="s">
        <v>4485</v>
      </c>
      <c r="AY40" s="24">
        <v>0.15616555255298381</v>
      </c>
      <c r="AZ40" s="24" t="s">
        <v>4485</v>
      </c>
      <c r="BA40" s="24" t="s">
        <v>4485</v>
      </c>
      <c r="BF40" s="24">
        <v>0.9886991822593405</v>
      </c>
      <c r="BG40" s="24"/>
      <c r="BH40" s="24"/>
    </row>
    <row r="41" spans="1:60" x14ac:dyDescent="0.25">
      <c r="A41" s="12">
        <v>44798</v>
      </c>
      <c r="B41" s="115">
        <v>6.4325842696629154</v>
      </c>
      <c r="C41">
        <v>4</v>
      </c>
      <c r="D41">
        <v>5.9267542633491725</v>
      </c>
      <c r="E41" s="3" t="s">
        <v>4485</v>
      </c>
      <c r="F41" s="13" t="s">
        <v>4485</v>
      </c>
      <c r="H41" s="16">
        <v>-0.24517973823398009</v>
      </c>
      <c r="I41">
        <v>4</v>
      </c>
      <c r="J41">
        <v>-0.72699078172492027</v>
      </c>
      <c r="K41" s="3" t="s">
        <v>4485</v>
      </c>
      <c r="L41" s="13" t="s">
        <v>4485</v>
      </c>
      <c r="N41" s="115">
        <v>1.6121384542437203</v>
      </c>
      <c r="O41">
        <v>4</v>
      </c>
      <c r="P41">
        <v>2.2423664122137485</v>
      </c>
      <c r="Q41" s="3" t="s">
        <v>4485</v>
      </c>
      <c r="R41" s="13" t="s">
        <v>4485</v>
      </c>
      <c r="T41" s="115">
        <v>1.5379376879859337</v>
      </c>
      <c r="U41">
        <v>4</v>
      </c>
      <c r="V41">
        <v>3.2488891453632611</v>
      </c>
      <c r="W41" s="3" t="s">
        <v>4485</v>
      </c>
      <c r="X41" s="13" t="s">
        <v>4485</v>
      </c>
      <c r="Z41" s="16">
        <v>-1.3555685586112824</v>
      </c>
      <c r="AA41">
        <v>4</v>
      </c>
      <c r="AB41">
        <v>-9.7197429489468128</v>
      </c>
      <c r="AC41" s="3" t="s">
        <v>4485</v>
      </c>
      <c r="AD41" s="13" t="s">
        <v>4485</v>
      </c>
      <c r="AF41" s="16">
        <v>-0.98879154856996498</v>
      </c>
      <c r="AG41">
        <v>4</v>
      </c>
      <c r="AH41">
        <v>-7.7899094126822321</v>
      </c>
      <c r="AI41" s="3" t="s">
        <v>4485</v>
      </c>
      <c r="AJ41" s="13" t="s">
        <v>4485</v>
      </c>
      <c r="AL41" s="115">
        <v>1.2498320118263613</v>
      </c>
      <c r="AM41">
        <v>4</v>
      </c>
      <c r="AN41">
        <v>-3.1992804831041983</v>
      </c>
      <c r="AO41" s="3" t="s">
        <v>4485</v>
      </c>
      <c r="AP41" s="13" t="s">
        <v>4485</v>
      </c>
      <c r="AR41" s="16">
        <v>0.13095861707700368</v>
      </c>
      <c r="AS41">
        <v>4</v>
      </c>
      <c r="AT41">
        <v>-0.2608922515001304</v>
      </c>
      <c r="AU41" s="3" t="s">
        <v>4485</v>
      </c>
      <c r="AV41" s="13" t="s">
        <v>4485</v>
      </c>
      <c r="AY41" s="24">
        <v>-0.46861820113093194</v>
      </c>
      <c r="AZ41" s="24">
        <v>-2.4172305293347773</v>
      </c>
      <c r="BA41" s="24" t="s">
        <v>4485</v>
      </c>
      <c r="BF41" s="24">
        <v>1.2168870540660077</v>
      </c>
      <c r="BG41" s="24">
        <v>-1.553673777178</v>
      </c>
      <c r="BH41" s="24"/>
    </row>
    <row r="42" spans="1:60" x14ac:dyDescent="0.25">
      <c r="A42" s="12">
        <v>44799</v>
      </c>
      <c r="B42" s="115">
        <v>-0.76537344945895414</v>
      </c>
      <c r="C42">
        <v>5</v>
      </c>
      <c r="D42" t="s">
        <v>4485</v>
      </c>
      <c r="E42" s="3" t="s">
        <v>4485</v>
      </c>
      <c r="F42" s="13" t="s">
        <v>4485</v>
      </c>
      <c r="H42" s="16">
        <v>0.52236297281900879</v>
      </c>
      <c r="I42">
        <v>5</v>
      </c>
      <c r="J42" t="s">
        <v>4485</v>
      </c>
      <c r="K42" s="3" t="s">
        <v>4485</v>
      </c>
      <c r="L42" s="13" t="s">
        <v>4485</v>
      </c>
      <c r="N42" s="115">
        <v>1.2599160055996212</v>
      </c>
      <c r="O42">
        <v>5</v>
      </c>
      <c r="P42" t="s">
        <v>4485</v>
      </c>
      <c r="Q42" s="3" t="s">
        <v>4485</v>
      </c>
      <c r="R42" s="13" t="s">
        <v>4485</v>
      </c>
      <c r="T42" s="115">
        <v>7.059020791415155</v>
      </c>
      <c r="U42">
        <v>5</v>
      </c>
      <c r="V42" t="s">
        <v>4485</v>
      </c>
      <c r="W42" s="3" t="s">
        <v>4485</v>
      </c>
      <c r="X42" s="13" t="s">
        <v>4485</v>
      </c>
      <c r="Z42" s="16">
        <v>1.2654473554127488</v>
      </c>
      <c r="AA42">
        <v>5</v>
      </c>
      <c r="AB42" t="s">
        <v>4485</v>
      </c>
      <c r="AC42" s="3" t="s">
        <v>4485</v>
      </c>
      <c r="AD42" s="13" t="s">
        <v>4485</v>
      </c>
      <c r="AF42" s="16">
        <v>-0.3578283074721057</v>
      </c>
      <c r="AG42">
        <v>5</v>
      </c>
      <c r="AH42" t="s">
        <v>4485</v>
      </c>
      <c r="AI42" s="3" t="s">
        <v>4485</v>
      </c>
      <c r="AJ42" s="13" t="s">
        <v>4485</v>
      </c>
      <c r="AL42" s="115">
        <v>0.87602867002920404</v>
      </c>
      <c r="AM42">
        <v>5</v>
      </c>
      <c r="AN42" t="s">
        <v>4485</v>
      </c>
      <c r="AO42" s="3" t="s">
        <v>4485</v>
      </c>
      <c r="AP42" s="13" t="s">
        <v>4485</v>
      </c>
      <c r="AR42" s="16">
        <v>5.2314935914200528E-2</v>
      </c>
      <c r="AS42">
        <v>5</v>
      </c>
      <c r="AT42" t="s">
        <v>4485</v>
      </c>
      <c r="AU42" s="3" t="s">
        <v>4485</v>
      </c>
      <c r="AV42" s="13" t="s">
        <v>4485</v>
      </c>
      <c r="AY42" s="24">
        <v>0.20801885581069271</v>
      </c>
      <c r="AZ42" s="24" t="s">
        <v>4485</v>
      </c>
      <c r="BA42" s="24" t="s">
        <v>4485</v>
      </c>
      <c r="BF42" s="24">
        <v>1.1910877749117921</v>
      </c>
      <c r="BG42" s="24"/>
      <c r="BH42" s="24"/>
    </row>
    <row r="43" spans="1:60" x14ac:dyDescent="0.25">
      <c r="A43" s="12">
        <v>44802</v>
      </c>
      <c r="B43" s="115">
        <v>-4.7074468085106353</v>
      </c>
      <c r="C43">
        <v>1</v>
      </c>
      <c r="D43" t="s">
        <v>4485</v>
      </c>
      <c r="E43" s="3" t="s">
        <v>4485</v>
      </c>
      <c r="F43" s="13" t="s">
        <v>4485</v>
      </c>
      <c r="H43" s="16">
        <v>-1.0951667681266251</v>
      </c>
      <c r="I43">
        <v>1</v>
      </c>
      <c r="J43" t="s">
        <v>4485</v>
      </c>
      <c r="K43" s="3" t="s">
        <v>4485</v>
      </c>
      <c r="L43" s="13" t="s">
        <v>4485</v>
      </c>
      <c r="N43" s="115">
        <v>1.6589861751152049</v>
      </c>
      <c r="O43">
        <v>1</v>
      </c>
      <c r="P43" t="s">
        <v>4485</v>
      </c>
      <c r="Q43" s="3" t="s">
        <v>4485</v>
      </c>
      <c r="R43" s="13" t="s">
        <v>4485</v>
      </c>
      <c r="T43" s="115">
        <v>7.8047507178282434</v>
      </c>
      <c r="U43">
        <v>1</v>
      </c>
      <c r="V43" t="s">
        <v>4485</v>
      </c>
      <c r="W43" s="3" t="s">
        <v>4485</v>
      </c>
      <c r="X43" s="13" t="s">
        <v>4485</v>
      </c>
      <c r="Z43" s="16">
        <v>-3.1240847407985943</v>
      </c>
      <c r="AA43">
        <v>1</v>
      </c>
      <c r="AB43" t="s">
        <v>4485</v>
      </c>
      <c r="AC43" s="3" t="s">
        <v>4485</v>
      </c>
      <c r="AD43" s="13" t="s">
        <v>4485</v>
      </c>
      <c r="AF43" s="16">
        <v>-0.18282132480166854</v>
      </c>
      <c r="AG43">
        <v>1</v>
      </c>
      <c r="AH43" t="s">
        <v>4485</v>
      </c>
      <c r="AI43" s="3" t="s">
        <v>4485</v>
      </c>
      <c r="AJ43" s="13" t="s">
        <v>4485</v>
      </c>
      <c r="AL43" s="115">
        <v>-2.6578947368421111</v>
      </c>
      <c r="AM43">
        <v>1</v>
      </c>
      <c r="AN43" t="s">
        <v>4485</v>
      </c>
      <c r="AO43" s="3" t="s">
        <v>4485</v>
      </c>
      <c r="AP43" s="13" t="s">
        <v>4485</v>
      </c>
      <c r="AR43" s="16">
        <v>-1.4640522875817052</v>
      </c>
      <c r="AS43">
        <v>1</v>
      </c>
      <c r="AT43" t="s">
        <v>4485</v>
      </c>
      <c r="AU43" s="3" t="s">
        <v>4485</v>
      </c>
      <c r="AV43" s="13" t="s">
        <v>4485</v>
      </c>
      <c r="AY43" s="24">
        <v>-1.400998923622778</v>
      </c>
      <c r="AZ43" s="24" t="s">
        <v>4485</v>
      </c>
      <c r="BA43" s="24" t="s">
        <v>4485</v>
      </c>
      <c r="BF43" s="24">
        <v>-0.45104360236454616</v>
      </c>
      <c r="BG43" s="24"/>
      <c r="BH43" s="24"/>
    </row>
    <row r="44" spans="1:60" x14ac:dyDescent="0.25">
      <c r="A44" s="12">
        <v>44803</v>
      </c>
      <c r="B44" s="115">
        <v>0.44655316773652409</v>
      </c>
      <c r="C44">
        <v>2</v>
      </c>
      <c r="D44" t="s">
        <v>4485</v>
      </c>
      <c r="E44" s="3" t="s">
        <v>4485</v>
      </c>
      <c r="F44" s="13" t="s">
        <v>4485</v>
      </c>
      <c r="H44" s="16">
        <v>3.345670338747992</v>
      </c>
      <c r="I44">
        <v>2</v>
      </c>
      <c r="J44" t="s">
        <v>4485</v>
      </c>
      <c r="K44" s="3" t="s">
        <v>4485</v>
      </c>
      <c r="L44" s="13" t="s">
        <v>4485</v>
      </c>
      <c r="N44" s="115">
        <v>1.3145965548504106</v>
      </c>
      <c r="O44">
        <v>2</v>
      </c>
      <c r="P44" t="s">
        <v>4485</v>
      </c>
      <c r="Q44" s="3" t="s">
        <v>4485</v>
      </c>
      <c r="R44" s="13" t="s">
        <v>4485</v>
      </c>
      <c r="T44" s="115">
        <v>3.3607748184019419</v>
      </c>
      <c r="U44">
        <v>2</v>
      </c>
      <c r="V44" t="s">
        <v>4485</v>
      </c>
      <c r="W44" s="3" t="s">
        <v>4485</v>
      </c>
      <c r="X44" s="13" t="s">
        <v>4485</v>
      </c>
      <c r="Z44" s="16">
        <v>1.3907084551043101</v>
      </c>
      <c r="AA44">
        <v>2</v>
      </c>
      <c r="AB44" t="s">
        <v>4485</v>
      </c>
      <c r="AC44" s="3" t="s">
        <v>4485</v>
      </c>
      <c r="AD44" s="13" t="s">
        <v>4485</v>
      </c>
      <c r="AF44" s="16">
        <v>0.49713818479149036</v>
      </c>
      <c r="AG44">
        <v>2</v>
      </c>
      <c r="AH44" t="s">
        <v>4485</v>
      </c>
      <c r="AI44" s="3" t="s">
        <v>4485</v>
      </c>
      <c r="AJ44" s="13" t="s">
        <v>4485</v>
      </c>
      <c r="AL44" s="115">
        <v>5.4339010543390174</v>
      </c>
      <c r="AM44">
        <v>2</v>
      </c>
      <c r="AN44" t="s">
        <v>4485</v>
      </c>
      <c r="AO44" s="3" t="s">
        <v>4485</v>
      </c>
      <c r="AP44" s="13" t="s">
        <v>4485</v>
      </c>
      <c r="AR44" s="16">
        <v>2.3083045900769554</v>
      </c>
      <c r="AS44">
        <v>2</v>
      </c>
      <c r="AT44" t="s">
        <v>4485</v>
      </c>
      <c r="AU44" s="3" t="s">
        <v>4485</v>
      </c>
      <c r="AV44" s="13" t="s">
        <v>4485</v>
      </c>
      <c r="AY44" s="24">
        <v>2.5784241808131378</v>
      </c>
      <c r="AZ44" s="24" t="s">
        <v>4485</v>
      </c>
      <c r="BA44" s="24" t="s">
        <v>4485</v>
      </c>
      <c r="BF44" s="24">
        <v>2.1619916184694206</v>
      </c>
      <c r="BG44" s="24"/>
      <c r="BH44" s="24"/>
    </row>
    <row r="45" spans="1:60" x14ac:dyDescent="0.25">
      <c r="A45" s="12">
        <v>44805</v>
      </c>
      <c r="B45" s="115">
        <v>0.61128091136428053</v>
      </c>
      <c r="C45">
        <v>4</v>
      </c>
      <c r="D45">
        <v>1.713483146067422</v>
      </c>
      <c r="E45" s="3">
        <v>44805</v>
      </c>
      <c r="F45" s="13">
        <v>-3.8387185860259687</v>
      </c>
      <c r="H45" s="16">
        <v>-0.85623634121327319</v>
      </c>
      <c r="I45">
        <v>4</v>
      </c>
      <c r="J45">
        <v>1.6182665933068572</v>
      </c>
      <c r="K45" s="3">
        <v>44805</v>
      </c>
      <c r="L45" s="13">
        <v>0.11866158427542572</v>
      </c>
      <c r="N45" s="115">
        <v>9.1275167785234927</v>
      </c>
      <c r="O45">
        <v>4</v>
      </c>
      <c r="P45">
        <v>15.647226173541961</v>
      </c>
      <c r="Q45" s="3">
        <v>44805</v>
      </c>
      <c r="R45" s="13">
        <v>21.033210332103302</v>
      </c>
      <c r="T45" s="115">
        <v>2.8673163418290768</v>
      </c>
      <c r="U45">
        <v>4</v>
      </c>
      <c r="V45">
        <v>24.601327960955679</v>
      </c>
      <c r="W45" s="3">
        <v>44805</v>
      </c>
      <c r="X45" s="13">
        <v>2.8967024959008825</v>
      </c>
      <c r="Z45" s="16">
        <v>-1.4909054765927841</v>
      </c>
      <c r="AA45">
        <v>4</v>
      </c>
      <c r="AB45">
        <v>-3.3450360834796236</v>
      </c>
      <c r="AC45" s="3">
        <v>44805</v>
      </c>
      <c r="AD45" s="13">
        <v>-4.6413076379780094</v>
      </c>
      <c r="AF45" s="16">
        <v>-0.3612458098740492</v>
      </c>
      <c r="AG45">
        <v>4</v>
      </c>
      <c r="AH45">
        <v>-1.391393970626136</v>
      </c>
      <c r="AI45" s="3">
        <v>44805</v>
      </c>
      <c r="AJ45" s="13">
        <v>4.3898615103214134</v>
      </c>
      <c r="AL45" s="115">
        <v>2.1282051282051313</v>
      </c>
      <c r="AM45">
        <v>4</v>
      </c>
      <c r="AN45">
        <v>7.0555032925682033</v>
      </c>
      <c r="AO45" s="3">
        <v>44805</v>
      </c>
      <c r="AP45" s="13">
        <v>-10.444388651770032</v>
      </c>
      <c r="AR45" s="16">
        <v>-0.18153526970955536</v>
      </c>
      <c r="AS45">
        <v>4</v>
      </c>
      <c r="AT45">
        <v>0.81194342587741375</v>
      </c>
      <c r="AU45" s="3">
        <v>44805</v>
      </c>
      <c r="AV45" s="13">
        <v>-9.353078721745911</v>
      </c>
      <c r="AY45" s="24">
        <v>-1.2190795808393349</v>
      </c>
      <c r="AZ45" s="24">
        <v>-0.35302571151864365</v>
      </c>
      <c r="BA45" s="24">
        <v>-2.5563194016918644</v>
      </c>
      <c r="BF45" s="24">
        <v>1.5026292516259017</v>
      </c>
      <c r="BG45" s="24">
        <v>5.9368924352440002</v>
      </c>
      <c r="BH45" s="24">
        <v>0.61736525554197297</v>
      </c>
    </row>
    <row r="46" spans="1:60" x14ac:dyDescent="0.25">
      <c r="A46" s="12">
        <v>44806</v>
      </c>
      <c r="B46" s="115">
        <v>-0.52471692902514055</v>
      </c>
      <c r="C46">
        <v>5</v>
      </c>
      <c r="D46" t="s">
        <v>4485</v>
      </c>
      <c r="E46" s="3" t="s">
        <v>4485</v>
      </c>
      <c r="F46" s="13" t="s">
        <v>4485</v>
      </c>
      <c r="H46" s="16">
        <v>-1.3637683994617278</v>
      </c>
      <c r="I46">
        <v>5</v>
      </c>
      <c r="J46" t="s">
        <v>4485</v>
      </c>
      <c r="K46" s="3" t="s">
        <v>4485</v>
      </c>
      <c r="L46" s="13" t="s">
        <v>4485</v>
      </c>
      <c r="N46" s="115">
        <v>2.6650266502665025</v>
      </c>
      <c r="O46">
        <v>5</v>
      </c>
      <c r="P46" t="s">
        <v>4485</v>
      </c>
      <c r="Q46" s="3" t="s">
        <v>4485</v>
      </c>
      <c r="R46" s="13" t="s">
        <v>4485</v>
      </c>
      <c r="T46" s="115">
        <v>-3.5297868464201132</v>
      </c>
      <c r="U46">
        <v>5</v>
      </c>
      <c r="V46" t="s">
        <v>4485</v>
      </c>
      <c r="W46" s="3" t="s">
        <v>4485</v>
      </c>
      <c r="X46" s="13" t="s">
        <v>4485</v>
      </c>
      <c r="Z46" s="16">
        <v>-2.472000807183937</v>
      </c>
      <c r="AA46">
        <v>5</v>
      </c>
      <c r="AB46" t="s">
        <v>4485</v>
      </c>
      <c r="AC46" s="3" t="s">
        <v>4485</v>
      </c>
      <c r="AD46" s="13" t="s">
        <v>4485</v>
      </c>
      <c r="AF46" s="16">
        <v>0.25150248236217249</v>
      </c>
      <c r="AG46">
        <v>5</v>
      </c>
      <c r="AH46" t="s">
        <v>4485</v>
      </c>
      <c r="AI46" s="3" t="s">
        <v>4485</v>
      </c>
      <c r="AJ46" s="13" t="s">
        <v>4485</v>
      </c>
      <c r="AL46" s="115">
        <v>-0.82852121516445165</v>
      </c>
      <c r="AM46">
        <v>5</v>
      </c>
      <c r="AN46" t="s">
        <v>4485</v>
      </c>
      <c r="AO46" s="3" t="s">
        <v>4485</v>
      </c>
      <c r="AP46" s="13" t="s">
        <v>4485</v>
      </c>
      <c r="AR46" s="16">
        <v>-0.88334632372044108</v>
      </c>
      <c r="AS46">
        <v>5</v>
      </c>
      <c r="AT46" t="s">
        <v>4485</v>
      </c>
      <c r="AU46" s="3" t="s">
        <v>4485</v>
      </c>
      <c r="AV46" s="13" t="s">
        <v>4485</v>
      </c>
      <c r="AY46" s="24">
        <v>-1.909615340765753E-2</v>
      </c>
      <c r="AZ46" s="24" t="s">
        <v>4485</v>
      </c>
      <c r="BA46" s="24" t="s">
        <v>4485</v>
      </c>
      <c r="BF46" s="24">
        <v>-0.7778857475700377</v>
      </c>
      <c r="BG46" s="24"/>
      <c r="BH46" s="24"/>
    </row>
    <row r="47" spans="1:60" x14ac:dyDescent="0.25">
      <c r="A47" s="12">
        <v>44809</v>
      </c>
      <c r="B47" s="115">
        <v>-0.77734591893392879</v>
      </c>
      <c r="C47">
        <v>1</v>
      </c>
      <c r="D47" t="s">
        <v>4485</v>
      </c>
      <c r="E47" s="3" t="s">
        <v>4485</v>
      </c>
      <c r="F47" s="13" t="s">
        <v>4485</v>
      </c>
      <c r="H47" s="16">
        <v>-0.25993695401970712</v>
      </c>
      <c r="I47">
        <v>1</v>
      </c>
      <c r="J47" t="s">
        <v>4485</v>
      </c>
      <c r="K47" s="3" t="s">
        <v>4485</v>
      </c>
      <c r="L47" s="13" t="s">
        <v>4485</v>
      </c>
      <c r="N47" s="115">
        <v>2.3162939297124532</v>
      </c>
      <c r="O47">
        <v>1</v>
      </c>
      <c r="P47" t="s">
        <v>4485</v>
      </c>
      <c r="Q47" s="3" t="s">
        <v>4485</v>
      </c>
      <c r="R47" s="13" t="s">
        <v>4485</v>
      </c>
      <c r="T47" s="115">
        <v>1.7326849534960707</v>
      </c>
      <c r="U47">
        <v>1</v>
      </c>
      <c r="V47" t="s">
        <v>4485</v>
      </c>
      <c r="W47" s="3" t="s">
        <v>4485</v>
      </c>
      <c r="X47" s="13" t="s">
        <v>4485</v>
      </c>
      <c r="Z47" s="16">
        <v>2.4932753983033336</v>
      </c>
      <c r="AA47">
        <v>1</v>
      </c>
      <c r="AB47" t="s">
        <v>4485</v>
      </c>
      <c r="AC47" s="3" t="s">
        <v>4485</v>
      </c>
      <c r="AD47" s="13" t="s">
        <v>4485</v>
      </c>
      <c r="AF47" s="16">
        <v>1.0393249275078889</v>
      </c>
      <c r="AG47">
        <v>1</v>
      </c>
      <c r="AH47" t="s">
        <v>4485</v>
      </c>
      <c r="AI47" s="3" t="s">
        <v>4485</v>
      </c>
      <c r="AJ47" s="13" t="s">
        <v>4485</v>
      </c>
      <c r="AL47" s="115">
        <v>-0.22784810126581703</v>
      </c>
      <c r="AM47">
        <v>1</v>
      </c>
      <c r="AN47" t="s">
        <v>4485</v>
      </c>
      <c r="AO47" s="3" t="s">
        <v>4485</v>
      </c>
      <c r="AP47" s="13" t="s">
        <v>4485</v>
      </c>
      <c r="AR47" s="16">
        <v>1.4154652686762719</v>
      </c>
      <c r="AS47">
        <v>1</v>
      </c>
      <c r="AT47" t="s">
        <v>4485</v>
      </c>
      <c r="AU47" s="3" t="s">
        <v>4485</v>
      </c>
      <c r="AV47" s="13" t="s">
        <v>4485</v>
      </c>
      <c r="AY47" s="24">
        <v>0.72037606652431252</v>
      </c>
      <c r="AZ47" s="24" t="s">
        <v>4485</v>
      </c>
      <c r="BA47" s="24" t="s">
        <v>4485</v>
      </c>
      <c r="BF47" s="24">
        <v>0.92250372401045766</v>
      </c>
      <c r="BG47" s="24"/>
      <c r="BH47" s="24"/>
    </row>
    <row r="48" spans="1:60" x14ac:dyDescent="0.25">
      <c r="A48" s="12">
        <v>44810</v>
      </c>
      <c r="B48" s="115">
        <v>-1.2311135982092829</v>
      </c>
      <c r="C48">
        <v>2</v>
      </c>
      <c r="D48" t="s">
        <v>4485</v>
      </c>
      <c r="E48" s="3" t="s">
        <v>4485</v>
      </c>
      <c r="F48" s="13" t="s">
        <v>4485</v>
      </c>
      <c r="H48" s="16">
        <v>0.14612482977210553</v>
      </c>
      <c r="I48">
        <v>2</v>
      </c>
      <c r="J48" t="s">
        <v>4485</v>
      </c>
      <c r="K48" s="3" t="s">
        <v>4485</v>
      </c>
      <c r="L48" s="13" t="s">
        <v>4485</v>
      </c>
      <c r="N48" s="115">
        <v>-2.2638563622170116</v>
      </c>
      <c r="O48">
        <v>2</v>
      </c>
      <c r="P48" t="s">
        <v>4485</v>
      </c>
      <c r="Q48" s="3" t="s">
        <v>4485</v>
      </c>
      <c r="R48" s="13" t="s">
        <v>4485</v>
      </c>
      <c r="T48" s="115">
        <v>-1.0859476517542273</v>
      </c>
      <c r="U48">
        <v>2</v>
      </c>
      <c r="V48" t="s">
        <v>4485</v>
      </c>
      <c r="W48" s="3" t="s">
        <v>4485</v>
      </c>
      <c r="X48" s="13" t="s">
        <v>4485</v>
      </c>
      <c r="Z48" s="16">
        <v>-1.1002321590794479</v>
      </c>
      <c r="AA48">
        <v>2</v>
      </c>
      <c r="AB48" t="s">
        <v>4485</v>
      </c>
      <c r="AC48" s="3" t="s">
        <v>4485</v>
      </c>
      <c r="AD48" s="13" t="s">
        <v>4485</v>
      </c>
      <c r="AF48" s="16">
        <v>0.409518895911269</v>
      </c>
      <c r="AG48">
        <v>2</v>
      </c>
      <c r="AH48" t="s">
        <v>4485</v>
      </c>
      <c r="AI48" s="3" t="s">
        <v>4485</v>
      </c>
      <c r="AJ48" s="13" t="s">
        <v>4485</v>
      </c>
      <c r="AL48" s="115">
        <v>0.29180411063181355</v>
      </c>
      <c r="AM48">
        <v>2</v>
      </c>
      <c r="AN48" t="s">
        <v>4485</v>
      </c>
      <c r="AO48" s="3" t="s">
        <v>4485</v>
      </c>
      <c r="AP48" s="13" t="s">
        <v>4485</v>
      </c>
      <c r="AR48" s="16">
        <v>0.10338588782632054</v>
      </c>
      <c r="AS48">
        <v>2</v>
      </c>
      <c r="AT48" t="s">
        <v>4485</v>
      </c>
      <c r="AU48" s="3" t="s">
        <v>4485</v>
      </c>
      <c r="AV48" s="13" t="s">
        <v>4485</v>
      </c>
      <c r="AY48" s="24">
        <v>-5.7738681520229644E-2</v>
      </c>
      <c r="AZ48" s="24" t="s">
        <v>4485</v>
      </c>
      <c r="BA48" s="24" t="s">
        <v>4485</v>
      </c>
      <c r="BF48" s="24">
        <v>-0.58302923777628812</v>
      </c>
      <c r="BG48" s="24"/>
      <c r="BH48" s="24"/>
    </row>
    <row r="49" spans="1:60" x14ac:dyDescent="0.25">
      <c r="A49" s="12">
        <v>44811</v>
      </c>
      <c r="B49" s="115">
        <v>-2.6062322946175605</v>
      </c>
      <c r="C49">
        <v>3</v>
      </c>
      <c r="D49" t="s">
        <v>4485</v>
      </c>
      <c r="E49" s="3" t="s">
        <v>4485</v>
      </c>
      <c r="F49" s="13" t="s">
        <v>4485</v>
      </c>
      <c r="H49" s="16">
        <v>-0.23837244867771695</v>
      </c>
      <c r="I49">
        <v>3</v>
      </c>
      <c r="J49" t="s">
        <v>4485</v>
      </c>
      <c r="K49" s="3" t="s">
        <v>4485</v>
      </c>
      <c r="L49" s="13" t="s">
        <v>4485</v>
      </c>
      <c r="N49" s="115">
        <v>6.3498402555910562</v>
      </c>
      <c r="O49">
        <v>3</v>
      </c>
      <c r="P49" t="s">
        <v>4485</v>
      </c>
      <c r="Q49" s="3" t="s">
        <v>4485</v>
      </c>
      <c r="R49" s="13" t="s">
        <v>4485</v>
      </c>
      <c r="T49" s="115">
        <v>6.3432485690156621</v>
      </c>
      <c r="U49">
        <v>3</v>
      </c>
      <c r="V49" t="s">
        <v>4485</v>
      </c>
      <c r="W49" s="3" t="s">
        <v>4485</v>
      </c>
      <c r="X49" s="13" t="s">
        <v>4485</v>
      </c>
      <c r="Z49" s="16">
        <v>0</v>
      </c>
      <c r="AA49">
        <v>3</v>
      </c>
      <c r="AB49" t="s">
        <v>4485</v>
      </c>
      <c r="AC49" s="3" t="s">
        <v>4485</v>
      </c>
      <c r="AD49" s="13" t="s">
        <v>4485</v>
      </c>
      <c r="AF49" s="16">
        <v>3.01229968849352</v>
      </c>
      <c r="AG49">
        <v>3</v>
      </c>
      <c r="AH49" t="s">
        <v>4485</v>
      </c>
      <c r="AI49" s="3" t="s">
        <v>4485</v>
      </c>
      <c r="AJ49" s="13" t="s">
        <v>4485</v>
      </c>
      <c r="AL49" s="115">
        <v>1.0499683744465471</v>
      </c>
      <c r="AM49">
        <v>3</v>
      </c>
      <c r="AN49" t="s">
        <v>4485</v>
      </c>
      <c r="AO49" s="3" t="s">
        <v>4485</v>
      </c>
      <c r="AP49" s="13" t="s">
        <v>4485</v>
      </c>
      <c r="AR49" s="16">
        <v>0.98115156209656884</v>
      </c>
      <c r="AS49">
        <v>3</v>
      </c>
      <c r="AT49" t="s">
        <v>4485</v>
      </c>
      <c r="AU49" s="3" t="s">
        <v>4485</v>
      </c>
      <c r="AV49" s="13" t="s">
        <v>4485</v>
      </c>
      <c r="AY49" s="24">
        <v>-0.17671447019640846</v>
      </c>
      <c r="AZ49" s="24" t="s">
        <v>4485</v>
      </c>
      <c r="BA49" s="24" t="s">
        <v>4485</v>
      </c>
      <c r="BF49" s="24">
        <v>1.8772219168627244</v>
      </c>
      <c r="BG49" s="24"/>
      <c r="BH49" s="24"/>
    </row>
    <row r="50" spans="1:60" x14ac:dyDescent="0.25">
      <c r="A50" s="12">
        <v>44812</v>
      </c>
      <c r="B50" s="115">
        <v>3.9267015706806281</v>
      </c>
      <c r="C50">
        <v>4</v>
      </c>
      <c r="D50">
        <v>-1.3256006628003345</v>
      </c>
      <c r="E50" s="3" t="s">
        <v>4485</v>
      </c>
      <c r="F50" s="13" t="s">
        <v>4485</v>
      </c>
      <c r="H50" s="16">
        <v>-0.34187707704647885</v>
      </c>
      <c r="I50">
        <v>4</v>
      </c>
      <c r="J50">
        <v>-2.0472828374444894</v>
      </c>
      <c r="K50" s="3" t="s">
        <v>4485</v>
      </c>
      <c r="L50" s="13" t="s">
        <v>4485</v>
      </c>
      <c r="N50" s="115">
        <v>3.0416823131806101</v>
      </c>
      <c r="O50">
        <v>4</v>
      </c>
      <c r="P50">
        <v>12.505125051250502</v>
      </c>
      <c r="Q50" s="3" t="s">
        <v>4485</v>
      </c>
      <c r="R50" s="13" t="s">
        <v>4485</v>
      </c>
      <c r="T50" s="115">
        <v>3.8780552369187369</v>
      </c>
      <c r="U50">
        <v>4</v>
      </c>
      <c r="V50">
        <v>7.2372016760794358</v>
      </c>
      <c r="W50" s="3" t="s">
        <v>4485</v>
      </c>
      <c r="X50" s="13" t="s">
        <v>4485</v>
      </c>
      <c r="Z50" s="16">
        <v>1.7860787915901204</v>
      </c>
      <c r="AA50">
        <v>4</v>
      </c>
      <c r="AB50">
        <v>0.62556755120572405</v>
      </c>
      <c r="AC50" s="3" t="s">
        <v>4485</v>
      </c>
      <c r="AD50" s="13" t="s">
        <v>4485</v>
      </c>
      <c r="AF50" s="16">
        <v>3.0208560650933722</v>
      </c>
      <c r="AG50">
        <v>4</v>
      </c>
      <c r="AH50">
        <v>7.9370263914293178</v>
      </c>
      <c r="AI50" s="3" t="s">
        <v>4485</v>
      </c>
      <c r="AJ50" s="13" t="s">
        <v>4485</v>
      </c>
      <c r="AL50" s="115">
        <v>-0.55082623935903574</v>
      </c>
      <c r="AM50">
        <v>4</v>
      </c>
      <c r="AN50">
        <v>-0.27617373838815534</v>
      </c>
      <c r="AO50" s="3" t="s">
        <v>4485</v>
      </c>
      <c r="AP50" s="13" t="s">
        <v>4485</v>
      </c>
      <c r="AR50" s="16">
        <v>-0.81820506264383663</v>
      </c>
      <c r="AS50">
        <v>4</v>
      </c>
      <c r="AT50">
        <v>0.77942322681215903</v>
      </c>
      <c r="AU50" s="3" t="s">
        <v>4485</v>
      </c>
      <c r="AV50" s="13" t="s">
        <v>4485</v>
      </c>
      <c r="AY50" s="24">
        <v>0.98925353487210077</v>
      </c>
      <c r="AZ50" s="24">
        <v>1.4590031237886811</v>
      </c>
      <c r="BA50" s="24" t="s">
        <v>4485</v>
      </c>
      <c r="BF50" s="24">
        <v>1.8832370683347901</v>
      </c>
      <c r="BG50" s="24">
        <v>3.3591777255898601</v>
      </c>
      <c r="BH50" s="24"/>
    </row>
    <row r="51" spans="1:60" x14ac:dyDescent="0.25">
      <c r="A51" s="12">
        <v>44813</v>
      </c>
      <c r="B51" s="115">
        <v>-5.597537083682861E-2</v>
      </c>
      <c r="C51">
        <v>5</v>
      </c>
      <c r="D51" t="s">
        <v>4485</v>
      </c>
      <c r="E51" s="3" t="s">
        <v>4485</v>
      </c>
      <c r="F51" s="13" t="s">
        <v>4485</v>
      </c>
      <c r="H51" s="16">
        <v>-1.2270514151186047</v>
      </c>
      <c r="I51">
        <v>5</v>
      </c>
      <c r="J51" t="s">
        <v>4485</v>
      </c>
      <c r="K51" s="3" t="s">
        <v>4485</v>
      </c>
      <c r="L51" s="13" t="s">
        <v>4485</v>
      </c>
      <c r="N51" s="115">
        <v>-1.2390670553935779</v>
      </c>
      <c r="O51">
        <v>5</v>
      </c>
      <c r="P51" t="s">
        <v>4485</v>
      </c>
      <c r="Q51" s="3" t="s">
        <v>4485</v>
      </c>
      <c r="R51" s="13" t="s">
        <v>4485</v>
      </c>
      <c r="T51" s="115">
        <v>-1.4015714589084731</v>
      </c>
      <c r="U51">
        <v>5</v>
      </c>
      <c r="V51" t="s">
        <v>4485</v>
      </c>
      <c r="W51" s="3" t="s">
        <v>4485</v>
      </c>
      <c r="X51" s="13" t="s">
        <v>4485</v>
      </c>
      <c r="Z51" s="16">
        <v>2.947959490624696</v>
      </c>
      <c r="AA51">
        <v>5</v>
      </c>
      <c r="AB51" t="s">
        <v>4485</v>
      </c>
      <c r="AC51" s="3" t="s">
        <v>4485</v>
      </c>
      <c r="AD51" s="13" t="s">
        <v>4485</v>
      </c>
      <c r="AF51" s="16">
        <v>0.48114749137566093</v>
      </c>
      <c r="AG51">
        <v>5</v>
      </c>
      <c r="AH51" t="s">
        <v>4485</v>
      </c>
      <c r="AI51" s="3" t="s">
        <v>4485</v>
      </c>
      <c r="AJ51" s="13" t="s">
        <v>4485</v>
      </c>
      <c r="AL51" s="115">
        <v>-7.5528700906347279E-2</v>
      </c>
      <c r="AM51">
        <v>5</v>
      </c>
      <c r="AN51" t="s">
        <v>4485</v>
      </c>
      <c r="AO51" s="3" t="s">
        <v>4485</v>
      </c>
      <c r="AP51" s="13" t="s">
        <v>4485</v>
      </c>
      <c r="AR51" s="16">
        <v>-5.1559680329979027E-2</v>
      </c>
      <c r="AS51">
        <v>5</v>
      </c>
      <c r="AT51" t="s">
        <v>4485</v>
      </c>
      <c r="AU51" s="3" t="s">
        <v>4485</v>
      </c>
      <c r="AV51" s="13" t="s">
        <v>4485</v>
      </c>
      <c r="AY51" s="24">
        <v>0.19439567385349277</v>
      </c>
      <c r="AZ51" s="24" t="s">
        <v>4485</v>
      </c>
      <c r="BA51" s="24" t="s">
        <v>4485</v>
      </c>
      <c r="BF51" s="24">
        <v>-0.1107919132255558</v>
      </c>
      <c r="BG51" s="24"/>
      <c r="BH51" s="24"/>
    </row>
    <row r="52" spans="1:60" x14ac:dyDescent="0.25">
      <c r="A52" s="12">
        <v>44816</v>
      </c>
      <c r="B52" s="115">
        <v>2.8003360403248387</v>
      </c>
      <c r="C52">
        <v>1</v>
      </c>
      <c r="D52" t="s">
        <v>4485</v>
      </c>
      <c r="E52" s="3" t="s">
        <v>4485</v>
      </c>
      <c r="F52" s="13" t="s">
        <v>4485</v>
      </c>
      <c r="H52" s="16">
        <v>0.24120845230362961</v>
      </c>
      <c r="I52">
        <v>1</v>
      </c>
      <c r="J52" t="s">
        <v>4485</v>
      </c>
      <c r="K52" s="3" t="s">
        <v>4485</v>
      </c>
      <c r="L52" s="13" t="s">
        <v>4485</v>
      </c>
      <c r="N52" s="115">
        <v>7.0479704797048059</v>
      </c>
      <c r="O52">
        <v>1</v>
      </c>
      <c r="P52" t="s">
        <v>4485</v>
      </c>
      <c r="Q52" s="3" t="s">
        <v>4485</v>
      </c>
      <c r="R52" s="13" t="s">
        <v>4485</v>
      </c>
      <c r="T52" s="115">
        <v>-2.3217747146241692</v>
      </c>
      <c r="U52">
        <v>1</v>
      </c>
      <c r="V52" t="s">
        <v>4485</v>
      </c>
      <c r="W52" s="3" t="s">
        <v>4485</v>
      </c>
      <c r="X52" s="13" t="s">
        <v>4485</v>
      </c>
      <c r="Z52" s="16">
        <v>-1.6168306223823921</v>
      </c>
      <c r="AA52">
        <v>1</v>
      </c>
      <c r="AB52" t="s">
        <v>4485</v>
      </c>
      <c r="AC52" s="3" t="s">
        <v>4485</v>
      </c>
      <c r="AD52" s="13" t="s">
        <v>4485</v>
      </c>
      <c r="AF52" s="16">
        <v>1.9515133263062847</v>
      </c>
      <c r="AG52">
        <v>1</v>
      </c>
      <c r="AH52" t="s">
        <v>4485</v>
      </c>
      <c r="AI52" s="3" t="s">
        <v>4485</v>
      </c>
      <c r="AJ52" s="13" t="s">
        <v>4485</v>
      </c>
      <c r="AL52" s="115">
        <v>3.1997984378936875</v>
      </c>
      <c r="AM52">
        <v>1</v>
      </c>
      <c r="AN52" t="s">
        <v>4485</v>
      </c>
      <c r="AO52" s="3" t="s">
        <v>4485</v>
      </c>
      <c r="AP52" s="13" t="s">
        <v>4485</v>
      </c>
      <c r="AR52" s="16">
        <v>1.2122775341759062</v>
      </c>
      <c r="AS52">
        <v>1</v>
      </c>
      <c r="AT52" t="s">
        <v>4485</v>
      </c>
      <c r="AU52" s="3" t="s">
        <v>4485</v>
      </c>
      <c r="AV52" s="13" t="s">
        <v>4485</v>
      </c>
      <c r="AY52" s="24">
        <v>0.57756955367331442</v>
      </c>
      <c r="AZ52" s="24" t="s">
        <v>4485</v>
      </c>
      <c r="BA52" s="24" t="s">
        <v>4485</v>
      </c>
      <c r="BF52" s="24">
        <v>1.6607128246403375</v>
      </c>
      <c r="BG52" s="24"/>
      <c r="BH52" s="24"/>
    </row>
    <row r="53" spans="1:60" x14ac:dyDescent="0.25">
      <c r="A53" s="12">
        <v>44817</v>
      </c>
      <c r="B53" s="115">
        <v>-1.0351402887496626</v>
      </c>
      <c r="C53">
        <v>2</v>
      </c>
      <c r="D53" t="s">
        <v>4485</v>
      </c>
      <c r="E53" s="3" t="s">
        <v>4485</v>
      </c>
      <c r="F53" s="13" t="s">
        <v>4485</v>
      </c>
      <c r="H53" s="16">
        <v>-1.426653273539686</v>
      </c>
      <c r="I53">
        <v>2</v>
      </c>
      <c r="J53" t="s">
        <v>4485</v>
      </c>
      <c r="K53" s="3" t="s">
        <v>4485</v>
      </c>
      <c r="L53" s="13" t="s">
        <v>4485</v>
      </c>
      <c r="N53" s="115">
        <v>6.2392278524646549</v>
      </c>
      <c r="O53">
        <v>2</v>
      </c>
      <c r="P53" t="s">
        <v>4485</v>
      </c>
      <c r="Q53" s="3" t="s">
        <v>4485</v>
      </c>
      <c r="R53" s="13" t="s">
        <v>4485</v>
      </c>
      <c r="T53" s="115">
        <v>-4.7803845475392528</v>
      </c>
      <c r="U53">
        <v>2</v>
      </c>
      <c r="V53" t="s">
        <v>4485</v>
      </c>
      <c r="W53" s="3" t="s">
        <v>4485</v>
      </c>
      <c r="X53" s="13" t="s">
        <v>4485</v>
      </c>
      <c r="Z53" s="16">
        <v>11.880011880011869</v>
      </c>
      <c r="AA53">
        <v>2</v>
      </c>
      <c r="AB53" t="s">
        <v>4485</v>
      </c>
      <c r="AC53" s="3" t="s">
        <v>4485</v>
      </c>
      <c r="AD53" s="13" t="s">
        <v>4485</v>
      </c>
      <c r="AF53" s="16">
        <v>-1.9171122204826776</v>
      </c>
      <c r="AG53">
        <v>2</v>
      </c>
      <c r="AH53" t="s">
        <v>4485</v>
      </c>
      <c r="AI53" s="3" t="s">
        <v>4485</v>
      </c>
      <c r="AJ53" s="13" t="s">
        <v>4485</v>
      </c>
      <c r="AL53" s="115">
        <v>-0.20751953125000555</v>
      </c>
      <c r="AM53">
        <v>2</v>
      </c>
      <c r="AN53" t="s">
        <v>4485</v>
      </c>
      <c r="AO53" s="3" t="s">
        <v>4485</v>
      </c>
      <c r="AP53" s="13" t="s">
        <v>4485</v>
      </c>
      <c r="AR53" s="16">
        <v>-0.71355759429152765</v>
      </c>
      <c r="AS53">
        <v>2</v>
      </c>
      <c r="AT53" t="s">
        <v>4485</v>
      </c>
      <c r="AU53" s="3" t="s">
        <v>4485</v>
      </c>
      <c r="AV53" s="13" t="s">
        <v>4485</v>
      </c>
      <c r="AY53" s="24">
        <v>0.74541364324403092</v>
      </c>
      <c r="AZ53" s="24" t="s">
        <v>4485</v>
      </c>
      <c r="BA53" s="24" t="s">
        <v>4485</v>
      </c>
      <c r="BF53" s="24">
        <v>0.61209050437012369</v>
      </c>
      <c r="BG53" s="24"/>
      <c r="BH53" s="24"/>
    </row>
    <row r="54" spans="1:60" x14ac:dyDescent="0.25">
      <c r="A54" s="12">
        <v>44818</v>
      </c>
      <c r="B54" s="115">
        <v>1.9818331957060249</v>
      </c>
      <c r="C54">
        <v>3</v>
      </c>
      <c r="D54" t="s">
        <v>4485</v>
      </c>
      <c r="E54" s="3" t="s">
        <v>4485</v>
      </c>
      <c r="F54" s="13" t="s">
        <v>4485</v>
      </c>
      <c r="H54" s="16">
        <v>-0.1401414229521796</v>
      </c>
      <c r="I54">
        <v>3</v>
      </c>
      <c r="J54" t="s">
        <v>4485</v>
      </c>
      <c r="K54" s="3" t="s">
        <v>4485</v>
      </c>
      <c r="L54" s="13" t="s">
        <v>4485</v>
      </c>
      <c r="N54" s="115">
        <v>-3.1148604802076463</v>
      </c>
      <c r="O54">
        <v>3</v>
      </c>
      <c r="P54" t="s">
        <v>4485</v>
      </c>
      <c r="Q54" s="3" t="s">
        <v>4485</v>
      </c>
      <c r="R54" s="13" t="s">
        <v>4485</v>
      </c>
      <c r="T54" s="115">
        <v>4.8073360503890417</v>
      </c>
      <c r="U54">
        <v>3</v>
      </c>
      <c r="V54" t="s">
        <v>4485</v>
      </c>
      <c r="W54" s="3" t="s">
        <v>4485</v>
      </c>
      <c r="X54" s="13" t="s">
        <v>4485</v>
      </c>
      <c r="Z54" s="16">
        <v>-3.256348995664097</v>
      </c>
      <c r="AA54">
        <v>3</v>
      </c>
      <c r="AB54" t="s">
        <v>4485</v>
      </c>
      <c r="AC54" s="3" t="s">
        <v>4485</v>
      </c>
      <c r="AD54" s="13" t="s">
        <v>4485</v>
      </c>
      <c r="AF54" s="16">
        <v>6.2974340440910703</v>
      </c>
      <c r="AG54">
        <v>3</v>
      </c>
      <c r="AH54" t="s">
        <v>4485</v>
      </c>
      <c r="AI54" s="3" t="s">
        <v>4485</v>
      </c>
      <c r="AJ54" s="13" t="s">
        <v>4485</v>
      </c>
      <c r="AL54" s="115">
        <v>-0.37920489296636367</v>
      </c>
      <c r="AM54">
        <v>3</v>
      </c>
      <c r="AN54" t="s">
        <v>4485</v>
      </c>
      <c r="AO54" s="3" t="s">
        <v>4485</v>
      </c>
      <c r="AP54" s="13" t="s">
        <v>4485</v>
      </c>
      <c r="AR54" s="16">
        <v>-0.97535934291581394</v>
      </c>
      <c r="AS54">
        <v>3</v>
      </c>
      <c r="AT54" t="s">
        <v>4485</v>
      </c>
      <c r="AU54" s="3" t="s">
        <v>4485</v>
      </c>
      <c r="AV54" s="13" t="s">
        <v>4485</v>
      </c>
      <c r="AY54" s="24">
        <v>-0.36690545958643878</v>
      </c>
      <c r="AZ54" s="24" t="s">
        <v>4485</v>
      </c>
      <c r="BA54" s="24" t="s">
        <v>4485</v>
      </c>
      <c r="BF54" s="24">
        <v>0.98111017129857503</v>
      </c>
      <c r="BG54" s="24"/>
      <c r="BH54" s="24"/>
    </row>
    <row r="55" spans="1:60" x14ac:dyDescent="0.25">
      <c r="A55" s="12">
        <v>44819</v>
      </c>
      <c r="B55" s="115">
        <v>-1.3495276653171391</v>
      </c>
      <c r="C55">
        <v>4</v>
      </c>
      <c r="D55">
        <v>2.2949902043101003</v>
      </c>
      <c r="E55" s="3" t="s">
        <v>4485</v>
      </c>
      <c r="F55" s="13" t="s">
        <v>4485</v>
      </c>
      <c r="H55" s="16">
        <v>1.8012125376977453</v>
      </c>
      <c r="I55">
        <v>4</v>
      </c>
      <c r="J55">
        <v>-0.78262983394207664</v>
      </c>
      <c r="K55" s="3" t="s">
        <v>4485</v>
      </c>
      <c r="L55" s="13" t="s">
        <v>4485</v>
      </c>
      <c r="N55" s="115">
        <v>5.7602143335565934</v>
      </c>
      <c r="O55">
        <v>4</v>
      </c>
      <c r="P55">
        <v>15.087463556851324</v>
      </c>
      <c r="Q55" s="3" t="s">
        <v>4485</v>
      </c>
      <c r="R55" s="13" t="s">
        <v>4485</v>
      </c>
      <c r="T55" s="115">
        <v>4.4233318603623468</v>
      </c>
      <c r="U55">
        <v>4</v>
      </c>
      <c r="V55">
        <v>0.36525801656402246</v>
      </c>
      <c r="W55" s="3" t="s">
        <v>4485</v>
      </c>
      <c r="X55" s="13" t="s">
        <v>4485</v>
      </c>
      <c r="Z55" s="16">
        <v>-4.9391749748467948</v>
      </c>
      <c r="AA55">
        <v>4</v>
      </c>
      <c r="AB55">
        <v>4.2113707008924095</v>
      </c>
      <c r="AC55" s="3" t="s">
        <v>4485</v>
      </c>
      <c r="AD55" s="13" t="s">
        <v>4485</v>
      </c>
      <c r="AF55" s="16">
        <v>-2.2666100014171468E-2</v>
      </c>
      <c r="AG55">
        <v>4</v>
      </c>
      <c r="AH55">
        <v>6.7814561520305006</v>
      </c>
      <c r="AI55" s="3" t="s">
        <v>4485</v>
      </c>
      <c r="AJ55" s="13" t="s">
        <v>4485</v>
      </c>
      <c r="AL55" s="115">
        <v>0.9332023575638535</v>
      </c>
      <c r="AM55">
        <v>4</v>
      </c>
      <c r="AN55">
        <v>3.4743202416918457</v>
      </c>
      <c r="AO55" s="3" t="s">
        <v>4485</v>
      </c>
      <c r="AP55" s="13" t="s">
        <v>4485</v>
      </c>
      <c r="AR55" s="16">
        <v>-2.41057542768274</v>
      </c>
      <c r="AS55">
        <v>4</v>
      </c>
      <c r="AT55">
        <v>-2.9389017788089657</v>
      </c>
      <c r="AU55" s="3" t="s">
        <v>4485</v>
      </c>
      <c r="AV55" s="13" t="s">
        <v>4485</v>
      </c>
      <c r="AY55" s="24">
        <v>-0.70179823647850337</v>
      </c>
      <c r="AZ55" s="24">
        <v>0.44188496383173798</v>
      </c>
      <c r="BA55" s="24" t="s">
        <v>4485</v>
      </c>
      <c r="BF55" s="24">
        <v>0.54524303066820079</v>
      </c>
      <c r="BG55" s="24">
        <v>3.5971814687946</v>
      </c>
      <c r="BH55" s="24"/>
    </row>
    <row r="56" spans="1:60" x14ac:dyDescent="0.25">
      <c r="A56" s="12">
        <v>44820</v>
      </c>
      <c r="B56" s="115">
        <v>-2.4623803009575922</v>
      </c>
      <c r="C56">
        <v>5</v>
      </c>
      <c r="D56" t="s">
        <v>4485</v>
      </c>
      <c r="E56" s="3" t="s">
        <v>4485</v>
      </c>
      <c r="F56" s="13" t="s">
        <v>4485</v>
      </c>
      <c r="H56" s="16">
        <v>-0.75037462816755618</v>
      </c>
      <c r="I56">
        <v>5</v>
      </c>
      <c r="J56" t="s">
        <v>4485</v>
      </c>
      <c r="K56" s="3" t="s">
        <v>4485</v>
      </c>
      <c r="L56" s="13" t="s">
        <v>4485</v>
      </c>
      <c r="N56" s="115">
        <v>-8.1063964534515591</v>
      </c>
      <c r="O56">
        <v>5</v>
      </c>
      <c r="P56" t="s">
        <v>4485</v>
      </c>
      <c r="Q56" s="3" t="s">
        <v>4485</v>
      </c>
      <c r="R56" s="13" t="s">
        <v>4485</v>
      </c>
      <c r="T56" s="115">
        <v>0.14811053277474504</v>
      </c>
      <c r="U56">
        <v>5</v>
      </c>
      <c r="V56" t="s">
        <v>4485</v>
      </c>
      <c r="W56" s="3" t="s">
        <v>4485</v>
      </c>
      <c r="X56" s="13" t="s">
        <v>4485</v>
      </c>
      <c r="Z56" s="16">
        <v>-0.192437217357837</v>
      </c>
      <c r="AA56">
        <v>5</v>
      </c>
      <c r="AB56" t="s">
        <v>4485</v>
      </c>
      <c r="AC56" s="3" t="s">
        <v>4485</v>
      </c>
      <c r="AD56" s="13" t="s">
        <v>4485</v>
      </c>
      <c r="AF56" s="16">
        <v>-4.3755490690622505</v>
      </c>
      <c r="AG56">
        <v>5</v>
      </c>
      <c r="AH56" t="s">
        <v>4485</v>
      </c>
      <c r="AI56" s="3" t="s">
        <v>4485</v>
      </c>
      <c r="AJ56" s="13" t="s">
        <v>4485</v>
      </c>
      <c r="AL56" s="115">
        <v>-5.3284671532846666</v>
      </c>
      <c r="AM56">
        <v>5</v>
      </c>
      <c r="AN56" t="s">
        <v>4485</v>
      </c>
      <c r="AO56" s="3" t="s">
        <v>4485</v>
      </c>
      <c r="AP56" s="13" t="s">
        <v>4485</v>
      </c>
      <c r="AR56" s="16">
        <v>-0.66401062416998669</v>
      </c>
      <c r="AS56">
        <v>5</v>
      </c>
      <c r="AT56" t="s">
        <v>4485</v>
      </c>
      <c r="AU56" s="3" t="s">
        <v>4485</v>
      </c>
      <c r="AV56" s="13" t="s">
        <v>4485</v>
      </c>
      <c r="AY56" s="24">
        <v>-1.9384809871681725</v>
      </c>
      <c r="AZ56" s="24" t="s">
        <v>4485</v>
      </c>
      <c r="BA56" s="24" t="s">
        <v>4485</v>
      </c>
      <c r="BF56" s="24">
        <v>-2.7992212347452439</v>
      </c>
      <c r="BG56" s="24"/>
      <c r="BH56" s="24"/>
    </row>
    <row r="57" spans="1:60" x14ac:dyDescent="0.25">
      <c r="A57" s="12">
        <v>44823</v>
      </c>
      <c r="B57" s="115">
        <v>1.0378681626928439</v>
      </c>
      <c r="C57">
        <v>1</v>
      </c>
      <c r="D57" t="s">
        <v>4485</v>
      </c>
      <c r="E57" s="3" t="s">
        <v>4485</v>
      </c>
      <c r="F57" s="13" t="s">
        <v>4485</v>
      </c>
      <c r="H57" s="16">
        <v>-0.358305821906235</v>
      </c>
      <c r="I57">
        <v>1</v>
      </c>
      <c r="J57" t="s">
        <v>4485</v>
      </c>
      <c r="K57" s="3" t="s">
        <v>4485</v>
      </c>
      <c r="L57" s="13" t="s">
        <v>4485</v>
      </c>
      <c r="N57" s="115">
        <v>-1.3094417643004863</v>
      </c>
      <c r="O57">
        <v>1</v>
      </c>
      <c r="P57" t="s">
        <v>4485</v>
      </c>
      <c r="Q57" s="3" t="s">
        <v>4485</v>
      </c>
      <c r="R57" s="13" t="s">
        <v>4485</v>
      </c>
      <c r="T57" s="115">
        <v>4.6395673117552692</v>
      </c>
      <c r="U57">
        <v>1</v>
      </c>
      <c r="V57" t="s">
        <v>4485</v>
      </c>
      <c r="W57" s="3" t="s">
        <v>4485</v>
      </c>
      <c r="X57" s="13" t="s">
        <v>4485</v>
      </c>
      <c r="Z57" s="16">
        <v>-0.89655837269834704</v>
      </c>
      <c r="AA57">
        <v>1</v>
      </c>
      <c r="AB57" t="s">
        <v>4485</v>
      </c>
      <c r="AC57" s="3" t="s">
        <v>4485</v>
      </c>
      <c r="AD57" s="13" t="s">
        <v>4485</v>
      </c>
      <c r="AF57" s="16">
        <v>-1.1854310523664167</v>
      </c>
      <c r="AG57">
        <v>1</v>
      </c>
      <c r="AH57" t="s">
        <v>4485</v>
      </c>
      <c r="AI57" s="3" t="s">
        <v>4485</v>
      </c>
      <c r="AJ57" s="13" t="s">
        <v>4485</v>
      </c>
      <c r="AL57" s="115">
        <v>-1.0151631971215742</v>
      </c>
      <c r="AM57">
        <v>1</v>
      </c>
      <c r="AN57" t="s">
        <v>4485</v>
      </c>
      <c r="AO57" s="3" t="s">
        <v>4485</v>
      </c>
      <c r="AP57" s="13" t="s">
        <v>4485</v>
      </c>
      <c r="AR57" s="16">
        <v>-0.96256684491979227</v>
      </c>
      <c r="AS57">
        <v>1</v>
      </c>
      <c r="AT57" t="s">
        <v>4485</v>
      </c>
      <c r="AU57" s="3" t="s">
        <v>4485</v>
      </c>
      <c r="AV57" s="13" t="s">
        <v>4485</v>
      </c>
      <c r="AY57" s="24">
        <v>0.52136661941663676</v>
      </c>
      <c r="AZ57" s="24" t="s">
        <v>4485</v>
      </c>
      <c r="BA57" s="24" t="s">
        <v>4485</v>
      </c>
      <c r="BF57" s="24">
        <v>5.1436612406470655E-2</v>
      </c>
      <c r="BG57" s="24"/>
      <c r="BH57" s="24"/>
    </row>
    <row r="58" spans="1:60" x14ac:dyDescent="0.25">
      <c r="A58" s="12">
        <v>44824</v>
      </c>
      <c r="B58" s="115">
        <v>2.4153248195446944</v>
      </c>
      <c r="C58">
        <v>2</v>
      </c>
      <c r="D58" t="s">
        <v>4485</v>
      </c>
      <c r="E58" s="3" t="s">
        <v>4485</v>
      </c>
      <c r="F58" s="13" t="s">
        <v>4485</v>
      </c>
      <c r="H58" s="16">
        <v>3.5307675148006155</v>
      </c>
      <c r="I58">
        <v>2</v>
      </c>
      <c r="J58" t="s">
        <v>4485</v>
      </c>
      <c r="K58" s="3" t="s">
        <v>4485</v>
      </c>
      <c r="L58" s="13" t="s">
        <v>4485</v>
      </c>
      <c r="N58" s="115">
        <v>-1.1173184357541861</v>
      </c>
      <c r="O58">
        <v>2</v>
      </c>
      <c r="P58" t="s">
        <v>4485</v>
      </c>
      <c r="Q58" s="3" t="s">
        <v>4485</v>
      </c>
      <c r="R58" s="13" t="s">
        <v>4485</v>
      </c>
      <c r="T58" s="115">
        <v>-3.113390405427229</v>
      </c>
      <c r="U58">
        <v>2</v>
      </c>
      <c r="V58" t="s">
        <v>4485</v>
      </c>
      <c r="W58" s="3" t="s">
        <v>4485</v>
      </c>
      <c r="X58" s="13" t="s">
        <v>4485</v>
      </c>
      <c r="Z58" s="16">
        <v>-0.51556420233462597</v>
      </c>
      <c r="AA58">
        <v>2</v>
      </c>
      <c r="AB58" t="s">
        <v>4485</v>
      </c>
      <c r="AC58" s="3" t="s">
        <v>4485</v>
      </c>
      <c r="AD58" s="13" t="s">
        <v>4485</v>
      </c>
      <c r="AF58" s="16">
        <v>3.0411180757580194</v>
      </c>
      <c r="AG58">
        <v>2</v>
      </c>
      <c r="AH58" t="s">
        <v>4485</v>
      </c>
      <c r="AI58" s="3" t="s">
        <v>4485</v>
      </c>
      <c r="AJ58" s="13" t="s">
        <v>4485</v>
      </c>
      <c r="AL58" s="115">
        <v>1.7655458912112194</v>
      </c>
      <c r="AM58">
        <v>2</v>
      </c>
      <c r="AN58" t="s">
        <v>4485</v>
      </c>
      <c r="AO58" s="3" t="s">
        <v>4485</v>
      </c>
      <c r="AP58" s="13" t="s">
        <v>4485</v>
      </c>
      <c r="AR58" s="16">
        <v>-2.6997840172776968E-2</v>
      </c>
      <c r="AS58">
        <v>2</v>
      </c>
      <c r="AT58" t="s">
        <v>4485</v>
      </c>
      <c r="AU58" s="3" t="s">
        <v>4485</v>
      </c>
      <c r="AV58" s="13" t="s">
        <v>4485</v>
      </c>
      <c r="AY58" s="24">
        <v>1.100880988523032</v>
      </c>
      <c r="AZ58" s="24" t="s">
        <v>4485</v>
      </c>
      <c r="BA58" s="24" t="s">
        <v>4485</v>
      </c>
      <c r="BF58" s="24">
        <v>0.78952358826884927</v>
      </c>
      <c r="BG58" s="24"/>
      <c r="BH58" s="24"/>
    </row>
    <row r="59" spans="1:60" x14ac:dyDescent="0.25">
      <c r="A59" s="12">
        <v>44825</v>
      </c>
      <c r="B59" s="115">
        <v>1.0029818378964612</v>
      </c>
      <c r="C59">
        <v>3</v>
      </c>
      <c r="D59" t="s">
        <v>4485</v>
      </c>
      <c r="E59" s="3" t="s">
        <v>4485</v>
      </c>
      <c r="F59" s="13" t="s">
        <v>4485</v>
      </c>
      <c r="H59" s="16">
        <v>1.5580240073318836</v>
      </c>
      <c r="I59">
        <v>3</v>
      </c>
      <c r="J59" t="s">
        <v>4485</v>
      </c>
      <c r="K59" s="3" t="s">
        <v>4485</v>
      </c>
      <c r="L59" s="13" t="s">
        <v>4485</v>
      </c>
      <c r="N59" s="115">
        <v>-1.5536723163841728</v>
      </c>
      <c r="O59">
        <v>3</v>
      </c>
      <c r="P59" t="s">
        <v>4485</v>
      </c>
      <c r="Q59" s="3" t="s">
        <v>4485</v>
      </c>
      <c r="R59" s="13" t="s">
        <v>4485</v>
      </c>
      <c r="T59" s="115">
        <v>0.1041970574750969</v>
      </c>
      <c r="U59">
        <v>3</v>
      </c>
      <c r="V59" t="s">
        <v>4485</v>
      </c>
      <c r="W59" s="3" t="s">
        <v>4485</v>
      </c>
      <c r="X59" s="13" t="s">
        <v>4485</v>
      </c>
      <c r="Z59" s="16">
        <v>-0.28356311723869082</v>
      </c>
      <c r="AA59">
        <v>3</v>
      </c>
      <c r="AB59" t="s">
        <v>4485</v>
      </c>
      <c r="AC59" s="3" t="s">
        <v>4485</v>
      </c>
      <c r="AD59" s="13" t="s">
        <v>4485</v>
      </c>
      <c r="AF59" s="16">
        <v>-2.2586372500509331</v>
      </c>
      <c r="AG59">
        <v>3</v>
      </c>
      <c r="AH59" t="s">
        <v>4485</v>
      </c>
      <c r="AI59" s="3" t="s">
        <v>4485</v>
      </c>
      <c r="AJ59" s="13" t="s">
        <v>4485</v>
      </c>
      <c r="AL59" s="115">
        <v>-3.1126419186120651</v>
      </c>
      <c r="AM59">
        <v>3</v>
      </c>
      <c r="AN59" t="s">
        <v>4485</v>
      </c>
      <c r="AO59" s="3" t="s">
        <v>4485</v>
      </c>
      <c r="AP59" s="13" t="s">
        <v>4485</v>
      </c>
      <c r="AR59" s="16">
        <v>8.1015392924658758E-2</v>
      </c>
      <c r="AS59">
        <v>3</v>
      </c>
      <c r="AT59" t="s">
        <v>4485</v>
      </c>
      <c r="AU59" s="3" t="s">
        <v>4485</v>
      </c>
      <c r="AV59" s="13" t="s">
        <v>4485</v>
      </c>
      <c r="AY59" s="24">
        <v>-0.54949835122431179</v>
      </c>
      <c r="AZ59" s="24" t="s">
        <v>4485</v>
      </c>
      <c r="BA59" s="24" t="s">
        <v>4485</v>
      </c>
      <c r="BF59" s="24">
        <v>-0.59678231246143176</v>
      </c>
      <c r="BG59" s="24"/>
      <c r="BH59" s="24"/>
    </row>
    <row r="60" spans="1:60" x14ac:dyDescent="0.25">
      <c r="A60" s="12">
        <v>44826</v>
      </c>
      <c r="B60" s="115">
        <v>-3.4621578099839061</v>
      </c>
      <c r="C60">
        <v>4</v>
      </c>
      <c r="D60">
        <v>-1.5868673050615627</v>
      </c>
      <c r="E60" s="3" t="s">
        <v>4485</v>
      </c>
      <c r="F60" s="13" t="s">
        <v>4485</v>
      </c>
      <c r="H60" s="16">
        <v>3.6616151740320744</v>
      </c>
      <c r="I60">
        <v>4</v>
      </c>
      <c r="J60">
        <v>7.7883010282196254</v>
      </c>
      <c r="K60" s="3" t="s">
        <v>4485</v>
      </c>
      <c r="L60" s="13" t="s">
        <v>4485</v>
      </c>
      <c r="N60" s="115">
        <v>2.833572453371584</v>
      </c>
      <c r="O60">
        <v>4</v>
      </c>
      <c r="P60">
        <v>-9.2146928435718873</v>
      </c>
      <c r="Q60" s="3" t="s">
        <v>4485</v>
      </c>
      <c r="R60" s="13" t="s">
        <v>4485</v>
      </c>
      <c r="T60" s="115">
        <v>2.177533516529258</v>
      </c>
      <c r="U60">
        <v>4</v>
      </c>
      <c r="V60">
        <v>3.850873852143371</v>
      </c>
      <c r="W60" s="3" t="s">
        <v>4485</v>
      </c>
      <c r="X60" s="13" t="s">
        <v>4485</v>
      </c>
      <c r="Z60" s="16">
        <v>-0.63737987840753085</v>
      </c>
      <c r="AA60">
        <v>4</v>
      </c>
      <c r="AB60">
        <v>-2.5016838256518814</v>
      </c>
      <c r="AC60" s="3" t="s">
        <v>4485</v>
      </c>
      <c r="AD60" s="13" t="s">
        <v>4485</v>
      </c>
      <c r="AF60" s="16">
        <v>-1.6378309162919509</v>
      </c>
      <c r="AG60">
        <v>4</v>
      </c>
      <c r="AH60">
        <v>-6.3932893133448561</v>
      </c>
      <c r="AI60" s="3" t="s">
        <v>4485</v>
      </c>
      <c r="AJ60" s="13" t="s">
        <v>4485</v>
      </c>
      <c r="AL60" s="115">
        <v>0.25016458196181401</v>
      </c>
      <c r="AM60">
        <v>4</v>
      </c>
      <c r="AN60">
        <v>-7.3722627737226309</v>
      </c>
      <c r="AO60" s="3" t="s">
        <v>4485</v>
      </c>
      <c r="AP60" s="13" t="s">
        <v>4485</v>
      </c>
      <c r="AR60" s="16">
        <v>-1.4301133297355668</v>
      </c>
      <c r="AS60">
        <v>4</v>
      </c>
      <c r="AT60">
        <v>-2.9747675962815374</v>
      </c>
      <c r="AU60" s="3" t="s">
        <v>4485</v>
      </c>
      <c r="AV60" s="13" t="s">
        <v>4485</v>
      </c>
      <c r="AY60" s="24">
        <v>-0.49976436857833417</v>
      </c>
      <c r="AZ60" s="24">
        <v>-1.3849888686274412</v>
      </c>
      <c r="BA60" s="24" t="s">
        <v>4485</v>
      </c>
      <c r="BF60" s="24">
        <v>4.6382891442635354E-3</v>
      </c>
      <c r="BG60" s="24">
        <v>-2.5449263331748999</v>
      </c>
      <c r="BH60" s="24"/>
    </row>
    <row r="61" spans="1:60" x14ac:dyDescent="0.25">
      <c r="A61" s="12">
        <v>44827</v>
      </c>
      <c r="B61" s="115">
        <v>-2.0572699471781979</v>
      </c>
      <c r="C61">
        <v>5</v>
      </c>
      <c r="D61" t="s">
        <v>4485</v>
      </c>
      <c r="E61" s="3" t="s">
        <v>4485</v>
      </c>
      <c r="F61" s="13" t="s">
        <v>4485</v>
      </c>
      <c r="H61" s="16">
        <v>0.12374428319331657</v>
      </c>
      <c r="I61">
        <v>5</v>
      </c>
      <c r="J61" t="s">
        <v>4485</v>
      </c>
      <c r="K61" s="3" t="s">
        <v>4485</v>
      </c>
      <c r="L61" s="13" t="s">
        <v>4485</v>
      </c>
      <c r="N61" s="115">
        <v>-1.0463899546564353</v>
      </c>
      <c r="O61">
        <v>5</v>
      </c>
      <c r="P61" t="s">
        <v>4485</v>
      </c>
      <c r="Q61" s="3" t="s">
        <v>4485</v>
      </c>
      <c r="R61" s="13" t="s">
        <v>4485</v>
      </c>
      <c r="T61" s="115">
        <v>-3.6632574059736807</v>
      </c>
      <c r="U61">
        <v>5</v>
      </c>
      <c r="V61" t="s">
        <v>4485</v>
      </c>
      <c r="W61" s="3" t="s">
        <v>4485</v>
      </c>
      <c r="X61" s="13" t="s">
        <v>4485</v>
      </c>
      <c r="Z61" s="16">
        <v>-2.7829862824434946</v>
      </c>
      <c r="AA61">
        <v>5</v>
      </c>
      <c r="AB61" t="s">
        <v>4485</v>
      </c>
      <c r="AC61" s="3" t="s">
        <v>4485</v>
      </c>
      <c r="AD61" s="13" t="s">
        <v>4485</v>
      </c>
      <c r="AF61" s="16">
        <v>-4.3262389876176952</v>
      </c>
      <c r="AG61">
        <v>5</v>
      </c>
      <c r="AH61" t="s">
        <v>4485</v>
      </c>
      <c r="AI61" s="3" t="s">
        <v>4485</v>
      </c>
      <c r="AJ61" s="13" t="s">
        <v>4485</v>
      </c>
      <c r="AL61" s="115">
        <v>-2.8237457315471501</v>
      </c>
      <c r="AM61">
        <v>5</v>
      </c>
      <c r="AN61" t="s">
        <v>4485</v>
      </c>
      <c r="AO61" s="3" t="s">
        <v>4485</v>
      </c>
      <c r="AP61" s="13" t="s">
        <v>4485</v>
      </c>
      <c r="AR61" s="16">
        <v>1.2318642211880646</v>
      </c>
      <c r="AS61">
        <v>5</v>
      </c>
      <c r="AT61" t="s">
        <v>4485</v>
      </c>
      <c r="AU61" s="3" t="s">
        <v>4485</v>
      </c>
      <c r="AV61" s="13" t="s">
        <v>4485</v>
      </c>
      <c r="AY61" s="24">
        <v>-1.7155611521401306</v>
      </c>
      <c r="AZ61" s="24" t="s">
        <v>4485</v>
      </c>
      <c r="BA61" s="24" t="s">
        <v>4485</v>
      </c>
      <c r="BF61" s="24">
        <v>-2.0039479365109618</v>
      </c>
      <c r="BG61" s="24"/>
      <c r="BH61" s="24"/>
    </row>
    <row r="62" spans="1:60" x14ac:dyDescent="0.25">
      <c r="A62" s="12">
        <v>44830</v>
      </c>
      <c r="B62" s="115">
        <v>-1.5611694578484245</v>
      </c>
      <c r="C62">
        <v>1</v>
      </c>
      <c r="D62" t="s">
        <v>4485</v>
      </c>
      <c r="E62" s="3" t="s">
        <v>4485</v>
      </c>
      <c r="F62" s="13" t="s">
        <v>4485</v>
      </c>
      <c r="H62" s="16">
        <v>-4.6001038091945583</v>
      </c>
      <c r="I62">
        <v>1</v>
      </c>
      <c r="J62" t="s">
        <v>4485</v>
      </c>
      <c r="K62" s="3" t="s">
        <v>4485</v>
      </c>
      <c r="L62" s="13" t="s">
        <v>4485</v>
      </c>
      <c r="N62" s="115">
        <v>-1.621431089178698</v>
      </c>
      <c r="O62">
        <v>1</v>
      </c>
      <c r="P62" t="s">
        <v>4485</v>
      </c>
      <c r="Q62" s="3" t="s">
        <v>4485</v>
      </c>
      <c r="R62" s="13" t="s">
        <v>4485</v>
      </c>
      <c r="T62" s="115">
        <v>1.9456898739531343</v>
      </c>
      <c r="U62">
        <v>1</v>
      </c>
      <c r="V62" t="s">
        <v>4485</v>
      </c>
      <c r="W62" s="3" t="s">
        <v>4485</v>
      </c>
      <c r="X62" s="13" t="s">
        <v>4485</v>
      </c>
      <c r="Z62" s="16">
        <v>-2.7712922545934493</v>
      </c>
      <c r="AA62">
        <v>1</v>
      </c>
      <c r="AB62" t="s">
        <v>4485</v>
      </c>
      <c r="AC62" s="3" t="s">
        <v>4485</v>
      </c>
      <c r="AD62" s="13" t="s">
        <v>4485</v>
      </c>
      <c r="AF62" s="16">
        <v>-2.1707486867919723</v>
      </c>
      <c r="AG62">
        <v>1</v>
      </c>
      <c r="AH62" t="s">
        <v>4485</v>
      </c>
      <c r="AI62" s="3" t="s">
        <v>4485</v>
      </c>
      <c r="AJ62" s="13" t="s">
        <v>4485</v>
      </c>
      <c r="AL62" s="115">
        <v>-4.8384916880659485</v>
      </c>
      <c r="AM62">
        <v>1</v>
      </c>
      <c r="AN62" t="s">
        <v>4485</v>
      </c>
      <c r="AO62" s="3" t="s">
        <v>4485</v>
      </c>
      <c r="AP62" s="13" t="s">
        <v>4485</v>
      </c>
      <c r="AR62" s="16">
        <v>-3.1909140075716631</v>
      </c>
      <c r="AS62">
        <v>1</v>
      </c>
      <c r="AT62" t="s">
        <v>4485</v>
      </c>
      <c r="AU62" s="3" t="s">
        <v>4485</v>
      </c>
      <c r="AV62" s="13" t="s">
        <v>4485</v>
      </c>
      <c r="AY62" s="24">
        <v>-1.7951388989083692</v>
      </c>
      <c r="AZ62" s="24" t="s">
        <v>4485</v>
      </c>
      <c r="BA62" s="24" t="s">
        <v>4485</v>
      </c>
      <c r="BF62" s="24">
        <v>-2.2339971987146265</v>
      </c>
      <c r="BG62" s="24"/>
      <c r="BH62" s="24"/>
    </row>
    <row r="63" spans="1:60" x14ac:dyDescent="0.25">
      <c r="A63" s="12">
        <v>44831</v>
      </c>
      <c r="B63" s="115">
        <v>-1.0957324106113064</v>
      </c>
      <c r="C63">
        <v>2</v>
      </c>
      <c r="D63" t="s">
        <v>4485</v>
      </c>
      <c r="E63" s="3" t="s">
        <v>4485</v>
      </c>
      <c r="F63" s="13" t="s">
        <v>4485</v>
      </c>
      <c r="H63" s="16">
        <v>-1.7305698458621801</v>
      </c>
      <c r="I63">
        <v>2</v>
      </c>
      <c r="J63" t="s">
        <v>4485</v>
      </c>
      <c r="K63" s="3" t="s">
        <v>4485</v>
      </c>
      <c r="L63" s="13" t="s">
        <v>4485</v>
      </c>
      <c r="N63" s="115">
        <v>0.57327122895018479</v>
      </c>
      <c r="O63">
        <v>2</v>
      </c>
      <c r="P63" t="s">
        <v>4485</v>
      </c>
      <c r="Q63" s="3" t="s">
        <v>4485</v>
      </c>
      <c r="R63" s="13" t="s">
        <v>4485</v>
      </c>
      <c r="T63" s="115">
        <v>-6.0783337482366608</v>
      </c>
      <c r="U63">
        <v>2</v>
      </c>
      <c r="V63" t="s">
        <v>4485</v>
      </c>
      <c r="W63" s="3" t="s">
        <v>4485</v>
      </c>
      <c r="X63" s="13" t="s">
        <v>4485</v>
      </c>
      <c r="Z63" s="16">
        <v>-0.26101482564209649</v>
      </c>
      <c r="AA63">
        <v>2</v>
      </c>
      <c r="AB63" t="s">
        <v>4485</v>
      </c>
      <c r="AC63" s="3" t="s">
        <v>4485</v>
      </c>
      <c r="AD63" s="13" t="s">
        <v>4485</v>
      </c>
      <c r="AF63" s="16">
        <v>-1.2226678742398669</v>
      </c>
      <c r="AG63">
        <v>2</v>
      </c>
      <c r="AH63" t="s">
        <v>4485</v>
      </c>
      <c r="AI63" s="3" t="s">
        <v>4485</v>
      </c>
      <c r="AJ63" s="13" t="s">
        <v>4485</v>
      </c>
      <c r="AL63" s="115">
        <v>-0.3692657292998186</v>
      </c>
      <c r="AM63">
        <v>2</v>
      </c>
      <c r="AN63" t="s">
        <v>4485</v>
      </c>
      <c r="AO63" s="3" t="s">
        <v>4485</v>
      </c>
      <c r="AP63" s="13" t="s">
        <v>4485</v>
      </c>
      <c r="AR63" s="16">
        <v>-2.1508379888268125</v>
      </c>
      <c r="AS63">
        <v>2</v>
      </c>
      <c r="AT63" t="s">
        <v>4485</v>
      </c>
      <c r="AU63" s="3" t="s">
        <v>4485</v>
      </c>
      <c r="AV63" s="13" t="s">
        <v>4485</v>
      </c>
      <c r="AY63" s="24">
        <v>-5.2302792028806604E-2</v>
      </c>
      <c r="AZ63" s="24" t="s">
        <v>4485</v>
      </c>
      <c r="BA63" s="24" t="s">
        <v>4485</v>
      </c>
      <c r="BF63" s="24">
        <v>-1.5922301757383113</v>
      </c>
      <c r="BG63" s="24"/>
      <c r="BH63" s="24"/>
    </row>
    <row r="64" spans="1:60" x14ac:dyDescent="0.25">
      <c r="A64" s="12">
        <v>44832</v>
      </c>
      <c r="B64" s="115">
        <v>-0.1457725947521866</v>
      </c>
      <c r="C64">
        <v>3</v>
      </c>
      <c r="D64" t="s">
        <v>4485</v>
      </c>
      <c r="E64" s="3" t="s">
        <v>4485</v>
      </c>
      <c r="F64" s="13" t="s">
        <v>4485</v>
      </c>
      <c r="H64" s="16">
        <v>0.4654322128930467</v>
      </c>
      <c r="I64">
        <v>3</v>
      </c>
      <c r="J64" t="s">
        <v>4485</v>
      </c>
      <c r="K64" s="3" t="s">
        <v>4485</v>
      </c>
      <c r="L64" s="13" t="s">
        <v>4485</v>
      </c>
      <c r="N64" s="115">
        <v>1.211257570359827</v>
      </c>
      <c r="O64">
        <v>3</v>
      </c>
      <c r="P64" t="s">
        <v>4485</v>
      </c>
      <c r="Q64" s="3" t="s">
        <v>4485</v>
      </c>
      <c r="R64" s="13" t="s">
        <v>4485</v>
      </c>
      <c r="T64" s="115">
        <v>-1.9172151786897396</v>
      </c>
      <c r="U64">
        <v>3</v>
      </c>
      <c r="V64" t="s">
        <v>4485</v>
      </c>
      <c r="W64" s="3" t="s">
        <v>4485</v>
      </c>
      <c r="X64" s="13" t="s">
        <v>4485</v>
      </c>
      <c r="Z64" s="16">
        <v>-1.7167381974248903</v>
      </c>
      <c r="AA64">
        <v>3</v>
      </c>
      <c r="AB64" t="s">
        <v>4485</v>
      </c>
      <c r="AC64" s="3" t="s">
        <v>4485</v>
      </c>
      <c r="AD64" s="13" t="s">
        <v>4485</v>
      </c>
      <c r="AF64" s="16">
        <v>-0.2554194773724599</v>
      </c>
      <c r="AG64">
        <v>3</v>
      </c>
      <c r="AH64" t="s">
        <v>4485</v>
      </c>
      <c r="AI64" s="3" t="s">
        <v>4485</v>
      </c>
      <c r="AJ64" s="13" t="s">
        <v>4485</v>
      </c>
      <c r="AL64" s="115">
        <v>-0.57020669992872419</v>
      </c>
      <c r="AM64">
        <v>3</v>
      </c>
      <c r="AN64" t="s">
        <v>4485</v>
      </c>
      <c r="AO64" s="3" t="s">
        <v>4485</v>
      </c>
      <c r="AP64" s="13" t="s">
        <v>4485</v>
      </c>
      <c r="AR64" s="16">
        <v>-3.1687125321153364</v>
      </c>
      <c r="AS64">
        <v>3</v>
      </c>
      <c r="AT64" t="s">
        <v>4485</v>
      </c>
      <c r="AU64" s="3" t="s">
        <v>4485</v>
      </c>
      <c r="AV64" s="13" t="s">
        <v>4485</v>
      </c>
      <c r="AY64" s="24">
        <v>-0.87491327304586763</v>
      </c>
      <c r="AZ64" s="24" t="s">
        <v>4485</v>
      </c>
      <c r="BA64" s="24" t="s">
        <v>4485</v>
      </c>
      <c r="BF64" s="24">
        <v>-0.76955390722480888</v>
      </c>
      <c r="BG64" s="24"/>
      <c r="BH64" s="24"/>
    </row>
    <row r="65" spans="1:78" x14ac:dyDescent="0.25">
      <c r="A65" s="12">
        <v>44833</v>
      </c>
      <c r="B65" s="115">
        <v>0.29197080291970801</v>
      </c>
      <c r="C65">
        <v>4</v>
      </c>
      <c r="D65">
        <v>-4.5037531276063358</v>
      </c>
      <c r="E65" s="3" t="s">
        <v>4485</v>
      </c>
      <c r="F65" s="13" t="s">
        <v>4485</v>
      </c>
      <c r="H65" s="16">
        <v>-0.65390724078749207</v>
      </c>
      <c r="I65">
        <v>4</v>
      </c>
      <c r="J65">
        <v>-6.3148254517090789</v>
      </c>
      <c r="K65" s="3" t="s">
        <v>4485</v>
      </c>
      <c r="L65" s="13" t="s">
        <v>4485</v>
      </c>
      <c r="N65" s="115">
        <v>1.689545934530079</v>
      </c>
      <c r="O65">
        <v>4</v>
      </c>
      <c r="P65">
        <v>0.76735263341471527</v>
      </c>
      <c r="Q65" s="3" t="s">
        <v>4485</v>
      </c>
      <c r="R65" s="13" t="s">
        <v>4485</v>
      </c>
      <c r="T65" s="115">
        <v>1.0223843624735314</v>
      </c>
      <c r="U65">
        <v>4</v>
      </c>
      <c r="V65">
        <v>-8.6019314616356279</v>
      </c>
      <c r="W65" s="3" t="s">
        <v>4485</v>
      </c>
      <c r="X65" s="13" t="s">
        <v>4485</v>
      </c>
      <c r="Z65" s="16">
        <v>-0.47928426882522096</v>
      </c>
      <c r="AA65">
        <v>4</v>
      </c>
      <c r="AB65">
        <v>-7.7864403434323481</v>
      </c>
      <c r="AC65" s="3" t="s">
        <v>4485</v>
      </c>
      <c r="AD65" s="13" t="s">
        <v>4485</v>
      </c>
      <c r="AF65" s="16">
        <v>1.789231779382797</v>
      </c>
      <c r="AG65">
        <v>4</v>
      </c>
      <c r="AH65">
        <v>-6.1336320426266209</v>
      </c>
      <c r="AI65" s="3" t="s">
        <v>4485</v>
      </c>
      <c r="AJ65" s="13" t="s">
        <v>4485</v>
      </c>
      <c r="AL65" s="115">
        <v>0.53046594982079509</v>
      </c>
      <c r="AM65">
        <v>4</v>
      </c>
      <c r="AN65">
        <v>-7.9064880483320108</v>
      </c>
      <c r="AO65" s="3" t="s">
        <v>4485</v>
      </c>
      <c r="AP65" s="13" t="s">
        <v>4485</v>
      </c>
      <c r="AR65" s="16">
        <v>3.5966981132075437</v>
      </c>
      <c r="AS65">
        <v>4</v>
      </c>
      <c r="AT65">
        <v>-3.8050917054475866</v>
      </c>
      <c r="AU65" s="3" t="s">
        <v>4485</v>
      </c>
      <c r="AV65" s="13" t="s">
        <v>4485</v>
      </c>
      <c r="AY65" s="24">
        <v>-0.24023347134400247</v>
      </c>
      <c r="AZ65" s="24">
        <v>-4.604136178515926</v>
      </c>
      <c r="BA65" s="24" t="s">
        <v>4485</v>
      </c>
      <c r="BF65" s="24">
        <v>1.065743384344749</v>
      </c>
      <c r="BG65" s="24">
        <v>-5.4753436165599796</v>
      </c>
      <c r="BH65" s="24"/>
    </row>
    <row r="66" spans="1:78" x14ac:dyDescent="0.25">
      <c r="A66" s="12">
        <v>44834</v>
      </c>
      <c r="B66" s="115">
        <v>1.3682678311499239</v>
      </c>
      <c r="C66">
        <v>5</v>
      </c>
      <c r="D66" t="s">
        <v>4485</v>
      </c>
      <c r="E66" s="3" t="s">
        <v>4485</v>
      </c>
      <c r="F66" s="13" t="s">
        <v>4485</v>
      </c>
      <c r="H66" s="16">
        <v>2.0160113077847734</v>
      </c>
      <c r="I66">
        <v>5</v>
      </c>
      <c r="J66" t="s">
        <v>4485</v>
      </c>
      <c r="K66" s="3" t="s">
        <v>4485</v>
      </c>
      <c r="L66" s="13" t="s">
        <v>4485</v>
      </c>
      <c r="N66" s="115">
        <v>2.180685358255456</v>
      </c>
      <c r="O66">
        <v>5</v>
      </c>
      <c r="P66" t="s">
        <v>4485</v>
      </c>
      <c r="Q66" s="3" t="s">
        <v>4485</v>
      </c>
      <c r="R66" s="13" t="s">
        <v>4485</v>
      </c>
      <c r="T66" s="115">
        <v>0.72224699063753084</v>
      </c>
      <c r="U66">
        <v>5</v>
      </c>
      <c r="V66" t="s">
        <v>4485</v>
      </c>
      <c r="W66" s="3" t="s">
        <v>4485</v>
      </c>
      <c r="X66" s="13" t="s">
        <v>4485</v>
      </c>
      <c r="Z66" s="16">
        <v>1.1451198630137036</v>
      </c>
      <c r="AA66">
        <v>5</v>
      </c>
      <c r="AB66" t="s">
        <v>4485</v>
      </c>
      <c r="AC66" s="3" t="s">
        <v>4485</v>
      </c>
      <c r="AD66" s="13" t="s">
        <v>4485</v>
      </c>
      <c r="AF66" s="16">
        <v>3.0801483631672308</v>
      </c>
      <c r="AG66">
        <v>5</v>
      </c>
      <c r="AH66" t="s">
        <v>4485</v>
      </c>
      <c r="AI66" s="3" t="s">
        <v>4485</v>
      </c>
      <c r="AJ66" s="13" t="s">
        <v>4485</v>
      </c>
      <c r="AL66" s="115">
        <v>1.7398745008556662</v>
      </c>
      <c r="AM66">
        <v>5</v>
      </c>
      <c r="AN66" t="s">
        <v>4485</v>
      </c>
      <c r="AO66" s="3" t="s">
        <v>4485</v>
      </c>
      <c r="AP66" s="13" t="s">
        <v>4485</v>
      </c>
      <c r="AR66" s="16">
        <v>-0.71143995446784292</v>
      </c>
      <c r="AS66">
        <v>5</v>
      </c>
      <c r="AT66" t="s">
        <v>4485</v>
      </c>
      <c r="AU66" s="3" t="s">
        <v>4485</v>
      </c>
      <c r="AV66" s="13" t="s">
        <v>4485</v>
      </c>
      <c r="AY66" s="24">
        <v>1.64257555847569</v>
      </c>
      <c r="AZ66" s="24" t="s">
        <v>4485</v>
      </c>
      <c r="BA66" s="24" t="s">
        <v>4485</v>
      </c>
      <c r="BF66" s="24">
        <v>1.455247644022815</v>
      </c>
      <c r="BG66" s="24"/>
      <c r="BH66" s="24"/>
    </row>
    <row r="67" spans="1:78" x14ac:dyDescent="0.25">
      <c r="A67" s="12">
        <v>44837</v>
      </c>
      <c r="B67" s="115">
        <v>-2.9293509477311859</v>
      </c>
      <c r="C67">
        <v>1</v>
      </c>
      <c r="D67" t="s">
        <v>4485</v>
      </c>
      <c r="E67" s="3">
        <v>44837</v>
      </c>
      <c r="F67" s="13">
        <v>10.059171597633142</v>
      </c>
      <c r="H67" s="16">
        <v>-2.1890354802960132</v>
      </c>
      <c r="I67">
        <v>1</v>
      </c>
      <c r="J67" t="s">
        <v>4485</v>
      </c>
      <c r="K67" s="3">
        <v>44837</v>
      </c>
      <c r="L67" s="13">
        <v>0.42698263920066815</v>
      </c>
      <c r="N67" s="115">
        <v>-1.0840108401083972</v>
      </c>
      <c r="O67">
        <v>1</v>
      </c>
      <c r="P67" t="s">
        <v>4485</v>
      </c>
      <c r="Q67" s="3">
        <v>44837</v>
      </c>
      <c r="R67" s="13">
        <v>2.0205479452054753</v>
      </c>
      <c r="T67" s="115">
        <v>-3.9438739376770506</v>
      </c>
      <c r="U67">
        <v>1</v>
      </c>
      <c r="V67" t="s">
        <v>4485</v>
      </c>
      <c r="W67" s="3">
        <v>44837</v>
      </c>
      <c r="X67" s="13">
        <v>23.031196719045212</v>
      </c>
      <c r="Z67" s="16">
        <v>-0.78298592741508599</v>
      </c>
      <c r="AA67">
        <v>1</v>
      </c>
      <c r="AB67" t="s">
        <v>4485</v>
      </c>
      <c r="AC67" s="3">
        <v>44837</v>
      </c>
      <c r="AD67" s="13">
        <v>-17.660232483736806</v>
      </c>
      <c r="AF67" s="16">
        <v>-2.7690863579474345</v>
      </c>
      <c r="AG67">
        <v>1</v>
      </c>
      <c r="AH67" t="s">
        <v>4485</v>
      </c>
      <c r="AI67" s="3">
        <v>44837</v>
      </c>
      <c r="AJ67" s="13">
        <v>3.0378117457763532</v>
      </c>
      <c r="AL67" s="115">
        <v>-2.4810765349032708</v>
      </c>
      <c r="AM67">
        <v>1</v>
      </c>
      <c r="AN67" t="s">
        <v>4485</v>
      </c>
      <c r="AO67" s="3">
        <v>44837</v>
      </c>
      <c r="AP67" s="13">
        <v>10.823630875377322</v>
      </c>
      <c r="AR67" s="16">
        <v>3.2960733734594441</v>
      </c>
      <c r="AS67">
        <v>1</v>
      </c>
      <c r="AT67" t="s">
        <v>4485</v>
      </c>
      <c r="AU67" s="3">
        <v>44837</v>
      </c>
      <c r="AV67" s="13">
        <v>7.103218645948961</v>
      </c>
      <c r="AY67" s="24">
        <v>-1.210926417208025</v>
      </c>
      <c r="AZ67" s="24" t="s">
        <v>4485</v>
      </c>
      <c r="BA67" s="24">
        <v>6.6609029835942524</v>
      </c>
      <c r="BF67" s="24">
        <v>-1.663992294972592</v>
      </c>
      <c r="BG67" s="24"/>
      <c r="BH67" s="24">
        <v>5.6999979729769894</v>
      </c>
      <c r="BW67" s="80"/>
      <c r="BX67" s="80" t="s">
        <v>4621</v>
      </c>
      <c r="BY67" s="80"/>
    </row>
    <row r="68" spans="1:78" x14ac:dyDescent="0.25">
      <c r="A68" s="12">
        <v>44838</v>
      </c>
      <c r="B68" s="115">
        <v>2.307692307692311</v>
      </c>
      <c r="C68">
        <v>2</v>
      </c>
      <c r="D68" t="s">
        <v>4485</v>
      </c>
      <c r="E68" s="3" t="s">
        <v>4485</v>
      </c>
      <c r="F68" s="13" t="s">
        <v>4485</v>
      </c>
      <c r="H68" s="16">
        <v>5.3389981849202055</v>
      </c>
      <c r="I68">
        <v>2</v>
      </c>
      <c r="J68" t="s">
        <v>4485</v>
      </c>
      <c r="K68" s="3" t="s">
        <v>4485</v>
      </c>
      <c r="L68" s="13" t="s">
        <v>4485</v>
      </c>
      <c r="N68" s="115">
        <v>-0.92465753424657138</v>
      </c>
      <c r="O68">
        <v>2</v>
      </c>
      <c r="P68" t="s">
        <v>4485</v>
      </c>
      <c r="Q68" s="3" t="s">
        <v>4485</v>
      </c>
      <c r="R68" s="13" t="s">
        <v>4485</v>
      </c>
      <c r="T68" s="115">
        <v>3.4606700152066683</v>
      </c>
      <c r="U68">
        <v>2</v>
      </c>
      <c r="V68" t="s">
        <v>4485</v>
      </c>
      <c r="W68" s="3" t="s">
        <v>4485</v>
      </c>
      <c r="X68" s="13" t="s">
        <v>4485</v>
      </c>
      <c r="Z68" s="16">
        <v>2.8367281646581963</v>
      </c>
      <c r="AA68">
        <v>2</v>
      </c>
      <c r="AB68" t="s">
        <v>4485</v>
      </c>
      <c r="AC68" s="3" t="s">
        <v>4485</v>
      </c>
      <c r="AD68" s="13" t="s">
        <v>4485</v>
      </c>
      <c r="AF68" s="16">
        <v>2.7160096540627543</v>
      </c>
      <c r="AG68">
        <v>2</v>
      </c>
      <c r="AH68" t="s">
        <v>4485</v>
      </c>
      <c r="AI68" s="3" t="s">
        <v>4485</v>
      </c>
      <c r="AJ68" s="13" t="s">
        <v>4485</v>
      </c>
      <c r="AL68" s="115">
        <v>3.2341526520051747</v>
      </c>
      <c r="AM68">
        <v>2</v>
      </c>
      <c r="AN68" t="s">
        <v>4485</v>
      </c>
      <c r="AO68" s="3" t="s">
        <v>4485</v>
      </c>
      <c r="AP68" s="13" t="s">
        <v>4485</v>
      </c>
      <c r="AR68" s="16">
        <v>2.0532741398446266</v>
      </c>
      <c r="AS68">
        <v>2</v>
      </c>
      <c r="AT68" t="s">
        <v>4485</v>
      </c>
      <c r="AU68" s="3" t="s">
        <v>4485</v>
      </c>
      <c r="AV68" s="13" t="s">
        <v>4485</v>
      </c>
      <c r="AY68" s="24">
        <v>2.2913601009039355</v>
      </c>
      <c r="AZ68" s="24" t="s">
        <v>4485</v>
      </c>
      <c r="BA68" s="24" t="s">
        <v>4485</v>
      </c>
      <c r="BF68" s="24">
        <v>2.5650800835088008</v>
      </c>
      <c r="BG68" s="24"/>
      <c r="BH68" s="24"/>
      <c r="BL68" s="3"/>
      <c r="BW68" s="80" t="s">
        <v>4622</v>
      </c>
      <c r="BX68" s="216">
        <f>CORREL(BF4:BF497,AY4:AY497)</f>
        <v>0.61982252811160965</v>
      </c>
      <c r="BY68" s="216"/>
      <c r="BZ68" t="s">
        <v>4625</v>
      </c>
    </row>
    <row r="69" spans="1:78" x14ac:dyDescent="0.25">
      <c r="A69" s="12">
        <v>44840</v>
      </c>
      <c r="B69" s="115">
        <v>-0.86755349913244639</v>
      </c>
      <c r="C69">
        <v>4</v>
      </c>
      <c r="D69">
        <v>8.759124087591573E-2</v>
      </c>
      <c r="E69" s="3" t="s">
        <v>4485</v>
      </c>
      <c r="F69" s="13" t="s">
        <v>4485</v>
      </c>
      <c r="H69" s="16">
        <v>1.6781634736767415</v>
      </c>
      <c r="I69">
        <v>4</v>
      </c>
      <c r="J69">
        <v>6.1753127512911998</v>
      </c>
      <c r="K69" s="3" t="s">
        <v>4485</v>
      </c>
      <c r="L69" s="13" t="s">
        <v>4485</v>
      </c>
      <c r="N69" s="115">
        <v>3.8368475630832926</v>
      </c>
      <c r="O69">
        <v>4</v>
      </c>
      <c r="P69">
        <v>5.7374164026750982</v>
      </c>
      <c r="Q69" s="3" t="s">
        <v>4485</v>
      </c>
      <c r="R69" s="13" t="s">
        <v>4485</v>
      </c>
      <c r="T69" s="115">
        <v>7.3712809549260658</v>
      </c>
      <c r="U69">
        <v>4</v>
      </c>
      <c r="V69">
        <v>8.5754177363419188</v>
      </c>
      <c r="W69" s="3" t="s">
        <v>4485</v>
      </c>
      <c r="X69" s="13" t="s">
        <v>4485</v>
      </c>
      <c r="Z69" s="16">
        <v>1.7110857616924195</v>
      </c>
      <c r="AA69">
        <v>4</v>
      </c>
      <c r="AB69">
        <v>4.4626690808392784</v>
      </c>
      <c r="AC69" s="3" t="s">
        <v>4485</v>
      </c>
      <c r="AD69" s="13" t="s">
        <v>4485</v>
      </c>
      <c r="AF69" s="16">
        <v>-1.5852626961997529</v>
      </c>
      <c r="AG69">
        <v>4</v>
      </c>
      <c r="AH69">
        <v>3.1286933683519433</v>
      </c>
      <c r="AI69" s="3" t="s">
        <v>4485</v>
      </c>
      <c r="AJ69" s="13" t="s">
        <v>4485</v>
      </c>
      <c r="AL69" s="115">
        <v>2.297410192147034</v>
      </c>
      <c r="AM69">
        <v>4</v>
      </c>
      <c r="AN69">
        <v>5.3333333333333401</v>
      </c>
      <c r="AO69" s="3" t="s">
        <v>4485</v>
      </c>
      <c r="AP69" s="13" t="s">
        <v>4485</v>
      </c>
      <c r="AR69" s="16">
        <v>1.6856987493202795</v>
      </c>
      <c r="AS69">
        <v>4</v>
      </c>
      <c r="AT69">
        <v>6.4314171883893074</v>
      </c>
      <c r="AU69" s="3" t="s">
        <v>4485</v>
      </c>
      <c r="AV69" s="13" t="s">
        <v>4485</v>
      </c>
      <c r="AY69" s="24">
        <v>0.33286442865991678</v>
      </c>
      <c r="AZ69" s="24">
        <v>2.8068760158020285</v>
      </c>
      <c r="BA69" s="24" t="s">
        <v>4485</v>
      </c>
      <c r="BF69" s="24">
        <v>1.8845207864167501</v>
      </c>
      <c r="BG69" s="24">
        <v>4.8256193831332981</v>
      </c>
      <c r="BH69" s="24"/>
      <c r="BL69" s="3"/>
      <c r="BW69" s="80" t="s">
        <v>4623</v>
      </c>
      <c r="BX69" s="216">
        <f>CORREL(BG4:BG497,AZ4:AZ497)</f>
        <v>0.71141999287765756</v>
      </c>
      <c r="BY69" s="216"/>
      <c r="BZ69" t="s">
        <v>4625</v>
      </c>
    </row>
    <row r="70" spans="1:78" x14ac:dyDescent="0.25">
      <c r="A70" s="12">
        <v>44841</v>
      </c>
      <c r="B70" s="115">
        <v>4.434072345390895</v>
      </c>
      <c r="C70">
        <v>5</v>
      </c>
      <c r="D70" t="s">
        <v>4485</v>
      </c>
      <c r="E70" s="3" t="s">
        <v>4485</v>
      </c>
      <c r="F70" s="13" t="s">
        <v>4485</v>
      </c>
      <c r="H70" s="16">
        <v>0.70508176970343239</v>
      </c>
      <c r="I70">
        <v>5</v>
      </c>
      <c r="J70" t="s">
        <v>4485</v>
      </c>
      <c r="K70" s="3" t="s">
        <v>4485</v>
      </c>
      <c r="L70" s="13" t="s">
        <v>4485</v>
      </c>
      <c r="N70" s="115">
        <v>1.1651131824234355</v>
      </c>
      <c r="O70">
        <v>5</v>
      </c>
      <c r="P70" t="s">
        <v>4485</v>
      </c>
      <c r="Q70" s="3" t="s">
        <v>4485</v>
      </c>
      <c r="R70" s="13" t="s">
        <v>4485</v>
      </c>
      <c r="T70" s="115">
        <v>-0.51852159123905928</v>
      </c>
      <c r="U70">
        <v>5</v>
      </c>
      <c r="V70" t="s">
        <v>4485</v>
      </c>
      <c r="W70" s="3" t="s">
        <v>4485</v>
      </c>
      <c r="X70" s="13" t="s">
        <v>4485</v>
      </c>
      <c r="Z70" s="16">
        <v>-0.57096247960847357</v>
      </c>
      <c r="AA70">
        <v>5</v>
      </c>
      <c r="AB70" t="s">
        <v>4485</v>
      </c>
      <c r="AC70" s="3" t="s">
        <v>4485</v>
      </c>
      <c r="AD70" s="13" t="s">
        <v>4485</v>
      </c>
      <c r="AF70" s="16">
        <v>-2.9478241492375883</v>
      </c>
      <c r="AG70">
        <v>5</v>
      </c>
      <c r="AH70" t="s">
        <v>4485</v>
      </c>
      <c r="AI70" s="3" t="s">
        <v>4485</v>
      </c>
      <c r="AJ70" s="13" t="s">
        <v>4485</v>
      </c>
      <c r="AL70" s="115">
        <v>0.42194092827002977</v>
      </c>
      <c r="AM70">
        <v>5</v>
      </c>
      <c r="AN70" t="s">
        <v>4485</v>
      </c>
      <c r="AO70" s="3" t="s">
        <v>4485</v>
      </c>
      <c r="AP70" s="13" t="s">
        <v>4485</v>
      </c>
      <c r="AR70" s="16">
        <v>0.56149732620321469</v>
      </c>
      <c r="AS70">
        <v>5</v>
      </c>
      <c r="AT70" t="s">
        <v>4485</v>
      </c>
      <c r="AU70" s="3" t="s">
        <v>4485</v>
      </c>
      <c r="AV70" s="13" t="s">
        <v>4485</v>
      </c>
      <c r="AY70" s="24">
        <v>-9.8951061055388465E-2</v>
      </c>
      <c r="AZ70" s="24" t="s">
        <v>4485</v>
      </c>
      <c r="BA70" s="24" t="s">
        <v>4485</v>
      </c>
      <c r="BF70" s="24">
        <v>0.43238249726104799</v>
      </c>
      <c r="BG70" s="24"/>
      <c r="BH70" s="24"/>
      <c r="BL70" s="3"/>
      <c r="BW70" s="80" t="s">
        <v>4624</v>
      </c>
      <c r="BX70" s="216">
        <f>CORREL(BH4:BH497,BA4:BA497)</f>
        <v>0.64632676410973977</v>
      </c>
      <c r="BY70" s="216"/>
      <c r="BZ70" t="s">
        <v>4625</v>
      </c>
    </row>
    <row r="71" spans="1:78" x14ac:dyDescent="0.25">
      <c r="A71" s="12">
        <v>44844</v>
      </c>
      <c r="B71" s="115">
        <v>0</v>
      </c>
      <c r="C71">
        <v>1</v>
      </c>
      <c r="D71" t="s">
        <v>4485</v>
      </c>
      <c r="E71" s="3" t="s">
        <v>4485</v>
      </c>
      <c r="F71" s="13" t="s">
        <v>4485</v>
      </c>
      <c r="H71" s="16">
        <v>-1.9983836327853097</v>
      </c>
      <c r="I71">
        <v>1</v>
      </c>
      <c r="J71" t="s">
        <v>4485</v>
      </c>
      <c r="K71" s="3" t="s">
        <v>4485</v>
      </c>
      <c r="L71" s="13" t="s">
        <v>4485</v>
      </c>
      <c r="N71" s="115">
        <v>2.6653504442250817</v>
      </c>
      <c r="O71">
        <v>1</v>
      </c>
      <c r="P71" t="s">
        <v>4485</v>
      </c>
      <c r="Q71" s="3" t="s">
        <v>4485</v>
      </c>
      <c r="R71" s="13" t="s">
        <v>4485</v>
      </c>
      <c r="T71" s="115">
        <v>-0.75890251021598776</v>
      </c>
      <c r="U71">
        <v>1</v>
      </c>
      <c r="V71" t="s">
        <v>4485</v>
      </c>
      <c r="W71" s="3" t="s">
        <v>4485</v>
      </c>
      <c r="X71" s="13" t="s">
        <v>4485</v>
      </c>
      <c r="Z71" s="16">
        <v>-1.7432321575061522</v>
      </c>
      <c r="AA71">
        <v>1</v>
      </c>
      <c r="AB71" t="s">
        <v>4485</v>
      </c>
      <c r="AC71" s="3" t="s">
        <v>4485</v>
      </c>
      <c r="AD71" s="13" t="s">
        <v>4485</v>
      </c>
      <c r="AF71" s="16">
        <v>0.53137402827435543</v>
      </c>
      <c r="AG71">
        <v>1</v>
      </c>
      <c r="AH71" t="s">
        <v>4485</v>
      </c>
      <c r="AI71" s="3" t="s">
        <v>4485</v>
      </c>
      <c r="AJ71" s="13" t="s">
        <v>4485</v>
      </c>
      <c r="AL71" s="115">
        <v>-0.71835185687177483</v>
      </c>
      <c r="AM71">
        <v>1</v>
      </c>
      <c r="AN71" t="s">
        <v>4485</v>
      </c>
      <c r="AO71" s="3" t="s">
        <v>4485</v>
      </c>
      <c r="AP71" s="13" t="s">
        <v>4485</v>
      </c>
      <c r="AR71" s="16">
        <v>0.77107152353096975</v>
      </c>
      <c r="AS71">
        <v>1</v>
      </c>
      <c r="AT71" t="s">
        <v>4485</v>
      </c>
      <c r="AU71" s="3" t="s">
        <v>4485</v>
      </c>
      <c r="AV71" s="13" t="s">
        <v>4485</v>
      </c>
      <c r="AY71" s="24">
        <v>-0.42536233767359694</v>
      </c>
      <c r="AZ71" s="24" t="s">
        <v>4485</v>
      </c>
      <c r="BA71" s="24" t="s">
        <v>4485</v>
      </c>
      <c r="BF71" s="24">
        <v>-5.9233672574648427E-2</v>
      </c>
      <c r="BG71" s="24"/>
      <c r="BH71" s="24"/>
      <c r="BL71" s="3"/>
    </row>
    <row r="72" spans="1:78" x14ac:dyDescent="0.25">
      <c r="A72" s="12">
        <v>44845</v>
      </c>
      <c r="B72" s="115">
        <v>-1.31284916201117</v>
      </c>
      <c r="C72">
        <v>2</v>
      </c>
      <c r="D72" t="s">
        <v>4485</v>
      </c>
      <c r="E72" s="3" t="s">
        <v>4485</v>
      </c>
      <c r="F72" s="13" t="s">
        <v>4485</v>
      </c>
      <c r="H72" s="16">
        <v>-2.0593681397346622</v>
      </c>
      <c r="I72">
        <v>2</v>
      </c>
      <c r="J72" t="s">
        <v>4485</v>
      </c>
      <c r="K72" s="3" t="s">
        <v>4485</v>
      </c>
      <c r="L72" s="13" t="s">
        <v>4485</v>
      </c>
      <c r="N72" s="115">
        <v>-1.7307692307692235</v>
      </c>
      <c r="O72">
        <v>2</v>
      </c>
      <c r="P72" t="s">
        <v>4485</v>
      </c>
      <c r="Q72" s="3" t="s">
        <v>4485</v>
      </c>
      <c r="R72" s="13" t="s">
        <v>4485</v>
      </c>
      <c r="T72" s="115">
        <v>-3.0420168067226929</v>
      </c>
      <c r="U72">
        <v>2</v>
      </c>
      <c r="V72" t="s">
        <v>4485</v>
      </c>
      <c r="W72" s="3" t="s">
        <v>4485</v>
      </c>
      <c r="X72" s="13" t="s">
        <v>4485</v>
      </c>
      <c r="Z72" s="16">
        <v>-2.3898977249008651</v>
      </c>
      <c r="AA72">
        <v>2</v>
      </c>
      <c r="AB72" t="s">
        <v>4485</v>
      </c>
      <c r="AC72" s="3" t="s">
        <v>4485</v>
      </c>
      <c r="AD72" s="13" t="s">
        <v>4485</v>
      </c>
      <c r="AF72" s="16">
        <v>-2.7602858168292572</v>
      </c>
      <c r="AG72">
        <v>2</v>
      </c>
      <c r="AH72" t="s">
        <v>4485</v>
      </c>
      <c r="AI72" s="3" t="s">
        <v>4485</v>
      </c>
      <c r="AJ72" s="13" t="s">
        <v>4485</v>
      </c>
      <c r="AL72" s="115">
        <v>-2.1160409556313993</v>
      </c>
      <c r="AM72">
        <v>2</v>
      </c>
      <c r="AN72" t="s">
        <v>4485</v>
      </c>
      <c r="AO72" s="3" t="s">
        <v>4485</v>
      </c>
      <c r="AP72" s="13" t="s">
        <v>4485</v>
      </c>
      <c r="AR72" s="16">
        <v>-1.1873350923482848</v>
      </c>
      <c r="AS72">
        <v>2</v>
      </c>
      <c r="AT72" t="s">
        <v>4485</v>
      </c>
      <c r="AU72" s="3" t="s">
        <v>4485</v>
      </c>
      <c r="AV72" s="13" t="s">
        <v>4485</v>
      </c>
      <c r="AY72" s="24">
        <v>-1.4932428513427338</v>
      </c>
      <c r="AZ72" s="24" t="s">
        <v>4485</v>
      </c>
      <c r="BA72" s="24" t="s">
        <v>4485</v>
      </c>
      <c r="BF72" s="24">
        <v>-2.0673298025369187</v>
      </c>
      <c r="BG72" s="24"/>
      <c r="BH72" s="24"/>
      <c r="BL72" s="3"/>
    </row>
    <row r="73" spans="1:78" x14ac:dyDescent="0.25">
      <c r="A73" s="12">
        <v>44846</v>
      </c>
      <c r="B73" s="115">
        <v>4.8117746957260117</v>
      </c>
      <c r="C73">
        <v>3</v>
      </c>
      <c r="D73" t="s">
        <v>4485</v>
      </c>
      <c r="E73" s="3" t="s">
        <v>4485</v>
      </c>
      <c r="F73" s="13" t="s">
        <v>4485</v>
      </c>
      <c r="H73" s="16">
        <v>-0.569326903960922</v>
      </c>
      <c r="I73">
        <v>3</v>
      </c>
      <c r="J73" t="s">
        <v>4485</v>
      </c>
      <c r="K73" s="3" t="s">
        <v>4485</v>
      </c>
      <c r="L73" s="13" t="s">
        <v>4485</v>
      </c>
      <c r="N73" s="115">
        <v>1.1741682974559575</v>
      </c>
      <c r="O73">
        <v>3</v>
      </c>
      <c r="P73" t="s">
        <v>4485</v>
      </c>
      <c r="Q73" s="3" t="s">
        <v>4485</v>
      </c>
      <c r="R73" s="13" t="s">
        <v>4485</v>
      </c>
      <c r="T73" s="115">
        <v>0.46368521407524155</v>
      </c>
      <c r="U73">
        <v>3</v>
      </c>
      <c r="V73" t="s">
        <v>4485</v>
      </c>
      <c r="W73" s="3" t="s">
        <v>4485</v>
      </c>
      <c r="X73" s="13" t="s">
        <v>4485</v>
      </c>
      <c r="Z73" s="16">
        <v>-2.213193627713026</v>
      </c>
      <c r="AA73">
        <v>3</v>
      </c>
      <c r="AB73" t="s">
        <v>4485</v>
      </c>
      <c r="AC73" s="3" t="s">
        <v>4485</v>
      </c>
      <c r="AD73" s="13" t="s">
        <v>4485</v>
      </c>
      <c r="AF73" s="16">
        <v>2.1474348219977855</v>
      </c>
      <c r="AG73">
        <v>3</v>
      </c>
      <c r="AH73" t="s">
        <v>4485</v>
      </c>
      <c r="AI73" s="3" t="s">
        <v>4485</v>
      </c>
      <c r="AJ73" s="13" t="s">
        <v>4485</v>
      </c>
      <c r="AL73" s="115">
        <v>2.3291492329149297</v>
      </c>
      <c r="AM73">
        <v>3</v>
      </c>
      <c r="AN73" t="s">
        <v>4485</v>
      </c>
      <c r="AO73" s="3" t="s">
        <v>4485</v>
      </c>
      <c r="AP73" s="13" t="s">
        <v>4485</v>
      </c>
      <c r="AR73" s="16">
        <v>0.45393858477970322</v>
      </c>
      <c r="AS73">
        <v>3</v>
      </c>
      <c r="AT73" t="s">
        <v>4485</v>
      </c>
      <c r="AU73" s="3" t="s">
        <v>4485</v>
      </c>
      <c r="AV73" s="13" t="s">
        <v>4485</v>
      </c>
      <c r="AY73" s="24">
        <v>0.82462147195373914</v>
      </c>
      <c r="AZ73" s="24" t="s">
        <v>4485</v>
      </c>
      <c r="BA73" s="24" t="s">
        <v>4485</v>
      </c>
      <c r="BF73" s="24">
        <v>1.3053185719868241</v>
      </c>
      <c r="BG73" s="24"/>
      <c r="BH73" s="24"/>
      <c r="BL73" s="3"/>
    </row>
    <row r="74" spans="1:78" x14ac:dyDescent="0.25">
      <c r="A74" s="12">
        <v>44847</v>
      </c>
      <c r="B74" s="115">
        <v>-1.7013232514177725</v>
      </c>
      <c r="C74">
        <v>4</v>
      </c>
      <c r="D74">
        <v>6.184364060676776</v>
      </c>
      <c r="E74" s="3" t="s">
        <v>4485</v>
      </c>
      <c r="F74" s="13" t="s">
        <v>4485</v>
      </c>
      <c r="H74" s="16">
        <v>-0.45556032547864506</v>
      </c>
      <c r="I74">
        <v>4</v>
      </c>
      <c r="J74">
        <v>-4.327986894993213</v>
      </c>
      <c r="K74" s="3" t="s">
        <v>4485</v>
      </c>
      <c r="L74" s="13" t="s">
        <v>4485</v>
      </c>
      <c r="N74" s="115">
        <v>-2.9980657640232145</v>
      </c>
      <c r="O74">
        <v>4</v>
      </c>
      <c r="P74">
        <v>0.16644474034620507</v>
      </c>
      <c r="Q74" s="3" t="s">
        <v>4485</v>
      </c>
      <c r="R74" s="13" t="s">
        <v>4485</v>
      </c>
      <c r="T74" s="115">
        <v>0.46154509770089364</v>
      </c>
      <c r="U74">
        <v>4</v>
      </c>
      <c r="V74">
        <v>-3.3890571203384838</v>
      </c>
      <c r="W74" s="3" t="s">
        <v>4485</v>
      </c>
      <c r="X74" s="13" t="s">
        <v>4485</v>
      </c>
      <c r="Z74" s="16">
        <v>-1.0277717034769274</v>
      </c>
      <c r="AA74">
        <v>4</v>
      </c>
      <c r="AB74">
        <v>-7.7079934747145096</v>
      </c>
      <c r="AC74" s="3" t="s">
        <v>4485</v>
      </c>
      <c r="AD74" s="13" t="s">
        <v>4485</v>
      </c>
      <c r="AF74" s="16">
        <v>-1.0347206254311336</v>
      </c>
      <c r="AG74">
        <v>4</v>
      </c>
      <c r="AH74">
        <v>-4.0906631012638073</v>
      </c>
      <c r="AI74" s="3" t="s">
        <v>4485</v>
      </c>
      <c r="AJ74" s="13" t="s">
        <v>4485</v>
      </c>
      <c r="AL74" s="115">
        <v>-1.1721412021262125</v>
      </c>
      <c r="AM74">
        <v>4</v>
      </c>
      <c r="AN74">
        <v>-1.3066557778685208</v>
      </c>
      <c r="AO74" s="3" t="s">
        <v>4485</v>
      </c>
      <c r="AP74" s="13" t="s">
        <v>4485</v>
      </c>
      <c r="AR74" s="16">
        <v>0.50505050505051408</v>
      </c>
      <c r="AS74">
        <v>4</v>
      </c>
      <c r="AT74">
        <v>1.0962566844919848</v>
      </c>
      <c r="AU74" s="3" t="s">
        <v>4485</v>
      </c>
      <c r="AV74" s="13" t="s">
        <v>4485</v>
      </c>
      <c r="AY74" s="24">
        <v>-0.63800836272746397</v>
      </c>
      <c r="AZ74" s="24">
        <v>-1.8316043342295707</v>
      </c>
      <c r="BA74" s="24" t="s">
        <v>4485</v>
      </c>
      <c r="BF74" s="24">
        <v>-0.93350719200314136</v>
      </c>
      <c r="BG74" s="24">
        <v>-1.3244322742215497</v>
      </c>
      <c r="BH74" s="24"/>
      <c r="BL74" s="3"/>
    </row>
    <row r="75" spans="1:78" x14ac:dyDescent="0.25">
      <c r="A75" s="12">
        <v>44848</v>
      </c>
      <c r="B75" s="115">
        <v>1.1263736263736326</v>
      </c>
      <c r="C75">
        <v>5</v>
      </c>
      <c r="D75" t="s">
        <v>4485</v>
      </c>
      <c r="E75" s="3" t="s">
        <v>4485</v>
      </c>
      <c r="F75" s="13" t="s">
        <v>4485</v>
      </c>
      <c r="H75" s="16">
        <v>-5.3956444939799536E-2</v>
      </c>
      <c r="I75">
        <v>5</v>
      </c>
      <c r="J75" t="s">
        <v>4485</v>
      </c>
      <c r="K75" s="3" t="s">
        <v>4485</v>
      </c>
      <c r="L75" s="13" t="s">
        <v>4485</v>
      </c>
      <c r="N75" s="115">
        <v>0</v>
      </c>
      <c r="O75">
        <v>5</v>
      </c>
      <c r="P75" t="s">
        <v>4485</v>
      </c>
      <c r="Q75" s="3" t="s">
        <v>4485</v>
      </c>
      <c r="R75" s="13" t="s">
        <v>4485</v>
      </c>
      <c r="T75" s="115">
        <v>3.0656934306569381</v>
      </c>
      <c r="U75">
        <v>5</v>
      </c>
      <c r="V75" t="s">
        <v>4485</v>
      </c>
      <c r="W75" s="3" t="s">
        <v>4485</v>
      </c>
      <c r="X75" s="13" t="s">
        <v>4485</v>
      </c>
      <c r="Z75" s="16">
        <v>-2.253645603181627</v>
      </c>
      <c r="AA75">
        <v>5</v>
      </c>
      <c r="AB75" t="s">
        <v>4485</v>
      </c>
      <c r="AC75" s="3" t="s">
        <v>4485</v>
      </c>
      <c r="AD75" s="13" t="s">
        <v>4485</v>
      </c>
      <c r="AF75" s="16">
        <v>-0.19583112055231314</v>
      </c>
      <c r="AG75">
        <v>5</v>
      </c>
      <c r="AH75" t="s">
        <v>4485</v>
      </c>
      <c r="AI75" s="3" t="s">
        <v>4485</v>
      </c>
      <c r="AJ75" s="13" t="s">
        <v>4485</v>
      </c>
      <c r="AL75" s="115">
        <v>-1.0619224934491858</v>
      </c>
      <c r="AM75">
        <v>5</v>
      </c>
      <c r="AN75" t="s">
        <v>4485</v>
      </c>
      <c r="AO75" s="3" t="s">
        <v>4485</v>
      </c>
      <c r="AP75" s="13" t="s">
        <v>4485</v>
      </c>
      <c r="AR75" s="16">
        <v>-1.4281935995768404</v>
      </c>
      <c r="AS75">
        <v>5</v>
      </c>
      <c r="AT75" t="s">
        <v>4485</v>
      </c>
      <c r="AU75" s="3" t="s">
        <v>4485</v>
      </c>
      <c r="AV75" s="13" t="s">
        <v>4485</v>
      </c>
      <c r="AY75" s="24">
        <v>1.007091073123582</v>
      </c>
      <c r="AZ75" s="24" t="s">
        <v>4485</v>
      </c>
      <c r="BA75" s="24" t="s">
        <v>4485</v>
      </c>
      <c r="BF75" s="24">
        <v>-5.7345501124343168E-3</v>
      </c>
      <c r="BG75" s="24"/>
      <c r="BH75" s="24"/>
      <c r="BL75" s="3"/>
    </row>
    <row r="76" spans="1:78" x14ac:dyDescent="0.25">
      <c r="A76" s="12">
        <v>44851</v>
      </c>
      <c r="B76" s="115">
        <v>4.9171420809562525</v>
      </c>
      <c r="C76">
        <v>1</v>
      </c>
      <c r="D76" t="s">
        <v>4485</v>
      </c>
      <c r="E76" s="3" t="s">
        <v>4485</v>
      </c>
      <c r="F76" s="13" t="s">
        <v>4485</v>
      </c>
      <c r="H76" s="16">
        <v>1.1538923795619171</v>
      </c>
      <c r="I76">
        <v>1</v>
      </c>
      <c r="J76" t="s">
        <v>4485</v>
      </c>
      <c r="K76" s="3" t="s">
        <v>4485</v>
      </c>
      <c r="L76" s="13" t="s">
        <v>4485</v>
      </c>
      <c r="N76" s="115">
        <v>0.39880358923231823</v>
      </c>
      <c r="O76">
        <v>1</v>
      </c>
      <c r="P76" t="s">
        <v>4485</v>
      </c>
      <c r="Q76" s="3" t="s">
        <v>4485</v>
      </c>
      <c r="R76" s="13" t="s">
        <v>4485</v>
      </c>
      <c r="T76" s="115">
        <v>7.1613064489251821</v>
      </c>
      <c r="U76">
        <v>1</v>
      </c>
      <c r="V76" t="s">
        <v>4485</v>
      </c>
      <c r="W76" s="3" t="s">
        <v>4485</v>
      </c>
      <c r="X76" s="13" t="s">
        <v>4485</v>
      </c>
      <c r="Z76" s="16">
        <v>-3.5940325497287469</v>
      </c>
      <c r="AA76">
        <v>1</v>
      </c>
      <c r="AB76" t="s">
        <v>4485</v>
      </c>
      <c r="AC76" s="3" t="s">
        <v>4485</v>
      </c>
      <c r="AD76" s="13" t="s">
        <v>4485</v>
      </c>
      <c r="AF76" s="16">
        <v>0.37580232132760405</v>
      </c>
      <c r="AG76">
        <v>1</v>
      </c>
      <c r="AH76" t="s">
        <v>4485</v>
      </c>
      <c r="AI76" s="3" t="s">
        <v>4485</v>
      </c>
      <c r="AJ76" s="13" t="s">
        <v>4485</v>
      </c>
      <c r="AL76" s="115">
        <v>0.19514914970727312</v>
      </c>
      <c r="AM76">
        <v>1</v>
      </c>
      <c r="AN76" t="s">
        <v>4485</v>
      </c>
      <c r="AO76" s="3" t="s">
        <v>4485</v>
      </c>
      <c r="AP76" s="13" t="s">
        <v>4485</v>
      </c>
      <c r="AR76" s="16">
        <v>-0.99275556748054439</v>
      </c>
      <c r="AS76">
        <v>1</v>
      </c>
      <c r="AT76" t="s">
        <v>4485</v>
      </c>
      <c r="AU76" s="3" t="s">
        <v>4485</v>
      </c>
      <c r="AV76" s="13" t="s">
        <v>4485</v>
      </c>
      <c r="AY76" s="24">
        <v>0.73374957086414017</v>
      </c>
      <c r="AZ76" s="24" t="s">
        <v>4485</v>
      </c>
      <c r="BA76" s="24" t="s">
        <v>4485</v>
      </c>
      <c r="BF76" s="24">
        <v>1.423113586586449</v>
      </c>
      <c r="BG76" s="24"/>
      <c r="BH76" s="24"/>
      <c r="BL76" s="3"/>
    </row>
    <row r="77" spans="1:78" x14ac:dyDescent="0.25">
      <c r="A77" s="12">
        <v>44852</v>
      </c>
      <c r="B77" s="115">
        <v>0.12946659761781462</v>
      </c>
      <c r="C77">
        <v>2</v>
      </c>
      <c r="D77" t="s">
        <v>4485</v>
      </c>
      <c r="E77" s="3" t="s">
        <v>4485</v>
      </c>
      <c r="F77" s="13" t="s">
        <v>4485</v>
      </c>
      <c r="H77" s="16">
        <v>1.9595850794556735</v>
      </c>
      <c r="I77">
        <v>2</v>
      </c>
      <c r="J77" t="s">
        <v>4485</v>
      </c>
      <c r="K77" s="3" t="s">
        <v>4485</v>
      </c>
      <c r="L77" s="13" t="s">
        <v>4485</v>
      </c>
      <c r="N77" s="115">
        <v>0.33101621979476992</v>
      </c>
      <c r="O77">
        <v>2</v>
      </c>
      <c r="P77" t="s">
        <v>4485</v>
      </c>
      <c r="Q77" s="3" t="s">
        <v>4485</v>
      </c>
      <c r="R77" s="13" t="s">
        <v>4485</v>
      </c>
      <c r="T77" s="115">
        <v>9.7422540139175027</v>
      </c>
      <c r="U77">
        <v>2</v>
      </c>
      <c r="V77" t="s">
        <v>4485</v>
      </c>
      <c r="W77" s="3" t="s">
        <v>4485</v>
      </c>
      <c r="X77" s="13" t="s">
        <v>4485</v>
      </c>
      <c r="Z77" s="16">
        <v>0.82063305978898016</v>
      </c>
      <c r="AA77">
        <v>2</v>
      </c>
      <c r="AB77" t="s">
        <v>4485</v>
      </c>
      <c r="AC77" s="3" t="s">
        <v>4485</v>
      </c>
      <c r="AD77" s="13" t="s">
        <v>4485</v>
      </c>
      <c r="AF77" s="16">
        <v>0.10602345769002296</v>
      </c>
      <c r="AG77">
        <v>2</v>
      </c>
      <c r="AH77" t="s">
        <v>4485</v>
      </c>
      <c r="AI77" s="3" t="s">
        <v>4485</v>
      </c>
      <c r="AJ77" s="13" t="s">
        <v>4485</v>
      </c>
      <c r="AL77" s="115">
        <v>1.7390094602114639</v>
      </c>
      <c r="AM77">
        <v>2</v>
      </c>
      <c r="AN77" t="s">
        <v>4485</v>
      </c>
      <c r="AO77" s="3" t="s">
        <v>4485</v>
      </c>
      <c r="AP77" s="13" t="s">
        <v>4485</v>
      </c>
      <c r="AR77" s="16">
        <v>2.6287262872628698</v>
      </c>
      <c r="AS77">
        <v>2</v>
      </c>
      <c r="AT77" t="s">
        <v>4485</v>
      </c>
      <c r="AU77" s="3" t="s">
        <v>4485</v>
      </c>
      <c r="AV77" s="13" t="s">
        <v>4485</v>
      </c>
      <c r="AY77" s="24">
        <v>1.0117376587067866</v>
      </c>
      <c r="AZ77" s="24" t="s">
        <v>4485</v>
      </c>
      <c r="BA77" s="24" t="s">
        <v>4485</v>
      </c>
      <c r="BF77" s="24">
        <v>2.1699758429748375</v>
      </c>
      <c r="BG77" s="24"/>
      <c r="BH77" s="24"/>
      <c r="BL77" s="3"/>
    </row>
    <row r="78" spans="1:78" x14ac:dyDescent="0.25">
      <c r="A78" s="12">
        <v>44853</v>
      </c>
      <c r="B78" s="115">
        <v>-7.7579519006985093E-2</v>
      </c>
      <c r="C78">
        <v>3</v>
      </c>
      <c r="D78" t="s">
        <v>4485</v>
      </c>
      <c r="E78" s="3" t="s">
        <v>4485</v>
      </c>
      <c r="F78" s="13" t="s">
        <v>4485</v>
      </c>
      <c r="H78" s="16">
        <v>1.0582470484850746</v>
      </c>
      <c r="I78">
        <v>3</v>
      </c>
      <c r="J78" t="s">
        <v>4485</v>
      </c>
      <c r="K78" s="3" t="s">
        <v>4485</v>
      </c>
      <c r="L78" s="13" t="s">
        <v>4485</v>
      </c>
      <c r="N78" s="115">
        <v>0.32992411745298583</v>
      </c>
      <c r="O78">
        <v>3</v>
      </c>
      <c r="P78" t="s">
        <v>4485</v>
      </c>
      <c r="Q78" s="3" t="s">
        <v>4485</v>
      </c>
      <c r="R78" s="13" t="s">
        <v>4485</v>
      </c>
      <c r="T78" s="115">
        <v>-3.6416451167239425</v>
      </c>
      <c r="U78">
        <v>3</v>
      </c>
      <c r="V78" t="s">
        <v>4485</v>
      </c>
      <c r="W78" s="3" t="s">
        <v>4485</v>
      </c>
      <c r="X78" s="13" t="s">
        <v>4485</v>
      </c>
      <c r="Z78" s="16">
        <v>-0.66279069767442389</v>
      </c>
      <c r="AA78">
        <v>3</v>
      </c>
      <c r="AB78" t="s">
        <v>4485</v>
      </c>
      <c r="AC78" s="3" t="s">
        <v>4485</v>
      </c>
      <c r="AD78" s="13" t="s">
        <v>4485</v>
      </c>
      <c r="AF78" s="16">
        <v>0.48652942344607858</v>
      </c>
      <c r="AG78">
        <v>3</v>
      </c>
      <c r="AH78" t="s">
        <v>4485</v>
      </c>
      <c r="AI78" s="3" t="s">
        <v>4485</v>
      </c>
      <c r="AJ78" s="13" t="s">
        <v>4485</v>
      </c>
      <c r="AL78" s="115">
        <v>1.271707917407366</v>
      </c>
      <c r="AM78">
        <v>3</v>
      </c>
      <c r="AN78" t="s">
        <v>4485</v>
      </c>
      <c r="AO78" s="3" t="s">
        <v>4485</v>
      </c>
      <c r="AP78" s="13" t="s">
        <v>4485</v>
      </c>
      <c r="AR78" s="16">
        <v>-0.18484288354898037</v>
      </c>
      <c r="AS78">
        <v>3</v>
      </c>
      <c r="AT78" t="s">
        <v>4485</v>
      </c>
      <c r="AU78" s="3" t="s">
        <v>4485</v>
      </c>
      <c r="AV78" s="13" t="s">
        <v>4485</v>
      </c>
      <c r="AY78" s="24">
        <v>0.14467931800570866</v>
      </c>
      <c r="AZ78" s="24" t="s">
        <v>4485</v>
      </c>
      <c r="BA78" s="24" t="s">
        <v>4485</v>
      </c>
      <c r="BF78" s="24">
        <v>-0.20435947510530869</v>
      </c>
      <c r="BG78" s="24"/>
      <c r="BH78" s="24"/>
      <c r="BL78" s="3"/>
    </row>
    <row r="79" spans="1:78" x14ac:dyDescent="0.25">
      <c r="A79" s="12">
        <v>44854</v>
      </c>
      <c r="B79" s="115">
        <v>-3.1573498964803286</v>
      </c>
      <c r="C79">
        <v>4</v>
      </c>
      <c r="D79">
        <v>2.8021978021977993</v>
      </c>
      <c r="E79" s="3" t="s">
        <v>4485</v>
      </c>
      <c r="F79" s="13" t="s">
        <v>4485</v>
      </c>
      <c r="H79" s="16">
        <v>1.6934798615121678</v>
      </c>
      <c r="I79">
        <v>4</v>
      </c>
      <c r="J79">
        <v>5.9354058647111181</v>
      </c>
      <c r="K79" s="3" t="s">
        <v>4485</v>
      </c>
      <c r="L79" s="13" t="s">
        <v>4485</v>
      </c>
      <c r="N79" s="115">
        <v>-0.88786583360738092</v>
      </c>
      <c r="O79">
        <v>4</v>
      </c>
      <c r="P79">
        <v>0.16616816218012628</v>
      </c>
      <c r="Q79" s="3" t="s">
        <v>4485</v>
      </c>
      <c r="R79" s="13" t="s">
        <v>4485</v>
      </c>
      <c r="T79" s="115">
        <v>8.8232050292272005E-2</v>
      </c>
      <c r="U79">
        <v>4</v>
      </c>
      <c r="V79">
        <v>16.895663374838989</v>
      </c>
      <c r="W79" s="3" t="s">
        <v>4485</v>
      </c>
      <c r="X79" s="13" t="s">
        <v>4485</v>
      </c>
      <c r="Z79" s="16">
        <v>-6.1804986538686597</v>
      </c>
      <c r="AA79">
        <v>4</v>
      </c>
      <c r="AB79">
        <v>-11.456031816173226</v>
      </c>
      <c r="AC79" s="3" t="s">
        <v>4485</v>
      </c>
      <c r="AD79" s="13" t="s">
        <v>4485</v>
      </c>
      <c r="AF79" s="16">
        <v>0.3688943051941726</v>
      </c>
      <c r="AG79">
        <v>4</v>
      </c>
      <c r="AH79">
        <v>1.1451141795007966</v>
      </c>
      <c r="AI79" s="3" t="s">
        <v>4485</v>
      </c>
      <c r="AJ79" s="13" t="s">
        <v>4485</v>
      </c>
      <c r="AL79" s="115">
        <v>0.83715906022143283</v>
      </c>
      <c r="AM79">
        <v>4</v>
      </c>
      <c r="AN79">
        <v>2.9926906633567687</v>
      </c>
      <c r="AO79" s="3" t="s">
        <v>4485</v>
      </c>
      <c r="AP79" s="13" t="s">
        <v>4485</v>
      </c>
      <c r="AR79" s="16">
        <v>3.2539682539682571</v>
      </c>
      <c r="AS79">
        <v>4</v>
      </c>
      <c r="AT79">
        <v>4.7222967534209879</v>
      </c>
      <c r="AU79" s="3" t="s">
        <v>4485</v>
      </c>
      <c r="AV79" s="13" t="s">
        <v>4485</v>
      </c>
      <c r="AY79" s="24">
        <v>0.29522191608731446</v>
      </c>
      <c r="AZ79" s="24">
        <v>3.2302144954112397</v>
      </c>
      <c r="BA79" s="24" t="s">
        <v>4485</v>
      </c>
      <c r="BF79" s="24">
        <v>-0.43856899118101772</v>
      </c>
      <c r="BG79" s="24">
        <v>3.2294327784679999</v>
      </c>
      <c r="BH79" s="24"/>
      <c r="BL79" s="3"/>
    </row>
    <row r="80" spans="1:78" x14ac:dyDescent="0.25">
      <c r="A80" s="12">
        <v>44855</v>
      </c>
      <c r="B80" s="115">
        <v>-0.88188134687333286</v>
      </c>
      <c r="C80">
        <v>5</v>
      </c>
      <c r="D80" t="s">
        <v>4485</v>
      </c>
      <c r="E80" s="3" t="s">
        <v>4485</v>
      </c>
      <c r="F80" s="13" t="s">
        <v>4485</v>
      </c>
      <c r="H80" s="16">
        <v>-1.4892426546310333</v>
      </c>
      <c r="I80">
        <v>5</v>
      </c>
      <c r="J80" t="s">
        <v>4485</v>
      </c>
      <c r="K80" s="3" t="s">
        <v>4485</v>
      </c>
      <c r="L80" s="13" t="s">
        <v>4485</v>
      </c>
      <c r="N80" s="115">
        <v>-1.6257465162574578</v>
      </c>
      <c r="O80">
        <v>5</v>
      </c>
      <c r="P80" t="s">
        <v>4485</v>
      </c>
      <c r="Q80" s="3" t="s">
        <v>4485</v>
      </c>
      <c r="R80" s="13" t="s">
        <v>4485</v>
      </c>
      <c r="T80" s="115">
        <v>-2.0899908172635477</v>
      </c>
      <c r="U80">
        <v>5</v>
      </c>
      <c r="V80" t="s">
        <v>4485</v>
      </c>
      <c r="W80" s="3" t="s">
        <v>4485</v>
      </c>
      <c r="X80" s="13" t="s">
        <v>4485</v>
      </c>
      <c r="Z80" s="16">
        <v>-5.265127885215227</v>
      </c>
      <c r="AA80">
        <v>5</v>
      </c>
      <c r="AB80" t="s">
        <v>4485</v>
      </c>
      <c r="AC80" s="3" t="s">
        <v>4485</v>
      </c>
      <c r="AD80" s="13" t="s">
        <v>4485</v>
      </c>
      <c r="AF80" s="16">
        <v>0.32487776064055512</v>
      </c>
      <c r="AG80">
        <v>5</v>
      </c>
      <c r="AH80" t="s">
        <v>4485</v>
      </c>
      <c r="AI80" s="3" t="s">
        <v>4485</v>
      </c>
      <c r="AJ80" s="13" t="s">
        <v>4485</v>
      </c>
      <c r="AL80" s="115">
        <v>-0.96411355115157105</v>
      </c>
      <c r="AM80">
        <v>5</v>
      </c>
      <c r="AN80" t="s">
        <v>4485</v>
      </c>
      <c r="AO80" s="3" t="s">
        <v>4485</v>
      </c>
      <c r="AP80" s="13" t="s">
        <v>4485</v>
      </c>
      <c r="AR80" s="16">
        <v>-0.94798872662054534</v>
      </c>
      <c r="AS80">
        <v>5</v>
      </c>
      <c r="AT80" t="s">
        <v>4485</v>
      </c>
      <c r="AU80" s="3" t="s">
        <v>4485</v>
      </c>
      <c r="AV80" s="13" t="s">
        <v>4485</v>
      </c>
      <c r="AY80" s="24">
        <v>7.0314479373936645E-2</v>
      </c>
      <c r="AZ80" s="24" t="s">
        <v>4485</v>
      </c>
      <c r="BA80" s="24" t="s">
        <v>4485</v>
      </c>
      <c r="BF80" s="24">
        <v>-1.4647081407135585</v>
      </c>
      <c r="BG80" s="24"/>
      <c r="BH80" s="24"/>
      <c r="BL80" s="3"/>
    </row>
    <row r="81" spans="1:64" x14ac:dyDescent="0.25">
      <c r="A81" s="12">
        <v>44858</v>
      </c>
      <c r="B81" s="115">
        <v>0.86276624427070525</v>
      </c>
      <c r="C81">
        <v>1</v>
      </c>
      <c r="D81" t="s">
        <v>4485</v>
      </c>
      <c r="E81" s="3" t="s">
        <v>4485</v>
      </c>
      <c r="F81" s="13" t="s">
        <v>4485</v>
      </c>
      <c r="H81" s="16">
        <v>0.42938296601637266</v>
      </c>
      <c r="I81">
        <v>1</v>
      </c>
      <c r="J81" t="s">
        <v>4485</v>
      </c>
      <c r="K81" s="3" t="s">
        <v>4485</v>
      </c>
      <c r="L81" s="13" t="s">
        <v>4485</v>
      </c>
      <c r="N81" s="115">
        <v>2.15851602023608</v>
      </c>
      <c r="O81">
        <v>1</v>
      </c>
      <c r="P81" t="s">
        <v>4485</v>
      </c>
      <c r="Q81" s="3" t="s">
        <v>4485</v>
      </c>
      <c r="R81" s="13" t="s">
        <v>4485</v>
      </c>
      <c r="T81" s="115">
        <v>0.33013205282113534</v>
      </c>
      <c r="U81">
        <v>1</v>
      </c>
      <c r="V81" t="s">
        <v>4485</v>
      </c>
      <c r="W81" s="3" t="s">
        <v>4485</v>
      </c>
      <c r="X81" s="13" t="s">
        <v>4485</v>
      </c>
      <c r="Z81" s="16">
        <v>3.8983274068220761</v>
      </c>
      <c r="AA81">
        <v>1</v>
      </c>
      <c r="AB81" t="s">
        <v>4485</v>
      </c>
      <c r="AC81" s="3" t="s">
        <v>4485</v>
      </c>
      <c r="AD81" s="13" t="s">
        <v>4485</v>
      </c>
      <c r="AF81" s="16">
        <v>-0.5168127698547601</v>
      </c>
      <c r="AG81">
        <v>1</v>
      </c>
      <c r="AH81" t="s">
        <v>4485</v>
      </c>
      <c r="AI81" s="3" t="s">
        <v>4485</v>
      </c>
      <c r="AJ81" s="13" t="s">
        <v>4485</v>
      </c>
      <c r="AL81" s="115">
        <v>-0.58139534883721844</v>
      </c>
      <c r="AM81">
        <v>1</v>
      </c>
      <c r="AN81" t="s">
        <v>4485</v>
      </c>
      <c r="AO81" s="3" t="s">
        <v>4485</v>
      </c>
      <c r="AP81" s="13" t="s">
        <v>4485</v>
      </c>
      <c r="AR81" s="16">
        <v>0.12933264355923435</v>
      </c>
      <c r="AS81">
        <v>1</v>
      </c>
      <c r="AT81" t="s">
        <v>4485</v>
      </c>
      <c r="AU81" s="3" t="s">
        <v>4485</v>
      </c>
      <c r="AV81" s="13" t="s">
        <v>4485</v>
      </c>
      <c r="AY81" s="24">
        <v>0.87874012164107762</v>
      </c>
      <c r="AZ81" s="24" t="s">
        <v>4485</v>
      </c>
      <c r="BA81" s="24" t="s">
        <v>4485</v>
      </c>
      <c r="BF81" s="24">
        <v>0.73364894954354809</v>
      </c>
      <c r="BG81" s="24"/>
      <c r="BH81" s="24"/>
      <c r="BL81" s="3"/>
    </row>
    <row r="82" spans="1:64" x14ac:dyDescent="0.25">
      <c r="A82" s="12">
        <v>44859</v>
      </c>
      <c r="B82" s="115">
        <v>-0.16038492381716726</v>
      </c>
      <c r="C82">
        <v>2</v>
      </c>
      <c r="D82" t="s">
        <v>4485</v>
      </c>
      <c r="E82" s="3" t="s">
        <v>4485</v>
      </c>
      <c r="F82" s="13" t="s">
        <v>4485</v>
      </c>
      <c r="H82" s="16">
        <v>-2.3626419050696836</v>
      </c>
      <c r="I82">
        <v>2</v>
      </c>
      <c r="J82" t="s">
        <v>4485</v>
      </c>
      <c r="K82" s="3" t="s">
        <v>4485</v>
      </c>
      <c r="L82" s="13" t="s">
        <v>4485</v>
      </c>
      <c r="N82" s="115">
        <v>-0.49521294156487294</v>
      </c>
      <c r="O82">
        <v>2</v>
      </c>
      <c r="P82" t="s">
        <v>4485</v>
      </c>
      <c r="Q82" s="3" t="s">
        <v>4485</v>
      </c>
      <c r="R82" s="13" t="s">
        <v>4485</v>
      </c>
      <c r="T82" s="115">
        <v>1.4545318576129258</v>
      </c>
      <c r="U82">
        <v>2</v>
      </c>
      <c r="V82" t="s">
        <v>4485</v>
      </c>
      <c r="W82" s="3" t="s">
        <v>4485</v>
      </c>
      <c r="X82" s="13" t="s">
        <v>4485</v>
      </c>
      <c r="Z82" s="16">
        <v>-2.5858790721257416</v>
      </c>
      <c r="AA82">
        <v>2</v>
      </c>
      <c r="AB82" t="s">
        <v>4485</v>
      </c>
      <c r="AC82" s="3" t="s">
        <v>4485</v>
      </c>
      <c r="AD82" s="13" t="s">
        <v>4485</v>
      </c>
      <c r="AF82" s="16">
        <v>0.75623068323798248</v>
      </c>
      <c r="AG82">
        <v>2</v>
      </c>
      <c r="AH82" t="s">
        <v>4485</v>
      </c>
      <c r="AI82" s="3" t="s">
        <v>4485</v>
      </c>
      <c r="AJ82" s="13" t="s">
        <v>4485</v>
      </c>
      <c r="AL82" s="115">
        <v>0.57119543043656273</v>
      </c>
      <c r="AM82">
        <v>2</v>
      </c>
      <c r="AN82" t="s">
        <v>4485</v>
      </c>
      <c r="AO82" s="3" t="s">
        <v>4485</v>
      </c>
      <c r="AP82" s="13" t="s">
        <v>4485</v>
      </c>
      <c r="AR82" s="16">
        <v>-3.2033066391113496</v>
      </c>
      <c r="AS82">
        <v>2</v>
      </c>
      <c r="AT82" t="s">
        <v>4485</v>
      </c>
      <c r="AU82" s="3" t="s">
        <v>4485</v>
      </c>
      <c r="AV82" s="13" t="s">
        <v>4485</v>
      </c>
      <c r="AY82" s="24">
        <v>-0.41960999957701428</v>
      </c>
      <c r="AZ82" s="24" t="s">
        <v>4485</v>
      </c>
      <c r="BA82" s="24" t="s">
        <v>4485</v>
      </c>
      <c r="BF82" s="24">
        <v>-0.6236980567366126</v>
      </c>
      <c r="BG82" s="24"/>
      <c r="BH82" s="24"/>
      <c r="BL82" s="3"/>
    </row>
    <row r="83" spans="1:64" x14ac:dyDescent="0.25">
      <c r="A83" s="12">
        <v>44861</v>
      </c>
      <c r="B83" s="115">
        <v>0.91030789825969938</v>
      </c>
      <c r="C83">
        <v>4</v>
      </c>
      <c r="D83">
        <v>-2.4585921325051761</v>
      </c>
      <c r="E83" s="3" t="s">
        <v>4485</v>
      </c>
      <c r="F83" s="13" t="s">
        <v>4485</v>
      </c>
      <c r="H83" s="16">
        <v>-2.1057543815759723</v>
      </c>
      <c r="I83">
        <v>4</v>
      </c>
      <c r="J83">
        <v>-3.8363930400690305</v>
      </c>
      <c r="K83" s="3" t="s">
        <v>4485</v>
      </c>
      <c r="L83" s="13" t="s">
        <v>4485</v>
      </c>
      <c r="N83" s="115">
        <v>-9.9535500995339934E-2</v>
      </c>
      <c r="O83">
        <v>4</v>
      </c>
      <c r="P83">
        <v>-0.98651759289707319</v>
      </c>
      <c r="Q83" s="3" t="s">
        <v>4485</v>
      </c>
      <c r="R83" s="13" t="s">
        <v>4485</v>
      </c>
      <c r="T83" s="115">
        <v>-1.5811005049202111</v>
      </c>
      <c r="U83">
        <v>4</v>
      </c>
      <c r="V83">
        <v>-1.8271387081357238</v>
      </c>
      <c r="W83" s="3" t="s">
        <v>4485</v>
      </c>
      <c r="X83" s="13" t="s">
        <v>4485</v>
      </c>
      <c r="Z83" s="16">
        <v>-0.68965517241378715</v>
      </c>
      <c r="AA83">
        <v>4</v>
      </c>
      <c r="AB83">
        <v>-10.663701275898386</v>
      </c>
      <c r="AC83" s="3" t="s">
        <v>4485</v>
      </c>
      <c r="AD83" s="13" t="s">
        <v>4485</v>
      </c>
      <c r="AF83" s="16">
        <v>3.2698081190445052</v>
      </c>
      <c r="AG83">
        <v>4</v>
      </c>
      <c r="AH83">
        <v>4.2324034122723226</v>
      </c>
      <c r="AI83" s="3" t="s">
        <v>4485</v>
      </c>
      <c r="AJ83" s="13" t="s">
        <v>4485</v>
      </c>
      <c r="AL83" s="115">
        <v>3.7187288708586883</v>
      </c>
      <c r="AM83">
        <v>4</v>
      </c>
      <c r="AN83">
        <v>3.5646772886848468</v>
      </c>
      <c r="AO83" s="3" t="s">
        <v>4485</v>
      </c>
      <c r="AP83" s="13" t="s">
        <v>4485</v>
      </c>
      <c r="AR83" s="16">
        <v>-5.3376034160658829E-2</v>
      </c>
      <c r="AS83">
        <v>4</v>
      </c>
      <c r="AT83">
        <v>-0.92592592592592582</v>
      </c>
      <c r="AU83" s="3" t="s">
        <v>4485</v>
      </c>
      <c r="AV83" s="13" t="s">
        <v>4485</v>
      </c>
      <c r="AY83" s="24">
        <v>0.45649298977422959</v>
      </c>
      <c r="AZ83" s="24">
        <v>1.2831018287199003</v>
      </c>
      <c r="BA83" s="24" t="s">
        <v>4485</v>
      </c>
      <c r="BF83" s="24">
        <v>0.56929770149974346</v>
      </c>
      <c r="BG83" s="24">
        <v>-1.2324569785651518</v>
      </c>
      <c r="BH83" s="24"/>
      <c r="BL83" s="3"/>
    </row>
    <row r="84" spans="1:64" x14ac:dyDescent="0.25">
      <c r="A84" s="12">
        <v>44862</v>
      </c>
      <c r="B84" s="115">
        <v>-0.37145131334570902</v>
      </c>
      <c r="C84">
        <v>5</v>
      </c>
      <c r="D84" t="s">
        <v>4485</v>
      </c>
      <c r="E84" s="3" t="s">
        <v>4485</v>
      </c>
      <c r="F84" s="13" t="s">
        <v>4485</v>
      </c>
      <c r="H84" s="16">
        <v>-3.2347824377586281</v>
      </c>
      <c r="I84">
        <v>5</v>
      </c>
      <c r="J84" t="s">
        <v>4485</v>
      </c>
      <c r="K84" s="3" t="s">
        <v>4485</v>
      </c>
      <c r="L84" s="13" t="s">
        <v>4485</v>
      </c>
      <c r="N84" s="115">
        <v>0.23248090335436356</v>
      </c>
      <c r="O84">
        <v>5</v>
      </c>
      <c r="P84" t="s">
        <v>4485</v>
      </c>
      <c r="Q84" s="3" t="s">
        <v>4485</v>
      </c>
      <c r="R84" s="13" t="s">
        <v>4485</v>
      </c>
      <c r="T84" s="115">
        <v>0.13855602156979546</v>
      </c>
      <c r="U84">
        <v>5</v>
      </c>
      <c r="V84" t="s">
        <v>4485</v>
      </c>
      <c r="W84" s="3" t="s">
        <v>4485</v>
      </c>
      <c r="X84" s="13" t="s">
        <v>4485</v>
      </c>
      <c r="Z84" s="16">
        <v>3.0267295597484156</v>
      </c>
      <c r="AA84">
        <v>5</v>
      </c>
      <c r="AB84" t="s">
        <v>4485</v>
      </c>
      <c r="AC84" s="3" t="s">
        <v>4485</v>
      </c>
      <c r="AD84" s="13" t="s">
        <v>4485</v>
      </c>
      <c r="AF84" s="16">
        <v>-3.1441572394615434</v>
      </c>
      <c r="AG84">
        <v>5</v>
      </c>
      <c r="AH84" t="s">
        <v>4485</v>
      </c>
      <c r="AI84" s="3" t="s">
        <v>4485</v>
      </c>
      <c r="AJ84" s="13" t="s">
        <v>4485</v>
      </c>
      <c r="AL84" s="115">
        <v>0.28683181225554699</v>
      </c>
      <c r="AM84">
        <v>5</v>
      </c>
      <c r="AN84" t="s">
        <v>4485</v>
      </c>
      <c r="AO84" s="3" t="s">
        <v>4485</v>
      </c>
      <c r="AP84" s="13" t="s">
        <v>4485</v>
      </c>
      <c r="AR84" s="16">
        <v>3.9252336448598104</v>
      </c>
      <c r="AS84">
        <v>5</v>
      </c>
      <c r="AT84" t="s">
        <v>4485</v>
      </c>
      <c r="AU84" s="3" t="s">
        <v>4485</v>
      </c>
      <c r="AV84" s="13" t="s">
        <v>4485</v>
      </c>
      <c r="AY84" s="24">
        <v>0.28105170280120623</v>
      </c>
      <c r="AZ84" s="24" t="s">
        <v>4485</v>
      </c>
      <c r="BA84" s="24" t="s">
        <v>4485</v>
      </c>
      <c r="BF84" s="24">
        <v>4.2463611786928979E-2</v>
      </c>
      <c r="BG84" s="24"/>
      <c r="BH84" s="24"/>
      <c r="BL84" s="3"/>
    </row>
    <row r="85" spans="1:64" x14ac:dyDescent="0.25">
      <c r="A85" s="12">
        <v>44865</v>
      </c>
      <c r="B85" s="115">
        <v>-0.9320905459387484</v>
      </c>
      <c r="C85">
        <v>1</v>
      </c>
      <c r="D85" t="s">
        <v>4485</v>
      </c>
      <c r="E85" s="3" t="s">
        <v>4485</v>
      </c>
      <c r="F85" s="13" t="s">
        <v>4485</v>
      </c>
      <c r="H85" s="16">
        <v>1.1045211828554511</v>
      </c>
      <c r="I85">
        <v>1</v>
      </c>
      <c r="J85" t="s">
        <v>4485</v>
      </c>
      <c r="K85" s="3" t="s">
        <v>4485</v>
      </c>
      <c r="L85" s="13" t="s">
        <v>4485</v>
      </c>
      <c r="N85" s="115">
        <v>-1.2922465208747629</v>
      </c>
      <c r="O85">
        <v>1</v>
      </c>
      <c r="P85" t="s">
        <v>4485</v>
      </c>
      <c r="Q85" s="3" t="s">
        <v>4485</v>
      </c>
      <c r="R85" s="13" t="s">
        <v>4485</v>
      </c>
      <c r="T85" s="115">
        <v>-0.15706218914774384</v>
      </c>
      <c r="U85">
        <v>1</v>
      </c>
      <c r="V85" t="s">
        <v>4485</v>
      </c>
      <c r="W85" s="3" t="s">
        <v>4485</v>
      </c>
      <c r="X85" s="13" t="s">
        <v>4485</v>
      </c>
      <c r="Z85" s="16">
        <v>-1.8059264911611257</v>
      </c>
      <c r="AA85">
        <v>1</v>
      </c>
      <c r="AB85" t="s">
        <v>4485</v>
      </c>
      <c r="AC85" s="3" t="s">
        <v>4485</v>
      </c>
      <c r="AD85" s="13" t="s">
        <v>4485</v>
      </c>
      <c r="AF85" s="16">
        <v>4.4631496525398902</v>
      </c>
      <c r="AG85">
        <v>1</v>
      </c>
      <c r="AH85" t="s">
        <v>4485</v>
      </c>
      <c r="AI85" s="3" t="s">
        <v>4485</v>
      </c>
      <c r="AJ85" s="13" t="s">
        <v>4485</v>
      </c>
      <c r="AL85" s="115">
        <v>0.23400936037440903</v>
      </c>
      <c r="AM85">
        <v>1</v>
      </c>
      <c r="AN85" t="s">
        <v>4485</v>
      </c>
      <c r="AO85" s="3" t="s">
        <v>4485</v>
      </c>
      <c r="AP85" s="13" t="s">
        <v>4485</v>
      </c>
      <c r="AR85" s="16">
        <v>-0.8221993833504595</v>
      </c>
      <c r="AS85">
        <v>1</v>
      </c>
      <c r="AT85" t="s">
        <v>4485</v>
      </c>
      <c r="AU85" s="3" t="s">
        <v>4485</v>
      </c>
      <c r="AV85" s="13" t="s">
        <v>4485</v>
      </c>
      <c r="AY85" s="24">
        <v>1.2672318798209992</v>
      </c>
      <c r="AZ85" s="24" t="s">
        <v>4485</v>
      </c>
      <c r="BA85" s="24" t="s">
        <v>4485</v>
      </c>
      <c r="BF85" s="24">
        <v>0.20522587147479487</v>
      </c>
      <c r="BG85" s="24"/>
      <c r="BH85" s="24"/>
      <c r="BL85" s="3"/>
    </row>
    <row r="86" spans="1:64" x14ac:dyDescent="0.25">
      <c r="A86" s="12">
        <v>44866</v>
      </c>
      <c r="B86" s="115">
        <v>-0.13440860215053765</v>
      </c>
      <c r="C86">
        <v>2</v>
      </c>
      <c r="D86" t="s">
        <v>4485</v>
      </c>
      <c r="E86" s="3">
        <v>44866</v>
      </c>
      <c r="F86" s="13">
        <v>1.641991924629882</v>
      </c>
      <c r="H86" s="16">
        <v>1.0469442108636575</v>
      </c>
      <c r="I86">
        <v>2</v>
      </c>
      <c r="J86" t="s">
        <v>4485</v>
      </c>
      <c r="K86" s="3">
        <v>44866</v>
      </c>
      <c r="L86" s="13">
        <v>-5.7129988844634161</v>
      </c>
      <c r="N86" s="115">
        <v>-0.63779791876467862</v>
      </c>
      <c r="O86">
        <v>2</v>
      </c>
      <c r="P86" t="s">
        <v>4485</v>
      </c>
      <c r="Q86" s="3">
        <v>44866</v>
      </c>
      <c r="R86" s="13">
        <v>-13.851351351351349</v>
      </c>
      <c r="T86" s="115">
        <v>0.61425521555114759</v>
      </c>
      <c r="U86">
        <v>2</v>
      </c>
      <c r="V86" t="s">
        <v>4485</v>
      </c>
      <c r="W86" s="3">
        <v>44866</v>
      </c>
      <c r="X86" s="13">
        <v>0.14890369653426383</v>
      </c>
      <c r="Z86" s="16">
        <v>1.4764926822950366</v>
      </c>
      <c r="AA86">
        <v>2</v>
      </c>
      <c r="AB86" t="s">
        <v>4485</v>
      </c>
      <c r="AC86" s="3">
        <v>44866</v>
      </c>
      <c r="AD86" s="13">
        <v>15.571155073388642</v>
      </c>
      <c r="AF86" s="16">
        <v>0.29045254380210894</v>
      </c>
      <c r="AG86">
        <v>2</v>
      </c>
      <c r="AH86" t="s">
        <v>4485</v>
      </c>
      <c r="AI86" s="3">
        <v>44866</v>
      </c>
      <c r="AJ86" s="13">
        <v>13.396860986547088</v>
      </c>
      <c r="AL86" s="115">
        <v>1.0765239948119267</v>
      </c>
      <c r="AM86">
        <v>2</v>
      </c>
      <c r="AN86" t="s">
        <v>4485</v>
      </c>
      <c r="AO86" s="3">
        <v>44866</v>
      </c>
      <c r="AP86" s="13">
        <v>3.3363274733735349</v>
      </c>
      <c r="AR86" s="16">
        <v>-0.23316062176165214</v>
      </c>
      <c r="AS86">
        <v>2</v>
      </c>
      <c r="AT86" t="s">
        <v>4485</v>
      </c>
      <c r="AU86" s="3">
        <v>44866</v>
      </c>
      <c r="AV86" s="13">
        <v>6.2840820566086641</v>
      </c>
      <c r="AY86" s="24">
        <v>0.73949878415740844</v>
      </c>
      <c r="AZ86" s="24" t="s">
        <v>4485</v>
      </c>
      <c r="BA86" s="24">
        <v>3.3779911162057363</v>
      </c>
      <c r="BF86" s="24">
        <v>0.37793970688190925</v>
      </c>
      <c r="BG86" s="24"/>
      <c r="BH86" s="24">
        <v>2.8161288381231002</v>
      </c>
      <c r="BL86" s="3"/>
    </row>
    <row r="87" spans="1:64" x14ac:dyDescent="0.25">
      <c r="A87" s="12">
        <v>44867</v>
      </c>
      <c r="B87" s="115">
        <v>0.2960969044414597</v>
      </c>
      <c r="C87">
        <v>3</v>
      </c>
      <c r="D87" t="s">
        <v>4485</v>
      </c>
      <c r="E87" s="3" t="s">
        <v>4485</v>
      </c>
      <c r="F87" s="13" t="s">
        <v>4485</v>
      </c>
      <c r="H87" s="16">
        <v>-0.28902538690825069</v>
      </c>
      <c r="I87">
        <v>3</v>
      </c>
      <c r="J87" t="s">
        <v>4485</v>
      </c>
      <c r="K87" s="3" t="s">
        <v>4485</v>
      </c>
      <c r="L87" s="13" t="s">
        <v>4485</v>
      </c>
      <c r="N87" s="115">
        <v>0.54054054054054823</v>
      </c>
      <c r="O87">
        <v>3</v>
      </c>
      <c r="P87" t="s">
        <v>4485</v>
      </c>
      <c r="Q87" s="3" t="s">
        <v>4485</v>
      </c>
      <c r="R87" s="13" t="s">
        <v>4485</v>
      </c>
      <c r="T87" s="115">
        <v>0.67751181923090564</v>
      </c>
      <c r="U87">
        <v>3</v>
      </c>
      <c r="V87" t="s">
        <v>4485</v>
      </c>
      <c r="W87" s="3" t="s">
        <v>4485</v>
      </c>
      <c r="X87" s="13" t="s">
        <v>4485</v>
      </c>
      <c r="Z87" s="16">
        <v>-0.93171665603062592</v>
      </c>
      <c r="AA87">
        <v>3</v>
      </c>
      <c r="AB87" t="s">
        <v>4485</v>
      </c>
      <c r="AC87" s="3" t="s">
        <v>4485</v>
      </c>
      <c r="AD87" s="13" t="s">
        <v>4485</v>
      </c>
      <c r="AF87" s="16">
        <v>-0.65396113602391626</v>
      </c>
      <c r="AG87">
        <v>3</v>
      </c>
      <c r="AH87" t="s">
        <v>4485</v>
      </c>
      <c r="AI87" s="3" t="s">
        <v>4485</v>
      </c>
      <c r="AJ87" s="13" t="s">
        <v>4485</v>
      </c>
      <c r="AL87" s="115">
        <v>-1.1548825869369947</v>
      </c>
      <c r="AM87">
        <v>3</v>
      </c>
      <c r="AN87" t="s">
        <v>4485</v>
      </c>
      <c r="AO87" s="3" t="s">
        <v>4485</v>
      </c>
      <c r="AP87" s="13" t="s">
        <v>4485</v>
      </c>
      <c r="AR87" s="16">
        <v>1.116593092703182</v>
      </c>
      <c r="AS87">
        <v>3</v>
      </c>
      <c r="AT87" t="s">
        <v>4485</v>
      </c>
      <c r="AU87" s="3" t="s">
        <v>4485</v>
      </c>
      <c r="AV87" s="13" t="s">
        <v>4485</v>
      </c>
      <c r="AY87" s="24">
        <v>-0.34471546507656431</v>
      </c>
      <c r="AZ87" s="24" t="s">
        <v>4485</v>
      </c>
      <c r="BA87" s="24" t="s">
        <v>4485</v>
      </c>
      <c r="BF87" s="24">
        <v>-1.624124604739835E-2</v>
      </c>
      <c r="BG87" s="24"/>
      <c r="BH87" s="24"/>
      <c r="BL87" s="3"/>
    </row>
    <row r="88" spans="1:64" x14ac:dyDescent="0.25">
      <c r="A88" s="12">
        <v>44868</v>
      </c>
      <c r="B88" s="115">
        <v>0.77831454643048226</v>
      </c>
      <c r="C88">
        <v>4</v>
      </c>
      <c r="D88">
        <v>-0.37145131334570902</v>
      </c>
      <c r="E88" s="3" t="s">
        <v>4485</v>
      </c>
      <c r="F88" s="13" t="s">
        <v>4485</v>
      </c>
      <c r="H88" s="16">
        <v>-1.2245646817637394</v>
      </c>
      <c r="I88">
        <v>4</v>
      </c>
      <c r="J88">
        <v>-2.6345327842266086</v>
      </c>
      <c r="K88" s="3" t="s">
        <v>4485</v>
      </c>
      <c r="L88" s="13" t="s">
        <v>4485</v>
      </c>
      <c r="N88" s="115">
        <v>0.36962365591396701</v>
      </c>
      <c r="O88">
        <v>4</v>
      </c>
      <c r="P88">
        <v>-0.79707738292927066</v>
      </c>
      <c r="Q88" s="3" t="s">
        <v>4485</v>
      </c>
      <c r="R88" s="13" t="s">
        <v>4485</v>
      </c>
      <c r="T88" s="115">
        <v>4.0377149195784741</v>
      </c>
      <c r="U88">
        <v>4</v>
      </c>
      <c r="V88">
        <v>5.3662372678250341</v>
      </c>
      <c r="W88" s="3" t="s">
        <v>4485</v>
      </c>
      <c r="X88" s="13" t="s">
        <v>4485</v>
      </c>
      <c r="Z88" s="16">
        <v>-1.8165421283174468</v>
      </c>
      <c r="AA88">
        <v>4</v>
      </c>
      <c r="AB88">
        <v>-0.14412997903564237</v>
      </c>
      <c r="AC88" s="3" t="s">
        <v>4485</v>
      </c>
      <c r="AD88" s="13" t="s">
        <v>4485</v>
      </c>
      <c r="AF88" s="16">
        <v>3.6737508620149297</v>
      </c>
      <c r="AG88">
        <v>4</v>
      </c>
      <c r="AH88">
        <v>4.5124186311066223</v>
      </c>
      <c r="AI88" s="3" t="s">
        <v>4485</v>
      </c>
      <c r="AJ88" s="13" t="s">
        <v>4485</v>
      </c>
      <c r="AL88" s="115">
        <v>-0.10385564065947743</v>
      </c>
      <c r="AM88">
        <v>4</v>
      </c>
      <c r="AN88">
        <v>0.32594524119947849</v>
      </c>
      <c r="AO88" s="3" t="s">
        <v>4485</v>
      </c>
      <c r="AP88" s="13" t="s">
        <v>4485</v>
      </c>
      <c r="AR88" s="16">
        <v>0.20544427324088632</v>
      </c>
      <c r="AS88">
        <v>4</v>
      </c>
      <c r="AT88">
        <v>4.192256341789049</v>
      </c>
      <c r="AU88" s="3" t="s">
        <v>4485</v>
      </c>
      <c r="AV88" s="13" t="s">
        <v>4485</v>
      </c>
      <c r="AY88" s="24">
        <v>-0.16673256704555875</v>
      </c>
      <c r="AZ88" s="24">
        <v>1.7801820493376821</v>
      </c>
      <c r="BA88" s="24" t="s">
        <v>4485</v>
      </c>
      <c r="BF88" s="24">
        <v>0.94720198715574877</v>
      </c>
      <c r="BG88" s="24">
        <v>1.5293471335816999</v>
      </c>
      <c r="BH88" s="24"/>
      <c r="BL88" s="3"/>
    </row>
    <row r="89" spans="1:64" x14ac:dyDescent="0.25">
      <c r="A89" s="12">
        <v>44869</v>
      </c>
      <c r="B89" s="115">
        <v>1.2250332889480753</v>
      </c>
      <c r="C89">
        <v>5</v>
      </c>
      <c r="D89" t="s">
        <v>4485</v>
      </c>
      <c r="E89" s="3" t="s">
        <v>4485</v>
      </c>
      <c r="F89" s="13" t="s">
        <v>4485</v>
      </c>
      <c r="H89" s="16">
        <v>0.22632610745341444</v>
      </c>
      <c r="I89">
        <v>5</v>
      </c>
      <c r="J89" t="s">
        <v>4485</v>
      </c>
      <c r="K89" s="3" t="s">
        <v>4485</v>
      </c>
      <c r="L89" s="13" t="s">
        <v>4485</v>
      </c>
      <c r="N89" s="115">
        <v>1.0378305992634829</v>
      </c>
      <c r="O89">
        <v>5</v>
      </c>
      <c r="P89" t="s">
        <v>4485</v>
      </c>
      <c r="Q89" s="3" t="s">
        <v>4485</v>
      </c>
      <c r="R89" s="13" t="s">
        <v>4485</v>
      </c>
      <c r="T89" s="115">
        <v>2.1253154209759457</v>
      </c>
      <c r="U89">
        <v>5</v>
      </c>
      <c r="V89" t="s">
        <v>4485</v>
      </c>
      <c r="W89" s="3" t="s">
        <v>4485</v>
      </c>
      <c r="X89" s="13" t="s">
        <v>4485</v>
      </c>
      <c r="Z89" s="16">
        <v>-1.1284608319118257</v>
      </c>
      <c r="AA89">
        <v>5</v>
      </c>
      <c r="AB89" t="s">
        <v>4485</v>
      </c>
      <c r="AC89" s="3" t="s">
        <v>4485</v>
      </c>
      <c r="AD89" s="13" t="s">
        <v>4485</v>
      </c>
      <c r="AF89" s="16">
        <v>5.3697768640019321</v>
      </c>
      <c r="AG89">
        <v>5</v>
      </c>
      <c r="AH89" t="s">
        <v>4485</v>
      </c>
      <c r="AI89" s="3" t="s">
        <v>4485</v>
      </c>
      <c r="AJ89" s="13" t="s">
        <v>4485</v>
      </c>
      <c r="AL89" s="115">
        <v>0.66276803118908678</v>
      </c>
      <c r="AM89">
        <v>5</v>
      </c>
      <c r="AN89" t="s">
        <v>4485</v>
      </c>
      <c r="AO89" s="3" t="s">
        <v>4485</v>
      </c>
      <c r="AP89" s="13" t="s">
        <v>4485</v>
      </c>
      <c r="AR89" s="16">
        <v>-0.69195284469502527</v>
      </c>
      <c r="AS89">
        <v>5</v>
      </c>
      <c r="AT89" t="s">
        <v>4485</v>
      </c>
      <c r="AU89" s="3" t="s">
        <v>4485</v>
      </c>
      <c r="AV89" s="13" t="s">
        <v>4485</v>
      </c>
      <c r="AY89" s="24">
        <v>0.35701030870728878</v>
      </c>
      <c r="AZ89" s="24" t="s">
        <v>4485</v>
      </c>
      <c r="BA89" s="24" t="s">
        <v>4485</v>
      </c>
      <c r="BF89" s="24">
        <v>1.289417021067488</v>
      </c>
      <c r="BG89" s="24"/>
      <c r="BH89" s="24"/>
      <c r="BL89" s="3"/>
    </row>
    <row r="90" spans="1:64" x14ac:dyDescent="0.25">
      <c r="A90" s="12">
        <v>44872</v>
      </c>
      <c r="B90" s="115">
        <v>3.2622993948960741</v>
      </c>
      <c r="C90">
        <v>1</v>
      </c>
      <c r="D90" t="s">
        <v>4485</v>
      </c>
      <c r="E90" s="3" t="s">
        <v>4485</v>
      </c>
      <c r="F90" s="13" t="s">
        <v>4485</v>
      </c>
      <c r="H90" s="16">
        <v>0.68288398626980162</v>
      </c>
      <c r="I90">
        <v>1</v>
      </c>
      <c r="J90" t="s">
        <v>4485</v>
      </c>
      <c r="K90" s="3" t="s">
        <v>4485</v>
      </c>
      <c r="L90" s="13" t="s">
        <v>4485</v>
      </c>
      <c r="N90" s="115">
        <v>-3.4459907223326822</v>
      </c>
      <c r="O90">
        <v>1</v>
      </c>
      <c r="P90" t="s">
        <v>4485</v>
      </c>
      <c r="Q90" s="3" t="s">
        <v>4485</v>
      </c>
      <c r="R90" s="13" t="s">
        <v>4485</v>
      </c>
      <c r="T90" s="115">
        <v>-2.394292674438844</v>
      </c>
      <c r="U90">
        <v>1</v>
      </c>
      <c r="V90" t="s">
        <v>4485</v>
      </c>
      <c r="W90" s="3" t="s">
        <v>4485</v>
      </c>
      <c r="X90" s="13" t="s">
        <v>4485</v>
      </c>
      <c r="Z90" s="16">
        <v>2.4153948241539545</v>
      </c>
      <c r="AA90">
        <v>1</v>
      </c>
      <c r="AB90" t="s">
        <v>4485</v>
      </c>
      <c r="AC90" s="3" t="s">
        <v>4485</v>
      </c>
      <c r="AD90" s="13" t="s">
        <v>4485</v>
      </c>
      <c r="AF90" s="16">
        <v>1.4289813486370211</v>
      </c>
      <c r="AG90">
        <v>1</v>
      </c>
      <c r="AH90" t="s">
        <v>4485</v>
      </c>
      <c r="AI90" s="3" t="s">
        <v>4485</v>
      </c>
      <c r="AJ90" s="13" t="s">
        <v>4485</v>
      </c>
      <c r="AL90" s="115">
        <v>2.7110766847405112</v>
      </c>
      <c r="AM90">
        <v>1</v>
      </c>
      <c r="AN90" t="s">
        <v>4485</v>
      </c>
      <c r="AO90" s="3" t="s">
        <v>4485</v>
      </c>
      <c r="AP90" s="13" t="s">
        <v>4485</v>
      </c>
      <c r="AR90" s="16">
        <v>0.95483870967741635</v>
      </c>
      <c r="AS90">
        <v>1</v>
      </c>
      <c r="AT90" t="s">
        <v>4485</v>
      </c>
      <c r="AU90" s="3" t="s">
        <v>4485</v>
      </c>
      <c r="AV90" s="13" t="s">
        <v>4485</v>
      </c>
      <c r="AY90" s="24">
        <v>0.47275647659812836</v>
      </c>
      <c r="AZ90" s="24" t="s">
        <v>4485</v>
      </c>
      <c r="BA90" s="24" t="s">
        <v>4485</v>
      </c>
      <c r="BF90" s="24">
        <v>0.73820129264229384</v>
      </c>
      <c r="BG90" s="24"/>
      <c r="BH90" s="24"/>
      <c r="BL90" s="3"/>
    </row>
    <row r="91" spans="1:64" x14ac:dyDescent="0.25">
      <c r="A91" s="12">
        <v>44874</v>
      </c>
      <c r="B91" s="115">
        <v>-1.4777070063694295</v>
      </c>
      <c r="C91">
        <v>3</v>
      </c>
      <c r="D91" t="s">
        <v>4485</v>
      </c>
      <c r="E91" s="3" t="s">
        <v>4485</v>
      </c>
      <c r="F91" s="13" t="s">
        <v>4485</v>
      </c>
      <c r="H91" s="16">
        <v>-0.80019767353456361</v>
      </c>
      <c r="I91">
        <v>3</v>
      </c>
      <c r="J91" t="s">
        <v>4485</v>
      </c>
      <c r="K91" s="3" t="s">
        <v>4485</v>
      </c>
      <c r="L91" s="13" t="s">
        <v>4485</v>
      </c>
      <c r="N91" s="115">
        <v>-0.7892930679478225</v>
      </c>
      <c r="O91">
        <v>3</v>
      </c>
      <c r="P91" t="s">
        <v>4485</v>
      </c>
      <c r="Q91" s="3" t="s">
        <v>4485</v>
      </c>
      <c r="R91" s="13" t="s">
        <v>4485</v>
      </c>
      <c r="T91" s="115">
        <v>-4.6921239348236856</v>
      </c>
      <c r="U91">
        <v>3</v>
      </c>
      <c r="V91" t="s">
        <v>4485</v>
      </c>
      <c r="W91" s="3" t="s">
        <v>4485</v>
      </c>
      <c r="X91" s="13" t="s">
        <v>4485</v>
      </c>
      <c r="Z91" s="16">
        <v>1.0625890890242233</v>
      </c>
      <c r="AA91">
        <v>3</v>
      </c>
      <c r="AB91" t="s">
        <v>4485</v>
      </c>
      <c r="AC91" s="3" t="s">
        <v>4485</v>
      </c>
      <c r="AD91" s="13" t="s">
        <v>4485</v>
      </c>
      <c r="AF91" s="16">
        <v>-1.8133982120629273</v>
      </c>
      <c r="AG91">
        <v>3</v>
      </c>
      <c r="AH91" t="s">
        <v>4485</v>
      </c>
      <c r="AI91" s="3" t="s">
        <v>4485</v>
      </c>
      <c r="AJ91" s="13" t="s">
        <v>4485</v>
      </c>
      <c r="AL91" s="115">
        <v>-0.18853695324283559</v>
      </c>
      <c r="AM91">
        <v>3</v>
      </c>
      <c r="AN91" t="s">
        <v>4485</v>
      </c>
      <c r="AO91" s="3" t="s">
        <v>4485</v>
      </c>
      <c r="AP91" s="13" t="s">
        <v>4485</v>
      </c>
      <c r="AR91" s="16">
        <v>0.23006134969326025</v>
      </c>
      <c r="AS91">
        <v>3</v>
      </c>
      <c r="AT91" t="s">
        <v>4485</v>
      </c>
      <c r="AU91" s="3" t="s">
        <v>4485</v>
      </c>
      <c r="AV91" s="13" t="s">
        <v>4485</v>
      </c>
      <c r="AY91" s="24">
        <v>-0.25160964247258266</v>
      </c>
      <c r="AZ91" s="24" t="s">
        <v>4485</v>
      </c>
      <c r="BA91" s="24" t="s">
        <v>4485</v>
      </c>
      <c r="BF91" s="24">
        <v>-1.1648343798257219</v>
      </c>
      <c r="BG91" s="24"/>
      <c r="BH91" s="24"/>
      <c r="BL91" s="3"/>
    </row>
    <row r="92" spans="1:64" x14ac:dyDescent="0.25">
      <c r="A92" s="12">
        <v>44875</v>
      </c>
      <c r="B92" s="115">
        <v>-0.36203775536591087</v>
      </c>
      <c r="C92">
        <v>4</v>
      </c>
      <c r="D92">
        <v>3.4084809447128253</v>
      </c>
      <c r="E92" s="3" t="s">
        <v>4485</v>
      </c>
      <c r="F92" s="13" t="s">
        <v>4485</v>
      </c>
      <c r="H92" s="16">
        <v>-1.8463558447766193</v>
      </c>
      <c r="I92">
        <v>4</v>
      </c>
      <c r="J92">
        <v>-2.9481885795707763</v>
      </c>
      <c r="K92" s="3" t="s">
        <v>4485</v>
      </c>
      <c r="L92" s="13" t="s">
        <v>4485</v>
      </c>
      <c r="N92" s="115">
        <v>-3.0785195434105961</v>
      </c>
      <c r="O92">
        <v>4</v>
      </c>
      <c r="P92">
        <v>-5.8467741935483977</v>
      </c>
      <c r="Q92" s="3" t="s">
        <v>4485</v>
      </c>
      <c r="R92" s="13" t="s">
        <v>4485</v>
      </c>
      <c r="T92" s="115">
        <v>-0.49754966144176149</v>
      </c>
      <c r="U92">
        <v>4</v>
      </c>
      <c r="V92">
        <v>-1.6528008874098659</v>
      </c>
      <c r="W92" s="3" t="s">
        <v>4485</v>
      </c>
      <c r="X92" s="13" t="s">
        <v>4485</v>
      </c>
      <c r="Z92" s="16">
        <v>-4.1159122964482657</v>
      </c>
      <c r="AA92">
        <v>4</v>
      </c>
      <c r="AB92">
        <v>-3.6588508116464942</v>
      </c>
      <c r="AC92" s="3" t="s">
        <v>4485</v>
      </c>
      <c r="AD92" s="13" t="s">
        <v>4485</v>
      </c>
      <c r="AF92" s="16">
        <v>-3.0915953554038014</v>
      </c>
      <c r="AG92">
        <v>4</v>
      </c>
      <c r="AH92">
        <v>5.4291267005203521</v>
      </c>
      <c r="AI92" s="3" t="s">
        <v>4485</v>
      </c>
      <c r="AJ92" s="13" t="s">
        <v>4485</v>
      </c>
      <c r="AL92" s="115">
        <v>-1.485958947235873</v>
      </c>
      <c r="AM92">
        <v>4</v>
      </c>
      <c r="AN92">
        <v>1.5578346098922498</v>
      </c>
      <c r="AO92" s="3" t="s">
        <v>4485</v>
      </c>
      <c r="AP92" s="13" t="s">
        <v>4485</v>
      </c>
      <c r="AR92" s="16">
        <v>-0.12751849018107625</v>
      </c>
      <c r="AS92">
        <v>4</v>
      </c>
      <c r="AT92">
        <v>0.56497175141244105</v>
      </c>
      <c r="AU92" s="3" t="s">
        <v>4485</v>
      </c>
      <c r="AV92" s="13" t="s">
        <v>4485</v>
      </c>
      <c r="AY92" s="24">
        <v>-0.70936828771272387</v>
      </c>
      <c r="AZ92" s="24">
        <v>-0.30222005933797946</v>
      </c>
      <c r="BA92" s="24" t="s">
        <v>4485</v>
      </c>
      <c r="BF92" s="24">
        <v>-1.7432680593264906</v>
      </c>
      <c r="BG92" s="24">
        <v>0.88466699448464203</v>
      </c>
      <c r="BH92" s="24"/>
      <c r="BL92" s="3"/>
    </row>
    <row r="93" spans="1:64" x14ac:dyDescent="0.25">
      <c r="A93" s="12">
        <v>44876</v>
      </c>
      <c r="B93" s="115">
        <v>-1.5312743316896014</v>
      </c>
      <c r="C93">
        <v>5</v>
      </c>
      <c r="D93" t="s">
        <v>4485</v>
      </c>
      <c r="E93" s="3" t="s">
        <v>4485</v>
      </c>
      <c r="F93" s="13" t="s">
        <v>4485</v>
      </c>
      <c r="H93" s="16">
        <v>-2.2707845312949462</v>
      </c>
      <c r="I93">
        <v>5</v>
      </c>
      <c r="J93" t="s">
        <v>4485</v>
      </c>
      <c r="K93" s="3" t="s">
        <v>4485</v>
      </c>
      <c r="L93" s="13" t="s">
        <v>4485</v>
      </c>
      <c r="N93" s="115">
        <v>-8.2084225553176307</v>
      </c>
      <c r="O93">
        <v>5</v>
      </c>
      <c r="P93" t="s">
        <v>4485</v>
      </c>
      <c r="Q93" s="3" t="s">
        <v>4485</v>
      </c>
      <c r="R93" s="13" t="s">
        <v>4485</v>
      </c>
      <c r="T93" s="115">
        <v>4.5680126325287613</v>
      </c>
      <c r="U93">
        <v>5</v>
      </c>
      <c r="V93" t="s">
        <v>4485</v>
      </c>
      <c r="W93" s="3" t="s">
        <v>4485</v>
      </c>
      <c r="X93" s="13" t="s">
        <v>4485</v>
      </c>
      <c r="Z93" s="16">
        <v>6.7932602300080331</v>
      </c>
      <c r="AA93">
        <v>5</v>
      </c>
      <c r="AB93" t="s">
        <v>4485</v>
      </c>
      <c r="AC93" s="3" t="s">
        <v>4485</v>
      </c>
      <c r="AD93" s="13" t="s">
        <v>4485</v>
      </c>
      <c r="AF93" s="16">
        <v>-0.82059820419813012</v>
      </c>
      <c r="AG93">
        <v>5</v>
      </c>
      <c r="AH93" t="s">
        <v>4485</v>
      </c>
      <c r="AI93" s="3" t="s">
        <v>4485</v>
      </c>
      <c r="AJ93" s="13" t="s">
        <v>4485</v>
      </c>
      <c r="AL93" s="115">
        <v>2.4031701393327456</v>
      </c>
      <c r="AM93">
        <v>5</v>
      </c>
      <c r="AN93" t="s">
        <v>4485</v>
      </c>
      <c r="AO93" s="3" t="s">
        <v>4485</v>
      </c>
      <c r="AP93" s="13" t="s">
        <v>4485</v>
      </c>
      <c r="AR93" s="16">
        <v>0.91930541368742735</v>
      </c>
      <c r="AS93">
        <v>5</v>
      </c>
      <c r="AT93" t="s">
        <v>4485</v>
      </c>
      <c r="AU93" s="3" t="s">
        <v>4485</v>
      </c>
      <c r="AV93" s="13" t="s">
        <v>4485</v>
      </c>
      <c r="AY93" s="24">
        <v>1.7833172474234809</v>
      </c>
      <c r="AZ93" s="24" t="s">
        <v>4485</v>
      </c>
      <c r="BA93" s="24" t="s">
        <v>4485</v>
      </c>
      <c r="BF93" s="24">
        <v>0.11618774557806751</v>
      </c>
      <c r="BG93" s="24"/>
      <c r="BH93" s="24"/>
      <c r="BL93" s="3"/>
    </row>
    <row r="94" spans="1:64" x14ac:dyDescent="0.25">
      <c r="A94" s="12">
        <v>44879</v>
      </c>
      <c r="B94" s="115">
        <v>-2.6884554559831284</v>
      </c>
      <c r="C94">
        <v>1</v>
      </c>
      <c r="D94" t="s">
        <v>4485</v>
      </c>
      <c r="E94" s="3" t="s">
        <v>4485</v>
      </c>
      <c r="F94" s="13" t="s">
        <v>4485</v>
      </c>
      <c r="H94" s="16">
        <v>-1.5074357297696308</v>
      </c>
      <c r="I94">
        <v>1</v>
      </c>
      <c r="J94" t="s">
        <v>4485</v>
      </c>
      <c r="K94" s="3" t="s">
        <v>4485</v>
      </c>
      <c r="L94" s="13" t="s">
        <v>4485</v>
      </c>
      <c r="N94" s="115">
        <v>-2.6827371695178761</v>
      </c>
      <c r="O94">
        <v>1</v>
      </c>
      <c r="P94" t="s">
        <v>4485</v>
      </c>
      <c r="Q94" s="3" t="s">
        <v>4485</v>
      </c>
      <c r="R94" s="13" t="s">
        <v>4485</v>
      </c>
      <c r="T94" s="115">
        <v>-0.90245568618992422</v>
      </c>
      <c r="U94">
        <v>1</v>
      </c>
      <c r="V94" t="s">
        <v>4485</v>
      </c>
      <c r="W94" s="3" t="s">
        <v>4485</v>
      </c>
      <c r="X94" s="13" t="s">
        <v>4485</v>
      </c>
      <c r="Z94" s="16">
        <v>-2.7923866766842056</v>
      </c>
      <c r="AA94">
        <v>1</v>
      </c>
      <c r="AB94" t="s">
        <v>4485</v>
      </c>
      <c r="AC94" s="3" t="s">
        <v>4485</v>
      </c>
      <c r="AD94" s="13" t="s">
        <v>4485</v>
      </c>
      <c r="AF94" s="16">
        <v>1.3729839918460256</v>
      </c>
      <c r="AG94">
        <v>1</v>
      </c>
      <c r="AH94" t="s">
        <v>4485</v>
      </c>
      <c r="AI94" s="3" t="s">
        <v>4485</v>
      </c>
      <c r="AJ94" s="13" t="s">
        <v>4485</v>
      </c>
      <c r="AL94" s="115">
        <v>1.4854574959430755</v>
      </c>
      <c r="AM94">
        <v>1</v>
      </c>
      <c r="AN94" t="s">
        <v>4485</v>
      </c>
      <c r="AO94" s="3" t="s">
        <v>4485</v>
      </c>
      <c r="AP94" s="13" t="s">
        <v>4485</v>
      </c>
      <c r="AR94" s="16">
        <v>1.5182186234817814</v>
      </c>
      <c r="AS94">
        <v>1</v>
      </c>
      <c r="AT94" t="s">
        <v>4485</v>
      </c>
      <c r="AU94" s="3" t="s">
        <v>4485</v>
      </c>
      <c r="AV94" s="13" t="s">
        <v>4485</v>
      </c>
      <c r="AY94" s="24">
        <v>-0.11199093173184994</v>
      </c>
      <c r="AZ94" s="24" t="s">
        <v>4485</v>
      </c>
      <c r="BA94" s="24" t="s">
        <v>4485</v>
      </c>
      <c r="BF94" s="24">
        <v>-0.69092733924698368</v>
      </c>
      <c r="BG94" s="24"/>
      <c r="BH94" s="24"/>
      <c r="BL94" s="3"/>
    </row>
    <row r="95" spans="1:64" x14ac:dyDescent="0.25">
      <c r="A95" s="12">
        <v>44880</v>
      </c>
      <c r="B95" s="115">
        <v>2.9523293607800745</v>
      </c>
      <c r="C95">
        <v>2</v>
      </c>
      <c r="D95" t="s">
        <v>4485</v>
      </c>
      <c r="E95" s="3" t="s">
        <v>4485</v>
      </c>
      <c r="F95" s="13" t="s">
        <v>4485</v>
      </c>
      <c r="H95" s="16">
        <v>-0.315729138981649</v>
      </c>
      <c r="I95">
        <v>2</v>
      </c>
      <c r="J95" t="s">
        <v>4485</v>
      </c>
      <c r="K95" s="3" t="s">
        <v>4485</v>
      </c>
      <c r="L95" s="13" t="s">
        <v>4485</v>
      </c>
      <c r="N95" s="115">
        <v>-2.7966440271673991</v>
      </c>
      <c r="O95">
        <v>2</v>
      </c>
      <c r="P95" t="s">
        <v>4485</v>
      </c>
      <c r="Q95" s="3" t="s">
        <v>4485</v>
      </c>
      <c r="R95" s="13" t="s">
        <v>4485</v>
      </c>
      <c r="T95" s="115">
        <v>-0.4535229664030187</v>
      </c>
      <c r="U95">
        <v>2</v>
      </c>
      <c r="V95" t="s">
        <v>4485</v>
      </c>
      <c r="W95" s="3" t="s">
        <v>4485</v>
      </c>
      <c r="X95" s="13" t="s">
        <v>4485</v>
      </c>
      <c r="Z95" s="16">
        <v>2.5763235862430178E-2</v>
      </c>
      <c r="AA95">
        <v>2</v>
      </c>
      <c r="AB95" t="s">
        <v>4485</v>
      </c>
      <c r="AC95" s="3" t="s">
        <v>4485</v>
      </c>
      <c r="AD95" s="13" t="s">
        <v>4485</v>
      </c>
      <c r="AF95" s="16">
        <v>-0.65945114738584476</v>
      </c>
      <c r="AG95">
        <v>2</v>
      </c>
      <c r="AH95" t="s">
        <v>4485</v>
      </c>
      <c r="AI95" s="3" t="s">
        <v>4485</v>
      </c>
      <c r="AJ95" s="13" t="s">
        <v>4485</v>
      </c>
      <c r="AL95" s="115">
        <v>-0.25830258302583303</v>
      </c>
      <c r="AM95">
        <v>2</v>
      </c>
      <c r="AN95" t="s">
        <v>4485</v>
      </c>
      <c r="AO95" s="3" t="s">
        <v>4485</v>
      </c>
      <c r="AP95" s="13" t="s">
        <v>4485</v>
      </c>
      <c r="AR95" s="16">
        <v>0.94715852442672277</v>
      </c>
      <c r="AS95">
        <v>2</v>
      </c>
      <c r="AT95" t="s">
        <v>4485</v>
      </c>
      <c r="AU95" s="3" t="s">
        <v>4485</v>
      </c>
      <c r="AV95" s="13" t="s">
        <v>4485</v>
      </c>
      <c r="AY95" s="24">
        <v>0.40509243472828793</v>
      </c>
      <c r="AZ95" s="24" t="s">
        <v>4485</v>
      </c>
      <c r="BA95" s="24" t="s">
        <v>4485</v>
      </c>
      <c r="BF95" s="24">
        <v>1.2514171017106293E-2</v>
      </c>
      <c r="BG95" s="24"/>
      <c r="BH95" s="24"/>
      <c r="BL95" s="3"/>
    </row>
    <row r="96" spans="1:64" x14ac:dyDescent="0.25">
      <c r="A96" s="12">
        <v>44881</v>
      </c>
      <c r="B96" s="115">
        <v>-0.26308866087871613</v>
      </c>
      <c r="C96">
        <v>3</v>
      </c>
      <c r="D96" t="s">
        <v>4485</v>
      </c>
      <c r="E96" s="3" t="s">
        <v>4485</v>
      </c>
      <c r="F96" s="13" t="s">
        <v>4485</v>
      </c>
      <c r="H96" s="16">
        <v>-1.0470907068156823</v>
      </c>
      <c r="I96">
        <v>3</v>
      </c>
      <c r="J96" t="s">
        <v>4485</v>
      </c>
      <c r="K96" s="3" t="s">
        <v>4485</v>
      </c>
      <c r="L96" s="13" t="s">
        <v>4485</v>
      </c>
      <c r="N96" s="115">
        <v>-2.0961775585696762</v>
      </c>
      <c r="O96">
        <v>3</v>
      </c>
      <c r="P96" t="s">
        <v>4485</v>
      </c>
      <c r="Q96" s="3" t="s">
        <v>4485</v>
      </c>
      <c r="R96" s="13" t="s">
        <v>4485</v>
      </c>
      <c r="T96" s="115">
        <v>-0.50297044137477598</v>
      </c>
      <c r="U96">
        <v>3</v>
      </c>
      <c r="V96" t="s">
        <v>4485</v>
      </c>
      <c r="W96" s="3" t="s">
        <v>4485</v>
      </c>
      <c r="X96" s="13" t="s">
        <v>4485</v>
      </c>
      <c r="Z96" s="16">
        <v>-2.781712813908567</v>
      </c>
      <c r="AA96">
        <v>3</v>
      </c>
      <c r="AB96" t="s">
        <v>4485</v>
      </c>
      <c r="AC96" s="3" t="s">
        <v>4485</v>
      </c>
      <c r="AD96" s="13" t="s">
        <v>4485</v>
      </c>
      <c r="AF96" s="16">
        <v>1.6789212038222139</v>
      </c>
      <c r="AG96">
        <v>3</v>
      </c>
      <c r="AH96" t="s">
        <v>4485</v>
      </c>
      <c r="AI96" s="3" t="s">
        <v>4485</v>
      </c>
      <c r="AJ96" s="13" t="s">
        <v>4485</v>
      </c>
      <c r="AL96" s="115">
        <v>-1.0358860525342184</v>
      </c>
      <c r="AM96">
        <v>3</v>
      </c>
      <c r="AN96" t="s">
        <v>4485</v>
      </c>
      <c r="AO96" s="3" t="s">
        <v>4485</v>
      </c>
      <c r="AP96" s="13" t="s">
        <v>4485</v>
      </c>
      <c r="AR96" s="16">
        <v>1.160493827160491</v>
      </c>
      <c r="AS96">
        <v>3</v>
      </c>
      <c r="AT96" t="s">
        <v>4485</v>
      </c>
      <c r="AU96" s="3" t="s">
        <v>4485</v>
      </c>
      <c r="AV96" s="13" t="s">
        <v>4485</v>
      </c>
      <c r="AY96" s="24">
        <v>3.3961115880761159E-2</v>
      </c>
      <c r="AZ96" s="24" t="s">
        <v>4485</v>
      </c>
      <c r="BA96" s="24" t="s">
        <v>4485</v>
      </c>
      <c r="BF96" s="24">
        <v>-0.46087506381122473</v>
      </c>
      <c r="BG96" s="24"/>
      <c r="BH96" s="24"/>
      <c r="BL96" s="3"/>
    </row>
    <row r="97" spans="1:64" x14ac:dyDescent="0.25">
      <c r="A97" s="12">
        <v>44882</v>
      </c>
      <c r="B97" s="115">
        <v>-1.028752308098136</v>
      </c>
      <c r="C97">
        <v>4</v>
      </c>
      <c r="D97">
        <v>-2.6213340254347317</v>
      </c>
      <c r="E97" s="3" t="s">
        <v>4485</v>
      </c>
      <c r="F97" s="13" t="s">
        <v>4485</v>
      </c>
      <c r="H97" s="16">
        <v>-0.65130683379826282</v>
      </c>
      <c r="I97">
        <v>4</v>
      </c>
      <c r="J97">
        <v>-5.6710023424978395</v>
      </c>
      <c r="K97" s="3" t="s">
        <v>4485</v>
      </c>
      <c r="L97" s="13" t="s">
        <v>4485</v>
      </c>
      <c r="N97" s="115">
        <v>-0.79764903442484358</v>
      </c>
      <c r="O97">
        <v>4</v>
      </c>
      <c r="P97">
        <v>-15.667380442541035</v>
      </c>
      <c r="Q97" s="3" t="s">
        <v>4485</v>
      </c>
      <c r="R97" s="13" t="s">
        <v>4485</v>
      </c>
      <c r="T97" s="115">
        <v>1.8315689219385325</v>
      </c>
      <c r="U97">
        <v>4</v>
      </c>
      <c r="V97">
        <v>4.5153770960222532</v>
      </c>
      <c r="W97" s="3" t="s">
        <v>4485</v>
      </c>
      <c r="X97" s="13" t="s">
        <v>4485</v>
      </c>
      <c r="Z97" s="16">
        <v>-1.5631209431712749</v>
      </c>
      <c r="AA97">
        <v>4</v>
      </c>
      <c r="AB97">
        <v>-0.62851029687081195</v>
      </c>
      <c r="AC97" s="3" t="s">
        <v>4485</v>
      </c>
      <c r="AD97" s="13" t="s">
        <v>4485</v>
      </c>
      <c r="AF97" s="16">
        <v>0.34253593699681689</v>
      </c>
      <c r="AG97">
        <v>4</v>
      </c>
      <c r="AH97">
        <v>1.902836415531902</v>
      </c>
      <c r="AI97" s="3" t="s">
        <v>4485</v>
      </c>
      <c r="AJ97" s="13" t="s">
        <v>4485</v>
      </c>
      <c r="AL97" s="115">
        <v>0.41121495327102237</v>
      </c>
      <c r="AM97">
        <v>4</v>
      </c>
      <c r="AN97">
        <v>3.0039626741659213</v>
      </c>
      <c r="AO97" s="3" t="s">
        <v>4485</v>
      </c>
      <c r="AP97" s="13" t="s">
        <v>4485</v>
      </c>
      <c r="AR97" s="16">
        <v>-1.1959970710275758</v>
      </c>
      <c r="AS97">
        <v>4</v>
      </c>
      <c r="AT97">
        <v>3.3707865168539297</v>
      </c>
      <c r="AU97" s="3" t="s">
        <v>4485</v>
      </c>
      <c r="AV97" s="13" t="s">
        <v>4485</v>
      </c>
      <c r="AY97" s="24">
        <v>-0.3571496470601016</v>
      </c>
      <c r="AZ97" s="24">
        <v>1.7511454277188001</v>
      </c>
      <c r="BA97" s="24" t="s">
        <v>4485</v>
      </c>
      <c r="BF97" s="24">
        <v>-0.28812298248218576</v>
      </c>
      <c r="BG97" s="24">
        <v>-1.2321347679533998</v>
      </c>
      <c r="BH97" s="24"/>
      <c r="BL97" s="3"/>
    </row>
    <row r="98" spans="1:64" x14ac:dyDescent="0.25">
      <c r="A98" s="12">
        <v>44883</v>
      </c>
      <c r="B98" s="115">
        <v>-2.6119402985074656</v>
      </c>
      <c r="C98">
        <v>5</v>
      </c>
      <c r="D98" t="s">
        <v>4485</v>
      </c>
      <c r="E98" s="3" t="s">
        <v>4485</v>
      </c>
      <c r="F98" s="13" t="s">
        <v>4485</v>
      </c>
      <c r="H98" s="16">
        <v>0.50821077350201582</v>
      </c>
      <c r="I98">
        <v>5</v>
      </c>
      <c r="J98" t="s">
        <v>4485</v>
      </c>
      <c r="K98" s="3" t="s">
        <v>4485</v>
      </c>
      <c r="L98" s="13" t="s">
        <v>4485</v>
      </c>
      <c r="N98" s="115">
        <v>-2.2852306390181996</v>
      </c>
      <c r="O98">
        <v>5</v>
      </c>
      <c r="P98" t="s">
        <v>4485</v>
      </c>
      <c r="Q98" s="3" t="s">
        <v>4485</v>
      </c>
      <c r="R98" s="13" t="s">
        <v>4485</v>
      </c>
      <c r="T98" s="115">
        <v>-1.5576099859707249</v>
      </c>
      <c r="U98">
        <v>5</v>
      </c>
      <c r="V98" t="s">
        <v>4485</v>
      </c>
      <c r="W98" s="3" t="s">
        <v>4485</v>
      </c>
      <c r="X98" s="13" t="s">
        <v>4485</v>
      </c>
      <c r="Z98" s="16">
        <v>8.3030547705557698</v>
      </c>
      <c r="AA98">
        <v>5</v>
      </c>
      <c r="AB98" t="s">
        <v>4485</v>
      </c>
      <c r="AC98" s="3" t="s">
        <v>4485</v>
      </c>
      <c r="AD98" s="13" t="s">
        <v>4485</v>
      </c>
      <c r="AF98" s="16">
        <v>-2.0306938203886302</v>
      </c>
      <c r="AG98">
        <v>5</v>
      </c>
      <c r="AH98" t="s">
        <v>4485</v>
      </c>
      <c r="AI98" s="3" t="s">
        <v>4485</v>
      </c>
      <c r="AJ98" s="13" t="s">
        <v>4485</v>
      </c>
      <c r="AL98" s="115">
        <v>-0.62050136510300324</v>
      </c>
      <c r="AM98">
        <v>5</v>
      </c>
      <c r="AN98" t="s">
        <v>4485</v>
      </c>
      <c r="AO98" s="3" t="s">
        <v>4485</v>
      </c>
      <c r="AP98" s="13" t="s">
        <v>4485</v>
      </c>
      <c r="AR98" s="16">
        <v>0.93873517786561533</v>
      </c>
      <c r="AS98">
        <v>5</v>
      </c>
      <c r="AT98" t="s">
        <v>4485</v>
      </c>
      <c r="AU98" s="3" t="s">
        <v>4485</v>
      </c>
      <c r="AV98" s="13" t="s">
        <v>4485</v>
      </c>
      <c r="AY98" s="24">
        <v>-0.19761337556353881</v>
      </c>
      <c r="AZ98" s="24" t="s">
        <v>4485</v>
      </c>
      <c r="BA98" s="24" t="s">
        <v>4485</v>
      </c>
      <c r="BF98" s="24">
        <v>-0.24441012897684428</v>
      </c>
      <c r="BG98" s="24"/>
      <c r="BH98" s="24"/>
      <c r="BL98" s="3"/>
    </row>
    <row r="99" spans="1:64" x14ac:dyDescent="0.25">
      <c r="A99" s="12">
        <v>44886</v>
      </c>
      <c r="B99" s="115">
        <v>0.46524356869185707</v>
      </c>
      <c r="C99">
        <v>1</v>
      </c>
      <c r="D99" t="s">
        <v>4485</v>
      </c>
      <c r="E99" s="3" t="s">
        <v>4485</v>
      </c>
      <c r="F99" s="13" t="s">
        <v>4485</v>
      </c>
      <c r="H99" s="16">
        <v>1.1873786965384414</v>
      </c>
      <c r="I99">
        <v>1</v>
      </c>
      <c r="J99" t="s">
        <v>4485</v>
      </c>
      <c r="K99" s="3" t="s">
        <v>4485</v>
      </c>
      <c r="L99" s="13" t="s">
        <v>4485</v>
      </c>
      <c r="N99" s="115">
        <v>2.59852750108272</v>
      </c>
      <c r="O99">
        <v>1</v>
      </c>
      <c r="P99" t="s">
        <v>4485</v>
      </c>
      <c r="Q99" s="3" t="s">
        <v>4485</v>
      </c>
      <c r="R99" s="13" t="s">
        <v>4485</v>
      </c>
      <c r="T99" s="115">
        <v>0.69794635679309769</v>
      </c>
      <c r="U99">
        <v>1</v>
      </c>
      <c r="V99" t="s">
        <v>4485</v>
      </c>
      <c r="W99" s="3" t="s">
        <v>4485</v>
      </c>
      <c r="X99" s="13" t="s">
        <v>4485</v>
      </c>
      <c r="Z99" s="16">
        <v>2.2738568588469272</v>
      </c>
      <c r="AA99">
        <v>1</v>
      </c>
      <c r="AB99" t="s">
        <v>4485</v>
      </c>
      <c r="AC99" s="3" t="s">
        <v>4485</v>
      </c>
      <c r="AD99" s="13" t="s">
        <v>4485</v>
      </c>
      <c r="AF99" s="16">
        <v>-0.23527309547918548</v>
      </c>
      <c r="AG99">
        <v>1</v>
      </c>
      <c r="AH99" t="s">
        <v>4485</v>
      </c>
      <c r="AI99" s="3" t="s">
        <v>4485</v>
      </c>
      <c r="AJ99" s="13" t="s">
        <v>4485</v>
      </c>
      <c r="AL99" s="115">
        <v>-1.4235764235764208</v>
      </c>
      <c r="AM99">
        <v>1</v>
      </c>
      <c r="AN99" t="s">
        <v>4485</v>
      </c>
      <c r="AO99" s="3" t="s">
        <v>4485</v>
      </c>
      <c r="AP99" s="13" t="s">
        <v>4485</v>
      </c>
      <c r="AR99" s="16">
        <v>-2.32501223690651</v>
      </c>
      <c r="AS99">
        <v>1</v>
      </c>
      <c r="AT99" t="s">
        <v>4485</v>
      </c>
      <c r="AU99" s="3" t="s">
        <v>4485</v>
      </c>
      <c r="AV99" s="13" t="s">
        <v>4485</v>
      </c>
      <c r="AY99" s="24">
        <v>-0.80676657025888476</v>
      </c>
      <c r="AZ99" s="24" t="s">
        <v>4485</v>
      </c>
      <c r="BA99" s="24" t="s">
        <v>4485</v>
      </c>
      <c r="BF99" s="24">
        <v>0.31009469140644991</v>
      </c>
      <c r="BG99" s="24"/>
      <c r="BH99" s="24"/>
      <c r="BL99" s="3"/>
    </row>
    <row r="100" spans="1:64" x14ac:dyDescent="0.25">
      <c r="A100" s="12">
        <v>44887</v>
      </c>
      <c r="B100" s="115">
        <v>0.49032961046035262</v>
      </c>
      <c r="C100">
        <v>2</v>
      </c>
      <c r="D100" t="s">
        <v>4485</v>
      </c>
      <c r="E100" s="3" t="s">
        <v>4485</v>
      </c>
      <c r="F100" s="13" t="s">
        <v>4485</v>
      </c>
      <c r="H100" s="16">
        <v>0.56857003938972062</v>
      </c>
      <c r="I100">
        <v>2</v>
      </c>
      <c r="J100" t="s">
        <v>4485</v>
      </c>
      <c r="K100" s="3" t="s">
        <v>4485</v>
      </c>
      <c r="L100" s="13" t="s">
        <v>4485</v>
      </c>
      <c r="N100" s="115">
        <v>2.61713803292528</v>
      </c>
      <c r="O100">
        <v>2</v>
      </c>
      <c r="P100" t="s">
        <v>4485</v>
      </c>
      <c r="Q100" s="3" t="s">
        <v>4485</v>
      </c>
      <c r="R100" s="13" t="s">
        <v>4485</v>
      </c>
      <c r="T100" s="115">
        <v>2.1410168015386293</v>
      </c>
      <c r="U100">
        <v>2</v>
      </c>
      <c r="V100" t="s">
        <v>4485</v>
      </c>
      <c r="W100" s="3" t="s">
        <v>4485</v>
      </c>
      <c r="X100" s="13" t="s">
        <v>4485</v>
      </c>
      <c r="Z100" s="16">
        <v>-2.5756287206900796</v>
      </c>
      <c r="AA100">
        <v>2</v>
      </c>
      <c r="AB100" t="s">
        <v>4485</v>
      </c>
      <c r="AC100" s="3" t="s">
        <v>4485</v>
      </c>
      <c r="AD100" s="13" t="s">
        <v>4485</v>
      </c>
      <c r="AF100" s="16">
        <v>2.2776799307441928</v>
      </c>
      <c r="AG100">
        <v>2</v>
      </c>
      <c r="AH100" t="s">
        <v>4485</v>
      </c>
      <c r="AI100" s="3" t="s">
        <v>4485</v>
      </c>
      <c r="AJ100" s="13" t="s">
        <v>4485</v>
      </c>
      <c r="AL100" s="115">
        <v>-1.0134279199391942</v>
      </c>
      <c r="AM100">
        <v>2</v>
      </c>
      <c r="AN100" t="s">
        <v>4485</v>
      </c>
      <c r="AO100" s="3" t="s">
        <v>4485</v>
      </c>
      <c r="AP100" s="13" t="s">
        <v>4485</v>
      </c>
      <c r="AR100" s="16">
        <v>-1.9293410172889114</v>
      </c>
      <c r="AS100">
        <v>2</v>
      </c>
      <c r="AT100" t="s">
        <v>4485</v>
      </c>
      <c r="AU100" s="3" t="s">
        <v>4485</v>
      </c>
      <c r="AV100" s="13" t="s">
        <v>4485</v>
      </c>
      <c r="AY100" s="24">
        <v>0.46393299541022964</v>
      </c>
      <c r="AZ100" s="24" t="s">
        <v>4485</v>
      </c>
      <c r="BA100" s="24" t="s">
        <v>4485</v>
      </c>
      <c r="BF100" s="24">
        <v>0.43445862856143952</v>
      </c>
      <c r="BG100" s="24"/>
      <c r="BH100" s="24"/>
      <c r="BL100" s="3"/>
    </row>
    <row r="101" spans="1:64" x14ac:dyDescent="0.25">
      <c r="A101" s="12">
        <v>44888</v>
      </c>
      <c r="B101" s="115">
        <v>0.27107617240444565</v>
      </c>
      <c r="C101">
        <v>3</v>
      </c>
      <c r="D101" t="s">
        <v>4485</v>
      </c>
      <c r="E101" s="3" t="s">
        <v>4485</v>
      </c>
      <c r="F101" s="13" t="s">
        <v>4485</v>
      </c>
      <c r="H101" s="16">
        <v>0.17858378902193917</v>
      </c>
      <c r="I101">
        <v>3</v>
      </c>
      <c r="J101" t="s">
        <v>4485</v>
      </c>
      <c r="K101" s="3" t="s">
        <v>4485</v>
      </c>
      <c r="L101" s="13" t="s">
        <v>4485</v>
      </c>
      <c r="N101" s="115">
        <v>-3.3319621554915648</v>
      </c>
      <c r="O101">
        <v>3</v>
      </c>
      <c r="P101" t="s">
        <v>4485</v>
      </c>
      <c r="Q101" s="3" t="s">
        <v>4485</v>
      </c>
      <c r="R101" s="13" t="s">
        <v>4485</v>
      </c>
      <c r="T101" s="115">
        <v>-1.1759690197889618</v>
      </c>
      <c r="U101">
        <v>3</v>
      </c>
      <c r="V101" t="s">
        <v>4485</v>
      </c>
      <c r="W101" s="3" t="s">
        <v>4485</v>
      </c>
      <c r="X101" s="13" t="s">
        <v>4485</v>
      </c>
      <c r="Z101" s="16">
        <v>-0.13717421124828816</v>
      </c>
      <c r="AA101">
        <v>3</v>
      </c>
      <c r="AB101" t="s">
        <v>4485</v>
      </c>
      <c r="AC101" s="3" t="s">
        <v>4485</v>
      </c>
      <c r="AD101" s="13" t="s">
        <v>4485</v>
      </c>
      <c r="AF101" s="16">
        <v>1.2637907886288069</v>
      </c>
      <c r="AG101">
        <v>3</v>
      </c>
      <c r="AH101" t="s">
        <v>4485</v>
      </c>
      <c r="AI101" s="3" t="s">
        <v>4485</v>
      </c>
      <c r="AJ101" s="13" t="s">
        <v>4485</v>
      </c>
      <c r="AL101" s="115">
        <v>0.2303557716918439</v>
      </c>
      <c r="AM101">
        <v>3</v>
      </c>
      <c r="AN101" t="s">
        <v>4485</v>
      </c>
      <c r="AO101" s="3" t="s">
        <v>4485</v>
      </c>
      <c r="AP101" s="13" t="s">
        <v>4485</v>
      </c>
      <c r="AR101" s="16">
        <v>2.5549310168631257E-2</v>
      </c>
      <c r="AS101">
        <v>3</v>
      </c>
      <c r="AT101" t="s">
        <v>4485</v>
      </c>
      <c r="AU101" s="3" t="s">
        <v>4485</v>
      </c>
      <c r="AV101" s="13" t="s">
        <v>4485</v>
      </c>
      <c r="AY101" s="24">
        <v>0.12634152223720016</v>
      </c>
      <c r="AZ101" s="24" t="s">
        <v>4485</v>
      </c>
      <c r="BA101" s="24" t="s">
        <v>4485</v>
      </c>
      <c r="BF101" s="24">
        <v>-0.28737632637425647</v>
      </c>
      <c r="BG101" s="24"/>
      <c r="BH101" s="24"/>
      <c r="BL101" s="3"/>
    </row>
    <row r="102" spans="1:64" x14ac:dyDescent="0.25">
      <c r="A102" s="12">
        <v>44889</v>
      </c>
      <c r="B102" s="115">
        <v>-0.40551500405515012</v>
      </c>
      <c r="C102">
        <v>4</v>
      </c>
      <c r="D102">
        <v>-1.8123667377398751</v>
      </c>
      <c r="E102" s="3" t="s">
        <v>4485</v>
      </c>
      <c r="F102" s="13" t="s">
        <v>4485</v>
      </c>
      <c r="H102" s="16">
        <v>-0.95893410663184764</v>
      </c>
      <c r="I102">
        <v>4</v>
      </c>
      <c r="J102">
        <v>1.4799759945018292</v>
      </c>
      <c r="K102" s="3" t="s">
        <v>4485</v>
      </c>
      <c r="L102" s="13" t="s">
        <v>4485</v>
      </c>
      <c r="N102" s="115">
        <v>0.46808510638297635</v>
      </c>
      <c r="O102">
        <v>4</v>
      </c>
      <c r="P102">
        <v>-8.4638171815496002E-2</v>
      </c>
      <c r="Q102" s="3" t="s">
        <v>4485</v>
      </c>
      <c r="R102" s="13" t="s">
        <v>4485</v>
      </c>
      <c r="T102" s="115">
        <v>4.3140638481459333E-2</v>
      </c>
      <c r="U102">
        <v>4</v>
      </c>
      <c r="V102">
        <v>0.10432029929134468</v>
      </c>
      <c r="W102" s="3" t="s">
        <v>4485</v>
      </c>
      <c r="X102" s="13" t="s">
        <v>4485</v>
      </c>
      <c r="Z102" s="16">
        <v>7.892107892107898</v>
      </c>
      <c r="AA102">
        <v>4</v>
      </c>
      <c r="AB102">
        <v>16.269681065805404</v>
      </c>
      <c r="AC102" s="3" t="s">
        <v>4485</v>
      </c>
      <c r="AD102" s="13" t="s">
        <v>4485</v>
      </c>
      <c r="AF102" s="16">
        <v>0.26228563193543475</v>
      </c>
      <c r="AG102">
        <v>4</v>
      </c>
      <c r="AH102">
        <v>1.4938437299410579</v>
      </c>
      <c r="AI102" s="3" t="s">
        <v>4485</v>
      </c>
      <c r="AJ102" s="13" t="s">
        <v>4485</v>
      </c>
      <c r="AL102" s="115">
        <v>0.14044943820223557</v>
      </c>
      <c r="AM102">
        <v>4</v>
      </c>
      <c r="AN102">
        <v>-2.6681558699429142</v>
      </c>
      <c r="AO102" s="3" t="s">
        <v>4485</v>
      </c>
      <c r="AP102" s="13" t="s">
        <v>4485</v>
      </c>
      <c r="AR102" s="16">
        <v>0.71519795657726981</v>
      </c>
      <c r="AS102">
        <v>4</v>
      </c>
      <c r="AT102">
        <v>-2.5938735177865611</v>
      </c>
      <c r="AU102" s="3" t="s">
        <v>4485</v>
      </c>
      <c r="AV102" s="13" t="s">
        <v>4485</v>
      </c>
      <c r="AY102" s="24">
        <v>1.1870971273727493</v>
      </c>
      <c r="AZ102" s="24">
        <v>0.76428676562779496</v>
      </c>
      <c r="BA102" s="24" t="s">
        <v>4485</v>
      </c>
      <c r="BF102" s="24">
        <v>0.84344113543750798</v>
      </c>
      <c r="BG102" s="24">
        <v>1.73215144551</v>
      </c>
      <c r="BH102" s="24"/>
      <c r="BL102" s="3"/>
    </row>
    <row r="103" spans="1:64" x14ac:dyDescent="0.25">
      <c r="A103" s="12">
        <v>44890</v>
      </c>
      <c r="B103" s="115">
        <v>1.2757871878393174</v>
      </c>
      <c r="C103">
        <v>5</v>
      </c>
      <c r="D103" t="s">
        <v>4485</v>
      </c>
      <c r="E103" s="3" t="s">
        <v>4485</v>
      </c>
      <c r="F103" s="13" t="s">
        <v>4485</v>
      </c>
      <c r="H103" s="16">
        <v>1.3906672777288205</v>
      </c>
      <c r="I103">
        <v>5</v>
      </c>
      <c r="J103" t="s">
        <v>4485</v>
      </c>
      <c r="K103" s="3" t="s">
        <v>4485</v>
      </c>
      <c r="L103" s="13" t="s">
        <v>4485</v>
      </c>
      <c r="N103" s="115">
        <v>1.3553578991952635</v>
      </c>
      <c r="O103">
        <v>5</v>
      </c>
      <c r="P103" t="s">
        <v>4485</v>
      </c>
      <c r="Q103" s="3" t="s">
        <v>4485</v>
      </c>
      <c r="R103" s="13" t="s">
        <v>4485</v>
      </c>
      <c r="T103" s="115">
        <v>-2.5118585597240219</v>
      </c>
      <c r="U103">
        <v>5</v>
      </c>
      <c r="V103" t="s">
        <v>4485</v>
      </c>
      <c r="W103" s="3" t="s">
        <v>4485</v>
      </c>
      <c r="X103" s="13" t="s">
        <v>4485</v>
      </c>
      <c r="Z103" s="16">
        <v>6.6087962962962985</v>
      </c>
      <c r="AA103">
        <v>5</v>
      </c>
      <c r="AB103" t="s">
        <v>4485</v>
      </c>
      <c r="AC103" s="3" t="s">
        <v>4485</v>
      </c>
      <c r="AD103" s="13" t="s">
        <v>4485</v>
      </c>
      <c r="AF103" s="16">
        <v>0.16385902374519271</v>
      </c>
      <c r="AG103">
        <v>5</v>
      </c>
      <c r="AH103" t="s">
        <v>4485</v>
      </c>
      <c r="AI103" s="3" t="s">
        <v>4485</v>
      </c>
      <c r="AJ103" s="13" t="s">
        <v>4485</v>
      </c>
      <c r="AL103" s="115">
        <v>1.134769858472535</v>
      </c>
      <c r="AM103">
        <v>5</v>
      </c>
      <c r="AN103" t="s">
        <v>4485</v>
      </c>
      <c r="AO103" s="3" t="s">
        <v>4485</v>
      </c>
      <c r="AP103" s="13" t="s">
        <v>4485</v>
      </c>
      <c r="AR103" s="16">
        <v>1.3948769972102459</v>
      </c>
      <c r="AS103">
        <v>5</v>
      </c>
      <c r="AT103" t="s">
        <v>4485</v>
      </c>
      <c r="AU103" s="3" t="s">
        <v>4485</v>
      </c>
      <c r="AV103" s="13" t="s">
        <v>4485</v>
      </c>
      <c r="AY103" s="24">
        <v>0.15499807943043728</v>
      </c>
      <c r="AZ103" s="24" t="s">
        <v>4485</v>
      </c>
      <c r="BA103" s="24" t="s">
        <v>4485</v>
      </c>
      <c r="BF103" s="24">
        <v>1.1695010169335334</v>
      </c>
      <c r="BG103" s="24"/>
      <c r="BH103" s="24"/>
      <c r="BL103" s="3"/>
    </row>
    <row r="104" spans="1:64" x14ac:dyDescent="0.25">
      <c r="A104" s="12">
        <v>44893</v>
      </c>
      <c r="B104" s="115">
        <v>1.8225676762262006</v>
      </c>
      <c r="C104">
        <v>1</v>
      </c>
      <c r="D104" t="s">
        <v>4485</v>
      </c>
      <c r="E104" s="3" t="s">
        <v>4485</v>
      </c>
      <c r="F104" s="13" t="s">
        <v>4485</v>
      </c>
      <c r="H104" s="16">
        <v>0.19742385684706162</v>
      </c>
      <c r="I104">
        <v>1</v>
      </c>
      <c r="J104" t="s">
        <v>4485</v>
      </c>
      <c r="K104" s="3" t="s">
        <v>4485</v>
      </c>
      <c r="L104" s="13" t="s">
        <v>4485</v>
      </c>
      <c r="N104" s="115">
        <v>4.1788549937314796E-2</v>
      </c>
      <c r="O104">
        <v>1</v>
      </c>
      <c r="P104" t="s">
        <v>4485</v>
      </c>
      <c r="Q104" s="3" t="s">
        <v>4485</v>
      </c>
      <c r="R104" s="13" t="s">
        <v>4485</v>
      </c>
      <c r="T104" s="115">
        <v>-3.1479228869475504</v>
      </c>
      <c r="U104">
        <v>1</v>
      </c>
      <c r="V104" t="s">
        <v>4485</v>
      </c>
      <c r="W104" s="3" t="s">
        <v>4485</v>
      </c>
      <c r="X104" s="13" t="s">
        <v>4485</v>
      </c>
      <c r="Z104" s="16">
        <v>-1.8999022907393335</v>
      </c>
      <c r="AA104">
        <v>1</v>
      </c>
      <c r="AB104" t="s">
        <v>4485</v>
      </c>
      <c r="AC104" s="3" t="s">
        <v>4485</v>
      </c>
      <c r="AD104" s="13" t="s">
        <v>4485</v>
      </c>
      <c r="AF104" s="16">
        <v>1.007375943518064</v>
      </c>
      <c r="AG104">
        <v>1</v>
      </c>
      <c r="AH104" t="s">
        <v>4485</v>
      </c>
      <c r="AI104" s="3" t="s">
        <v>4485</v>
      </c>
      <c r="AJ104" s="13" t="s">
        <v>4485</v>
      </c>
      <c r="AL104" s="115">
        <v>-0.35300050428644325</v>
      </c>
      <c r="AM104">
        <v>1</v>
      </c>
      <c r="AN104" t="s">
        <v>4485</v>
      </c>
      <c r="AO104" s="3" t="s">
        <v>4485</v>
      </c>
      <c r="AP104" s="13" t="s">
        <v>4485</v>
      </c>
      <c r="AR104" s="16">
        <v>1.4257128564282111</v>
      </c>
      <c r="AS104">
        <v>1</v>
      </c>
      <c r="AT104" t="s">
        <v>4485</v>
      </c>
      <c r="AU104" s="3" t="s">
        <v>4485</v>
      </c>
      <c r="AV104" s="13" t="s">
        <v>4485</v>
      </c>
      <c r="AY104" s="24">
        <v>0.27008413120687091</v>
      </c>
      <c r="AZ104" s="24" t="s">
        <v>4485</v>
      </c>
      <c r="BA104" s="24" t="s">
        <v>4485</v>
      </c>
      <c r="BF104" s="24">
        <v>-6.9890389169970368E-3</v>
      </c>
      <c r="BG104" s="24"/>
      <c r="BH104" s="24"/>
      <c r="BL104" s="3"/>
    </row>
    <row r="105" spans="1:64" x14ac:dyDescent="0.25">
      <c r="A105" s="12">
        <v>44894</v>
      </c>
      <c r="B105" s="115">
        <v>-1.6846538562779618</v>
      </c>
      <c r="C105">
        <v>2</v>
      </c>
      <c r="D105" t="s">
        <v>4485</v>
      </c>
      <c r="E105" s="3" t="s">
        <v>4485</v>
      </c>
      <c r="F105" s="13" t="s">
        <v>4485</v>
      </c>
      <c r="H105" s="16">
        <v>-0.49506990247567256</v>
      </c>
      <c r="I105">
        <v>2</v>
      </c>
      <c r="J105" t="s">
        <v>4485</v>
      </c>
      <c r="K105" s="3" t="s">
        <v>4485</v>
      </c>
      <c r="L105" s="13" t="s">
        <v>4485</v>
      </c>
      <c r="N105" s="115">
        <v>2.6315789473684141</v>
      </c>
      <c r="O105">
        <v>2</v>
      </c>
      <c r="P105" t="s">
        <v>4485</v>
      </c>
      <c r="Q105" s="3" t="s">
        <v>4485</v>
      </c>
      <c r="R105" s="13" t="s">
        <v>4485</v>
      </c>
      <c r="T105" s="115">
        <v>-0.85252140818268662</v>
      </c>
      <c r="U105">
        <v>2</v>
      </c>
      <c r="V105" t="s">
        <v>4485</v>
      </c>
      <c r="W105" s="3" t="s">
        <v>4485</v>
      </c>
      <c r="X105" s="13" t="s">
        <v>4485</v>
      </c>
      <c r="Z105" s="16">
        <v>1.8924302788844647</v>
      </c>
      <c r="AA105">
        <v>2</v>
      </c>
      <c r="AB105" t="s">
        <v>4485</v>
      </c>
      <c r="AC105" s="3" t="s">
        <v>4485</v>
      </c>
      <c r="AD105" s="13" t="s">
        <v>4485</v>
      </c>
      <c r="AF105" s="16">
        <v>0.37222253793259957</v>
      </c>
      <c r="AG105">
        <v>2</v>
      </c>
      <c r="AH105" t="s">
        <v>4485</v>
      </c>
      <c r="AI105" s="3" t="s">
        <v>4485</v>
      </c>
      <c r="AJ105" s="13" t="s">
        <v>4485</v>
      </c>
      <c r="AL105" s="115">
        <v>-0.67054655870444768</v>
      </c>
      <c r="AM105">
        <v>2</v>
      </c>
      <c r="AN105" t="s">
        <v>4485</v>
      </c>
      <c r="AO105" s="3" t="s">
        <v>4485</v>
      </c>
      <c r="AP105" s="13" t="s">
        <v>4485</v>
      </c>
      <c r="AR105" s="16">
        <v>0.59186189889025331</v>
      </c>
      <c r="AS105">
        <v>2</v>
      </c>
      <c r="AT105" t="s">
        <v>4485</v>
      </c>
      <c r="AU105" s="3" t="s">
        <v>4485</v>
      </c>
      <c r="AV105" s="13" t="s">
        <v>4485</v>
      </c>
      <c r="AY105" s="24">
        <v>0.29790844567749536</v>
      </c>
      <c r="AZ105" s="24" t="s">
        <v>4485</v>
      </c>
      <c r="BA105" s="24" t="s">
        <v>4485</v>
      </c>
      <c r="BF105" s="24">
        <v>0.14430949032073448</v>
      </c>
      <c r="BG105" s="24"/>
      <c r="BH105" s="24"/>
      <c r="BL105" s="3"/>
    </row>
    <row r="106" spans="1:64" x14ac:dyDescent="0.25">
      <c r="A106" s="12">
        <v>44895</v>
      </c>
      <c r="B106" s="115">
        <v>1.0977242302543568</v>
      </c>
      <c r="C106">
        <v>3</v>
      </c>
      <c r="D106" t="s">
        <v>4485</v>
      </c>
      <c r="E106" s="3" t="s">
        <v>4485</v>
      </c>
      <c r="F106" s="13" t="s">
        <v>4485</v>
      </c>
      <c r="H106" s="16">
        <v>0.68864688213691383</v>
      </c>
      <c r="I106">
        <v>3</v>
      </c>
      <c r="J106" t="s">
        <v>4485</v>
      </c>
      <c r="K106" s="3" t="s">
        <v>4485</v>
      </c>
      <c r="L106" s="13" t="s">
        <v>4485</v>
      </c>
      <c r="N106" s="115">
        <v>3.7851037851037899</v>
      </c>
      <c r="O106">
        <v>3</v>
      </c>
      <c r="P106" t="s">
        <v>4485</v>
      </c>
      <c r="Q106" s="3" t="s">
        <v>4485</v>
      </c>
      <c r="R106" s="13" t="s">
        <v>4485</v>
      </c>
      <c r="T106" s="115">
        <v>3.2705078499865752</v>
      </c>
      <c r="U106">
        <v>3</v>
      </c>
      <c r="V106" t="s">
        <v>4485</v>
      </c>
      <c r="W106" s="3" t="s">
        <v>4485</v>
      </c>
      <c r="X106" s="13" t="s">
        <v>4485</v>
      </c>
      <c r="Z106" s="16">
        <v>-1.6509177799500427</v>
      </c>
      <c r="AA106">
        <v>3</v>
      </c>
      <c r="AB106" t="s">
        <v>4485</v>
      </c>
      <c r="AC106" s="3" t="s">
        <v>4485</v>
      </c>
      <c r="AD106" s="13" t="s">
        <v>4485</v>
      </c>
      <c r="AF106" s="16">
        <v>3.0828025477707031</v>
      </c>
      <c r="AG106">
        <v>3</v>
      </c>
      <c r="AH106" t="s">
        <v>4485</v>
      </c>
      <c r="AI106" s="3" t="s">
        <v>4485</v>
      </c>
      <c r="AJ106" s="13" t="s">
        <v>4485</v>
      </c>
      <c r="AL106" s="115">
        <v>2.5729206470513222</v>
      </c>
      <c r="AM106">
        <v>3</v>
      </c>
      <c r="AN106" t="s">
        <v>4485</v>
      </c>
      <c r="AO106" s="3" t="s">
        <v>4485</v>
      </c>
      <c r="AP106" s="13" t="s">
        <v>4485</v>
      </c>
      <c r="AR106" s="16">
        <v>0.34322137778868211</v>
      </c>
      <c r="AS106">
        <v>3</v>
      </c>
      <c r="AT106" t="s">
        <v>4485</v>
      </c>
      <c r="AU106" s="3" t="s">
        <v>4485</v>
      </c>
      <c r="AV106" s="13" t="s">
        <v>4485</v>
      </c>
      <c r="AY106" s="24">
        <v>0.75356978845797107</v>
      </c>
      <c r="AZ106" s="24" t="s">
        <v>4485</v>
      </c>
      <c r="BA106" s="24" t="s">
        <v>4485</v>
      </c>
      <c r="BF106" s="24">
        <v>1.7635996583918432</v>
      </c>
      <c r="BG106" s="24"/>
      <c r="BH106" s="24"/>
      <c r="BL106" s="3"/>
    </row>
    <row r="107" spans="1:64" x14ac:dyDescent="0.25">
      <c r="A107" s="12">
        <v>44896</v>
      </c>
      <c r="B107" s="115">
        <v>0.34427966101693708</v>
      </c>
      <c r="C107">
        <v>4</v>
      </c>
      <c r="D107">
        <v>2.8501628664495118</v>
      </c>
      <c r="E107" s="3">
        <v>44896</v>
      </c>
      <c r="F107" s="13">
        <v>-4.7769860121403944</v>
      </c>
      <c r="H107" s="16">
        <v>0.31507919686439562</v>
      </c>
      <c r="I107">
        <v>4</v>
      </c>
      <c r="J107">
        <v>2.1047299001514417</v>
      </c>
      <c r="K107" s="3">
        <v>44896</v>
      </c>
      <c r="L107" s="13">
        <v>-9.9427007287760993</v>
      </c>
      <c r="N107" s="115">
        <v>-3.8431372549019653</v>
      </c>
      <c r="O107">
        <v>4</v>
      </c>
      <c r="P107">
        <v>3.8542990258365077</v>
      </c>
      <c r="Q107" s="3">
        <v>44896</v>
      </c>
      <c r="R107" s="13">
        <v>-11.460032626427408</v>
      </c>
      <c r="T107" s="115">
        <v>0.18956993643831202</v>
      </c>
      <c r="U107">
        <v>4</v>
      </c>
      <c r="V107">
        <v>-3.1407215753916953</v>
      </c>
      <c r="W107" s="3">
        <v>44896</v>
      </c>
      <c r="X107" s="13">
        <v>-18.709653483712994</v>
      </c>
      <c r="Z107" s="16">
        <v>1.8221976808393152</v>
      </c>
      <c r="AA107">
        <v>4</v>
      </c>
      <c r="AB107">
        <v>6.7129629629629637</v>
      </c>
      <c r="AC107" s="3">
        <v>44896</v>
      </c>
      <c r="AD107" s="13">
        <v>-2.7548806941431692</v>
      </c>
      <c r="AF107" s="16">
        <v>4.4213763936947332</v>
      </c>
      <c r="AG107">
        <v>4</v>
      </c>
      <c r="AH107">
        <v>9.3083424366124348</v>
      </c>
      <c r="AI107" s="3">
        <v>44896</v>
      </c>
      <c r="AJ107" s="13">
        <v>-2.0197769829581325</v>
      </c>
      <c r="AL107" s="115">
        <v>2.4959642369303392</v>
      </c>
      <c r="AM107">
        <v>4</v>
      </c>
      <c r="AN107">
        <v>5.2403417059798576</v>
      </c>
      <c r="AO107" s="3">
        <v>44896</v>
      </c>
      <c r="AP107" s="13">
        <v>-9.1349648655197448</v>
      </c>
      <c r="AR107" s="16">
        <v>1.2704617639872926</v>
      </c>
      <c r="AS107">
        <v>4</v>
      </c>
      <c r="AT107">
        <v>5.1230027897539916</v>
      </c>
      <c r="AU107" s="3">
        <v>44896</v>
      </c>
      <c r="AV107" s="13">
        <v>0.45838359469239087</v>
      </c>
      <c r="AY107" s="24">
        <v>0.28867144498317526</v>
      </c>
      <c r="AZ107" s="24">
        <v>1.7766621041868498</v>
      </c>
      <c r="BA107" s="24">
        <v>-3.7592026578073146</v>
      </c>
      <c r="BF107" s="24">
        <v>0.95671945487585519</v>
      </c>
      <c r="BG107" s="24">
        <v>4.5459852745578999</v>
      </c>
      <c r="BH107" s="24">
        <v>-7.1333373761634</v>
      </c>
      <c r="BL107" s="3"/>
    </row>
    <row r="108" spans="1:64" x14ac:dyDescent="0.25">
      <c r="A108" s="12">
        <v>44897</v>
      </c>
      <c r="B108" s="115">
        <v>1.1612562681446381</v>
      </c>
      <c r="C108">
        <v>5</v>
      </c>
      <c r="D108" t="s">
        <v>4485</v>
      </c>
      <c r="E108" s="3" t="s">
        <v>4485</v>
      </c>
      <c r="F108" s="13" t="s">
        <v>4485</v>
      </c>
      <c r="H108" s="16">
        <v>-5.6552940595238528E-2</v>
      </c>
      <c r="I108">
        <v>5</v>
      </c>
      <c r="J108" t="s">
        <v>4485</v>
      </c>
      <c r="K108" s="3" t="s">
        <v>4485</v>
      </c>
      <c r="L108" s="13" t="s">
        <v>4485</v>
      </c>
      <c r="N108" s="115">
        <v>3.7520391517128946</v>
      </c>
      <c r="O108">
        <v>5</v>
      </c>
      <c r="P108" t="s">
        <v>4485</v>
      </c>
      <c r="Q108" s="3" t="s">
        <v>4485</v>
      </c>
      <c r="R108" s="13" t="s">
        <v>4485</v>
      </c>
      <c r="T108" s="115">
        <v>0.40068264450544355</v>
      </c>
      <c r="U108">
        <v>5</v>
      </c>
      <c r="V108" t="s">
        <v>4485</v>
      </c>
      <c r="W108" s="3" t="s">
        <v>4485</v>
      </c>
      <c r="X108" s="13" t="s">
        <v>4485</v>
      </c>
      <c r="Z108" s="16">
        <v>4.7722342733188716</v>
      </c>
      <c r="AA108">
        <v>5</v>
      </c>
      <c r="AB108" t="s">
        <v>4485</v>
      </c>
      <c r="AC108" s="3" t="s">
        <v>4485</v>
      </c>
      <c r="AD108" s="13" t="s">
        <v>4485</v>
      </c>
      <c r="AF108" s="16">
        <v>1.8672417420576477</v>
      </c>
      <c r="AG108">
        <v>5</v>
      </c>
      <c r="AH108" t="s">
        <v>4485</v>
      </c>
      <c r="AI108" s="3" t="s">
        <v>4485</v>
      </c>
      <c r="AJ108" s="13" t="s">
        <v>4485</v>
      </c>
      <c r="AL108" s="115">
        <v>-0.47249818269929461</v>
      </c>
      <c r="AM108">
        <v>5</v>
      </c>
      <c r="AN108" t="s">
        <v>4485</v>
      </c>
      <c r="AO108" s="3" t="s">
        <v>4485</v>
      </c>
      <c r="AP108" s="13" t="s">
        <v>4485</v>
      </c>
      <c r="AR108" s="16">
        <v>0.31363088057901362</v>
      </c>
      <c r="AS108">
        <v>5</v>
      </c>
      <c r="AT108" t="s">
        <v>4485</v>
      </c>
      <c r="AU108" s="3" t="s">
        <v>4485</v>
      </c>
      <c r="AV108" s="13" t="s">
        <v>4485</v>
      </c>
      <c r="AY108" s="24">
        <v>-0.61873754152824689</v>
      </c>
      <c r="AZ108" s="24" t="s">
        <v>4485</v>
      </c>
      <c r="BA108" s="24" t="s">
        <v>4485</v>
      </c>
      <c r="BF108" s="24">
        <v>1.4122485093453176</v>
      </c>
      <c r="BG108" s="24"/>
      <c r="BH108" s="24"/>
      <c r="BL108" s="3"/>
    </row>
    <row r="109" spans="1:64" x14ac:dyDescent="0.25">
      <c r="A109" s="12">
        <v>44900</v>
      </c>
      <c r="B109" s="115">
        <v>2.0871380120010432</v>
      </c>
      <c r="C109">
        <v>1</v>
      </c>
      <c r="D109" t="s">
        <v>4485</v>
      </c>
      <c r="E109" s="3" t="s">
        <v>4485</v>
      </c>
      <c r="F109" s="13" t="s">
        <v>4485</v>
      </c>
      <c r="H109" s="16">
        <v>-1.2200470559534425E-2</v>
      </c>
      <c r="I109">
        <v>1</v>
      </c>
      <c r="J109" t="s">
        <v>4485</v>
      </c>
      <c r="K109" s="3" t="s">
        <v>4485</v>
      </c>
      <c r="L109" s="13" t="s">
        <v>4485</v>
      </c>
      <c r="N109" s="115">
        <v>-1.8867924528301931</v>
      </c>
      <c r="O109">
        <v>1</v>
      </c>
      <c r="P109" t="s">
        <v>4485</v>
      </c>
      <c r="Q109" s="3" t="s">
        <v>4485</v>
      </c>
      <c r="R109" s="13" t="s">
        <v>4485</v>
      </c>
      <c r="T109" s="115">
        <v>-1.2896312172049234</v>
      </c>
      <c r="U109">
        <v>1</v>
      </c>
      <c r="V109" t="s">
        <v>4485</v>
      </c>
      <c r="W109" s="3" t="s">
        <v>4485</v>
      </c>
      <c r="X109" s="13" t="s">
        <v>4485</v>
      </c>
      <c r="Z109" s="16">
        <v>-1.1594202898550772</v>
      </c>
      <c r="AA109">
        <v>1</v>
      </c>
      <c r="AB109" t="s">
        <v>4485</v>
      </c>
      <c r="AC109" s="3" t="s">
        <v>4485</v>
      </c>
      <c r="AD109" s="13" t="s">
        <v>4485</v>
      </c>
      <c r="AF109" s="16">
        <v>-2.643672225951363</v>
      </c>
      <c r="AG109">
        <v>1</v>
      </c>
      <c r="AH109" t="s">
        <v>4485</v>
      </c>
      <c r="AI109" s="3" t="s">
        <v>4485</v>
      </c>
      <c r="AJ109" s="13" t="s">
        <v>4485</v>
      </c>
      <c r="AL109" s="115">
        <v>1.582471089470481</v>
      </c>
      <c r="AM109">
        <v>1</v>
      </c>
      <c r="AN109" t="s">
        <v>4485</v>
      </c>
      <c r="AO109" s="3" t="s">
        <v>4485</v>
      </c>
      <c r="AP109" s="13" t="s">
        <v>4485</v>
      </c>
      <c r="AR109" s="16">
        <v>1.9721019721019695</v>
      </c>
      <c r="AS109">
        <v>1</v>
      </c>
      <c r="AT109" t="s">
        <v>4485</v>
      </c>
      <c r="AU109" s="3" t="s">
        <v>4485</v>
      </c>
      <c r="AV109" s="13" t="s">
        <v>4485</v>
      </c>
      <c r="AY109" s="24">
        <v>2.6476109990857602E-2</v>
      </c>
      <c r="AZ109" s="24" t="s">
        <v>4485</v>
      </c>
      <c r="BA109" s="24" t="s">
        <v>4485</v>
      </c>
      <c r="BF109" s="24">
        <v>-0.14843957360055871</v>
      </c>
      <c r="BG109" s="24"/>
      <c r="BH109" s="24"/>
      <c r="BL109" s="3"/>
    </row>
    <row r="110" spans="1:64" x14ac:dyDescent="0.25">
      <c r="A110" s="12">
        <v>44901</v>
      </c>
      <c r="B110" s="115">
        <v>-0.53667262969589125</v>
      </c>
      <c r="C110">
        <v>2</v>
      </c>
      <c r="D110" t="s">
        <v>4485</v>
      </c>
      <c r="E110" s="3" t="s">
        <v>4485</v>
      </c>
      <c r="F110" s="13" t="s">
        <v>4485</v>
      </c>
      <c r="H110" s="16">
        <v>-1.1471945486695039</v>
      </c>
      <c r="I110">
        <v>2</v>
      </c>
      <c r="J110" t="s">
        <v>4485</v>
      </c>
      <c r="K110" s="3" t="s">
        <v>4485</v>
      </c>
      <c r="L110" s="13" t="s">
        <v>4485</v>
      </c>
      <c r="N110" s="115">
        <v>-0.88141025641025195</v>
      </c>
      <c r="O110">
        <v>2</v>
      </c>
      <c r="P110" t="s">
        <v>4485</v>
      </c>
      <c r="Q110" s="3" t="s">
        <v>4485</v>
      </c>
      <c r="R110" s="13" t="s">
        <v>4485</v>
      </c>
      <c r="T110" s="115">
        <v>-1.2727885299292478</v>
      </c>
      <c r="U110">
        <v>2</v>
      </c>
      <c r="V110" t="s">
        <v>4485</v>
      </c>
      <c r="W110" s="3" t="s">
        <v>4485</v>
      </c>
      <c r="X110" s="13" t="s">
        <v>4485</v>
      </c>
      <c r="Z110" s="16">
        <v>-4.1265186426476728</v>
      </c>
      <c r="AA110">
        <v>2</v>
      </c>
      <c r="AB110" t="s">
        <v>4485</v>
      </c>
      <c r="AC110" s="3" t="s">
        <v>4485</v>
      </c>
      <c r="AD110" s="13" t="s">
        <v>4485</v>
      </c>
      <c r="AF110" s="16">
        <v>-1.0236011667992551</v>
      </c>
      <c r="AG110">
        <v>2</v>
      </c>
      <c r="AH110" t="s">
        <v>4485</v>
      </c>
      <c r="AI110" s="3" t="s">
        <v>4485</v>
      </c>
      <c r="AJ110" s="13" t="s">
        <v>4485</v>
      </c>
      <c r="AL110" s="115">
        <v>-0.68304373876573343</v>
      </c>
      <c r="AM110">
        <v>2</v>
      </c>
      <c r="AN110" t="s">
        <v>4485</v>
      </c>
      <c r="AO110" s="3" t="s">
        <v>4485</v>
      </c>
      <c r="AP110" s="13" t="s">
        <v>4485</v>
      </c>
      <c r="AR110" s="16">
        <v>-0.56603773584905126</v>
      </c>
      <c r="AS110">
        <v>2</v>
      </c>
      <c r="AT110" t="s">
        <v>4485</v>
      </c>
      <c r="AU110" s="3" t="s">
        <v>4485</v>
      </c>
      <c r="AV110" s="13" t="s">
        <v>4485</v>
      </c>
      <c r="AY110" s="24">
        <v>-0.31174720136034756</v>
      </c>
      <c r="AZ110" s="24" t="s">
        <v>4485</v>
      </c>
      <c r="BA110" s="24" t="s">
        <v>4485</v>
      </c>
      <c r="BF110" s="24">
        <v>-1.1881942825782867</v>
      </c>
      <c r="BG110" s="24"/>
      <c r="BH110" s="24"/>
      <c r="BL110" s="3"/>
    </row>
    <row r="111" spans="1:64" x14ac:dyDescent="0.25">
      <c r="A111" s="12">
        <v>44902</v>
      </c>
      <c r="B111" s="115">
        <v>-1.5416238437821173</v>
      </c>
      <c r="C111">
        <v>3</v>
      </c>
      <c r="D111" t="s">
        <v>4485</v>
      </c>
      <c r="E111" s="3" t="s">
        <v>4485</v>
      </c>
      <c r="F111" s="13" t="s">
        <v>4485</v>
      </c>
      <c r="H111" s="16">
        <v>-1.8259961841361791</v>
      </c>
      <c r="I111">
        <v>3</v>
      </c>
      <c r="J111" t="s">
        <v>4485</v>
      </c>
      <c r="K111" s="3" t="s">
        <v>4485</v>
      </c>
      <c r="L111" s="13" t="s">
        <v>4485</v>
      </c>
      <c r="N111" s="115">
        <v>-1.5763945028294282</v>
      </c>
      <c r="O111">
        <v>3</v>
      </c>
      <c r="P111" t="s">
        <v>4485</v>
      </c>
      <c r="Q111" s="3" t="s">
        <v>4485</v>
      </c>
      <c r="R111" s="13" t="s">
        <v>4485</v>
      </c>
      <c r="T111" s="115">
        <v>-2.0892579532097355</v>
      </c>
      <c r="U111">
        <v>3</v>
      </c>
      <c r="V111" t="s">
        <v>4485</v>
      </c>
      <c r="W111" s="3" t="s">
        <v>4485</v>
      </c>
      <c r="X111" s="13" t="s">
        <v>4485</v>
      </c>
      <c r="Z111" s="16">
        <v>0.18571116451824837</v>
      </c>
      <c r="AA111">
        <v>3</v>
      </c>
      <c r="AB111" t="s">
        <v>4485</v>
      </c>
      <c r="AC111" s="3" t="s">
        <v>4485</v>
      </c>
      <c r="AD111" s="13" t="s">
        <v>4485</v>
      </c>
      <c r="AF111" s="16">
        <v>-0.91630050369736016</v>
      </c>
      <c r="AG111">
        <v>3</v>
      </c>
      <c r="AH111" t="s">
        <v>4485</v>
      </c>
      <c r="AI111" s="3" t="s">
        <v>4485</v>
      </c>
      <c r="AJ111" s="13" t="s">
        <v>4485</v>
      </c>
      <c r="AL111" s="115">
        <v>-1.4237451737451683</v>
      </c>
      <c r="AM111">
        <v>3</v>
      </c>
      <c r="AN111" t="s">
        <v>4485</v>
      </c>
      <c r="AO111" s="3" t="s">
        <v>4485</v>
      </c>
      <c r="AP111" s="13" t="s">
        <v>4485</v>
      </c>
      <c r="AR111" s="16">
        <v>-0.59297912713472478</v>
      </c>
      <c r="AS111">
        <v>3</v>
      </c>
      <c r="AT111" t="s">
        <v>4485</v>
      </c>
      <c r="AU111" s="3" t="s">
        <v>4485</v>
      </c>
      <c r="AV111" s="13" t="s">
        <v>4485</v>
      </c>
      <c r="AY111" s="24">
        <v>-0.44119027503989483</v>
      </c>
      <c r="AZ111" s="24" t="s">
        <v>4485</v>
      </c>
      <c r="BA111" s="24" t="s">
        <v>4485</v>
      </c>
      <c r="BF111" s="24">
        <v>-1.2414247357174462</v>
      </c>
      <c r="BG111" s="24"/>
      <c r="BH111" s="24"/>
      <c r="BL111" s="3"/>
    </row>
    <row r="112" spans="1:64" x14ac:dyDescent="0.25">
      <c r="A112" s="12">
        <v>44903</v>
      </c>
      <c r="B112" s="115">
        <v>2.3486430062630479</v>
      </c>
      <c r="C112">
        <v>4</v>
      </c>
      <c r="D112">
        <v>3.5101609923462687</v>
      </c>
      <c r="E112" s="3" t="s">
        <v>4485</v>
      </c>
      <c r="F112" s="13" t="s">
        <v>4485</v>
      </c>
      <c r="H112" s="16">
        <v>-0.46943369885790914</v>
      </c>
      <c r="I112">
        <v>4</v>
      </c>
      <c r="J112">
        <v>-3.4742216349686448</v>
      </c>
      <c r="K112" s="3" t="s">
        <v>4485</v>
      </c>
      <c r="L112" s="13" t="s">
        <v>4485</v>
      </c>
      <c r="N112" s="115">
        <v>0.28747433264886596</v>
      </c>
      <c r="O112">
        <v>4</v>
      </c>
      <c r="P112">
        <v>-0.40783034257748779</v>
      </c>
      <c r="Q112" s="3" t="s">
        <v>4485</v>
      </c>
      <c r="R112" s="13" t="s">
        <v>4485</v>
      </c>
      <c r="T112" s="115">
        <v>5.0344667337935953E-2</v>
      </c>
      <c r="U112">
        <v>4</v>
      </c>
      <c r="V112">
        <v>-4.1515174000148436</v>
      </c>
      <c r="W112" s="3" t="s">
        <v>4485</v>
      </c>
      <c r="X112" s="13" t="s">
        <v>4485</v>
      </c>
      <c r="Z112" s="16">
        <v>5.0921382619125426</v>
      </c>
      <c r="AA112">
        <v>4</v>
      </c>
      <c r="AB112">
        <v>4.5336225596529234</v>
      </c>
      <c r="AC112" s="3" t="s">
        <v>4485</v>
      </c>
      <c r="AD112" s="13" t="s">
        <v>4485</v>
      </c>
      <c r="AF112" s="16">
        <v>0.21902547185118068</v>
      </c>
      <c r="AG112">
        <v>4</v>
      </c>
      <c r="AH112">
        <v>-2.5273511466442224</v>
      </c>
      <c r="AI112" s="3" t="s">
        <v>4485</v>
      </c>
      <c r="AJ112" s="13" t="s">
        <v>4485</v>
      </c>
      <c r="AL112" s="115">
        <v>-0.86903304773562096</v>
      </c>
      <c r="AM112">
        <v>4</v>
      </c>
      <c r="AN112">
        <v>-1.8778773927792585</v>
      </c>
      <c r="AO112" s="3" t="s">
        <v>4485</v>
      </c>
      <c r="AP112" s="13" t="s">
        <v>4485</v>
      </c>
      <c r="AR112" s="16">
        <v>-0.28632784538297434</v>
      </c>
      <c r="AS112">
        <v>4</v>
      </c>
      <c r="AT112">
        <v>0.82026537997586901</v>
      </c>
      <c r="AU112" s="3" t="s">
        <v>4485</v>
      </c>
      <c r="AV112" s="13" t="s">
        <v>4485</v>
      </c>
      <c r="AY112" s="24">
        <v>0.26319334069663286</v>
      </c>
      <c r="AZ112" s="24">
        <v>-1.0798671096345591</v>
      </c>
      <c r="BA112" s="24" t="s">
        <v>4485</v>
      </c>
      <c r="BF112" s="24">
        <v>0.74695586906633205</v>
      </c>
      <c r="BG112" s="24">
        <v>-0.45398612152414097</v>
      </c>
      <c r="BH112" s="24"/>
      <c r="BL112" s="3"/>
    </row>
    <row r="113" spans="1:64" x14ac:dyDescent="0.25">
      <c r="A113" s="12">
        <v>44904</v>
      </c>
      <c r="B113" s="115">
        <v>-2.039775624681285</v>
      </c>
      <c r="C113">
        <v>5</v>
      </c>
      <c r="D113" t="s">
        <v>4485</v>
      </c>
      <c r="E113" s="3" t="s">
        <v>4485</v>
      </c>
      <c r="F113" s="13" t="s">
        <v>4485</v>
      </c>
      <c r="H113" s="16">
        <v>1.050780271597672</v>
      </c>
      <c r="I113">
        <v>5</v>
      </c>
      <c r="J113" t="s">
        <v>4485</v>
      </c>
      <c r="K113" s="3" t="s">
        <v>4485</v>
      </c>
      <c r="L113" s="13" t="s">
        <v>4485</v>
      </c>
      <c r="N113" s="115">
        <v>-1.6789516789516765</v>
      </c>
      <c r="O113">
        <v>5</v>
      </c>
      <c r="P113" t="s">
        <v>4485</v>
      </c>
      <c r="Q113" s="3" t="s">
        <v>4485</v>
      </c>
      <c r="R113" s="13" t="s">
        <v>4485</v>
      </c>
      <c r="T113" s="115">
        <v>-1.3624927424037088</v>
      </c>
      <c r="U113">
        <v>5</v>
      </c>
      <c r="V113" t="s">
        <v>4485</v>
      </c>
      <c r="W113" s="3" t="s">
        <v>4485</v>
      </c>
      <c r="X113" s="13" t="s">
        <v>4485</v>
      </c>
      <c r="Z113" s="16">
        <v>-3.1230545756380899</v>
      </c>
      <c r="AA113">
        <v>5</v>
      </c>
      <c r="AB113" t="s">
        <v>4485</v>
      </c>
      <c r="AC113" s="3" t="s">
        <v>4485</v>
      </c>
      <c r="AD113" s="13" t="s">
        <v>4485</v>
      </c>
      <c r="AF113" s="16">
        <v>-0.307584383347276</v>
      </c>
      <c r="AG113">
        <v>5</v>
      </c>
      <c r="AH113" t="s">
        <v>4485</v>
      </c>
      <c r="AI113" s="3" t="s">
        <v>4485</v>
      </c>
      <c r="AJ113" s="13" t="s">
        <v>4485</v>
      </c>
      <c r="AL113" s="115">
        <v>-0.66674898135572014</v>
      </c>
      <c r="AM113">
        <v>5</v>
      </c>
      <c r="AN113" t="s">
        <v>4485</v>
      </c>
      <c r="AO113" s="3" t="s">
        <v>4485</v>
      </c>
      <c r="AP113" s="13" t="s">
        <v>4485</v>
      </c>
      <c r="AR113" s="16">
        <v>-2.0579085905718988</v>
      </c>
      <c r="AS113">
        <v>5</v>
      </c>
      <c r="AT113" t="s">
        <v>4485</v>
      </c>
      <c r="AU113" s="3" t="s">
        <v>4485</v>
      </c>
      <c r="AV113" s="13" t="s">
        <v>4485</v>
      </c>
      <c r="AY113" s="24">
        <v>-0.60587822788007117</v>
      </c>
      <c r="AZ113" s="24" t="s">
        <v>4485</v>
      </c>
      <c r="BA113" s="24" t="s">
        <v>4485</v>
      </c>
      <c r="BF113" s="24">
        <v>-1.2854676841320425</v>
      </c>
      <c r="BG113" s="24"/>
      <c r="BH113" s="24"/>
      <c r="BL113" s="3"/>
    </row>
    <row r="114" spans="1:64" x14ac:dyDescent="0.25">
      <c r="A114" s="12">
        <v>44907</v>
      </c>
      <c r="B114" s="115">
        <v>1.1972930765226504</v>
      </c>
      <c r="C114">
        <v>1</v>
      </c>
      <c r="D114" t="s">
        <v>4485</v>
      </c>
      <c r="E114" s="3" t="s">
        <v>4485</v>
      </c>
      <c r="F114" s="13" t="s">
        <v>4485</v>
      </c>
      <c r="H114" s="16">
        <v>-1.3471003395770537E-2</v>
      </c>
      <c r="I114">
        <v>1</v>
      </c>
      <c r="J114" t="s">
        <v>4485</v>
      </c>
      <c r="K114" s="3" t="s">
        <v>4485</v>
      </c>
      <c r="L114" s="13" t="s">
        <v>4485</v>
      </c>
      <c r="N114" s="115">
        <v>-1.8325697625989197</v>
      </c>
      <c r="O114">
        <v>1</v>
      </c>
      <c r="P114" t="s">
        <v>4485</v>
      </c>
      <c r="Q114" s="3" t="s">
        <v>4485</v>
      </c>
      <c r="R114" s="13" t="s">
        <v>4485</v>
      </c>
      <c r="T114" s="115">
        <v>0.25507200879017383</v>
      </c>
      <c r="U114">
        <v>1</v>
      </c>
      <c r="V114" t="s">
        <v>4485</v>
      </c>
      <c r="W114" s="3" t="s">
        <v>4485</v>
      </c>
      <c r="X114" s="13" t="s">
        <v>4485</v>
      </c>
      <c r="Z114" s="16">
        <v>-1.9492342294098792</v>
      </c>
      <c r="AA114">
        <v>1</v>
      </c>
      <c r="AB114" t="s">
        <v>4485</v>
      </c>
      <c r="AC114" s="3" t="s">
        <v>4485</v>
      </c>
      <c r="AD114" s="13" t="s">
        <v>4485</v>
      </c>
      <c r="AF114" s="16">
        <v>3.1854718666269677</v>
      </c>
      <c r="AG114">
        <v>1</v>
      </c>
      <c r="AH114" t="s">
        <v>4485</v>
      </c>
      <c r="AI114" s="3" t="s">
        <v>4485</v>
      </c>
      <c r="AJ114" s="13" t="s">
        <v>4485</v>
      </c>
      <c r="AL114" s="115">
        <v>0.11187072715972371</v>
      </c>
      <c r="AM114">
        <v>1</v>
      </c>
      <c r="AN114" t="s">
        <v>4485</v>
      </c>
      <c r="AO114" s="3" t="s">
        <v>4485</v>
      </c>
      <c r="AP114" s="13" t="s">
        <v>4485</v>
      </c>
      <c r="AR114" s="16">
        <v>-0.43977522599560503</v>
      </c>
      <c r="AS114">
        <v>1</v>
      </c>
      <c r="AT114" t="s">
        <v>4485</v>
      </c>
      <c r="AU114" s="3" t="s">
        <v>4485</v>
      </c>
      <c r="AV114" s="13" t="s">
        <v>4485</v>
      </c>
      <c r="AY114" s="24">
        <v>2.9735194576457858E-3</v>
      </c>
      <c r="AZ114" s="24" t="s">
        <v>4485</v>
      </c>
      <c r="BA114" s="24" t="s">
        <v>4485</v>
      </c>
      <c r="BF114" s="24">
        <v>0.23064891570246815</v>
      </c>
      <c r="BG114" s="24"/>
      <c r="BH114" s="24"/>
      <c r="BL114" s="3"/>
    </row>
    <row r="115" spans="1:64" x14ac:dyDescent="0.25">
      <c r="A115" s="12">
        <v>44908</v>
      </c>
      <c r="B115" s="115">
        <v>0.72016460905350077</v>
      </c>
      <c r="C115">
        <v>2</v>
      </c>
      <c r="D115" t="s">
        <v>4485</v>
      </c>
      <c r="E115" s="3" t="s">
        <v>4485</v>
      </c>
      <c r="F115" s="13" t="s">
        <v>4485</v>
      </c>
      <c r="H115" s="16">
        <v>0.83984160276959297</v>
      </c>
      <c r="I115">
        <v>2</v>
      </c>
      <c r="J115" t="s">
        <v>4485</v>
      </c>
      <c r="K115" s="3" t="s">
        <v>4485</v>
      </c>
      <c r="L115" s="13" t="s">
        <v>4485</v>
      </c>
      <c r="N115" s="115">
        <v>-1.5697921086126383</v>
      </c>
      <c r="O115">
        <v>2</v>
      </c>
      <c r="P115" t="s">
        <v>4485</v>
      </c>
      <c r="Q115" s="3" t="s">
        <v>4485</v>
      </c>
      <c r="R115" s="13" t="s">
        <v>4485</v>
      </c>
      <c r="T115" s="115">
        <v>-0.55973070299045646</v>
      </c>
      <c r="U115">
        <v>2</v>
      </c>
      <c r="V115" t="s">
        <v>4485</v>
      </c>
      <c r="W115" s="3" t="s">
        <v>4485</v>
      </c>
      <c r="X115" s="13" t="s">
        <v>4485</v>
      </c>
      <c r="Z115" s="16">
        <v>0.51338066630257184</v>
      </c>
      <c r="AA115">
        <v>2</v>
      </c>
      <c r="AB115" t="s">
        <v>4485</v>
      </c>
      <c r="AC115" s="3" t="s">
        <v>4485</v>
      </c>
      <c r="AD115" s="13" t="s">
        <v>4485</v>
      </c>
      <c r="AF115" s="16">
        <v>-2.6359964328804488</v>
      </c>
      <c r="AG115">
        <v>2</v>
      </c>
      <c r="AH115" t="s">
        <v>4485</v>
      </c>
      <c r="AI115" s="3" t="s">
        <v>4485</v>
      </c>
      <c r="AJ115" s="13" t="s">
        <v>4485</v>
      </c>
      <c r="AL115" s="115">
        <v>-0.58356096349639086</v>
      </c>
      <c r="AM115">
        <v>2</v>
      </c>
      <c r="AN115" t="s">
        <v>4485</v>
      </c>
      <c r="AO115" s="3" t="s">
        <v>4485</v>
      </c>
      <c r="AP115" s="13" t="s">
        <v>4485</v>
      </c>
      <c r="AR115" s="16">
        <v>2.0613496932515281</v>
      </c>
      <c r="AS115">
        <v>2</v>
      </c>
      <c r="AT115" t="s">
        <v>4485</v>
      </c>
      <c r="AU115" s="3" t="s">
        <v>4485</v>
      </c>
      <c r="AV115" s="13" t="s">
        <v>4485</v>
      </c>
      <c r="AY115" s="24">
        <v>0.59928151093546056</v>
      </c>
      <c r="AZ115" s="24" t="s">
        <v>4485</v>
      </c>
      <c r="BA115" s="24" t="s">
        <v>4485</v>
      </c>
      <c r="BF115" s="24">
        <v>-0.21524444658596986</v>
      </c>
      <c r="BG115" s="24"/>
      <c r="BH115" s="24"/>
      <c r="BL115" s="3"/>
    </row>
    <row r="116" spans="1:64" x14ac:dyDescent="0.25">
      <c r="A116" s="12">
        <v>44909</v>
      </c>
      <c r="B116" s="115">
        <v>3.728294177732371</v>
      </c>
      <c r="C116">
        <v>3</v>
      </c>
      <c r="D116" t="s">
        <v>4485</v>
      </c>
      <c r="E116" s="3" t="s">
        <v>4485</v>
      </c>
      <c r="F116" s="13" t="s">
        <v>4485</v>
      </c>
      <c r="H116" s="16">
        <v>-3.044936542445059</v>
      </c>
      <c r="I116">
        <v>3</v>
      </c>
      <c r="J116" t="s">
        <v>4485</v>
      </c>
      <c r="K116" s="3" t="s">
        <v>4485</v>
      </c>
      <c r="L116" s="13" t="s">
        <v>4485</v>
      </c>
      <c r="N116" s="115">
        <v>-0.51724137931033998</v>
      </c>
      <c r="O116">
        <v>3</v>
      </c>
      <c r="P116" t="s">
        <v>4485</v>
      </c>
      <c r="Q116" s="3" t="s">
        <v>4485</v>
      </c>
      <c r="R116" s="13" t="s">
        <v>4485</v>
      </c>
      <c r="T116" s="115">
        <v>-0.66915961424916359</v>
      </c>
      <c r="U116">
        <v>3</v>
      </c>
      <c r="V116" t="s">
        <v>4485</v>
      </c>
      <c r="W116" s="3" t="s">
        <v>4485</v>
      </c>
      <c r="X116" s="13" t="s">
        <v>4485</v>
      </c>
      <c r="Z116" s="16">
        <v>1.2497283199304499</v>
      </c>
      <c r="AA116">
        <v>3</v>
      </c>
      <c r="AB116" t="s">
        <v>4485</v>
      </c>
      <c r="AC116" s="3" t="s">
        <v>4485</v>
      </c>
      <c r="AD116" s="13" t="s">
        <v>4485</v>
      </c>
      <c r="AF116" s="16">
        <v>1.8668678106732091</v>
      </c>
      <c r="AG116">
        <v>3</v>
      </c>
      <c r="AH116" t="s">
        <v>4485</v>
      </c>
      <c r="AI116" s="3" t="s">
        <v>4485</v>
      </c>
      <c r="AJ116" s="13" t="s">
        <v>4485</v>
      </c>
      <c r="AL116" s="115">
        <v>1.7110028724865656</v>
      </c>
      <c r="AM116">
        <v>3</v>
      </c>
      <c r="AN116" t="s">
        <v>4485</v>
      </c>
      <c r="AO116" s="3" t="s">
        <v>4485</v>
      </c>
      <c r="AP116" s="13" t="s">
        <v>4485</v>
      </c>
      <c r="AR116" s="16">
        <v>2.8612647270978684</v>
      </c>
      <c r="AS116">
        <v>3</v>
      </c>
      <c r="AT116" t="s">
        <v>4485</v>
      </c>
      <c r="AU116" s="3" t="s">
        <v>4485</v>
      </c>
      <c r="AV116" s="13" t="s">
        <v>4485</v>
      </c>
      <c r="AY116" s="24">
        <v>0.28106190885640192</v>
      </c>
      <c r="AZ116" s="24" t="s">
        <v>4485</v>
      </c>
      <c r="BA116" s="24" t="s">
        <v>4485</v>
      </c>
      <c r="BF116" s="24">
        <v>1.0879785198608549</v>
      </c>
      <c r="BG116" s="24"/>
      <c r="BH116" s="24"/>
      <c r="BL116" s="3"/>
    </row>
    <row r="117" spans="1:64" x14ac:dyDescent="0.25">
      <c r="A117" s="12">
        <v>44910</v>
      </c>
      <c r="B117" s="115">
        <v>-2.7080256031511571</v>
      </c>
      <c r="C117">
        <v>4</v>
      </c>
      <c r="D117">
        <v>0.76491585925548189</v>
      </c>
      <c r="E117" s="3" t="s">
        <v>4485</v>
      </c>
      <c r="F117" s="13" t="s">
        <v>4485</v>
      </c>
      <c r="H117" s="16">
        <v>-2.9046475683994486</v>
      </c>
      <c r="I117">
        <v>4</v>
      </c>
      <c r="J117">
        <v>-4.0859442211985586</v>
      </c>
      <c r="K117" s="3" t="s">
        <v>4485</v>
      </c>
      <c r="L117" s="13" t="s">
        <v>4485</v>
      </c>
      <c r="N117" s="115">
        <v>-0.86655112651646449</v>
      </c>
      <c r="O117">
        <v>4</v>
      </c>
      <c r="P117">
        <v>-6.306306306306297</v>
      </c>
      <c r="Q117" s="3" t="s">
        <v>4485</v>
      </c>
      <c r="R117" s="13" t="s">
        <v>4485</v>
      </c>
      <c r="T117" s="115">
        <v>-2.3974638399048938</v>
      </c>
      <c r="U117">
        <v>4</v>
      </c>
      <c r="V117">
        <v>-4.6642152119218112</v>
      </c>
      <c r="W117" s="3" t="s">
        <v>4485</v>
      </c>
      <c r="X117" s="13" t="s">
        <v>4485</v>
      </c>
      <c r="Z117" s="16">
        <v>-2.7261994204143063</v>
      </c>
      <c r="AA117">
        <v>4</v>
      </c>
      <c r="AB117">
        <v>-5.9659680431624817</v>
      </c>
      <c r="AC117" s="3" t="s">
        <v>4485</v>
      </c>
      <c r="AD117" s="13" t="s">
        <v>4485</v>
      </c>
      <c r="AF117" s="16">
        <v>-0.28296398159412578</v>
      </c>
      <c r="AG117">
        <v>4</v>
      </c>
      <c r="AH117">
        <v>1.7375819550495004</v>
      </c>
      <c r="AI117" s="3" t="s">
        <v>4485</v>
      </c>
      <c r="AJ117" s="13" t="s">
        <v>4485</v>
      </c>
      <c r="AL117" s="115">
        <v>-1.8418467583497053</v>
      </c>
      <c r="AM117">
        <v>4</v>
      </c>
      <c r="AN117">
        <v>-1.2964563526361279</v>
      </c>
      <c r="AO117" s="3" t="s">
        <v>4485</v>
      </c>
      <c r="AP117" s="13" t="s">
        <v>4485</v>
      </c>
      <c r="AR117" s="16">
        <v>-0.4207573632538596</v>
      </c>
      <c r="AS117">
        <v>4</v>
      </c>
      <c r="AT117">
        <v>1.9382627422828484</v>
      </c>
      <c r="AU117" s="3" t="s">
        <v>4485</v>
      </c>
      <c r="AV117" s="13" t="s">
        <v>4485</v>
      </c>
      <c r="AY117" s="24">
        <v>-1.3150913972444056</v>
      </c>
      <c r="AZ117" s="24">
        <v>-1.044904846219761</v>
      </c>
      <c r="BA117" s="24" t="s">
        <v>4485</v>
      </c>
      <c r="BF117" s="24">
        <v>-1.7031096391877465</v>
      </c>
      <c r="BG117" s="24">
        <v>-1.8965218944165128</v>
      </c>
      <c r="BH117" s="24"/>
      <c r="BL117" s="3"/>
    </row>
    <row r="118" spans="1:64" x14ac:dyDescent="0.25">
      <c r="A118" s="12">
        <v>44911</v>
      </c>
      <c r="B118" s="115">
        <v>-3.7449392712550633</v>
      </c>
      <c r="C118">
        <v>5</v>
      </c>
      <c r="D118" t="s">
        <v>4485</v>
      </c>
      <c r="E118" s="3" t="s">
        <v>4485</v>
      </c>
      <c r="F118" s="13" t="s">
        <v>4485</v>
      </c>
      <c r="H118" s="16">
        <v>-2.4287255180244176</v>
      </c>
      <c r="I118">
        <v>5</v>
      </c>
      <c r="J118" t="s">
        <v>4485</v>
      </c>
      <c r="K118" s="3" t="s">
        <v>4485</v>
      </c>
      <c r="L118" s="13" t="s">
        <v>4485</v>
      </c>
      <c r="N118" s="115">
        <v>-1.7045454545454568</v>
      </c>
      <c r="O118">
        <v>5</v>
      </c>
      <c r="P118" t="s">
        <v>4485</v>
      </c>
      <c r="Q118" s="3" t="s">
        <v>4485</v>
      </c>
      <c r="R118" s="13" t="s">
        <v>4485</v>
      </c>
      <c r="T118" s="115">
        <v>-2.1396670726755915</v>
      </c>
      <c r="U118">
        <v>5</v>
      </c>
      <c r="V118" t="s">
        <v>4485</v>
      </c>
      <c r="W118" s="3" t="s">
        <v>4485</v>
      </c>
      <c r="X118" s="13" t="s">
        <v>4485</v>
      </c>
      <c r="Z118" s="16">
        <v>2.3171135385633899</v>
      </c>
      <c r="AA118">
        <v>5</v>
      </c>
      <c r="AB118" t="s">
        <v>4485</v>
      </c>
      <c r="AC118" s="3" t="s">
        <v>4485</v>
      </c>
      <c r="AD118" s="13" t="s">
        <v>4485</v>
      </c>
      <c r="AF118" s="16">
        <v>-1.8988516721033206</v>
      </c>
      <c r="AG118">
        <v>5</v>
      </c>
      <c r="AH118" t="s">
        <v>4485</v>
      </c>
      <c r="AI118" s="3" t="s">
        <v>4485</v>
      </c>
      <c r="AJ118" s="13" t="s">
        <v>4485</v>
      </c>
      <c r="AL118" s="115">
        <v>-1.5136352264198178</v>
      </c>
      <c r="AM118">
        <v>5</v>
      </c>
      <c r="AN118" t="s">
        <v>4485</v>
      </c>
      <c r="AO118" s="3" t="s">
        <v>4485</v>
      </c>
      <c r="AP118" s="13" t="s">
        <v>4485</v>
      </c>
      <c r="AR118" s="16">
        <v>0.72769953051643721</v>
      </c>
      <c r="AS118">
        <v>5</v>
      </c>
      <c r="AT118" t="s">
        <v>4485</v>
      </c>
      <c r="AU118" s="3" t="s">
        <v>4485</v>
      </c>
      <c r="AV118" s="13" t="s">
        <v>4485</v>
      </c>
      <c r="AY118" s="24">
        <v>-0.79229319735649639</v>
      </c>
      <c r="AZ118" s="24" t="s">
        <v>4485</v>
      </c>
      <c r="BA118" s="24" t="s">
        <v>4485</v>
      </c>
      <c r="BF118" s="24">
        <v>-1.4274673016463835</v>
      </c>
      <c r="BG118" s="24"/>
      <c r="BH118" s="24"/>
      <c r="BL118" s="3"/>
    </row>
    <row r="119" spans="1:64" x14ac:dyDescent="0.25">
      <c r="A119" s="12">
        <v>44914</v>
      </c>
      <c r="B119" s="115">
        <v>1.4984227129337659</v>
      </c>
      <c r="C119">
        <v>1</v>
      </c>
      <c r="D119" t="s">
        <v>4485</v>
      </c>
      <c r="E119" s="3" t="s">
        <v>4485</v>
      </c>
      <c r="F119" s="13" t="s">
        <v>4485</v>
      </c>
      <c r="H119" s="16">
        <v>2.3991137580452544</v>
      </c>
      <c r="I119">
        <v>1</v>
      </c>
      <c r="J119" t="s">
        <v>4485</v>
      </c>
      <c r="K119" s="3" t="s">
        <v>4485</v>
      </c>
      <c r="L119" s="13" t="s">
        <v>4485</v>
      </c>
      <c r="N119" s="115">
        <v>-2.4010671409515365</v>
      </c>
      <c r="O119">
        <v>1</v>
      </c>
      <c r="P119" t="s">
        <v>4485</v>
      </c>
      <c r="Q119" s="3" t="s">
        <v>4485</v>
      </c>
      <c r="R119" s="13" t="s">
        <v>4485</v>
      </c>
      <c r="T119" s="115">
        <v>2.775588101066242</v>
      </c>
      <c r="U119">
        <v>1</v>
      </c>
      <c r="V119" t="s">
        <v>4485</v>
      </c>
      <c r="W119" s="3" t="s">
        <v>4485</v>
      </c>
      <c r="X119" s="13" t="s">
        <v>4485</v>
      </c>
      <c r="Z119" s="16">
        <v>4.7341744850641749</v>
      </c>
      <c r="AA119">
        <v>1</v>
      </c>
      <c r="AB119" t="s">
        <v>4485</v>
      </c>
      <c r="AC119" s="3" t="s">
        <v>4485</v>
      </c>
      <c r="AD119" s="13" t="s">
        <v>4485</v>
      </c>
      <c r="AF119" s="16">
        <v>1.7382606579978963</v>
      </c>
      <c r="AG119">
        <v>1</v>
      </c>
      <c r="AH119" t="s">
        <v>4485</v>
      </c>
      <c r="AI119" s="3" t="s">
        <v>4485</v>
      </c>
      <c r="AJ119" s="13" t="s">
        <v>4485</v>
      </c>
      <c r="AL119" s="115">
        <v>0.74939667217072159</v>
      </c>
      <c r="AM119">
        <v>1</v>
      </c>
      <c r="AN119" t="s">
        <v>4485</v>
      </c>
      <c r="AO119" s="3" t="s">
        <v>4485</v>
      </c>
      <c r="AP119" s="13" t="s">
        <v>4485</v>
      </c>
      <c r="AR119" s="16">
        <v>-1.3050570962479662</v>
      </c>
      <c r="AS119">
        <v>1</v>
      </c>
      <c r="AT119" t="s">
        <v>4485</v>
      </c>
      <c r="AU119" s="3" t="s">
        <v>4485</v>
      </c>
      <c r="AV119" s="13" t="s">
        <v>4485</v>
      </c>
      <c r="AY119" s="24">
        <v>0.82899994526247045</v>
      </c>
      <c r="AZ119" s="24" t="s">
        <v>4485</v>
      </c>
      <c r="BA119" s="24" t="s">
        <v>4485</v>
      </c>
      <c r="BF119" s="24">
        <v>1.1917999043233705</v>
      </c>
      <c r="BG119" s="24"/>
      <c r="BH119" s="24"/>
      <c r="BL119" s="3"/>
    </row>
    <row r="120" spans="1:64" x14ac:dyDescent="0.25">
      <c r="A120" s="12">
        <v>44915</v>
      </c>
      <c r="B120" s="115">
        <v>-2.2015022015022012</v>
      </c>
      <c r="C120">
        <v>2</v>
      </c>
      <c r="D120" t="s">
        <v>4485</v>
      </c>
      <c r="E120" s="3" t="s">
        <v>4485</v>
      </c>
      <c r="F120" s="13" t="s">
        <v>4485</v>
      </c>
      <c r="H120" s="16">
        <v>-0.83093175268417729</v>
      </c>
      <c r="I120">
        <v>2</v>
      </c>
      <c r="J120" t="s">
        <v>4485</v>
      </c>
      <c r="K120" s="3" t="s">
        <v>4485</v>
      </c>
      <c r="L120" s="13" t="s">
        <v>4485</v>
      </c>
      <c r="N120" s="115">
        <v>7.3348519362186764</v>
      </c>
      <c r="O120">
        <v>2</v>
      </c>
      <c r="P120" t="s">
        <v>4485</v>
      </c>
      <c r="Q120" s="3" t="s">
        <v>4485</v>
      </c>
      <c r="R120" s="13" t="s">
        <v>4485</v>
      </c>
      <c r="T120" s="115">
        <v>-0.58130146940092187</v>
      </c>
      <c r="U120">
        <v>2</v>
      </c>
      <c r="V120" t="s">
        <v>4485</v>
      </c>
      <c r="W120" s="3" t="s">
        <v>4485</v>
      </c>
      <c r="X120" s="13" t="s">
        <v>4485</v>
      </c>
      <c r="Z120" s="16">
        <v>-1.7813014827018192</v>
      </c>
      <c r="AA120">
        <v>2</v>
      </c>
      <c r="AB120" t="s">
        <v>4485</v>
      </c>
      <c r="AC120" s="3" t="s">
        <v>4485</v>
      </c>
      <c r="AD120" s="13" t="s">
        <v>4485</v>
      </c>
      <c r="AF120" s="16">
        <v>-1.2568422171440767</v>
      </c>
      <c r="AG120">
        <v>2</v>
      </c>
      <c r="AH120" t="s">
        <v>4485</v>
      </c>
      <c r="AI120" s="3" t="s">
        <v>4485</v>
      </c>
      <c r="AJ120" s="13" t="s">
        <v>4485</v>
      </c>
      <c r="AL120" s="115">
        <v>-1.8280383257690367</v>
      </c>
      <c r="AM120">
        <v>2</v>
      </c>
      <c r="AN120" t="s">
        <v>4485</v>
      </c>
      <c r="AO120" s="3" t="s">
        <v>4485</v>
      </c>
      <c r="AP120" s="13" t="s">
        <v>4485</v>
      </c>
      <c r="AR120" s="16">
        <v>-0.77922077922078192</v>
      </c>
      <c r="AS120">
        <v>2</v>
      </c>
      <c r="AT120" t="s">
        <v>4485</v>
      </c>
      <c r="AU120" s="3" t="s">
        <v>4485</v>
      </c>
      <c r="AV120" s="13" t="s">
        <v>4485</v>
      </c>
      <c r="AY120" s="24">
        <v>-0.19082052827157561</v>
      </c>
      <c r="AZ120" s="24" t="s">
        <v>4485</v>
      </c>
      <c r="BA120" s="24" t="s">
        <v>4485</v>
      </c>
      <c r="BF120" s="24">
        <v>-0.2960252454024061</v>
      </c>
      <c r="BG120" s="24"/>
      <c r="BH120" s="24"/>
      <c r="BL120" s="3"/>
    </row>
    <row r="121" spans="1:64" x14ac:dyDescent="0.25">
      <c r="A121" s="12">
        <v>44916</v>
      </c>
      <c r="B121" s="115">
        <v>-6.1175847457627182</v>
      </c>
      <c r="C121">
        <v>3</v>
      </c>
      <c r="D121" t="s">
        <v>4485</v>
      </c>
      <c r="E121" s="3" t="s">
        <v>4485</v>
      </c>
      <c r="F121" s="13" t="s">
        <v>4485</v>
      </c>
      <c r="H121" s="16">
        <v>-0.86608362439608877</v>
      </c>
      <c r="I121">
        <v>3</v>
      </c>
      <c r="J121" t="s">
        <v>4485</v>
      </c>
      <c r="K121" s="3" t="s">
        <v>4485</v>
      </c>
      <c r="L121" s="13" t="s">
        <v>4485</v>
      </c>
      <c r="N121" s="115">
        <v>-3.5653650254668956</v>
      </c>
      <c r="O121">
        <v>3</v>
      </c>
      <c r="P121" t="s">
        <v>4485</v>
      </c>
      <c r="Q121" s="3" t="s">
        <v>4485</v>
      </c>
      <c r="R121" s="13" t="s">
        <v>4485</v>
      </c>
      <c r="T121" s="115">
        <v>-5.4328406691570637</v>
      </c>
      <c r="U121">
        <v>3</v>
      </c>
      <c r="V121" t="s">
        <v>4485</v>
      </c>
      <c r="W121" s="3" t="s">
        <v>4485</v>
      </c>
      <c r="X121" s="13" t="s">
        <v>4485</v>
      </c>
      <c r="Z121" s="16">
        <v>-3.5328650801970785</v>
      </c>
      <c r="AA121">
        <v>3</v>
      </c>
      <c r="AB121" t="s">
        <v>4485</v>
      </c>
      <c r="AC121" s="3" t="s">
        <v>4485</v>
      </c>
      <c r="AD121" s="13" t="s">
        <v>4485</v>
      </c>
      <c r="AF121" s="16">
        <v>-0.30946422324479966</v>
      </c>
      <c r="AG121">
        <v>3</v>
      </c>
      <c r="AH121" t="s">
        <v>4485</v>
      </c>
      <c r="AI121" s="3" t="s">
        <v>4485</v>
      </c>
      <c r="AJ121" s="13" t="s">
        <v>4485</v>
      </c>
      <c r="AL121" s="115">
        <v>-2.2858610504687387</v>
      </c>
      <c r="AM121">
        <v>3</v>
      </c>
      <c r="AN121" t="s">
        <v>4485</v>
      </c>
      <c r="AO121" s="3" t="s">
        <v>4485</v>
      </c>
      <c r="AP121" s="13" t="s">
        <v>4485</v>
      </c>
      <c r="AR121" s="16">
        <v>-2.4750118990956635</v>
      </c>
      <c r="AS121">
        <v>3</v>
      </c>
      <c r="AT121" t="s">
        <v>4485</v>
      </c>
      <c r="AU121" s="3" t="s">
        <v>4485</v>
      </c>
      <c r="AV121" s="13" t="s">
        <v>4485</v>
      </c>
      <c r="AY121" s="24">
        <v>-1.012765633413655</v>
      </c>
      <c r="AZ121" s="24" t="s">
        <v>4485</v>
      </c>
      <c r="BA121" s="24" t="s">
        <v>4485</v>
      </c>
      <c r="BF121" s="24">
        <v>-3.1341201787955741</v>
      </c>
      <c r="BG121" s="24"/>
      <c r="BH121" s="24"/>
      <c r="BL121" s="3"/>
    </row>
    <row r="122" spans="1:64" x14ac:dyDescent="0.25">
      <c r="A122" s="12">
        <v>44917</v>
      </c>
      <c r="B122" s="115">
        <v>-0.53596614950634047</v>
      </c>
      <c r="C122">
        <v>4</v>
      </c>
      <c r="D122">
        <v>-10.77935222672064</v>
      </c>
      <c r="E122" s="3" t="s">
        <v>4485</v>
      </c>
      <c r="F122" s="13" t="s">
        <v>4485</v>
      </c>
      <c r="H122" s="16">
        <v>0.32319738852810093</v>
      </c>
      <c r="I122">
        <v>4</v>
      </c>
      <c r="J122">
        <v>-1.4587567414135714</v>
      </c>
      <c r="K122" s="3" t="s">
        <v>4485</v>
      </c>
      <c r="L122" s="13" t="s">
        <v>4485</v>
      </c>
      <c r="N122" s="115">
        <v>-3.5651408450704198</v>
      </c>
      <c r="O122">
        <v>4</v>
      </c>
      <c r="P122">
        <v>-4.2395104895104962</v>
      </c>
      <c r="Q122" s="3" t="s">
        <v>4485</v>
      </c>
      <c r="R122" s="13" t="s">
        <v>4485</v>
      </c>
      <c r="T122" s="115">
        <v>-3.7097466723915882</v>
      </c>
      <c r="U122">
        <v>4</v>
      </c>
      <c r="V122">
        <v>-8.9484368656110469</v>
      </c>
      <c r="W122" s="3" t="s">
        <v>4485</v>
      </c>
      <c r="X122" s="13" t="s">
        <v>4485</v>
      </c>
      <c r="Z122" s="16">
        <v>-2.1734405564007826</v>
      </c>
      <c r="AA122">
        <v>4</v>
      </c>
      <c r="AB122">
        <v>-0.67306631358268887</v>
      </c>
      <c r="AC122" s="3" t="s">
        <v>4485</v>
      </c>
      <c r="AD122" s="13" t="s">
        <v>4485</v>
      </c>
      <c r="AF122" s="16">
        <v>0.3104248771797225</v>
      </c>
      <c r="AG122">
        <v>4</v>
      </c>
      <c r="AH122">
        <v>-1.4480070013525317</v>
      </c>
      <c r="AI122" s="3" t="s">
        <v>4485</v>
      </c>
      <c r="AJ122" s="13" t="s">
        <v>4485</v>
      </c>
      <c r="AL122" s="115">
        <v>-0.68340123537914732</v>
      </c>
      <c r="AM122">
        <v>4</v>
      </c>
      <c r="AN122">
        <v>-5.4665999499624629</v>
      </c>
      <c r="AO122" s="3" t="s">
        <v>4485</v>
      </c>
      <c r="AP122" s="13" t="s">
        <v>4485</v>
      </c>
      <c r="AR122" s="16">
        <v>-0.90287945339189579</v>
      </c>
      <c r="AS122">
        <v>4</v>
      </c>
      <c r="AT122">
        <v>-4.6713615023474127</v>
      </c>
      <c r="AU122" s="3" t="s">
        <v>4485</v>
      </c>
      <c r="AV122" s="13" t="s">
        <v>4485</v>
      </c>
      <c r="AY122" s="24">
        <v>-0.3942502651230006</v>
      </c>
      <c r="AZ122" s="24">
        <v>-1.561507257709805</v>
      </c>
      <c r="BA122" s="24" t="s">
        <v>4485</v>
      </c>
      <c r="BF122" s="24">
        <v>-1.3283219536420616</v>
      </c>
      <c r="BG122" s="24">
        <v>-4.9825932328195996</v>
      </c>
      <c r="BH122" s="24"/>
      <c r="BL122" s="3"/>
    </row>
    <row r="123" spans="1:64" x14ac:dyDescent="0.25">
      <c r="A123" s="12">
        <v>44918</v>
      </c>
      <c r="B123" s="115">
        <v>-6.0975609756097562</v>
      </c>
      <c r="C123">
        <v>5</v>
      </c>
      <c r="D123" t="s">
        <v>4485</v>
      </c>
      <c r="E123" s="3" t="s">
        <v>4485</v>
      </c>
      <c r="F123" s="13" t="s">
        <v>4485</v>
      </c>
      <c r="H123" s="16">
        <v>-0.83822827922968268</v>
      </c>
      <c r="I123">
        <v>5</v>
      </c>
      <c r="J123" t="s">
        <v>4485</v>
      </c>
      <c r="K123" s="3" t="s">
        <v>4485</v>
      </c>
      <c r="L123" s="13" t="s">
        <v>4485</v>
      </c>
      <c r="N123" s="115">
        <v>-3.8795070743952533</v>
      </c>
      <c r="O123">
        <v>5</v>
      </c>
      <c r="P123" t="s">
        <v>4485</v>
      </c>
      <c r="Q123" s="3" t="s">
        <v>4485</v>
      </c>
      <c r="R123" s="13" t="s">
        <v>4485</v>
      </c>
      <c r="T123" s="115">
        <v>-9.4934451083563651</v>
      </c>
      <c r="U123">
        <v>5</v>
      </c>
      <c r="V123" t="s">
        <v>4485</v>
      </c>
      <c r="W123" s="3" t="s">
        <v>4485</v>
      </c>
      <c r="X123" s="13" t="s">
        <v>4485</v>
      </c>
      <c r="Z123" s="16">
        <v>-2.399466785158856</v>
      </c>
      <c r="AA123">
        <v>5</v>
      </c>
      <c r="AB123" t="s">
        <v>4485</v>
      </c>
      <c r="AC123" s="3" t="s">
        <v>4485</v>
      </c>
      <c r="AD123" s="13" t="s">
        <v>4485</v>
      </c>
      <c r="AF123" s="16">
        <v>-4.711929173057773</v>
      </c>
      <c r="AG123">
        <v>5</v>
      </c>
      <c r="AH123" t="s">
        <v>4485</v>
      </c>
      <c r="AI123" s="3" t="s">
        <v>4485</v>
      </c>
      <c r="AJ123" s="13" t="s">
        <v>4485</v>
      </c>
      <c r="AL123" s="115">
        <v>-5.5180627233029034</v>
      </c>
      <c r="AM123">
        <v>5</v>
      </c>
      <c r="AN123" t="s">
        <v>4485</v>
      </c>
      <c r="AO123" s="3" t="s">
        <v>4485</v>
      </c>
      <c r="AP123" s="13" t="s">
        <v>4485</v>
      </c>
      <c r="AR123" s="16">
        <v>-2.0930805220389064</v>
      </c>
      <c r="AS123">
        <v>5</v>
      </c>
      <c r="AT123" t="s">
        <v>4485</v>
      </c>
      <c r="AU123" s="3" t="s">
        <v>4485</v>
      </c>
      <c r="AV123" s="13" t="s">
        <v>4485</v>
      </c>
      <c r="AY123" s="24">
        <v>-1.7683224519855318</v>
      </c>
      <c r="AZ123" s="24" t="s">
        <v>4485</v>
      </c>
      <c r="BA123" s="24" t="s">
        <v>4485</v>
      </c>
      <c r="BF123" s="24">
        <v>-4.5791497364141467</v>
      </c>
      <c r="BG123" s="24"/>
      <c r="BH123" s="24"/>
      <c r="BL123" s="3"/>
    </row>
    <row r="124" spans="1:64" x14ac:dyDescent="0.25">
      <c r="A124" s="12">
        <v>44921</v>
      </c>
      <c r="B124" s="115">
        <v>6.2820900030202216</v>
      </c>
      <c r="C124">
        <v>1</v>
      </c>
      <c r="D124" t="s">
        <v>4485</v>
      </c>
      <c r="E124" s="3" t="s">
        <v>4485</v>
      </c>
      <c r="F124" s="13" t="s">
        <v>4485</v>
      </c>
      <c r="H124" s="16">
        <v>1.2058650263122153</v>
      </c>
      <c r="I124">
        <v>1</v>
      </c>
      <c r="J124" t="s">
        <v>4485</v>
      </c>
      <c r="K124" s="3" t="s">
        <v>4485</v>
      </c>
      <c r="L124" s="13" t="s">
        <v>4485</v>
      </c>
      <c r="N124" s="115">
        <v>0</v>
      </c>
      <c r="O124">
        <v>1</v>
      </c>
      <c r="P124" t="s">
        <v>4485</v>
      </c>
      <c r="Q124" s="3" t="s">
        <v>4485</v>
      </c>
      <c r="R124" s="13" t="s">
        <v>4485</v>
      </c>
      <c r="T124" s="115">
        <v>2.6801990441937167</v>
      </c>
      <c r="U124">
        <v>1</v>
      </c>
      <c r="V124" t="s">
        <v>4485</v>
      </c>
      <c r="W124" s="3" t="s">
        <v>4485</v>
      </c>
      <c r="X124" s="13" t="s">
        <v>4485</v>
      </c>
      <c r="Z124" s="16">
        <v>4.0063737764625458</v>
      </c>
      <c r="AA124">
        <v>1</v>
      </c>
      <c r="AB124" t="s">
        <v>4485</v>
      </c>
      <c r="AC124" s="3" t="s">
        <v>4485</v>
      </c>
      <c r="AD124" s="13" t="s">
        <v>4485</v>
      </c>
      <c r="AF124" s="16">
        <v>2.3467946907653179</v>
      </c>
      <c r="AG124">
        <v>1</v>
      </c>
      <c r="AH124" t="s">
        <v>4485</v>
      </c>
      <c r="AI124" s="3" t="s">
        <v>4485</v>
      </c>
      <c r="AJ124" s="13" t="s">
        <v>4485</v>
      </c>
      <c r="AL124" s="115">
        <v>3.8515406162464987</v>
      </c>
      <c r="AM124">
        <v>1</v>
      </c>
      <c r="AN124" t="s">
        <v>4485</v>
      </c>
      <c r="AO124" s="3" t="s">
        <v>4485</v>
      </c>
      <c r="AP124" s="13" t="s">
        <v>4485</v>
      </c>
      <c r="AR124" s="16">
        <v>1.6348088531187122</v>
      </c>
      <c r="AS124">
        <v>1</v>
      </c>
      <c r="AT124" t="s">
        <v>4485</v>
      </c>
      <c r="AU124" s="3" t="s">
        <v>4485</v>
      </c>
      <c r="AV124" s="13" t="s">
        <v>4485</v>
      </c>
      <c r="AY124" s="24">
        <v>1.1669699216029792</v>
      </c>
      <c r="AZ124" s="24" t="s">
        <v>4485</v>
      </c>
      <c r="BA124" s="24" t="s">
        <v>4485</v>
      </c>
      <c r="BF124" s="24">
        <v>2.8386924849455029</v>
      </c>
      <c r="BG124" s="24"/>
      <c r="BH124" s="24"/>
      <c r="BL124" s="3"/>
    </row>
    <row r="125" spans="1:64" x14ac:dyDescent="0.25">
      <c r="A125" s="12">
        <v>44922</v>
      </c>
      <c r="B125" s="115">
        <v>0.88093208297812531</v>
      </c>
      <c r="C125">
        <v>2</v>
      </c>
      <c r="D125" t="s">
        <v>4485</v>
      </c>
      <c r="E125" s="3" t="s">
        <v>4485</v>
      </c>
      <c r="F125" s="13" t="s">
        <v>4485</v>
      </c>
      <c r="H125" s="16">
        <v>0.14052732188677927</v>
      </c>
      <c r="I125">
        <v>2</v>
      </c>
      <c r="J125" t="s">
        <v>4485</v>
      </c>
      <c r="K125" s="3" t="s">
        <v>4485</v>
      </c>
      <c r="L125" s="13" t="s">
        <v>4485</v>
      </c>
      <c r="N125" s="115">
        <v>4.2735042735042734</v>
      </c>
      <c r="O125">
        <v>2</v>
      </c>
      <c r="P125" t="s">
        <v>4485</v>
      </c>
      <c r="Q125" s="3" t="s">
        <v>4485</v>
      </c>
      <c r="R125" s="13" t="s">
        <v>4485</v>
      </c>
      <c r="T125" s="115">
        <v>6.1177486684899955</v>
      </c>
      <c r="U125">
        <v>2</v>
      </c>
      <c r="V125" t="s">
        <v>4485</v>
      </c>
      <c r="W125" s="3" t="s">
        <v>4485</v>
      </c>
      <c r="X125" s="13" t="s">
        <v>4485</v>
      </c>
      <c r="Z125" s="16">
        <v>1.7837601225651205</v>
      </c>
      <c r="AA125">
        <v>2</v>
      </c>
      <c r="AB125" t="s">
        <v>4485</v>
      </c>
      <c r="AC125" s="3" t="s">
        <v>4485</v>
      </c>
      <c r="AD125" s="13" t="s">
        <v>4485</v>
      </c>
      <c r="AF125" s="16">
        <v>2.8172511796032094</v>
      </c>
      <c r="AG125">
        <v>2</v>
      </c>
      <c r="AH125" t="s">
        <v>4485</v>
      </c>
      <c r="AI125" s="3" t="s">
        <v>4485</v>
      </c>
      <c r="AJ125" s="13" t="s">
        <v>4485</v>
      </c>
      <c r="AL125" s="115">
        <v>0.13486176668914363</v>
      </c>
      <c r="AM125">
        <v>2</v>
      </c>
      <c r="AN125" t="s">
        <v>4485</v>
      </c>
      <c r="AO125" s="3" t="s">
        <v>4485</v>
      </c>
      <c r="AP125" s="13" t="s">
        <v>4485</v>
      </c>
      <c r="AR125" s="16">
        <v>3.8851769364018773</v>
      </c>
      <c r="AS125">
        <v>2</v>
      </c>
      <c r="AT125" t="s">
        <v>4485</v>
      </c>
      <c r="AU125" s="3" t="s">
        <v>4485</v>
      </c>
      <c r="AV125" s="13" t="s">
        <v>4485</v>
      </c>
      <c r="AY125" s="24">
        <v>0.65335894219133772</v>
      </c>
      <c r="AZ125" s="24" t="s">
        <v>4485</v>
      </c>
      <c r="BA125" s="24" t="s">
        <v>4485</v>
      </c>
      <c r="BF125" s="24">
        <v>2.5765404872915436</v>
      </c>
      <c r="BG125" s="24"/>
      <c r="BH125" s="24"/>
      <c r="BL125" s="3"/>
    </row>
    <row r="126" spans="1:64" x14ac:dyDescent="0.25">
      <c r="A126" s="12">
        <v>44923</v>
      </c>
      <c r="B126" s="115">
        <v>-1.4084507042253522</v>
      </c>
      <c r="C126">
        <v>3</v>
      </c>
      <c r="D126" t="s">
        <v>4485</v>
      </c>
      <c r="E126" s="3" t="s">
        <v>4485</v>
      </c>
      <c r="F126" s="13" t="s">
        <v>4485</v>
      </c>
      <c r="H126" s="16">
        <v>2.2416131543436548</v>
      </c>
      <c r="I126">
        <v>3</v>
      </c>
      <c r="J126" t="s">
        <v>4485</v>
      </c>
      <c r="K126" s="3" t="s">
        <v>4485</v>
      </c>
      <c r="L126" s="13" t="s">
        <v>4485</v>
      </c>
      <c r="N126" s="115">
        <v>-1.8670309653916184</v>
      </c>
      <c r="O126">
        <v>3</v>
      </c>
      <c r="P126" t="s">
        <v>4485</v>
      </c>
      <c r="Q126" s="3" t="s">
        <v>4485</v>
      </c>
      <c r="R126" s="13" t="s">
        <v>4485</v>
      </c>
      <c r="T126" s="115">
        <v>-3.8795442213781755</v>
      </c>
      <c r="U126">
        <v>3</v>
      </c>
      <c r="V126" t="s">
        <v>4485</v>
      </c>
      <c r="W126" s="3" t="s">
        <v>4485</v>
      </c>
      <c r="X126" s="13" t="s">
        <v>4485</v>
      </c>
      <c r="Z126" s="16">
        <v>-0.95688635630577101</v>
      </c>
      <c r="AA126">
        <v>3</v>
      </c>
      <c r="AB126" t="s">
        <v>4485</v>
      </c>
      <c r="AC126" s="3" t="s">
        <v>4485</v>
      </c>
      <c r="AD126" s="13" t="s">
        <v>4485</v>
      </c>
      <c r="AF126" s="16">
        <v>-0.48306585797863777</v>
      </c>
      <c r="AG126">
        <v>3</v>
      </c>
      <c r="AH126" t="s">
        <v>4485</v>
      </c>
      <c r="AI126" s="3" t="s">
        <v>4485</v>
      </c>
      <c r="AJ126" s="13" t="s">
        <v>4485</v>
      </c>
      <c r="AL126" s="115">
        <v>0.2424242424242363</v>
      </c>
      <c r="AM126">
        <v>3</v>
      </c>
      <c r="AN126" t="s">
        <v>4485</v>
      </c>
      <c r="AO126" s="3" t="s">
        <v>4485</v>
      </c>
      <c r="AP126" s="13" t="s">
        <v>4485</v>
      </c>
      <c r="AR126" s="16">
        <v>-0.11910433539780849</v>
      </c>
      <c r="AS126">
        <v>3</v>
      </c>
      <c r="AT126" t="s">
        <v>4485</v>
      </c>
      <c r="AU126" s="3" t="s">
        <v>4485</v>
      </c>
      <c r="AV126" s="13" t="s">
        <v>4485</v>
      </c>
      <c r="AY126" s="24">
        <v>-5.4047197542503006E-2</v>
      </c>
      <c r="AZ126" s="24" t="s">
        <v>4485</v>
      </c>
      <c r="BA126" s="24" t="s">
        <v>4485</v>
      </c>
      <c r="BF126" s="24">
        <v>-0.87003192366377391</v>
      </c>
      <c r="BG126" s="24"/>
      <c r="BH126" s="24"/>
      <c r="BL126" s="3"/>
    </row>
    <row r="127" spans="1:64" x14ac:dyDescent="0.25">
      <c r="A127" s="12">
        <v>44924</v>
      </c>
      <c r="B127" s="115">
        <v>1.8285714285714221</v>
      </c>
      <c r="C127">
        <v>4</v>
      </c>
      <c r="D127">
        <v>1.0777084515031068</v>
      </c>
      <c r="E127" s="3" t="s">
        <v>4485</v>
      </c>
      <c r="F127" s="13" t="s">
        <v>4485</v>
      </c>
      <c r="H127" s="16">
        <v>-2.9709087769306688</v>
      </c>
      <c r="I127">
        <v>4</v>
      </c>
      <c r="J127">
        <v>-0.30130129899458696</v>
      </c>
      <c r="K127" s="3" t="s">
        <v>4485</v>
      </c>
      <c r="L127" s="13" t="s">
        <v>4485</v>
      </c>
      <c r="N127" s="115">
        <v>1.7169373549883939</v>
      </c>
      <c r="O127">
        <v>4</v>
      </c>
      <c r="P127">
        <v>4.5641259698765091E-2</v>
      </c>
      <c r="Q127" s="3" t="s">
        <v>4485</v>
      </c>
      <c r="R127" s="13" t="s">
        <v>4485</v>
      </c>
      <c r="T127" s="115">
        <v>3.5610123247718417</v>
      </c>
      <c r="U127">
        <v>4</v>
      </c>
      <c r="V127">
        <v>-1.832694194238826</v>
      </c>
      <c r="W127" s="3" t="s">
        <v>4485</v>
      </c>
      <c r="X127" s="13" t="s">
        <v>4485</v>
      </c>
      <c r="Z127" s="16">
        <v>-1.4546244029526803</v>
      </c>
      <c r="AA127">
        <v>4</v>
      </c>
      <c r="AB127">
        <v>0.84425683181514211</v>
      </c>
      <c r="AC127" s="3" t="s">
        <v>4485</v>
      </c>
      <c r="AD127" s="13" t="s">
        <v>4485</v>
      </c>
      <c r="AF127" s="16">
        <v>7.2811606709462087E-2</v>
      </c>
      <c r="AG127">
        <v>4</v>
      </c>
      <c r="AH127">
        <v>-0.1399316487715567</v>
      </c>
      <c r="AI127" s="3" t="s">
        <v>4485</v>
      </c>
      <c r="AJ127" s="13" t="s">
        <v>4485</v>
      </c>
      <c r="AL127" s="115">
        <v>0.34932151014376234</v>
      </c>
      <c r="AM127">
        <v>4</v>
      </c>
      <c r="AN127">
        <v>-1.1644832605531386</v>
      </c>
      <c r="AO127" s="3" t="s">
        <v>4485</v>
      </c>
      <c r="AP127" s="13" t="s">
        <v>4485</v>
      </c>
      <c r="AR127" s="16">
        <v>-1.0970665394705517</v>
      </c>
      <c r="AS127">
        <v>4</v>
      </c>
      <c r="AT127">
        <v>2.1177049987687679</v>
      </c>
      <c r="AU127" s="3" t="s">
        <v>4485</v>
      </c>
      <c r="AV127" s="13" t="s">
        <v>4485</v>
      </c>
      <c r="AY127" s="24">
        <v>0.37798317009242655</v>
      </c>
      <c r="AZ127" s="24">
        <v>0.35112688837586004</v>
      </c>
      <c r="BA127" s="24" t="s">
        <v>4485</v>
      </c>
      <c r="BF127" s="24">
        <v>0.41091815320882408</v>
      </c>
      <c r="BG127" s="24">
        <v>0.97752438178155698</v>
      </c>
      <c r="BH127" s="24"/>
      <c r="BL127" s="3"/>
    </row>
    <row r="128" spans="1:64" x14ac:dyDescent="0.25">
      <c r="A128" s="12">
        <v>44925</v>
      </c>
      <c r="B128" s="115">
        <v>1.2345679012345776</v>
      </c>
      <c r="C128">
        <v>5</v>
      </c>
      <c r="D128" t="s">
        <v>4485</v>
      </c>
      <c r="E128" s="3" t="s">
        <v>4485</v>
      </c>
      <c r="F128" s="13" t="s">
        <v>4485</v>
      </c>
      <c r="H128" s="16">
        <v>-0.98845816474765358</v>
      </c>
      <c r="I128">
        <v>5</v>
      </c>
      <c r="J128" t="s">
        <v>4485</v>
      </c>
      <c r="K128" s="3" t="s">
        <v>4485</v>
      </c>
      <c r="L128" s="13" t="s">
        <v>4485</v>
      </c>
      <c r="N128" s="115">
        <v>-0.95802919708028944</v>
      </c>
      <c r="O128">
        <v>5</v>
      </c>
      <c r="P128" t="s">
        <v>4485</v>
      </c>
      <c r="Q128" s="3" t="s">
        <v>4485</v>
      </c>
      <c r="R128" s="13" t="s">
        <v>4485</v>
      </c>
      <c r="T128" s="115">
        <v>-0.47240517828753537</v>
      </c>
      <c r="U128">
        <v>5</v>
      </c>
      <c r="V128" t="s">
        <v>4485</v>
      </c>
      <c r="W128" s="3" t="s">
        <v>4485</v>
      </c>
      <c r="X128" s="13" t="s">
        <v>4485</v>
      </c>
      <c r="Z128" s="16">
        <v>-1.2337519277373796</v>
      </c>
      <c r="AA128">
        <v>5</v>
      </c>
      <c r="AB128" t="s">
        <v>4485</v>
      </c>
      <c r="AC128" s="3" t="s">
        <v>4485</v>
      </c>
      <c r="AD128" s="13" t="s">
        <v>4485</v>
      </c>
      <c r="AF128" s="16">
        <v>0.39613031879058502</v>
      </c>
      <c r="AG128">
        <v>5</v>
      </c>
      <c r="AH128" t="s">
        <v>4485</v>
      </c>
      <c r="AI128" s="3" t="s">
        <v>4485</v>
      </c>
      <c r="AJ128" s="13" t="s">
        <v>4485</v>
      </c>
      <c r="AL128" s="115">
        <v>0.41504886865711915</v>
      </c>
      <c r="AM128">
        <v>5</v>
      </c>
      <c r="AN128" t="s">
        <v>4485</v>
      </c>
      <c r="AO128" s="3" t="s">
        <v>4485</v>
      </c>
      <c r="AP128" s="13" t="s">
        <v>4485</v>
      </c>
      <c r="AR128" s="16">
        <v>0.40993489269351069</v>
      </c>
      <c r="AS128">
        <v>5</v>
      </c>
      <c r="AT128" t="s">
        <v>4485</v>
      </c>
      <c r="AU128" s="3" t="s">
        <v>4485</v>
      </c>
      <c r="AV128" s="13" t="s">
        <v>4485</v>
      </c>
      <c r="AY128" s="24">
        <v>-0.47111208839536439</v>
      </c>
      <c r="AZ128" s="24" t="s">
        <v>4485</v>
      </c>
      <c r="BA128" s="24" t="s">
        <v>4485</v>
      </c>
      <c r="BF128" s="24">
        <v>-5.0895052782732583E-2</v>
      </c>
      <c r="BG128" s="24"/>
      <c r="BH128" s="24"/>
      <c r="BL128" s="3"/>
    </row>
    <row r="129" spans="1:64" x14ac:dyDescent="0.25">
      <c r="A129" s="12">
        <v>44928</v>
      </c>
      <c r="B129" s="115">
        <v>-1.1917960088691826</v>
      </c>
      <c r="C129">
        <v>1</v>
      </c>
      <c r="D129" t="s">
        <v>4485</v>
      </c>
      <c r="E129" s="3">
        <v>44928</v>
      </c>
      <c r="F129" s="13">
        <v>-11.023842917251059</v>
      </c>
      <c r="H129" s="16">
        <v>-2.1375362714681434</v>
      </c>
      <c r="I129">
        <v>1</v>
      </c>
      <c r="J129" t="s">
        <v>4485</v>
      </c>
      <c r="K129" s="3">
        <v>44928</v>
      </c>
      <c r="L129" s="13">
        <v>-4.49547423072657</v>
      </c>
      <c r="N129" s="115">
        <v>0.55274067250115944</v>
      </c>
      <c r="O129">
        <v>1</v>
      </c>
      <c r="P129" t="s">
        <v>4485</v>
      </c>
      <c r="Q129" s="3">
        <v>44928</v>
      </c>
      <c r="R129" s="13">
        <v>-12.505726065048107</v>
      </c>
      <c r="T129" s="115">
        <v>2.3914928574688554</v>
      </c>
      <c r="U129">
        <v>1</v>
      </c>
      <c r="V129" t="s">
        <v>4485</v>
      </c>
      <c r="W129" s="3">
        <v>44928</v>
      </c>
      <c r="X129" s="13">
        <v>24.136394027189656</v>
      </c>
      <c r="Z129" s="16">
        <v>0.85879991077402762</v>
      </c>
      <c r="AA129">
        <v>1</v>
      </c>
      <c r="AB129" t="s">
        <v>4485</v>
      </c>
      <c r="AC129" s="3">
        <v>44928</v>
      </c>
      <c r="AD129" s="13">
        <v>-5.2195068008404233</v>
      </c>
      <c r="AF129" s="16">
        <v>1.3366974447068978</v>
      </c>
      <c r="AG129">
        <v>1</v>
      </c>
      <c r="AH129" t="s">
        <v>4485</v>
      </c>
      <c r="AI129" s="3">
        <v>44928</v>
      </c>
      <c r="AJ129" s="13">
        <v>-6.3542935847857196</v>
      </c>
      <c r="AL129" s="115">
        <v>1.3733333333333273</v>
      </c>
      <c r="AM129">
        <v>1</v>
      </c>
      <c r="AN129" t="s">
        <v>4485</v>
      </c>
      <c r="AO129" s="3">
        <v>44928</v>
      </c>
      <c r="AP129" s="13">
        <v>-6.339602788373</v>
      </c>
      <c r="AR129" s="16">
        <v>3.1700288184438152</v>
      </c>
      <c r="AS129">
        <v>1</v>
      </c>
      <c r="AT129" t="s">
        <v>4485</v>
      </c>
      <c r="AU129" s="3">
        <v>44928</v>
      </c>
      <c r="AV129" s="13">
        <v>8.4497206703910486</v>
      </c>
      <c r="AY129" s="24">
        <v>0.5089669875671845</v>
      </c>
      <c r="AZ129" s="24" t="s">
        <v>4485</v>
      </c>
      <c r="BA129" s="24">
        <v>-2.9416209413956285</v>
      </c>
      <c r="BF129" s="24">
        <v>0.84798827787503139</v>
      </c>
      <c r="BG129" s="24"/>
      <c r="BH129" s="24">
        <v>-1.634631318726</v>
      </c>
      <c r="BL129" s="3"/>
    </row>
    <row r="130" spans="1:64" x14ac:dyDescent="0.25">
      <c r="A130" s="12">
        <v>44929</v>
      </c>
      <c r="B130" s="115">
        <v>0.39270687237026008</v>
      </c>
      <c r="C130">
        <v>2</v>
      </c>
      <c r="D130" t="s">
        <v>4485</v>
      </c>
      <c r="E130" s="3" t="s">
        <v>4485</v>
      </c>
      <c r="F130" s="13" t="s">
        <v>4485</v>
      </c>
      <c r="H130" s="16">
        <v>0.58514755713417399</v>
      </c>
      <c r="I130">
        <v>2</v>
      </c>
      <c r="J130" t="s">
        <v>4485</v>
      </c>
      <c r="K130" s="3" t="s">
        <v>4485</v>
      </c>
      <c r="L130" s="13" t="s">
        <v>4485</v>
      </c>
      <c r="N130" s="115">
        <v>-0.50389372423271772</v>
      </c>
      <c r="O130">
        <v>2</v>
      </c>
      <c r="P130" t="s">
        <v>4485</v>
      </c>
      <c r="Q130" s="3" t="s">
        <v>4485</v>
      </c>
      <c r="R130" s="13" t="s">
        <v>4485</v>
      </c>
      <c r="T130" s="115">
        <v>1.5333184755961708</v>
      </c>
      <c r="U130">
        <v>2</v>
      </c>
      <c r="V130" t="s">
        <v>4485</v>
      </c>
      <c r="W130" s="3" t="s">
        <v>4485</v>
      </c>
      <c r="X130" s="13" t="s">
        <v>4485</v>
      </c>
      <c r="Z130" s="16">
        <v>0.37598142209444779</v>
      </c>
      <c r="AA130">
        <v>2</v>
      </c>
      <c r="AB130" t="s">
        <v>4485</v>
      </c>
      <c r="AC130" s="3" t="s">
        <v>4485</v>
      </c>
      <c r="AD130" s="13" t="s">
        <v>4485</v>
      </c>
      <c r="AF130" s="16">
        <v>-0.8237537744344946</v>
      </c>
      <c r="AG130">
        <v>2</v>
      </c>
      <c r="AH130" t="s">
        <v>4485</v>
      </c>
      <c r="AI130" s="3" t="s">
        <v>4485</v>
      </c>
      <c r="AJ130" s="13" t="s">
        <v>4485</v>
      </c>
      <c r="AL130" s="115">
        <v>-2.6305405760874891E-2</v>
      </c>
      <c r="AM130">
        <v>2</v>
      </c>
      <c r="AN130" t="s">
        <v>4485</v>
      </c>
      <c r="AO130" s="3" t="s">
        <v>4485</v>
      </c>
      <c r="AP130" s="13" t="s">
        <v>4485</v>
      </c>
      <c r="AR130" s="16">
        <v>-1.6294227188081938</v>
      </c>
      <c r="AS130">
        <v>2</v>
      </c>
      <c r="AT130" t="s">
        <v>4485</v>
      </c>
      <c r="AU130" s="3" t="s">
        <v>4485</v>
      </c>
      <c r="AV130" s="13" t="s">
        <v>4485</v>
      </c>
      <c r="AY130" s="24">
        <v>0.1928841678366944</v>
      </c>
      <c r="AZ130" s="24" t="s">
        <v>4485</v>
      </c>
      <c r="BA130" s="24" t="s">
        <v>4485</v>
      </c>
      <c r="BF130" s="24">
        <v>-4.4661584603567034E-2</v>
      </c>
      <c r="BG130" s="24"/>
      <c r="BH130" s="24"/>
      <c r="BL130" s="3"/>
    </row>
    <row r="131" spans="1:64" x14ac:dyDescent="0.25">
      <c r="A131" s="12">
        <v>44930</v>
      </c>
      <c r="B131" s="115">
        <v>-0.16764459346185134</v>
      </c>
      <c r="C131">
        <v>3</v>
      </c>
      <c r="D131" t="s">
        <v>4485</v>
      </c>
      <c r="E131" s="3" t="s">
        <v>4485</v>
      </c>
      <c r="F131" s="13" t="s">
        <v>4485</v>
      </c>
      <c r="H131" s="16">
        <v>-1.5296557563073611E-2</v>
      </c>
      <c r="I131">
        <v>3</v>
      </c>
      <c r="J131" t="s">
        <v>4485</v>
      </c>
      <c r="K131" s="3" t="s">
        <v>4485</v>
      </c>
      <c r="L131" s="13" t="s">
        <v>4485</v>
      </c>
      <c r="N131" s="115">
        <v>-2.1178637200736623</v>
      </c>
      <c r="O131">
        <v>3</v>
      </c>
      <c r="P131" t="s">
        <v>4485</v>
      </c>
      <c r="Q131" s="3" t="s">
        <v>4485</v>
      </c>
      <c r="R131" s="13" t="s">
        <v>4485</v>
      </c>
      <c r="T131" s="115">
        <v>0.89117169322620504</v>
      </c>
      <c r="U131">
        <v>3</v>
      </c>
      <c r="V131" t="s">
        <v>4485</v>
      </c>
      <c r="W131" s="3" t="s">
        <v>4485</v>
      </c>
      <c r="X131" s="13" t="s">
        <v>4485</v>
      </c>
      <c r="Z131" s="16">
        <v>-0.27542139473394295</v>
      </c>
      <c r="AA131">
        <v>3</v>
      </c>
      <c r="AB131" t="s">
        <v>4485</v>
      </c>
      <c r="AC131" s="3" t="s">
        <v>4485</v>
      </c>
      <c r="AD131" s="13" t="s">
        <v>4485</v>
      </c>
      <c r="AF131" s="16">
        <v>-1.2846192879844125</v>
      </c>
      <c r="AG131">
        <v>3</v>
      </c>
      <c r="AH131" t="s">
        <v>4485</v>
      </c>
      <c r="AI131" s="3" t="s">
        <v>4485</v>
      </c>
      <c r="AJ131" s="13" t="s">
        <v>4485</v>
      </c>
      <c r="AL131" s="115">
        <v>-2.157610840678855</v>
      </c>
      <c r="AM131">
        <v>3</v>
      </c>
      <c r="AN131" t="s">
        <v>4485</v>
      </c>
      <c r="AO131" s="3" t="s">
        <v>4485</v>
      </c>
      <c r="AP131" s="13" t="s">
        <v>4485</v>
      </c>
      <c r="AR131" s="16">
        <v>-1.6090866067203053</v>
      </c>
      <c r="AS131">
        <v>3</v>
      </c>
      <c r="AT131" t="s">
        <v>4485</v>
      </c>
      <c r="AU131" s="3" t="s">
        <v>4485</v>
      </c>
      <c r="AV131" s="13" t="s">
        <v>4485</v>
      </c>
      <c r="AY131" s="24">
        <v>-1.0398984234240332</v>
      </c>
      <c r="AZ131" s="24" t="s">
        <v>4485</v>
      </c>
      <c r="BA131" s="24" t="s">
        <v>4485</v>
      </c>
      <c r="BF131" s="24">
        <v>-0.85329726349117629</v>
      </c>
      <c r="BG131" s="24"/>
      <c r="BH131" s="24"/>
      <c r="BL131" s="3"/>
    </row>
    <row r="132" spans="1:64" x14ac:dyDescent="0.25">
      <c r="A132" s="12">
        <v>44931</v>
      </c>
      <c r="B132" s="115">
        <v>-0.44780296669466069</v>
      </c>
      <c r="C132">
        <v>4</v>
      </c>
      <c r="D132">
        <v>-0.19640852974185988</v>
      </c>
      <c r="E132" s="3" t="s">
        <v>4485</v>
      </c>
      <c r="F132" s="13" t="s">
        <v>4485</v>
      </c>
      <c r="H132" s="16">
        <v>0.3391848652392439</v>
      </c>
      <c r="I132">
        <v>4</v>
      </c>
      <c r="J132">
        <v>-2.2222684496588925</v>
      </c>
      <c r="K132" s="3" t="s">
        <v>4485</v>
      </c>
      <c r="L132" s="13" t="s">
        <v>4485</v>
      </c>
      <c r="N132" s="115">
        <v>1.3170272812794033</v>
      </c>
      <c r="O132">
        <v>4</v>
      </c>
      <c r="P132">
        <v>-1.7335766423357588</v>
      </c>
      <c r="Q132" s="3" t="s">
        <v>4485</v>
      </c>
      <c r="R132" s="13" t="s">
        <v>4485</v>
      </c>
      <c r="T132" s="115">
        <v>1.9798102863110261</v>
      </c>
      <c r="U132">
        <v>4</v>
      </c>
      <c r="V132">
        <v>6.4592323415852748</v>
      </c>
      <c r="W132" s="3" t="s">
        <v>4485</v>
      </c>
      <c r="X132" s="13" t="s">
        <v>4485</v>
      </c>
      <c r="Z132" s="16">
        <v>2.7176314626601754</v>
      </c>
      <c r="AA132">
        <v>4</v>
      </c>
      <c r="AB132">
        <v>2.4234412866270105</v>
      </c>
      <c r="AC132" s="3" t="s">
        <v>4485</v>
      </c>
      <c r="AD132" s="13" t="s">
        <v>4485</v>
      </c>
      <c r="AF132" s="16">
        <v>1.4636653860721922</v>
      </c>
      <c r="AG132">
        <v>4</v>
      </c>
      <c r="AH132">
        <v>1.0617370449217196</v>
      </c>
      <c r="AI132" s="3" t="s">
        <v>4485</v>
      </c>
      <c r="AJ132" s="13" t="s">
        <v>4485</v>
      </c>
      <c r="AL132" s="115">
        <v>0.24203307785396724</v>
      </c>
      <c r="AM132">
        <v>4</v>
      </c>
      <c r="AN132">
        <v>-0.1874414245548236</v>
      </c>
      <c r="AO132" s="3" t="s">
        <v>4485</v>
      </c>
      <c r="AP132" s="13" t="s">
        <v>4485</v>
      </c>
      <c r="AR132" s="16">
        <v>1.2025012025012025</v>
      </c>
      <c r="AS132">
        <v>4</v>
      </c>
      <c r="AT132">
        <v>1.4709428502532005</v>
      </c>
      <c r="AU132" s="3" t="s">
        <v>4485</v>
      </c>
      <c r="AV132" s="13" t="s">
        <v>4485</v>
      </c>
      <c r="AY132" s="24">
        <v>-0.28155041165662642</v>
      </c>
      <c r="AZ132" s="24">
        <v>-1.0931229728986782</v>
      </c>
      <c r="BA132" s="24" t="s">
        <v>4485</v>
      </c>
      <c r="BF132" s="24">
        <v>1.0588487323381659</v>
      </c>
      <c r="BG132" s="24">
        <v>0.95317167885923004</v>
      </c>
      <c r="BH132" s="24"/>
      <c r="BL132" s="3"/>
    </row>
    <row r="133" spans="1:64" x14ac:dyDescent="0.25">
      <c r="A133" s="12">
        <v>44932</v>
      </c>
      <c r="B133" s="115">
        <v>-1.3775653640708398</v>
      </c>
      <c r="C133">
        <v>5</v>
      </c>
      <c r="D133" t="s">
        <v>4485</v>
      </c>
      <c r="E133" s="3" t="s">
        <v>4485</v>
      </c>
      <c r="F133" s="13" t="s">
        <v>4485</v>
      </c>
      <c r="H133" s="16">
        <v>-1.4012041727635693</v>
      </c>
      <c r="I133">
        <v>5</v>
      </c>
      <c r="J133" t="s">
        <v>4485</v>
      </c>
      <c r="K133" s="3" t="s">
        <v>4485</v>
      </c>
      <c r="L133" s="13" t="s">
        <v>4485</v>
      </c>
      <c r="N133" s="115">
        <v>-3.4818941504178276</v>
      </c>
      <c r="O133">
        <v>5</v>
      </c>
      <c r="P133" t="s">
        <v>4485</v>
      </c>
      <c r="Q133" s="3" t="s">
        <v>4485</v>
      </c>
      <c r="R133" s="13" t="s">
        <v>4485</v>
      </c>
      <c r="T133" s="115">
        <v>-0.65708068438791811</v>
      </c>
      <c r="U133">
        <v>5</v>
      </c>
      <c r="V133" t="s">
        <v>4485</v>
      </c>
      <c r="W133" s="3" t="s">
        <v>4485</v>
      </c>
      <c r="X133" s="13" t="s">
        <v>4485</v>
      </c>
      <c r="Z133" s="16">
        <v>-0.92493009249299951</v>
      </c>
      <c r="AA133">
        <v>5</v>
      </c>
      <c r="AB133" t="s">
        <v>4485</v>
      </c>
      <c r="AC133" s="3" t="s">
        <v>4485</v>
      </c>
      <c r="AD133" s="13" t="s">
        <v>4485</v>
      </c>
      <c r="AF133" s="16">
        <v>1.5998720102389383E-2</v>
      </c>
      <c r="AG133">
        <v>5</v>
      </c>
      <c r="AH133" t="s">
        <v>4485</v>
      </c>
      <c r="AI133" s="3" t="s">
        <v>4485</v>
      </c>
      <c r="AJ133" s="13" t="s">
        <v>4485</v>
      </c>
      <c r="AL133" s="115">
        <v>-0.8048289738430584</v>
      </c>
      <c r="AM133">
        <v>5</v>
      </c>
      <c r="AN133" t="s">
        <v>4485</v>
      </c>
      <c r="AO133" s="3" t="s">
        <v>4485</v>
      </c>
      <c r="AP133" s="13" t="s">
        <v>4485</v>
      </c>
      <c r="AR133" s="16">
        <v>-0.76045627376425584</v>
      </c>
      <c r="AS133">
        <v>5</v>
      </c>
      <c r="AT133" t="s">
        <v>4485</v>
      </c>
      <c r="AU133" s="3" t="s">
        <v>4485</v>
      </c>
      <c r="AV133" s="13" t="s">
        <v>4485</v>
      </c>
      <c r="AY133" s="24">
        <v>-0.73754387330030446</v>
      </c>
      <c r="AZ133" s="24" t="s">
        <v>4485</v>
      </c>
      <c r="BA133" s="24" t="s">
        <v>4485</v>
      </c>
      <c r="BF133" s="24">
        <v>-1.1355350025920135</v>
      </c>
      <c r="BG133" s="24"/>
      <c r="BH133" s="24"/>
      <c r="BL133" s="3"/>
    </row>
    <row r="134" spans="1:64" x14ac:dyDescent="0.25">
      <c r="A134" s="12">
        <v>44935</v>
      </c>
      <c r="B134" s="115">
        <v>-2.2234891676168789</v>
      </c>
      <c r="C134">
        <v>1</v>
      </c>
      <c r="D134" t="s">
        <v>4485</v>
      </c>
      <c r="E134" s="3" t="s">
        <v>4485</v>
      </c>
      <c r="F134" s="13" t="s">
        <v>4485</v>
      </c>
      <c r="H134" s="16">
        <v>-0.7495777406698404</v>
      </c>
      <c r="I134">
        <v>1</v>
      </c>
      <c r="J134" t="s">
        <v>4485</v>
      </c>
      <c r="K134" s="3" t="s">
        <v>4485</v>
      </c>
      <c r="L134" s="13" t="s">
        <v>4485</v>
      </c>
      <c r="N134" s="115">
        <v>0</v>
      </c>
      <c r="O134">
        <v>1</v>
      </c>
      <c r="P134" t="s">
        <v>4485</v>
      </c>
      <c r="Q134" s="3" t="s">
        <v>4485</v>
      </c>
      <c r="R134" s="13" t="s">
        <v>4485</v>
      </c>
      <c r="T134" s="115">
        <v>0.1975690417901434</v>
      </c>
      <c r="U134">
        <v>1</v>
      </c>
      <c r="V134" t="s">
        <v>4485</v>
      </c>
      <c r="W134" s="3" t="s">
        <v>4485</v>
      </c>
      <c r="X134" s="13" t="s">
        <v>4485</v>
      </c>
      <c r="Z134" s="16">
        <v>1.1940946591402519</v>
      </c>
      <c r="AA134">
        <v>1</v>
      </c>
      <c r="AB134" t="s">
        <v>4485</v>
      </c>
      <c r="AC134" s="3" t="s">
        <v>4485</v>
      </c>
      <c r="AD134" s="13" t="s">
        <v>4485</v>
      </c>
      <c r="AF134" s="16">
        <v>0.49321496174251511</v>
      </c>
      <c r="AG134">
        <v>1</v>
      </c>
      <c r="AH134" t="s">
        <v>4485</v>
      </c>
      <c r="AI134" s="3" t="s">
        <v>4485</v>
      </c>
      <c r="AJ134" s="13" t="s">
        <v>4485</v>
      </c>
      <c r="AL134" s="115">
        <v>1.1359026369168326</v>
      </c>
      <c r="AM134">
        <v>1</v>
      </c>
      <c r="AN134" t="s">
        <v>4485</v>
      </c>
      <c r="AO134" s="3" t="s">
        <v>4485</v>
      </c>
      <c r="AP134" s="13" t="s">
        <v>4485</v>
      </c>
      <c r="AR134" s="16">
        <v>1.4128352490421401</v>
      </c>
      <c r="AS134">
        <v>1</v>
      </c>
      <c r="AT134" t="s">
        <v>4485</v>
      </c>
      <c r="AU134" s="3" t="s">
        <v>4485</v>
      </c>
      <c r="AV134" s="13" t="s">
        <v>4485</v>
      </c>
      <c r="AY134" s="24">
        <v>1.3536251116355766</v>
      </c>
      <c r="AZ134" s="24" t="s">
        <v>4485</v>
      </c>
      <c r="BA134" s="24" t="s">
        <v>4485</v>
      </c>
      <c r="BF134" s="24">
        <v>0.13057143520410336</v>
      </c>
      <c r="BG134" s="24"/>
      <c r="BH134" s="24"/>
      <c r="BL134" s="3"/>
    </row>
    <row r="135" spans="1:64" x14ac:dyDescent="0.25">
      <c r="A135" s="12">
        <v>44936</v>
      </c>
      <c r="B135" s="115">
        <v>-3.4110787172011632</v>
      </c>
      <c r="C135">
        <v>2</v>
      </c>
      <c r="D135" t="s">
        <v>4485</v>
      </c>
      <c r="E135" s="3" t="s">
        <v>4485</v>
      </c>
      <c r="F135" s="13" t="s">
        <v>4485</v>
      </c>
      <c r="H135" s="16">
        <v>-0.867443686212932</v>
      </c>
      <c r="I135">
        <v>2</v>
      </c>
      <c r="J135" t="s">
        <v>4485</v>
      </c>
      <c r="K135" s="3" t="s">
        <v>4485</v>
      </c>
      <c r="L135" s="13" t="s">
        <v>4485</v>
      </c>
      <c r="N135" s="115">
        <v>-9.6200096200104404E-2</v>
      </c>
      <c r="O135">
        <v>2</v>
      </c>
      <c r="P135" t="s">
        <v>4485</v>
      </c>
      <c r="Q135" s="3" t="s">
        <v>4485</v>
      </c>
      <c r="R135" s="13" t="s">
        <v>4485</v>
      </c>
      <c r="T135" s="115">
        <v>-1.1616443053709935</v>
      </c>
      <c r="U135">
        <v>2</v>
      </c>
      <c r="V135" t="s">
        <v>4485</v>
      </c>
      <c r="W135" s="3" t="s">
        <v>4485</v>
      </c>
      <c r="X135" s="13" t="s">
        <v>4485</v>
      </c>
      <c r="Z135" s="16">
        <v>-1.0727311735681477E-2</v>
      </c>
      <c r="AA135">
        <v>2</v>
      </c>
      <c r="AB135" t="s">
        <v>4485</v>
      </c>
      <c r="AC135" s="3" t="s">
        <v>4485</v>
      </c>
      <c r="AD135" s="13" t="s">
        <v>4485</v>
      </c>
      <c r="AF135" s="16">
        <v>-0.59425903326789653</v>
      </c>
      <c r="AG135">
        <v>2</v>
      </c>
      <c r="AH135" t="s">
        <v>4485</v>
      </c>
      <c r="AI135" s="3" t="s">
        <v>4485</v>
      </c>
      <c r="AJ135" s="13" t="s">
        <v>4485</v>
      </c>
      <c r="AL135" s="115">
        <v>-0.2406738868832671</v>
      </c>
      <c r="AM135">
        <v>2</v>
      </c>
      <c r="AN135" t="s">
        <v>4485</v>
      </c>
      <c r="AO135" s="3" t="s">
        <v>4485</v>
      </c>
      <c r="AP135" s="13" t="s">
        <v>4485</v>
      </c>
      <c r="AR135" s="16">
        <v>1.0389610389610335</v>
      </c>
      <c r="AS135">
        <v>2</v>
      </c>
      <c r="AT135" t="s">
        <v>4485</v>
      </c>
      <c r="AU135" s="3" t="s">
        <v>4485</v>
      </c>
      <c r="AV135" s="13" t="s">
        <v>4485</v>
      </c>
      <c r="AY135" s="24">
        <v>-1.0333569045146138</v>
      </c>
      <c r="AZ135" s="24" t="s">
        <v>4485</v>
      </c>
      <c r="BA135" s="24" t="s">
        <v>4485</v>
      </c>
      <c r="BF135" s="24">
        <v>-0.74499146496851965</v>
      </c>
      <c r="BG135" s="24"/>
      <c r="BH135" s="24"/>
      <c r="BL135" s="3"/>
    </row>
    <row r="136" spans="1:64" x14ac:dyDescent="0.25">
      <c r="A136" s="12">
        <v>44937</v>
      </c>
      <c r="B136" s="115">
        <v>0.33202535466343669</v>
      </c>
      <c r="C136">
        <v>3</v>
      </c>
      <c r="D136" t="s">
        <v>4485</v>
      </c>
      <c r="E136" s="3" t="s">
        <v>4485</v>
      </c>
      <c r="F136" s="13" t="s">
        <v>4485</v>
      </c>
      <c r="H136" s="16">
        <v>-8.3336582322908206E-2</v>
      </c>
      <c r="I136">
        <v>3</v>
      </c>
      <c r="J136" t="s">
        <v>4485</v>
      </c>
      <c r="K136" s="3" t="s">
        <v>4485</v>
      </c>
      <c r="L136" s="13" t="s">
        <v>4485</v>
      </c>
      <c r="N136" s="115">
        <v>0.62590274434280757</v>
      </c>
      <c r="O136">
        <v>3</v>
      </c>
      <c r="P136" t="s">
        <v>4485</v>
      </c>
      <c r="Q136" s="3" t="s">
        <v>4485</v>
      </c>
      <c r="R136" s="13" t="s">
        <v>4485</v>
      </c>
      <c r="T136" s="115">
        <v>1.5439326914736711</v>
      </c>
      <c r="U136">
        <v>3</v>
      </c>
      <c r="V136" t="s">
        <v>4485</v>
      </c>
      <c r="W136" s="3" t="s">
        <v>4485</v>
      </c>
      <c r="X136" s="13" t="s">
        <v>4485</v>
      </c>
      <c r="Z136" s="16">
        <v>0.35403926617315251</v>
      </c>
      <c r="AA136">
        <v>3</v>
      </c>
      <c r="AB136" t="s">
        <v>4485</v>
      </c>
      <c r="AC136" s="3" t="s">
        <v>4485</v>
      </c>
      <c r="AD136" s="13" t="s">
        <v>4485</v>
      </c>
      <c r="AF136" s="16">
        <v>-0.28289298105150545</v>
      </c>
      <c r="AG136">
        <v>3</v>
      </c>
      <c r="AH136" t="s">
        <v>4485</v>
      </c>
      <c r="AI136" s="3" t="s">
        <v>4485</v>
      </c>
      <c r="AJ136" s="13" t="s">
        <v>4485</v>
      </c>
      <c r="AL136" s="115">
        <v>-0.25465755260688611</v>
      </c>
      <c r="AM136">
        <v>3</v>
      </c>
      <c r="AN136" t="s">
        <v>4485</v>
      </c>
      <c r="AO136" s="3" t="s">
        <v>4485</v>
      </c>
      <c r="AP136" s="13" t="s">
        <v>4485</v>
      </c>
      <c r="AR136" s="16">
        <v>4.1598504323440082</v>
      </c>
      <c r="AS136">
        <v>3</v>
      </c>
      <c r="AT136" t="s">
        <v>4485</v>
      </c>
      <c r="AU136" s="3" t="s">
        <v>4485</v>
      </c>
      <c r="AV136" s="13" t="s">
        <v>4485</v>
      </c>
      <c r="AY136" s="24">
        <v>-0.10299121085845951</v>
      </c>
      <c r="AZ136" s="24" t="s">
        <v>4485</v>
      </c>
      <c r="BA136" s="24" t="s">
        <v>4485</v>
      </c>
      <c r="BF136" s="24">
        <v>0.82048135353142304</v>
      </c>
      <c r="BG136" s="24"/>
      <c r="BH136" s="24"/>
      <c r="BL136" s="3"/>
    </row>
    <row r="137" spans="1:64" x14ac:dyDescent="0.25">
      <c r="A137" s="12">
        <v>44938</v>
      </c>
      <c r="B137" s="115">
        <v>-0.33092659446449035</v>
      </c>
      <c r="C137">
        <v>4</v>
      </c>
      <c r="D137">
        <v>-6.859713241495637</v>
      </c>
      <c r="E137" s="3" t="s">
        <v>4485</v>
      </c>
      <c r="F137" s="13" t="s">
        <v>4485</v>
      </c>
      <c r="H137" s="16">
        <v>-0.8905185322479019</v>
      </c>
      <c r="I137">
        <v>4</v>
      </c>
      <c r="J137">
        <v>-3.9331818858754328</v>
      </c>
      <c r="K137" s="3" t="s">
        <v>4485</v>
      </c>
      <c r="L137" s="13" t="s">
        <v>4485</v>
      </c>
      <c r="N137" s="115">
        <v>-0.6220095693779959</v>
      </c>
      <c r="O137">
        <v>4</v>
      </c>
      <c r="P137">
        <v>-3.5747446610956439</v>
      </c>
      <c r="Q137" s="3" t="s">
        <v>4485</v>
      </c>
      <c r="R137" s="13" t="s">
        <v>4485</v>
      </c>
      <c r="T137" s="115">
        <v>-0.79439651490560803</v>
      </c>
      <c r="U137">
        <v>4</v>
      </c>
      <c r="V137">
        <v>-0.89175235738360881</v>
      </c>
      <c r="W137" s="3" t="s">
        <v>4485</v>
      </c>
      <c r="X137" s="13" t="s">
        <v>4485</v>
      </c>
      <c r="Z137" s="16">
        <v>-0.40624331836646937</v>
      </c>
      <c r="AA137">
        <v>4</v>
      </c>
      <c r="AB137">
        <v>0.1935900193590093</v>
      </c>
      <c r="AC137" s="3" t="s">
        <v>4485</v>
      </c>
      <c r="AD137" s="13" t="s">
        <v>4485</v>
      </c>
      <c r="AF137" s="16">
        <v>1.5683545658923004</v>
      </c>
      <c r="AG137">
        <v>4</v>
      </c>
      <c r="AH137">
        <v>1.1919046476281847</v>
      </c>
      <c r="AI137" s="3" t="s">
        <v>4485</v>
      </c>
      <c r="AJ137" s="13" t="s">
        <v>4485</v>
      </c>
      <c r="AL137" s="115">
        <v>0.75248589088953355</v>
      </c>
      <c r="AM137">
        <v>4</v>
      </c>
      <c r="AN137">
        <v>0.57679409792085246</v>
      </c>
      <c r="AO137" s="3" t="s">
        <v>4485</v>
      </c>
      <c r="AP137" s="13" t="s">
        <v>4485</v>
      </c>
      <c r="AR137" s="16">
        <v>1.0096477451200359</v>
      </c>
      <c r="AS137">
        <v>4</v>
      </c>
      <c r="AT137">
        <v>6.9866920152091199</v>
      </c>
      <c r="AU137" s="3" t="s">
        <v>4485</v>
      </c>
      <c r="AV137" s="13" t="s">
        <v>4485</v>
      </c>
      <c r="AY137" s="24">
        <v>-0.20954754494096348</v>
      </c>
      <c r="AZ137" s="24">
        <v>-0.74449134761549185</v>
      </c>
      <c r="BA137" s="24" t="s">
        <v>4485</v>
      </c>
      <c r="BF137" s="24">
        <v>9.9577829161994466E-2</v>
      </c>
      <c r="BG137" s="24">
        <v>-0.79154238779541897</v>
      </c>
      <c r="BH137" s="24"/>
      <c r="BL137" s="3"/>
    </row>
    <row r="138" spans="1:64" x14ac:dyDescent="0.25">
      <c r="A138" s="12">
        <v>44939</v>
      </c>
      <c r="B138" s="115">
        <v>-0.3320253546634539</v>
      </c>
      <c r="C138">
        <v>5</v>
      </c>
      <c r="D138" t="s">
        <v>4485</v>
      </c>
      <c r="E138" s="3" t="s">
        <v>4485</v>
      </c>
      <c r="F138" s="13" t="s">
        <v>4485</v>
      </c>
      <c r="H138" s="16">
        <v>-0.9567152775470954</v>
      </c>
      <c r="I138">
        <v>5</v>
      </c>
      <c r="J138" t="s">
        <v>4485</v>
      </c>
      <c r="K138" s="3" t="s">
        <v>4485</v>
      </c>
      <c r="L138" s="13" t="s">
        <v>4485</v>
      </c>
      <c r="N138" s="115">
        <v>3.9480019258546064</v>
      </c>
      <c r="O138">
        <v>5</v>
      </c>
      <c r="P138" t="s">
        <v>4485</v>
      </c>
      <c r="Q138" s="3" t="s">
        <v>4485</v>
      </c>
      <c r="R138" s="13" t="s">
        <v>4485</v>
      </c>
      <c r="T138" s="115">
        <v>5.5407267091441277</v>
      </c>
      <c r="U138">
        <v>5</v>
      </c>
      <c r="V138" t="s">
        <v>4485</v>
      </c>
      <c r="W138" s="3" t="s">
        <v>4485</v>
      </c>
      <c r="X138" s="13" t="s">
        <v>4485</v>
      </c>
      <c r="Z138" s="16">
        <v>-0.32202662086732503</v>
      </c>
      <c r="AA138">
        <v>5</v>
      </c>
      <c r="AB138" t="s">
        <v>4485</v>
      </c>
      <c r="AC138" s="3" t="s">
        <v>4485</v>
      </c>
      <c r="AD138" s="13" t="s">
        <v>4485</v>
      </c>
      <c r="AF138" s="16">
        <v>7.9051383399209488E-2</v>
      </c>
      <c r="AG138">
        <v>5</v>
      </c>
      <c r="AH138" t="s">
        <v>4485</v>
      </c>
      <c r="AI138" s="3" t="s">
        <v>4485</v>
      </c>
      <c r="AJ138" s="13" t="s">
        <v>4485</v>
      </c>
      <c r="AL138" s="115">
        <v>0.57348626300347672</v>
      </c>
      <c r="AM138">
        <v>5</v>
      </c>
      <c r="AN138" t="s">
        <v>4485</v>
      </c>
      <c r="AO138" s="3" t="s">
        <v>4485</v>
      </c>
      <c r="AP138" s="13" t="s">
        <v>4485</v>
      </c>
      <c r="AR138" s="16">
        <v>-0.77743225233229674</v>
      </c>
      <c r="AS138">
        <v>5</v>
      </c>
      <c r="AT138" t="s">
        <v>4485</v>
      </c>
      <c r="AU138" s="3" t="s">
        <v>4485</v>
      </c>
      <c r="AV138" s="13" t="s">
        <v>4485</v>
      </c>
      <c r="AY138" s="24">
        <v>0.55100738036307029</v>
      </c>
      <c r="AZ138" s="24" t="s">
        <v>4485</v>
      </c>
      <c r="BA138" s="24" t="s">
        <v>4485</v>
      </c>
      <c r="BF138" s="24">
        <v>0.99598657651742939</v>
      </c>
      <c r="BG138" s="24"/>
      <c r="BH138" s="24"/>
      <c r="BL138" s="3"/>
    </row>
    <row r="139" spans="1:64" x14ac:dyDescent="0.25">
      <c r="A139" s="12">
        <v>44942</v>
      </c>
      <c r="B139" s="115">
        <v>0.15142337976983647</v>
      </c>
      <c r="C139">
        <v>1</v>
      </c>
      <c r="D139" t="s">
        <v>4485</v>
      </c>
      <c r="E139" s="3" t="s">
        <v>4485</v>
      </c>
      <c r="F139" s="13" t="s">
        <v>4485</v>
      </c>
      <c r="H139" s="16">
        <v>-0.38471810734094458</v>
      </c>
      <c r="I139">
        <v>1</v>
      </c>
      <c r="J139" t="s">
        <v>4485</v>
      </c>
      <c r="K139" s="3" t="s">
        <v>4485</v>
      </c>
      <c r="L139" s="13" t="s">
        <v>4485</v>
      </c>
      <c r="N139" s="115">
        <v>-0.27790643816581484</v>
      </c>
      <c r="O139">
        <v>1</v>
      </c>
      <c r="P139" t="s">
        <v>4485</v>
      </c>
      <c r="Q139" s="3" t="s">
        <v>4485</v>
      </c>
      <c r="R139" s="13" t="s">
        <v>4485</v>
      </c>
      <c r="T139" s="115">
        <v>1.7050785233530565</v>
      </c>
      <c r="U139">
        <v>1</v>
      </c>
      <c r="V139" t="s">
        <v>4485</v>
      </c>
      <c r="W139" s="3" t="s">
        <v>4485</v>
      </c>
      <c r="X139" s="13" t="s">
        <v>4485</v>
      </c>
      <c r="Z139" s="16">
        <v>-2.9076028429894465</v>
      </c>
      <c r="AA139">
        <v>1</v>
      </c>
      <c r="AB139" t="s">
        <v>4485</v>
      </c>
      <c r="AC139" s="3" t="s">
        <v>4485</v>
      </c>
      <c r="AD139" s="13" t="s">
        <v>4485</v>
      </c>
      <c r="AF139" s="16">
        <v>-0.39757767245918668</v>
      </c>
      <c r="AG139">
        <v>1</v>
      </c>
      <c r="AH139" t="s">
        <v>4485</v>
      </c>
      <c r="AI139" s="3" t="s">
        <v>4485</v>
      </c>
      <c r="AJ139" s="13" t="s">
        <v>4485</v>
      </c>
      <c r="AL139" s="115">
        <v>-0.87521548866198418</v>
      </c>
      <c r="AM139">
        <v>1</v>
      </c>
      <c r="AN139" t="s">
        <v>4485</v>
      </c>
      <c r="AO139" s="3" t="s">
        <v>4485</v>
      </c>
      <c r="AP139" s="13" t="s">
        <v>4485</v>
      </c>
      <c r="AR139" s="16">
        <v>0.82829639579135639</v>
      </c>
      <c r="AS139">
        <v>1</v>
      </c>
      <c r="AT139" t="s">
        <v>4485</v>
      </c>
      <c r="AU139" s="3" t="s">
        <v>4485</v>
      </c>
      <c r="AV139" s="13" t="s">
        <v>4485</v>
      </c>
      <c r="AY139" s="24">
        <v>-0.3438846997761269</v>
      </c>
      <c r="AZ139" s="24" t="s">
        <v>4485</v>
      </c>
      <c r="BA139" s="24" t="s">
        <v>4485</v>
      </c>
      <c r="BF139" s="24">
        <v>-0.17519113066700387</v>
      </c>
      <c r="BG139" s="24"/>
      <c r="BH139" s="24"/>
      <c r="BL139" s="3"/>
    </row>
    <row r="140" spans="1:64" x14ac:dyDescent="0.25">
      <c r="A140" s="12">
        <v>44943</v>
      </c>
      <c r="B140" s="115">
        <v>-2.9634109464771732</v>
      </c>
      <c r="C140">
        <v>2</v>
      </c>
      <c r="D140" t="s">
        <v>4485</v>
      </c>
      <c r="E140" s="3" t="s">
        <v>4485</v>
      </c>
      <c r="F140" s="13" t="s">
        <v>4485</v>
      </c>
      <c r="H140" s="16">
        <v>0.43433910124353775</v>
      </c>
      <c r="I140">
        <v>2</v>
      </c>
      <c r="J140" t="s">
        <v>4485</v>
      </c>
      <c r="K140" s="3" t="s">
        <v>4485</v>
      </c>
      <c r="L140" s="13" t="s">
        <v>4485</v>
      </c>
      <c r="N140" s="115">
        <v>-4.2266604737575575</v>
      </c>
      <c r="O140">
        <v>2</v>
      </c>
      <c r="P140" t="s">
        <v>4485</v>
      </c>
      <c r="Q140" s="3" t="s">
        <v>4485</v>
      </c>
      <c r="R140" s="13" t="s">
        <v>4485</v>
      </c>
      <c r="T140" s="115">
        <v>0.5454618377250996</v>
      </c>
      <c r="U140">
        <v>2</v>
      </c>
      <c r="V140" t="s">
        <v>4485</v>
      </c>
      <c r="W140" s="3" t="s">
        <v>4485</v>
      </c>
      <c r="X140" s="13" t="s">
        <v>4485</v>
      </c>
      <c r="Z140" s="16">
        <v>-1.9631765749778221</v>
      </c>
      <c r="AA140">
        <v>2</v>
      </c>
      <c r="AB140" t="s">
        <v>4485</v>
      </c>
      <c r="AC140" s="3" t="s">
        <v>4485</v>
      </c>
      <c r="AD140" s="13" t="s">
        <v>4485</v>
      </c>
      <c r="AF140" s="16">
        <v>0.74810330698669614</v>
      </c>
      <c r="AG140">
        <v>2</v>
      </c>
      <c r="AH140" t="s">
        <v>4485</v>
      </c>
      <c r="AI140" s="3" t="s">
        <v>4485</v>
      </c>
      <c r="AJ140" s="13" t="s">
        <v>4485</v>
      </c>
      <c r="AL140" s="115">
        <v>0.44147157190634845</v>
      </c>
      <c r="AM140">
        <v>2</v>
      </c>
      <c r="AN140" t="s">
        <v>4485</v>
      </c>
      <c r="AO140" s="3" t="s">
        <v>4485</v>
      </c>
      <c r="AP140" s="13" t="s">
        <v>4485</v>
      </c>
      <c r="AR140" s="16">
        <v>0.31083481349911946</v>
      </c>
      <c r="AS140">
        <v>2</v>
      </c>
      <c r="AT140" t="s">
        <v>4485</v>
      </c>
      <c r="AU140" s="3" t="s">
        <v>4485</v>
      </c>
      <c r="AV140" s="13" t="s">
        <v>4485</v>
      </c>
      <c r="AY140" s="24">
        <v>0.885450283182037</v>
      </c>
      <c r="AZ140" s="24" t="s">
        <v>4485</v>
      </c>
      <c r="BA140" s="24" t="s">
        <v>4485</v>
      </c>
      <c r="BF140" s="24">
        <v>-0.82808399685999656</v>
      </c>
      <c r="BG140" s="24"/>
      <c r="BH140" s="24"/>
      <c r="BL140" s="3"/>
    </row>
    <row r="141" spans="1:64" x14ac:dyDescent="0.25">
      <c r="A141" s="12">
        <v>44944</v>
      </c>
      <c r="B141" s="115">
        <v>-0.49859769398565473</v>
      </c>
      <c r="C141">
        <v>3</v>
      </c>
      <c r="D141" t="s">
        <v>4485</v>
      </c>
      <c r="E141" s="3" t="s">
        <v>4485</v>
      </c>
      <c r="F141" s="13" t="s">
        <v>4485</v>
      </c>
      <c r="H141" s="16">
        <v>0.88044192199812421</v>
      </c>
      <c r="I141">
        <v>3</v>
      </c>
      <c r="J141" t="s">
        <v>4485</v>
      </c>
      <c r="K141" s="3" t="s">
        <v>4485</v>
      </c>
      <c r="L141" s="13" t="s">
        <v>4485</v>
      </c>
      <c r="N141" s="115">
        <v>5.6741028128031124</v>
      </c>
      <c r="O141">
        <v>3</v>
      </c>
      <c r="P141" t="s">
        <v>4485</v>
      </c>
      <c r="Q141" s="3" t="s">
        <v>4485</v>
      </c>
      <c r="R141" s="13" t="s">
        <v>4485</v>
      </c>
      <c r="T141" s="115">
        <v>-0.8735888946507675</v>
      </c>
      <c r="U141">
        <v>3</v>
      </c>
      <c r="V141" t="s">
        <v>4485</v>
      </c>
      <c r="W141" s="3" t="s">
        <v>4485</v>
      </c>
      <c r="X141" s="13" t="s">
        <v>4485</v>
      </c>
      <c r="Z141" s="16">
        <v>0.69012331711732355</v>
      </c>
      <c r="AA141">
        <v>3</v>
      </c>
      <c r="AB141" t="s">
        <v>4485</v>
      </c>
      <c r="AC141" s="3" t="s">
        <v>4485</v>
      </c>
      <c r="AD141" s="13" t="s">
        <v>4485</v>
      </c>
      <c r="AF141" s="16">
        <v>-1.1125104953820224</v>
      </c>
      <c r="AG141">
        <v>3</v>
      </c>
      <c r="AH141" t="s">
        <v>4485</v>
      </c>
      <c r="AI141" s="3" t="s">
        <v>4485</v>
      </c>
      <c r="AJ141" s="13" t="s">
        <v>4485</v>
      </c>
      <c r="AL141" s="115">
        <v>0.26638252530633993</v>
      </c>
      <c r="AM141">
        <v>3</v>
      </c>
      <c r="AN141" t="s">
        <v>4485</v>
      </c>
      <c r="AO141" s="3" t="s">
        <v>4485</v>
      </c>
      <c r="AP141" s="13" t="s">
        <v>4485</v>
      </c>
      <c r="AR141" s="16">
        <v>3.2093846834882691</v>
      </c>
      <c r="AS141">
        <v>3</v>
      </c>
      <c r="AT141" t="s">
        <v>4485</v>
      </c>
      <c r="AU141" s="3" t="s">
        <v>4485</v>
      </c>
      <c r="AV141" s="13" t="s">
        <v>4485</v>
      </c>
      <c r="AY141" s="24">
        <v>0.62066215041017025</v>
      </c>
      <c r="AZ141" s="24" t="s">
        <v>4485</v>
      </c>
      <c r="BA141" s="24" t="s">
        <v>4485</v>
      </c>
      <c r="BF141" s="24">
        <v>0.93190198862840268</v>
      </c>
      <c r="BG141" s="24"/>
      <c r="BH141" s="24"/>
      <c r="BL141" s="3"/>
    </row>
    <row r="142" spans="1:64" x14ac:dyDescent="0.25">
      <c r="A142" s="12">
        <v>44945</v>
      </c>
      <c r="B142" s="115">
        <v>-9.395552771688423E-2</v>
      </c>
      <c r="C142">
        <v>4</v>
      </c>
      <c r="D142">
        <v>-3.7126471476003653</v>
      </c>
      <c r="E142" s="3" t="s">
        <v>4485</v>
      </c>
      <c r="F142" s="13" t="s">
        <v>4485</v>
      </c>
      <c r="H142" s="16">
        <v>6.8555364918850004E-2</v>
      </c>
      <c r="I142">
        <v>4</v>
      </c>
      <c r="J142">
        <v>3.1742868005020242E-2</v>
      </c>
      <c r="K142" s="3" t="s">
        <v>4485</v>
      </c>
      <c r="L142" s="13" t="s">
        <v>4485</v>
      </c>
      <c r="N142" s="115">
        <v>-0.55071133547499629</v>
      </c>
      <c r="O142">
        <v>4</v>
      </c>
      <c r="P142">
        <v>4.3331728454501688</v>
      </c>
      <c r="Q142" s="3" t="s">
        <v>4485</v>
      </c>
      <c r="R142" s="13" t="s">
        <v>4485</v>
      </c>
      <c r="T142" s="115">
        <v>-0.12474849094567038</v>
      </c>
      <c r="U142">
        <v>4</v>
      </c>
      <c r="V142">
        <v>6.8494919924229336</v>
      </c>
      <c r="W142" s="3" t="s">
        <v>4485</v>
      </c>
      <c r="X142" s="13" t="s">
        <v>4485</v>
      </c>
      <c r="Z142" s="16">
        <v>-1.4044943820224718</v>
      </c>
      <c r="AA142">
        <v>4</v>
      </c>
      <c r="AB142">
        <v>-5.8072133963074304</v>
      </c>
      <c r="AC142" s="3" t="s">
        <v>4485</v>
      </c>
      <c r="AD142" s="13" t="s">
        <v>4485</v>
      </c>
      <c r="AF142" s="16">
        <v>-0.39004457652303842</v>
      </c>
      <c r="AG142">
        <v>4</v>
      </c>
      <c r="AH142">
        <v>-1.0777338603425584</v>
      </c>
      <c r="AI142" s="3" t="s">
        <v>4485</v>
      </c>
      <c r="AJ142" s="13" t="s">
        <v>4485</v>
      </c>
      <c r="AL142" s="115">
        <v>-0.26567481402763021</v>
      </c>
      <c r="AM142">
        <v>4</v>
      </c>
      <c r="AN142">
        <v>0.13336889837289945</v>
      </c>
      <c r="AO142" s="3" t="s">
        <v>4485</v>
      </c>
      <c r="AP142" s="13" t="s">
        <v>4485</v>
      </c>
      <c r="AR142" s="16">
        <v>0.6219172206733814</v>
      </c>
      <c r="AS142">
        <v>4</v>
      </c>
      <c r="AT142">
        <v>4.22034651266104</v>
      </c>
      <c r="AU142" s="3" t="s">
        <v>4485</v>
      </c>
      <c r="AV142" s="13" t="s">
        <v>4485</v>
      </c>
      <c r="AY142" s="24">
        <v>-0.31653670311884996</v>
      </c>
      <c r="AZ142" s="24">
        <v>1.3979572409313246</v>
      </c>
      <c r="BA142" s="24" t="s">
        <v>4485</v>
      </c>
      <c r="BF142" s="24">
        <v>-0.23952832042206329</v>
      </c>
      <c r="BG142" s="24">
        <v>0.67895981898500002</v>
      </c>
      <c r="BH142" s="24"/>
      <c r="BL142" s="3"/>
    </row>
    <row r="143" spans="1:64" x14ac:dyDescent="0.25">
      <c r="A143" s="12">
        <v>44946</v>
      </c>
      <c r="B143" s="115">
        <v>0.15673981191222569</v>
      </c>
      <c r="C143">
        <v>5</v>
      </c>
      <c r="D143" t="s">
        <v>4485</v>
      </c>
      <c r="E143" s="3" t="s">
        <v>4485</v>
      </c>
      <c r="F143" s="13" t="s">
        <v>4485</v>
      </c>
      <c r="H143" s="16">
        <v>-1.0249200837844044</v>
      </c>
      <c r="I143">
        <v>5</v>
      </c>
      <c r="J143" t="s">
        <v>4485</v>
      </c>
      <c r="K143" s="3" t="s">
        <v>4485</v>
      </c>
      <c r="L143" s="13" t="s">
        <v>4485</v>
      </c>
      <c r="N143" s="115">
        <v>-0.55376095985232521</v>
      </c>
      <c r="O143">
        <v>5</v>
      </c>
      <c r="P143" t="s">
        <v>4485</v>
      </c>
      <c r="Q143" s="3" t="s">
        <v>4485</v>
      </c>
      <c r="R143" s="13" t="s">
        <v>4485</v>
      </c>
      <c r="T143" s="115">
        <v>0.68092993271284463</v>
      </c>
      <c r="U143">
        <v>5</v>
      </c>
      <c r="V143" t="s">
        <v>4485</v>
      </c>
      <c r="W143" s="3" t="s">
        <v>4485</v>
      </c>
      <c r="X143" s="13" t="s">
        <v>4485</v>
      </c>
      <c r="Z143" s="16">
        <v>-0.99145299145299659</v>
      </c>
      <c r="AA143">
        <v>5</v>
      </c>
      <c r="AB143" t="s">
        <v>4485</v>
      </c>
      <c r="AC143" s="3" t="s">
        <v>4485</v>
      </c>
      <c r="AD143" s="13" t="s">
        <v>4485</v>
      </c>
      <c r="AF143" s="16">
        <v>-2.0217895101355876</v>
      </c>
      <c r="AG143">
        <v>5</v>
      </c>
      <c r="AH143" t="s">
        <v>4485</v>
      </c>
      <c r="AI143" s="3" t="s">
        <v>4485</v>
      </c>
      <c r="AJ143" s="13" t="s">
        <v>4485</v>
      </c>
      <c r="AL143" s="115">
        <v>-1.6249334043686645</v>
      </c>
      <c r="AM143">
        <v>5</v>
      </c>
      <c r="AN143" t="s">
        <v>4485</v>
      </c>
      <c r="AO143" s="3" t="s">
        <v>4485</v>
      </c>
      <c r="AP143" s="13" t="s">
        <v>4485</v>
      </c>
      <c r="AR143" s="16">
        <v>0.40494458653027154</v>
      </c>
      <c r="AS143">
        <v>5</v>
      </c>
      <c r="AT143" t="s">
        <v>4485</v>
      </c>
      <c r="AU143" s="3" t="s">
        <v>4485</v>
      </c>
      <c r="AV143" s="13" t="s">
        <v>4485</v>
      </c>
      <c r="AY143" s="24">
        <v>-0.44290183539181682</v>
      </c>
      <c r="AZ143" s="24" t="s">
        <v>4485</v>
      </c>
      <c r="BA143" s="24" t="s">
        <v>4485</v>
      </c>
      <c r="BF143" s="24">
        <v>-0.60167439846215798</v>
      </c>
      <c r="BG143" s="24"/>
      <c r="BH143" s="24"/>
      <c r="BL143" s="3"/>
    </row>
    <row r="144" spans="1:64" x14ac:dyDescent="0.25">
      <c r="A144" s="12">
        <v>44949</v>
      </c>
      <c r="B144" s="115">
        <v>-0.8450704225352077</v>
      </c>
      <c r="C144">
        <v>1</v>
      </c>
      <c r="D144" t="s">
        <v>4485</v>
      </c>
      <c r="E144" s="3" t="s">
        <v>4485</v>
      </c>
      <c r="F144" s="13" t="s">
        <v>4485</v>
      </c>
      <c r="H144" s="16">
        <v>0.90989752779275546</v>
      </c>
      <c r="I144">
        <v>1</v>
      </c>
      <c r="J144" t="s">
        <v>4485</v>
      </c>
      <c r="K144" s="3" t="s">
        <v>4485</v>
      </c>
      <c r="L144" s="13" t="s">
        <v>4485</v>
      </c>
      <c r="N144" s="115">
        <v>-0.92807424593967514</v>
      </c>
      <c r="O144">
        <v>1</v>
      </c>
      <c r="P144" t="s">
        <v>4485</v>
      </c>
      <c r="Q144" s="3" t="s">
        <v>4485</v>
      </c>
      <c r="R144" s="13" t="s">
        <v>4485</v>
      </c>
      <c r="T144" s="115">
        <v>-3.1054906355050571</v>
      </c>
      <c r="U144">
        <v>1</v>
      </c>
      <c r="V144" t="s">
        <v>4485</v>
      </c>
      <c r="W144" s="3" t="s">
        <v>4485</v>
      </c>
      <c r="X144" s="13" t="s">
        <v>4485</v>
      </c>
      <c r="Z144" s="16">
        <v>-3.4185082872928105</v>
      </c>
      <c r="AA144">
        <v>1</v>
      </c>
      <c r="AB144" t="s">
        <v>4485</v>
      </c>
      <c r="AC144" s="3" t="s">
        <v>4485</v>
      </c>
      <c r="AD144" s="13" t="s">
        <v>4485</v>
      </c>
      <c r="AF144" s="16">
        <v>-3.9095209613397781</v>
      </c>
      <c r="AG144">
        <v>1</v>
      </c>
      <c r="AH144" t="s">
        <v>4485</v>
      </c>
      <c r="AI144" s="3" t="s">
        <v>4485</v>
      </c>
      <c r="AJ144" s="13" t="s">
        <v>4485</v>
      </c>
      <c r="AL144" s="115">
        <v>6.7695640400758192E-2</v>
      </c>
      <c r="AM144">
        <v>1</v>
      </c>
      <c r="AN144" t="s">
        <v>4485</v>
      </c>
      <c r="AO144" s="3" t="s">
        <v>4485</v>
      </c>
      <c r="AP144" s="13" t="s">
        <v>4485</v>
      </c>
      <c r="AR144" s="16">
        <v>1.9528762470812966</v>
      </c>
      <c r="AS144">
        <v>1</v>
      </c>
      <c r="AT144" t="s">
        <v>4485</v>
      </c>
      <c r="AU144" s="3" t="s">
        <v>4485</v>
      </c>
      <c r="AV144" s="13" t="s">
        <v>4485</v>
      </c>
      <c r="AY144" s="24">
        <v>0.50422545367808791</v>
      </c>
      <c r="AZ144" s="24" t="s">
        <v>4485</v>
      </c>
      <c r="BA144" s="24" t="s">
        <v>4485</v>
      </c>
      <c r="BF144" s="24">
        <v>-1.2171350866910124</v>
      </c>
      <c r="BG144" s="24"/>
      <c r="BH144" s="24"/>
      <c r="BL144" s="3"/>
    </row>
    <row r="145" spans="1:64" x14ac:dyDescent="0.25">
      <c r="A145" s="12">
        <v>44950</v>
      </c>
      <c r="B145" s="115">
        <v>-1.8623737373737479</v>
      </c>
      <c r="C145">
        <v>2</v>
      </c>
      <c r="D145" t="s">
        <v>4485</v>
      </c>
      <c r="E145" s="3" t="s">
        <v>4485</v>
      </c>
      <c r="F145" s="13" t="s">
        <v>4485</v>
      </c>
      <c r="H145" s="16">
        <v>-1.1939243474362953</v>
      </c>
      <c r="I145">
        <v>2</v>
      </c>
      <c r="J145" t="s">
        <v>4485</v>
      </c>
      <c r="K145" s="3" t="s">
        <v>4485</v>
      </c>
      <c r="L145" s="13" t="s">
        <v>4485</v>
      </c>
      <c r="N145" s="115">
        <v>-0.84309133489461896</v>
      </c>
      <c r="O145">
        <v>2</v>
      </c>
      <c r="P145" t="s">
        <v>4485</v>
      </c>
      <c r="Q145" s="3" t="s">
        <v>4485</v>
      </c>
      <c r="R145" s="13" t="s">
        <v>4485</v>
      </c>
      <c r="T145" s="115">
        <v>0.7145217247645872</v>
      </c>
      <c r="U145">
        <v>2</v>
      </c>
      <c r="V145" t="s">
        <v>4485</v>
      </c>
      <c r="W145" s="3" t="s">
        <v>4485</v>
      </c>
      <c r="X145" s="13" t="s">
        <v>4485</v>
      </c>
      <c r="Z145" s="16">
        <v>0.26218567512810531</v>
      </c>
      <c r="AA145">
        <v>2</v>
      </c>
      <c r="AB145" t="s">
        <v>4485</v>
      </c>
      <c r="AC145" s="3" t="s">
        <v>4485</v>
      </c>
      <c r="AD145" s="13" t="s">
        <v>4485</v>
      </c>
      <c r="AF145" s="16">
        <v>-0.42440018107741057</v>
      </c>
      <c r="AG145">
        <v>2</v>
      </c>
      <c r="AH145" t="s">
        <v>4485</v>
      </c>
      <c r="AI145" s="3" t="s">
        <v>4485</v>
      </c>
      <c r="AJ145" s="13" t="s">
        <v>4485</v>
      </c>
      <c r="AL145" s="115">
        <v>-1.2582871059396654</v>
      </c>
      <c r="AM145">
        <v>2</v>
      </c>
      <c r="AN145" t="s">
        <v>4485</v>
      </c>
      <c r="AO145" s="3" t="s">
        <v>4485</v>
      </c>
      <c r="AP145" s="13" t="s">
        <v>4485</v>
      </c>
      <c r="AR145" s="16">
        <v>-0.37476577139288181</v>
      </c>
      <c r="AS145">
        <v>2</v>
      </c>
      <c r="AT145" t="s">
        <v>4485</v>
      </c>
      <c r="AU145" s="3" t="s">
        <v>4485</v>
      </c>
      <c r="AV145" s="13" t="s">
        <v>4485</v>
      </c>
      <c r="AY145" s="24">
        <v>-1.379801363795668E-3</v>
      </c>
      <c r="AZ145" s="24" t="s">
        <v>4485</v>
      </c>
      <c r="BA145" s="24" t="s">
        <v>4485</v>
      </c>
      <c r="BF145" s="24">
        <v>-0.64418709396028517</v>
      </c>
      <c r="BG145" s="24"/>
      <c r="BH145" s="24"/>
      <c r="BL145" s="3"/>
    </row>
    <row r="146" spans="1:64" x14ac:dyDescent="0.25">
      <c r="A146" s="12">
        <v>44951</v>
      </c>
      <c r="B146" s="115">
        <v>-1.8977163074943639</v>
      </c>
      <c r="C146">
        <v>3</v>
      </c>
      <c r="D146" t="s">
        <v>4485</v>
      </c>
      <c r="E146" s="3" t="s">
        <v>4485</v>
      </c>
      <c r="F146" s="13" t="s">
        <v>4485</v>
      </c>
      <c r="H146" s="16">
        <v>-0.65247222786548731</v>
      </c>
      <c r="I146">
        <v>3</v>
      </c>
      <c r="J146" t="s">
        <v>4485</v>
      </c>
      <c r="K146" s="3" t="s">
        <v>4485</v>
      </c>
      <c r="L146" s="13" t="s">
        <v>4485</v>
      </c>
      <c r="N146" s="115">
        <v>-4.3457723193197868</v>
      </c>
      <c r="O146">
        <v>3</v>
      </c>
      <c r="P146" t="s">
        <v>4485</v>
      </c>
      <c r="Q146" s="3" t="s">
        <v>4485</v>
      </c>
      <c r="R146" s="13" t="s">
        <v>4485</v>
      </c>
      <c r="T146" s="115">
        <v>-1.5665368054131563</v>
      </c>
      <c r="U146">
        <v>3</v>
      </c>
      <c r="V146" t="s">
        <v>4485</v>
      </c>
      <c r="W146" s="3" t="s">
        <v>4485</v>
      </c>
      <c r="X146" s="13" t="s">
        <v>4485</v>
      </c>
      <c r="Z146" s="16">
        <v>-3.4945917033162939</v>
      </c>
      <c r="AA146">
        <v>3</v>
      </c>
      <c r="AB146" t="s">
        <v>4485</v>
      </c>
      <c r="AC146" s="3" t="s">
        <v>4485</v>
      </c>
      <c r="AD146" s="13" t="s">
        <v>4485</v>
      </c>
      <c r="AF146" s="16">
        <v>-1.7815536739216991</v>
      </c>
      <c r="AG146">
        <v>3</v>
      </c>
      <c r="AH146" t="s">
        <v>4485</v>
      </c>
      <c r="AI146" s="3" t="s">
        <v>4485</v>
      </c>
      <c r="AJ146" s="13" t="s">
        <v>4485</v>
      </c>
      <c r="AL146" s="115">
        <v>-3.5215127432173108</v>
      </c>
      <c r="AM146">
        <v>3</v>
      </c>
      <c r="AN146" t="s">
        <v>4485</v>
      </c>
      <c r="AO146" s="3" t="s">
        <v>4485</v>
      </c>
      <c r="AP146" s="13" t="s">
        <v>4485</v>
      </c>
      <c r="AR146" s="16">
        <v>-1.4420062695924718</v>
      </c>
      <c r="AS146">
        <v>3</v>
      </c>
      <c r="AT146" t="s">
        <v>4485</v>
      </c>
      <c r="AU146" s="3" t="s">
        <v>4485</v>
      </c>
      <c r="AV146" s="13" t="s">
        <v>4485</v>
      </c>
      <c r="AY146" s="24">
        <v>-1.2492893924926651</v>
      </c>
      <c r="AZ146" s="24" t="s">
        <v>4485</v>
      </c>
      <c r="BA146" s="24" t="s">
        <v>4485</v>
      </c>
      <c r="BF146" s="24">
        <v>-2.301781697585771</v>
      </c>
      <c r="BG146" s="24"/>
      <c r="BH146" s="24"/>
      <c r="BL146" s="3"/>
    </row>
    <row r="147" spans="1:64" x14ac:dyDescent="0.25">
      <c r="A147" s="12">
        <v>44953</v>
      </c>
      <c r="B147" s="115">
        <v>-0.62295081967212373</v>
      </c>
      <c r="C147">
        <v>5</v>
      </c>
      <c r="D147" t="s">
        <v>4485</v>
      </c>
      <c r="E147" s="3" t="s">
        <v>4485</v>
      </c>
      <c r="F147" s="13" t="s">
        <v>4485</v>
      </c>
      <c r="H147" s="16">
        <v>4.227836476819298E-2</v>
      </c>
      <c r="I147">
        <v>5</v>
      </c>
      <c r="J147" t="s">
        <v>4485</v>
      </c>
      <c r="K147" s="3" t="s">
        <v>4485</v>
      </c>
      <c r="L147" s="13" t="s">
        <v>4485</v>
      </c>
      <c r="N147" s="115">
        <v>-5.1851851851851851</v>
      </c>
      <c r="O147">
        <v>5</v>
      </c>
      <c r="P147" t="s">
        <v>4485</v>
      </c>
      <c r="Q147" s="3" t="s">
        <v>4485</v>
      </c>
      <c r="R147" s="13" t="s">
        <v>4485</v>
      </c>
      <c r="T147" s="115">
        <v>-3.0621172353455814</v>
      </c>
      <c r="U147">
        <v>5</v>
      </c>
      <c r="V147" t="s">
        <v>4485</v>
      </c>
      <c r="W147" s="3" t="s">
        <v>4485</v>
      </c>
      <c r="X147" s="13" t="s">
        <v>4485</v>
      </c>
      <c r="Z147" s="16">
        <v>-1.0961941125754375</v>
      </c>
      <c r="AA147">
        <v>5</v>
      </c>
      <c r="AB147" t="s">
        <v>4485</v>
      </c>
      <c r="AC147" s="3" t="s">
        <v>4485</v>
      </c>
      <c r="AD147" s="13" t="s">
        <v>4485</v>
      </c>
      <c r="AF147" s="16">
        <v>-2.004802268059124</v>
      </c>
      <c r="AG147">
        <v>5</v>
      </c>
      <c r="AH147" t="s">
        <v>4485</v>
      </c>
      <c r="AI147" s="3" t="s">
        <v>4485</v>
      </c>
      <c r="AJ147" s="13" t="s">
        <v>4485</v>
      </c>
      <c r="AL147" s="115">
        <v>1.1077971878994395</v>
      </c>
      <c r="AM147">
        <v>5</v>
      </c>
      <c r="AN147" t="s">
        <v>4485</v>
      </c>
      <c r="AO147" s="3" t="s">
        <v>4485</v>
      </c>
      <c r="AP147" s="13" t="s">
        <v>4485</v>
      </c>
      <c r="AR147" s="16">
        <v>1.3994910941475753</v>
      </c>
      <c r="AS147">
        <v>5</v>
      </c>
      <c r="AT147" t="s">
        <v>4485</v>
      </c>
      <c r="AU147" s="3" t="s">
        <v>4485</v>
      </c>
      <c r="AV147" s="13" t="s">
        <v>4485</v>
      </c>
      <c r="AY147" s="24">
        <v>-1.6074268036742902</v>
      </c>
      <c r="AZ147" s="24" t="s">
        <v>4485</v>
      </c>
      <c r="BA147" s="24" t="s">
        <v>4485</v>
      </c>
      <c r="BF147" s="24">
        <v>-1.2049824959704418</v>
      </c>
      <c r="BG147" s="24"/>
      <c r="BH147" s="24"/>
      <c r="BL147" s="3"/>
    </row>
    <row r="148" spans="1:64" x14ac:dyDescent="0.25">
      <c r="A148" s="12">
        <v>44956</v>
      </c>
      <c r="B148" s="115">
        <v>0.46189376443417257</v>
      </c>
      <c r="C148">
        <v>1</v>
      </c>
      <c r="D148" t="s">
        <v>4485</v>
      </c>
      <c r="E148" s="3" t="s">
        <v>4485</v>
      </c>
      <c r="F148" s="13" t="s">
        <v>4485</v>
      </c>
      <c r="H148" s="16">
        <v>0.92998175399876593</v>
      </c>
      <c r="I148">
        <v>1</v>
      </c>
      <c r="J148" t="s">
        <v>4485</v>
      </c>
      <c r="K148" s="3" t="s">
        <v>4485</v>
      </c>
      <c r="L148" s="13" t="s">
        <v>4485</v>
      </c>
      <c r="N148" s="115">
        <v>0.52083333333333326</v>
      </c>
      <c r="O148">
        <v>1</v>
      </c>
      <c r="P148" t="s">
        <v>4485</v>
      </c>
      <c r="Q148" s="3" t="s">
        <v>4485</v>
      </c>
      <c r="R148" s="13" t="s">
        <v>4485</v>
      </c>
      <c r="T148" s="115">
        <v>11.062403300670432</v>
      </c>
      <c r="U148">
        <v>1</v>
      </c>
      <c r="V148" t="s">
        <v>4485</v>
      </c>
      <c r="W148" s="3" t="s">
        <v>4485</v>
      </c>
      <c r="X148" s="13" t="s">
        <v>4485</v>
      </c>
      <c r="Z148" s="16">
        <v>4.7073474470734693</v>
      </c>
      <c r="AA148">
        <v>1</v>
      </c>
      <c r="AB148" t="s">
        <v>4485</v>
      </c>
      <c r="AC148" s="3" t="s">
        <v>4485</v>
      </c>
      <c r="AD148" s="13" t="s">
        <v>4485</v>
      </c>
      <c r="AF148" s="16">
        <v>1.4081596504693812</v>
      </c>
      <c r="AG148">
        <v>1</v>
      </c>
      <c r="AH148" t="s">
        <v>4485</v>
      </c>
      <c r="AI148" s="3" t="s">
        <v>4485</v>
      </c>
      <c r="AJ148" s="13" t="s">
        <v>4485</v>
      </c>
      <c r="AL148" s="115">
        <v>-0.78662733529990481</v>
      </c>
      <c r="AM148">
        <v>1</v>
      </c>
      <c r="AN148" t="s">
        <v>4485</v>
      </c>
      <c r="AO148" s="3" t="s">
        <v>4485</v>
      </c>
      <c r="AP148" s="13" t="s">
        <v>4485</v>
      </c>
      <c r="AR148" s="16">
        <v>-0.69008782936010282</v>
      </c>
      <c r="AS148">
        <v>1</v>
      </c>
      <c r="AT148" t="s">
        <v>4485</v>
      </c>
      <c r="AU148" s="3" t="s">
        <v>4485</v>
      </c>
      <c r="AV148" s="13" t="s">
        <v>4485</v>
      </c>
      <c r="AY148" s="24">
        <v>0.25334647402489835</v>
      </c>
      <c r="AZ148" s="24" t="s">
        <v>4485</v>
      </c>
      <c r="BA148" s="24" t="s">
        <v>4485</v>
      </c>
      <c r="BF148" s="24">
        <v>2.1607466633771106</v>
      </c>
      <c r="BG148" s="24"/>
      <c r="BH148" s="24"/>
      <c r="BL148" s="3"/>
    </row>
    <row r="149" spans="1:64" x14ac:dyDescent="0.25">
      <c r="A149" s="12">
        <v>44957</v>
      </c>
      <c r="B149" s="115">
        <v>4.1707717569786498</v>
      </c>
      <c r="C149">
        <v>2</v>
      </c>
      <c r="D149" t="s">
        <v>4485</v>
      </c>
      <c r="E149" s="3" t="s">
        <v>4485</v>
      </c>
      <c r="F149" s="13" t="s">
        <v>4485</v>
      </c>
      <c r="H149" s="16">
        <v>-0.5120202372861633</v>
      </c>
      <c r="I149">
        <v>2</v>
      </c>
      <c r="J149" t="s">
        <v>4485</v>
      </c>
      <c r="K149" s="3" t="s">
        <v>4485</v>
      </c>
      <c r="L149" s="13" t="s">
        <v>4485</v>
      </c>
      <c r="N149" s="115">
        <v>-1.0362694300518136</v>
      </c>
      <c r="O149">
        <v>2</v>
      </c>
      <c r="P149" t="s">
        <v>4485</v>
      </c>
      <c r="Q149" s="3" t="s">
        <v>4485</v>
      </c>
      <c r="R149" s="13" t="s">
        <v>4485</v>
      </c>
      <c r="T149" s="115">
        <v>7.7702964166860218</v>
      </c>
      <c r="U149">
        <v>2</v>
      </c>
      <c r="V149" t="s">
        <v>4485</v>
      </c>
      <c r="W149" s="3" t="s">
        <v>4485</v>
      </c>
      <c r="X149" s="13" t="s">
        <v>4485</v>
      </c>
      <c r="Z149" s="16">
        <v>1.9386298763082861</v>
      </c>
      <c r="AA149">
        <v>2</v>
      </c>
      <c r="AB149" t="s">
        <v>4485</v>
      </c>
      <c r="AC149" s="3" t="s">
        <v>4485</v>
      </c>
      <c r="AD149" s="13" t="s">
        <v>4485</v>
      </c>
      <c r="AF149" s="16">
        <v>2.9227678961311199</v>
      </c>
      <c r="AG149">
        <v>2</v>
      </c>
      <c r="AH149" t="s">
        <v>4485</v>
      </c>
      <c r="AI149" s="3" t="s">
        <v>4485</v>
      </c>
      <c r="AJ149" s="13" t="s">
        <v>4485</v>
      </c>
      <c r="AL149" s="115">
        <v>0.82118080135920557</v>
      </c>
      <c r="AM149">
        <v>2</v>
      </c>
      <c r="AN149" t="s">
        <v>4485</v>
      </c>
      <c r="AO149" s="3" t="s">
        <v>4485</v>
      </c>
      <c r="AP149" s="13" t="s">
        <v>4485</v>
      </c>
      <c r="AR149" s="16">
        <v>-1.8951358180669615</v>
      </c>
      <c r="AS149">
        <v>2</v>
      </c>
      <c r="AT149" t="s">
        <v>4485</v>
      </c>
      <c r="AU149" s="3" t="s">
        <v>4485</v>
      </c>
      <c r="AV149" s="13" t="s">
        <v>4485</v>
      </c>
      <c r="AY149" s="24">
        <v>7.479198479230055E-2</v>
      </c>
      <c r="AZ149" s="24" t="s">
        <v>4485</v>
      </c>
      <c r="BA149" s="24" t="s">
        <v>4485</v>
      </c>
      <c r="BF149" s="24">
        <v>1.9446521542460422</v>
      </c>
      <c r="BG149" s="24"/>
      <c r="BH149" s="24"/>
      <c r="BL149" s="3"/>
    </row>
    <row r="150" spans="1:64" x14ac:dyDescent="0.25">
      <c r="A150" s="12">
        <v>44958</v>
      </c>
      <c r="B150" s="115">
        <v>-2.5220680958385877</v>
      </c>
      <c r="C150">
        <v>3</v>
      </c>
      <c r="D150" t="s">
        <v>4485</v>
      </c>
      <c r="E150" s="3">
        <v>44958</v>
      </c>
      <c r="F150" s="13">
        <v>-10.446313065976721</v>
      </c>
      <c r="H150" s="16">
        <v>1.0255641726924145</v>
      </c>
      <c r="I150">
        <v>3</v>
      </c>
      <c r="J150" t="s">
        <v>4485</v>
      </c>
      <c r="K150" s="3">
        <v>44958</v>
      </c>
      <c r="L150" s="13">
        <v>-6.1251610127796452</v>
      </c>
      <c r="N150" s="115">
        <v>-3.664921465968586</v>
      </c>
      <c r="O150">
        <v>3</v>
      </c>
      <c r="P150" t="s">
        <v>4485</v>
      </c>
      <c r="Q150" s="3">
        <v>44958</v>
      </c>
      <c r="R150" s="13">
        <v>10.489130434782613</v>
      </c>
      <c r="T150" s="115">
        <v>-2.2118491921005354</v>
      </c>
      <c r="U150">
        <v>3</v>
      </c>
      <c r="V150" t="s">
        <v>4485</v>
      </c>
      <c r="W150" s="3">
        <v>44958</v>
      </c>
      <c r="X150" s="13">
        <v>-4.0978189028420324</v>
      </c>
      <c r="Z150" s="16">
        <v>-6.0903045152257667</v>
      </c>
      <c r="AA150">
        <v>3</v>
      </c>
      <c r="AB150" t="s">
        <v>4485</v>
      </c>
      <c r="AC150" s="3">
        <v>44958</v>
      </c>
      <c r="AD150" s="13">
        <v>38.712883588023359</v>
      </c>
      <c r="AF150" s="16">
        <v>3.6769905246787776E-2</v>
      </c>
      <c r="AG150">
        <v>3</v>
      </c>
      <c r="AH150" t="s">
        <v>4485</v>
      </c>
      <c r="AI150" s="3">
        <v>44958</v>
      </c>
      <c r="AJ150" s="13">
        <v>3.703913141823123</v>
      </c>
      <c r="AL150" s="115">
        <v>-1.9800589804802728</v>
      </c>
      <c r="AM150">
        <v>3</v>
      </c>
      <c r="AN150" t="s">
        <v>4485</v>
      </c>
      <c r="AO150" s="3">
        <v>44958</v>
      </c>
      <c r="AP150" s="13">
        <v>0.75931232091690504</v>
      </c>
      <c r="AR150" s="16">
        <v>-3.4986048508263479</v>
      </c>
      <c r="AS150">
        <v>3</v>
      </c>
      <c r="AT150" t="s">
        <v>4485</v>
      </c>
      <c r="AU150" s="3">
        <v>44958</v>
      </c>
      <c r="AV150" s="13">
        <v>9.8976868327402165</v>
      </c>
      <c r="AY150" s="24">
        <v>-0.2595946699580865</v>
      </c>
      <c r="AZ150" s="24" t="s">
        <v>4485</v>
      </c>
      <c r="BA150" s="24">
        <v>-1.7730738009684166</v>
      </c>
      <c r="BF150" s="24">
        <v>-2.2990254419964633</v>
      </c>
      <c r="BG150" s="24"/>
      <c r="BH150" s="24">
        <v>4.3512823472399997</v>
      </c>
      <c r="BL150" s="3"/>
    </row>
    <row r="151" spans="1:64" x14ac:dyDescent="0.25">
      <c r="A151" s="12">
        <v>44959</v>
      </c>
      <c r="B151" s="115">
        <v>1.196636481241911</v>
      </c>
      <c r="C151">
        <v>4</v>
      </c>
      <c r="D151">
        <v>2.5901639344262222</v>
      </c>
      <c r="E151" s="3" t="s">
        <v>4485</v>
      </c>
      <c r="F151" s="13" t="s">
        <v>4485</v>
      </c>
      <c r="H151" s="16">
        <v>-0.97547166545931763</v>
      </c>
      <c r="I151">
        <v>4</v>
      </c>
      <c r="J151">
        <v>0.49592396418006679</v>
      </c>
      <c r="K151" s="3" t="s">
        <v>4485</v>
      </c>
      <c r="L151" s="13" t="s">
        <v>4485</v>
      </c>
      <c r="N151" s="115">
        <v>1.6304347826086956</v>
      </c>
      <c r="O151">
        <v>4</v>
      </c>
      <c r="P151">
        <v>-7.6543209876543212</v>
      </c>
      <c r="Q151" s="3" t="s">
        <v>4485</v>
      </c>
      <c r="R151" s="13" t="s">
        <v>4485</v>
      </c>
      <c r="T151" s="115">
        <v>3.0256297275464523</v>
      </c>
      <c r="U151">
        <v>4</v>
      </c>
      <c r="V151">
        <v>16.893721618131067</v>
      </c>
      <c r="W151" s="3" t="s">
        <v>4485</v>
      </c>
      <c r="X151" s="13" t="s">
        <v>4485</v>
      </c>
      <c r="Z151" s="16">
        <v>4.5844204248975</v>
      </c>
      <c r="AA151">
        <v>4</v>
      </c>
      <c r="AB151">
        <v>3.6827195467422067</v>
      </c>
      <c r="AC151" s="3" t="s">
        <v>4485</v>
      </c>
      <c r="AD151" s="13" t="s">
        <v>4485</v>
      </c>
      <c r="AF151" s="16">
        <v>1.9367790092739197</v>
      </c>
      <c r="AG151">
        <v>4</v>
      </c>
      <c r="AH151">
        <v>4.298897792692463</v>
      </c>
      <c r="AI151" s="3" t="s">
        <v>4485</v>
      </c>
      <c r="AJ151" s="13" t="s">
        <v>4485</v>
      </c>
      <c r="AL151" s="115">
        <v>1.5759312320916905</v>
      </c>
      <c r="AM151">
        <v>4</v>
      </c>
      <c r="AN151">
        <v>0.69592387444964876</v>
      </c>
      <c r="AO151" s="3" t="s">
        <v>4485</v>
      </c>
      <c r="AP151" s="13" t="s">
        <v>4485</v>
      </c>
      <c r="AR151" s="16">
        <v>0.24466192170817747</v>
      </c>
      <c r="AS151">
        <v>4</v>
      </c>
      <c r="AT151">
        <v>-4.4317217981340189</v>
      </c>
      <c r="AU151" s="3" t="s">
        <v>4485</v>
      </c>
      <c r="AV151" s="13" t="s">
        <v>4485</v>
      </c>
      <c r="AY151" s="24">
        <v>-3.3491709382775139E-2</v>
      </c>
      <c r="AZ151" s="24">
        <v>-1.5736127140976768</v>
      </c>
      <c r="BA151" s="24" t="s">
        <v>4485</v>
      </c>
      <c r="BF151" s="24">
        <v>1.6408090356883414</v>
      </c>
      <c r="BG151" s="24">
        <v>2.2362759331759001</v>
      </c>
      <c r="BH151" s="24"/>
      <c r="BL151" s="3"/>
    </row>
    <row r="152" spans="1:64" x14ac:dyDescent="0.25">
      <c r="A152" s="12">
        <v>44960</v>
      </c>
      <c r="B152" s="115">
        <v>0.79897730904442321</v>
      </c>
      <c r="C152">
        <v>5</v>
      </c>
      <c r="D152" t="s">
        <v>4485</v>
      </c>
      <c r="E152" s="3" t="s">
        <v>4485</v>
      </c>
      <c r="F152" s="13" t="s">
        <v>4485</v>
      </c>
      <c r="H152" s="16">
        <v>-0.59122328041536154</v>
      </c>
      <c r="I152">
        <v>5</v>
      </c>
      <c r="J152" t="s">
        <v>4485</v>
      </c>
      <c r="K152" s="3" t="s">
        <v>4485</v>
      </c>
      <c r="L152" s="13" t="s">
        <v>4485</v>
      </c>
      <c r="N152" s="115">
        <v>-0.85561497326202895</v>
      </c>
      <c r="O152">
        <v>5</v>
      </c>
      <c r="P152" t="s">
        <v>4485</v>
      </c>
      <c r="Q152" s="3" t="s">
        <v>4485</v>
      </c>
      <c r="R152" s="13" t="s">
        <v>4485</v>
      </c>
      <c r="T152" s="115">
        <v>3.528405445862143</v>
      </c>
      <c r="U152">
        <v>5</v>
      </c>
      <c r="V152" t="s">
        <v>4485</v>
      </c>
      <c r="W152" s="3" t="s">
        <v>4485</v>
      </c>
      <c r="X152" s="13" t="s">
        <v>4485</v>
      </c>
      <c r="Z152" s="16">
        <v>1.67498218104063</v>
      </c>
      <c r="AA152">
        <v>5</v>
      </c>
      <c r="AB152" t="s">
        <v>4485</v>
      </c>
      <c r="AC152" s="3" t="s">
        <v>4485</v>
      </c>
      <c r="AD152" s="13" t="s">
        <v>4485</v>
      </c>
      <c r="AF152" s="16">
        <v>3.6168973455745608</v>
      </c>
      <c r="AG152">
        <v>5</v>
      </c>
      <c r="AH152" t="s">
        <v>4485</v>
      </c>
      <c r="AI152" s="3" t="s">
        <v>4485</v>
      </c>
      <c r="AJ152" s="13" t="s">
        <v>4485</v>
      </c>
      <c r="AL152" s="115">
        <v>-0.28208744710860367</v>
      </c>
      <c r="AM152">
        <v>5</v>
      </c>
      <c r="AN152" t="s">
        <v>4485</v>
      </c>
      <c r="AO152" s="3" t="s">
        <v>4485</v>
      </c>
      <c r="AP152" s="13" t="s">
        <v>4485</v>
      </c>
      <c r="AR152" s="16">
        <v>-4.015975149767022</v>
      </c>
      <c r="AS152">
        <v>5</v>
      </c>
      <c r="AT152" t="s">
        <v>4485</v>
      </c>
      <c r="AU152" s="3" t="s">
        <v>4485</v>
      </c>
      <c r="AV152" s="13" t="s">
        <v>4485</v>
      </c>
      <c r="AY152" s="24">
        <v>1.3835574433289295</v>
      </c>
      <c r="AZ152" s="24" t="s">
        <v>4485</v>
      </c>
      <c r="BA152" s="24" t="s">
        <v>4485</v>
      </c>
      <c r="BF152" s="24">
        <v>0.57084873630326438</v>
      </c>
      <c r="BG152" s="24"/>
      <c r="BH152" s="24"/>
      <c r="BL152" s="3"/>
    </row>
    <row r="153" spans="1:64" x14ac:dyDescent="0.25">
      <c r="A153" s="12">
        <v>44963</v>
      </c>
      <c r="B153" s="115">
        <v>0.41217501585288885</v>
      </c>
      <c r="C153">
        <v>1</v>
      </c>
      <c r="D153" t="s">
        <v>4485</v>
      </c>
      <c r="E153" s="3" t="s">
        <v>4485</v>
      </c>
      <c r="F153" s="13" t="s">
        <v>4485</v>
      </c>
      <c r="H153" s="16">
        <v>-0.7216993275274195</v>
      </c>
      <c r="I153">
        <v>1</v>
      </c>
      <c r="J153" t="s">
        <v>4485</v>
      </c>
      <c r="K153" s="3" t="s">
        <v>4485</v>
      </c>
      <c r="L153" s="13" t="s">
        <v>4485</v>
      </c>
      <c r="N153" s="115">
        <v>-1.4563106796116596</v>
      </c>
      <c r="O153">
        <v>1</v>
      </c>
      <c r="P153" t="s">
        <v>4485</v>
      </c>
      <c r="Q153" s="3" t="s">
        <v>4485</v>
      </c>
      <c r="R153" s="13" t="s">
        <v>4485</v>
      </c>
      <c r="T153" s="115">
        <v>1.9794822362985403</v>
      </c>
      <c r="U153">
        <v>1</v>
      </c>
      <c r="V153" t="s">
        <v>4485</v>
      </c>
      <c r="W153" s="3" t="s">
        <v>4485</v>
      </c>
      <c r="X153" s="13" t="s">
        <v>4485</v>
      </c>
      <c r="Z153" s="16">
        <v>3.3181446430657764</v>
      </c>
      <c r="AA153">
        <v>1</v>
      </c>
      <c r="AB153" t="s">
        <v>4485</v>
      </c>
      <c r="AC153" s="3" t="s">
        <v>4485</v>
      </c>
      <c r="AD153" s="13" t="s">
        <v>4485</v>
      </c>
      <c r="AF153" s="16">
        <v>0.93958294295581457</v>
      </c>
      <c r="AG153">
        <v>1</v>
      </c>
      <c r="AH153" t="s">
        <v>4485</v>
      </c>
      <c r="AI153" s="3" t="s">
        <v>4485</v>
      </c>
      <c r="AJ153" s="13" t="s">
        <v>4485</v>
      </c>
      <c r="AL153" s="115">
        <v>0.11315417256010674</v>
      </c>
      <c r="AM153">
        <v>1</v>
      </c>
      <c r="AN153" t="s">
        <v>4485</v>
      </c>
      <c r="AO153" s="3" t="s">
        <v>4485</v>
      </c>
      <c r="AP153" s="13" t="s">
        <v>4485</v>
      </c>
      <c r="AR153" s="16">
        <v>-0.46232085067036521</v>
      </c>
      <c r="AS153">
        <v>1</v>
      </c>
      <c r="AT153" t="s">
        <v>4485</v>
      </c>
      <c r="AU153" s="3" t="s">
        <v>4485</v>
      </c>
      <c r="AV153" s="13" t="s">
        <v>4485</v>
      </c>
      <c r="AY153" s="24">
        <v>-0.50100677437332553</v>
      </c>
      <c r="AZ153" s="24" t="s">
        <v>4485</v>
      </c>
      <c r="BA153" s="24" t="s">
        <v>4485</v>
      </c>
      <c r="BF153" s="24">
        <v>0.49846042466061763</v>
      </c>
      <c r="BG153" s="24"/>
      <c r="BH153" s="24"/>
      <c r="BL153" s="3"/>
    </row>
    <row r="154" spans="1:64" x14ac:dyDescent="0.25">
      <c r="A154" s="12">
        <v>44964</v>
      </c>
      <c r="B154" s="115">
        <v>0.63151247237132935</v>
      </c>
      <c r="C154">
        <v>2</v>
      </c>
      <c r="D154" t="s">
        <v>4485</v>
      </c>
      <c r="E154" s="3" t="s">
        <v>4485</v>
      </c>
      <c r="F154" s="13" t="s">
        <v>4485</v>
      </c>
      <c r="H154" s="16">
        <v>-0.18353892391294083</v>
      </c>
      <c r="I154">
        <v>2</v>
      </c>
      <c r="J154" t="s">
        <v>4485</v>
      </c>
      <c r="K154" s="3" t="s">
        <v>4485</v>
      </c>
      <c r="L154" s="13" t="s">
        <v>4485</v>
      </c>
      <c r="N154" s="115">
        <v>1.4778325123152805</v>
      </c>
      <c r="O154">
        <v>2</v>
      </c>
      <c r="P154" t="s">
        <v>4485</v>
      </c>
      <c r="Q154" s="3" t="s">
        <v>4485</v>
      </c>
      <c r="R154" s="13" t="s">
        <v>4485</v>
      </c>
      <c r="T154" s="115">
        <v>1.5089626303885433</v>
      </c>
      <c r="U154">
        <v>2</v>
      </c>
      <c r="V154" t="s">
        <v>4485</v>
      </c>
      <c r="W154" s="3" t="s">
        <v>4485</v>
      </c>
      <c r="X154" s="13" t="s">
        <v>4485</v>
      </c>
      <c r="Z154" s="16">
        <v>2.1146669682234589</v>
      </c>
      <c r="AA154">
        <v>2</v>
      </c>
      <c r="AB154" t="s">
        <v>4485</v>
      </c>
      <c r="AC154" s="3" t="s">
        <v>4485</v>
      </c>
      <c r="AD154" s="13" t="s">
        <v>4485</v>
      </c>
      <c r="AF154" s="16">
        <v>-1.7184682295534153</v>
      </c>
      <c r="AG154">
        <v>2</v>
      </c>
      <c r="AH154" t="s">
        <v>4485</v>
      </c>
      <c r="AI154" s="3" t="s">
        <v>4485</v>
      </c>
      <c r="AJ154" s="13" t="s">
        <v>4485</v>
      </c>
      <c r="AL154" s="115">
        <v>0.91833851370443642</v>
      </c>
      <c r="AM154">
        <v>2</v>
      </c>
      <c r="AN154" t="s">
        <v>4485</v>
      </c>
      <c r="AO154" s="3" t="s">
        <v>4485</v>
      </c>
      <c r="AP154" s="13" t="s">
        <v>4485</v>
      </c>
      <c r="AR154" s="16">
        <v>4.5053413841151828</v>
      </c>
      <c r="AS154">
        <v>2</v>
      </c>
      <c r="AT154" t="s">
        <v>4485</v>
      </c>
      <c r="AU154" s="3" t="s">
        <v>4485</v>
      </c>
      <c r="AV154" s="13" t="s">
        <v>4485</v>
      </c>
      <c r="AY154" s="24">
        <v>-0.24261734010334346</v>
      </c>
      <c r="AZ154" s="24" t="s">
        <v>4485</v>
      </c>
      <c r="BA154" s="24" t="s">
        <v>4485</v>
      </c>
      <c r="BF154" s="24">
        <v>1.0994694858615892</v>
      </c>
      <c r="BG154" s="24"/>
      <c r="BH154" s="24"/>
      <c r="BL154" s="3"/>
    </row>
    <row r="155" spans="1:64" x14ac:dyDescent="0.25">
      <c r="A155" s="12">
        <v>44965</v>
      </c>
      <c r="B155" s="115">
        <v>0.28239723878256484</v>
      </c>
      <c r="C155">
        <v>3</v>
      </c>
      <c r="D155" t="s">
        <v>4485</v>
      </c>
      <c r="E155" s="3" t="s">
        <v>4485</v>
      </c>
      <c r="F155" s="13" t="s">
        <v>4485</v>
      </c>
      <c r="H155" s="16">
        <v>-0.26396592647225053</v>
      </c>
      <c r="I155">
        <v>3</v>
      </c>
      <c r="J155" t="s">
        <v>4485</v>
      </c>
      <c r="K155" s="3" t="s">
        <v>4485</v>
      </c>
      <c r="L155" s="13" t="s">
        <v>4485</v>
      </c>
      <c r="N155" s="115">
        <v>1.6181229773462782</v>
      </c>
      <c r="O155">
        <v>3</v>
      </c>
      <c r="P155" t="s">
        <v>4485</v>
      </c>
      <c r="Q155" s="3" t="s">
        <v>4485</v>
      </c>
      <c r="R155" s="13" t="s">
        <v>4485</v>
      </c>
      <c r="T155" s="115">
        <v>-0.83139341536415023</v>
      </c>
      <c r="U155">
        <v>3</v>
      </c>
      <c r="V155" t="s">
        <v>4485</v>
      </c>
      <c r="W155" s="3" t="s">
        <v>4485</v>
      </c>
      <c r="X155" s="13" t="s">
        <v>4485</v>
      </c>
      <c r="Z155" s="16">
        <v>6.6998892580287936</v>
      </c>
      <c r="AA155">
        <v>3</v>
      </c>
      <c r="AB155" t="s">
        <v>4485</v>
      </c>
      <c r="AC155" s="3" t="s">
        <v>4485</v>
      </c>
      <c r="AD155" s="13" t="s">
        <v>4485</v>
      </c>
      <c r="AF155" s="16">
        <v>2.9465731246627045</v>
      </c>
      <c r="AG155">
        <v>3</v>
      </c>
      <c r="AH155" t="s">
        <v>4485</v>
      </c>
      <c r="AI155" s="3" t="s">
        <v>4485</v>
      </c>
      <c r="AJ155" s="13" t="s">
        <v>4485</v>
      </c>
      <c r="AL155" s="115">
        <v>0.88198236035280253</v>
      </c>
      <c r="AM155">
        <v>3</v>
      </c>
      <c r="AN155" t="s">
        <v>4485</v>
      </c>
      <c r="AO155" s="3" t="s">
        <v>4485</v>
      </c>
      <c r="AP155" s="13" t="s">
        <v>4485</v>
      </c>
      <c r="AR155" s="16">
        <v>3</v>
      </c>
      <c r="AS155">
        <v>3</v>
      </c>
      <c r="AT155" t="s">
        <v>4485</v>
      </c>
      <c r="AU155" s="3" t="s">
        <v>4485</v>
      </c>
      <c r="AV155" s="13" t="s">
        <v>4485</v>
      </c>
      <c r="AY155" s="24">
        <v>0.84755805095505876</v>
      </c>
      <c r="AZ155" s="24" t="s">
        <v>4485</v>
      </c>
      <c r="BA155" s="24" t="s">
        <v>4485</v>
      </c>
      <c r="BF155" s="24">
        <v>1.7098693841989951</v>
      </c>
      <c r="BG155" s="24"/>
      <c r="BH155" s="24"/>
      <c r="BL155" s="3"/>
    </row>
    <row r="156" spans="1:64" x14ac:dyDescent="0.25">
      <c r="A156" s="12">
        <v>44966</v>
      </c>
      <c r="B156" s="115">
        <v>-1.5957446808510709</v>
      </c>
      <c r="C156">
        <v>4</v>
      </c>
      <c r="D156">
        <v>0.51134547778843809</v>
      </c>
      <c r="E156" s="3" t="s">
        <v>4485</v>
      </c>
      <c r="F156" s="13" t="s">
        <v>4485</v>
      </c>
      <c r="H156" s="16">
        <v>-3.536187763171593</v>
      </c>
      <c r="I156">
        <v>4</v>
      </c>
      <c r="J156">
        <v>-5.2241367902917579</v>
      </c>
      <c r="K156" s="3" t="s">
        <v>4485</v>
      </c>
      <c r="L156" s="13" t="s">
        <v>4485</v>
      </c>
      <c r="N156" s="115">
        <v>0.47770700636942975</v>
      </c>
      <c r="O156">
        <v>4</v>
      </c>
      <c r="P156">
        <v>1.2299465240641774</v>
      </c>
      <c r="Q156" s="3" t="s">
        <v>4485</v>
      </c>
      <c r="R156" s="13" t="s">
        <v>4485</v>
      </c>
      <c r="T156" s="115">
        <v>-2.4480214621059688</v>
      </c>
      <c r="U156">
        <v>4</v>
      </c>
      <c r="V156">
        <v>3.6780953738684086</v>
      </c>
      <c r="W156" s="3" t="s">
        <v>4485</v>
      </c>
      <c r="X156" s="13" t="s">
        <v>4485</v>
      </c>
      <c r="Z156" s="16">
        <v>5.9263103269330593</v>
      </c>
      <c r="AA156">
        <v>4</v>
      </c>
      <c r="AB156">
        <v>21.240199572344984</v>
      </c>
      <c r="AC156" s="3" t="s">
        <v>4485</v>
      </c>
      <c r="AD156" s="13" t="s">
        <v>4485</v>
      </c>
      <c r="AF156" s="16">
        <v>0.97766827427134051</v>
      </c>
      <c r="AG156">
        <v>4</v>
      </c>
      <c r="AH156">
        <v>6.8565722686045492</v>
      </c>
      <c r="AI156" s="3" t="s">
        <v>4485</v>
      </c>
      <c r="AJ156" s="13" t="s">
        <v>4485</v>
      </c>
      <c r="AL156" s="115">
        <v>-0.99916736053289545</v>
      </c>
      <c r="AM156">
        <v>4</v>
      </c>
      <c r="AN156">
        <v>0.62059238363892488</v>
      </c>
      <c r="AO156" s="3" t="s">
        <v>4485</v>
      </c>
      <c r="AP156" s="13" t="s">
        <v>4485</v>
      </c>
      <c r="AR156" s="16">
        <v>-1.143473570658039</v>
      </c>
      <c r="AS156">
        <v>4</v>
      </c>
      <c r="AT156">
        <v>1.6640781007321945</v>
      </c>
      <c r="AU156" s="3" t="s">
        <v>4485</v>
      </c>
      <c r="AV156" s="13" t="s">
        <v>4485</v>
      </c>
      <c r="AY156" s="24">
        <v>0.12170078951638623</v>
      </c>
      <c r="AZ156" s="24">
        <v>1.6072888747558216</v>
      </c>
      <c r="BA156" s="24" t="s">
        <v>4485</v>
      </c>
      <c r="BF156" s="24">
        <v>-0.38316880136974985</v>
      </c>
      <c r="BG156" s="24">
        <v>3.6233411678672001</v>
      </c>
      <c r="BH156" s="24"/>
      <c r="BL156" s="3"/>
    </row>
    <row r="157" spans="1:64" x14ac:dyDescent="0.25">
      <c r="A157" s="12">
        <v>44967</v>
      </c>
      <c r="B157" s="115">
        <v>1.7806041335453173</v>
      </c>
      <c r="C157">
        <v>5</v>
      </c>
      <c r="D157" t="s">
        <v>4485</v>
      </c>
      <c r="E157" s="3" t="s">
        <v>4485</v>
      </c>
      <c r="F157" s="13" t="s">
        <v>4485</v>
      </c>
      <c r="H157" s="16">
        <v>2.1760978289074084</v>
      </c>
      <c r="I157">
        <v>5</v>
      </c>
      <c r="J157" t="s">
        <v>4485</v>
      </c>
      <c r="K157" s="3" t="s">
        <v>4485</v>
      </c>
      <c r="L157" s="13" t="s">
        <v>4485</v>
      </c>
      <c r="N157" s="115">
        <v>-1.6376122556788286</v>
      </c>
      <c r="O157">
        <v>5</v>
      </c>
      <c r="P157" t="s">
        <v>4485</v>
      </c>
      <c r="Q157" s="3" t="s">
        <v>4485</v>
      </c>
      <c r="R157" s="13" t="s">
        <v>4485</v>
      </c>
      <c r="T157" s="115">
        <v>-2.1691302853214132</v>
      </c>
      <c r="U157">
        <v>5</v>
      </c>
      <c r="V157" t="s">
        <v>4485</v>
      </c>
      <c r="W157" s="3" t="s">
        <v>4485</v>
      </c>
      <c r="X157" s="13" t="s">
        <v>4485</v>
      </c>
      <c r="Z157" s="16">
        <v>3.0570252792474948</v>
      </c>
      <c r="AA157">
        <v>5</v>
      </c>
      <c r="AB157" t="s">
        <v>4485</v>
      </c>
      <c r="AC157" s="3" t="s">
        <v>4485</v>
      </c>
      <c r="AD157" s="13" t="s">
        <v>4485</v>
      </c>
      <c r="AF157" s="16">
        <v>0.68007787151200039</v>
      </c>
      <c r="AG157">
        <v>5</v>
      </c>
      <c r="AH157" t="s">
        <v>4485</v>
      </c>
      <c r="AI157" s="3" t="s">
        <v>4485</v>
      </c>
      <c r="AJ157" s="13" t="s">
        <v>4485</v>
      </c>
      <c r="AL157" s="115">
        <v>1.3456686291000874</v>
      </c>
      <c r="AM157">
        <v>5</v>
      </c>
      <c r="AN157" t="s">
        <v>4485</v>
      </c>
      <c r="AO157" s="3" t="s">
        <v>4485</v>
      </c>
      <c r="AP157" s="13" t="s">
        <v>4485</v>
      </c>
      <c r="AR157" s="16">
        <v>-2.4225229157573041</v>
      </c>
      <c r="AS157">
        <v>5</v>
      </c>
      <c r="AT157" t="s">
        <v>4485</v>
      </c>
      <c r="AU157" s="3" t="s">
        <v>4485</v>
      </c>
      <c r="AV157" s="13" t="s">
        <v>4485</v>
      </c>
      <c r="AY157" s="24">
        <v>-0.2065001439074115</v>
      </c>
      <c r="AZ157" s="24" t="s">
        <v>4485</v>
      </c>
      <c r="BA157" s="24" t="s">
        <v>4485</v>
      </c>
      <c r="BF157" s="24">
        <v>0.26046646024440573</v>
      </c>
      <c r="BG157" s="24"/>
      <c r="BH157" s="24"/>
      <c r="BL157" s="3"/>
    </row>
    <row r="158" spans="1:64" x14ac:dyDescent="0.25">
      <c r="A158" s="12">
        <v>44970</v>
      </c>
      <c r="B158" s="115">
        <v>-15.713839425179636</v>
      </c>
      <c r="C158">
        <v>1</v>
      </c>
      <c r="D158" t="s">
        <v>4485</v>
      </c>
      <c r="E158" s="3" t="s">
        <v>4485</v>
      </c>
      <c r="F158" s="13" t="s">
        <v>4485</v>
      </c>
      <c r="H158" s="16">
        <v>-0.84553268946170823</v>
      </c>
      <c r="I158">
        <v>1</v>
      </c>
      <c r="J158" t="s">
        <v>4485</v>
      </c>
      <c r="K158" s="3" t="s">
        <v>4485</v>
      </c>
      <c r="L158" s="13" t="s">
        <v>4485</v>
      </c>
      <c r="N158" s="115">
        <v>-1.1815252416756117</v>
      </c>
      <c r="O158">
        <v>1</v>
      </c>
      <c r="P158" t="s">
        <v>4485</v>
      </c>
      <c r="Q158" s="3" t="s">
        <v>4485</v>
      </c>
      <c r="R158" s="13" t="s">
        <v>4485</v>
      </c>
      <c r="T158" s="115">
        <v>-1.4406690326434519</v>
      </c>
      <c r="U158">
        <v>1</v>
      </c>
      <c r="V158" t="s">
        <v>4485</v>
      </c>
      <c r="W158" s="3" t="s">
        <v>4485</v>
      </c>
      <c r="X158" s="13" t="s">
        <v>4485</v>
      </c>
      <c r="Z158" s="16">
        <v>4.7537554668187869E-2</v>
      </c>
      <c r="AA158">
        <v>1</v>
      </c>
      <c r="AB158" t="s">
        <v>4485</v>
      </c>
      <c r="AC158" s="3" t="s">
        <v>4485</v>
      </c>
      <c r="AD158" s="13" t="s">
        <v>4485</v>
      </c>
      <c r="AF158" s="16">
        <v>-0.5285275994534252</v>
      </c>
      <c r="AG158">
        <v>1</v>
      </c>
      <c r="AH158" t="s">
        <v>4485</v>
      </c>
      <c r="AI158" s="3" t="s">
        <v>4485</v>
      </c>
      <c r="AJ158" s="13" t="s">
        <v>4485</v>
      </c>
      <c r="AL158" s="115">
        <v>-0.99585062240664535</v>
      </c>
      <c r="AM158">
        <v>1</v>
      </c>
      <c r="AN158" t="s">
        <v>4485</v>
      </c>
      <c r="AO158" s="3" t="s">
        <v>4485</v>
      </c>
      <c r="AP158" s="13" t="s">
        <v>4485</v>
      </c>
      <c r="AR158" s="16">
        <v>7.8058599865801783</v>
      </c>
      <c r="AS158">
        <v>1</v>
      </c>
      <c r="AT158" t="s">
        <v>4485</v>
      </c>
      <c r="AU158" s="3" t="s">
        <v>4485</v>
      </c>
      <c r="AV158" s="13" t="s">
        <v>4485</v>
      </c>
      <c r="AY158" s="24">
        <v>-0.47937725758126476</v>
      </c>
      <c r="AZ158" s="24" t="s">
        <v>4485</v>
      </c>
      <c r="BA158" s="24" t="s">
        <v>4485</v>
      </c>
      <c r="BF158" s="24">
        <v>-1.9499648468524073</v>
      </c>
      <c r="BG158" s="24"/>
      <c r="BH158" s="24"/>
      <c r="BL158" s="3"/>
    </row>
    <row r="159" spans="1:64" x14ac:dyDescent="0.25">
      <c r="A159" s="12">
        <v>44971</v>
      </c>
      <c r="B159" s="115">
        <v>2.3721275018532162</v>
      </c>
      <c r="C159">
        <v>2</v>
      </c>
      <c r="D159" t="s">
        <v>4485</v>
      </c>
      <c r="E159" s="3" t="s">
        <v>4485</v>
      </c>
      <c r="F159" s="13" t="s">
        <v>4485</v>
      </c>
      <c r="H159" s="16">
        <v>-0.16134379489447104</v>
      </c>
      <c r="I159">
        <v>2</v>
      </c>
      <c r="J159" t="s">
        <v>4485</v>
      </c>
      <c r="K159" s="3" t="s">
        <v>4485</v>
      </c>
      <c r="L159" s="13" t="s">
        <v>4485</v>
      </c>
      <c r="N159" s="115">
        <v>0.59782608695651862</v>
      </c>
      <c r="O159">
        <v>2</v>
      </c>
      <c r="P159" t="s">
        <v>4485</v>
      </c>
      <c r="Q159" s="3" t="s">
        <v>4485</v>
      </c>
      <c r="R159" s="13" t="s">
        <v>4485</v>
      </c>
      <c r="T159" s="115">
        <v>1.4260757959285535</v>
      </c>
      <c r="U159">
        <v>2</v>
      </c>
      <c r="V159" t="s">
        <v>4485</v>
      </c>
      <c r="W159" s="3" t="s">
        <v>4485</v>
      </c>
      <c r="X159" s="13" t="s">
        <v>4485</v>
      </c>
      <c r="Z159" s="16">
        <v>-4.4283949444074802</v>
      </c>
      <c r="AA159">
        <v>2</v>
      </c>
      <c r="AB159" t="s">
        <v>4485</v>
      </c>
      <c r="AC159" s="3" t="s">
        <v>4485</v>
      </c>
      <c r="AD159" s="13" t="s">
        <v>4485</v>
      </c>
      <c r="AF159" s="16">
        <v>-1.3762894614068715</v>
      </c>
      <c r="AG159">
        <v>2</v>
      </c>
      <c r="AH159" t="s">
        <v>4485</v>
      </c>
      <c r="AI159" s="3" t="s">
        <v>4485</v>
      </c>
      <c r="AJ159" s="13" t="s">
        <v>4485</v>
      </c>
      <c r="AL159" s="115">
        <v>-1.1036602402905809</v>
      </c>
      <c r="AM159">
        <v>2</v>
      </c>
      <c r="AN159" t="s">
        <v>4485</v>
      </c>
      <c r="AO159" s="3" t="s">
        <v>4485</v>
      </c>
      <c r="AP159" s="13" t="s">
        <v>4485</v>
      </c>
      <c r="AR159" s="16">
        <v>6.9709543568464776</v>
      </c>
      <c r="AS159">
        <v>2</v>
      </c>
      <c r="AT159" t="s">
        <v>4485</v>
      </c>
      <c r="AU159" s="3" t="s">
        <v>4485</v>
      </c>
      <c r="AV159" s="13" t="s">
        <v>4485</v>
      </c>
      <c r="AY159" s="24">
        <v>0.89443978639234412</v>
      </c>
      <c r="AZ159" s="24" t="s">
        <v>4485</v>
      </c>
      <c r="BA159" s="24" t="s">
        <v>4485</v>
      </c>
      <c r="BF159" s="24">
        <v>0.72131565359742322</v>
      </c>
      <c r="BG159" s="24"/>
      <c r="BH159" s="24"/>
      <c r="BL159" s="3"/>
    </row>
    <row r="160" spans="1:64" x14ac:dyDescent="0.25">
      <c r="A160" s="12">
        <v>44972</v>
      </c>
      <c r="B160" s="115">
        <v>-0.18102824040550325</v>
      </c>
      <c r="C160">
        <v>3</v>
      </c>
      <c r="D160" t="s">
        <v>4485</v>
      </c>
      <c r="E160" s="3" t="s">
        <v>4485</v>
      </c>
      <c r="F160" s="13" t="s">
        <v>4485</v>
      </c>
      <c r="H160" s="16">
        <v>-4.7921408889406193E-2</v>
      </c>
      <c r="I160">
        <v>3</v>
      </c>
      <c r="J160" t="s">
        <v>4485</v>
      </c>
      <c r="K160" s="3" t="s">
        <v>4485</v>
      </c>
      <c r="L160" s="13" t="s">
        <v>4485</v>
      </c>
      <c r="N160" s="115">
        <v>0.10804970286332634</v>
      </c>
      <c r="O160">
        <v>3</v>
      </c>
      <c r="P160" t="s">
        <v>4485</v>
      </c>
      <c r="Q160" s="3" t="s">
        <v>4485</v>
      </c>
      <c r="R160" s="13" t="s">
        <v>4485</v>
      </c>
      <c r="T160" s="115">
        <v>-1.8946184400154695</v>
      </c>
      <c r="U160">
        <v>3</v>
      </c>
      <c r="V160" t="s">
        <v>4485</v>
      </c>
      <c r="W160" s="3" t="s">
        <v>4485</v>
      </c>
      <c r="X160" s="13" t="s">
        <v>4485</v>
      </c>
      <c r="Z160" s="16">
        <v>-1.2727453514964768</v>
      </c>
      <c r="AA160">
        <v>3</v>
      </c>
      <c r="AB160" t="s">
        <v>4485</v>
      </c>
      <c r="AC160" s="3" t="s">
        <v>4485</v>
      </c>
      <c r="AD160" s="13" t="s">
        <v>4485</v>
      </c>
      <c r="AF160" s="16">
        <v>0.93558644976478689</v>
      </c>
      <c r="AG160">
        <v>3</v>
      </c>
      <c r="AH160" t="s">
        <v>4485</v>
      </c>
      <c r="AI160" s="3" t="s">
        <v>4485</v>
      </c>
      <c r="AJ160" s="13" t="s">
        <v>4485</v>
      </c>
      <c r="AL160" s="115">
        <v>1.9918067523661567</v>
      </c>
      <c r="AM160">
        <v>3</v>
      </c>
      <c r="AN160" t="s">
        <v>4485</v>
      </c>
      <c r="AO160" s="3" t="s">
        <v>4485</v>
      </c>
      <c r="AP160" s="13" t="s">
        <v>4485</v>
      </c>
      <c r="AR160" s="16">
        <v>-3.840186190845619</v>
      </c>
      <c r="AS160">
        <v>3</v>
      </c>
      <c r="AT160" t="s">
        <v>4485</v>
      </c>
      <c r="AU160" s="3" t="s">
        <v>4485</v>
      </c>
      <c r="AV160" s="13" t="s">
        <v>4485</v>
      </c>
      <c r="AY160" s="24">
        <v>0.47964706899388454</v>
      </c>
      <c r="AZ160" s="24" t="s">
        <v>4485</v>
      </c>
      <c r="BA160" s="24" t="s">
        <v>4485</v>
      </c>
      <c r="BF160" s="24">
        <v>-0.51242477201909931</v>
      </c>
      <c r="BG160" s="24"/>
      <c r="BH160" s="24"/>
      <c r="BL160" s="3"/>
    </row>
    <row r="161" spans="1:64" x14ac:dyDescent="0.25">
      <c r="A161" s="12">
        <v>44973</v>
      </c>
      <c r="B161" s="115">
        <v>2.4301777294160281</v>
      </c>
      <c r="C161">
        <v>4</v>
      </c>
      <c r="D161">
        <v>-10.206677265500803</v>
      </c>
      <c r="E161" s="3" t="s">
        <v>4485</v>
      </c>
      <c r="F161" s="13" t="s">
        <v>4485</v>
      </c>
      <c r="H161" s="16">
        <v>0.91263699326172931</v>
      </c>
      <c r="I161">
        <v>4</v>
      </c>
      <c r="J161">
        <v>2.0229108683711772</v>
      </c>
      <c r="K161" s="3" t="s">
        <v>4485</v>
      </c>
      <c r="L161" s="13" t="s">
        <v>4485</v>
      </c>
      <c r="N161" s="115">
        <v>0.86346465191580912</v>
      </c>
      <c r="O161">
        <v>4</v>
      </c>
      <c r="P161">
        <v>-1.2678288431061837</v>
      </c>
      <c r="Q161" s="3" t="s">
        <v>4485</v>
      </c>
      <c r="R161" s="13" t="s">
        <v>4485</v>
      </c>
      <c r="T161" s="115">
        <v>0.74525259763526275</v>
      </c>
      <c r="U161">
        <v>4</v>
      </c>
      <c r="V161">
        <v>-3.341354417325535</v>
      </c>
      <c r="W161" s="3" t="s">
        <v>4485</v>
      </c>
      <c r="X161" s="13" t="s">
        <v>4485</v>
      </c>
      <c r="Z161" s="16">
        <v>0.71507704703394326</v>
      </c>
      <c r="AA161">
        <v>4</v>
      </c>
      <c r="AB161">
        <v>-2.0184205369390575</v>
      </c>
      <c r="AC161" s="3" t="s">
        <v>4485</v>
      </c>
      <c r="AD161" s="13" t="s">
        <v>4485</v>
      </c>
      <c r="AF161" s="16">
        <v>0.59624547608509104</v>
      </c>
      <c r="AG161">
        <v>4</v>
      </c>
      <c r="AH161">
        <v>0.28812459441920596</v>
      </c>
      <c r="AI161" s="3" t="s">
        <v>4485</v>
      </c>
      <c r="AJ161" s="13" t="s">
        <v>4485</v>
      </c>
      <c r="AL161" s="115">
        <v>2.963988919667587</v>
      </c>
      <c r="AM161">
        <v>4</v>
      </c>
      <c r="AN161">
        <v>4.2052144659377628</v>
      </c>
      <c r="AO161" s="3" t="s">
        <v>4485</v>
      </c>
      <c r="AP161" s="13" t="s">
        <v>4485</v>
      </c>
      <c r="AR161" s="16">
        <v>5.0423557886244339</v>
      </c>
      <c r="AS161">
        <v>4</v>
      </c>
      <c r="AT161">
        <v>13.662156263640323</v>
      </c>
      <c r="AU161" s="3" t="s">
        <v>4485</v>
      </c>
      <c r="AV161" s="13" t="s">
        <v>4485</v>
      </c>
      <c r="AY161" s="24">
        <v>0.11101335768226313</v>
      </c>
      <c r="AZ161" s="24">
        <v>0.79582193484206676</v>
      </c>
      <c r="BA161" s="24" t="s">
        <v>4485</v>
      </c>
      <c r="BF161" s="24">
        <v>1.8284184036585032</v>
      </c>
      <c r="BG161" s="24">
        <v>0.26856647241685</v>
      </c>
      <c r="BH161" s="24"/>
      <c r="BL161" s="3"/>
    </row>
    <row r="162" spans="1:64" x14ac:dyDescent="0.25">
      <c r="A162" s="12">
        <v>44974</v>
      </c>
      <c r="B162" s="115">
        <v>-1.8059490084985717</v>
      </c>
      <c r="C162">
        <v>5</v>
      </c>
      <c r="D162" t="s">
        <v>4485</v>
      </c>
      <c r="E162" s="3" t="s">
        <v>4485</v>
      </c>
      <c r="F162" s="13" t="s">
        <v>4485</v>
      </c>
      <c r="H162" s="16">
        <v>0.38744527545279356</v>
      </c>
      <c r="I162">
        <v>5</v>
      </c>
      <c r="J162" t="s">
        <v>4485</v>
      </c>
      <c r="K162" s="3" t="s">
        <v>4485</v>
      </c>
      <c r="L162" s="13" t="s">
        <v>4485</v>
      </c>
      <c r="N162" s="115">
        <v>2.9427501337613697</v>
      </c>
      <c r="O162">
        <v>5</v>
      </c>
      <c r="P162" t="s">
        <v>4485</v>
      </c>
      <c r="Q162" s="3" t="s">
        <v>4485</v>
      </c>
      <c r="R162" s="13" t="s">
        <v>4485</v>
      </c>
      <c r="T162" s="115">
        <v>2.1267515470517009</v>
      </c>
      <c r="U162">
        <v>5</v>
      </c>
      <c r="V162" t="s">
        <v>4485</v>
      </c>
      <c r="W162" s="3" t="s">
        <v>4485</v>
      </c>
      <c r="X162" s="13" t="s">
        <v>4485</v>
      </c>
      <c r="Z162" s="16">
        <v>-3.0399999999999974</v>
      </c>
      <c r="AA162">
        <v>5</v>
      </c>
      <c r="AB162" t="s">
        <v>4485</v>
      </c>
      <c r="AC162" s="3" t="s">
        <v>4485</v>
      </c>
      <c r="AD162" s="13" t="s">
        <v>4485</v>
      </c>
      <c r="AF162" s="16">
        <v>0.68847706801946129</v>
      </c>
      <c r="AG162">
        <v>5</v>
      </c>
      <c r="AH162" t="s">
        <v>4485</v>
      </c>
      <c r="AI162" s="3" t="s">
        <v>4485</v>
      </c>
      <c r="AJ162" s="13" t="s">
        <v>4485</v>
      </c>
      <c r="AL162" s="115">
        <v>-1.9235942964756465</v>
      </c>
      <c r="AM162">
        <v>5</v>
      </c>
      <c r="AN162" t="s">
        <v>4485</v>
      </c>
      <c r="AO162" s="3" t="s">
        <v>4485</v>
      </c>
      <c r="AP162" s="13" t="s">
        <v>4485</v>
      </c>
      <c r="AR162" s="16">
        <v>0.15360983102919898</v>
      </c>
      <c r="AS162">
        <v>5</v>
      </c>
      <c r="AT162" t="s">
        <v>4485</v>
      </c>
      <c r="AU162" s="3" t="s">
        <v>4485</v>
      </c>
      <c r="AV162" s="13" t="s">
        <v>4485</v>
      </c>
      <c r="AY162" s="24">
        <v>-0.50815459210404734</v>
      </c>
      <c r="AZ162" s="24" t="s">
        <v>4485</v>
      </c>
      <c r="BA162" s="24" t="s">
        <v>4485</v>
      </c>
      <c r="BF162" s="24">
        <v>-1.4130583901783199E-2</v>
      </c>
      <c r="BG162" s="24"/>
      <c r="BH162" s="24"/>
      <c r="BL162" s="3"/>
    </row>
    <row r="163" spans="1:64" x14ac:dyDescent="0.25">
      <c r="A163" s="12">
        <v>44977</v>
      </c>
      <c r="B163" s="115">
        <v>-0.79336458708979041</v>
      </c>
      <c r="C163">
        <v>1</v>
      </c>
      <c r="D163" t="s">
        <v>4485</v>
      </c>
      <c r="E163" s="3" t="s">
        <v>4485</v>
      </c>
      <c r="F163" s="13" t="s">
        <v>4485</v>
      </c>
      <c r="H163" s="16">
        <v>-0.7833458939608563</v>
      </c>
      <c r="I163">
        <v>1</v>
      </c>
      <c r="J163" t="s">
        <v>4485</v>
      </c>
      <c r="K163" s="3" t="s">
        <v>4485</v>
      </c>
      <c r="L163" s="13" t="s">
        <v>4485</v>
      </c>
      <c r="N163" s="115">
        <v>0.31185031185030887</v>
      </c>
      <c r="O163">
        <v>1</v>
      </c>
      <c r="P163" t="s">
        <v>4485</v>
      </c>
      <c r="Q163" s="3" t="s">
        <v>4485</v>
      </c>
      <c r="R163" s="13" t="s">
        <v>4485</v>
      </c>
      <c r="T163" s="115">
        <v>-6.1080930491711971</v>
      </c>
      <c r="U163">
        <v>1</v>
      </c>
      <c r="V163" t="s">
        <v>4485</v>
      </c>
      <c r="W163" s="3" t="s">
        <v>4485</v>
      </c>
      <c r="X163" s="13" t="s">
        <v>4485</v>
      </c>
      <c r="Z163" s="16">
        <v>1.1654290429042857</v>
      </c>
      <c r="AA163">
        <v>1</v>
      </c>
      <c r="AB163" t="s">
        <v>4485</v>
      </c>
      <c r="AC163" s="3" t="s">
        <v>4485</v>
      </c>
      <c r="AD163" s="13" t="s">
        <v>4485</v>
      </c>
      <c r="AF163" s="16">
        <v>-0.48840676571898622</v>
      </c>
      <c r="AG163">
        <v>1</v>
      </c>
      <c r="AH163" t="s">
        <v>4485</v>
      </c>
      <c r="AI163" s="3" t="s">
        <v>4485</v>
      </c>
      <c r="AJ163" s="13" t="s">
        <v>4485</v>
      </c>
      <c r="AL163" s="115">
        <v>1.371553970649057E-2</v>
      </c>
      <c r="AM163">
        <v>1</v>
      </c>
      <c r="AN163" t="s">
        <v>4485</v>
      </c>
      <c r="AO163" s="3" t="s">
        <v>4485</v>
      </c>
      <c r="AP163" s="13" t="s">
        <v>4485</v>
      </c>
      <c r="AR163" s="16">
        <v>-0.63266871165645477</v>
      </c>
      <c r="AS163">
        <v>1</v>
      </c>
      <c r="AT163" t="s">
        <v>4485</v>
      </c>
      <c r="AU163" s="3" t="s">
        <v>4485</v>
      </c>
      <c r="AV163" s="13" t="s">
        <v>4485</v>
      </c>
      <c r="AY163" s="24">
        <v>-0.55505400073562583</v>
      </c>
      <c r="AZ163" s="24" t="s">
        <v>4485</v>
      </c>
      <c r="BA163" s="24" t="s">
        <v>4485</v>
      </c>
      <c r="BF163" s="24">
        <v>-0.99128851474775237</v>
      </c>
      <c r="BG163" s="24"/>
      <c r="BH163" s="24"/>
      <c r="BL163" s="3"/>
    </row>
    <row r="164" spans="1:64" x14ac:dyDescent="0.25">
      <c r="A164" s="12">
        <v>44978</v>
      </c>
      <c r="B164" s="115">
        <v>-1.817520901490367</v>
      </c>
      <c r="C164">
        <v>2</v>
      </c>
      <c r="D164" t="s">
        <v>4485</v>
      </c>
      <c r="E164" s="3" t="s">
        <v>4485</v>
      </c>
      <c r="F164" s="13" t="s">
        <v>4485</v>
      </c>
      <c r="H164" s="16">
        <v>0.19456337308854288</v>
      </c>
      <c r="I164">
        <v>2</v>
      </c>
      <c r="J164" t="s">
        <v>4485</v>
      </c>
      <c r="K164" s="3" t="s">
        <v>4485</v>
      </c>
      <c r="L164" s="13" t="s">
        <v>4485</v>
      </c>
      <c r="N164" s="115">
        <v>-1.1917098445595913</v>
      </c>
      <c r="O164">
        <v>2</v>
      </c>
      <c r="P164" t="s">
        <v>4485</v>
      </c>
      <c r="Q164" s="3" t="s">
        <v>4485</v>
      </c>
      <c r="R164" s="13" t="s">
        <v>4485</v>
      </c>
      <c r="T164" s="115">
        <v>-6.060381277353299</v>
      </c>
      <c r="U164">
        <v>2</v>
      </c>
      <c r="V164" t="s">
        <v>4485</v>
      </c>
      <c r="W164" s="3" t="s">
        <v>4485</v>
      </c>
      <c r="X164" s="13" t="s">
        <v>4485</v>
      </c>
      <c r="Z164" s="16">
        <v>1.5597920277296431</v>
      </c>
      <c r="AA164">
        <v>2</v>
      </c>
      <c r="AB164" t="s">
        <v>4485</v>
      </c>
      <c r="AC164" s="3" t="s">
        <v>4485</v>
      </c>
      <c r="AD164" s="13" t="s">
        <v>4485</v>
      </c>
      <c r="AF164" s="16">
        <v>-1.3742508782806317</v>
      </c>
      <c r="AG164">
        <v>2</v>
      </c>
      <c r="AH164" t="s">
        <v>4485</v>
      </c>
      <c r="AI164" s="3" t="s">
        <v>4485</v>
      </c>
      <c r="AJ164" s="13" t="s">
        <v>4485</v>
      </c>
      <c r="AL164" s="115">
        <v>-1.9473395501919972</v>
      </c>
      <c r="AM164">
        <v>2</v>
      </c>
      <c r="AN164" t="s">
        <v>4485</v>
      </c>
      <c r="AO164" s="3" t="s">
        <v>4485</v>
      </c>
      <c r="AP164" s="13" t="s">
        <v>4485</v>
      </c>
      <c r="AR164" s="16">
        <v>-1.6785645379123928</v>
      </c>
      <c r="AS164">
        <v>2</v>
      </c>
      <c r="AT164" t="s">
        <v>4485</v>
      </c>
      <c r="AU164" s="3" t="s">
        <v>4485</v>
      </c>
      <c r="AV164" s="13" t="s">
        <v>4485</v>
      </c>
      <c r="AY164" s="24">
        <v>-0.10031045806573316</v>
      </c>
      <c r="AZ164" s="24" t="s">
        <v>4485</v>
      </c>
      <c r="BA164" s="24" t="s">
        <v>4485</v>
      </c>
      <c r="BF164" s="24">
        <v>-1.6860791102385619</v>
      </c>
      <c r="BG164" s="24"/>
      <c r="BH164" s="24"/>
      <c r="BL164" s="3"/>
    </row>
    <row r="165" spans="1:64" x14ac:dyDescent="0.25">
      <c r="A165" s="12">
        <v>44979</v>
      </c>
      <c r="B165" s="115">
        <v>-2.036282858200666</v>
      </c>
      <c r="C165">
        <v>3</v>
      </c>
      <c r="D165" t="s">
        <v>4485</v>
      </c>
      <c r="E165" s="3" t="s">
        <v>4485</v>
      </c>
      <c r="F165" s="13" t="s">
        <v>4485</v>
      </c>
      <c r="H165" s="16">
        <v>-1.3334247553598282</v>
      </c>
      <c r="I165">
        <v>3</v>
      </c>
      <c r="J165" t="s">
        <v>4485</v>
      </c>
      <c r="K165" s="3" t="s">
        <v>4485</v>
      </c>
      <c r="L165" s="13" t="s">
        <v>4485</v>
      </c>
      <c r="N165" s="115">
        <v>2.6219192448872577</v>
      </c>
      <c r="O165">
        <v>3</v>
      </c>
      <c r="P165" t="s">
        <v>4485</v>
      </c>
      <c r="Q165" s="3" t="s">
        <v>4485</v>
      </c>
      <c r="R165" s="13" t="s">
        <v>4485</v>
      </c>
      <c r="T165" s="115">
        <v>1.6069172457359373</v>
      </c>
      <c r="U165">
        <v>3</v>
      </c>
      <c r="V165" t="s">
        <v>4485</v>
      </c>
      <c r="W165" s="3" t="s">
        <v>4485</v>
      </c>
      <c r="X165" s="13" t="s">
        <v>4485</v>
      </c>
      <c r="Z165" s="16">
        <v>3.6739610519975816</v>
      </c>
      <c r="AA165">
        <v>3</v>
      </c>
      <c r="AB165" t="s">
        <v>4485</v>
      </c>
      <c r="AC165" s="3" t="s">
        <v>4485</v>
      </c>
      <c r="AD165" s="13" t="s">
        <v>4485</v>
      </c>
      <c r="AF165" s="16">
        <v>0.20691461498166816</v>
      </c>
      <c r="AG165">
        <v>3</v>
      </c>
      <c r="AH165" t="s">
        <v>4485</v>
      </c>
      <c r="AI165" s="3" t="s">
        <v>4485</v>
      </c>
      <c r="AJ165" s="13" t="s">
        <v>4485</v>
      </c>
      <c r="AL165" s="115">
        <v>-2.4895104895104834</v>
      </c>
      <c r="AM165">
        <v>3</v>
      </c>
      <c r="AN165" t="s">
        <v>4485</v>
      </c>
      <c r="AO165" s="3" t="s">
        <v>4485</v>
      </c>
      <c r="AP165" s="13" t="s">
        <v>4485</v>
      </c>
      <c r="AR165" s="16">
        <v>-2.3940345368916884</v>
      </c>
      <c r="AS165">
        <v>3</v>
      </c>
      <c r="AT165" t="s">
        <v>4485</v>
      </c>
      <c r="AU165" s="3" t="s">
        <v>4485</v>
      </c>
      <c r="AV165" s="13" t="s">
        <v>4485</v>
      </c>
      <c r="AY165" s="24">
        <v>-1.528045011134991</v>
      </c>
      <c r="AZ165" s="24" t="s">
        <v>4485</v>
      </c>
      <c r="BA165" s="24" t="s">
        <v>4485</v>
      </c>
      <c r="BF165" s="24">
        <v>-0.12678780402410911</v>
      </c>
      <c r="BG165" s="24"/>
      <c r="BH165" s="24"/>
      <c r="BL165" s="3"/>
    </row>
    <row r="166" spans="1:64" x14ac:dyDescent="0.25">
      <c r="A166" s="12">
        <v>44980</v>
      </c>
      <c r="B166" s="115">
        <v>0.15117157974299972</v>
      </c>
      <c r="C166">
        <v>4</v>
      </c>
      <c r="D166">
        <v>-6.1614730878186892</v>
      </c>
      <c r="E166" s="3" t="s">
        <v>4485</v>
      </c>
      <c r="F166" s="13" t="s">
        <v>4485</v>
      </c>
      <c r="H166" s="16">
        <v>-0.18461578805898121</v>
      </c>
      <c r="I166">
        <v>4</v>
      </c>
      <c r="J166">
        <v>-1.7176181088384372</v>
      </c>
      <c r="K166" s="3" t="s">
        <v>4485</v>
      </c>
      <c r="L166" s="13" t="s">
        <v>4485</v>
      </c>
      <c r="N166" s="115">
        <v>4.8543689320388355</v>
      </c>
      <c r="O166">
        <v>4</v>
      </c>
      <c r="P166">
        <v>9.7913322632423672</v>
      </c>
      <c r="Q166" s="3" t="s">
        <v>4485</v>
      </c>
      <c r="R166" s="13" t="s">
        <v>4485</v>
      </c>
      <c r="T166" s="115">
        <v>-3.341752477171168</v>
      </c>
      <c r="U166">
        <v>4</v>
      </c>
      <c r="V166">
        <v>-11.533537235934283</v>
      </c>
      <c r="W166" s="3" t="s">
        <v>4485</v>
      </c>
      <c r="X166" s="13" t="s">
        <v>4485</v>
      </c>
      <c r="Z166" s="16">
        <v>0.99728892331525509</v>
      </c>
      <c r="AA166">
        <v>4</v>
      </c>
      <c r="AB166">
        <v>4.3099999999999907</v>
      </c>
      <c r="AC166" s="3" t="s">
        <v>4485</v>
      </c>
      <c r="AD166" s="13" t="s">
        <v>4485</v>
      </c>
      <c r="AF166" s="16">
        <v>-0.94618259755875156</v>
      </c>
      <c r="AG166">
        <v>4</v>
      </c>
      <c r="AH166">
        <v>-1.9127238844600916</v>
      </c>
      <c r="AI166" s="3" t="s">
        <v>4485</v>
      </c>
      <c r="AJ166" s="13" t="s">
        <v>4485</v>
      </c>
      <c r="AL166" s="115">
        <v>-1.6351118760757444</v>
      </c>
      <c r="AM166">
        <v>4</v>
      </c>
      <c r="AN166">
        <v>-7.7481840193704627</v>
      </c>
      <c r="AO166" s="3" t="s">
        <v>4485</v>
      </c>
      <c r="AP166" s="13" t="s">
        <v>4485</v>
      </c>
      <c r="AR166" s="16">
        <v>-1.1660635303578517</v>
      </c>
      <c r="AS166">
        <v>4</v>
      </c>
      <c r="AT166">
        <v>-5.6067588325652711</v>
      </c>
      <c r="AU166" s="3" t="s">
        <v>4485</v>
      </c>
      <c r="AV166" s="13" t="s">
        <v>4485</v>
      </c>
      <c r="AY166" s="24">
        <v>-0.24523905823643938</v>
      </c>
      <c r="AZ166" s="24">
        <v>-2.90865138044505</v>
      </c>
      <c r="BA166" s="24" t="s">
        <v>4485</v>
      </c>
      <c r="BF166" s="24">
        <v>-0.23768957340993704</v>
      </c>
      <c r="BG166" s="24">
        <v>-2.9349525636598002</v>
      </c>
      <c r="BH166" s="24"/>
      <c r="BL166" s="3"/>
    </row>
    <row r="167" spans="1:64" x14ac:dyDescent="0.25">
      <c r="A167" s="12">
        <v>44981</v>
      </c>
      <c r="B167" s="115">
        <v>1.5849056603773541</v>
      </c>
      <c r="C167">
        <v>5</v>
      </c>
      <c r="D167" t="s">
        <v>4485</v>
      </c>
      <c r="E167" s="3" t="s">
        <v>4485</v>
      </c>
      <c r="F167" s="13" t="s">
        <v>4485</v>
      </c>
      <c r="H167" s="16">
        <v>3.0213186873853512E-3</v>
      </c>
      <c r="I167">
        <v>5</v>
      </c>
      <c r="J167" t="s">
        <v>4485</v>
      </c>
      <c r="K167" s="3" t="s">
        <v>4485</v>
      </c>
      <c r="L167" s="13" t="s">
        <v>4485</v>
      </c>
      <c r="N167" s="115">
        <v>5.3606237816764137</v>
      </c>
      <c r="O167">
        <v>5</v>
      </c>
      <c r="P167" t="s">
        <v>4485</v>
      </c>
      <c r="Q167" s="3" t="s">
        <v>4485</v>
      </c>
      <c r="R167" s="13" t="s">
        <v>4485</v>
      </c>
      <c r="T167" s="115">
        <v>-1.5155778894472287</v>
      </c>
      <c r="U167">
        <v>5</v>
      </c>
      <c r="V167" t="s">
        <v>4485</v>
      </c>
      <c r="W167" s="3" t="s">
        <v>4485</v>
      </c>
      <c r="X167" s="13" t="s">
        <v>4485</v>
      </c>
      <c r="Z167" s="16">
        <v>10.593423449333718</v>
      </c>
      <c r="AA167">
        <v>5</v>
      </c>
      <c r="AB167" t="s">
        <v>4485</v>
      </c>
      <c r="AC167" s="3" t="s">
        <v>4485</v>
      </c>
      <c r="AD167" s="13" t="s">
        <v>4485</v>
      </c>
      <c r="AF167" s="16">
        <v>-0.73092856954375851</v>
      </c>
      <c r="AG167">
        <v>5</v>
      </c>
      <c r="AH167" t="s">
        <v>4485</v>
      </c>
      <c r="AI167" s="3" t="s">
        <v>4485</v>
      </c>
      <c r="AJ167" s="13" t="s">
        <v>4485</v>
      </c>
      <c r="AL167" s="115">
        <v>0.9186351706036846</v>
      </c>
      <c r="AM167">
        <v>5</v>
      </c>
      <c r="AN167" t="s">
        <v>4485</v>
      </c>
      <c r="AO167" s="3" t="s">
        <v>4485</v>
      </c>
      <c r="AP167" s="13" t="s">
        <v>4485</v>
      </c>
      <c r="AR167" s="16">
        <v>-1.0781122864117192</v>
      </c>
      <c r="AS167">
        <v>5</v>
      </c>
      <c r="AT167" t="s">
        <v>4485</v>
      </c>
      <c r="AU167" s="3" t="s">
        <v>4485</v>
      </c>
      <c r="AV167" s="13" t="s">
        <v>4485</v>
      </c>
      <c r="AY167" s="24">
        <v>-0.25954743379256612</v>
      </c>
      <c r="AZ167" s="24" t="s">
        <v>4485</v>
      </c>
      <c r="BA167" s="24" t="s">
        <v>4485</v>
      </c>
      <c r="BF167" s="24">
        <v>1.6040723918390984</v>
      </c>
      <c r="BG167" s="24"/>
      <c r="BH167" s="24"/>
      <c r="BL167" s="3"/>
    </row>
    <row r="168" spans="1:64" x14ac:dyDescent="0.25">
      <c r="A168" s="12">
        <v>44984</v>
      </c>
      <c r="B168" s="115">
        <v>0.29717682020802799</v>
      </c>
      <c r="C168">
        <v>1</v>
      </c>
      <c r="D168" t="s">
        <v>4485</v>
      </c>
      <c r="E168" s="3" t="s">
        <v>4485</v>
      </c>
      <c r="F168" s="13" t="s">
        <v>4485</v>
      </c>
      <c r="H168" s="16">
        <v>-0.70512820512820895</v>
      </c>
      <c r="I168">
        <v>1</v>
      </c>
      <c r="J168" t="s">
        <v>4485</v>
      </c>
      <c r="K168" s="3" t="s">
        <v>4485</v>
      </c>
      <c r="L168" s="13" t="s">
        <v>4485</v>
      </c>
      <c r="N168" s="115">
        <v>-0.50878815911193076</v>
      </c>
      <c r="O168">
        <v>1</v>
      </c>
      <c r="P168" t="s">
        <v>4485</v>
      </c>
      <c r="Q168" s="3" t="s">
        <v>4485</v>
      </c>
      <c r="R168" s="13" t="s">
        <v>4485</v>
      </c>
      <c r="T168" s="115">
        <v>-1.7919830190219648</v>
      </c>
      <c r="U168">
        <v>1</v>
      </c>
      <c r="V168" t="s">
        <v>4485</v>
      </c>
      <c r="W168" s="3" t="s">
        <v>4485</v>
      </c>
      <c r="X168" s="13" t="s">
        <v>4485</v>
      </c>
      <c r="Z168" s="16">
        <v>-4.7503467406379993</v>
      </c>
      <c r="AA168">
        <v>1</v>
      </c>
      <c r="AB168" t="s">
        <v>4485</v>
      </c>
      <c r="AC168" s="3" t="s">
        <v>4485</v>
      </c>
      <c r="AD168" s="13" t="s">
        <v>4485</v>
      </c>
      <c r="AF168" s="16">
        <v>-2.2860180754917598</v>
      </c>
      <c r="AG168">
        <v>1</v>
      </c>
      <c r="AH168" t="s">
        <v>4485</v>
      </c>
      <c r="AI168" s="3" t="s">
        <v>4485</v>
      </c>
      <c r="AJ168" s="13" t="s">
        <v>4485</v>
      </c>
      <c r="AL168" s="115">
        <v>1.1270047680970892</v>
      </c>
      <c r="AM168">
        <v>1</v>
      </c>
      <c r="AN168" t="s">
        <v>4485</v>
      </c>
      <c r="AO168" s="3" t="s">
        <v>4485</v>
      </c>
      <c r="AP168" s="13" t="s">
        <v>4485</v>
      </c>
      <c r="AR168" s="16">
        <v>0.90479128110219564</v>
      </c>
      <c r="AS168">
        <v>1</v>
      </c>
      <c r="AT168" t="s">
        <v>4485</v>
      </c>
      <c r="AU168" s="3" t="s">
        <v>4485</v>
      </c>
      <c r="AV168" s="13" t="s">
        <v>4485</v>
      </c>
      <c r="AY168" s="24">
        <v>-0.41853221724741235</v>
      </c>
      <c r="AZ168" s="24" t="s">
        <v>4485</v>
      </c>
      <c r="BA168" s="24" t="s">
        <v>4485</v>
      </c>
      <c r="BF168" s="24">
        <v>-0.88502261572053142</v>
      </c>
      <c r="BG168" s="24"/>
      <c r="BH168" s="24"/>
      <c r="BL168" s="3"/>
    </row>
    <row r="169" spans="1:64" x14ac:dyDescent="0.25">
      <c r="A169" s="12">
        <v>44985</v>
      </c>
      <c r="B169" s="115">
        <v>2.5555555555555469</v>
      </c>
      <c r="C169">
        <v>2</v>
      </c>
      <c r="D169" t="s">
        <v>4485</v>
      </c>
      <c r="E169" s="3" t="s">
        <v>4485</v>
      </c>
      <c r="F169" s="13" t="s">
        <v>4485</v>
      </c>
      <c r="H169" s="16">
        <v>0.46050333901301449</v>
      </c>
      <c r="I169">
        <v>2</v>
      </c>
      <c r="J169" t="s">
        <v>4485</v>
      </c>
      <c r="K169" s="3" t="s">
        <v>4485</v>
      </c>
      <c r="L169" s="13" t="s">
        <v>4485</v>
      </c>
      <c r="N169" s="115">
        <v>-5.4858205485820468</v>
      </c>
      <c r="O169">
        <v>2</v>
      </c>
      <c r="P169" t="s">
        <v>4485</v>
      </c>
      <c r="Q169" s="3" t="s">
        <v>4485</v>
      </c>
      <c r="R169" s="13" t="s">
        <v>4485</v>
      </c>
      <c r="T169" s="115">
        <v>8.5581279354919193</v>
      </c>
      <c r="U169">
        <v>2</v>
      </c>
      <c r="V169" t="s">
        <v>4485</v>
      </c>
      <c r="W169" s="3" t="s">
        <v>4485</v>
      </c>
      <c r="X169" s="13" t="s">
        <v>4485</v>
      </c>
      <c r="Z169" s="16">
        <v>1.6108481980342231</v>
      </c>
      <c r="AA169">
        <v>2</v>
      </c>
      <c r="AB169" t="s">
        <v>4485</v>
      </c>
      <c r="AC169" s="3" t="s">
        <v>4485</v>
      </c>
      <c r="AD169" s="13" t="s">
        <v>4485</v>
      </c>
      <c r="AF169" s="16">
        <v>-0.22306855277475021</v>
      </c>
      <c r="AG169">
        <v>2</v>
      </c>
      <c r="AH169" t="s">
        <v>4485</v>
      </c>
      <c r="AI169" s="3" t="s">
        <v>4485</v>
      </c>
      <c r="AJ169" s="13" t="s">
        <v>4485</v>
      </c>
      <c r="AL169" s="115">
        <v>0.48578368338333722</v>
      </c>
      <c r="AM169">
        <v>2</v>
      </c>
      <c r="AN169" t="s">
        <v>4485</v>
      </c>
      <c r="AO169" s="3" t="s">
        <v>4485</v>
      </c>
      <c r="AP169" s="13" t="s">
        <v>4485</v>
      </c>
      <c r="AR169" s="16">
        <v>0.69288771143265426</v>
      </c>
      <c r="AS169">
        <v>2</v>
      </c>
      <c r="AT169" t="s">
        <v>4485</v>
      </c>
      <c r="AU169" s="3" t="s">
        <v>4485</v>
      </c>
      <c r="AV169" s="13" t="s">
        <v>4485</v>
      </c>
      <c r="AY169" s="24">
        <v>-0.51027155070805563</v>
      </c>
      <c r="AZ169" s="24" t="s">
        <v>4485</v>
      </c>
      <c r="BA169" s="24" t="s">
        <v>4485</v>
      </c>
      <c r="BF169" s="24">
        <v>1.1596358143981929</v>
      </c>
      <c r="BG169" s="24"/>
      <c r="BH169" s="24"/>
      <c r="BL169" s="3"/>
    </row>
    <row r="170" spans="1:64" x14ac:dyDescent="0.25">
      <c r="A170" s="12">
        <v>44986</v>
      </c>
      <c r="B170" s="115">
        <v>2.0946189960274508</v>
      </c>
      <c r="C170">
        <v>3</v>
      </c>
      <c r="D170" t="s">
        <v>4485</v>
      </c>
      <c r="E170" s="3">
        <v>44986</v>
      </c>
      <c r="F170" s="13">
        <v>-10.965688008489561</v>
      </c>
      <c r="H170" s="16">
        <v>0.58230718481734367</v>
      </c>
      <c r="I170">
        <v>3</v>
      </c>
      <c r="J170" t="s">
        <v>4485</v>
      </c>
      <c r="K170" s="3">
        <v>44986</v>
      </c>
      <c r="L170" s="13">
        <v>-0.75266916727216859</v>
      </c>
      <c r="N170" s="115">
        <v>4.6728971962616823</v>
      </c>
      <c r="O170">
        <v>3</v>
      </c>
      <c r="P170" t="s">
        <v>4485</v>
      </c>
      <c r="Q170" s="3">
        <v>44986</v>
      </c>
      <c r="R170" s="13">
        <v>-12.265037593984973</v>
      </c>
      <c r="T170" s="115">
        <v>2.3776705720192934</v>
      </c>
      <c r="U170">
        <v>3</v>
      </c>
      <c r="V170" t="s">
        <v>4485</v>
      </c>
      <c r="W170" s="3">
        <v>44986</v>
      </c>
      <c r="X170" s="13">
        <v>2.898388122218476</v>
      </c>
      <c r="Z170" s="16">
        <v>2.9467084639498515</v>
      </c>
      <c r="AA170">
        <v>3</v>
      </c>
      <c r="AB170" t="s">
        <v>4485</v>
      </c>
      <c r="AC170" s="3">
        <v>44986</v>
      </c>
      <c r="AD170" s="13">
        <v>11.171045763006781</v>
      </c>
      <c r="AF170" s="16">
        <v>2.2792954904847567</v>
      </c>
      <c r="AG170">
        <v>3</v>
      </c>
      <c r="AH170" t="s">
        <v>4485</v>
      </c>
      <c r="AI170" s="3">
        <v>44986</v>
      </c>
      <c r="AJ170" s="13">
        <v>4.934157914378634</v>
      </c>
      <c r="AL170" s="115">
        <v>1.1374946679937439</v>
      </c>
      <c r="AM170">
        <v>3</v>
      </c>
      <c r="AN170" t="s">
        <v>4485</v>
      </c>
      <c r="AO170" s="3">
        <v>44986</v>
      </c>
      <c r="AP170" s="13">
        <v>0.29523407844791461</v>
      </c>
      <c r="AR170" s="16">
        <v>4.6144505160898515</v>
      </c>
      <c r="AS170">
        <v>3</v>
      </c>
      <c r="AT170" t="s">
        <v>4485</v>
      </c>
      <c r="AU170" s="3">
        <v>44986</v>
      </c>
      <c r="AV170" s="13">
        <v>-2.6310698394273468</v>
      </c>
      <c r="AY170" s="24">
        <v>0.84922806642414428</v>
      </c>
      <c r="AZ170" s="24" t="s">
        <v>4485</v>
      </c>
      <c r="BA170" s="24">
        <v>-0.52232263092448772</v>
      </c>
      <c r="BF170" s="24">
        <v>2.6152115030183904</v>
      </c>
      <c r="BG170" s="24"/>
      <c r="BH170" s="24">
        <v>-1.2645168996447782</v>
      </c>
      <c r="BL170" s="3"/>
    </row>
    <row r="171" spans="1:64" x14ac:dyDescent="0.25">
      <c r="A171" s="12">
        <v>44987</v>
      </c>
      <c r="B171" s="115">
        <v>-0.17686593562079944</v>
      </c>
      <c r="C171">
        <v>4</v>
      </c>
      <c r="D171">
        <v>6.4905660377358458</v>
      </c>
      <c r="E171" s="3" t="s">
        <v>4485</v>
      </c>
      <c r="F171" s="13" t="s">
        <v>4485</v>
      </c>
      <c r="H171" s="16">
        <v>-2.0252286221139859</v>
      </c>
      <c r="I171">
        <v>4</v>
      </c>
      <c r="J171">
        <v>-1.6960106770775065</v>
      </c>
      <c r="K171" s="3" t="s">
        <v>4485</v>
      </c>
      <c r="L171" s="13" t="s">
        <v>4485</v>
      </c>
      <c r="N171" s="115">
        <v>1.4097744360902256</v>
      </c>
      <c r="O171">
        <v>4</v>
      </c>
      <c r="P171">
        <v>5.1656920077972828</v>
      </c>
      <c r="Q171" s="3" t="s">
        <v>4485</v>
      </c>
      <c r="R171" s="13" t="s">
        <v>4485</v>
      </c>
      <c r="T171" s="115">
        <v>-1.4136654325143116</v>
      </c>
      <c r="U171">
        <v>4</v>
      </c>
      <c r="V171">
        <v>5.9738693467336645</v>
      </c>
      <c r="W171" s="3" t="s">
        <v>4485</v>
      </c>
      <c r="X171" s="13" t="s">
        <v>4485</v>
      </c>
      <c r="Z171" s="16">
        <v>-2.2620497650948321</v>
      </c>
      <c r="AA171">
        <v>4</v>
      </c>
      <c r="AB171">
        <v>7.6982072668009005</v>
      </c>
      <c r="AC171" s="3" t="s">
        <v>4485</v>
      </c>
      <c r="AD171" s="13" t="s">
        <v>4485</v>
      </c>
      <c r="AF171" s="16">
        <v>-1.5967372181052431</v>
      </c>
      <c r="AG171">
        <v>4</v>
      </c>
      <c r="AH171">
        <v>-2.5912341346280661</v>
      </c>
      <c r="AI171" s="3" t="s">
        <v>4485</v>
      </c>
      <c r="AJ171" s="13" t="s">
        <v>4485</v>
      </c>
      <c r="AL171" s="115">
        <v>-9.8411359482627858E-2</v>
      </c>
      <c r="AM171">
        <v>4</v>
      </c>
      <c r="AN171">
        <v>3.6162146398366972</v>
      </c>
      <c r="AO171" s="3" t="s">
        <v>4485</v>
      </c>
      <c r="AP171" s="13" t="s">
        <v>4485</v>
      </c>
      <c r="AR171" s="16">
        <v>-0.34822983168890587</v>
      </c>
      <c r="AS171">
        <v>4</v>
      </c>
      <c r="AT171">
        <v>4.7803091944670459</v>
      </c>
      <c r="AU171" s="3" t="s">
        <v>4485</v>
      </c>
      <c r="AV171" s="13" t="s">
        <v>4485</v>
      </c>
      <c r="AY171" s="24">
        <v>-0.73921688852723921</v>
      </c>
      <c r="AZ171" s="24">
        <v>-1.0813048754372108</v>
      </c>
      <c r="BA171" s="24" t="s">
        <v>4485</v>
      </c>
      <c r="BF171" s="24">
        <v>-0.76645112693329476</v>
      </c>
      <c r="BG171" s="24">
        <v>3.6369914525168001</v>
      </c>
      <c r="BH171" s="24"/>
      <c r="BL171" s="3"/>
    </row>
    <row r="172" spans="1:64" x14ac:dyDescent="0.25">
      <c r="A172" s="12">
        <v>44988</v>
      </c>
      <c r="B172" s="115">
        <v>0.77958894401133549</v>
      </c>
      <c r="C172">
        <v>5</v>
      </c>
      <c r="D172" t="s">
        <v>4485</v>
      </c>
      <c r="E172" s="3" t="s">
        <v>4485</v>
      </c>
      <c r="F172" s="13" t="s">
        <v>4485</v>
      </c>
      <c r="H172" s="16">
        <v>-0.32324619895076434</v>
      </c>
      <c r="I172">
        <v>5</v>
      </c>
      <c r="J172" t="s">
        <v>4485</v>
      </c>
      <c r="K172" s="3" t="s">
        <v>4485</v>
      </c>
      <c r="L172" s="13" t="s">
        <v>4485</v>
      </c>
      <c r="N172" s="115">
        <v>0.41705282669137034</v>
      </c>
      <c r="O172">
        <v>5</v>
      </c>
      <c r="P172" t="s">
        <v>4485</v>
      </c>
      <c r="Q172" s="3" t="s">
        <v>4485</v>
      </c>
      <c r="R172" s="13" t="s">
        <v>4485</v>
      </c>
      <c r="T172" s="115">
        <v>1.1342513561701033</v>
      </c>
      <c r="U172">
        <v>5</v>
      </c>
      <c r="V172" t="s">
        <v>4485</v>
      </c>
      <c r="W172" s="3" t="s">
        <v>4485</v>
      </c>
      <c r="X172" s="13" t="s">
        <v>4485</v>
      </c>
      <c r="Z172" s="16">
        <v>6.471426028128878</v>
      </c>
      <c r="AA172">
        <v>5</v>
      </c>
      <c r="AB172" t="s">
        <v>4485</v>
      </c>
      <c r="AC172" s="3" t="s">
        <v>4485</v>
      </c>
      <c r="AD172" s="13" t="s">
        <v>4485</v>
      </c>
      <c r="AF172" s="16">
        <v>0.92374373560882872</v>
      </c>
      <c r="AG172">
        <v>5</v>
      </c>
      <c r="AH172" t="s">
        <v>4485</v>
      </c>
      <c r="AI172" s="3" t="s">
        <v>4485</v>
      </c>
      <c r="AJ172" s="13" t="s">
        <v>4485</v>
      </c>
      <c r="AL172" s="115">
        <v>1.3931888544891609</v>
      </c>
      <c r="AM172">
        <v>5</v>
      </c>
      <c r="AN172" t="s">
        <v>4485</v>
      </c>
      <c r="AO172" s="3" t="s">
        <v>4485</v>
      </c>
      <c r="AP172" s="13" t="s">
        <v>4485</v>
      </c>
      <c r="AR172" s="16">
        <v>-0.42710153368278891</v>
      </c>
      <c r="AS172">
        <v>5</v>
      </c>
      <c r="AT172" t="s">
        <v>4485</v>
      </c>
      <c r="AU172" s="3" t="s">
        <v>4485</v>
      </c>
      <c r="AV172" s="13" t="s">
        <v>4485</v>
      </c>
      <c r="AY172" s="24">
        <v>1.5728644086387582</v>
      </c>
      <c r="AZ172" s="24" t="s">
        <v>4485</v>
      </c>
      <c r="BA172" s="24" t="s">
        <v>4485</v>
      </c>
      <c r="BF172" s="24">
        <v>1.1794763635258507</v>
      </c>
      <c r="BG172" s="24"/>
      <c r="BH172" s="24"/>
      <c r="BL172" s="3"/>
    </row>
    <row r="173" spans="1:64" x14ac:dyDescent="0.25">
      <c r="A173" s="12">
        <v>44991</v>
      </c>
      <c r="B173" s="115">
        <v>0.10548523206751455</v>
      </c>
      <c r="C173">
        <v>1</v>
      </c>
      <c r="D173" t="s">
        <v>4485</v>
      </c>
      <c r="E173" s="3" t="s">
        <v>4485</v>
      </c>
      <c r="F173" s="13" t="s">
        <v>4485</v>
      </c>
      <c r="H173" s="16">
        <v>2.4131047676247141E-2</v>
      </c>
      <c r="I173">
        <v>1</v>
      </c>
      <c r="J173" t="s">
        <v>4485</v>
      </c>
      <c r="K173" s="3" t="s">
        <v>4485</v>
      </c>
      <c r="L173" s="13" t="s">
        <v>4485</v>
      </c>
      <c r="N173" s="115">
        <v>-9.2293493308716501E-2</v>
      </c>
      <c r="O173">
        <v>1</v>
      </c>
      <c r="P173" t="s">
        <v>4485</v>
      </c>
      <c r="Q173" s="3" t="s">
        <v>4485</v>
      </c>
      <c r="R173" s="13" t="s">
        <v>4485</v>
      </c>
      <c r="T173" s="115">
        <v>-3.0532633158289606</v>
      </c>
      <c r="U173">
        <v>1</v>
      </c>
      <c r="V173" t="s">
        <v>4485</v>
      </c>
      <c r="W173" s="3" t="s">
        <v>4485</v>
      </c>
      <c r="X173" s="13" t="s">
        <v>4485</v>
      </c>
      <c r="Z173" s="16">
        <v>-0.47654878354651098</v>
      </c>
      <c r="AA173">
        <v>1</v>
      </c>
      <c r="AB173" t="s">
        <v>4485</v>
      </c>
      <c r="AC173" s="3" t="s">
        <v>4485</v>
      </c>
      <c r="AD173" s="13" t="s">
        <v>4485</v>
      </c>
      <c r="AF173" s="16">
        <v>-1.8574189392312601</v>
      </c>
      <c r="AG173">
        <v>1</v>
      </c>
      <c r="AH173" t="s">
        <v>4485</v>
      </c>
      <c r="AI173" s="3" t="s">
        <v>4485</v>
      </c>
      <c r="AJ173" s="13" t="s">
        <v>4485</v>
      </c>
      <c r="AL173" s="115">
        <v>-0.11103400416376885</v>
      </c>
      <c r="AM173">
        <v>1</v>
      </c>
      <c r="AN173" t="s">
        <v>4485</v>
      </c>
      <c r="AO173" s="3" t="s">
        <v>4485</v>
      </c>
      <c r="AP173" s="13" t="s">
        <v>4485</v>
      </c>
      <c r="AR173" s="16">
        <v>2.3981282901150456</v>
      </c>
      <c r="AS173">
        <v>1</v>
      </c>
      <c r="AT173" t="s">
        <v>4485</v>
      </c>
      <c r="AU173" s="3" t="s">
        <v>4485</v>
      </c>
      <c r="AV173" s="13" t="s">
        <v>4485</v>
      </c>
      <c r="AY173" s="24">
        <v>0.66555456723324358</v>
      </c>
      <c r="AZ173" s="24" t="s">
        <v>4485</v>
      </c>
      <c r="BA173" s="24" t="s">
        <v>4485</v>
      </c>
      <c r="BF173" s="24">
        <v>-0.4175986827010954</v>
      </c>
      <c r="BG173" s="24"/>
      <c r="BH173" s="24"/>
      <c r="BL173" s="3"/>
    </row>
    <row r="174" spans="1:64" x14ac:dyDescent="0.25">
      <c r="A174" s="12">
        <v>44993</v>
      </c>
      <c r="B174" s="115">
        <v>-0.56199508254301578</v>
      </c>
      <c r="C174">
        <v>3</v>
      </c>
      <c r="D174" t="s">
        <v>4485</v>
      </c>
      <c r="E174" s="3" t="s">
        <v>4485</v>
      </c>
      <c r="F174" s="13" t="s">
        <v>4485</v>
      </c>
      <c r="H174" s="16">
        <v>-0.10534682022818613</v>
      </c>
      <c r="I174">
        <v>3</v>
      </c>
      <c r="J174" t="s">
        <v>4485</v>
      </c>
      <c r="K174" s="3" t="s">
        <v>4485</v>
      </c>
      <c r="L174" s="13" t="s">
        <v>4485</v>
      </c>
      <c r="N174" s="115">
        <v>0.87759815242494477</v>
      </c>
      <c r="O174">
        <v>3</v>
      </c>
      <c r="P174" t="s">
        <v>4485</v>
      </c>
      <c r="Q174" s="3" t="s">
        <v>4485</v>
      </c>
      <c r="R174" s="13" t="s">
        <v>4485</v>
      </c>
      <c r="T174" s="115">
        <v>0.11220304882767512</v>
      </c>
      <c r="U174">
        <v>3</v>
      </c>
      <c r="V174" t="s">
        <v>4485</v>
      </c>
      <c r="W174" s="3" t="s">
        <v>4485</v>
      </c>
      <c r="X174" s="13" t="s">
        <v>4485</v>
      </c>
      <c r="Z174" s="16">
        <v>-3.9734543010752841</v>
      </c>
      <c r="AA174">
        <v>3</v>
      </c>
      <c r="AB174" t="s">
        <v>4485</v>
      </c>
      <c r="AC174" s="3" t="s">
        <v>4485</v>
      </c>
      <c r="AD174" s="13" t="s">
        <v>4485</v>
      </c>
      <c r="AF174" s="16">
        <v>2.4614374794882696E-2</v>
      </c>
      <c r="AG174">
        <v>3</v>
      </c>
      <c r="AH174" t="s">
        <v>4485</v>
      </c>
      <c r="AI174" s="3" t="s">
        <v>4485</v>
      </c>
      <c r="AJ174" s="13" t="s">
        <v>4485</v>
      </c>
      <c r="AL174" s="115">
        <v>0.88925941364457095</v>
      </c>
      <c r="AM174">
        <v>3</v>
      </c>
      <c r="AN174" t="s">
        <v>4485</v>
      </c>
      <c r="AO174" s="3" t="s">
        <v>4485</v>
      </c>
      <c r="AP174" s="13" t="s">
        <v>4485</v>
      </c>
      <c r="AR174" s="16">
        <v>1.5803503427265715</v>
      </c>
      <c r="AS174">
        <v>3</v>
      </c>
      <c r="AT174" t="s">
        <v>4485</v>
      </c>
      <c r="AU174" s="3" t="s">
        <v>4485</v>
      </c>
      <c r="AV174" s="13" t="s">
        <v>4485</v>
      </c>
      <c r="AY174" s="24">
        <v>0.24249849673516696</v>
      </c>
      <c r="AZ174" s="24" t="s">
        <v>4485</v>
      </c>
      <c r="BA174" s="24" t="s">
        <v>4485</v>
      </c>
      <c r="BF174" s="24">
        <v>-5.643236946217306E-2</v>
      </c>
      <c r="BG174" s="24"/>
      <c r="BH174" s="24"/>
      <c r="BL174" s="3"/>
    </row>
    <row r="175" spans="1:64" x14ac:dyDescent="0.25">
      <c r="A175" s="12">
        <v>44994</v>
      </c>
      <c r="B175" s="115">
        <v>-0.91840339102791324</v>
      </c>
      <c r="C175">
        <v>4</v>
      </c>
      <c r="D175">
        <v>-0.77821011673151352</v>
      </c>
      <c r="E175" s="3" t="s">
        <v>4485</v>
      </c>
      <c r="F175" s="13" t="s">
        <v>4485</v>
      </c>
      <c r="H175" s="16">
        <v>-1.6425137625264974</v>
      </c>
      <c r="I175">
        <v>4</v>
      </c>
      <c r="J175">
        <v>-4.0240110497960968</v>
      </c>
      <c r="K175" s="3" t="s">
        <v>4485</v>
      </c>
      <c r="L175" s="13" t="s">
        <v>4485</v>
      </c>
      <c r="N175" s="115">
        <v>7.4633699633699546</v>
      </c>
      <c r="O175">
        <v>4</v>
      </c>
      <c r="P175">
        <v>10.291353383458636</v>
      </c>
      <c r="Q175" s="3" t="s">
        <v>4485</v>
      </c>
      <c r="R175" s="13" t="s">
        <v>4485</v>
      </c>
      <c r="T175" s="115">
        <v>2.4502415458937232</v>
      </c>
      <c r="U175">
        <v>4</v>
      </c>
      <c r="V175">
        <v>-0.86016679756161407</v>
      </c>
      <c r="W175" s="3" t="s">
        <v>4485</v>
      </c>
      <c r="X175" s="13" t="s">
        <v>4485</v>
      </c>
      <c r="Z175" s="16">
        <v>-0.62986615344237762</v>
      </c>
      <c r="AA175">
        <v>4</v>
      </c>
      <c r="AB175">
        <v>-1.1745258395684703</v>
      </c>
      <c r="AC175" s="3" t="s">
        <v>4485</v>
      </c>
      <c r="AD175" s="13" t="s">
        <v>4485</v>
      </c>
      <c r="AF175" s="16">
        <v>-0.24608317611352634</v>
      </c>
      <c r="AG175">
        <v>4</v>
      </c>
      <c r="AH175">
        <v>-2.7483072986085171</v>
      </c>
      <c r="AI175" s="3" t="s">
        <v>4485</v>
      </c>
      <c r="AJ175" s="13" t="s">
        <v>4485</v>
      </c>
      <c r="AL175" s="115">
        <v>-1.6388927145021315</v>
      </c>
      <c r="AM175">
        <v>4</v>
      </c>
      <c r="AN175">
        <v>0.40770420357093934</v>
      </c>
      <c r="AO175" s="3" t="s">
        <v>4485</v>
      </c>
      <c r="AP175" s="13" t="s">
        <v>4485</v>
      </c>
      <c r="AR175" s="16">
        <v>0.39362699156514019</v>
      </c>
      <c r="AS175">
        <v>4</v>
      </c>
      <c r="AT175">
        <v>3.617721029212623</v>
      </c>
      <c r="AU175" s="3" t="s">
        <v>4485</v>
      </c>
      <c r="AV175" s="13" t="s">
        <v>4485</v>
      </c>
      <c r="AY175" s="24">
        <v>-0.92822061010230084</v>
      </c>
      <c r="AZ175" s="24">
        <v>0.79480141425368933</v>
      </c>
      <c r="BA175" s="24" t="s">
        <v>4485</v>
      </c>
      <c r="BF175" s="24">
        <v>0.6667292030656875</v>
      </c>
      <c r="BG175" s="24">
        <v>0.59353765932719005</v>
      </c>
      <c r="BH175" s="24"/>
      <c r="BL175" s="3"/>
    </row>
    <row r="176" spans="1:64" x14ac:dyDescent="0.25">
      <c r="A176" s="12">
        <v>44995</v>
      </c>
      <c r="B176" s="115">
        <v>-1.5686274509803841</v>
      </c>
      <c r="C176">
        <v>5</v>
      </c>
      <c r="D176" t="s">
        <v>4485</v>
      </c>
      <c r="E176" s="3" t="s">
        <v>4485</v>
      </c>
      <c r="F176" s="13" t="s">
        <v>4485</v>
      </c>
      <c r="H176" s="16">
        <v>1.0237641509305273</v>
      </c>
      <c r="I176">
        <v>5</v>
      </c>
      <c r="J176" t="s">
        <v>4485</v>
      </c>
      <c r="K176" s="3" t="s">
        <v>4485</v>
      </c>
      <c r="L176" s="13" t="s">
        <v>4485</v>
      </c>
      <c r="N176" s="115">
        <v>-2.8973157221985444</v>
      </c>
      <c r="O176">
        <v>5</v>
      </c>
      <c r="P176" t="s">
        <v>4485</v>
      </c>
      <c r="Q176" s="3" t="s">
        <v>4485</v>
      </c>
      <c r="R176" s="13" t="s">
        <v>4485</v>
      </c>
      <c r="T176" s="115">
        <v>-0.49039948696669056</v>
      </c>
      <c r="U176">
        <v>5</v>
      </c>
      <c r="V176" t="s">
        <v>4485</v>
      </c>
      <c r="W176" s="3" t="s">
        <v>4485</v>
      </c>
      <c r="X176" s="13" t="s">
        <v>4485</v>
      </c>
      <c r="Z176" s="16">
        <v>1.9543973941367916</v>
      </c>
      <c r="AA176">
        <v>5</v>
      </c>
      <c r="AB176" t="s">
        <v>4485</v>
      </c>
      <c r="AC176" s="3" t="s">
        <v>4485</v>
      </c>
      <c r="AD176" s="13" t="s">
        <v>4485</v>
      </c>
      <c r="AF176" s="16">
        <v>-1.3239042841871607</v>
      </c>
      <c r="AG176">
        <v>5</v>
      </c>
      <c r="AH176" t="s">
        <v>4485</v>
      </c>
      <c r="AI176" s="3" t="s">
        <v>4485</v>
      </c>
      <c r="AJ176" s="13" t="s">
        <v>4485</v>
      </c>
      <c r="AL176" s="115">
        <v>-1.9742369084290148</v>
      </c>
      <c r="AM176">
        <v>5</v>
      </c>
      <c r="AN176" t="s">
        <v>4485</v>
      </c>
      <c r="AO176" s="3" t="s">
        <v>4485</v>
      </c>
      <c r="AP176" s="13" t="s">
        <v>4485</v>
      </c>
      <c r="AR176" s="16">
        <v>-2.7819268110530206</v>
      </c>
      <c r="AS176">
        <v>5</v>
      </c>
      <c r="AT176" t="s">
        <v>4485</v>
      </c>
      <c r="AU176" s="3" t="s">
        <v>4485</v>
      </c>
      <c r="AV176" s="13" t="s">
        <v>4485</v>
      </c>
      <c r="AY176" s="24">
        <v>-1.004570882794362</v>
      </c>
      <c r="AZ176" s="24" t="s">
        <v>4485</v>
      </c>
      <c r="BA176" s="24" t="s">
        <v>4485</v>
      </c>
      <c r="BF176" s="24">
        <v>-1.1460523401862694</v>
      </c>
      <c r="BG176" s="24"/>
      <c r="BH176" s="24"/>
      <c r="BL176" s="3"/>
    </row>
    <row r="177" spans="1:64" x14ac:dyDescent="0.25">
      <c r="A177" s="12">
        <v>44998</v>
      </c>
      <c r="B177" s="115">
        <v>-2.6801883375588678</v>
      </c>
      <c r="C177">
        <v>1</v>
      </c>
      <c r="D177" t="s">
        <v>4485</v>
      </c>
      <c r="E177" s="3" t="s">
        <v>4485</v>
      </c>
      <c r="F177" s="13" t="s">
        <v>4485</v>
      </c>
      <c r="H177" s="16">
        <v>-2.0579704665507106</v>
      </c>
      <c r="I177">
        <v>1</v>
      </c>
      <c r="J177" t="s">
        <v>4485</v>
      </c>
      <c r="K177" s="3" t="s">
        <v>4485</v>
      </c>
      <c r="L177" s="13" t="s">
        <v>4485</v>
      </c>
      <c r="N177" s="115">
        <v>-5.5726195699868439</v>
      </c>
      <c r="O177">
        <v>1</v>
      </c>
      <c r="P177" t="s">
        <v>4485</v>
      </c>
      <c r="Q177" s="3" t="s">
        <v>4485</v>
      </c>
      <c r="R177" s="13" t="s">
        <v>4485</v>
      </c>
      <c r="T177" s="115">
        <v>0.21608097350164215</v>
      </c>
      <c r="U177">
        <v>1</v>
      </c>
      <c r="V177" t="s">
        <v>4485</v>
      </c>
      <c r="W177" s="3" t="s">
        <v>4485</v>
      </c>
      <c r="X177" s="13" t="s">
        <v>4485</v>
      </c>
      <c r="Z177" s="16">
        <v>-2.0723598998359383</v>
      </c>
      <c r="AA177">
        <v>1</v>
      </c>
      <c r="AB177" t="s">
        <v>4485</v>
      </c>
      <c r="AC177" s="3" t="s">
        <v>4485</v>
      </c>
      <c r="AD177" s="13" t="s">
        <v>4485</v>
      </c>
      <c r="AF177" s="16">
        <v>-3.3472222222222223</v>
      </c>
      <c r="AG177">
        <v>1</v>
      </c>
      <c r="AH177" t="s">
        <v>4485</v>
      </c>
      <c r="AI177" s="3" t="s">
        <v>4485</v>
      </c>
      <c r="AJ177" s="13" t="s">
        <v>4485</v>
      </c>
      <c r="AL177" s="115">
        <v>-2.099700042851028</v>
      </c>
      <c r="AM177">
        <v>1</v>
      </c>
      <c r="AN177" t="s">
        <v>4485</v>
      </c>
      <c r="AO177" s="3" t="s">
        <v>4485</v>
      </c>
      <c r="AP177" s="13" t="s">
        <v>4485</v>
      </c>
      <c r="AR177" s="16">
        <v>-1.6324178989821394</v>
      </c>
      <c r="AS177">
        <v>1</v>
      </c>
      <c r="AT177" t="s">
        <v>4485</v>
      </c>
      <c r="AU177" s="3" t="s">
        <v>4485</v>
      </c>
      <c r="AV177" s="13" t="s">
        <v>4485</v>
      </c>
      <c r="AY177" s="24">
        <v>-1.4851058697862054</v>
      </c>
      <c r="AZ177" s="24" t="s">
        <v>4485</v>
      </c>
      <c r="BA177" s="24" t="s">
        <v>4485</v>
      </c>
      <c r="BF177" s="24">
        <v>-2.4219467744588377</v>
      </c>
      <c r="BG177" s="24"/>
      <c r="BH177" s="24"/>
      <c r="BL177" s="3"/>
    </row>
    <row r="178" spans="1:64" x14ac:dyDescent="0.25">
      <c r="A178" s="12">
        <v>44999</v>
      </c>
      <c r="B178" s="115">
        <v>-3.7216226274643056E-2</v>
      </c>
      <c r="C178">
        <v>2</v>
      </c>
      <c r="D178" t="s">
        <v>4485</v>
      </c>
      <c r="E178" s="3" t="s">
        <v>4485</v>
      </c>
      <c r="F178" s="13" t="s">
        <v>4485</v>
      </c>
      <c r="H178" s="16">
        <v>5.9833761406664403E-2</v>
      </c>
      <c r="I178">
        <v>2</v>
      </c>
      <c r="J178" t="s">
        <v>4485</v>
      </c>
      <c r="K178" s="3" t="s">
        <v>4485</v>
      </c>
      <c r="L178" s="13" t="s">
        <v>4485</v>
      </c>
      <c r="N178" s="115">
        <v>-1.4405204460966516</v>
      </c>
      <c r="O178">
        <v>2</v>
      </c>
      <c r="P178" t="s">
        <v>4485</v>
      </c>
      <c r="Q178" s="3" t="s">
        <v>4485</v>
      </c>
      <c r="R178" s="13" t="s">
        <v>4485</v>
      </c>
      <c r="T178" s="115">
        <v>-0.96459373581479801</v>
      </c>
      <c r="U178">
        <v>2</v>
      </c>
      <c r="V178" t="s">
        <v>4485</v>
      </c>
      <c r="W178" s="3" t="s">
        <v>4485</v>
      </c>
      <c r="X178" s="13" t="s">
        <v>4485</v>
      </c>
      <c r="Z178" s="16">
        <v>-2.1603033242218501</v>
      </c>
      <c r="AA178">
        <v>2</v>
      </c>
      <c r="AB178" t="s">
        <v>4485</v>
      </c>
      <c r="AC178" s="3" t="s">
        <v>4485</v>
      </c>
      <c r="AD178" s="13" t="s">
        <v>4485</v>
      </c>
      <c r="AF178" s="16">
        <v>0.60640896680557288</v>
      </c>
      <c r="AG178">
        <v>2</v>
      </c>
      <c r="AH178" t="s">
        <v>4485</v>
      </c>
      <c r="AI178" s="3" t="s">
        <v>4485</v>
      </c>
      <c r="AJ178" s="13" t="s">
        <v>4485</v>
      </c>
      <c r="AL178" s="115">
        <v>1.2839217974905264</v>
      </c>
      <c r="AM178">
        <v>2</v>
      </c>
      <c r="AN178" t="s">
        <v>4485</v>
      </c>
      <c r="AO178" s="3" t="s">
        <v>4485</v>
      </c>
      <c r="AP178" s="13" t="s">
        <v>4485</v>
      </c>
      <c r="AR178" s="16">
        <v>-2.5185474424053167</v>
      </c>
      <c r="AS178">
        <v>2</v>
      </c>
      <c r="AT178" t="s">
        <v>4485</v>
      </c>
      <c r="AU178" s="3" t="s">
        <v>4485</v>
      </c>
      <c r="AV178" s="13" t="s">
        <v>4485</v>
      </c>
      <c r="AY178" s="24">
        <v>-0.64706808205522814</v>
      </c>
      <c r="AZ178" s="24" t="s">
        <v>4485</v>
      </c>
      <c r="BA178" s="24" t="s">
        <v>4485</v>
      </c>
      <c r="BF178" s="24">
        <v>-0.596268236203229</v>
      </c>
      <c r="BG178" s="24"/>
      <c r="BH178" s="24"/>
      <c r="BL178" s="3"/>
    </row>
    <row r="179" spans="1:64" x14ac:dyDescent="0.25">
      <c r="A179" s="12">
        <v>45000</v>
      </c>
      <c r="B179" s="115">
        <v>-1.377513030528684</v>
      </c>
      <c r="C179">
        <v>3</v>
      </c>
      <c r="D179" t="s">
        <v>4485</v>
      </c>
      <c r="E179" s="3" t="s">
        <v>4485</v>
      </c>
      <c r="F179" s="13" t="s">
        <v>4485</v>
      </c>
      <c r="H179" s="16">
        <v>3.1826580340793504</v>
      </c>
      <c r="I179">
        <v>3</v>
      </c>
      <c r="J179" t="s">
        <v>4485</v>
      </c>
      <c r="K179" s="3" t="s">
        <v>4485</v>
      </c>
      <c r="L179" s="13" t="s">
        <v>4485</v>
      </c>
      <c r="N179" s="115">
        <v>-2.4516737388024463</v>
      </c>
      <c r="O179">
        <v>3</v>
      </c>
      <c r="P179" t="s">
        <v>4485</v>
      </c>
      <c r="Q179" s="3" t="s">
        <v>4485</v>
      </c>
      <c r="R179" s="13" t="s">
        <v>4485</v>
      </c>
      <c r="T179" s="115">
        <v>0.70279974026966474</v>
      </c>
      <c r="U179">
        <v>3</v>
      </c>
      <c r="V179" t="s">
        <v>4485</v>
      </c>
      <c r="W179" s="3" t="s">
        <v>4485</v>
      </c>
      <c r="X179" s="13" t="s">
        <v>4485</v>
      </c>
      <c r="Z179" s="16">
        <v>1.7033165104542261</v>
      </c>
      <c r="AA179">
        <v>3</v>
      </c>
      <c r="AB179" t="s">
        <v>4485</v>
      </c>
      <c r="AC179" s="3" t="s">
        <v>4485</v>
      </c>
      <c r="AD179" s="13" t="s">
        <v>4485</v>
      </c>
      <c r="AF179" s="16">
        <v>2.0110838142032823</v>
      </c>
      <c r="AG179">
        <v>3</v>
      </c>
      <c r="AH179" t="s">
        <v>4485</v>
      </c>
      <c r="AI179" s="3" t="s">
        <v>4485</v>
      </c>
      <c r="AJ179" s="13" t="s">
        <v>4485</v>
      </c>
      <c r="AL179" s="115">
        <v>-0.47536732929992331</v>
      </c>
      <c r="AM179">
        <v>3</v>
      </c>
      <c r="AN179" t="s">
        <v>4485</v>
      </c>
      <c r="AO179" s="3" t="s">
        <v>4485</v>
      </c>
      <c r="AP179" s="13" t="s">
        <v>4485</v>
      </c>
      <c r="AR179" s="16">
        <v>3.8654115762066912</v>
      </c>
      <c r="AS179">
        <v>3</v>
      </c>
      <c r="AT179" t="s">
        <v>4485</v>
      </c>
      <c r="AU179" s="3" t="s">
        <v>4485</v>
      </c>
      <c r="AV179" s="13" t="s">
        <v>4485</v>
      </c>
      <c r="AY179" s="24">
        <v>-0.41746610104849313</v>
      </c>
      <c r="AZ179" s="24" t="s">
        <v>4485</v>
      </c>
      <c r="BA179" s="24" t="s">
        <v>4485</v>
      </c>
      <c r="BF179" s="24">
        <v>0.82625561497418953</v>
      </c>
      <c r="BG179" s="24"/>
      <c r="BH179" s="24"/>
      <c r="BL179" s="3"/>
    </row>
    <row r="180" spans="1:64" x14ac:dyDescent="0.25">
      <c r="A180" s="12">
        <v>45001</v>
      </c>
      <c r="B180" s="115">
        <v>-1.774254435636085</v>
      </c>
      <c r="C180">
        <v>4</v>
      </c>
      <c r="D180">
        <v>-7.2370766488413594</v>
      </c>
      <c r="E180" s="3" t="s">
        <v>4485</v>
      </c>
      <c r="F180" s="13" t="s">
        <v>4485</v>
      </c>
      <c r="H180" s="16">
        <v>-1.1159390873789674</v>
      </c>
      <c r="I180">
        <v>4</v>
      </c>
      <c r="J180">
        <v>1.0148974394301296</v>
      </c>
      <c r="K180" s="3" t="s">
        <v>4485</v>
      </c>
      <c r="L180" s="13" t="s">
        <v>4485</v>
      </c>
      <c r="N180" s="115">
        <v>-3.7699371677138771</v>
      </c>
      <c r="O180">
        <v>4</v>
      </c>
      <c r="P180">
        <v>-15.168299957392414</v>
      </c>
      <c r="Q180" s="3" t="s">
        <v>4485</v>
      </c>
      <c r="R180" s="13" t="s">
        <v>4485</v>
      </c>
      <c r="T180" s="115">
        <v>1.4413047600986157</v>
      </c>
      <c r="U180">
        <v>4</v>
      </c>
      <c r="V180">
        <v>0.89026368403183476</v>
      </c>
      <c r="W180" s="3" t="s">
        <v>4485</v>
      </c>
      <c r="X180" s="13" t="s">
        <v>4485</v>
      </c>
      <c r="Z180" s="16">
        <v>3.1103234381922826</v>
      </c>
      <c r="AA180">
        <v>4</v>
      </c>
      <c r="AB180">
        <v>2.4385949467382528</v>
      </c>
      <c r="AC180" s="3" t="s">
        <v>4485</v>
      </c>
      <c r="AD180" s="13" t="s">
        <v>4485</v>
      </c>
      <c r="AF180" s="16">
        <v>-2.800336040322292E-3</v>
      </c>
      <c r="AG180">
        <v>4</v>
      </c>
      <c r="AH180">
        <v>-2.1215360578899785</v>
      </c>
      <c r="AI180" s="3" t="s">
        <v>4485</v>
      </c>
      <c r="AJ180" s="13" t="s">
        <v>4485</v>
      </c>
      <c r="AL180" s="115">
        <v>4.2263713996236856</v>
      </c>
      <c r="AM180">
        <v>4</v>
      </c>
      <c r="AN180">
        <v>0.82609913189582418</v>
      </c>
      <c r="AO180" s="3" t="s">
        <v>4485</v>
      </c>
      <c r="AP180" s="13" t="s">
        <v>4485</v>
      </c>
      <c r="AR180" s="16">
        <v>-3.7794060933281957</v>
      </c>
      <c r="AS180">
        <v>4</v>
      </c>
      <c r="AT180">
        <v>-6.8334578043315943</v>
      </c>
      <c r="AU180" s="3" t="s">
        <v>4485</v>
      </c>
      <c r="AV180" s="13" t="s">
        <v>4485</v>
      </c>
      <c r="AY180" s="24">
        <v>7.9247473066153012E-2</v>
      </c>
      <c r="AZ180" s="24">
        <v>-3.433847273388821</v>
      </c>
      <c r="BA180" s="24" t="s">
        <v>4485</v>
      </c>
      <c r="BF180" s="24">
        <v>-0.31630084616079801</v>
      </c>
      <c r="BG180" s="24">
        <v>-3.5521222914199999</v>
      </c>
      <c r="BH180" s="24"/>
      <c r="BL180" s="3"/>
    </row>
    <row r="181" spans="1:64" x14ac:dyDescent="0.25">
      <c r="A181" s="12">
        <v>45002</v>
      </c>
      <c r="B181" s="115">
        <v>0.15372790161415609</v>
      </c>
      <c r="C181">
        <v>5</v>
      </c>
      <c r="D181" t="s">
        <v>4485</v>
      </c>
      <c r="E181" s="3" t="s">
        <v>4485</v>
      </c>
      <c r="F181" s="13" t="s">
        <v>4485</v>
      </c>
      <c r="H181" s="16">
        <v>0.5342199187326806</v>
      </c>
      <c r="I181">
        <v>5</v>
      </c>
      <c r="J181" t="s">
        <v>4485</v>
      </c>
      <c r="K181" s="3" t="s">
        <v>4485</v>
      </c>
      <c r="L181" s="13" t="s">
        <v>4485</v>
      </c>
      <c r="N181" s="115">
        <v>2.9633350075339053</v>
      </c>
      <c r="O181">
        <v>5</v>
      </c>
      <c r="P181" t="s">
        <v>4485</v>
      </c>
      <c r="Q181" s="3" t="s">
        <v>4485</v>
      </c>
      <c r="R181" s="13" t="s">
        <v>4485</v>
      </c>
      <c r="T181" s="115">
        <v>0.87866891007664982</v>
      </c>
      <c r="U181">
        <v>5</v>
      </c>
      <c r="V181" t="s">
        <v>4485</v>
      </c>
      <c r="W181" s="3" t="s">
        <v>4485</v>
      </c>
      <c r="X181" s="13" t="s">
        <v>4485</v>
      </c>
      <c r="Z181" s="16">
        <v>1.1945685802681414</v>
      </c>
      <c r="AA181">
        <v>5</v>
      </c>
      <c r="AB181" t="s">
        <v>4485</v>
      </c>
      <c r="AC181" s="3" t="s">
        <v>4485</v>
      </c>
      <c r="AD181" s="13" t="s">
        <v>4485</v>
      </c>
      <c r="AF181" s="16">
        <v>1.2769889943711643</v>
      </c>
      <c r="AG181">
        <v>5</v>
      </c>
      <c r="AH181" t="s">
        <v>4485</v>
      </c>
      <c r="AI181" s="3" t="s">
        <v>4485</v>
      </c>
      <c r="AJ181" s="13" t="s">
        <v>4485</v>
      </c>
      <c r="AL181" s="115">
        <v>4.2216358839050097</v>
      </c>
      <c r="AM181">
        <v>5</v>
      </c>
      <c r="AN181" t="s">
        <v>4485</v>
      </c>
      <c r="AO181" s="3" t="s">
        <v>4485</v>
      </c>
      <c r="AP181" s="13" t="s">
        <v>4485</v>
      </c>
      <c r="AR181" s="16">
        <v>2.364729458917838</v>
      </c>
      <c r="AS181">
        <v>5</v>
      </c>
      <c r="AT181" t="s">
        <v>4485</v>
      </c>
      <c r="AU181" s="3" t="s">
        <v>4485</v>
      </c>
      <c r="AV181" s="13" t="s">
        <v>4485</v>
      </c>
      <c r="AY181" s="24">
        <v>0.67380604747551298</v>
      </c>
      <c r="AZ181" s="24" t="s">
        <v>4485</v>
      </c>
      <c r="BA181" s="24" t="s">
        <v>4485</v>
      </c>
      <c r="BF181" s="24">
        <v>1.6713246792398333</v>
      </c>
      <c r="BG181" s="24"/>
      <c r="BH181" s="24"/>
      <c r="BL181" s="3"/>
    </row>
    <row r="182" spans="1:64" x14ac:dyDescent="0.25">
      <c r="A182" s="12">
        <v>45005</v>
      </c>
      <c r="B182" s="115">
        <v>-2.4174980813507334</v>
      </c>
      <c r="C182">
        <v>1</v>
      </c>
      <c r="D182" t="s">
        <v>4485</v>
      </c>
      <c r="E182" s="3" t="s">
        <v>4485</v>
      </c>
      <c r="F182" s="13" t="s">
        <v>4485</v>
      </c>
      <c r="H182" s="16">
        <v>1.8598341112864851</v>
      </c>
      <c r="I182">
        <v>1</v>
      </c>
      <c r="J182" t="s">
        <v>4485</v>
      </c>
      <c r="K182" s="3" t="s">
        <v>4485</v>
      </c>
      <c r="L182" s="13" t="s">
        <v>4485</v>
      </c>
      <c r="N182" s="115">
        <v>-3.0243902439024333</v>
      </c>
      <c r="O182">
        <v>1</v>
      </c>
      <c r="P182" t="s">
        <v>4485</v>
      </c>
      <c r="Q182" s="3" t="s">
        <v>4485</v>
      </c>
      <c r="R182" s="13" t="s">
        <v>4485</v>
      </c>
      <c r="T182" s="115">
        <v>4.2661230541141553</v>
      </c>
      <c r="U182">
        <v>1</v>
      </c>
      <c r="V182" t="s">
        <v>4485</v>
      </c>
      <c r="W182" s="3" t="s">
        <v>4485</v>
      </c>
      <c r="X182" s="13" t="s">
        <v>4485</v>
      </c>
      <c r="Z182" s="16">
        <v>-1.1804670912951245</v>
      </c>
      <c r="AA182">
        <v>1</v>
      </c>
      <c r="AB182" t="s">
        <v>4485</v>
      </c>
      <c r="AC182" s="3" t="s">
        <v>4485</v>
      </c>
      <c r="AD182" s="13" t="s">
        <v>4485</v>
      </c>
      <c r="AF182" s="16">
        <v>-0.49771878888428039</v>
      </c>
      <c r="AG182">
        <v>1</v>
      </c>
      <c r="AH182" t="s">
        <v>4485</v>
      </c>
      <c r="AI182" s="3" t="s">
        <v>4485</v>
      </c>
      <c r="AJ182" s="13" t="s">
        <v>4485</v>
      </c>
      <c r="AL182" s="115">
        <v>-1.4257161892072012</v>
      </c>
      <c r="AM182">
        <v>1</v>
      </c>
      <c r="AN182" t="s">
        <v>4485</v>
      </c>
      <c r="AO182" s="3" t="s">
        <v>4485</v>
      </c>
      <c r="AP182" s="13" t="s">
        <v>4485</v>
      </c>
      <c r="AR182" s="16">
        <v>-1.859827721221613</v>
      </c>
      <c r="AS182">
        <v>1</v>
      </c>
      <c r="AT182" t="s">
        <v>4485</v>
      </c>
      <c r="AU182" s="3" t="s">
        <v>4485</v>
      </c>
      <c r="AV182" s="13" t="s">
        <v>4485</v>
      </c>
      <c r="AY182" s="24">
        <v>-0.65292206747932213</v>
      </c>
      <c r="AZ182" s="24" t="s">
        <v>4485</v>
      </c>
      <c r="BA182" s="24" t="s">
        <v>4485</v>
      </c>
      <c r="BF182" s="24">
        <v>-0.59054020723324152</v>
      </c>
      <c r="BG182" s="24"/>
      <c r="BH182" s="24"/>
      <c r="BL182" s="3"/>
    </row>
    <row r="183" spans="1:64" x14ac:dyDescent="0.25">
      <c r="A183" s="12">
        <v>45006</v>
      </c>
      <c r="B183" s="115">
        <v>0.94376720408964887</v>
      </c>
      <c r="C183">
        <v>2</v>
      </c>
      <c r="D183" t="s">
        <v>4485</v>
      </c>
      <c r="E183" s="3" t="s">
        <v>4485</v>
      </c>
      <c r="F183" s="13" t="s">
        <v>4485</v>
      </c>
      <c r="H183" s="16">
        <v>0.82326613663605297</v>
      </c>
      <c r="I183">
        <v>2</v>
      </c>
      <c r="J183" t="s">
        <v>4485</v>
      </c>
      <c r="K183" s="3" t="s">
        <v>4485</v>
      </c>
      <c r="L183" s="13" t="s">
        <v>4485</v>
      </c>
      <c r="N183" s="115">
        <v>0.10060362173037658</v>
      </c>
      <c r="O183">
        <v>2</v>
      </c>
      <c r="P183" t="s">
        <v>4485</v>
      </c>
      <c r="Q183" s="3" t="s">
        <v>4485</v>
      </c>
      <c r="R183" s="13" t="s">
        <v>4485</v>
      </c>
      <c r="T183" s="115">
        <v>-0.53321957982297108</v>
      </c>
      <c r="U183">
        <v>2</v>
      </c>
      <c r="V183" t="s">
        <v>4485</v>
      </c>
      <c r="W183" s="3" t="s">
        <v>4485</v>
      </c>
      <c r="X183" s="13" t="s">
        <v>4485</v>
      </c>
      <c r="Z183" s="16">
        <v>1.2547267102097059</v>
      </c>
      <c r="AA183">
        <v>2</v>
      </c>
      <c r="AB183" t="s">
        <v>4485</v>
      </c>
      <c r="AC183" s="3" t="s">
        <v>4485</v>
      </c>
      <c r="AD183" s="13" t="s">
        <v>4485</v>
      </c>
      <c r="AF183" s="16">
        <v>1.3033208281228315</v>
      </c>
      <c r="AG183">
        <v>2</v>
      </c>
      <c r="AH183" t="s">
        <v>4485</v>
      </c>
      <c r="AI183" s="3" t="s">
        <v>4485</v>
      </c>
      <c r="AJ183" s="13" t="s">
        <v>4485</v>
      </c>
      <c r="AL183" s="115">
        <v>-0.66234117329007536</v>
      </c>
      <c r="AM183">
        <v>2</v>
      </c>
      <c r="AN183" t="s">
        <v>4485</v>
      </c>
      <c r="AO183" s="3" t="s">
        <v>4485</v>
      </c>
      <c r="AP183" s="13" t="s">
        <v>4485</v>
      </c>
      <c r="AR183" s="16">
        <v>0.1994813484939158</v>
      </c>
      <c r="AS183">
        <v>2</v>
      </c>
      <c r="AT183" t="s">
        <v>4485</v>
      </c>
      <c r="AU183" s="3" t="s">
        <v>4485</v>
      </c>
      <c r="AV183" s="13" t="s">
        <v>4485</v>
      </c>
      <c r="AY183" s="24">
        <v>0.70106661015751059</v>
      </c>
      <c r="AZ183" s="24" t="s">
        <v>4485</v>
      </c>
      <c r="BA183" s="24" t="s">
        <v>4485</v>
      </c>
      <c r="BF183" s="24">
        <v>0.4340680132565069</v>
      </c>
      <c r="BG183" s="24"/>
      <c r="BH183" s="24"/>
      <c r="BL183" s="3"/>
    </row>
    <row r="184" spans="1:64" x14ac:dyDescent="0.25">
      <c r="A184" s="12">
        <v>45007</v>
      </c>
      <c r="B184" s="115">
        <v>0.70120763537203401</v>
      </c>
      <c r="C184">
        <v>3</v>
      </c>
      <c r="D184" t="s">
        <v>4485</v>
      </c>
      <c r="E184" s="3" t="s">
        <v>4485</v>
      </c>
      <c r="F184" s="13" t="s">
        <v>4485</v>
      </c>
      <c r="H184" s="16">
        <v>0.96590998268294093</v>
      </c>
      <c r="I184">
        <v>3</v>
      </c>
      <c r="J184" t="s">
        <v>4485</v>
      </c>
      <c r="K184" s="3" t="s">
        <v>4485</v>
      </c>
      <c r="L184" s="13" t="s">
        <v>4485</v>
      </c>
      <c r="N184" s="115">
        <v>1.0050251256281406</v>
      </c>
      <c r="O184">
        <v>3</v>
      </c>
      <c r="P184" t="s">
        <v>4485</v>
      </c>
      <c r="Q184" s="3" t="s">
        <v>4485</v>
      </c>
      <c r="R184" s="13" t="s">
        <v>4485</v>
      </c>
      <c r="T184" s="115">
        <v>-1.4295414745720312</v>
      </c>
      <c r="U184">
        <v>3</v>
      </c>
      <c r="V184" t="s">
        <v>4485</v>
      </c>
      <c r="W184" s="3" t="s">
        <v>4485</v>
      </c>
      <c r="X184" s="13" t="s">
        <v>4485</v>
      </c>
      <c r="Z184" s="16">
        <v>-2.3425564420302272</v>
      </c>
      <c r="AA184">
        <v>3</v>
      </c>
      <c r="AB184" t="s">
        <v>4485</v>
      </c>
      <c r="AC184" s="3" t="s">
        <v>4485</v>
      </c>
      <c r="AD184" s="13" t="s">
        <v>4485</v>
      </c>
      <c r="AF184" s="16">
        <v>0.9052504526252263</v>
      </c>
      <c r="AG184">
        <v>3</v>
      </c>
      <c r="AH184" t="s">
        <v>4485</v>
      </c>
      <c r="AI184" s="3" t="s">
        <v>4485</v>
      </c>
      <c r="AJ184" s="13" t="s">
        <v>4485</v>
      </c>
      <c r="AL184" s="115">
        <v>0.35378963124234897</v>
      </c>
      <c r="AM184">
        <v>3</v>
      </c>
      <c r="AN184" t="s">
        <v>4485</v>
      </c>
      <c r="AO184" s="3" t="s">
        <v>4485</v>
      </c>
      <c r="AP184" s="13" t="s">
        <v>4485</v>
      </c>
      <c r="AR184" s="16">
        <v>-0.17917579135975195</v>
      </c>
      <c r="AS184">
        <v>3</v>
      </c>
      <c r="AT184" t="s">
        <v>4485</v>
      </c>
      <c r="AU184" s="3" t="s">
        <v>4485</v>
      </c>
      <c r="AV184" s="13" t="s">
        <v>4485</v>
      </c>
      <c r="AY184" s="24">
        <v>0.25953529153880728</v>
      </c>
      <c r="AZ184" s="24" t="s">
        <v>4485</v>
      </c>
      <c r="BA184" s="24" t="s">
        <v>4485</v>
      </c>
      <c r="BF184" s="24">
        <v>5.7228593518187293E-2</v>
      </c>
      <c r="BG184" s="24"/>
      <c r="BH184" s="24"/>
      <c r="BL184" s="3"/>
    </row>
    <row r="185" spans="1:64" x14ac:dyDescent="0.25">
      <c r="A185" s="12">
        <v>45008</v>
      </c>
      <c r="B185" s="115">
        <v>-1.1218568665377198</v>
      </c>
      <c r="C185">
        <v>4</v>
      </c>
      <c r="D185">
        <v>-1.7678708685626421</v>
      </c>
      <c r="E185" s="3" t="s">
        <v>4485</v>
      </c>
      <c r="F185" s="13" t="s">
        <v>4485</v>
      </c>
      <c r="H185" s="16">
        <v>-2.8009622397334502</v>
      </c>
      <c r="I185">
        <v>4</v>
      </c>
      <c r="J185">
        <v>1.3244764820349011</v>
      </c>
      <c r="K185" s="3" t="s">
        <v>4485</v>
      </c>
      <c r="L185" s="13" t="s">
        <v>4485</v>
      </c>
      <c r="N185" s="115">
        <v>-0.74626865671641784</v>
      </c>
      <c r="O185">
        <v>4</v>
      </c>
      <c r="P185">
        <v>0.20090406830738611</v>
      </c>
      <c r="Q185" s="3" t="s">
        <v>4485</v>
      </c>
      <c r="R185" s="13" t="s">
        <v>4485</v>
      </c>
      <c r="T185" s="115">
        <v>1.2907436278597553</v>
      </c>
      <c r="U185">
        <v>4</v>
      </c>
      <c r="V185">
        <v>4.4569078332398506</v>
      </c>
      <c r="W185" s="3" t="s">
        <v>4485</v>
      </c>
      <c r="X185" s="13" t="s">
        <v>4485</v>
      </c>
      <c r="Z185" s="16">
        <v>0.86911176777333576</v>
      </c>
      <c r="AA185">
        <v>4</v>
      </c>
      <c r="AB185">
        <v>-0.25782055689240291</v>
      </c>
      <c r="AC185" s="3" t="s">
        <v>4485</v>
      </c>
      <c r="AD185" s="13" t="s">
        <v>4485</v>
      </c>
      <c r="AF185" s="16">
        <v>-0.87266202696824458</v>
      </c>
      <c r="AG185">
        <v>4</v>
      </c>
      <c r="AH185">
        <v>2.1115125038505727</v>
      </c>
      <c r="AI185" s="3" t="s">
        <v>4485</v>
      </c>
      <c r="AJ185" s="13" t="s">
        <v>4485</v>
      </c>
      <c r="AL185" s="115">
        <v>-0.29830508474576889</v>
      </c>
      <c r="AM185">
        <v>4</v>
      </c>
      <c r="AN185">
        <v>2.1108179419524973</v>
      </c>
      <c r="AO185" s="3" t="s">
        <v>4485</v>
      </c>
      <c r="AP185" s="13" t="s">
        <v>4485</v>
      </c>
      <c r="AR185" s="16">
        <v>2.4531312325488766</v>
      </c>
      <c r="AS185">
        <v>4</v>
      </c>
      <c r="AT185">
        <v>2.9458917835671432</v>
      </c>
      <c r="AU185" s="3" t="s">
        <v>4485</v>
      </c>
      <c r="AV185" s="13" t="s">
        <v>4485</v>
      </c>
      <c r="AY185" s="24">
        <v>-0.43726934042292687</v>
      </c>
      <c r="AZ185" s="24">
        <v>0.53751412961569167</v>
      </c>
      <c r="BA185" s="24" t="s">
        <v>4485</v>
      </c>
      <c r="BF185" s="24">
        <v>-0.13100799834424631</v>
      </c>
      <c r="BG185" s="24">
        <v>1.3979824292235348</v>
      </c>
      <c r="BH185" s="24"/>
      <c r="BL185" s="3"/>
    </row>
    <row r="186" spans="1:64" x14ac:dyDescent="0.25">
      <c r="A186" s="12">
        <v>45009</v>
      </c>
      <c r="B186" s="115">
        <v>-2.2691705790297276</v>
      </c>
      <c r="C186">
        <v>5</v>
      </c>
      <c r="D186" t="s">
        <v>4485</v>
      </c>
      <c r="E186" s="3" t="s">
        <v>4485</v>
      </c>
      <c r="F186" s="13" t="s">
        <v>4485</v>
      </c>
      <c r="H186" s="16">
        <v>-1.069133857638066</v>
      </c>
      <c r="I186">
        <v>5</v>
      </c>
      <c r="J186" t="s">
        <v>4485</v>
      </c>
      <c r="K186" s="3" t="s">
        <v>4485</v>
      </c>
      <c r="L186" s="13" t="s">
        <v>4485</v>
      </c>
      <c r="N186" s="115">
        <v>-3.7593984962406015</v>
      </c>
      <c r="O186">
        <v>5</v>
      </c>
      <c r="P186" t="s">
        <v>4485</v>
      </c>
      <c r="Q186" s="3" t="s">
        <v>4485</v>
      </c>
      <c r="R186" s="13" t="s">
        <v>4485</v>
      </c>
      <c r="T186" s="115">
        <v>-1.8362744747109472</v>
      </c>
      <c r="U186">
        <v>5</v>
      </c>
      <c r="V186" t="s">
        <v>4485</v>
      </c>
      <c r="W186" s="3" t="s">
        <v>4485</v>
      </c>
      <c r="X186" s="13" t="s">
        <v>4485</v>
      </c>
      <c r="Z186" s="16">
        <v>-0.27571945545405985</v>
      </c>
      <c r="AA186">
        <v>5</v>
      </c>
      <c r="AB186" t="s">
        <v>4485</v>
      </c>
      <c r="AC186" s="3" t="s">
        <v>4485</v>
      </c>
      <c r="AD186" s="13" t="s">
        <v>4485</v>
      </c>
      <c r="AF186" s="16">
        <v>0.4360584702300862</v>
      </c>
      <c r="AG186">
        <v>5</v>
      </c>
      <c r="AH186" t="s">
        <v>4485</v>
      </c>
      <c r="AI186" s="3" t="s">
        <v>4485</v>
      </c>
      <c r="AJ186" s="13" t="s">
        <v>4485</v>
      </c>
      <c r="AL186" s="115">
        <v>-3.6447708418332594</v>
      </c>
      <c r="AM186">
        <v>5</v>
      </c>
      <c r="AN186" t="s">
        <v>4485</v>
      </c>
      <c r="AO186" s="3" t="s">
        <v>4485</v>
      </c>
      <c r="AP186" s="13" t="s">
        <v>4485</v>
      </c>
      <c r="AR186" s="16">
        <v>-2.3554603854389766</v>
      </c>
      <c r="AS186">
        <v>5</v>
      </c>
      <c r="AT186" t="s">
        <v>4485</v>
      </c>
      <c r="AU186" s="3" t="s">
        <v>4485</v>
      </c>
      <c r="AV186" s="13" t="s">
        <v>4485</v>
      </c>
      <c r="AY186" s="24">
        <v>-0.77209563796709102</v>
      </c>
      <c r="AZ186" s="24" t="s">
        <v>4485</v>
      </c>
      <c r="BA186" s="24" t="s">
        <v>4485</v>
      </c>
      <c r="BF186" s="24">
        <v>-1.842878000017512</v>
      </c>
      <c r="BG186" s="24"/>
      <c r="BH186" s="24"/>
      <c r="BL186" s="3"/>
    </row>
    <row r="187" spans="1:64" x14ac:dyDescent="0.25">
      <c r="A187" s="12">
        <v>45012</v>
      </c>
      <c r="B187" s="115">
        <v>-0.56044835868695175</v>
      </c>
      <c r="C187">
        <v>1</v>
      </c>
      <c r="D187" t="s">
        <v>4485</v>
      </c>
      <c r="E187" s="3" t="s">
        <v>4485</v>
      </c>
      <c r="F187" s="13" t="s">
        <v>4485</v>
      </c>
      <c r="H187" s="16">
        <v>1.0234337637493982</v>
      </c>
      <c r="I187">
        <v>1</v>
      </c>
      <c r="J187" t="s">
        <v>4485</v>
      </c>
      <c r="K187" s="3" t="s">
        <v>4485</v>
      </c>
      <c r="L187" s="13" t="s">
        <v>4485</v>
      </c>
      <c r="N187" s="115">
        <v>-2.604166666666667</v>
      </c>
      <c r="O187">
        <v>1</v>
      </c>
      <c r="P187" t="s">
        <v>4485</v>
      </c>
      <c r="Q187" s="3" t="s">
        <v>4485</v>
      </c>
      <c r="R187" s="13" t="s">
        <v>4485</v>
      </c>
      <c r="T187" s="115">
        <v>-1.9909568261376864</v>
      </c>
      <c r="U187">
        <v>1</v>
      </c>
      <c r="V187" t="s">
        <v>4485</v>
      </c>
      <c r="W187" s="3" t="s">
        <v>4485</v>
      </c>
      <c r="X187" s="13" t="s">
        <v>4485</v>
      </c>
      <c r="Z187" s="16">
        <v>0.34560221185415585</v>
      </c>
      <c r="AA187">
        <v>1</v>
      </c>
      <c r="AB187" t="s">
        <v>4485</v>
      </c>
      <c r="AC187" s="3" t="s">
        <v>4485</v>
      </c>
      <c r="AD187" s="13" t="s">
        <v>4485</v>
      </c>
      <c r="AF187" s="16">
        <v>2.086177707389004</v>
      </c>
      <c r="AG187">
        <v>1</v>
      </c>
      <c r="AH187" t="s">
        <v>4485</v>
      </c>
      <c r="AI187" s="3" t="s">
        <v>4485</v>
      </c>
      <c r="AJ187" s="13" t="s">
        <v>4485</v>
      </c>
      <c r="AL187" s="115">
        <v>-1.5384615384615352</v>
      </c>
      <c r="AM187">
        <v>1</v>
      </c>
      <c r="AN187" t="s">
        <v>4485</v>
      </c>
      <c r="AO187" s="3" t="s">
        <v>4485</v>
      </c>
      <c r="AP187" s="13" t="s">
        <v>4485</v>
      </c>
      <c r="AR187" s="16">
        <v>-0.35885167464115059</v>
      </c>
      <c r="AS187">
        <v>1</v>
      </c>
      <c r="AT187" t="s">
        <v>4485</v>
      </c>
      <c r="AU187" s="3" t="s">
        <v>4485</v>
      </c>
      <c r="AV187" s="13" t="s">
        <v>4485</v>
      </c>
      <c r="AY187" s="24">
        <v>0.23989306611666214</v>
      </c>
      <c r="AZ187" s="24" t="s">
        <v>4485</v>
      </c>
      <c r="BA187" s="24" t="s">
        <v>4485</v>
      </c>
      <c r="BF187" s="24">
        <v>-0.43682748985096986</v>
      </c>
      <c r="BG187" s="24"/>
      <c r="BH187" s="24"/>
      <c r="BL187" s="3"/>
    </row>
    <row r="188" spans="1:64" x14ac:dyDescent="0.25">
      <c r="A188" s="12">
        <v>45013</v>
      </c>
      <c r="B188" s="115">
        <v>-2.657004830917872</v>
      </c>
      <c r="C188">
        <v>2</v>
      </c>
      <c r="D188" t="s">
        <v>4485</v>
      </c>
      <c r="E188" s="3" t="s">
        <v>4485</v>
      </c>
      <c r="F188" s="13" t="s">
        <v>4485</v>
      </c>
      <c r="H188" s="16">
        <v>1.0509373224768115</v>
      </c>
      <c r="I188">
        <v>2</v>
      </c>
      <c r="J188" t="s">
        <v>4485</v>
      </c>
      <c r="K188" s="3" t="s">
        <v>4485</v>
      </c>
      <c r="L188" s="13" t="s">
        <v>4485</v>
      </c>
      <c r="N188" s="115">
        <v>0.96256684491979227</v>
      </c>
      <c r="O188">
        <v>2</v>
      </c>
      <c r="P188" t="s">
        <v>4485</v>
      </c>
      <c r="Q188" s="3" t="s">
        <v>4485</v>
      </c>
      <c r="R188" s="13" t="s">
        <v>4485</v>
      </c>
      <c r="T188" s="115">
        <v>-3.1289530471017324</v>
      </c>
      <c r="U188">
        <v>2</v>
      </c>
      <c r="V188" t="s">
        <v>4485</v>
      </c>
      <c r="W188" s="3" t="s">
        <v>4485</v>
      </c>
      <c r="X188" s="13" t="s">
        <v>4485</v>
      </c>
      <c r="Z188" s="16">
        <v>2.3420010332357339</v>
      </c>
      <c r="AA188">
        <v>2</v>
      </c>
      <c r="AB188" t="s">
        <v>4485</v>
      </c>
      <c r="AC188" s="3" t="s">
        <v>4485</v>
      </c>
      <c r="AD188" s="13" t="s">
        <v>4485</v>
      </c>
      <c r="AF188" s="16">
        <v>-1.3320494302680075</v>
      </c>
      <c r="AG188">
        <v>2</v>
      </c>
      <c r="AH188" t="s">
        <v>4485</v>
      </c>
      <c r="AI188" s="3" t="s">
        <v>4485</v>
      </c>
      <c r="AJ188" s="13" t="s">
        <v>4485</v>
      </c>
      <c r="AL188" s="115">
        <v>-4.3004587155973079E-2</v>
      </c>
      <c r="AM188">
        <v>2</v>
      </c>
      <c r="AN188" t="s">
        <v>4485</v>
      </c>
      <c r="AO188" s="3" t="s">
        <v>4485</v>
      </c>
      <c r="AP188" s="13" t="s">
        <v>4485</v>
      </c>
      <c r="AR188" s="16">
        <v>3.0212084833933508</v>
      </c>
      <c r="AS188">
        <v>2</v>
      </c>
      <c r="AT188" t="s">
        <v>4485</v>
      </c>
      <c r="AU188" s="3" t="s">
        <v>4485</v>
      </c>
      <c r="AV188" s="13" t="s">
        <v>4485</v>
      </c>
      <c r="AY188" s="24">
        <v>-0.20016837692882836</v>
      </c>
      <c r="AZ188" s="24" t="s">
        <v>4485</v>
      </c>
      <c r="BA188" s="24" t="s">
        <v>4485</v>
      </c>
      <c r="BF188" s="24">
        <v>-0.16272362595705858</v>
      </c>
      <c r="BG188" s="24"/>
      <c r="BH188" s="24"/>
      <c r="BL188" s="3"/>
    </row>
    <row r="189" spans="1:64" x14ac:dyDescent="0.25">
      <c r="A189" s="12">
        <v>45014</v>
      </c>
      <c r="B189" s="115">
        <v>1.3234077750206736</v>
      </c>
      <c r="C189">
        <v>3</v>
      </c>
      <c r="D189" t="s">
        <v>4485</v>
      </c>
      <c r="E189" s="3" t="s">
        <v>4485</v>
      </c>
      <c r="F189" s="13" t="s">
        <v>4485</v>
      </c>
      <c r="H189" s="16">
        <v>0.74599192644860457</v>
      </c>
      <c r="I189">
        <v>3</v>
      </c>
      <c r="J189" t="s">
        <v>4485</v>
      </c>
      <c r="K189" s="3" t="s">
        <v>4485</v>
      </c>
      <c r="L189" s="13" t="s">
        <v>4485</v>
      </c>
      <c r="N189" s="115">
        <v>-0.26483050847457623</v>
      </c>
      <c r="O189">
        <v>3</v>
      </c>
      <c r="P189" t="s">
        <v>4485</v>
      </c>
      <c r="Q189" s="3" t="s">
        <v>4485</v>
      </c>
      <c r="R189" s="13" t="s">
        <v>4485</v>
      </c>
      <c r="T189" s="115">
        <v>3.9098206398586703</v>
      </c>
      <c r="U189">
        <v>3</v>
      </c>
      <c r="V189" t="s">
        <v>4485</v>
      </c>
      <c r="W189" s="3" t="s">
        <v>4485</v>
      </c>
      <c r="X189" s="13" t="s">
        <v>4485</v>
      </c>
      <c r="Z189" s="16">
        <v>4.9722362443210617</v>
      </c>
      <c r="AA189">
        <v>3</v>
      </c>
      <c r="AB189" t="s">
        <v>4485</v>
      </c>
      <c r="AC189" s="3" t="s">
        <v>4485</v>
      </c>
      <c r="AD189" s="13" t="s">
        <v>4485</v>
      </c>
      <c r="AF189" s="16">
        <v>4.5733029711559263</v>
      </c>
      <c r="AG189">
        <v>3</v>
      </c>
      <c r="AH189" t="s">
        <v>4485</v>
      </c>
      <c r="AI189" s="3" t="s">
        <v>4485</v>
      </c>
      <c r="AJ189" s="13" t="s">
        <v>4485</v>
      </c>
      <c r="AL189" s="115">
        <v>1.1186003155026629</v>
      </c>
      <c r="AM189">
        <v>3</v>
      </c>
      <c r="AN189" t="s">
        <v>4485</v>
      </c>
      <c r="AO189" s="3" t="s">
        <v>4485</v>
      </c>
      <c r="AP189" s="13" t="s">
        <v>4485</v>
      </c>
      <c r="AR189" s="16">
        <v>2.1363371528452126</v>
      </c>
      <c r="AS189">
        <v>3</v>
      </c>
      <c r="AT189" t="s">
        <v>4485</v>
      </c>
      <c r="AU189" s="3" t="s">
        <v>4485</v>
      </c>
      <c r="AV189" s="13" t="s">
        <v>4485</v>
      </c>
      <c r="AY189" s="24">
        <v>0.76098562386073365</v>
      </c>
      <c r="AZ189" s="24" t="s">
        <v>4485</v>
      </c>
      <c r="BA189" s="24" t="s">
        <v>4485</v>
      </c>
      <c r="BF189" s="24">
        <v>2.3447823188983321</v>
      </c>
      <c r="BG189" s="24"/>
      <c r="BH189" s="24"/>
      <c r="BL189" s="3"/>
    </row>
    <row r="190" spans="1:64" x14ac:dyDescent="0.25">
      <c r="A190" s="12">
        <v>45016</v>
      </c>
      <c r="B190" s="115">
        <v>2.7346938775510159</v>
      </c>
      <c r="C190">
        <v>5</v>
      </c>
      <c r="D190" t="s">
        <v>4485</v>
      </c>
      <c r="E190" s="3" t="s">
        <v>4485</v>
      </c>
      <c r="F190" s="13" t="s">
        <v>4485</v>
      </c>
      <c r="H190" s="16">
        <v>-0.70339884417292342</v>
      </c>
      <c r="I190">
        <v>5</v>
      </c>
      <c r="J190" t="s">
        <v>4485</v>
      </c>
      <c r="K190" s="3" t="s">
        <v>4485</v>
      </c>
      <c r="L190" s="13" t="s">
        <v>4485</v>
      </c>
      <c r="N190" s="115">
        <v>-0.84970791290495096</v>
      </c>
      <c r="O190">
        <v>5</v>
      </c>
      <c r="P190" t="s">
        <v>4485</v>
      </c>
      <c r="Q190" s="3" t="s">
        <v>4485</v>
      </c>
      <c r="R190" s="13" t="s">
        <v>4485</v>
      </c>
      <c r="T190" s="115">
        <v>1.6965440768804321</v>
      </c>
      <c r="U190">
        <v>5</v>
      </c>
      <c r="V190" t="s">
        <v>4485</v>
      </c>
      <c r="W190" s="3" t="s">
        <v>4485</v>
      </c>
      <c r="X190" s="13" t="s">
        <v>4485</v>
      </c>
      <c r="Z190" s="16">
        <v>2.4124388875530904</v>
      </c>
      <c r="AA190">
        <v>5</v>
      </c>
      <c r="AB190" t="s">
        <v>4485</v>
      </c>
      <c r="AC190" s="3" t="s">
        <v>4485</v>
      </c>
      <c r="AD190" s="13" t="s">
        <v>4485</v>
      </c>
      <c r="AF190" s="16">
        <v>2.0479585223590409</v>
      </c>
      <c r="AG190">
        <v>5</v>
      </c>
      <c r="AH190" t="s">
        <v>4485</v>
      </c>
      <c r="AI190" s="3" t="s">
        <v>4485</v>
      </c>
      <c r="AJ190" s="13" t="s">
        <v>4485</v>
      </c>
      <c r="AL190" s="115">
        <v>1.177137994610687</v>
      </c>
      <c r="AM190">
        <v>5</v>
      </c>
      <c r="AN190" t="s">
        <v>4485</v>
      </c>
      <c r="AO190" s="3" t="s">
        <v>4485</v>
      </c>
      <c r="AP190" s="13" t="s">
        <v>4485</v>
      </c>
      <c r="AR190" s="16">
        <v>-4.2973949420041766</v>
      </c>
      <c r="AS190">
        <v>5</v>
      </c>
      <c r="AT190" t="s">
        <v>4485</v>
      </c>
      <c r="AU190" s="3" t="s">
        <v>4485</v>
      </c>
      <c r="AV190" s="13" t="s">
        <v>4485</v>
      </c>
      <c r="AY190" s="24">
        <v>1.6337152458622846</v>
      </c>
      <c r="AZ190" s="24" t="s">
        <v>4485</v>
      </c>
      <c r="BA190" s="24" t="s">
        <v>4485</v>
      </c>
      <c r="BF190" s="24">
        <v>0.58948286166312658</v>
      </c>
      <c r="BG190" s="24"/>
      <c r="BH190" s="24"/>
      <c r="BL190" s="3"/>
    </row>
    <row r="191" spans="1:64" x14ac:dyDescent="0.25">
      <c r="A191" s="12">
        <v>45019</v>
      </c>
      <c r="B191" s="115">
        <v>1.8673023440603849</v>
      </c>
      <c r="C191">
        <v>1</v>
      </c>
      <c r="D191" t="s">
        <v>4485</v>
      </c>
      <c r="E191" s="3">
        <v>45019</v>
      </c>
      <c r="F191" s="13">
        <v>10.491419656786283</v>
      </c>
      <c r="H191" s="16">
        <v>-0.30089728335000621</v>
      </c>
      <c r="I191">
        <v>1</v>
      </c>
      <c r="J191" t="s">
        <v>4485</v>
      </c>
      <c r="K191" s="3">
        <v>45019</v>
      </c>
      <c r="L191" s="13">
        <v>6.6988627718200133</v>
      </c>
      <c r="N191" s="115">
        <v>-5.3561863952862526E-2</v>
      </c>
      <c r="O191">
        <v>1</v>
      </c>
      <c r="P191" t="s">
        <v>4485</v>
      </c>
      <c r="Q191" s="3">
        <v>45019</v>
      </c>
      <c r="R191" s="13">
        <v>13.933547695605576</v>
      </c>
      <c r="T191" s="115">
        <v>3.5400159918586938</v>
      </c>
      <c r="U191">
        <v>1</v>
      </c>
      <c r="V191" t="s">
        <v>4485</v>
      </c>
      <c r="W191" s="3">
        <v>45019</v>
      </c>
      <c r="X191" s="13">
        <v>16.747402415051948</v>
      </c>
      <c r="Z191" s="16">
        <v>-2.5356080763812696</v>
      </c>
      <c r="AA191">
        <v>1</v>
      </c>
      <c r="AB191" t="s">
        <v>4485</v>
      </c>
      <c r="AC191" s="3">
        <v>45019</v>
      </c>
      <c r="AD191" s="13">
        <v>-3.629356030191111</v>
      </c>
      <c r="AF191" s="16">
        <v>0.22608916550235211</v>
      </c>
      <c r="AG191">
        <v>1</v>
      </c>
      <c r="AH191" t="s">
        <v>4485</v>
      </c>
      <c r="AI191" s="3">
        <v>45019</v>
      </c>
      <c r="AJ191" s="13">
        <v>1.1912607086733917</v>
      </c>
      <c r="AL191" s="115">
        <v>1.3596860106532165</v>
      </c>
      <c r="AM191">
        <v>1</v>
      </c>
      <c r="AN191" t="s">
        <v>4485</v>
      </c>
      <c r="AO191" s="3">
        <v>45019</v>
      </c>
      <c r="AP191" s="13">
        <v>17.881344212418739</v>
      </c>
      <c r="AR191" s="16">
        <v>3.0995430160937745</v>
      </c>
      <c r="AS191">
        <v>1</v>
      </c>
      <c r="AT191" t="s">
        <v>4485</v>
      </c>
      <c r="AU191" s="3">
        <v>45019</v>
      </c>
      <c r="AV191" s="13">
        <v>-1.772981306610133</v>
      </c>
      <c r="AY191" s="24">
        <v>0.22062529702328243</v>
      </c>
      <c r="AZ191" s="24" t="s">
        <v>4485</v>
      </c>
      <c r="BA191" s="24">
        <v>3.8334755906552775</v>
      </c>
      <c r="BF191" s="24">
        <v>1.0502357590991465</v>
      </c>
      <c r="BG191" s="24"/>
      <c r="BH191" s="24">
        <v>7.8238145242190003</v>
      </c>
      <c r="BL191" s="3"/>
    </row>
    <row r="192" spans="1:64" x14ac:dyDescent="0.25">
      <c r="A192" s="12">
        <v>45021</v>
      </c>
      <c r="B192" s="115">
        <v>-2.496099843993751</v>
      </c>
      <c r="C192">
        <v>3</v>
      </c>
      <c r="D192" t="s">
        <v>4485</v>
      </c>
      <c r="E192" s="3" t="s">
        <v>4485</v>
      </c>
      <c r="F192" s="13" t="s">
        <v>4485</v>
      </c>
      <c r="H192" s="16">
        <v>-1.0999159813968298</v>
      </c>
      <c r="I192">
        <v>3</v>
      </c>
      <c r="J192" t="s">
        <v>4485</v>
      </c>
      <c r="K192" s="3" t="s">
        <v>4485</v>
      </c>
      <c r="L192" s="13" t="s">
        <v>4485</v>
      </c>
      <c r="N192" s="115">
        <v>6.9667738478027879</v>
      </c>
      <c r="O192">
        <v>3</v>
      </c>
      <c r="P192" t="s">
        <v>4485</v>
      </c>
      <c r="Q192" s="3" t="s">
        <v>4485</v>
      </c>
      <c r="R192" s="13" t="s">
        <v>4485</v>
      </c>
      <c r="T192" s="115">
        <v>1.7200224655995504</v>
      </c>
      <c r="U192">
        <v>3</v>
      </c>
      <c r="V192" t="s">
        <v>4485</v>
      </c>
      <c r="W192" s="3" t="s">
        <v>4485</v>
      </c>
      <c r="X192" s="13" t="s">
        <v>4485</v>
      </c>
      <c r="Z192" s="16">
        <v>-3.4687650554038898</v>
      </c>
      <c r="AA192">
        <v>3</v>
      </c>
      <c r="AB192" t="s">
        <v>4485</v>
      </c>
      <c r="AC192" s="3" t="s">
        <v>4485</v>
      </c>
      <c r="AD192" s="13" t="s">
        <v>4485</v>
      </c>
      <c r="AF192" s="16">
        <v>0.33963603183454377</v>
      </c>
      <c r="AG192">
        <v>3</v>
      </c>
      <c r="AH192" t="s">
        <v>4485</v>
      </c>
      <c r="AI192" s="3" t="s">
        <v>4485</v>
      </c>
      <c r="AJ192" s="13" t="s">
        <v>4485</v>
      </c>
      <c r="AL192" s="115">
        <v>1.5212280459134282</v>
      </c>
      <c r="AM192">
        <v>3</v>
      </c>
      <c r="AN192" t="s">
        <v>4485</v>
      </c>
      <c r="AO192" s="3" t="s">
        <v>4485</v>
      </c>
      <c r="AP192" s="13" t="s">
        <v>4485</v>
      </c>
      <c r="AR192" s="16">
        <v>0.92503372518791072</v>
      </c>
      <c r="AS192">
        <v>3</v>
      </c>
      <c r="AT192" t="s">
        <v>4485</v>
      </c>
      <c r="AU192" s="3" t="s">
        <v>4485</v>
      </c>
      <c r="AV192" s="13" t="s">
        <v>4485</v>
      </c>
      <c r="AY192" s="24">
        <v>0.91389552277410402</v>
      </c>
      <c r="AZ192" s="24" t="s">
        <v>4485</v>
      </c>
      <c r="BA192" s="24" t="s">
        <v>4485</v>
      </c>
      <c r="BF192" s="24">
        <v>0.58207985654436267</v>
      </c>
      <c r="BG192" s="24"/>
      <c r="BH192" s="24"/>
      <c r="BL192" s="3"/>
    </row>
    <row r="193" spans="1:64" x14ac:dyDescent="0.25">
      <c r="A193" s="12">
        <v>45022</v>
      </c>
      <c r="B193" s="115">
        <v>-3.9999999999997725E-2</v>
      </c>
      <c r="C193">
        <v>4</v>
      </c>
      <c r="D193">
        <v>3.3498759305210895</v>
      </c>
      <c r="E193" s="3" t="s">
        <v>4485</v>
      </c>
      <c r="F193" s="13" t="s">
        <v>4485</v>
      </c>
      <c r="H193" s="16">
        <v>-2.4374157159064076</v>
      </c>
      <c r="I193">
        <v>4</v>
      </c>
      <c r="J193">
        <v>-3.7649300657312188</v>
      </c>
      <c r="K193" s="3" t="s">
        <v>4485</v>
      </c>
      <c r="L193" s="13" t="s">
        <v>4485</v>
      </c>
      <c r="N193" s="115">
        <v>1.4529058116232494</v>
      </c>
      <c r="O193">
        <v>4</v>
      </c>
      <c r="P193">
        <v>7.256355932203383</v>
      </c>
      <c r="Q193" s="3" t="s">
        <v>4485</v>
      </c>
      <c r="R193" s="13" t="s">
        <v>4485</v>
      </c>
      <c r="T193" s="115">
        <v>-0.81096003865001021</v>
      </c>
      <c r="U193">
        <v>4</v>
      </c>
      <c r="V193">
        <v>10.392902408111549</v>
      </c>
      <c r="W193" s="3" t="s">
        <v>4485</v>
      </c>
      <c r="X193" s="13" t="s">
        <v>4485</v>
      </c>
      <c r="Z193" s="16">
        <v>-1.2643486940608921</v>
      </c>
      <c r="AA193">
        <v>4</v>
      </c>
      <c r="AB193">
        <v>-0.13461214874641672</v>
      </c>
      <c r="AC193" s="3" t="s">
        <v>4485</v>
      </c>
      <c r="AD193" s="13" t="s">
        <v>4485</v>
      </c>
      <c r="AF193" s="16">
        <v>1.0078811761139645</v>
      </c>
      <c r="AG193">
        <v>4</v>
      </c>
      <c r="AH193">
        <v>8.4011060507482007</v>
      </c>
      <c r="AI193" s="3" t="s">
        <v>4485</v>
      </c>
      <c r="AJ193" s="13" t="s">
        <v>4485</v>
      </c>
      <c r="AL193" s="115">
        <v>4.3182127775507331</v>
      </c>
      <c r="AM193">
        <v>4</v>
      </c>
      <c r="AN193">
        <v>9.8236053348630428</v>
      </c>
      <c r="AO193" s="3" t="s">
        <v>4485</v>
      </c>
      <c r="AP193" s="13" t="s">
        <v>4485</v>
      </c>
      <c r="AR193" s="16">
        <v>-2.7305709375596843</v>
      </c>
      <c r="AS193">
        <v>4</v>
      </c>
      <c r="AT193">
        <v>-1.0681685764226063</v>
      </c>
      <c r="AU193" s="3" t="s">
        <v>4485</v>
      </c>
      <c r="AV193" s="13" t="s">
        <v>4485</v>
      </c>
      <c r="AY193" s="24">
        <v>0.23978971410346375</v>
      </c>
      <c r="AZ193" s="24">
        <v>3.8193809470436637</v>
      </c>
      <c r="BA193" s="24" t="s">
        <v>4485</v>
      </c>
      <c r="BF193" s="24">
        <v>7.1409392139826222E-3</v>
      </c>
      <c r="BG193" s="24">
        <v>4.6345382591159998</v>
      </c>
      <c r="BH193" s="24"/>
      <c r="BL193" s="3"/>
    </row>
    <row r="194" spans="1:64" x14ac:dyDescent="0.25">
      <c r="A194" s="12">
        <v>45026</v>
      </c>
      <c r="B194" s="115">
        <v>0.56022408963585657</v>
      </c>
      <c r="C194">
        <v>1</v>
      </c>
      <c r="D194" t="s">
        <v>4485</v>
      </c>
      <c r="E194" s="3" t="s">
        <v>4485</v>
      </c>
      <c r="F194" s="13" t="s">
        <v>4485</v>
      </c>
      <c r="H194" s="16">
        <v>0.43894231494418434</v>
      </c>
      <c r="I194">
        <v>1</v>
      </c>
      <c r="J194" t="s">
        <v>4485</v>
      </c>
      <c r="K194" s="3" t="s">
        <v>4485</v>
      </c>
      <c r="L194" s="13" t="s">
        <v>4485</v>
      </c>
      <c r="N194" s="115">
        <v>-2.2222222222222223</v>
      </c>
      <c r="O194">
        <v>1</v>
      </c>
      <c r="P194" t="s">
        <v>4485</v>
      </c>
      <c r="Q194" s="3" t="s">
        <v>4485</v>
      </c>
      <c r="R194" s="13" t="s">
        <v>4485</v>
      </c>
      <c r="T194" s="115">
        <v>3.0268239223463103</v>
      </c>
      <c r="U194">
        <v>1</v>
      </c>
      <c r="V194" t="s">
        <v>4485</v>
      </c>
      <c r="W194" s="3" t="s">
        <v>4485</v>
      </c>
      <c r="X194" s="13" t="s">
        <v>4485</v>
      </c>
      <c r="Z194" s="16">
        <v>-0.65711878685762037</v>
      </c>
      <c r="AA194">
        <v>1</v>
      </c>
      <c r="AB194" t="s">
        <v>4485</v>
      </c>
      <c r="AC194" s="3" t="s">
        <v>4485</v>
      </c>
      <c r="AD194" s="13" t="s">
        <v>4485</v>
      </c>
      <c r="AF194" s="16">
        <v>-0.78525520794257231</v>
      </c>
      <c r="AG194">
        <v>1</v>
      </c>
      <c r="AH194" t="s">
        <v>4485</v>
      </c>
      <c r="AI194" s="3" t="s">
        <v>4485</v>
      </c>
      <c r="AJ194" s="13" t="s">
        <v>4485</v>
      </c>
      <c r="AL194" s="115">
        <v>5.9023243666753791</v>
      </c>
      <c r="AM194">
        <v>1</v>
      </c>
      <c r="AN194" t="s">
        <v>4485</v>
      </c>
      <c r="AO194" s="3" t="s">
        <v>4485</v>
      </c>
      <c r="AP194" s="13" t="s">
        <v>4485</v>
      </c>
      <c r="AR194" s="16">
        <v>1.2760109933254811</v>
      </c>
      <c r="AS194">
        <v>1</v>
      </c>
      <c r="AT194" t="s">
        <v>4485</v>
      </c>
      <c r="AU194" s="3" t="s">
        <v>4485</v>
      </c>
      <c r="AV194" s="13" t="s">
        <v>4485</v>
      </c>
      <c r="AY194" s="24">
        <v>0.14148410576645926</v>
      </c>
      <c r="AZ194" s="24" t="s">
        <v>4485</v>
      </c>
      <c r="BA194" s="24" t="s">
        <v>4485</v>
      </c>
      <c r="BF194" s="24">
        <v>0.94540848143436063</v>
      </c>
      <c r="BG194" s="24"/>
      <c r="BH194" s="24"/>
      <c r="BL194" s="3"/>
    </row>
    <row r="195" spans="1:64" x14ac:dyDescent="0.25">
      <c r="A195" s="12">
        <v>45027</v>
      </c>
      <c r="B195" s="115">
        <v>-0.5968961400716275</v>
      </c>
      <c r="C195">
        <v>2</v>
      </c>
      <c r="D195" t="s">
        <v>4485</v>
      </c>
      <c r="E195" s="3" t="s">
        <v>4485</v>
      </c>
      <c r="F195" s="13" t="s">
        <v>4485</v>
      </c>
      <c r="H195" s="16">
        <v>-0.41859283995990371</v>
      </c>
      <c r="I195">
        <v>2</v>
      </c>
      <c r="J195" t="s">
        <v>4485</v>
      </c>
      <c r="K195" s="3" t="s">
        <v>4485</v>
      </c>
      <c r="L195" s="13" t="s">
        <v>4485</v>
      </c>
      <c r="N195" s="115">
        <v>-0.70707070707070996</v>
      </c>
      <c r="O195">
        <v>2</v>
      </c>
      <c r="P195" t="s">
        <v>4485</v>
      </c>
      <c r="Q195" s="3" t="s">
        <v>4485</v>
      </c>
      <c r="R195" s="13" t="s">
        <v>4485</v>
      </c>
      <c r="T195" s="115">
        <v>6.3924627697295016</v>
      </c>
      <c r="U195">
        <v>2</v>
      </c>
      <c r="V195" t="s">
        <v>4485</v>
      </c>
      <c r="W195" s="3" t="s">
        <v>4485</v>
      </c>
      <c r="X195" s="13" t="s">
        <v>4485</v>
      </c>
      <c r="Z195" s="16">
        <v>1.2042062415196781</v>
      </c>
      <c r="AA195">
        <v>2</v>
      </c>
      <c r="AB195" t="s">
        <v>4485</v>
      </c>
      <c r="AC195" s="3" t="s">
        <v>4485</v>
      </c>
      <c r="AD195" s="13" t="s">
        <v>4485</v>
      </c>
      <c r="AF195" s="16">
        <v>0.88473268973861086</v>
      </c>
      <c r="AG195">
        <v>2</v>
      </c>
      <c r="AH195" t="s">
        <v>4485</v>
      </c>
      <c r="AI195" s="3" t="s">
        <v>4485</v>
      </c>
      <c r="AJ195" s="13" t="s">
        <v>4485</v>
      </c>
      <c r="AL195" s="115">
        <v>-4.9321824907518783E-2</v>
      </c>
      <c r="AM195">
        <v>2</v>
      </c>
      <c r="AN195" t="s">
        <v>4485</v>
      </c>
      <c r="AO195" s="3" t="s">
        <v>4485</v>
      </c>
      <c r="AP195" s="13" t="s">
        <v>4485</v>
      </c>
      <c r="AR195" s="16">
        <v>-1.0660980810234542</v>
      </c>
      <c r="AS195">
        <v>2</v>
      </c>
      <c r="AT195" t="s">
        <v>4485</v>
      </c>
      <c r="AU195" s="3" t="s">
        <v>4485</v>
      </c>
      <c r="AV195" s="13" t="s">
        <v>4485</v>
      </c>
      <c r="AY195" s="24">
        <v>0.55747685690859938</v>
      </c>
      <c r="AZ195" s="24" t="s">
        <v>4485</v>
      </c>
      <c r="BA195" s="24" t="s">
        <v>4485</v>
      </c>
      <c r="BF195" s="24">
        <v>0.72339712830042391</v>
      </c>
      <c r="BG195" s="24"/>
      <c r="BH195" s="24"/>
      <c r="BL195" s="3"/>
    </row>
    <row r="196" spans="1:64" x14ac:dyDescent="0.25">
      <c r="A196" s="12">
        <v>45028</v>
      </c>
      <c r="B196" s="115">
        <v>-0.60048038430744599</v>
      </c>
      <c r="C196">
        <v>3</v>
      </c>
      <c r="D196" t="s">
        <v>4485</v>
      </c>
      <c r="E196" s="3" t="s">
        <v>4485</v>
      </c>
      <c r="F196" s="13" t="s">
        <v>4485</v>
      </c>
      <c r="H196" s="16">
        <v>3.6456591005061654</v>
      </c>
      <c r="I196">
        <v>3</v>
      </c>
      <c r="J196" t="s">
        <v>4485</v>
      </c>
      <c r="K196" s="3" t="s">
        <v>4485</v>
      </c>
      <c r="L196" s="13" t="s">
        <v>4485</v>
      </c>
      <c r="N196" s="115">
        <v>-2.2889114954221768</v>
      </c>
      <c r="O196">
        <v>3</v>
      </c>
      <c r="P196" t="s">
        <v>4485</v>
      </c>
      <c r="Q196" s="3" t="s">
        <v>4485</v>
      </c>
      <c r="R196" s="13" t="s">
        <v>4485</v>
      </c>
      <c r="T196" s="115">
        <v>3.3993525042848951</v>
      </c>
      <c r="U196">
        <v>3</v>
      </c>
      <c r="V196" t="s">
        <v>4485</v>
      </c>
      <c r="W196" s="3" t="s">
        <v>4485</v>
      </c>
      <c r="X196" s="13" t="s">
        <v>4485</v>
      </c>
      <c r="Z196" s="16">
        <v>-0.76252723311547976</v>
      </c>
      <c r="AA196">
        <v>3</v>
      </c>
      <c r="AB196" t="s">
        <v>4485</v>
      </c>
      <c r="AC196" s="3" t="s">
        <v>4485</v>
      </c>
      <c r="AD196" s="13" t="s">
        <v>4485</v>
      </c>
      <c r="AF196" s="16">
        <v>-0.30481710973416631</v>
      </c>
      <c r="AG196">
        <v>3</v>
      </c>
      <c r="AH196" t="s">
        <v>4485</v>
      </c>
      <c r="AI196" s="3" t="s">
        <v>4485</v>
      </c>
      <c r="AJ196" s="13" t="s">
        <v>4485</v>
      </c>
      <c r="AL196" s="115">
        <v>0.30841352084875401</v>
      </c>
      <c r="AM196">
        <v>3</v>
      </c>
      <c r="AN196" t="s">
        <v>4485</v>
      </c>
      <c r="AO196" s="3" t="s">
        <v>4485</v>
      </c>
      <c r="AP196" s="13" t="s">
        <v>4485</v>
      </c>
      <c r="AR196" s="16">
        <v>2.4882445141065923</v>
      </c>
      <c r="AS196">
        <v>3</v>
      </c>
      <c r="AT196" t="s">
        <v>4485</v>
      </c>
      <c r="AU196" s="3" t="s">
        <v>4485</v>
      </c>
      <c r="AV196" s="13" t="s">
        <v>4485</v>
      </c>
      <c r="AY196" s="24">
        <v>0.50839902270022619</v>
      </c>
      <c r="AZ196" s="24" t="s">
        <v>4485</v>
      </c>
      <c r="BA196" s="24" t="s">
        <v>4485</v>
      </c>
      <c r="BF196" s="24">
        <v>0.68024641807490938</v>
      </c>
      <c r="BG196" s="24"/>
      <c r="BH196" s="24"/>
      <c r="BL196" s="3"/>
    </row>
    <row r="197" spans="1:64" x14ac:dyDescent="0.25">
      <c r="A197" s="12">
        <v>45029</v>
      </c>
      <c r="B197" s="115">
        <v>1.4901329037454645</v>
      </c>
      <c r="C197">
        <v>4</v>
      </c>
      <c r="D197">
        <v>0.8</v>
      </c>
      <c r="E197" s="3" t="s">
        <v>4485</v>
      </c>
      <c r="F197" s="13" t="s">
        <v>4485</v>
      </c>
      <c r="H197" s="16">
        <v>-0.26204431604580453</v>
      </c>
      <c r="I197">
        <v>4</v>
      </c>
      <c r="J197">
        <v>0.87307618211786631</v>
      </c>
      <c r="K197" s="3" t="s">
        <v>4485</v>
      </c>
      <c r="L197" s="13" t="s">
        <v>4485</v>
      </c>
      <c r="N197" s="115">
        <v>0.9370119729307711</v>
      </c>
      <c r="O197">
        <v>4</v>
      </c>
      <c r="P197">
        <v>-2.8557114228456859</v>
      </c>
      <c r="Q197" s="3" t="s">
        <v>4485</v>
      </c>
      <c r="R197" s="13" t="s">
        <v>4485</v>
      </c>
      <c r="T197" s="115">
        <v>2.3544218313534171</v>
      </c>
      <c r="U197">
        <v>4</v>
      </c>
      <c r="V197">
        <v>15.066602249982742</v>
      </c>
      <c r="W197" s="3" t="s">
        <v>4485</v>
      </c>
      <c r="X197" s="13" t="s">
        <v>4485</v>
      </c>
      <c r="Z197" s="16">
        <v>-1.4270032930845109</v>
      </c>
      <c r="AA197">
        <v>4</v>
      </c>
      <c r="AB197">
        <v>-2.8946930627183458</v>
      </c>
      <c r="AC197" s="3" t="s">
        <v>4485</v>
      </c>
      <c r="AD197" s="13" t="s">
        <v>4485</v>
      </c>
      <c r="AF197" s="16">
        <v>0.28319382487093836</v>
      </c>
      <c r="AG197">
        <v>4</v>
      </c>
      <c r="AH197">
        <v>1.0786096797009148</v>
      </c>
      <c r="AI197" s="3" t="s">
        <v>4485</v>
      </c>
      <c r="AJ197" s="13" t="s">
        <v>4485</v>
      </c>
      <c r="AL197" s="115">
        <v>1.6234165539293977</v>
      </c>
      <c r="AM197">
        <v>4</v>
      </c>
      <c r="AN197">
        <v>12.559596785179123</v>
      </c>
      <c r="AO197" s="3" t="s">
        <v>4485</v>
      </c>
      <c r="AP197" s="13" t="s">
        <v>4485</v>
      </c>
      <c r="AR197" s="16">
        <v>-0.40145287707895672</v>
      </c>
      <c r="AS197">
        <v>4</v>
      </c>
      <c r="AT197">
        <v>-0.5155623448539326</v>
      </c>
      <c r="AU197" s="3" t="s">
        <v>4485</v>
      </c>
      <c r="AV197" s="13" t="s">
        <v>4485</v>
      </c>
      <c r="AY197" s="24">
        <v>8.7579439042456617E-2</v>
      </c>
      <c r="AZ197" s="24">
        <v>1.5432547039508386</v>
      </c>
      <c r="BA197" s="24" t="s">
        <v>4485</v>
      </c>
      <c r="BF197" s="24">
        <v>0.65823163565832887</v>
      </c>
      <c r="BG197" s="24">
        <v>3.1357311954184999</v>
      </c>
      <c r="BH197" s="24"/>
      <c r="BL197" s="3"/>
    </row>
    <row r="198" spans="1:64" x14ac:dyDescent="0.25">
      <c r="A198" s="12">
        <v>45033</v>
      </c>
      <c r="B198" s="115">
        <v>3.134920634920626</v>
      </c>
      <c r="C198">
        <v>1</v>
      </c>
      <c r="D198" t="s">
        <v>4485</v>
      </c>
      <c r="E198" s="3" t="s">
        <v>4485</v>
      </c>
      <c r="F198" s="13" t="s">
        <v>4485</v>
      </c>
      <c r="H198" s="16">
        <v>1.4240090822522038</v>
      </c>
      <c r="I198">
        <v>1</v>
      </c>
      <c r="J198" t="s">
        <v>4485</v>
      </c>
      <c r="K198" s="3" t="s">
        <v>4485</v>
      </c>
      <c r="L198" s="13" t="s">
        <v>4485</v>
      </c>
      <c r="N198" s="115">
        <v>-0.51572975760701389</v>
      </c>
      <c r="O198">
        <v>1</v>
      </c>
      <c r="P198" t="s">
        <v>4485</v>
      </c>
      <c r="Q198" s="3" t="s">
        <v>4485</v>
      </c>
      <c r="R198" s="13" t="s">
        <v>4485</v>
      </c>
      <c r="T198" s="115">
        <v>-1.7994241842607638E-2</v>
      </c>
      <c r="U198">
        <v>1</v>
      </c>
      <c r="V198" t="s">
        <v>4485</v>
      </c>
      <c r="W198" s="3" t="s">
        <v>4485</v>
      </c>
      <c r="X198" s="13" t="s">
        <v>4485</v>
      </c>
      <c r="Z198" s="16">
        <v>2.0130203871851977</v>
      </c>
      <c r="AA198">
        <v>1</v>
      </c>
      <c r="AB198" t="s">
        <v>4485</v>
      </c>
      <c r="AC198" s="3" t="s">
        <v>4485</v>
      </c>
      <c r="AD198" s="13" t="s">
        <v>4485</v>
      </c>
      <c r="AF198" s="16">
        <v>1.7218543046357639</v>
      </c>
      <c r="AG198">
        <v>1</v>
      </c>
      <c r="AH198" t="s">
        <v>4485</v>
      </c>
      <c r="AI198" s="3" t="s">
        <v>4485</v>
      </c>
      <c r="AJ198" s="13" t="s">
        <v>4485</v>
      </c>
      <c r="AL198" s="115">
        <v>0.5324942514825235</v>
      </c>
      <c r="AM198">
        <v>1</v>
      </c>
      <c r="AN198" t="s">
        <v>4485</v>
      </c>
      <c r="AO198" s="3" t="s">
        <v>4485</v>
      </c>
      <c r="AP198" s="13" t="s">
        <v>4485</v>
      </c>
      <c r="AR198" s="16">
        <v>0.90211132437620845</v>
      </c>
      <c r="AS198">
        <v>1</v>
      </c>
      <c r="AT198" t="s">
        <v>4485</v>
      </c>
      <c r="AU198" s="3" t="s">
        <v>4485</v>
      </c>
      <c r="AV198" s="13" t="s">
        <v>4485</v>
      </c>
      <c r="AY198" s="24">
        <v>-0.67954902400718786</v>
      </c>
      <c r="AZ198" s="24" t="s">
        <v>4485</v>
      </c>
      <c r="BA198" s="24" t="s">
        <v>4485</v>
      </c>
      <c r="BF198" s="24">
        <v>1.189166147871628</v>
      </c>
      <c r="BG198" s="24"/>
      <c r="BH198" s="24"/>
      <c r="BL198" s="3"/>
    </row>
    <row r="199" spans="1:64" x14ac:dyDescent="0.25">
      <c r="A199" s="12">
        <v>45034</v>
      </c>
      <c r="B199" s="115">
        <v>0</v>
      </c>
      <c r="C199">
        <v>2</v>
      </c>
      <c r="D199" t="s">
        <v>4485</v>
      </c>
      <c r="E199" s="3" t="s">
        <v>4485</v>
      </c>
      <c r="F199" s="13" t="s">
        <v>4485</v>
      </c>
      <c r="H199" s="16">
        <v>0.75359438236775211</v>
      </c>
      <c r="I199">
        <v>2</v>
      </c>
      <c r="J199" t="s">
        <v>4485</v>
      </c>
      <c r="K199" s="3" t="s">
        <v>4485</v>
      </c>
      <c r="L199" s="13" t="s">
        <v>4485</v>
      </c>
      <c r="N199" s="115">
        <v>0.93312597200621195</v>
      </c>
      <c r="O199">
        <v>2</v>
      </c>
      <c r="P199" t="s">
        <v>4485</v>
      </c>
      <c r="Q199" s="3" t="s">
        <v>4485</v>
      </c>
      <c r="R199" s="13" t="s">
        <v>4485</v>
      </c>
      <c r="T199" s="115">
        <v>-4.5383646289519515</v>
      </c>
      <c r="U199">
        <v>2</v>
      </c>
      <c r="V199" t="s">
        <v>4485</v>
      </c>
      <c r="W199" s="3" t="s">
        <v>4485</v>
      </c>
      <c r="X199" s="13" t="s">
        <v>4485</v>
      </c>
      <c r="Z199" s="16">
        <v>-0.10076412797044633</v>
      </c>
      <c r="AA199">
        <v>2</v>
      </c>
      <c r="AB199" t="s">
        <v>4485</v>
      </c>
      <c r="AC199" s="3" t="s">
        <v>4485</v>
      </c>
      <c r="AD199" s="13" t="s">
        <v>4485</v>
      </c>
      <c r="AF199" s="16">
        <v>-1.2283805031446542E-2</v>
      </c>
      <c r="AG199">
        <v>2</v>
      </c>
      <c r="AH199" t="s">
        <v>4485</v>
      </c>
      <c r="AI199" s="3" t="s">
        <v>4485</v>
      </c>
      <c r="AJ199" s="13" t="s">
        <v>4485</v>
      </c>
      <c r="AL199" s="115">
        <v>2.0464668351992295</v>
      </c>
      <c r="AM199">
        <v>2</v>
      </c>
      <c r="AN199" t="s">
        <v>4485</v>
      </c>
      <c r="AO199" s="3" t="s">
        <v>4485</v>
      </c>
      <c r="AP199" s="13" t="s">
        <v>4485</v>
      </c>
      <c r="AR199" s="16">
        <v>0.74186798554308109</v>
      </c>
      <c r="AS199">
        <v>2</v>
      </c>
      <c r="AT199" t="s">
        <v>4485</v>
      </c>
      <c r="AU199" s="3" t="s">
        <v>4485</v>
      </c>
      <c r="AV199" s="13" t="s">
        <v>4485</v>
      </c>
      <c r="AY199" s="24">
        <v>-0.26373973914048571</v>
      </c>
      <c r="AZ199" s="24" t="s">
        <v>4485</v>
      </c>
      <c r="BA199" s="24" t="s">
        <v>4485</v>
      </c>
      <c r="BF199" s="24">
        <v>-7.2552972093486642E-2</v>
      </c>
      <c r="BG199" s="24"/>
      <c r="BH199" s="24"/>
      <c r="BL199" s="3"/>
    </row>
    <row r="200" spans="1:64" x14ac:dyDescent="0.25">
      <c r="A200" s="12">
        <v>45035</v>
      </c>
      <c r="B200" s="115">
        <v>-0.96190842631781459</v>
      </c>
      <c r="C200">
        <v>3</v>
      </c>
      <c r="D200" t="s">
        <v>4485</v>
      </c>
      <c r="E200" s="3" t="s">
        <v>4485</v>
      </c>
      <c r="F200" s="13" t="s">
        <v>4485</v>
      </c>
      <c r="H200" s="16">
        <v>-1.3131766727493164</v>
      </c>
      <c r="I200">
        <v>3</v>
      </c>
      <c r="J200" t="s">
        <v>4485</v>
      </c>
      <c r="K200" s="3" t="s">
        <v>4485</v>
      </c>
      <c r="L200" s="13" t="s">
        <v>4485</v>
      </c>
      <c r="N200" s="115">
        <v>0.82177709296354529</v>
      </c>
      <c r="O200">
        <v>3</v>
      </c>
      <c r="P200" t="s">
        <v>4485</v>
      </c>
      <c r="Q200" s="3" t="s">
        <v>4485</v>
      </c>
      <c r="R200" s="13" t="s">
        <v>4485</v>
      </c>
      <c r="T200" s="115">
        <v>-0.13825608798114977</v>
      </c>
      <c r="U200">
        <v>3</v>
      </c>
      <c r="V200" t="s">
        <v>4485</v>
      </c>
      <c r="W200" s="3" t="s">
        <v>4485</v>
      </c>
      <c r="X200" s="13" t="s">
        <v>4485</v>
      </c>
      <c r="Z200" s="16">
        <v>-2.0341262503152091</v>
      </c>
      <c r="AA200">
        <v>3</v>
      </c>
      <c r="AB200" t="s">
        <v>4485</v>
      </c>
      <c r="AC200" s="3" t="s">
        <v>4485</v>
      </c>
      <c r="AD200" s="13" t="s">
        <v>4485</v>
      </c>
      <c r="AF200" s="16">
        <v>0.86242905231086531</v>
      </c>
      <c r="AG200">
        <v>3</v>
      </c>
      <c r="AH200" t="s">
        <v>4485</v>
      </c>
      <c r="AI200" s="3" t="s">
        <v>4485</v>
      </c>
      <c r="AJ200" s="13" t="s">
        <v>4485</v>
      </c>
      <c r="AL200" s="115">
        <v>-0.50725492509143189</v>
      </c>
      <c r="AM200">
        <v>3</v>
      </c>
      <c r="AN200" t="s">
        <v>4485</v>
      </c>
      <c r="AO200" s="3" t="s">
        <v>4485</v>
      </c>
      <c r="AP200" s="13" t="s">
        <v>4485</v>
      </c>
      <c r="AR200" s="16">
        <v>-2.1148036253776521</v>
      </c>
      <c r="AS200">
        <v>3</v>
      </c>
      <c r="AT200" t="s">
        <v>4485</v>
      </c>
      <c r="AU200" s="3" t="s">
        <v>4485</v>
      </c>
      <c r="AV200" s="13" t="s">
        <v>4485</v>
      </c>
      <c r="AY200" s="24">
        <v>-0.23442609490860183</v>
      </c>
      <c r="AZ200" s="24" t="s">
        <v>4485</v>
      </c>
      <c r="BA200" s="24" t="s">
        <v>4485</v>
      </c>
      <c r="BF200" s="24">
        <v>-0.60480730099948565</v>
      </c>
      <c r="BG200" s="24"/>
      <c r="BH200" s="24"/>
      <c r="BL200" s="3"/>
    </row>
    <row r="201" spans="1:64" x14ac:dyDescent="0.25">
      <c r="A201" s="12">
        <v>45036</v>
      </c>
      <c r="B201" s="115">
        <v>3.4965034965034967</v>
      </c>
      <c r="C201">
        <v>4</v>
      </c>
      <c r="D201">
        <v>7.2895690696737683</v>
      </c>
      <c r="E201" s="3" t="s">
        <v>4485</v>
      </c>
      <c r="F201" s="13" t="s">
        <v>4485</v>
      </c>
      <c r="H201" s="16">
        <v>3.2619216707435799</v>
      </c>
      <c r="I201">
        <v>4</v>
      </c>
      <c r="J201">
        <v>3.8630702704704882</v>
      </c>
      <c r="K201" s="3" t="s">
        <v>4485</v>
      </c>
      <c r="L201" s="13" t="s">
        <v>4485</v>
      </c>
      <c r="N201" s="115">
        <v>0.86602139582271453</v>
      </c>
      <c r="O201">
        <v>4</v>
      </c>
      <c r="P201">
        <v>3.0713170223841781</v>
      </c>
      <c r="Q201" s="3" t="s">
        <v>4485</v>
      </c>
      <c r="R201" s="13" t="s">
        <v>4485</v>
      </c>
      <c r="T201" s="115">
        <v>6.5322047764387507</v>
      </c>
      <c r="U201">
        <v>4</v>
      </c>
      <c r="V201">
        <v>3.9291524695337205</v>
      </c>
      <c r="W201" s="3" t="s">
        <v>4485</v>
      </c>
      <c r="X201" s="13" t="s">
        <v>4485</v>
      </c>
      <c r="Z201" s="16">
        <v>0.42042042042042826</v>
      </c>
      <c r="AA201">
        <v>4</v>
      </c>
      <c r="AB201">
        <v>-1.1736890990458384</v>
      </c>
      <c r="AC201" s="3" t="s">
        <v>4485</v>
      </c>
      <c r="AD201" s="13" t="s">
        <v>4485</v>
      </c>
      <c r="AF201" s="16">
        <v>-3.0962241169305704</v>
      </c>
      <c r="AG201">
        <v>4</v>
      </c>
      <c r="AH201">
        <v>-0.30825522530198307</v>
      </c>
      <c r="AI201" s="3" t="s">
        <v>4485</v>
      </c>
      <c r="AJ201" s="13" t="s">
        <v>4485</v>
      </c>
      <c r="AL201" s="115">
        <v>-1.7192316812900166</v>
      </c>
      <c r="AM201">
        <v>4</v>
      </c>
      <c r="AN201">
        <v>1.9431804206124652</v>
      </c>
      <c r="AO201" s="3" t="s">
        <v>4485</v>
      </c>
      <c r="AP201" s="13" t="s">
        <v>4485</v>
      </c>
      <c r="AR201" s="16">
        <v>-2.2183641975308643</v>
      </c>
      <c r="AS201">
        <v>4</v>
      </c>
      <c r="AT201">
        <v>-3.0969221946090699</v>
      </c>
      <c r="AU201" s="3" t="s">
        <v>4485</v>
      </c>
      <c r="AV201" s="13" t="s">
        <v>4485</v>
      </c>
      <c r="AY201" s="24">
        <v>3.2351897836116229E-2</v>
      </c>
      <c r="AZ201" s="24">
        <v>-1.0551638184635461</v>
      </c>
      <c r="BA201" s="24" t="s">
        <v>4485</v>
      </c>
      <c r="BF201" s="24">
        <v>0.886690157054289</v>
      </c>
      <c r="BG201" s="24">
        <v>2.26648226983</v>
      </c>
      <c r="BH201" s="24"/>
      <c r="BL201" s="3"/>
    </row>
    <row r="202" spans="1:64" x14ac:dyDescent="0.25">
      <c r="A202" s="12">
        <v>45037</v>
      </c>
      <c r="B202" s="115">
        <v>-2.0270270270270188</v>
      </c>
      <c r="C202">
        <v>5</v>
      </c>
      <c r="D202" t="s">
        <v>4485</v>
      </c>
      <c r="E202" s="3" t="s">
        <v>4485</v>
      </c>
      <c r="F202" s="13" t="s">
        <v>4485</v>
      </c>
      <c r="H202" s="16">
        <v>2.0264065829239697</v>
      </c>
      <c r="I202">
        <v>5</v>
      </c>
      <c r="J202" t="s">
        <v>4485</v>
      </c>
      <c r="K202" s="3" t="s">
        <v>4485</v>
      </c>
      <c r="L202" s="13" t="s">
        <v>4485</v>
      </c>
      <c r="N202" s="115">
        <v>0.70707070707070996</v>
      </c>
      <c r="O202">
        <v>5</v>
      </c>
      <c r="P202" t="s">
        <v>4485</v>
      </c>
      <c r="Q202" s="3" t="s">
        <v>4485</v>
      </c>
      <c r="R202" s="13" t="s">
        <v>4485</v>
      </c>
      <c r="T202" s="115">
        <v>-0.48734382845497237</v>
      </c>
      <c r="U202">
        <v>5</v>
      </c>
      <c r="V202" t="s">
        <v>4485</v>
      </c>
      <c r="W202" s="3" t="s">
        <v>4485</v>
      </c>
      <c r="X202" s="13" t="s">
        <v>4485</v>
      </c>
      <c r="Z202" s="16">
        <v>1.4354066985645892</v>
      </c>
      <c r="AA202">
        <v>5</v>
      </c>
      <c r="AB202" t="s">
        <v>4485</v>
      </c>
      <c r="AC202" s="3" t="s">
        <v>4485</v>
      </c>
      <c r="AD202" s="13" t="s">
        <v>4485</v>
      </c>
      <c r="AF202" s="16">
        <v>-3.3635838004977545</v>
      </c>
      <c r="AG202">
        <v>5</v>
      </c>
      <c r="AH202" t="s">
        <v>4485</v>
      </c>
      <c r="AI202" s="3" t="s">
        <v>4485</v>
      </c>
      <c r="AJ202" s="13" t="s">
        <v>4485</v>
      </c>
      <c r="AL202" s="115">
        <v>-2.0267824828085361</v>
      </c>
      <c r="AM202">
        <v>5</v>
      </c>
      <c r="AN202" t="s">
        <v>4485</v>
      </c>
      <c r="AO202" s="3" t="s">
        <v>4485</v>
      </c>
      <c r="AP202" s="13" t="s">
        <v>4485</v>
      </c>
      <c r="AR202" s="16">
        <v>1.2625764450581924</v>
      </c>
      <c r="AS202">
        <v>5</v>
      </c>
      <c r="AT202" t="s">
        <v>4485</v>
      </c>
      <c r="AU202" s="3" t="s">
        <v>4485</v>
      </c>
      <c r="AV202" s="13" t="s">
        <v>4485</v>
      </c>
      <c r="AY202" s="24">
        <v>-2.2695743697048998E-3</v>
      </c>
      <c r="AZ202" s="24" t="s">
        <v>4485</v>
      </c>
      <c r="BA202" s="24" t="s">
        <v>4485</v>
      </c>
      <c r="BF202" s="24">
        <v>-0.5199954689099805</v>
      </c>
      <c r="BG202" s="24"/>
      <c r="BH202" s="24"/>
      <c r="BL202" s="3"/>
    </row>
    <row r="203" spans="1:64" x14ac:dyDescent="0.25">
      <c r="A203" s="12">
        <v>45040</v>
      </c>
      <c r="B203" s="115">
        <v>3.0268199233716389</v>
      </c>
      <c r="C203">
        <v>1</v>
      </c>
      <c r="D203" t="s">
        <v>4485</v>
      </c>
      <c r="E203" s="3" t="s">
        <v>4485</v>
      </c>
      <c r="F203" s="13" t="s">
        <v>4485</v>
      </c>
      <c r="H203" s="16">
        <v>1.1968632894516784</v>
      </c>
      <c r="I203">
        <v>1</v>
      </c>
      <c r="J203" t="s">
        <v>4485</v>
      </c>
      <c r="K203" s="3" t="s">
        <v>4485</v>
      </c>
      <c r="L203" s="13" t="s">
        <v>4485</v>
      </c>
      <c r="N203" s="115">
        <v>6.2186559679037146</v>
      </c>
      <c r="O203">
        <v>1</v>
      </c>
      <c r="P203" t="s">
        <v>4485</v>
      </c>
      <c r="Q203" s="3" t="s">
        <v>4485</v>
      </c>
      <c r="R203" s="13" t="s">
        <v>4485</v>
      </c>
      <c r="T203" s="115">
        <v>0.76279235426808367</v>
      </c>
      <c r="U203">
        <v>1</v>
      </c>
      <c r="V203" t="s">
        <v>4485</v>
      </c>
      <c r="W203" s="3" t="s">
        <v>4485</v>
      </c>
      <c r="X203" s="13" t="s">
        <v>4485</v>
      </c>
      <c r="Z203" s="16">
        <v>-1.1455525606469117</v>
      </c>
      <c r="AA203">
        <v>1</v>
      </c>
      <c r="AB203" t="s">
        <v>4485</v>
      </c>
      <c r="AC203" s="3" t="s">
        <v>4485</v>
      </c>
      <c r="AD203" s="13" t="s">
        <v>4485</v>
      </c>
      <c r="AF203" s="16">
        <v>0.37460003641945039</v>
      </c>
      <c r="AG203">
        <v>1</v>
      </c>
      <c r="AH203" t="s">
        <v>4485</v>
      </c>
      <c r="AI203" s="3" t="s">
        <v>4485</v>
      </c>
      <c r="AJ203" s="13" t="s">
        <v>4485</v>
      </c>
      <c r="AL203" s="115">
        <v>1.256002955301063</v>
      </c>
      <c r="AM203">
        <v>1</v>
      </c>
      <c r="AN203" t="s">
        <v>4485</v>
      </c>
      <c r="AO203" s="3" t="s">
        <v>4485</v>
      </c>
      <c r="AP203" s="13" t="s">
        <v>4485</v>
      </c>
      <c r="AR203" s="16">
        <v>-0.91564387297875161</v>
      </c>
      <c r="AS203">
        <v>1</v>
      </c>
      <c r="AT203" t="s">
        <v>4485</v>
      </c>
      <c r="AU203" s="3" t="s">
        <v>4485</v>
      </c>
      <c r="AV203" s="13" t="s">
        <v>4485</v>
      </c>
      <c r="AY203" s="24">
        <v>0.67719962210730333</v>
      </c>
      <c r="AZ203" s="24" t="s">
        <v>4485</v>
      </c>
      <c r="BA203" s="24" t="s">
        <v>4485</v>
      </c>
      <c r="BF203" s="24">
        <v>1.3924324402013266</v>
      </c>
      <c r="BG203" s="24"/>
      <c r="BH203" s="24"/>
      <c r="BL203" s="3"/>
    </row>
    <row r="204" spans="1:64" x14ac:dyDescent="0.25">
      <c r="A204" s="12">
        <v>45041</v>
      </c>
      <c r="B204" s="115">
        <v>-0.89252510226849291</v>
      </c>
      <c r="C204">
        <v>2</v>
      </c>
      <c r="D204" t="s">
        <v>4485</v>
      </c>
      <c r="E204" s="3" t="s">
        <v>4485</v>
      </c>
      <c r="F204" s="13" t="s">
        <v>4485</v>
      </c>
      <c r="H204" s="16">
        <v>0.29074285601505534</v>
      </c>
      <c r="I204">
        <v>2</v>
      </c>
      <c r="J204" t="s">
        <v>4485</v>
      </c>
      <c r="K204" s="3" t="s">
        <v>4485</v>
      </c>
      <c r="L204" s="13" t="s">
        <v>4485</v>
      </c>
      <c r="N204" s="115">
        <v>-0.51935788479698897</v>
      </c>
      <c r="O204">
        <v>2</v>
      </c>
      <c r="P204" t="s">
        <v>4485</v>
      </c>
      <c r="Q204" s="3" t="s">
        <v>4485</v>
      </c>
      <c r="R204" s="13" t="s">
        <v>4485</v>
      </c>
      <c r="T204" s="115">
        <v>-1.652478718077113</v>
      </c>
      <c r="U204">
        <v>2</v>
      </c>
      <c r="V204" t="s">
        <v>4485</v>
      </c>
      <c r="W204" s="3" t="s">
        <v>4485</v>
      </c>
      <c r="X204" s="13" t="s">
        <v>4485</v>
      </c>
      <c r="Z204" s="16">
        <v>-5.1124744376270369E-2</v>
      </c>
      <c r="AA204">
        <v>2</v>
      </c>
      <c r="AB204" t="s">
        <v>4485</v>
      </c>
      <c r="AC204" s="3" t="s">
        <v>4485</v>
      </c>
      <c r="AD204" s="13" t="s">
        <v>4485</v>
      </c>
      <c r="AF204" s="16">
        <v>-0.43281067772449966</v>
      </c>
      <c r="AG204">
        <v>2</v>
      </c>
      <c r="AH204" t="s">
        <v>4485</v>
      </c>
      <c r="AI204" s="3" t="s">
        <v>4485</v>
      </c>
      <c r="AJ204" s="13" t="s">
        <v>4485</v>
      </c>
      <c r="AL204" s="115">
        <v>-0.24322023592362887</v>
      </c>
      <c r="AM204">
        <v>2</v>
      </c>
      <c r="AN204" t="s">
        <v>4485</v>
      </c>
      <c r="AO204" s="3" t="s">
        <v>4485</v>
      </c>
      <c r="AP204" s="13" t="s">
        <v>4485</v>
      </c>
      <c r="AR204" s="16">
        <v>-0.27526543452615693</v>
      </c>
      <c r="AS204">
        <v>2</v>
      </c>
      <c r="AT204" t="s">
        <v>4485</v>
      </c>
      <c r="AU204" s="3" t="s">
        <v>4485</v>
      </c>
      <c r="AV204" s="13" t="s">
        <v>4485</v>
      </c>
      <c r="AY204" s="24">
        <v>0.14568797411994625</v>
      </c>
      <c r="AZ204" s="24" t="s">
        <v>4485</v>
      </c>
      <c r="BA204" s="24" t="s">
        <v>4485</v>
      </c>
      <c r="BF204" s="24">
        <v>-0.51695467015996965</v>
      </c>
      <c r="BG204" s="24"/>
      <c r="BH204" s="24"/>
      <c r="BL204" s="3"/>
    </row>
    <row r="205" spans="1:64" x14ac:dyDescent="0.25">
      <c r="A205" s="12">
        <v>45042</v>
      </c>
      <c r="B205" s="115">
        <v>-3.752345215760703E-2</v>
      </c>
      <c r="C205">
        <v>3</v>
      </c>
      <c r="D205" t="s">
        <v>4485</v>
      </c>
      <c r="E205" s="3" t="s">
        <v>4485</v>
      </c>
      <c r="F205" s="13" t="s">
        <v>4485</v>
      </c>
      <c r="H205" s="16">
        <v>0.88507439372527752</v>
      </c>
      <c r="I205">
        <v>3</v>
      </c>
      <c r="J205" t="s">
        <v>4485</v>
      </c>
      <c r="K205" s="3" t="s">
        <v>4485</v>
      </c>
      <c r="L205" s="13" t="s">
        <v>4485</v>
      </c>
      <c r="N205" s="115">
        <v>-0.71191267204556252</v>
      </c>
      <c r="O205">
        <v>3</v>
      </c>
      <c r="P205" t="s">
        <v>4485</v>
      </c>
      <c r="Q205" s="3" t="s">
        <v>4485</v>
      </c>
      <c r="R205" s="13" t="s">
        <v>4485</v>
      </c>
      <c r="T205" s="115">
        <v>-1.4136815622379379</v>
      </c>
      <c r="U205">
        <v>3</v>
      </c>
      <c r="V205" t="s">
        <v>4485</v>
      </c>
      <c r="W205" s="3" t="s">
        <v>4485</v>
      </c>
      <c r="X205" s="13" t="s">
        <v>4485</v>
      </c>
      <c r="Z205" s="16">
        <v>-1.3469735720375067</v>
      </c>
      <c r="AA205">
        <v>3</v>
      </c>
      <c r="AB205" t="s">
        <v>4485</v>
      </c>
      <c r="AC205" s="3" t="s">
        <v>4485</v>
      </c>
      <c r="AD205" s="13" t="s">
        <v>4485</v>
      </c>
      <c r="AF205" s="16">
        <v>0.68457493883074927</v>
      </c>
      <c r="AG205">
        <v>3</v>
      </c>
      <c r="AH205" t="s">
        <v>4485</v>
      </c>
      <c r="AI205" s="3" t="s">
        <v>4485</v>
      </c>
      <c r="AJ205" s="13" t="s">
        <v>4485</v>
      </c>
      <c r="AL205" s="115">
        <v>1.572595391929793</v>
      </c>
      <c r="AM205">
        <v>3</v>
      </c>
      <c r="AN205" t="s">
        <v>4485</v>
      </c>
      <c r="AO205" s="3" t="s">
        <v>4485</v>
      </c>
      <c r="AP205" s="13" t="s">
        <v>4485</v>
      </c>
      <c r="AR205" s="16">
        <v>2.2870662460567757</v>
      </c>
      <c r="AS205">
        <v>3</v>
      </c>
      <c r="AT205" t="s">
        <v>4485</v>
      </c>
      <c r="AU205" s="3" t="s">
        <v>4485</v>
      </c>
      <c r="AV205" s="13" t="s">
        <v>4485</v>
      </c>
      <c r="AY205" s="24">
        <v>0.24958847447133981</v>
      </c>
      <c r="AZ205" s="24" t="s">
        <v>4485</v>
      </c>
      <c r="BA205" s="24" t="s">
        <v>4485</v>
      </c>
      <c r="BF205" s="24">
        <v>0.26768974045230498</v>
      </c>
      <c r="BG205" s="24"/>
      <c r="BH205" s="24"/>
      <c r="BL205" s="3"/>
    </row>
    <row r="206" spans="1:64" x14ac:dyDescent="0.25">
      <c r="A206" s="12">
        <v>45043</v>
      </c>
      <c r="B206" s="115">
        <v>4.8798798798798799</v>
      </c>
      <c r="C206">
        <v>4</v>
      </c>
      <c r="D206">
        <v>4.8798798798798799</v>
      </c>
      <c r="E206" s="3" t="s">
        <v>4485</v>
      </c>
      <c r="F206" s="13" t="s">
        <v>4485</v>
      </c>
      <c r="H206" s="16">
        <v>-0.73613049918621232</v>
      </c>
      <c r="I206">
        <v>4</v>
      </c>
      <c r="J206">
        <v>3.6951895290651913</v>
      </c>
      <c r="K206" s="3" t="s">
        <v>4485</v>
      </c>
      <c r="L206" s="13" t="s">
        <v>4485</v>
      </c>
      <c r="N206" s="115">
        <v>-0.5258126195028654</v>
      </c>
      <c r="O206">
        <v>4</v>
      </c>
      <c r="P206">
        <v>5.1010101010100986</v>
      </c>
      <c r="Q206" s="3" t="s">
        <v>4485</v>
      </c>
      <c r="R206" s="13" t="s">
        <v>4485</v>
      </c>
      <c r="T206" s="115">
        <v>-1.0481224936201241</v>
      </c>
      <c r="U206">
        <v>4</v>
      </c>
      <c r="V206">
        <v>-3.7983282629884494</v>
      </c>
      <c r="W206" s="3" t="s">
        <v>4485</v>
      </c>
      <c r="X206" s="13" t="s">
        <v>4485</v>
      </c>
      <c r="Z206" s="16">
        <v>0.45800207397165177</v>
      </c>
      <c r="AA206">
        <v>4</v>
      </c>
      <c r="AB206">
        <v>-0.67498291182502479</v>
      </c>
      <c r="AC206" s="3" t="s">
        <v>4485</v>
      </c>
      <c r="AD206" s="13" t="s">
        <v>4485</v>
      </c>
      <c r="AF206" s="16">
        <v>1.6778263230009589</v>
      </c>
      <c r="AG206">
        <v>4</v>
      </c>
      <c r="AH206">
        <v>-1.1287362678800394</v>
      </c>
      <c r="AI206" s="3" t="s">
        <v>4485</v>
      </c>
      <c r="AJ206" s="13" t="s">
        <v>4485</v>
      </c>
      <c r="AL206" s="115">
        <v>1.2121939510321542</v>
      </c>
      <c r="AM206">
        <v>4</v>
      </c>
      <c r="AN206">
        <v>1.7372421281216042</v>
      </c>
      <c r="AO206" s="3" t="s">
        <v>4485</v>
      </c>
      <c r="AP206" s="13" t="s">
        <v>4485</v>
      </c>
      <c r="AR206" s="16">
        <v>-0.98303777949111593</v>
      </c>
      <c r="AS206">
        <v>4</v>
      </c>
      <c r="AT206">
        <v>1.3414874728743478</v>
      </c>
      <c r="AU206" s="3" t="s">
        <v>4485</v>
      </c>
      <c r="AV206" s="13" t="s">
        <v>4485</v>
      </c>
      <c r="AY206" s="24">
        <v>0.56950868998967497</v>
      </c>
      <c r="AZ206" s="24">
        <v>1.648845779584603</v>
      </c>
      <c r="BA206" s="24" t="s">
        <v>4485</v>
      </c>
      <c r="BF206" s="24">
        <v>0.77415801218972313</v>
      </c>
      <c r="BG206" s="24">
        <v>1.3658931683496001</v>
      </c>
      <c r="BH206" s="24"/>
      <c r="BL206" s="3"/>
    </row>
    <row r="207" spans="1:64" x14ac:dyDescent="0.25">
      <c r="A207" s="12">
        <v>45044</v>
      </c>
      <c r="B207" s="115">
        <v>1.3958482462419592</v>
      </c>
      <c r="C207">
        <v>5</v>
      </c>
      <c r="D207" t="s">
        <v>4485</v>
      </c>
      <c r="E207" s="3" t="s">
        <v>4485</v>
      </c>
      <c r="F207" s="13" t="s">
        <v>4485</v>
      </c>
      <c r="H207" s="16">
        <v>-0.9559111615493584</v>
      </c>
      <c r="I207">
        <v>5</v>
      </c>
      <c r="J207" t="s">
        <v>4485</v>
      </c>
      <c r="K207" s="3" t="s">
        <v>4485</v>
      </c>
      <c r="L207" s="13" t="s">
        <v>4485</v>
      </c>
      <c r="N207" s="115">
        <v>2.1624219125420474</v>
      </c>
      <c r="O207">
        <v>5</v>
      </c>
      <c r="P207" t="s">
        <v>4485</v>
      </c>
      <c r="Q207" s="3" t="s">
        <v>4485</v>
      </c>
      <c r="R207" s="13" t="s">
        <v>4485</v>
      </c>
      <c r="T207" s="115">
        <v>2.1123084952872242</v>
      </c>
      <c r="U207">
        <v>5</v>
      </c>
      <c r="V207" t="s">
        <v>4485</v>
      </c>
      <c r="W207" s="3" t="s">
        <v>4485</v>
      </c>
      <c r="X207" s="13" t="s">
        <v>4485</v>
      </c>
      <c r="Z207" s="16">
        <v>3.2430107526881762</v>
      </c>
      <c r="AA207">
        <v>5</v>
      </c>
      <c r="AB207" t="s">
        <v>4485</v>
      </c>
      <c r="AC207" s="3" t="s">
        <v>4485</v>
      </c>
      <c r="AD207" s="13" t="s">
        <v>4485</v>
      </c>
      <c r="AF207" s="16">
        <v>1.5102974828375308</v>
      </c>
      <c r="AG207">
        <v>5</v>
      </c>
      <c r="AH207" t="s">
        <v>4485</v>
      </c>
      <c r="AI207" s="3" t="s">
        <v>4485</v>
      </c>
      <c r="AJ207" s="13" t="s">
        <v>4485</v>
      </c>
      <c r="AL207" s="115">
        <v>1.0790940353373679</v>
      </c>
      <c r="AM207">
        <v>5</v>
      </c>
      <c r="AN207" t="s">
        <v>4485</v>
      </c>
      <c r="AO207" s="3" t="s">
        <v>4485</v>
      </c>
      <c r="AP207" s="13" t="s">
        <v>4485</v>
      </c>
      <c r="AR207" s="16">
        <v>-0.77866459022777035</v>
      </c>
      <c r="AS207">
        <v>5</v>
      </c>
      <c r="AT207" t="s">
        <v>4485</v>
      </c>
      <c r="AU207" s="3" t="s">
        <v>4485</v>
      </c>
      <c r="AV207" s="13" t="s">
        <v>4485</v>
      </c>
      <c r="AY207" s="24">
        <v>0.837005757728841</v>
      </c>
      <c r="AZ207" s="24" t="s">
        <v>4485</v>
      </c>
      <c r="BA207" s="24" t="s">
        <v>4485</v>
      </c>
      <c r="BF207" s="24">
        <v>1.2269874398790641</v>
      </c>
      <c r="BG207" s="24"/>
      <c r="BH207" s="24"/>
      <c r="BL207" s="3"/>
    </row>
    <row r="208" spans="1:64" x14ac:dyDescent="0.25">
      <c r="A208" s="12">
        <v>45048</v>
      </c>
      <c r="B208" s="115">
        <v>0.81186021884928039</v>
      </c>
      <c r="C208">
        <v>2</v>
      </c>
      <c r="D208" t="s">
        <v>4485</v>
      </c>
      <c r="E208" s="3">
        <v>45048</v>
      </c>
      <c r="F208" s="13">
        <v>-12.359943977591037</v>
      </c>
      <c r="H208" s="16">
        <v>-0.22717859560969564</v>
      </c>
      <c r="I208">
        <v>2</v>
      </c>
      <c r="J208" t="s">
        <v>4485</v>
      </c>
      <c r="K208" s="3">
        <v>45048</v>
      </c>
      <c r="L208" s="13">
        <v>-3.6129319323574105</v>
      </c>
      <c r="N208" s="115">
        <v>0.51740357478833221</v>
      </c>
      <c r="O208">
        <v>2</v>
      </c>
      <c r="P208" t="s">
        <v>4485</v>
      </c>
      <c r="Q208" s="3">
        <v>45048</v>
      </c>
      <c r="R208" s="13">
        <v>31.024801123069736</v>
      </c>
      <c r="T208" s="115">
        <v>1.1605881114886167</v>
      </c>
      <c r="U208">
        <v>2</v>
      </c>
      <c r="V208" t="s">
        <v>4485</v>
      </c>
      <c r="W208" s="3">
        <v>45048</v>
      </c>
      <c r="X208" s="13">
        <v>0.40719274780798287</v>
      </c>
      <c r="Z208" s="16">
        <v>-0.69155140809864646</v>
      </c>
      <c r="AA208">
        <v>2</v>
      </c>
      <c r="AB208" t="s">
        <v>4485</v>
      </c>
      <c r="AC208" s="3">
        <v>45048</v>
      </c>
      <c r="AD208" s="13">
        <v>1.677993120228205</v>
      </c>
      <c r="AF208" s="16">
        <v>0.20288548241658924</v>
      </c>
      <c r="AG208">
        <v>2</v>
      </c>
      <c r="AH208" t="s">
        <v>4485</v>
      </c>
      <c r="AI208" s="3">
        <v>45048</v>
      </c>
      <c r="AJ208" s="13">
        <v>6.4841894763154606</v>
      </c>
      <c r="AL208" s="115">
        <v>-0.45753167526982375</v>
      </c>
      <c r="AM208">
        <v>2</v>
      </c>
      <c r="AN208" t="s">
        <v>4485</v>
      </c>
      <c r="AO208" s="3">
        <v>45048</v>
      </c>
      <c r="AP208" s="13">
        <v>11.938715380082488</v>
      </c>
      <c r="AR208" s="16">
        <v>1.2360211889346697</v>
      </c>
      <c r="AS208">
        <v>2</v>
      </c>
      <c r="AT208" t="s">
        <v>4485</v>
      </c>
      <c r="AU208" s="3">
        <v>45048</v>
      </c>
      <c r="AV208" s="13">
        <v>-0.29069767441860517</v>
      </c>
      <c r="AY208" s="24">
        <v>0.45751453086078858</v>
      </c>
      <c r="AZ208" s="24" t="s">
        <v>4485</v>
      </c>
      <c r="BA208" s="24">
        <v>2.1311299259132666</v>
      </c>
      <c r="BF208" s="24">
        <v>0.3790826918162945</v>
      </c>
      <c r="BG208" s="24"/>
      <c r="BH208" s="24">
        <v>4.9599283514629997</v>
      </c>
      <c r="BL208" s="3"/>
    </row>
    <row r="209" spans="1:64" x14ac:dyDescent="0.25">
      <c r="A209" s="12">
        <v>45049</v>
      </c>
      <c r="B209" s="115">
        <v>-0.2450980392157022</v>
      </c>
      <c r="C209">
        <v>3</v>
      </c>
      <c r="D209" t="s">
        <v>4485</v>
      </c>
      <c r="E209" s="3" t="s">
        <v>4485</v>
      </c>
      <c r="F209" s="13" t="s">
        <v>4485</v>
      </c>
      <c r="H209" s="16">
        <v>0.54438205179832511</v>
      </c>
      <c r="I209">
        <v>3</v>
      </c>
      <c r="J209" t="s">
        <v>4485</v>
      </c>
      <c r="K209" s="3" t="s">
        <v>4485</v>
      </c>
      <c r="L209" s="13" t="s">
        <v>4485</v>
      </c>
      <c r="N209" s="115">
        <v>1.0294805802526987</v>
      </c>
      <c r="O209">
        <v>3</v>
      </c>
      <c r="P209" t="s">
        <v>4485</v>
      </c>
      <c r="Q209" s="3" t="s">
        <v>4485</v>
      </c>
      <c r="R209" s="13" t="s">
        <v>4485</v>
      </c>
      <c r="T209" s="115">
        <v>-1.8606033585971145</v>
      </c>
      <c r="U209">
        <v>3</v>
      </c>
      <c r="V209" t="s">
        <v>4485</v>
      </c>
      <c r="W209" s="3" t="s">
        <v>4485</v>
      </c>
      <c r="X209" s="13" t="s">
        <v>4485</v>
      </c>
      <c r="Z209" s="16">
        <v>0.38593841765247994</v>
      </c>
      <c r="AA209">
        <v>3</v>
      </c>
      <c r="AB209" t="s">
        <v>4485</v>
      </c>
      <c r="AC209" s="3" t="s">
        <v>4485</v>
      </c>
      <c r="AD209" s="13" t="s">
        <v>4485</v>
      </c>
      <c r="AF209" s="16">
        <v>5.2493438320207697E-2</v>
      </c>
      <c r="AG209">
        <v>3</v>
      </c>
      <c r="AH209" t="s">
        <v>4485</v>
      </c>
      <c r="AI209" s="3" t="s">
        <v>4485</v>
      </c>
      <c r="AJ209" s="13" t="s">
        <v>4485</v>
      </c>
      <c r="AL209" s="115">
        <v>0.77784325279905986</v>
      </c>
      <c r="AM209">
        <v>3</v>
      </c>
      <c r="AN209" t="s">
        <v>4485</v>
      </c>
      <c r="AO209" s="3" t="s">
        <v>4485</v>
      </c>
      <c r="AP209" s="13" t="s">
        <v>4485</v>
      </c>
      <c r="AR209" s="16">
        <v>-0.36821705426356149</v>
      </c>
      <c r="AS209">
        <v>3</v>
      </c>
      <c r="AT209" t="s">
        <v>4485</v>
      </c>
      <c r="AU209" s="3" t="s">
        <v>4485</v>
      </c>
      <c r="AV209" s="13" t="s">
        <v>4485</v>
      </c>
      <c r="AY209" s="24">
        <v>-0.31849853837826331</v>
      </c>
      <c r="AZ209" s="24" t="s">
        <v>4485</v>
      </c>
      <c r="BA209" s="24" t="s">
        <v>4485</v>
      </c>
      <c r="BF209" s="24">
        <v>-8.7264368949205307E-3</v>
      </c>
      <c r="BG209" s="24"/>
      <c r="BH209" s="24"/>
      <c r="BL209" s="3"/>
    </row>
    <row r="210" spans="1:64" x14ac:dyDescent="0.25">
      <c r="A210" s="12">
        <v>45050</v>
      </c>
      <c r="B210" s="115">
        <v>-0.10530010530008935</v>
      </c>
      <c r="C210">
        <v>4</v>
      </c>
      <c r="D210">
        <v>6.8318318318318498</v>
      </c>
      <c r="E210" s="3" t="s">
        <v>4485</v>
      </c>
      <c r="F210" s="13" t="s">
        <v>4485</v>
      </c>
      <c r="H210" s="16">
        <v>1.0729799421975323</v>
      </c>
      <c r="I210">
        <v>4</v>
      </c>
      <c r="J210">
        <v>-0.31612891427457124</v>
      </c>
      <c r="K210" s="3" t="s">
        <v>4485</v>
      </c>
      <c r="L210" s="13" t="s">
        <v>4485</v>
      </c>
      <c r="N210" s="115">
        <v>3.8443723946271344</v>
      </c>
      <c r="O210">
        <v>4</v>
      </c>
      <c r="P210">
        <v>7.1701720841300194</v>
      </c>
      <c r="Q210" s="3" t="s">
        <v>4485</v>
      </c>
      <c r="R210" s="13" t="s">
        <v>4485</v>
      </c>
      <c r="T210" s="115">
        <v>3.7856991429177138</v>
      </c>
      <c r="U210">
        <v>4</v>
      </c>
      <c r="V210">
        <v>4.1104629967189261</v>
      </c>
      <c r="W210" s="3" t="s">
        <v>4485</v>
      </c>
      <c r="X210" s="13" t="s">
        <v>4485</v>
      </c>
      <c r="Z210" s="16">
        <v>-0.18386961972419938</v>
      </c>
      <c r="AA210">
        <v>4</v>
      </c>
      <c r="AB210">
        <v>3.2060145178015822</v>
      </c>
      <c r="AC210" s="3" t="s">
        <v>4485</v>
      </c>
      <c r="AD210" s="13" t="s">
        <v>4485</v>
      </c>
      <c r="AF210" s="16">
        <v>1.1442562334482633</v>
      </c>
      <c r="AG210">
        <v>4</v>
      </c>
      <c r="AH210">
        <v>4.6612031746852507</v>
      </c>
      <c r="AI210" s="3" t="s">
        <v>4485</v>
      </c>
      <c r="AJ210" s="13" t="s">
        <v>4485</v>
      </c>
      <c r="AL210" s="115">
        <v>-0.6431996257747632</v>
      </c>
      <c r="AM210">
        <v>4</v>
      </c>
      <c r="AN210">
        <v>1.9683149303888596</v>
      </c>
      <c r="AO210" s="3" t="s">
        <v>4485</v>
      </c>
      <c r="AP210" s="13" t="s">
        <v>4485</v>
      </c>
      <c r="AR210" s="16">
        <v>0.42793230888930783</v>
      </c>
      <c r="AS210">
        <v>4</v>
      </c>
      <c r="AT210">
        <v>-0.48188126445643797</v>
      </c>
      <c r="AU210" s="3" t="s">
        <v>4485</v>
      </c>
      <c r="AV210" s="13" t="s">
        <v>4485</v>
      </c>
      <c r="AY210" s="24">
        <v>0.91736526284076847</v>
      </c>
      <c r="AZ210" s="24">
        <v>2.4823730183679928</v>
      </c>
      <c r="BA210" s="24" t="s">
        <v>4485</v>
      </c>
      <c r="BF210" s="24">
        <v>1.1766672724667568</v>
      </c>
      <c r="BG210" s="24">
        <v>3.581277878266655</v>
      </c>
      <c r="BH210" s="24"/>
      <c r="BL210" s="3"/>
    </row>
    <row r="211" spans="1:64" x14ac:dyDescent="0.25">
      <c r="A211" s="12">
        <v>45051</v>
      </c>
      <c r="B211" s="115">
        <v>-4.3218552354181341</v>
      </c>
      <c r="C211">
        <v>5</v>
      </c>
      <c r="D211" t="s">
        <v>4485</v>
      </c>
      <c r="E211" s="3" t="s">
        <v>4485</v>
      </c>
      <c r="F211" s="13" t="s">
        <v>4485</v>
      </c>
      <c r="H211" s="16">
        <v>0.57678054698756398</v>
      </c>
      <c r="I211">
        <v>5</v>
      </c>
      <c r="J211" t="s">
        <v>4485</v>
      </c>
      <c r="K211" s="3" t="s">
        <v>4485</v>
      </c>
      <c r="L211" s="13" t="s">
        <v>4485</v>
      </c>
      <c r="N211" s="115">
        <v>3.434433541480828</v>
      </c>
      <c r="O211">
        <v>5</v>
      </c>
      <c r="P211" t="s">
        <v>4485</v>
      </c>
      <c r="Q211" s="3" t="s">
        <v>4485</v>
      </c>
      <c r="R211" s="13" t="s">
        <v>4485</v>
      </c>
      <c r="T211" s="115">
        <v>-0.1138054801715863</v>
      </c>
      <c r="U211">
        <v>5</v>
      </c>
      <c r="V211" t="s">
        <v>4485</v>
      </c>
      <c r="W211" s="3" t="s">
        <v>4485</v>
      </c>
      <c r="X211" s="13" t="s">
        <v>4485</v>
      </c>
      <c r="Z211" s="16">
        <v>-5.0238633509160933E-2</v>
      </c>
      <c r="AA211">
        <v>5</v>
      </c>
      <c r="AB211" t="s">
        <v>4485</v>
      </c>
      <c r="AC211" s="3" t="s">
        <v>4485</v>
      </c>
      <c r="AD211" s="13" t="s">
        <v>4485</v>
      </c>
      <c r="AF211" s="16">
        <v>-0.56071534433357062</v>
      </c>
      <c r="AG211">
        <v>5</v>
      </c>
      <c r="AH211" t="s">
        <v>4485</v>
      </c>
      <c r="AI211" s="3" t="s">
        <v>4485</v>
      </c>
      <c r="AJ211" s="13" t="s">
        <v>4485</v>
      </c>
      <c r="AL211" s="115">
        <v>0.56497175141242395</v>
      </c>
      <c r="AM211">
        <v>5</v>
      </c>
      <c r="AN211" t="s">
        <v>4485</v>
      </c>
      <c r="AO211" s="3" t="s">
        <v>4485</v>
      </c>
      <c r="AP211" s="13" t="s">
        <v>4485</v>
      </c>
      <c r="AR211" s="16">
        <v>-1.9755955839627994</v>
      </c>
      <c r="AS211">
        <v>5</v>
      </c>
      <c r="AT211" t="s">
        <v>4485</v>
      </c>
      <c r="AU211" s="3" t="s">
        <v>4485</v>
      </c>
      <c r="AV211" s="13" t="s">
        <v>4485</v>
      </c>
      <c r="AY211" s="24">
        <v>-1.0232364508813598</v>
      </c>
      <c r="AZ211" s="24" t="s">
        <v>4485</v>
      </c>
      <c r="BA211" s="24" t="s">
        <v>4485</v>
      </c>
      <c r="BF211" s="24">
        <v>-0.47142489880519534</v>
      </c>
      <c r="BG211" s="24"/>
      <c r="BH211" s="24"/>
      <c r="BL211" s="3"/>
    </row>
    <row r="212" spans="1:64" x14ac:dyDescent="0.25">
      <c r="A212" s="12">
        <v>45054</v>
      </c>
      <c r="B212" s="115">
        <v>0.95482923246418139</v>
      </c>
      <c r="C212">
        <v>1</v>
      </c>
      <c r="D212" t="s">
        <v>4485</v>
      </c>
      <c r="E212" s="3" t="s">
        <v>4485</v>
      </c>
      <c r="F212" s="13" t="s">
        <v>4485</v>
      </c>
      <c r="H212" s="16">
        <v>0.61773582794841175</v>
      </c>
      <c r="I212">
        <v>1</v>
      </c>
      <c r="J212" t="s">
        <v>4485</v>
      </c>
      <c r="K212" s="3" t="s">
        <v>4485</v>
      </c>
      <c r="L212" s="13" t="s">
        <v>4485</v>
      </c>
      <c r="N212" s="115">
        <v>-0.47434238896075648</v>
      </c>
      <c r="O212">
        <v>1</v>
      </c>
      <c r="P212" t="s">
        <v>4485</v>
      </c>
      <c r="Q212" s="3" t="s">
        <v>4485</v>
      </c>
      <c r="R212" s="13" t="s">
        <v>4485</v>
      </c>
      <c r="T212" s="115">
        <v>-0.68653228162430624</v>
      </c>
      <c r="U212">
        <v>1</v>
      </c>
      <c r="V212" t="s">
        <v>4485</v>
      </c>
      <c r="W212" s="3" t="s">
        <v>4485</v>
      </c>
      <c r="X212" s="13" t="s">
        <v>4485</v>
      </c>
      <c r="Z212" s="16">
        <v>2.9655692385021251</v>
      </c>
      <c r="AA212">
        <v>1</v>
      </c>
      <c r="AB212" t="s">
        <v>4485</v>
      </c>
      <c r="AC212" s="3" t="s">
        <v>4485</v>
      </c>
      <c r="AD212" s="13" t="s">
        <v>4485</v>
      </c>
      <c r="AF212" s="16">
        <v>3.6316665424646599</v>
      </c>
      <c r="AG212">
        <v>1</v>
      </c>
      <c r="AH212" t="s">
        <v>4485</v>
      </c>
      <c r="AI212" s="3" t="s">
        <v>4485</v>
      </c>
      <c r="AJ212" s="13" t="s">
        <v>4485</v>
      </c>
      <c r="AL212" s="115">
        <v>2.1418539325842776</v>
      </c>
      <c r="AM212">
        <v>1</v>
      </c>
      <c r="AN212" t="s">
        <v>4485</v>
      </c>
      <c r="AO212" s="3" t="s">
        <v>4485</v>
      </c>
      <c r="AP212" s="13" t="s">
        <v>4485</v>
      </c>
      <c r="AR212" s="16">
        <v>2.0746887966804977</v>
      </c>
      <c r="AS212">
        <v>1</v>
      </c>
      <c r="AT212" t="s">
        <v>4485</v>
      </c>
      <c r="AU212" s="3" t="s">
        <v>4485</v>
      </c>
      <c r="AV212" s="13" t="s">
        <v>4485</v>
      </c>
      <c r="AY212" s="24">
        <v>1.0814101499806379</v>
      </c>
      <c r="AZ212" s="24" t="s">
        <v>4485</v>
      </c>
      <c r="BA212" s="24" t="s">
        <v>4485</v>
      </c>
      <c r="BF212" s="24">
        <v>1.4268666050765073</v>
      </c>
      <c r="BG212" s="24"/>
      <c r="BH212" s="24"/>
      <c r="BL212" s="3"/>
    </row>
    <row r="213" spans="1:64" x14ac:dyDescent="0.25">
      <c r="A213" s="12">
        <v>45055</v>
      </c>
      <c r="B213" s="115">
        <v>0.98217533648601152</v>
      </c>
      <c r="C213">
        <v>2</v>
      </c>
      <c r="D213" t="s">
        <v>4485</v>
      </c>
      <c r="E213" s="3" t="s">
        <v>4485</v>
      </c>
      <c r="F213" s="13" t="s">
        <v>4485</v>
      </c>
      <c r="H213" s="16">
        <v>-2.3929285336185803E-2</v>
      </c>
      <c r="I213">
        <v>2</v>
      </c>
      <c r="J213" t="s">
        <v>4485</v>
      </c>
      <c r="K213" s="3" t="s">
        <v>4485</v>
      </c>
      <c r="L213" s="13" t="s">
        <v>4485</v>
      </c>
      <c r="N213" s="115">
        <v>-0.95320623916811831</v>
      </c>
      <c r="O213">
        <v>2</v>
      </c>
      <c r="P213" t="s">
        <v>4485</v>
      </c>
      <c r="Q213" s="3" t="s">
        <v>4485</v>
      </c>
      <c r="R213" s="13" t="s">
        <v>4485</v>
      </c>
      <c r="T213" s="115">
        <v>-0.11766436240623621</v>
      </c>
      <c r="U213">
        <v>2</v>
      </c>
      <c r="V213" t="s">
        <v>4485</v>
      </c>
      <c r="W213" s="3" t="s">
        <v>4485</v>
      </c>
      <c r="X213" s="13" t="s">
        <v>4485</v>
      </c>
      <c r="Z213" s="16">
        <v>-0.66715482873645904</v>
      </c>
      <c r="AA213">
        <v>2</v>
      </c>
      <c r="AB213" t="s">
        <v>4485</v>
      </c>
      <c r="AC213" s="3" t="s">
        <v>4485</v>
      </c>
      <c r="AD213" s="13" t="s">
        <v>4485</v>
      </c>
      <c r="AF213" s="16">
        <v>-0.48658884441140188</v>
      </c>
      <c r="AG213">
        <v>2</v>
      </c>
      <c r="AH213" t="s">
        <v>4485</v>
      </c>
      <c r="AI213" s="3" t="s">
        <v>4485</v>
      </c>
      <c r="AJ213" s="13" t="s">
        <v>4485</v>
      </c>
      <c r="AL213" s="115">
        <v>-0.99690615331729637</v>
      </c>
      <c r="AM213">
        <v>2</v>
      </c>
      <c r="AN213" t="s">
        <v>4485</v>
      </c>
      <c r="AO213" s="3" t="s">
        <v>4485</v>
      </c>
      <c r="AP213" s="13" t="s">
        <v>4485</v>
      </c>
      <c r="AR213" s="16">
        <v>-1.6453735965931087</v>
      </c>
      <c r="AS213">
        <v>2</v>
      </c>
      <c r="AT213" t="s">
        <v>4485</v>
      </c>
      <c r="AU213" s="3" t="s">
        <v>4485</v>
      </c>
      <c r="AV213" s="13" t="s">
        <v>4485</v>
      </c>
      <c r="AY213" s="24">
        <v>8.4864545235500341E-3</v>
      </c>
      <c r="AZ213" s="24" t="s">
        <v>4485</v>
      </c>
      <c r="BA213" s="24" t="s">
        <v>4485</v>
      </c>
      <c r="BF213" s="24">
        <v>-0.45797885936423766</v>
      </c>
      <c r="BG213" s="24"/>
      <c r="BH213" s="24"/>
      <c r="BL213" s="3"/>
    </row>
    <row r="214" spans="1:64" x14ac:dyDescent="0.25">
      <c r="A214" s="12">
        <v>45056</v>
      </c>
      <c r="B214" s="115">
        <v>-0.61239193083575116</v>
      </c>
      <c r="C214">
        <v>3</v>
      </c>
      <c r="D214" t="s">
        <v>4485</v>
      </c>
      <c r="E214" s="3" t="s">
        <v>4485</v>
      </c>
      <c r="F214" s="13" t="s">
        <v>4485</v>
      </c>
      <c r="H214" s="16">
        <v>-5.2947149557568435E-2</v>
      </c>
      <c r="I214">
        <v>3</v>
      </c>
      <c r="J214" t="s">
        <v>4485</v>
      </c>
      <c r="K214" s="3" t="s">
        <v>4485</v>
      </c>
      <c r="L214" s="13" t="s">
        <v>4485</v>
      </c>
      <c r="N214" s="115">
        <v>-1.0936132983377078</v>
      </c>
      <c r="O214">
        <v>3</v>
      </c>
      <c r="P214" t="s">
        <v>4485</v>
      </c>
      <c r="Q214" s="3" t="s">
        <v>4485</v>
      </c>
      <c r="R214" s="13" t="s">
        <v>4485</v>
      </c>
      <c r="T214" s="115">
        <v>-3.6783978795464614</v>
      </c>
      <c r="U214">
        <v>3</v>
      </c>
      <c r="V214" t="s">
        <v>4485</v>
      </c>
      <c r="W214" s="3" t="s">
        <v>4485</v>
      </c>
      <c r="X214" s="13" t="s">
        <v>4485</v>
      </c>
      <c r="Z214" s="16">
        <v>0.66344499959045855</v>
      </c>
      <c r="AA214">
        <v>3</v>
      </c>
      <c r="AB214" t="s">
        <v>4485</v>
      </c>
      <c r="AC214" s="3" t="s">
        <v>4485</v>
      </c>
      <c r="AD214" s="13" t="s">
        <v>4485</v>
      </c>
      <c r="AF214" s="16">
        <v>0.5034203680508631</v>
      </c>
      <c r="AG214">
        <v>3</v>
      </c>
      <c r="AH214" t="s">
        <v>4485</v>
      </c>
      <c r="AI214" s="3" t="s">
        <v>4485</v>
      </c>
      <c r="AJ214" s="13" t="s">
        <v>4485</v>
      </c>
      <c r="AL214" s="115">
        <v>0.52083333333333326</v>
      </c>
      <c r="AM214">
        <v>3</v>
      </c>
      <c r="AN214" t="s">
        <v>4485</v>
      </c>
      <c r="AO214" s="3" t="s">
        <v>4485</v>
      </c>
      <c r="AP214" s="13" t="s">
        <v>4485</v>
      </c>
      <c r="AR214" s="16">
        <v>2.0665223381224167</v>
      </c>
      <c r="AS214">
        <v>3</v>
      </c>
      <c r="AT214" t="s">
        <v>4485</v>
      </c>
      <c r="AU214" s="3" t="s">
        <v>4485</v>
      </c>
      <c r="AV214" s="13" t="s">
        <v>4485</v>
      </c>
      <c r="AY214" s="24">
        <v>0.26907990003256232</v>
      </c>
      <c r="AZ214" s="24" t="s">
        <v>4485</v>
      </c>
      <c r="BA214" s="24" t="s">
        <v>4485</v>
      </c>
      <c r="BF214" s="24">
        <v>-0.2335733656000949</v>
      </c>
      <c r="BG214" s="24"/>
      <c r="BH214" s="24"/>
      <c r="BL214" s="3"/>
    </row>
    <row r="215" spans="1:64" x14ac:dyDescent="0.25">
      <c r="A215" s="12">
        <v>45057</v>
      </c>
      <c r="B215" s="115">
        <v>0.72490032620514688</v>
      </c>
      <c r="C215">
        <v>4</v>
      </c>
      <c r="D215">
        <v>-2.3541813070976971</v>
      </c>
      <c r="E215" s="3" t="s">
        <v>4485</v>
      </c>
      <c r="F215" s="13" t="s">
        <v>4485</v>
      </c>
      <c r="H215" s="16">
        <v>0.98753994305770909</v>
      </c>
      <c r="I215">
        <v>4</v>
      </c>
      <c r="J215">
        <v>2.118898001814975</v>
      </c>
      <c r="K215" s="3" t="s">
        <v>4485</v>
      </c>
      <c r="L215" s="13" t="s">
        <v>4485</v>
      </c>
      <c r="N215" s="115">
        <v>-0.39805395842547797</v>
      </c>
      <c r="O215">
        <v>4</v>
      </c>
      <c r="P215">
        <v>0.44603033006244425</v>
      </c>
      <c r="Q215" s="3" t="s">
        <v>4485</v>
      </c>
      <c r="R215" s="13" t="s">
        <v>4485</v>
      </c>
      <c r="T215" s="115">
        <v>-0.63902647832202319</v>
      </c>
      <c r="U215">
        <v>4</v>
      </c>
      <c r="V215">
        <v>-5.170854124719142</v>
      </c>
      <c r="W215" s="3" t="s">
        <v>4485</v>
      </c>
      <c r="X215" s="13" t="s">
        <v>4485</v>
      </c>
      <c r="Z215" s="16">
        <v>0.42310821806346999</v>
      </c>
      <c r="AA215">
        <v>4</v>
      </c>
      <c r="AB215">
        <v>3.3408691283597163</v>
      </c>
      <c r="AC215" s="3" t="s">
        <v>4485</v>
      </c>
      <c r="AD215" s="13" t="s">
        <v>4485</v>
      </c>
      <c r="AF215" s="16">
        <v>-0.1342121030557307</v>
      </c>
      <c r="AG215">
        <v>4</v>
      </c>
      <c r="AH215">
        <v>2.9270823041201348</v>
      </c>
      <c r="AI215" s="3" t="s">
        <v>4485</v>
      </c>
      <c r="AJ215" s="13" t="s">
        <v>4485</v>
      </c>
      <c r="AL215" s="115">
        <v>-0.33390903857224835</v>
      </c>
      <c r="AM215">
        <v>4</v>
      </c>
      <c r="AN215">
        <v>1.8832391713747645</v>
      </c>
      <c r="AO215" s="3" t="s">
        <v>4485</v>
      </c>
      <c r="AP215" s="13" t="s">
        <v>4485</v>
      </c>
      <c r="AR215" s="16">
        <v>-0.17354415734669829</v>
      </c>
      <c r="AS215">
        <v>4</v>
      </c>
      <c r="AT215">
        <v>0.27116017819099186</v>
      </c>
      <c r="AU215" s="3" t="s">
        <v>4485</v>
      </c>
      <c r="AV215" s="13" t="s">
        <v>4485</v>
      </c>
      <c r="AY215" s="24">
        <v>-9.8825559237997851E-2</v>
      </c>
      <c r="AZ215" s="24">
        <v>0.22568170115799213</v>
      </c>
      <c r="BA215" s="24" t="s">
        <v>4485</v>
      </c>
      <c r="BF215" s="24">
        <v>3.6198307307869368E-2</v>
      </c>
      <c r="BG215" s="24">
        <v>0.27446398969463998</v>
      </c>
      <c r="BH215" s="24"/>
      <c r="BL215" s="3"/>
    </row>
    <row r="216" spans="1:64" x14ac:dyDescent="0.25">
      <c r="A216" s="12">
        <v>45058</v>
      </c>
      <c r="B216" s="115">
        <v>-0.53976250449802088</v>
      </c>
      <c r="C216">
        <v>5</v>
      </c>
      <c r="D216" t="s">
        <v>4485</v>
      </c>
      <c r="E216" s="3" t="s">
        <v>4485</v>
      </c>
      <c r="F216" s="13" t="s">
        <v>4485</v>
      </c>
      <c r="H216" s="16">
        <v>1.2123832438886841</v>
      </c>
      <c r="I216">
        <v>5</v>
      </c>
      <c r="J216" t="s">
        <v>4485</v>
      </c>
      <c r="K216" s="3" t="s">
        <v>4485</v>
      </c>
      <c r="L216" s="13" t="s">
        <v>4485</v>
      </c>
      <c r="N216" s="115">
        <v>1.8206039076376654</v>
      </c>
      <c r="O216">
        <v>5</v>
      </c>
      <c r="P216" t="s">
        <v>4485</v>
      </c>
      <c r="Q216" s="3" t="s">
        <v>4485</v>
      </c>
      <c r="R216" s="13" t="s">
        <v>4485</v>
      </c>
      <c r="T216" s="115">
        <v>-2.1725082315290618</v>
      </c>
      <c r="U216">
        <v>5</v>
      </c>
      <c r="V216" t="s">
        <v>4485</v>
      </c>
      <c r="W216" s="3" t="s">
        <v>4485</v>
      </c>
      <c r="X216" s="13" t="s">
        <v>4485</v>
      </c>
      <c r="Z216" s="16">
        <v>-1.7258142926592088</v>
      </c>
      <c r="AA216">
        <v>5</v>
      </c>
      <c r="AB216" t="s">
        <v>4485</v>
      </c>
      <c r="AC216" s="3" t="s">
        <v>4485</v>
      </c>
      <c r="AD216" s="13" t="s">
        <v>4485</v>
      </c>
      <c r="AF216" s="16">
        <v>-8.8795027478456842E-2</v>
      </c>
      <c r="AG216">
        <v>5</v>
      </c>
      <c r="AH216" t="s">
        <v>4485</v>
      </c>
      <c r="AI216" s="3" t="s">
        <v>4485</v>
      </c>
      <c r="AJ216" s="13" t="s">
        <v>4485</v>
      </c>
      <c r="AL216" s="115">
        <v>0.72781885397411672</v>
      </c>
      <c r="AM216">
        <v>5</v>
      </c>
      <c r="AN216" t="s">
        <v>4485</v>
      </c>
      <c r="AO216" s="3" t="s">
        <v>4485</v>
      </c>
      <c r="AP216" s="13" t="s">
        <v>4485</v>
      </c>
      <c r="AR216" s="16">
        <v>-1.0817075526366664</v>
      </c>
      <c r="AS216">
        <v>5</v>
      </c>
      <c r="AT216" t="s">
        <v>4485</v>
      </c>
      <c r="AU216" s="3" t="s">
        <v>4485</v>
      </c>
      <c r="AV216" s="13" t="s">
        <v>4485</v>
      </c>
      <c r="AY216" s="24">
        <v>9.7283707711642742E-2</v>
      </c>
      <c r="AZ216" s="24" t="s">
        <v>4485</v>
      </c>
      <c r="BA216" s="24" t="s">
        <v>4485</v>
      </c>
      <c r="BF216" s="24">
        <v>-0.26286405522165501</v>
      </c>
      <c r="BG216" s="24"/>
      <c r="BH216" s="24"/>
      <c r="BL216" s="3"/>
    </row>
    <row r="217" spans="1:64" x14ac:dyDescent="0.25">
      <c r="A217" s="12">
        <v>45061</v>
      </c>
      <c r="B217" s="115">
        <v>2.2793053545586148</v>
      </c>
      <c r="C217">
        <v>1</v>
      </c>
      <c r="D217" t="s">
        <v>4485</v>
      </c>
      <c r="E217" s="3" t="s">
        <v>4485</v>
      </c>
      <c r="F217" s="13" t="s">
        <v>4485</v>
      </c>
      <c r="H217" s="16">
        <v>-4.1060715426755837E-2</v>
      </c>
      <c r="I217">
        <v>1</v>
      </c>
      <c r="J217" t="s">
        <v>4485</v>
      </c>
      <c r="K217" s="3" t="s">
        <v>4485</v>
      </c>
      <c r="L217" s="13" t="s">
        <v>4485</v>
      </c>
      <c r="N217" s="115">
        <v>0.95944177932838581</v>
      </c>
      <c r="O217">
        <v>1</v>
      </c>
      <c r="P217" t="s">
        <v>4485</v>
      </c>
      <c r="Q217" s="3" t="s">
        <v>4485</v>
      </c>
      <c r="R217" s="13" t="s">
        <v>4485</v>
      </c>
      <c r="T217" s="115">
        <v>-3.3531502626529495</v>
      </c>
      <c r="U217">
        <v>1</v>
      </c>
      <c r="V217" t="s">
        <v>4485</v>
      </c>
      <c r="W217" s="3" t="s">
        <v>4485</v>
      </c>
      <c r="X217" s="13" t="s">
        <v>4485</v>
      </c>
      <c r="Z217" s="16">
        <v>-1.1707477945420104</v>
      </c>
      <c r="AA217">
        <v>1</v>
      </c>
      <c r="AB217" t="s">
        <v>4485</v>
      </c>
      <c r="AC217" s="3" t="s">
        <v>4485</v>
      </c>
      <c r="AD217" s="13" t="s">
        <v>4485</v>
      </c>
      <c r="AF217" s="16">
        <v>-0.44196771714065231</v>
      </c>
      <c r="AG217">
        <v>1</v>
      </c>
      <c r="AH217" t="s">
        <v>4485</v>
      </c>
      <c r="AI217" s="3" t="s">
        <v>4485</v>
      </c>
      <c r="AJ217" s="13" t="s">
        <v>4485</v>
      </c>
      <c r="AL217" s="115">
        <v>7.3861681385479967</v>
      </c>
      <c r="AM217">
        <v>1</v>
      </c>
      <c r="AN217" t="s">
        <v>4485</v>
      </c>
      <c r="AO217" s="3" t="s">
        <v>4485</v>
      </c>
      <c r="AP217" s="13" t="s">
        <v>4485</v>
      </c>
      <c r="AR217" s="16">
        <v>1.2692833430970514</v>
      </c>
      <c r="AS217">
        <v>1</v>
      </c>
      <c r="AT217" t="s">
        <v>4485</v>
      </c>
      <c r="AU217" s="3" t="s">
        <v>4485</v>
      </c>
      <c r="AV217" s="13" t="s">
        <v>4485</v>
      </c>
      <c r="AY217" s="24">
        <v>0.45891847030816213</v>
      </c>
      <c r="AZ217" s="24" t="s">
        <v>4485</v>
      </c>
      <c r="BA217" s="24" t="s">
        <v>4485</v>
      </c>
      <c r="BF217" s="24">
        <v>0.88499028521871692</v>
      </c>
      <c r="BG217" s="24"/>
      <c r="BH217" s="24"/>
      <c r="BL217" s="3"/>
    </row>
    <row r="218" spans="1:64" x14ac:dyDescent="0.25">
      <c r="A218" s="12">
        <v>45062</v>
      </c>
      <c r="B218" s="115">
        <v>-1.8747789175804781</v>
      </c>
      <c r="C218">
        <v>2</v>
      </c>
      <c r="D218" t="s">
        <v>4485</v>
      </c>
      <c r="E218" s="3" t="s">
        <v>4485</v>
      </c>
      <c r="F218" s="13" t="s">
        <v>4485</v>
      </c>
      <c r="H218" s="16">
        <v>1.8307343180115134</v>
      </c>
      <c r="I218">
        <v>2</v>
      </c>
      <c r="J218" t="s">
        <v>4485</v>
      </c>
      <c r="K218" s="3" t="s">
        <v>4485</v>
      </c>
      <c r="L218" s="13" t="s">
        <v>4485</v>
      </c>
      <c r="N218" s="115">
        <v>0.34557235421166799</v>
      </c>
      <c r="O218">
        <v>2</v>
      </c>
      <c r="P218" t="s">
        <v>4485</v>
      </c>
      <c r="Q218" s="3" t="s">
        <v>4485</v>
      </c>
      <c r="R218" s="13" t="s">
        <v>4485</v>
      </c>
      <c r="T218" s="115">
        <v>4.0618388934092815</v>
      </c>
      <c r="U218">
        <v>2</v>
      </c>
      <c r="V218" t="s">
        <v>4485</v>
      </c>
      <c r="W218" s="3" t="s">
        <v>4485</v>
      </c>
      <c r="X218" s="13" t="s">
        <v>4485</v>
      </c>
      <c r="Z218" s="16">
        <v>4.6967548177191922</v>
      </c>
      <c r="AA218">
        <v>2</v>
      </c>
      <c r="AB218" t="s">
        <v>4485</v>
      </c>
      <c r="AC218" s="3" t="s">
        <v>4485</v>
      </c>
      <c r="AD218" s="13" t="s">
        <v>4485</v>
      </c>
      <c r="AF218" s="16">
        <v>0.32088399922795263</v>
      </c>
      <c r="AG218">
        <v>2</v>
      </c>
      <c r="AH218" t="s">
        <v>4485</v>
      </c>
      <c r="AI218" s="3" t="s">
        <v>4485</v>
      </c>
      <c r="AJ218" s="13" t="s">
        <v>4485</v>
      </c>
      <c r="AL218" s="115">
        <v>0.76898429990388184</v>
      </c>
      <c r="AM218">
        <v>2</v>
      </c>
      <c r="AN218" t="s">
        <v>4485</v>
      </c>
      <c r="AO218" s="3" t="s">
        <v>4485</v>
      </c>
      <c r="AP218" s="13" t="s">
        <v>4485</v>
      </c>
      <c r="AR218" s="16">
        <v>0.67489394523717705</v>
      </c>
      <c r="AS218">
        <v>2</v>
      </c>
      <c r="AT218" t="s">
        <v>4485</v>
      </c>
      <c r="AU218" s="3" t="s">
        <v>4485</v>
      </c>
      <c r="AV218" s="13" t="s">
        <v>4485</v>
      </c>
      <c r="AY218" s="24">
        <v>-0.61063599083637599</v>
      </c>
      <c r="AZ218" s="24" t="s">
        <v>4485</v>
      </c>
      <c r="BA218" s="24" t="s">
        <v>4485</v>
      </c>
      <c r="BF218" s="24">
        <v>1.1691867433380974</v>
      </c>
      <c r="BG218" s="24"/>
      <c r="BH218" s="24"/>
      <c r="BL218" s="3"/>
    </row>
    <row r="219" spans="1:64" x14ac:dyDescent="0.25">
      <c r="A219" s="12">
        <v>45063</v>
      </c>
      <c r="B219" s="115">
        <v>1.3698630136986345</v>
      </c>
      <c r="C219">
        <v>3</v>
      </c>
      <c r="D219" t="s">
        <v>4485</v>
      </c>
      <c r="E219" s="3" t="s">
        <v>4485</v>
      </c>
      <c r="F219" s="13" t="s">
        <v>4485</v>
      </c>
      <c r="H219" s="16">
        <v>-1.428259211725543</v>
      </c>
      <c r="I219">
        <v>3</v>
      </c>
      <c r="J219" t="s">
        <v>4485</v>
      </c>
      <c r="K219" s="3" t="s">
        <v>4485</v>
      </c>
      <c r="L219" s="13" t="s">
        <v>4485</v>
      </c>
      <c r="N219" s="115">
        <v>1.2483857081360212</v>
      </c>
      <c r="O219">
        <v>3</v>
      </c>
      <c r="P219" t="s">
        <v>4485</v>
      </c>
      <c r="Q219" s="3" t="s">
        <v>4485</v>
      </c>
      <c r="R219" s="13" t="s">
        <v>4485</v>
      </c>
      <c r="T219" s="115">
        <v>2.5896850467581936</v>
      </c>
      <c r="U219">
        <v>3</v>
      </c>
      <c r="V219" t="s">
        <v>4485</v>
      </c>
      <c r="W219" s="3" t="s">
        <v>4485</v>
      </c>
      <c r="X219" s="13" t="s">
        <v>4485</v>
      </c>
      <c r="Z219" s="16">
        <v>1.4422310756972039</v>
      </c>
      <c r="AA219">
        <v>3</v>
      </c>
      <c r="AB219" t="s">
        <v>4485</v>
      </c>
      <c r="AC219" s="3" t="s">
        <v>4485</v>
      </c>
      <c r="AD219" s="13" t="s">
        <v>4485</v>
      </c>
      <c r="AF219" s="16">
        <v>-0.11303239460332189</v>
      </c>
      <c r="AG219">
        <v>3</v>
      </c>
      <c r="AH219" t="s">
        <v>4485</v>
      </c>
      <c r="AI219" s="3" t="s">
        <v>4485</v>
      </c>
      <c r="AJ219" s="13" t="s">
        <v>4485</v>
      </c>
      <c r="AL219" s="115">
        <v>-0.40275569687333912</v>
      </c>
      <c r="AM219">
        <v>3</v>
      </c>
      <c r="AN219" t="s">
        <v>4485</v>
      </c>
      <c r="AO219" s="3" t="s">
        <v>4485</v>
      </c>
      <c r="AP219" s="13" t="s">
        <v>4485</v>
      </c>
      <c r="AR219" s="16">
        <v>1.762114537444921</v>
      </c>
      <c r="AS219">
        <v>3</v>
      </c>
      <c r="AT219" t="s">
        <v>4485</v>
      </c>
      <c r="AU219" s="3" t="s">
        <v>4485</v>
      </c>
      <c r="AV219" s="13" t="s">
        <v>4485</v>
      </c>
      <c r="AY219" s="24">
        <v>-0.57282694884204199</v>
      </c>
      <c r="AZ219" s="24" t="s">
        <v>4485</v>
      </c>
      <c r="BA219" s="24" t="s">
        <v>4485</v>
      </c>
      <c r="BF219" s="24">
        <v>0.85713132655938973</v>
      </c>
      <c r="BG219" s="24"/>
      <c r="BH219" s="24"/>
      <c r="BL219" s="3"/>
    </row>
    <row r="220" spans="1:64" x14ac:dyDescent="0.25">
      <c r="A220" s="12">
        <v>45064</v>
      </c>
      <c r="B220" s="115">
        <v>-1.1024182076813536</v>
      </c>
      <c r="C220">
        <v>4</v>
      </c>
      <c r="D220">
        <v>7.1968333933085812E-2</v>
      </c>
      <c r="E220" s="3" t="s">
        <v>4485</v>
      </c>
      <c r="F220" s="13" t="s">
        <v>4485</v>
      </c>
      <c r="H220" s="16">
        <v>-1.5494349716129583</v>
      </c>
      <c r="I220">
        <v>4</v>
      </c>
      <c r="J220">
        <v>-2.1917033846850127E-2</v>
      </c>
      <c r="K220" s="3" t="s">
        <v>4485</v>
      </c>
      <c r="L220" s="13" t="s">
        <v>4485</v>
      </c>
      <c r="N220" s="115">
        <v>-0.97789115646257785</v>
      </c>
      <c r="O220">
        <v>4</v>
      </c>
      <c r="P220">
        <v>3.419182948490239</v>
      </c>
      <c r="Q220" s="3" t="s">
        <v>4485</v>
      </c>
      <c r="R220" s="13" t="s">
        <v>4485</v>
      </c>
      <c r="T220" s="115">
        <v>-2.1493247157098869</v>
      </c>
      <c r="U220">
        <v>4</v>
      </c>
      <c r="V220">
        <v>-1.2339600578514913</v>
      </c>
      <c r="W220" s="3" t="s">
        <v>4485</v>
      </c>
      <c r="X220" s="13" t="s">
        <v>4485</v>
      </c>
      <c r="Z220" s="16">
        <v>-0.43201633807242168</v>
      </c>
      <c r="AA220">
        <v>4</v>
      </c>
      <c r="AB220">
        <v>2.7062064495219462</v>
      </c>
      <c r="AC220" s="3" t="s">
        <v>4485</v>
      </c>
      <c r="AD220" s="13" t="s">
        <v>4485</v>
      </c>
      <c r="AF220" s="16">
        <v>-0.67896181441709968</v>
      </c>
      <c r="AG220">
        <v>4</v>
      </c>
      <c r="AH220">
        <v>-1.0007439583383289</v>
      </c>
      <c r="AI220" s="3" t="s">
        <v>4485</v>
      </c>
      <c r="AJ220" s="13" t="s">
        <v>4485</v>
      </c>
      <c r="AL220" s="115">
        <v>-2.1070554432265687</v>
      </c>
      <c r="AM220">
        <v>4</v>
      </c>
      <c r="AN220">
        <v>6.2731053604436173</v>
      </c>
      <c r="AO220" s="3" t="s">
        <v>4485</v>
      </c>
      <c r="AP220" s="13" t="s">
        <v>4485</v>
      </c>
      <c r="AR220" s="16">
        <v>0.88462262375306711</v>
      </c>
      <c r="AS220">
        <v>4</v>
      </c>
      <c r="AT220">
        <v>3.5348657523662266</v>
      </c>
      <c r="AU220" s="3" t="s">
        <v>4485</v>
      </c>
      <c r="AV220" s="13" t="s">
        <v>4485</v>
      </c>
      <c r="AY220" s="24">
        <v>-0.28490106837900242</v>
      </c>
      <c r="AZ220" s="24">
        <v>-0.91299120074328721</v>
      </c>
      <c r="BA220" s="24" t="s">
        <v>4485</v>
      </c>
      <c r="BF220" s="24">
        <v>-0.99995699820039019</v>
      </c>
      <c r="BG220" s="24">
        <v>1.5913493526569999</v>
      </c>
      <c r="BH220" s="24"/>
      <c r="BL220" s="3"/>
    </row>
    <row r="221" spans="1:64" x14ac:dyDescent="0.25">
      <c r="A221" s="12">
        <v>45065</v>
      </c>
      <c r="B221" s="115">
        <v>1.0068320747932233</v>
      </c>
      <c r="C221">
        <v>5</v>
      </c>
      <c r="D221" t="s">
        <v>4485</v>
      </c>
      <c r="E221" s="3" t="s">
        <v>4485</v>
      </c>
      <c r="F221" s="13" t="s">
        <v>4485</v>
      </c>
      <c r="H221" s="16">
        <v>-0.15405182658027858</v>
      </c>
      <c r="I221">
        <v>5</v>
      </c>
      <c r="J221" t="s">
        <v>4485</v>
      </c>
      <c r="K221" s="3" t="s">
        <v>4485</v>
      </c>
      <c r="L221" s="13" t="s">
        <v>4485</v>
      </c>
      <c r="N221" s="115">
        <v>-2.4044654358093576</v>
      </c>
      <c r="O221">
        <v>5</v>
      </c>
      <c r="P221" t="s">
        <v>4485</v>
      </c>
      <c r="Q221" s="3" t="s">
        <v>4485</v>
      </c>
      <c r="R221" s="13" t="s">
        <v>4485</v>
      </c>
      <c r="T221" s="115">
        <v>-0.12774177467596926</v>
      </c>
      <c r="U221">
        <v>5</v>
      </c>
      <c r="V221" t="s">
        <v>4485</v>
      </c>
      <c r="W221" s="3" t="s">
        <v>4485</v>
      </c>
      <c r="X221" s="13" t="s">
        <v>4485</v>
      </c>
      <c r="Z221" s="16">
        <v>-0.64689176396338111</v>
      </c>
      <c r="AA221">
        <v>5</v>
      </c>
      <c r="AB221" t="s">
        <v>4485</v>
      </c>
      <c r="AC221" s="3" t="s">
        <v>4485</v>
      </c>
      <c r="AD221" s="13" t="s">
        <v>4485</v>
      </c>
      <c r="AF221" s="16">
        <v>-0.23998836420051481</v>
      </c>
      <c r="AG221">
        <v>5</v>
      </c>
      <c r="AH221" t="s">
        <v>4485</v>
      </c>
      <c r="AI221" s="3" t="s">
        <v>4485</v>
      </c>
      <c r="AJ221" s="13" t="s">
        <v>4485</v>
      </c>
      <c r="AL221" s="115">
        <v>2.5981084900532645</v>
      </c>
      <c r="AM221">
        <v>5</v>
      </c>
      <c r="AN221" t="s">
        <v>4485</v>
      </c>
      <c r="AO221" s="3" t="s">
        <v>4485</v>
      </c>
      <c r="AP221" s="13" t="s">
        <v>4485</v>
      </c>
      <c r="AR221" s="16">
        <v>0.33582089552237954</v>
      </c>
      <c r="AS221">
        <v>5</v>
      </c>
      <c r="AT221" t="s">
        <v>4485</v>
      </c>
      <c r="AU221" s="3" t="s">
        <v>4485</v>
      </c>
      <c r="AV221" s="13" t="s">
        <v>4485</v>
      </c>
      <c r="AY221" s="24">
        <v>0.40513073670915106</v>
      </c>
      <c r="AZ221" s="24" t="s">
        <v>4485</v>
      </c>
      <c r="BA221" s="24" t="s">
        <v>4485</v>
      </c>
      <c r="BF221" s="24">
        <v>8.5219649753842483E-2</v>
      </c>
      <c r="BG221" s="24"/>
      <c r="BH221" s="24"/>
      <c r="BL221" s="3"/>
    </row>
    <row r="222" spans="1:64" x14ac:dyDescent="0.25">
      <c r="A222" s="12">
        <v>45068</v>
      </c>
      <c r="B222" s="115">
        <v>0.14239943040229053</v>
      </c>
      <c r="C222">
        <v>1</v>
      </c>
      <c r="D222" t="s">
        <v>4485</v>
      </c>
      <c r="E222" s="3" t="s">
        <v>4485</v>
      </c>
      <c r="F222" s="13" t="s">
        <v>4485</v>
      </c>
      <c r="H222" s="16">
        <v>0.27150635034517528</v>
      </c>
      <c r="I222">
        <v>1</v>
      </c>
      <c r="J222" t="s">
        <v>4485</v>
      </c>
      <c r="K222" s="3" t="s">
        <v>4485</v>
      </c>
      <c r="L222" s="13" t="s">
        <v>4485</v>
      </c>
      <c r="N222" s="115">
        <v>-0.87989441267047952</v>
      </c>
      <c r="O222">
        <v>1</v>
      </c>
      <c r="P222" t="s">
        <v>4485</v>
      </c>
      <c r="Q222" s="3" t="s">
        <v>4485</v>
      </c>
      <c r="R222" s="13" t="s">
        <v>4485</v>
      </c>
      <c r="T222" s="115">
        <v>0.2308532210263638</v>
      </c>
      <c r="U222">
        <v>1</v>
      </c>
      <c r="V222" t="s">
        <v>4485</v>
      </c>
      <c r="W222" s="3" t="s">
        <v>4485</v>
      </c>
      <c r="X222" s="13" t="s">
        <v>4485</v>
      </c>
      <c r="Z222" s="16">
        <v>-1.6833412736223634</v>
      </c>
      <c r="AA222">
        <v>1</v>
      </c>
      <c r="AB222" t="s">
        <v>4485</v>
      </c>
      <c r="AC222" s="3" t="s">
        <v>4485</v>
      </c>
      <c r="AD222" s="13" t="s">
        <v>4485</v>
      </c>
      <c r="AF222" s="16">
        <v>0.97441255801519833</v>
      </c>
      <c r="AG222">
        <v>1</v>
      </c>
      <c r="AH222" t="s">
        <v>4485</v>
      </c>
      <c r="AI222" s="3" t="s">
        <v>4485</v>
      </c>
      <c r="AJ222" s="13" t="s">
        <v>4485</v>
      </c>
      <c r="AL222" s="115">
        <v>1.3244331426149609</v>
      </c>
      <c r="AM222">
        <v>1</v>
      </c>
      <c r="AN222" t="s">
        <v>4485</v>
      </c>
      <c r="AO222" s="3" t="s">
        <v>4485</v>
      </c>
      <c r="AP222" s="13" t="s">
        <v>4485</v>
      </c>
      <c r="AR222" s="16">
        <v>-1.6920788397173501</v>
      </c>
      <c r="AS222">
        <v>1</v>
      </c>
      <c r="AT222" t="s">
        <v>4485</v>
      </c>
      <c r="AU222" s="3" t="s">
        <v>4485</v>
      </c>
      <c r="AV222" s="13" t="s">
        <v>4485</v>
      </c>
      <c r="AY222" s="24">
        <v>0.60977619565575658</v>
      </c>
      <c r="AZ222" s="24" t="s">
        <v>4485</v>
      </c>
      <c r="BA222" s="24" t="s">
        <v>4485</v>
      </c>
      <c r="BF222" s="24">
        <v>-0.11027637690158595</v>
      </c>
      <c r="BG222" s="24"/>
      <c r="BH222" s="24"/>
      <c r="BL222" s="3"/>
    </row>
    <row r="223" spans="1:64" x14ac:dyDescent="0.25">
      <c r="A223" s="12">
        <v>45069</v>
      </c>
      <c r="B223" s="115">
        <v>0.53323853537148957</v>
      </c>
      <c r="C223">
        <v>2</v>
      </c>
      <c r="D223" t="s">
        <v>4485</v>
      </c>
      <c r="E223" s="3" t="s">
        <v>4485</v>
      </c>
      <c r="F223" s="13" t="s">
        <v>4485</v>
      </c>
      <c r="H223" s="16">
        <v>1.1845491713533149E-2</v>
      </c>
      <c r="I223">
        <v>2</v>
      </c>
      <c r="J223" t="s">
        <v>4485</v>
      </c>
      <c r="K223" s="3" t="s">
        <v>4485</v>
      </c>
      <c r="L223" s="13" t="s">
        <v>4485</v>
      </c>
      <c r="N223" s="115">
        <v>-0.48823790501554493</v>
      </c>
      <c r="O223">
        <v>2</v>
      </c>
      <c r="P223" t="s">
        <v>4485</v>
      </c>
      <c r="Q223" s="3" t="s">
        <v>4485</v>
      </c>
      <c r="R223" s="13" t="s">
        <v>4485</v>
      </c>
      <c r="T223" s="115">
        <v>-0.89016153630676054</v>
      </c>
      <c r="U223">
        <v>2</v>
      </c>
      <c r="V223" t="s">
        <v>4485</v>
      </c>
      <c r="W223" s="3" t="s">
        <v>4485</v>
      </c>
      <c r="X223" s="13" t="s">
        <v>4485</v>
      </c>
      <c r="Z223" s="16">
        <v>7.268615732513839E-2</v>
      </c>
      <c r="AA223">
        <v>2</v>
      </c>
      <c r="AB223" t="s">
        <v>4485</v>
      </c>
      <c r="AC223" s="3" t="s">
        <v>4485</v>
      </c>
      <c r="AD223" s="13" t="s">
        <v>4485</v>
      </c>
      <c r="AF223" s="16">
        <v>-0.17326851807286467</v>
      </c>
      <c r="AG223">
        <v>2</v>
      </c>
      <c r="AH223" t="s">
        <v>4485</v>
      </c>
      <c r="AI223" s="3" t="s">
        <v>4485</v>
      </c>
      <c r="AJ223" s="13" t="s">
        <v>4485</v>
      </c>
      <c r="AL223" s="115">
        <v>-2.1541357314650118</v>
      </c>
      <c r="AM223">
        <v>2</v>
      </c>
      <c r="AN223" t="s">
        <v>4485</v>
      </c>
      <c r="AO223" s="3" t="s">
        <v>4485</v>
      </c>
      <c r="AP223" s="13" t="s">
        <v>4485</v>
      </c>
      <c r="AR223" s="16">
        <v>1.9292604501607586</v>
      </c>
      <c r="AS223">
        <v>2</v>
      </c>
      <c r="AT223" t="s">
        <v>4485</v>
      </c>
      <c r="AU223" s="3" t="s">
        <v>4485</v>
      </c>
      <c r="AV223" s="13" t="s">
        <v>4485</v>
      </c>
      <c r="AY223" s="24">
        <v>0.1834621936836508</v>
      </c>
      <c r="AZ223" s="24" t="s">
        <v>4485</v>
      </c>
      <c r="BA223" s="24" t="s">
        <v>4485</v>
      </c>
      <c r="BF223" s="24">
        <v>-0.11955331007798614</v>
      </c>
      <c r="BG223" s="24"/>
      <c r="BH223" s="24"/>
      <c r="BL223" s="3"/>
    </row>
    <row r="224" spans="1:64" x14ac:dyDescent="0.25">
      <c r="A224" s="12">
        <v>45070</v>
      </c>
      <c r="B224" s="115">
        <v>-0.99009900990099409</v>
      </c>
      <c r="C224">
        <v>3</v>
      </c>
      <c r="D224" t="s">
        <v>4485</v>
      </c>
      <c r="E224" s="3" t="s">
        <v>4485</v>
      </c>
      <c r="F224" s="13" t="s">
        <v>4485</v>
      </c>
      <c r="H224" s="16">
        <v>-1.2926805924437106</v>
      </c>
      <c r="I224">
        <v>3</v>
      </c>
      <c r="J224" t="s">
        <v>4485</v>
      </c>
      <c r="K224" s="3" t="s">
        <v>4485</v>
      </c>
      <c r="L224" s="13" t="s">
        <v>4485</v>
      </c>
      <c r="N224" s="115">
        <v>5.2185548617306061</v>
      </c>
      <c r="O224">
        <v>3</v>
      </c>
      <c r="P224" t="s">
        <v>4485</v>
      </c>
      <c r="Q224" s="3" t="s">
        <v>4485</v>
      </c>
      <c r="R224" s="13" t="s">
        <v>4485</v>
      </c>
      <c r="T224" s="115">
        <v>0.42395502936281132</v>
      </c>
      <c r="U224">
        <v>3</v>
      </c>
      <c r="V224" t="s">
        <v>4485</v>
      </c>
      <c r="W224" s="3" t="s">
        <v>4485</v>
      </c>
      <c r="X224" s="13" t="s">
        <v>4485</v>
      </c>
      <c r="Z224" s="16">
        <v>0.54071503510612917</v>
      </c>
      <c r="AA224">
        <v>3</v>
      </c>
      <c r="AB224" t="s">
        <v>4485</v>
      </c>
      <c r="AC224" s="3" t="s">
        <v>4485</v>
      </c>
      <c r="AD224" s="13" t="s">
        <v>4485</v>
      </c>
      <c r="AF224" s="16">
        <v>-1.2005207077768716</v>
      </c>
      <c r="AG224">
        <v>3</v>
      </c>
      <c r="AH224" t="s">
        <v>4485</v>
      </c>
      <c r="AI224" s="3" t="s">
        <v>4485</v>
      </c>
      <c r="AJ224" s="13" t="s">
        <v>4485</v>
      </c>
      <c r="AL224" s="115">
        <v>-0.50229774500374536</v>
      </c>
      <c r="AM224">
        <v>3</v>
      </c>
      <c r="AN224" t="s">
        <v>4485</v>
      </c>
      <c r="AO224" s="3" t="s">
        <v>4485</v>
      </c>
      <c r="AP224" s="13" t="s">
        <v>4485</v>
      </c>
      <c r="AR224" s="16">
        <v>7.4225273705692568E-2</v>
      </c>
      <c r="AS224">
        <v>3</v>
      </c>
      <c r="AT224" t="s">
        <v>4485</v>
      </c>
      <c r="AU224" s="3" t="s">
        <v>4485</v>
      </c>
      <c r="AV224" s="13" t="s">
        <v>4485</v>
      </c>
      <c r="AY224" s="24">
        <v>-0.34118160017439803</v>
      </c>
      <c r="AZ224" s="24" t="s">
        <v>4485</v>
      </c>
      <c r="BA224" s="24" t="s">
        <v>4485</v>
      </c>
      <c r="BF224" s="24">
        <v>0.22692478002069069</v>
      </c>
      <c r="BG224" s="24"/>
      <c r="BH224" s="24"/>
      <c r="BL224" s="3"/>
    </row>
    <row r="225" spans="1:64" x14ac:dyDescent="0.25">
      <c r="A225" s="12">
        <v>45071</v>
      </c>
      <c r="B225" s="115">
        <v>-1.8214285714285794</v>
      </c>
      <c r="C225">
        <v>4</v>
      </c>
      <c r="D225">
        <v>-1.1506652283351475</v>
      </c>
      <c r="E225" s="3" t="s">
        <v>4485</v>
      </c>
      <c r="F225" s="13" t="s">
        <v>4485</v>
      </c>
      <c r="H225" s="16">
        <v>-0.31997866808879405</v>
      </c>
      <c r="I225">
        <v>4</v>
      </c>
      <c r="J225">
        <v>-1.4817006554989007</v>
      </c>
      <c r="K225" s="3" t="s">
        <v>4485</v>
      </c>
      <c r="L225" s="13" t="s">
        <v>4485</v>
      </c>
      <c r="N225" s="115">
        <v>-1.8228062738448543</v>
      </c>
      <c r="O225">
        <v>4</v>
      </c>
      <c r="P225">
        <v>-0.55817947617003494</v>
      </c>
      <c r="Q225" s="3" t="s">
        <v>4485</v>
      </c>
      <c r="R225" s="13" t="s">
        <v>4485</v>
      </c>
      <c r="T225" s="115">
        <v>0.46594533741946448</v>
      </c>
      <c r="U225">
        <v>4</v>
      </c>
      <c r="V225">
        <v>9.6585244267195572E-2</v>
      </c>
      <c r="W225" s="3" t="s">
        <v>4485</v>
      </c>
      <c r="X225" s="13" t="s">
        <v>4485</v>
      </c>
      <c r="Z225" s="16">
        <v>-2.4080911863858929E-2</v>
      </c>
      <c r="AA225">
        <v>4</v>
      </c>
      <c r="AB225">
        <v>-1.7434521931208511</v>
      </c>
      <c r="AC225" s="3" t="s">
        <v>4485</v>
      </c>
      <c r="AD225" s="13" t="s">
        <v>4485</v>
      </c>
      <c r="AF225" s="16">
        <v>-0.39283622877219049</v>
      </c>
      <c r="AG225">
        <v>4</v>
      </c>
      <c r="AH225">
        <v>-1.0399495782022603</v>
      </c>
      <c r="AI225" s="3" t="s">
        <v>4485</v>
      </c>
      <c r="AJ225" s="13" t="s">
        <v>4485</v>
      </c>
      <c r="AL225" s="115">
        <v>2.5241675617615469</v>
      </c>
      <c r="AM225">
        <v>4</v>
      </c>
      <c r="AN225">
        <v>3.7612783998260708</v>
      </c>
      <c r="AO225" s="3" t="s">
        <v>4485</v>
      </c>
      <c r="AP225" s="13" t="s">
        <v>4485</v>
      </c>
      <c r="AR225" s="16">
        <v>-3.3562024847023753</v>
      </c>
      <c r="AS225">
        <v>4</v>
      </c>
      <c r="AT225">
        <v>-2.7611940298507376</v>
      </c>
      <c r="AU225" s="3" t="s">
        <v>4485</v>
      </c>
      <c r="AV225" s="13" t="s">
        <v>4485</v>
      </c>
      <c r="AY225" s="24">
        <v>0.19551117284828334</v>
      </c>
      <c r="AZ225" s="24">
        <v>1.0546085344967897</v>
      </c>
      <c r="BA225" s="24" t="s">
        <v>4485</v>
      </c>
      <c r="BF225" s="24">
        <v>-0.65811575262215594</v>
      </c>
      <c r="BG225" s="24">
        <v>-0.61313477712972297</v>
      </c>
      <c r="BH225" s="24"/>
      <c r="BL225" s="3"/>
    </row>
    <row r="226" spans="1:64" x14ac:dyDescent="0.25">
      <c r="A226" s="12">
        <v>45072</v>
      </c>
      <c r="B226" s="115">
        <v>1.4186977082575607</v>
      </c>
      <c r="C226">
        <v>5</v>
      </c>
      <c r="D226" t="s">
        <v>4485</v>
      </c>
      <c r="E226" s="3" t="s">
        <v>4485</v>
      </c>
      <c r="F226" s="13" t="s">
        <v>4485</v>
      </c>
      <c r="H226" s="16">
        <v>-8.8020038545016739</v>
      </c>
      <c r="I226">
        <v>5</v>
      </c>
      <c r="J226" t="s">
        <v>4485</v>
      </c>
      <c r="K226" s="3" t="s">
        <v>4485</v>
      </c>
      <c r="L226" s="13" t="s">
        <v>4485</v>
      </c>
      <c r="N226" s="115">
        <v>1.036269430051816</v>
      </c>
      <c r="O226">
        <v>5</v>
      </c>
      <c r="P226" t="s">
        <v>4485</v>
      </c>
      <c r="Q226" s="3" t="s">
        <v>4485</v>
      </c>
      <c r="R226" s="13" t="s">
        <v>4485</v>
      </c>
      <c r="T226" s="115">
        <v>-0.14940704080678954</v>
      </c>
      <c r="U226">
        <v>5</v>
      </c>
      <c r="V226" t="s">
        <v>4485</v>
      </c>
      <c r="W226" s="3" t="s">
        <v>4485</v>
      </c>
      <c r="X226" s="13" t="s">
        <v>4485</v>
      </c>
      <c r="Z226" s="16">
        <v>-2.8582898434363639</v>
      </c>
      <c r="AA226">
        <v>5</v>
      </c>
      <c r="AB226" t="s">
        <v>4485</v>
      </c>
      <c r="AC226" s="3" t="s">
        <v>4485</v>
      </c>
      <c r="AD226" s="13" t="s">
        <v>4485</v>
      </c>
      <c r="AF226" s="16">
        <v>1.349729319256288</v>
      </c>
      <c r="AG226">
        <v>5</v>
      </c>
      <c r="AH226" t="s">
        <v>4485</v>
      </c>
      <c r="AI226" s="3" t="s">
        <v>4485</v>
      </c>
      <c r="AJ226" s="13" t="s">
        <v>4485</v>
      </c>
      <c r="AL226" s="115">
        <v>0.17810371922472976</v>
      </c>
      <c r="AM226">
        <v>5</v>
      </c>
      <c r="AN226" t="s">
        <v>4485</v>
      </c>
      <c r="AO226" s="3" t="s">
        <v>4485</v>
      </c>
      <c r="AP226" s="13" t="s">
        <v>4485</v>
      </c>
      <c r="AR226" s="16">
        <v>-3.8372985418274261E-2</v>
      </c>
      <c r="AS226">
        <v>5</v>
      </c>
      <c r="AT226" t="s">
        <v>4485</v>
      </c>
      <c r="AU226" s="3" t="s">
        <v>4485</v>
      </c>
      <c r="AV226" s="13" t="s">
        <v>4485</v>
      </c>
      <c r="AY226" s="24">
        <v>0.9726463677225341</v>
      </c>
      <c r="AZ226" s="24" t="s">
        <v>4485</v>
      </c>
      <c r="BA226" s="24" t="s">
        <v>4485</v>
      </c>
      <c r="BF226" s="24">
        <v>-0.62945194116279934</v>
      </c>
      <c r="BG226" s="24"/>
      <c r="BH226" s="24"/>
      <c r="BL226" s="3"/>
    </row>
    <row r="227" spans="1:64" x14ac:dyDescent="0.25">
      <c r="A227" s="12">
        <v>45075</v>
      </c>
      <c r="B227" s="115">
        <v>-9.8637015781922521</v>
      </c>
      <c r="C227">
        <v>1</v>
      </c>
      <c r="D227" t="s">
        <v>4485</v>
      </c>
      <c r="E227" s="3" t="s">
        <v>4485</v>
      </c>
      <c r="F227" s="13" t="s">
        <v>4485</v>
      </c>
      <c r="H227" s="16">
        <v>1.0511635596632571</v>
      </c>
      <c r="I227">
        <v>1</v>
      </c>
      <c r="J227" t="s">
        <v>4485</v>
      </c>
      <c r="K227" s="3" t="s">
        <v>4485</v>
      </c>
      <c r="L227" s="13" t="s">
        <v>4485</v>
      </c>
      <c r="N227" s="115">
        <v>14.700854700854689</v>
      </c>
      <c r="O227">
        <v>1</v>
      </c>
      <c r="P227" t="s">
        <v>4485</v>
      </c>
      <c r="Q227" s="3" t="s">
        <v>4485</v>
      </c>
      <c r="R227" s="13" t="s">
        <v>4485</v>
      </c>
      <c r="T227" s="115">
        <v>3.5693132578945725</v>
      </c>
      <c r="U227">
        <v>1</v>
      </c>
      <c r="V227" t="s">
        <v>4485</v>
      </c>
      <c r="W227" s="3" t="s">
        <v>4485</v>
      </c>
      <c r="X227" s="13" t="s">
        <v>4485</v>
      </c>
      <c r="Z227" s="16">
        <v>-0.28928010579386726</v>
      </c>
      <c r="AA227">
        <v>1</v>
      </c>
      <c r="AB227" t="s">
        <v>4485</v>
      </c>
      <c r="AC227" s="3" t="s">
        <v>4485</v>
      </c>
      <c r="AD227" s="13" t="s">
        <v>4485</v>
      </c>
      <c r="AF227" s="16">
        <v>1.1770677236912248</v>
      </c>
      <c r="AG227">
        <v>1</v>
      </c>
      <c r="AH227" t="s">
        <v>4485</v>
      </c>
      <c r="AI227" s="3" t="s">
        <v>4485</v>
      </c>
      <c r="AJ227" s="13" t="s">
        <v>4485</v>
      </c>
      <c r="AL227" s="115">
        <v>0.95168374816982948</v>
      </c>
      <c r="AM227">
        <v>1</v>
      </c>
      <c r="AN227" t="s">
        <v>4485</v>
      </c>
      <c r="AO227" s="3" t="s">
        <v>4485</v>
      </c>
      <c r="AP227" s="13" t="s">
        <v>4485</v>
      </c>
      <c r="AR227" s="16">
        <v>-1.4395393474088292</v>
      </c>
      <c r="AS227">
        <v>1</v>
      </c>
      <c r="AT227" t="s">
        <v>4485</v>
      </c>
      <c r="AU227" s="3" t="s">
        <v>4485</v>
      </c>
      <c r="AV227" s="13" t="s">
        <v>4485</v>
      </c>
      <c r="AY227" s="24">
        <v>0.53677561644059335</v>
      </c>
      <c r="AZ227" s="24" t="s">
        <v>4485</v>
      </c>
      <c r="BA227" s="24" t="s">
        <v>4485</v>
      </c>
      <c r="BF227" s="24">
        <v>0.92836848945787387</v>
      </c>
      <c r="BG227" s="24"/>
      <c r="BH227" s="24"/>
      <c r="BL227" s="3"/>
    </row>
    <row r="228" spans="1:64" x14ac:dyDescent="0.25">
      <c r="A228" s="12">
        <v>45076</v>
      </c>
      <c r="B228" s="115">
        <v>-0.6764822920811846</v>
      </c>
      <c r="C228">
        <v>2</v>
      </c>
      <c r="D228" t="s">
        <v>4485</v>
      </c>
      <c r="E228" s="3" t="s">
        <v>4485</v>
      </c>
      <c r="F228" s="13" t="s">
        <v>4485</v>
      </c>
      <c r="H228" s="16">
        <v>2.6339538995395269</v>
      </c>
      <c r="I228">
        <v>2</v>
      </c>
      <c r="J228" t="s">
        <v>4485</v>
      </c>
      <c r="K228" s="3" t="s">
        <v>4485</v>
      </c>
      <c r="L228" s="13" t="s">
        <v>4485</v>
      </c>
      <c r="N228" s="115">
        <v>1.3412816691505303</v>
      </c>
      <c r="O228">
        <v>2</v>
      </c>
      <c r="P228" t="s">
        <v>4485</v>
      </c>
      <c r="Q228" s="3" t="s">
        <v>4485</v>
      </c>
      <c r="R228" s="13" t="s">
        <v>4485</v>
      </c>
      <c r="T228" s="115">
        <v>0.24379966289429056</v>
      </c>
      <c r="U228">
        <v>2</v>
      </c>
      <c r="V228" t="s">
        <v>4485</v>
      </c>
      <c r="W228" s="3" t="s">
        <v>4485</v>
      </c>
      <c r="X228" s="13" t="s">
        <v>4485</v>
      </c>
      <c r="Z228" s="16">
        <v>-0.60510610079577098</v>
      </c>
      <c r="AA228">
        <v>2</v>
      </c>
      <c r="AB228" t="s">
        <v>4485</v>
      </c>
      <c r="AC228" s="3" t="s">
        <v>4485</v>
      </c>
      <c r="AD228" s="13" t="s">
        <v>4485</v>
      </c>
      <c r="AF228" s="16">
        <v>1.6722008552112941</v>
      </c>
      <c r="AG228">
        <v>2</v>
      </c>
      <c r="AH228" t="s">
        <v>4485</v>
      </c>
      <c r="AI228" s="3" t="s">
        <v>4485</v>
      </c>
      <c r="AJ228" s="13" t="s">
        <v>4485</v>
      </c>
      <c r="AL228" s="115">
        <v>-1.6678752719361762</v>
      </c>
      <c r="AM228">
        <v>2</v>
      </c>
      <c r="AN228" t="s">
        <v>4485</v>
      </c>
      <c r="AO228" s="3" t="s">
        <v>4485</v>
      </c>
      <c r="AP228" s="13" t="s">
        <v>4485</v>
      </c>
      <c r="AR228" s="16">
        <v>-3.8948393378781983E-2</v>
      </c>
      <c r="AS228">
        <v>2</v>
      </c>
      <c r="AT228" t="s">
        <v>4485</v>
      </c>
      <c r="AU228" s="3" t="s">
        <v>4485</v>
      </c>
      <c r="AV228" s="13" t="s">
        <v>4485</v>
      </c>
      <c r="AY228" s="24">
        <v>0.18926104851694658</v>
      </c>
      <c r="AZ228" s="24" t="s">
        <v>4485</v>
      </c>
      <c r="BA228" s="24" t="s">
        <v>4485</v>
      </c>
      <c r="BF228" s="24">
        <v>0.3396819970466306</v>
      </c>
      <c r="BG228" s="24"/>
      <c r="BH228" s="24"/>
      <c r="BL228" s="3"/>
    </row>
    <row r="229" spans="1:64" x14ac:dyDescent="0.25">
      <c r="A229" s="12">
        <v>45077</v>
      </c>
      <c r="B229" s="115">
        <v>0.28044871794872478</v>
      </c>
      <c r="C229">
        <v>3</v>
      </c>
      <c r="D229" t="s">
        <v>4485</v>
      </c>
      <c r="E229" s="3" t="s">
        <v>4485</v>
      </c>
      <c r="F229" s="13" t="s">
        <v>4485</v>
      </c>
      <c r="H229" s="16">
        <v>-0.30339142764950061</v>
      </c>
      <c r="I229">
        <v>3</v>
      </c>
      <c r="J229" t="s">
        <v>4485</v>
      </c>
      <c r="K229" s="3" t="s">
        <v>4485</v>
      </c>
      <c r="L229" s="13" t="s">
        <v>4485</v>
      </c>
      <c r="N229" s="115">
        <v>2.9411764705882351</v>
      </c>
      <c r="O229">
        <v>3</v>
      </c>
      <c r="P229" t="s">
        <v>4485</v>
      </c>
      <c r="Q229" s="3" t="s">
        <v>4485</v>
      </c>
      <c r="R229" s="13" t="s">
        <v>4485</v>
      </c>
      <c r="T229" s="115">
        <v>1.432217384777055</v>
      </c>
      <c r="U229">
        <v>3</v>
      </c>
      <c r="V229" t="s">
        <v>4485</v>
      </c>
      <c r="W229" s="3" t="s">
        <v>4485</v>
      </c>
      <c r="X229" s="13" t="s">
        <v>4485</v>
      </c>
      <c r="Z229" s="16">
        <v>1.0674672671170198</v>
      </c>
      <c r="AA229">
        <v>3</v>
      </c>
      <c r="AB229" t="s">
        <v>4485</v>
      </c>
      <c r="AC229" s="3" t="s">
        <v>4485</v>
      </c>
      <c r="AD229" s="13" t="s">
        <v>4485</v>
      </c>
      <c r="AF229" s="16">
        <v>8.9283616456363152E-2</v>
      </c>
      <c r="AG229">
        <v>3</v>
      </c>
      <c r="AH229" t="s">
        <v>4485</v>
      </c>
      <c r="AI229" s="3" t="s">
        <v>4485</v>
      </c>
      <c r="AJ229" s="13" t="s">
        <v>4485</v>
      </c>
      <c r="AL229" s="115">
        <v>6.3211125158018217E-2</v>
      </c>
      <c r="AM229">
        <v>3</v>
      </c>
      <c r="AN229" t="s">
        <v>4485</v>
      </c>
      <c r="AO229" s="3" t="s">
        <v>4485</v>
      </c>
      <c r="AP229" s="13" t="s">
        <v>4485</v>
      </c>
      <c r="AR229" s="16">
        <v>0.23378141437756586</v>
      </c>
      <c r="AS229">
        <v>3</v>
      </c>
      <c r="AT229" t="s">
        <v>4485</v>
      </c>
      <c r="AU229" s="3" t="s">
        <v>4485</v>
      </c>
      <c r="AV229" s="13" t="s">
        <v>4485</v>
      </c>
      <c r="AY229" s="24">
        <v>-0.53370613158309788</v>
      </c>
      <c r="AZ229" s="24" t="s">
        <v>4485</v>
      </c>
      <c r="BA229" s="24" t="s">
        <v>4485</v>
      </c>
      <c r="BF229" s="24">
        <v>0.70897378948716627</v>
      </c>
      <c r="BG229" s="24"/>
      <c r="BH229" s="24"/>
      <c r="BL229" s="3"/>
    </row>
    <row r="230" spans="1:64" x14ac:dyDescent="0.25">
      <c r="A230" s="12">
        <v>45078</v>
      </c>
      <c r="B230" s="115">
        <v>-1.3184178985217783</v>
      </c>
      <c r="C230">
        <v>4</v>
      </c>
      <c r="D230">
        <v>-10.149145143688607</v>
      </c>
      <c r="E230" s="3">
        <v>45078</v>
      </c>
      <c r="F230" s="13">
        <v>3.076923076923066</v>
      </c>
      <c r="H230" s="16">
        <v>0.92274404168594371</v>
      </c>
      <c r="I230">
        <v>4</v>
      </c>
      <c r="J230">
        <v>-4.8328398679498861</v>
      </c>
      <c r="K230" s="3">
        <v>45078</v>
      </c>
      <c r="L230" s="13">
        <v>-3.7979017950116822</v>
      </c>
      <c r="N230" s="115">
        <v>-0.21428571428572241</v>
      </c>
      <c r="O230">
        <v>4</v>
      </c>
      <c r="P230">
        <v>20.639032815198611</v>
      </c>
      <c r="Q230" s="3">
        <v>45078</v>
      </c>
      <c r="R230" s="13">
        <v>10.09305654974948</v>
      </c>
      <c r="T230" s="115">
        <v>-1.0094132970220802</v>
      </c>
      <c r="U230">
        <v>4</v>
      </c>
      <c r="V230">
        <v>4.0900177420860988</v>
      </c>
      <c r="W230" s="3">
        <v>45078</v>
      </c>
      <c r="X230" s="13">
        <v>11.731108519482071</v>
      </c>
      <c r="Z230" s="16">
        <v>-1.2129713672745313</v>
      </c>
      <c r="AA230">
        <v>4</v>
      </c>
      <c r="AB230">
        <v>-3.8779606583701289</v>
      </c>
      <c r="AC230" s="3">
        <v>45078</v>
      </c>
      <c r="AD230" s="13">
        <v>16.404944871366499</v>
      </c>
      <c r="AF230" s="16">
        <v>0.21362003802907026</v>
      </c>
      <c r="AG230">
        <v>4</v>
      </c>
      <c r="AH230">
        <v>4.5734022487323278</v>
      </c>
      <c r="AI230" s="3">
        <v>45078</v>
      </c>
      <c r="AJ230" s="13">
        <v>1.4851253220894645</v>
      </c>
      <c r="AL230" s="115">
        <v>0.48431248683933703</v>
      </c>
      <c r="AM230">
        <v>4</v>
      </c>
      <c r="AN230">
        <v>-1.0476689366162674E-2</v>
      </c>
      <c r="AO230" s="3">
        <v>45078</v>
      </c>
      <c r="AP230" s="13">
        <v>2.7975691533948188</v>
      </c>
      <c r="AR230" s="16">
        <v>-1.1661807580174928</v>
      </c>
      <c r="AS230">
        <v>4</v>
      </c>
      <c r="AT230">
        <v>-2.4366845740598704</v>
      </c>
      <c r="AU230" s="3">
        <v>45078</v>
      </c>
      <c r="AV230" s="13">
        <v>-3.6578171091445455</v>
      </c>
      <c r="AY230" s="24">
        <v>-0.25169414709945537</v>
      </c>
      <c r="AZ230" s="24">
        <v>0.90933156488538402</v>
      </c>
      <c r="BA230" s="24">
        <v>3.7933226055090419</v>
      </c>
      <c r="BF230" s="24">
        <v>-0.44516642608147566</v>
      </c>
      <c r="BG230" s="24">
        <v>0.98291856678599998</v>
      </c>
      <c r="BH230" s="24">
        <v>4.5414145352856004</v>
      </c>
      <c r="BL230" s="3"/>
    </row>
    <row r="231" spans="1:64" x14ac:dyDescent="0.25">
      <c r="A231" s="12">
        <v>45079</v>
      </c>
      <c r="B231" s="115">
        <v>-4.0485829959511867E-2</v>
      </c>
      <c r="C231">
        <v>5</v>
      </c>
      <c r="D231" t="s">
        <v>4485</v>
      </c>
      <c r="E231" s="3" t="s">
        <v>4485</v>
      </c>
      <c r="F231" s="13" t="s">
        <v>4485</v>
      </c>
      <c r="H231" s="16">
        <v>-1.4440331736660035</v>
      </c>
      <c r="I231">
        <v>5</v>
      </c>
      <c r="J231" t="s">
        <v>4485</v>
      </c>
      <c r="K231" s="3" t="s">
        <v>4485</v>
      </c>
      <c r="L231" s="13" t="s">
        <v>4485</v>
      </c>
      <c r="N231" s="115">
        <v>5.0107372942018618</v>
      </c>
      <c r="O231">
        <v>5</v>
      </c>
      <c r="P231" t="s">
        <v>4485</v>
      </c>
      <c r="Q231" s="3" t="s">
        <v>4485</v>
      </c>
      <c r="R231" s="13" t="s">
        <v>4485</v>
      </c>
      <c r="T231" s="115">
        <v>1.7942047187584103</v>
      </c>
      <c r="U231">
        <v>5</v>
      </c>
      <c r="V231" t="s">
        <v>4485</v>
      </c>
      <c r="W231" s="3" t="s">
        <v>4485</v>
      </c>
      <c r="X231" s="13" t="s">
        <v>4485</v>
      </c>
      <c r="Z231" s="16">
        <v>-0.7601069161376659</v>
      </c>
      <c r="AA231">
        <v>5</v>
      </c>
      <c r="AB231" t="s">
        <v>4485</v>
      </c>
      <c r="AC231" s="3" t="s">
        <v>4485</v>
      </c>
      <c r="AD231" s="13" t="s">
        <v>4485</v>
      </c>
      <c r="AF231" s="16">
        <v>0.22487702037948848</v>
      </c>
      <c r="AG231">
        <v>5</v>
      </c>
      <c r="AH231" t="s">
        <v>4485</v>
      </c>
      <c r="AI231" s="3" t="s">
        <v>4485</v>
      </c>
      <c r="AJ231" s="13" t="s">
        <v>4485</v>
      </c>
      <c r="AL231" s="115">
        <v>2.5356244761106503</v>
      </c>
      <c r="AM231">
        <v>5</v>
      </c>
      <c r="AN231" t="s">
        <v>4485</v>
      </c>
      <c r="AO231" s="3" t="s">
        <v>4485</v>
      </c>
      <c r="AP231" s="13" t="s">
        <v>4485</v>
      </c>
      <c r="AR231" s="16">
        <v>-1.671583087512291</v>
      </c>
      <c r="AS231">
        <v>5</v>
      </c>
      <c r="AT231" t="s">
        <v>4485</v>
      </c>
      <c r="AU231" s="3" t="s">
        <v>4485</v>
      </c>
      <c r="AV231" s="13" t="s">
        <v>4485</v>
      </c>
      <c r="AY231" s="24">
        <v>0.25070654893104105</v>
      </c>
      <c r="AZ231" s="24" t="s">
        <v>4485</v>
      </c>
      <c r="BA231" s="24" t="s">
        <v>4485</v>
      </c>
      <c r="BF231" s="24">
        <v>0.72874889408212651</v>
      </c>
      <c r="BG231" s="24"/>
      <c r="BH231" s="24"/>
      <c r="BL231" s="3"/>
    </row>
    <row r="232" spans="1:64" x14ac:dyDescent="0.25">
      <c r="A232" s="12">
        <v>45082</v>
      </c>
      <c r="B232" s="115">
        <v>1.5390846496557242</v>
      </c>
      <c r="C232">
        <v>1</v>
      </c>
      <c r="D232" t="s">
        <v>4485</v>
      </c>
      <c r="E232" s="3" t="s">
        <v>4485</v>
      </c>
      <c r="F232" s="13" t="s">
        <v>4485</v>
      </c>
      <c r="H232" s="16">
        <v>0.79689693751482382</v>
      </c>
      <c r="I232">
        <v>1</v>
      </c>
      <c r="J232" t="s">
        <v>4485</v>
      </c>
      <c r="K232" s="3" t="s">
        <v>4485</v>
      </c>
      <c r="L232" s="13" t="s">
        <v>4485</v>
      </c>
      <c r="N232" s="115">
        <v>-5.8623040218132205</v>
      </c>
      <c r="O232">
        <v>1</v>
      </c>
      <c r="P232" t="s">
        <v>4485</v>
      </c>
      <c r="Q232" s="3" t="s">
        <v>4485</v>
      </c>
      <c r="R232" s="13" t="s">
        <v>4485</v>
      </c>
      <c r="T232" s="115">
        <v>3.5545371757586444</v>
      </c>
      <c r="U232">
        <v>1</v>
      </c>
      <c r="V232" t="s">
        <v>4485</v>
      </c>
      <c r="W232" s="3" t="s">
        <v>4485</v>
      </c>
      <c r="X232" s="13" t="s">
        <v>4485</v>
      </c>
      <c r="Z232" s="16">
        <v>0.9763487921892211</v>
      </c>
      <c r="AA232">
        <v>1</v>
      </c>
      <c r="AB232" t="s">
        <v>4485</v>
      </c>
      <c r="AC232" s="3" t="s">
        <v>4485</v>
      </c>
      <c r="AD232" s="13" t="s">
        <v>4485</v>
      </c>
      <c r="AF232" s="16">
        <v>1.6360491749633478E-2</v>
      </c>
      <c r="AG232">
        <v>1</v>
      </c>
      <c r="AH232" t="s">
        <v>4485</v>
      </c>
      <c r="AI232" s="3" t="s">
        <v>4485</v>
      </c>
      <c r="AJ232" s="13" t="s">
        <v>4485</v>
      </c>
      <c r="AL232" s="115">
        <v>-1.0218679746579066E-2</v>
      </c>
      <c r="AM232">
        <v>1</v>
      </c>
      <c r="AN232" t="s">
        <v>4485</v>
      </c>
      <c r="AO232" s="3" t="s">
        <v>4485</v>
      </c>
      <c r="AP232" s="13" t="s">
        <v>4485</v>
      </c>
      <c r="AR232" s="16">
        <v>1.5799999999999952</v>
      </c>
      <c r="AS232">
        <v>1</v>
      </c>
      <c r="AT232" t="s">
        <v>4485</v>
      </c>
      <c r="AU232" s="3" t="s">
        <v>4485</v>
      </c>
      <c r="AV232" s="13" t="s">
        <v>4485</v>
      </c>
      <c r="AY232" s="24">
        <v>0.32237875051931308</v>
      </c>
      <c r="AZ232" s="24" t="s">
        <v>4485</v>
      </c>
      <c r="BA232" s="24" t="s">
        <v>4485</v>
      </c>
      <c r="BF232" s="24">
        <v>0.37342845284265536</v>
      </c>
      <c r="BG232" s="24"/>
      <c r="BH232" s="24"/>
      <c r="BL232" s="3"/>
    </row>
    <row r="233" spans="1:64" x14ac:dyDescent="0.25">
      <c r="A233" s="12">
        <v>45083</v>
      </c>
      <c r="B233" s="115">
        <v>-3.9888312724369497E-2</v>
      </c>
      <c r="C233">
        <v>2</v>
      </c>
      <c r="D233" t="s">
        <v>4485</v>
      </c>
      <c r="E233" s="3" t="s">
        <v>4485</v>
      </c>
      <c r="F233" s="13" t="s">
        <v>4485</v>
      </c>
      <c r="H233" s="16">
        <v>-0.2102856025743588</v>
      </c>
      <c r="I233">
        <v>2</v>
      </c>
      <c r="J233" t="s">
        <v>4485</v>
      </c>
      <c r="K233" s="3" t="s">
        <v>4485</v>
      </c>
      <c r="L233" s="13" t="s">
        <v>4485</v>
      </c>
      <c r="N233" s="115">
        <v>0.18102824040550325</v>
      </c>
      <c r="O233">
        <v>2</v>
      </c>
      <c r="P233" t="s">
        <v>4485</v>
      </c>
      <c r="Q233" s="3" t="s">
        <v>4485</v>
      </c>
      <c r="R233" s="13" t="s">
        <v>4485</v>
      </c>
      <c r="T233" s="115">
        <v>1.8581033162179799</v>
      </c>
      <c r="U233">
        <v>2</v>
      </c>
      <c r="V233" t="s">
        <v>4485</v>
      </c>
      <c r="W233" s="3" t="s">
        <v>4485</v>
      </c>
      <c r="X233" s="13" t="s">
        <v>4485</v>
      </c>
      <c r="Z233" s="16">
        <v>4.0343419188130252</v>
      </c>
      <c r="AA233">
        <v>2</v>
      </c>
      <c r="AB233" t="s">
        <v>4485</v>
      </c>
      <c r="AC233" s="3" t="s">
        <v>4485</v>
      </c>
      <c r="AD233" s="13" t="s">
        <v>4485</v>
      </c>
      <c r="AF233" s="16">
        <v>0.9487533007734783</v>
      </c>
      <c r="AG233">
        <v>2</v>
      </c>
      <c r="AH233" t="s">
        <v>4485</v>
      </c>
      <c r="AI233" s="3" t="s">
        <v>4485</v>
      </c>
      <c r="AJ233" s="13" t="s">
        <v>4485</v>
      </c>
      <c r="AL233" s="115">
        <v>1.1037301992846147</v>
      </c>
      <c r="AM233">
        <v>2</v>
      </c>
      <c r="AN233" t="s">
        <v>4485</v>
      </c>
      <c r="AO233" s="3" t="s">
        <v>4485</v>
      </c>
      <c r="AP233" s="13" t="s">
        <v>4485</v>
      </c>
      <c r="AR233" s="16">
        <v>7.8755660563109689E-2</v>
      </c>
      <c r="AS233">
        <v>2</v>
      </c>
      <c r="AT233" t="s">
        <v>4485</v>
      </c>
      <c r="AU233" s="3" t="s">
        <v>4485</v>
      </c>
      <c r="AV233" s="13" t="s">
        <v>4485</v>
      </c>
      <c r="AY233" s="24">
        <v>2.7697330031174045E-2</v>
      </c>
      <c r="AZ233" s="24" t="s">
        <v>4485</v>
      </c>
      <c r="BA233" s="24" t="s">
        <v>4485</v>
      </c>
      <c r="BF233" s="24">
        <v>0.92469805957558882</v>
      </c>
      <c r="BG233" s="24"/>
      <c r="BH233" s="24"/>
      <c r="BL233" s="3"/>
    </row>
    <row r="234" spans="1:64" x14ac:dyDescent="0.25">
      <c r="A234" s="12">
        <v>45084</v>
      </c>
      <c r="B234" s="115">
        <v>0.35913806863527764</v>
      </c>
      <c r="C234">
        <v>3</v>
      </c>
      <c r="D234" t="s">
        <v>4485</v>
      </c>
      <c r="E234" s="3" t="s">
        <v>4485</v>
      </c>
      <c r="F234" s="13" t="s">
        <v>4485</v>
      </c>
      <c r="H234" s="16">
        <v>1.2344708388808088</v>
      </c>
      <c r="I234">
        <v>3</v>
      </c>
      <c r="J234" t="s">
        <v>4485</v>
      </c>
      <c r="K234" s="3" t="s">
        <v>4485</v>
      </c>
      <c r="L234" s="13" t="s">
        <v>4485</v>
      </c>
      <c r="N234" s="115">
        <v>3.7947235272858695</v>
      </c>
      <c r="O234">
        <v>3</v>
      </c>
      <c r="P234" t="s">
        <v>4485</v>
      </c>
      <c r="Q234" s="3" t="s">
        <v>4485</v>
      </c>
      <c r="R234" s="13" t="s">
        <v>4485</v>
      </c>
      <c r="T234" s="115">
        <v>-0.64613156575502195</v>
      </c>
      <c r="U234">
        <v>3</v>
      </c>
      <c r="V234" t="s">
        <v>4485</v>
      </c>
      <c r="W234" s="3" t="s">
        <v>4485</v>
      </c>
      <c r="X234" s="13" t="s">
        <v>4485</v>
      </c>
      <c r="Z234" s="16">
        <v>3.1648105119782071</v>
      </c>
      <c r="AA234">
        <v>3</v>
      </c>
      <c r="AB234" t="s">
        <v>4485</v>
      </c>
      <c r="AC234" s="3" t="s">
        <v>4485</v>
      </c>
      <c r="AD234" s="13" t="s">
        <v>4485</v>
      </c>
      <c r="AF234" s="16">
        <v>0.33797078636080385</v>
      </c>
      <c r="AG234">
        <v>3</v>
      </c>
      <c r="AH234" t="s">
        <v>4485</v>
      </c>
      <c r="AI234" s="3" t="s">
        <v>4485</v>
      </c>
      <c r="AJ234" s="13" t="s">
        <v>4485</v>
      </c>
      <c r="AL234" s="115">
        <v>0.21227130294147606</v>
      </c>
      <c r="AM234">
        <v>3</v>
      </c>
      <c r="AN234" t="s">
        <v>4485</v>
      </c>
      <c r="AO234" s="3" t="s">
        <v>4485</v>
      </c>
      <c r="AP234" s="13" t="s">
        <v>4485</v>
      </c>
      <c r="AR234" s="16">
        <v>-5.9020263623846422E-2</v>
      </c>
      <c r="AS234">
        <v>3</v>
      </c>
      <c r="AT234" t="s">
        <v>4485</v>
      </c>
      <c r="AU234" s="3" t="s">
        <v>4485</v>
      </c>
      <c r="AV234" s="13" t="s">
        <v>4485</v>
      </c>
      <c r="AY234" s="24">
        <v>0.68498306360557804</v>
      </c>
      <c r="AZ234" s="24" t="s">
        <v>4485</v>
      </c>
      <c r="BA234" s="24" t="s">
        <v>4485</v>
      </c>
      <c r="BF234" s="24">
        <v>0.93366410514334253</v>
      </c>
      <c r="BG234" s="24"/>
      <c r="BH234" s="24"/>
      <c r="BL234" s="3"/>
    </row>
    <row r="235" spans="1:64" x14ac:dyDescent="0.25">
      <c r="A235" s="12">
        <v>45085</v>
      </c>
      <c r="B235" s="115">
        <v>-0.19880715705765406</v>
      </c>
      <c r="C235">
        <v>4</v>
      </c>
      <c r="D235">
        <v>1.6194331983805668</v>
      </c>
      <c r="E235" s="3" t="s">
        <v>4485</v>
      </c>
      <c r="F235" s="13" t="s">
        <v>4485</v>
      </c>
      <c r="H235" s="16">
        <v>-0.68367841906049598</v>
      </c>
      <c r="I235">
        <v>4</v>
      </c>
      <c r="J235">
        <v>-0.32989680184087666</v>
      </c>
      <c r="K235" s="3" t="s">
        <v>4485</v>
      </c>
      <c r="L235" s="13" t="s">
        <v>4485</v>
      </c>
      <c r="N235" s="115">
        <v>3.7256267409470718</v>
      </c>
      <c r="O235">
        <v>4</v>
      </c>
      <c r="P235">
        <v>6.6213314244810304</v>
      </c>
      <c r="Q235" s="3" t="s">
        <v>4485</v>
      </c>
      <c r="R235" s="13" t="s">
        <v>4485</v>
      </c>
      <c r="T235" s="115">
        <v>0.71760946347479704</v>
      </c>
      <c r="U235">
        <v>4</v>
      </c>
      <c r="V235">
        <v>7.4429592416494756</v>
      </c>
      <c r="W235" s="3" t="s">
        <v>4485</v>
      </c>
      <c r="X235" s="13" t="s">
        <v>4485</v>
      </c>
      <c r="Z235" s="16">
        <v>-2.3842808325566804</v>
      </c>
      <c r="AA235">
        <v>4</v>
      </c>
      <c r="AB235">
        <v>4.9866354827931874</v>
      </c>
      <c r="AC235" s="3" t="s">
        <v>4485</v>
      </c>
      <c r="AD235" s="13" t="s">
        <v>4485</v>
      </c>
      <c r="AF235" s="16">
        <v>-1.8018225862267936</v>
      </c>
      <c r="AG235">
        <v>4</v>
      </c>
      <c r="AH235">
        <v>-0.29515108924807598</v>
      </c>
      <c r="AI235" s="3" t="s">
        <v>4485</v>
      </c>
      <c r="AJ235" s="13" t="s">
        <v>4485</v>
      </c>
      <c r="AL235" s="115">
        <v>-2.2089973774460336</v>
      </c>
      <c r="AM235">
        <v>4</v>
      </c>
      <c r="AN235">
        <v>1.5821458507963144</v>
      </c>
      <c r="AO235" s="3" t="s">
        <v>4485</v>
      </c>
      <c r="AP235" s="13" t="s">
        <v>4485</v>
      </c>
      <c r="AR235" s="16">
        <v>-0.45275590551181327</v>
      </c>
      <c r="AS235">
        <v>4</v>
      </c>
      <c r="AT235">
        <v>-0.55063913470993342</v>
      </c>
      <c r="AU235" s="3" t="s">
        <v>4485</v>
      </c>
      <c r="AV235" s="13" t="s">
        <v>4485</v>
      </c>
      <c r="AY235" s="24">
        <v>-0.49048402255640267</v>
      </c>
      <c r="AZ235" s="24">
        <v>0.79403929629078329</v>
      </c>
      <c r="BA235" s="24" t="s">
        <v>4485</v>
      </c>
      <c r="BF235" s="24">
        <v>-0.39046390049907237</v>
      </c>
      <c r="BG235" s="24">
        <v>2.5447357145299998</v>
      </c>
      <c r="BH235" s="24"/>
      <c r="BL235" s="3"/>
    </row>
    <row r="236" spans="1:64" x14ac:dyDescent="0.25">
      <c r="A236" s="12">
        <v>45086</v>
      </c>
      <c r="B236" s="115">
        <v>-0.79681274900398402</v>
      </c>
      <c r="C236">
        <v>5</v>
      </c>
      <c r="D236" t="s">
        <v>4485</v>
      </c>
      <c r="E236" s="3" t="s">
        <v>4485</v>
      </c>
      <c r="F236" s="13" t="s">
        <v>4485</v>
      </c>
      <c r="H236" s="16">
        <v>-1.6437910130536759</v>
      </c>
      <c r="I236">
        <v>5</v>
      </c>
      <c r="J236" t="s">
        <v>4485</v>
      </c>
      <c r="K236" s="3" t="s">
        <v>4485</v>
      </c>
      <c r="L236" s="13" t="s">
        <v>4485</v>
      </c>
      <c r="N236" s="115">
        <v>-1.5777106411547461</v>
      </c>
      <c r="O236">
        <v>5</v>
      </c>
      <c r="P236" t="s">
        <v>4485</v>
      </c>
      <c r="Q236" s="3" t="s">
        <v>4485</v>
      </c>
      <c r="R236" s="13" t="s">
        <v>4485</v>
      </c>
      <c r="T236" s="115">
        <v>-1.59755079320902</v>
      </c>
      <c r="U236">
        <v>5</v>
      </c>
      <c r="V236" t="s">
        <v>4485</v>
      </c>
      <c r="W236" s="3" t="s">
        <v>4485</v>
      </c>
      <c r="X236" s="13" t="s">
        <v>4485</v>
      </c>
      <c r="Z236" s="16">
        <v>-1.949240194128411</v>
      </c>
      <c r="AA236">
        <v>5</v>
      </c>
      <c r="AB236" t="s">
        <v>4485</v>
      </c>
      <c r="AC236" s="3" t="s">
        <v>4485</v>
      </c>
      <c r="AD236" s="13" t="s">
        <v>4485</v>
      </c>
      <c r="AF236" s="16">
        <v>-1.5247627102715826</v>
      </c>
      <c r="AG236">
        <v>5</v>
      </c>
      <c r="AH236" t="s">
        <v>4485</v>
      </c>
      <c r="AI236" s="3" t="s">
        <v>4485</v>
      </c>
      <c r="AJ236" s="13" t="s">
        <v>4485</v>
      </c>
      <c r="AL236" s="115">
        <v>9.2831356369260168E-2</v>
      </c>
      <c r="AM236">
        <v>5</v>
      </c>
      <c r="AN236" t="s">
        <v>4485</v>
      </c>
      <c r="AO236" s="3" t="s">
        <v>4485</v>
      </c>
      <c r="AP236" s="13" t="s">
        <v>4485</v>
      </c>
      <c r="AR236" s="16">
        <v>1.2260233339924833</v>
      </c>
      <c r="AS236">
        <v>5</v>
      </c>
      <c r="AT236" t="s">
        <v>4485</v>
      </c>
      <c r="AU236" s="3" t="s">
        <v>4485</v>
      </c>
      <c r="AV236" s="13" t="s">
        <v>4485</v>
      </c>
      <c r="AY236" s="24">
        <v>-0.38181764518058026</v>
      </c>
      <c r="AZ236" s="24" t="s">
        <v>4485</v>
      </c>
      <c r="BA236" s="24" t="s">
        <v>4485</v>
      </c>
      <c r="BF236" s="24">
        <v>-0.93402352348195172</v>
      </c>
      <c r="BG236" s="24"/>
      <c r="BH236" s="24"/>
      <c r="BL236" s="3"/>
    </row>
    <row r="237" spans="1:64" x14ac:dyDescent="0.25">
      <c r="A237" s="12">
        <v>45089</v>
      </c>
      <c r="B237" s="115">
        <v>-4.0160642570278841E-2</v>
      </c>
      <c r="C237">
        <v>1</v>
      </c>
      <c r="D237" t="s">
        <v>4485</v>
      </c>
      <c r="E237" s="3" t="s">
        <v>4485</v>
      </c>
      <c r="F237" s="13" t="s">
        <v>4485</v>
      </c>
      <c r="H237" s="16">
        <v>-0.56212724694497374</v>
      </c>
      <c r="I237">
        <v>1</v>
      </c>
      <c r="J237" t="s">
        <v>4485</v>
      </c>
      <c r="K237" s="3" t="s">
        <v>4485</v>
      </c>
      <c r="L237" s="13" t="s">
        <v>4485</v>
      </c>
      <c r="N237" s="115">
        <v>-0.47748976807639065</v>
      </c>
      <c r="O237">
        <v>1</v>
      </c>
      <c r="P237" t="s">
        <v>4485</v>
      </c>
      <c r="Q237" s="3" t="s">
        <v>4485</v>
      </c>
      <c r="R237" s="13" t="s">
        <v>4485</v>
      </c>
      <c r="T237" s="115">
        <v>-1.6178300712750262</v>
      </c>
      <c r="U237">
        <v>1</v>
      </c>
      <c r="V237" t="s">
        <v>4485</v>
      </c>
      <c r="W237" s="3" t="s">
        <v>4485</v>
      </c>
      <c r="X237" s="13" t="s">
        <v>4485</v>
      </c>
      <c r="Z237" s="16">
        <v>-0.9331385913664394</v>
      </c>
      <c r="AA237">
        <v>1</v>
      </c>
      <c r="AB237" t="s">
        <v>4485</v>
      </c>
      <c r="AC237" s="3" t="s">
        <v>4485</v>
      </c>
      <c r="AD237" s="13" t="s">
        <v>4485</v>
      </c>
      <c r="AF237" s="16">
        <v>0.30537993558392418</v>
      </c>
      <c r="AG237">
        <v>1</v>
      </c>
      <c r="AH237" t="s">
        <v>4485</v>
      </c>
      <c r="AI237" s="3" t="s">
        <v>4485</v>
      </c>
      <c r="AJ237" s="13" t="s">
        <v>4485</v>
      </c>
      <c r="AL237" s="115">
        <v>1.1129431162407326</v>
      </c>
      <c r="AM237">
        <v>1</v>
      </c>
      <c r="AN237" t="s">
        <v>4485</v>
      </c>
      <c r="AO237" s="3" t="s">
        <v>4485</v>
      </c>
      <c r="AP237" s="13" t="s">
        <v>4485</v>
      </c>
      <c r="AR237" s="16">
        <v>-0.13674545809728239</v>
      </c>
      <c r="AS237">
        <v>1</v>
      </c>
      <c r="AT237" t="s">
        <v>4485</v>
      </c>
      <c r="AU237" s="3" t="s">
        <v>4485</v>
      </c>
      <c r="AV237" s="13" t="s">
        <v>4485</v>
      </c>
      <c r="AY237" s="24">
        <v>0.20524257409740965</v>
      </c>
      <c r="AZ237" s="24" t="s">
        <v>4485</v>
      </c>
      <c r="BA237" s="24" t="s">
        <v>4485</v>
      </c>
      <c r="BF237" s="24">
        <v>-0.26158410691777356</v>
      </c>
      <c r="BG237" s="24"/>
      <c r="BH237" s="24"/>
      <c r="BL237" s="3"/>
    </row>
    <row r="238" spans="1:64" x14ac:dyDescent="0.25">
      <c r="A238" s="12">
        <v>45090</v>
      </c>
      <c r="B238" s="115">
        <v>-4.0176777822416361E-2</v>
      </c>
      <c r="C238">
        <v>2</v>
      </c>
      <c r="D238" t="s">
        <v>4485</v>
      </c>
      <c r="E238" s="3" t="s">
        <v>4485</v>
      </c>
      <c r="F238" s="13" t="s">
        <v>4485</v>
      </c>
      <c r="H238" s="16">
        <v>0.6267768179083546</v>
      </c>
      <c r="I238">
        <v>2</v>
      </c>
      <c r="J238" t="s">
        <v>4485</v>
      </c>
      <c r="K238" s="3" t="s">
        <v>4485</v>
      </c>
      <c r="L238" s="13" t="s">
        <v>4485</v>
      </c>
      <c r="N238" s="115">
        <v>-3.666895133653183</v>
      </c>
      <c r="O238">
        <v>2</v>
      </c>
      <c r="P238" t="s">
        <v>4485</v>
      </c>
      <c r="Q238" s="3" t="s">
        <v>4485</v>
      </c>
      <c r="R238" s="13" t="s">
        <v>4485</v>
      </c>
      <c r="T238" s="115">
        <v>-2.7685142594296277</v>
      </c>
      <c r="U238">
        <v>2</v>
      </c>
      <c r="V238" t="s">
        <v>4485</v>
      </c>
      <c r="W238" s="3" t="s">
        <v>4485</v>
      </c>
      <c r="X238" s="13" t="s">
        <v>4485</v>
      </c>
      <c r="Z238" s="16">
        <v>4.3082971578343763</v>
      </c>
      <c r="AA238">
        <v>2</v>
      </c>
      <c r="AB238" t="s">
        <v>4485</v>
      </c>
      <c r="AC238" s="3" t="s">
        <v>4485</v>
      </c>
      <c r="AD238" s="13" t="s">
        <v>4485</v>
      </c>
      <c r="AF238" s="16">
        <v>2.6235045072901597</v>
      </c>
      <c r="AG238">
        <v>2</v>
      </c>
      <c r="AH238" t="s">
        <v>4485</v>
      </c>
      <c r="AI238" s="3" t="s">
        <v>4485</v>
      </c>
      <c r="AJ238" s="13" t="s">
        <v>4485</v>
      </c>
      <c r="AL238" s="115">
        <v>2.6498165511618423</v>
      </c>
      <c r="AM238">
        <v>2</v>
      </c>
      <c r="AN238" t="s">
        <v>4485</v>
      </c>
      <c r="AO238" s="3" t="s">
        <v>4485</v>
      </c>
      <c r="AP238" s="13" t="s">
        <v>4485</v>
      </c>
      <c r="AR238" s="16">
        <v>-0.15649452269170802</v>
      </c>
      <c r="AS238">
        <v>2</v>
      </c>
      <c r="AT238" t="s">
        <v>4485</v>
      </c>
      <c r="AU238" s="3" t="s">
        <v>4485</v>
      </c>
      <c r="AV238" s="13" t="s">
        <v>4485</v>
      </c>
      <c r="AY238" s="24">
        <v>0.61634814396689219</v>
      </c>
      <c r="AZ238" s="24" t="s">
        <v>4485</v>
      </c>
      <c r="BA238" s="24" t="s">
        <v>4485</v>
      </c>
      <c r="BF238" s="24">
        <v>0.37870598541970013</v>
      </c>
      <c r="BG238" s="24"/>
      <c r="BH238" s="24"/>
      <c r="BL238" s="3"/>
    </row>
    <row r="239" spans="1:64" x14ac:dyDescent="0.25">
      <c r="A239" s="12">
        <v>45091</v>
      </c>
      <c r="B239" s="115">
        <v>0.48231511254018838</v>
      </c>
      <c r="C239">
        <v>3</v>
      </c>
      <c r="D239" t="s">
        <v>4485</v>
      </c>
      <c r="E239" s="3" t="s">
        <v>4485</v>
      </c>
      <c r="F239" s="13" t="s">
        <v>4485</v>
      </c>
      <c r="H239" s="16">
        <v>0.26415433490549822</v>
      </c>
      <c r="I239">
        <v>3</v>
      </c>
      <c r="J239" t="s">
        <v>4485</v>
      </c>
      <c r="K239" s="3" t="s">
        <v>4485</v>
      </c>
      <c r="L239" s="13" t="s">
        <v>4485</v>
      </c>
      <c r="N239" s="115">
        <v>5.9409462824617529</v>
      </c>
      <c r="O239">
        <v>3</v>
      </c>
      <c r="P239" t="s">
        <v>4485</v>
      </c>
      <c r="Q239" s="3" t="s">
        <v>4485</v>
      </c>
      <c r="R239" s="13" t="s">
        <v>4485</v>
      </c>
      <c r="T239" s="115">
        <v>2.5871499955648858</v>
      </c>
      <c r="U239">
        <v>3</v>
      </c>
      <c r="V239" t="s">
        <v>4485</v>
      </c>
      <c r="W239" s="3" t="s">
        <v>4485</v>
      </c>
      <c r="X239" s="13" t="s">
        <v>4485</v>
      </c>
      <c r="Z239" s="16">
        <v>0.1020808794660349</v>
      </c>
      <c r="AA239">
        <v>3</v>
      </c>
      <c r="AB239" t="s">
        <v>4485</v>
      </c>
      <c r="AC239" s="3" t="s">
        <v>4485</v>
      </c>
      <c r="AD239" s="13" t="s">
        <v>4485</v>
      </c>
      <c r="AF239" s="16">
        <v>1.8217215964399815</v>
      </c>
      <c r="AG239">
        <v>3</v>
      </c>
      <c r="AH239" t="s">
        <v>4485</v>
      </c>
      <c r="AI239" s="3" t="s">
        <v>4485</v>
      </c>
      <c r="AJ239" s="13" t="s">
        <v>4485</v>
      </c>
      <c r="AL239" s="115">
        <v>1.9857029388396719E-2</v>
      </c>
      <c r="AM239">
        <v>3</v>
      </c>
      <c r="AN239" t="s">
        <v>4485</v>
      </c>
      <c r="AO239" s="3" t="s">
        <v>4485</v>
      </c>
      <c r="AP239" s="13" t="s">
        <v>4485</v>
      </c>
      <c r="AR239" s="16">
        <v>-0.82288401253918286</v>
      </c>
      <c r="AS239">
        <v>3</v>
      </c>
      <c r="AT239" t="s">
        <v>4485</v>
      </c>
      <c r="AU239" s="3" t="s">
        <v>4485</v>
      </c>
      <c r="AV239" s="13" t="s">
        <v>4485</v>
      </c>
      <c r="AY239" s="24">
        <v>0.2123834228727596</v>
      </c>
      <c r="AZ239" s="24" t="s">
        <v>4485</v>
      </c>
      <c r="BA239" s="24" t="s">
        <v>4485</v>
      </c>
      <c r="BF239" s="24">
        <v>1.3268800029995382</v>
      </c>
      <c r="BG239" s="24"/>
      <c r="BH239" s="24"/>
      <c r="BL239" s="3"/>
    </row>
    <row r="240" spans="1:64" x14ac:dyDescent="0.25">
      <c r="A240" s="12">
        <v>45092</v>
      </c>
      <c r="B240" s="115">
        <v>-0.72000000000000453</v>
      </c>
      <c r="C240">
        <v>4</v>
      </c>
      <c r="D240">
        <v>-1.1155378486055822</v>
      </c>
      <c r="E240" s="3" t="s">
        <v>4485</v>
      </c>
      <c r="F240" s="13" t="s">
        <v>4485</v>
      </c>
      <c r="H240" s="16">
        <v>-0.28853111550209193</v>
      </c>
      <c r="I240">
        <v>4</v>
      </c>
      <c r="J240">
        <v>-1.6084103439744504</v>
      </c>
      <c r="K240" s="3" t="s">
        <v>4485</v>
      </c>
      <c r="L240" s="13" t="s">
        <v>4485</v>
      </c>
      <c r="N240" s="115">
        <v>1.2760241773002052</v>
      </c>
      <c r="O240">
        <v>4</v>
      </c>
      <c r="P240">
        <v>1.2420275260154567</v>
      </c>
      <c r="Q240" s="3" t="s">
        <v>4485</v>
      </c>
      <c r="R240" s="13" t="s">
        <v>4485</v>
      </c>
      <c r="T240" s="115">
        <v>3.4326723541618609</v>
      </c>
      <c r="U240">
        <v>4</v>
      </c>
      <c r="V240">
        <v>-0.11967715001392101</v>
      </c>
      <c r="W240" s="3" t="s">
        <v>4485</v>
      </c>
      <c r="X240" s="13" t="s">
        <v>4485</v>
      </c>
      <c r="Z240" s="16">
        <v>1.168810793850023</v>
      </c>
      <c r="AA240">
        <v>4</v>
      </c>
      <c r="AB240">
        <v>2.6095950354045629</v>
      </c>
      <c r="AC240" s="3" t="s">
        <v>4485</v>
      </c>
      <c r="AD240" s="13" t="s">
        <v>4485</v>
      </c>
      <c r="AF240" s="16">
        <v>2.6381680779386447</v>
      </c>
      <c r="AG240">
        <v>4</v>
      </c>
      <c r="AH240">
        <v>5.9369420167277687</v>
      </c>
      <c r="AI240" s="3" t="s">
        <v>4485</v>
      </c>
      <c r="AJ240" s="13" t="s">
        <v>4485</v>
      </c>
      <c r="AL240" s="115">
        <v>-2.6503871351995167</v>
      </c>
      <c r="AM240">
        <v>4</v>
      </c>
      <c r="AN240">
        <v>1.1552346570397158</v>
      </c>
      <c r="AO240" s="3" t="s">
        <v>4485</v>
      </c>
      <c r="AP240" s="13" t="s">
        <v>4485</v>
      </c>
      <c r="AR240" s="16">
        <v>0.13828526274199696</v>
      </c>
      <c r="AS240">
        <v>4</v>
      </c>
      <c r="AT240">
        <v>0.23729483883725305</v>
      </c>
      <c r="AU240" s="3" t="s">
        <v>4485</v>
      </c>
      <c r="AV240" s="13" t="s">
        <v>4485</v>
      </c>
      <c r="AY240" s="24">
        <v>-0.36148625232595027</v>
      </c>
      <c r="AZ240" s="24">
        <v>0.28736942936641496</v>
      </c>
      <c r="BA240" s="24" t="s">
        <v>4485</v>
      </c>
      <c r="BF240" s="24">
        <v>0.6750541147751733</v>
      </c>
      <c r="BG240" s="24">
        <v>1.1262985587498999</v>
      </c>
      <c r="BH240" s="24"/>
      <c r="BL240" s="3"/>
    </row>
    <row r="241" spans="1:64" x14ac:dyDescent="0.25">
      <c r="A241" s="12">
        <v>45093</v>
      </c>
      <c r="B241" s="115">
        <v>0.4431909750201542</v>
      </c>
      <c r="C241">
        <v>5</v>
      </c>
      <c r="D241" t="s">
        <v>4485</v>
      </c>
      <c r="E241" s="3" t="s">
        <v>4485</v>
      </c>
      <c r="F241" s="13" t="s">
        <v>4485</v>
      </c>
      <c r="H241" s="16">
        <v>0.49873622221643549</v>
      </c>
      <c r="I241">
        <v>5</v>
      </c>
      <c r="J241" t="s">
        <v>4485</v>
      </c>
      <c r="K241" s="3" t="s">
        <v>4485</v>
      </c>
      <c r="L241" s="13" t="s">
        <v>4485</v>
      </c>
      <c r="N241" s="115">
        <v>1.6909814323607313</v>
      </c>
      <c r="O241">
        <v>5</v>
      </c>
      <c r="P241" t="s">
        <v>4485</v>
      </c>
      <c r="Q241" s="3" t="s">
        <v>4485</v>
      </c>
      <c r="R241" s="13" t="s">
        <v>4485</v>
      </c>
      <c r="T241" s="115">
        <v>4.2494496614372892</v>
      </c>
      <c r="U241">
        <v>5</v>
      </c>
      <c r="V241" t="s">
        <v>4485</v>
      </c>
      <c r="W241" s="3" t="s">
        <v>4485</v>
      </c>
      <c r="X241" s="13" t="s">
        <v>4485</v>
      </c>
      <c r="Z241" s="16">
        <v>1.3026285182600568</v>
      </c>
      <c r="AA241">
        <v>5</v>
      </c>
      <c r="AB241" t="s">
        <v>4485</v>
      </c>
      <c r="AC241" s="3" t="s">
        <v>4485</v>
      </c>
      <c r="AD241" s="13" t="s">
        <v>4485</v>
      </c>
      <c r="AF241" s="16">
        <v>1.3306424785421798E-2</v>
      </c>
      <c r="AG241">
        <v>5</v>
      </c>
      <c r="AH241" t="s">
        <v>4485</v>
      </c>
      <c r="AI241" s="3" t="s">
        <v>4485</v>
      </c>
      <c r="AJ241" s="13" t="s">
        <v>4485</v>
      </c>
      <c r="AL241" s="115">
        <v>1.1522381972060725</v>
      </c>
      <c r="AM241">
        <v>5</v>
      </c>
      <c r="AN241" t="s">
        <v>4485</v>
      </c>
      <c r="AO241" s="3" t="s">
        <v>4485</v>
      </c>
      <c r="AP241" s="13" t="s">
        <v>4485</v>
      </c>
      <c r="AR241" s="16">
        <v>0.33537186821859255</v>
      </c>
      <c r="AS241">
        <v>5</v>
      </c>
      <c r="AT241" t="s">
        <v>4485</v>
      </c>
      <c r="AU241" s="3" t="s">
        <v>4485</v>
      </c>
      <c r="AV241" s="13" t="s">
        <v>4485</v>
      </c>
      <c r="AY241" s="24">
        <v>0.73790272954447733</v>
      </c>
      <c r="AZ241" s="24" t="s">
        <v>4485</v>
      </c>
      <c r="BA241" s="24" t="s">
        <v>4485</v>
      </c>
      <c r="BF241" s="24">
        <v>1.1858242384217665</v>
      </c>
      <c r="BG241" s="24"/>
      <c r="BH241" s="24"/>
      <c r="BL241" s="3"/>
    </row>
    <row r="242" spans="1:64" x14ac:dyDescent="0.25">
      <c r="A242" s="12">
        <v>45096</v>
      </c>
      <c r="B242" s="115">
        <v>-0.24067388688328228</v>
      </c>
      <c r="C242">
        <v>1</v>
      </c>
      <c r="D242" t="s">
        <v>4485</v>
      </c>
      <c r="E242" s="3" t="s">
        <v>4485</v>
      </c>
      <c r="F242" s="13" t="s">
        <v>4485</v>
      </c>
      <c r="H242" s="16">
        <v>0.62927163169848133</v>
      </c>
      <c r="I242">
        <v>1</v>
      </c>
      <c r="J242" t="s">
        <v>4485</v>
      </c>
      <c r="K242" s="3" t="s">
        <v>4485</v>
      </c>
      <c r="L242" s="13" t="s">
        <v>4485</v>
      </c>
      <c r="N242" s="115">
        <v>5.4450603195304819</v>
      </c>
      <c r="O242">
        <v>1</v>
      </c>
      <c r="P242" t="s">
        <v>4485</v>
      </c>
      <c r="Q242" s="3" t="s">
        <v>4485</v>
      </c>
      <c r="R242" s="13" t="s">
        <v>4485</v>
      </c>
      <c r="T242" s="115">
        <v>2.707687373035395</v>
      </c>
      <c r="U242">
        <v>1</v>
      </c>
      <c r="V242" t="s">
        <v>4485</v>
      </c>
      <c r="W242" s="3" t="s">
        <v>4485</v>
      </c>
      <c r="X242" s="13" t="s">
        <v>4485</v>
      </c>
      <c r="Z242" s="16">
        <v>1.2629161882893225</v>
      </c>
      <c r="AA242">
        <v>1</v>
      </c>
      <c r="AB242" t="s">
        <v>4485</v>
      </c>
      <c r="AC242" s="3" t="s">
        <v>4485</v>
      </c>
      <c r="AD242" s="13" t="s">
        <v>4485</v>
      </c>
      <c r="AF242" s="16">
        <v>-0.55214315808146075</v>
      </c>
      <c r="AG242">
        <v>1</v>
      </c>
      <c r="AH242" t="s">
        <v>4485</v>
      </c>
      <c r="AI242" s="3" t="s">
        <v>4485</v>
      </c>
      <c r="AJ242" s="13" t="s">
        <v>4485</v>
      </c>
      <c r="AL242" s="115">
        <v>-2.1471774193548341</v>
      </c>
      <c r="AM242">
        <v>1</v>
      </c>
      <c r="AN242" t="s">
        <v>4485</v>
      </c>
      <c r="AO242" s="3" t="s">
        <v>4485</v>
      </c>
      <c r="AP242" s="13" t="s">
        <v>4485</v>
      </c>
      <c r="AR242" s="16">
        <v>-0.13763271726308404</v>
      </c>
      <c r="AS242">
        <v>1</v>
      </c>
      <c r="AT242" t="s">
        <v>4485</v>
      </c>
      <c r="AU242" s="3" t="s">
        <v>4485</v>
      </c>
      <c r="AV242" s="13" t="s">
        <v>4485</v>
      </c>
      <c r="AY242" s="24">
        <v>-0.37474768936576686</v>
      </c>
      <c r="AZ242" s="24" t="s">
        <v>4485</v>
      </c>
      <c r="BA242" s="24" t="s">
        <v>4485</v>
      </c>
      <c r="BF242" s="24">
        <v>0.80014927852554707</v>
      </c>
      <c r="BG242" s="24"/>
      <c r="BH242" s="24"/>
      <c r="BL242" s="3"/>
    </row>
    <row r="243" spans="1:64" x14ac:dyDescent="0.25">
      <c r="A243" s="12">
        <v>45097</v>
      </c>
      <c r="B243" s="115">
        <v>0.12062726176116259</v>
      </c>
      <c r="C243">
        <v>2</v>
      </c>
      <c r="D243" t="s">
        <v>4485</v>
      </c>
      <c r="E243" s="3" t="s">
        <v>4485</v>
      </c>
      <c r="F243" s="13" t="s">
        <v>4485</v>
      </c>
      <c r="H243" s="16">
        <v>-0.42191537987843686</v>
      </c>
      <c r="I243">
        <v>2</v>
      </c>
      <c r="J243" t="s">
        <v>4485</v>
      </c>
      <c r="K243" s="3" t="s">
        <v>4485</v>
      </c>
      <c r="L243" s="13" t="s">
        <v>4485</v>
      </c>
      <c r="N243" s="115">
        <v>1.7316017316017389</v>
      </c>
      <c r="O243">
        <v>2</v>
      </c>
      <c r="P243" t="s">
        <v>4485</v>
      </c>
      <c r="Q243" s="3" t="s">
        <v>4485</v>
      </c>
      <c r="R243" s="13" t="s">
        <v>4485</v>
      </c>
      <c r="T243" s="115">
        <v>-1.634352635003258</v>
      </c>
      <c r="U243">
        <v>2</v>
      </c>
      <c r="V243" t="s">
        <v>4485</v>
      </c>
      <c r="W243" s="3" t="s">
        <v>4485</v>
      </c>
      <c r="X243" s="13" t="s">
        <v>4485</v>
      </c>
      <c r="Z243" s="16">
        <v>-0.37037037037037723</v>
      </c>
      <c r="AA243">
        <v>2</v>
      </c>
      <c r="AB243" t="s">
        <v>4485</v>
      </c>
      <c r="AC243" s="3" t="s">
        <v>4485</v>
      </c>
      <c r="AD243" s="13" t="s">
        <v>4485</v>
      </c>
      <c r="AF243" s="16">
        <v>-8.4730645736714724E-2</v>
      </c>
      <c r="AG243">
        <v>2</v>
      </c>
      <c r="AH243" t="s">
        <v>4485</v>
      </c>
      <c r="AI243" s="3" t="s">
        <v>4485</v>
      </c>
      <c r="AJ243" s="13" t="s">
        <v>4485</v>
      </c>
      <c r="AL243" s="115">
        <v>0.79324199031625942</v>
      </c>
      <c r="AM243">
        <v>2</v>
      </c>
      <c r="AN243" t="s">
        <v>4485</v>
      </c>
      <c r="AO243" s="3" t="s">
        <v>4485</v>
      </c>
      <c r="AP243" s="13" t="s">
        <v>4485</v>
      </c>
      <c r="AR243" s="16">
        <v>-0.68911202992715104</v>
      </c>
      <c r="AS243">
        <v>2</v>
      </c>
      <c r="AT243" t="s">
        <v>4485</v>
      </c>
      <c r="AU243" s="3" t="s">
        <v>4485</v>
      </c>
      <c r="AV243" s="13" t="s">
        <v>4485</v>
      </c>
      <c r="AY243" s="24">
        <v>0.32657174314665871</v>
      </c>
      <c r="AZ243" s="24" t="s">
        <v>4485</v>
      </c>
      <c r="BA243" s="24" t="s">
        <v>4485</v>
      </c>
      <c r="BF243" s="24">
        <v>-7.2913242432007655E-2</v>
      </c>
      <c r="BG243" s="24"/>
      <c r="BH243" s="24"/>
      <c r="BL243" s="3"/>
    </row>
    <row r="244" spans="1:64" x14ac:dyDescent="0.25">
      <c r="A244" s="12">
        <v>45098</v>
      </c>
      <c r="B244" s="115">
        <v>0.40160642570281119</v>
      </c>
      <c r="C244">
        <v>3</v>
      </c>
      <c r="D244" t="s">
        <v>4485</v>
      </c>
      <c r="E244" s="3" t="s">
        <v>4485</v>
      </c>
      <c r="F244" s="13" t="s">
        <v>4485</v>
      </c>
      <c r="H244" s="16">
        <v>-1.0031735681747833</v>
      </c>
      <c r="I244">
        <v>3</v>
      </c>
      <c r="J244" t="s">
        <v>4485</v>
      </c>
      <c r="K244" s="3" t="s">
        <v>4485</v>
      </c>
      <c r="L244" s="13" t="s">
        <v>4485</v>
      </c>
      <c r="N244" s="115">
        <v>-3.282674772036478</v>
      </c>
      <c r="O244">
        <v>3</v>
      </c>
      <c r="P244" t="s">
        <v>4485</v>
      </c>
      <c r="Q244" s="3" t="s">
        <v>4485</v>
      </c>
      <c r="R244" s="13" t="s">
        <v>4485</v>
      </c>
      <c r="T244" s="115">
        <v>1.0556393364552767</v>
      </c>
      <c r="U244">
        <v>3</v>
      </c>
      <c r="V244" t="s">
        <v>4485</v>
      </c>
      <c r="W244" s="3" t="s">
        <v>4485</v>
      </c>
      <c r="X244" s="13" t="s">
        <v>4485</v>
      </c>
      <c r="Z244" s="16">
        <v>0.69038767923527322</v>
      </c>
      <c r="AA244">
        <v>3</v>
      </c>
      <c r="AB244" t="s">
        <v>4485</v>
      </c>
      <c r="AC244" s="3" t="s">
        <v>4485</v>
      </c>
      <c r="AD244" s="13" t="s">
        <v>4485</v>
      </c>
      <c r="AF244" s="16">
        <v>0.79000223164471406</v>
      </c>
      <c r="AG244">
        <v>3</v>
      </c>
      <c r="AH244" t="s">
        <v>4485</v>
      </c>
      <c r="AI244" s="3" t="s">
        <v>4485</v>
      </c>
      <c r="AJ244" s="13" t="s">
        <v>4485</v>
      </c>
      <c r="AL244" s="115">
        <v>-1.2980376124284476</v>
      </c>
      <c r="AM244">
        <v>3</v>
      </c>
      <c r="AN244" t="s">
        <v>4485</v>
      </c>
      <c r="AO244" s="3" t="s">
        <v>4485</v>
      </c>
      <c r="AP244" s="13" t="s">
        <v>4485</v>
      </c>
      <c r="AR244" s="16">
        <v>-0.49563838223632045</v>
      </c>
      <c r="AS244">
        <v>3</v>
      </c>
      <c r="AT244" t="s">
        <v>4485</v>
      </c>
      <c r="AU244" s="3" t="s">
        <v>4485</v>
      </c>
      <c r="AV244" s="13" t="s">
        <v>4485</v>
      </c>
      <c r="AY244" s="24">
        <v>0.21337428985952808</v>
      </c>
      <c r="AZ244" s="24" t="s">
        <v>4485</v>
      </c>
      <c r="BA244" s="24" t="s">
        <v>4485</v>
      </c>
      <c r="BF244" s="24">
        <v>-0.32942265237914903</v>
      </c>
      <c r="BG244" s="24"/>
      <c r="BH244" s="24"/>
      <c r="BL244" s="3"/>
    </row>
    <row r="245" spans="1:64" x14ac:dyDescent="0.25">
      <c r="A245" s="12">
        <v>45099</v>
      </c>
      <c r="B245" s="115">
        <v>-0.83999999999999764</v>
      </c>
      <c r="C245">
        <v>4</v>
      </c>
      <c r="D245">
        <v>-0.12087026591457814</v>
      </c>
      <c r="E245" s="3" t="s">
        <v>4485</v>
      </c>
      <c r="F245" s="13" t="s">
        <v>4485</v>
      </c>
      <c r="H245" s="16">
        <v>-0.78594550655848761</v>
      </c>
      <c r="I245">
        <v>4</v>
      </c>
      <c r="J245">
        <v>-1.0893243348880917</v>
      </c>
      <c r="K245" s="3" t="s">
        <v>4485</v>
      </c>
      <c r="L245" s="13" t="s">
        <v>4485</v>
      </c>
      <c r="N245" s="115">
        <v>-4.4626021370207383</v>
      </c>
      <c r="O245">
        <v>4</v>
      </c>
      <c r="P245">
        <v>0.79575596816975369</v>
      </c>
      <c r="Q245" s="3" t="s">
        <v>4485</v>
      </c>
      <c r="R245" s="13" t="s">
        <v>4485</v>
      </c>
      <c r="T245" s="115">
        <v>-4.3826578699340271</v>
      </c>
      <c r="U245">
        <v>4</v>
      </c>
      <c r="V245">
        <v>1.7694429737788058</v>
      </c>
      <c r="W245" s="3" t="s">
        <v>4485</v>
      </c>
      <c r="X245" s="13" t="s">
        <v>4485</v>
      </c>
      <c r="Z245" s="16">
        <v>-0.96443640747437864</v>
      </c>
      <c r="AA245">
        <v>4</v>
      </c>
      <c r="AB245">
        <v>1.9151740714894969</v>
      </c>
      <c r="AC245" s="3" t="s">
        <v>4485</v>
      </c>
      <c r="AD245" s="13" t="s">
        <v>4485</v>
      </c>
      <c r="AF245" s="16">
        <v>-2.5595607120715496</v>
      </c>
      <c r="AG245">
        <v>4</v>
      </c>
      <c r="AH245">
        <v>-2.4018096737708228</v>
      </c>
      <c r="AI245" s="3" t="s">
        <v>4485</v>
      </c>
      <c r="AJ245" s="13" t="s">
        <v>4485</v>
      </c>
      <c r="AL245" s="115">
        <v>-0.33136584860723262</v>
      </c>
      <c r="AM245">
        <v>4</v>
      </c>
      <c r="AN245">
        <v>-1.8558172733761642</v>
      </c>
      <c r="AO245" s="3" t="s">
        <v>4485</v>
      </c>
      <c r="AP245" s="13" t="s">
        <v>4485</v>
      </c>
      <c r="AR245" s="16">
        <v>-1.394700139470014</v>
      </c>
      <c r="AS245">
        <v>4</v>
      </c>
      <c r="AT245">
        <v>-2.3673308344841195</v>
      </c>
      <c r="AU245" s="3" t="s">
        <v>4485</v>
      </c>
      <c r="AV245" s="13" t="s">
        <v>4485</v>
      </c>
      <c r="AY245" s="24">
        <v>-0.45394644386521898</v>
      </c>
      <c r="AZ245" s="24">
        <v>0.44493554721989642</v>
      </c>
      <c r="BA245" s="24" t="s">
        <v>4485</v>
      </c>
      <c r="BF245" s="24">
        <v>-2.0113049977119006</v>
      </c>
      <c r="BG245" s="24">
        <v>-0.57497958913000002</v>
      </c>
      <c r="BH245" s="24"/>
      <c r="BL245" s="3"/>
    </row>
    <row r="246" spans="1:64" x14ac:dyDescent="0.25">
      <c r="A246" s="12">
        <v>45100</v>
      </c>
      <c r="B246" s="115">
        <v>-3.2674465510286383</v>
      </c>
      <c r="C246">
        <v>5</v>
      </c>
      <c r="D246" t="s">
        <v>4485</v>
      </c>
      <c r="E246" s="3" t="s">
        <v>4485</v>
      </c>
      <c r="F246" s="13" t="s">
        <v>4485</v>
      </c>
      <c r="H246" s="16">
        <v>-0.74409329025169846</v>
      </c>
      <c r="I246">
        <v>5</v>
      </c>
      <c r="J246" t="s">
        <v>4485</v>
      </c>
      <c r="K246" s="3" t="s">
        <v>4485</v>
      </c>
      <c r="L246" s="13" t="s">
        <v>4485</v>
      </c>
      <c r="N246" s="115">
        <v>-6.578947368420679E-2</v>
      </c>
      <c r="O246">
        <v>5</v>
      </c>
      <c r="P246" t="s">
        <v>4485</v>
      </c>
      <c r="Q246" s="3" t="s">
        <v>4485</v>
      </c>
      <c r="R246" s="13" t="s">
        <v>4485</v>
      </c>
      <c r="T246" s="115">
        <v>-1.3088001752368361</v>
      </c>
      <c r="U246">
        <v>5</v>
      </c>
      <c r="V246" t="s">
        <v>4485</v>
      </c>
      <c r="W246" s="3" t="s">
        <v>4485</v>
      </c>
      <c r="X246" s="13" t="s">
        <v>4485</v>
      </c>
      <c r="Z246" s="16">
        <v>-3.8040170419963479E-2</v>
      </c>
      <c r="AA246">
        <v>5</v>
      </c>
      <c r="AB246" t="s">
        <v>4485</v>
      </c>
      <c r="AC246" s="3" t="s">
        <v>4485</v>
      </c>
      <c r="AD246" s="13" t="s">
        <v>4485</v>
      </c>
      <c r="AF246" s="16">
        <v>-1.4997273223050354</v>
      </c>
      <c r="AG246">
        <v>5</v>
      </c>
      <c r="AH246" t="s">
        <v>4485</v>
      </c>
      <c r="AI246" s="3" t="s">
        <v>4485</v>
      </c>
      <c r="AJ246" s="13" t="s">
        <v>4485</v>
      </c>
      <c r="AL246" s="115">
        <v>-0.73766233766234002</v>
      </c>
      <c r="AM246">
        <v>5</v>
      </c>
      <c r="AN246" t="s">
        <v>4485</v>
      </c>
      <c r="AO246" s="3" t="s">
        <v>4485</v>
      </c>
      <c r="AP246" s="13" t="s">
        <v>4485</v>
      </c>
      <c r="AR246" s="16">
        <v>-1.4952515659729193</v>
      </c>
      <c r="AS246">
        <v>5</v>
      </c>
      <c r="AT246" t="s">
        <v>4485</v>
      </c>
      <c r="AU246" s="3" t="s">
        <v>4485</v>
      </c>
      <c r="AV246" s="13" t="s">
        <v>4485</v>
      </c>
      <c r="AY246" s="24">
        <v>-0.56336152360657921</v>
      </c>
      <c r="AZ246" s="24" t="s">
        <v>4485</v>
      </c>
      <c r="BA246" s="24" t="s">
        <v>4485</v>
      </c>
      <c r="BF246" s="24">
        <v>-1.2542303707860711</v>
      </c>
      <c r="BG246" s="24"/>
      <c r="BH246" s="24"/>
      <c r="BL246" s="3"/>
    </row>
    <row r="247" spans="1:64" x14ac:dyDescent="0.25">
      <c r="A247" s="12">
        <v>45103</v>
      </c>
      <c r="B247" s="115">
        <v>1.8765638031693077</v>
      </c>
      <c r="C247">
        <v>1</v>
      </c>
      <c r="D247" t="s">
        <v>4485</v>
      </c>
      <c r="E247" s="3" t="s">
        <v>4485</v>
      </c>
      <c r="F247" s="13" t="s">
        <v>4485</v>
      </c>
      <c r="H247" s="16">
        <v>0.46355155070136944</v>
      </c>
      <c r="I247">
        <v>1</v>
      </c>
      <c r="J247" t="s">
        <v>4485</v>
      </c>
      <c r="K247" s="3" t="s">
        <v>4485</v>
      </c>
      <c r="L247" s="13" t="s">
        <v>4485</v>
      </c>
      <c r="N247" s="115">
        <v>-0.82290980908492417</v>
      </c>
      <c r="O247">
        <v>1</v>
      </c>
      <c r="P247" t="s">
        <v>4485</v>
      </c>
      <c r="Q247" s="3" t="s">
        <v>4485</v>
      </c>
      <c r="R247" s="13" t="s">
        <v>4485</v>
      </c>
      <c r="T247" s="115">
        <v>0.24692043058484325</v>
      </c>
      <c r="U247">
        <v>1</v>
      </c>
      <c r="V247" t="s">
        <v>4485</v>
      </c>
      <c r="W247" s="3" t="s">
        <v>4485</v>
      </c>
      <c r="X247" s="13" t="s">
        <v>4485</v>
      </c>
      <c r="Z247" s="16">
        <v>6.3246822437019485</v>
      </c>
      <c r="AA247">
        <v>1</v>
      </c>
      <c r="AB247" t="s">
        <v>4485</v>
      </c>
      <c r="AC247" s="3" t="s">
        <v>4485</v>
      </c>
      <c r="AD247" s="13" t="s">
        <v>4485</v>
      </c>
      <c r="AF247" s="16">
        <v>1.3726123465903846</v>
      </c>
      <c r="AG247">
        <v>1</v>
      </c>
      <c r="AH247" t="s">
        <v>4485</v>
      </c>
      <c r="AI247" s="3" t="s">
        <v>4485</v>
      </c>
      <c r="AJ247" s="13" t="s">
        <v>4485</v>
      </c>
      <c r="AL247" s="115">
        <v>-0.11513502198032477</v>
      </c>
      <c r="AM247">
        <v>1</v>
      </c>
      <c r="AN247" t="s">
        <v>4485</v>
      </c>
      <c r="AO247" s="3" t="s">
        <v>4485</v>
      </c>
      <c r="AP247" s="13" t="s">
        <v>4485</v>
      </c>
      <c r="AR247" s="16">
        <v>-0.86153846153845925</v>
      </c>
      <c r="AS247">
        <v>1</v>
      </c>
      <c r="AT247" t="s">
        <v>4485</v>
      </c>
      <c r="AU247" s="3" t="s">
        <v>4485</v>
      </c>
      <c r="AV247" s="13" t="s">
        <v>4485</v>
      </c>
      <c r="AY247" s="24">
        <v>0.13768717687713014</v>
      </c>
      <c r="AZ247" s="24" t="s">
        <v>4485</v>
      </c>
      <c r="BA247" s="24" t="s">
        <v>4485</v>
      </c>
      <c r="BF247" s="24">
        <v>0.97373407815248592</v>
      </c>
      <c r="BG247" s="24"/>
      <c r="BH247" s="24"/>
      <c r="BL247" s="3"/>
    </row>
    <row r="248" spans="1:64" x14ac:dyDescent="0.25">
      <c r="A248" s="12">
        <v>45104</v>
      </c>
      <c r="B248" s="115">
        <v>2.0875972165370422</v>
      </c>
      <c r="C248">
        <v>2</v>
      </c>
      <c r="D248" t="s">
        <v>4485</v>
      </c>
      <c r="E248" s="3" t="s">
        <v>4485</v>
      </c>
      <c r="F248" s="13" t="s">
        <v>4485</v>
      </c>
      <c r="H248" s="16">
        <v>0.17251787594299151</v>
      </c>
      <c r="I248">
        <v>2</v>
      </c>
      <c r="J248" t="s">
        <v>4485</v>
      </c>
      <c r="K248" s="3" t="s">
        <v>4485</v>
      </c>
      <c r="L248" s="13" t="s">
        <v>4485</v>
      </c>
      <c r="N248" s="115">
        <v>2.6883504812479142</v>
      </c>
      <c r="O248">
        <v>2</v>
      </c>
      <c r="P248" t="s">
        <v>4485</v>
      </c>
      <c r="Q248" s="3" t="s">
        <v>4485</v>
      </c>
      <c r="R248" s="13" t="s">
        <v>4485</v>
      </c>
      <c r="T248" s="115">
        <v>3.9520659784684282</v>
      </c>
      <c r="U248">
        <v>2</v>
      </c>
      <c r="V248" t="s">
        <v>4485</v>
      </c>
      <c r="W248" s="3" t="s">
        <v>4485</v>
      </c>
      <c r="X248" s="13" t="s">
        <v>4485</v>
      </c>
      <c r="Z248" s="16">
        <v>2.5984251968503904</v>
      </c>
      <c r="AA248">
        <v>2</v>
      </c>
      <c r="AB248" t="s">
        <v>4485</v>
      </c>
      <c r="AC248" s="3" t="s">
        <v>4485</v>
      </c>
      <c r="AD248" s="13" t="s">
        <v>4485</v>
      </c>
      <c r="AF248" s="16">
        <v>-1.4154700407345839</v>
      </c>
      <c r="AG248">
        <v>2</v>
      </c>
      <c r="AH248" t="s">
        <v>4485</v>
      </c>
      <c r="AI248" s="3" t="s">
        <v>4485</v>
      </c>
      <c r="AJ248" s="13" t="s">
        <v>4485</v>
      </c>
      <c r="AL248" s="115">
        <v>1.4041705962485689</v>
      </c>
      <c r="AM248">
        <v>2</v>
      </c>
      <c r="AN248" t="s">
        <v>4485</v>
      </c>
      <c r="AO248" s="3" t="s">
        <v>4485</v>
      </c>
      <c r="AP248" s="13" t="s">
        <v>4485</v>
      </c>
      <c r="AR248" s="16">
        <v>1.2000827643285767</v>
      </c>
      <c r="AS248">
        <v>2</v>
      </c>
      <c r="AT248" t="s">
        <v>4485</v>
      </c>
      <c r="AU248" s="3" t="s">
        <v>4485</v>
      </c>
      <c r="AV248" s="13" t="s">
        <v>4485</v>
      </c>
      <c r="AY248" s="24">
        <v>0.67518404382811548</v>
      </c>
      <c r="AZ248" s="24" t="s">
        <v>4485</v>
      </c>
      <c r="BA248" s="24" t="s">
        <v>4485</v>
      </c>
      <c r="BF248" s="24">
        <v>1.5387952495128954</v>
      </c>
      <c r="BG248" s="24"/>
      <c r="BH248" s="24"/>
      <c r="BL248" s="3"/>
    </row>
    <row r="249" spans="1:64" x14ac:dyDescent="0.25">
      <c r="A249" s="12">
        <v>45105</v>
      </c>
      <c r="B249" s="115">
        <v>-1.1226944667201328</v>
      </c>
      <c r="C249">
        <v>3</v>
      </c>
      <c r="D249" t="s">
        <v>4485</v>
      </c>
      <c r="E249" s="3" t="s">
        <v>4485</v>
      </c>
      <c r="F249" s="13" t="s">
        <v>4485</v>
      </c>
      <c r="H249" s="16">
        <v>-1.1671715047162792</v>
      </c>
      <c r="I249">
        <v>3</v>
      </c>
      <c r="J249" t="s">
        <v>4485</v>
      </c>
      <c r="K249" s="3" t="s">
        <v>4485</v>
      </c>
      <c r="L249" s="13" t="s">
        <v>4485</v>
      </c>
      <c r="N249" s="115">
        <v>1.7776341305753074</v>
      </c>
      <c r="O249">
        <v>3</v>
      </c>
      <c r="P249" t="s">
        <v>4485</v>
      </c>
      <c r="Q249" s="3" t="s">
        <v>4485</v>
      </c>
      <c r="R249" s="13" t="s">
        <v>4485</v>
      </c>
      <c r="T249" s="115">
        <v>-0.540454194510256</v>
      </c>
      <c r="U249">
        <v>3</v>
      </c>
      <c r="V249" t="s">
        <v>4485</v>
      </c>
      <c r="W249" s="3" t="s">
        <v>4485</v>
      </c>
      <c r="X249" s="13" t="s">
        <v>4485</v>
      </c>
      <c r="Z249" s="16">
        <v>-3.2861229330914608</v>
      </c>
      <c r="AA249">
        <v>3</v>
      </c>
      <c r="AB249" t="s">
        <v>4485</v>
      </c>
      <c r="AC249" s="3" t="s">
        <v>4485</v>
      </c>
      <c r="AD249" s="13" t="s">
        <v>4485</v>
      </c>
      <c r="AF249" s="16">
        <v>2.4699337503751067</v>
      </c>
      <c r="AG249">
        <v>3</v>
      </c>
      <c r="AH249" t="s">
        <v>4485</v>
      </c>
      <c r="AI249" s="3" t="s">
        <v>4485</v>
      </c>
      <c r="AJ249" s="13" t="s">
        <v>4485</v>
      </c>
      <c r="AL249" s="115">
        <v>0.42368502635113242</v>
      </c>
      <c r="AM249">
        <v>3</v>
      </c>
      <c r="AN249" t="s">
        <v>4485</v>
      </c>
      <c r="AO249" s="3" t="s">
        <v>4485</v>
      </c>
      <c r="AP249" s="13" t="s">
        <v>4485</v>
      </c>
      <c r="AR249" s="16">
        <v>-0.71560008178286638</v>
      </c>
      <c r="AS249">
        <v>3</v>
      </c>
      <c r="AT249" t="s">
        <v>4485</v>
      </c>
      <c r="AU249" s="3" t="s">
        <v>4485</v>
      </c>
      <c r="AV249" s="13" t="s">
        <v>4485</v>
      </c>
      <c r="AY249" s="24">
        <v>0.82211145004090402</v>
      </c>
      <c r="AZ249" s="24" t="s">
        <v>4485</v>
      </c>
      <c r="BA249" s="24" t="s">
        <v>4485</v>
      </c>
      <c r="BF249" s="24">
        <v>-0.14237230831946107</v>
      </c>
      <c r="BG249" s="24"/>
      <c r="BH249" s="24"/>
      <c r="BL249" s="3"/>
    </row>
    <row r="250" spans="1:64" x14ac:dyDescent="0.25">
      <c r="A250" s="12">
        <v>45107</v>
      </c>
      <c r="B250" s="115">
        <v>3.2441200324412001</v>
      </c>
      <c r="C250">
        <v>5</v>
      </c>
      <c r="D250" t="s">
        <v>4485</v>
      </c>
      <c r="E250" s="3" t="s">
        <v>4485</v>
      </c>
      <c r="F250" s="13" t="s">
        <v>4485</v>
      </c>
      <c r="H250" s="16">
        <v>0.46245520215402086</v>
      </c>
      <c r="I250">
        <v>5</v>
      </c>
      <c r="J250" t="s">
        <v>4485</v>
      </c>
      <c r="K250" s="3" t="s">
        <v>4485</v>
      </c>
      <c r="L250" s="13" t="s">
        <v>4485</v>
      </c>
      <c r="N250" s="115">
        <v>-2.3181962527786459</v>
      </c>
      <c r="O250">
        <v>5</v>
      </c>
      <c r="P250" t="s">
        <v>4485</v>
      </c>
      <c r="Q250" s="3" t="s">
        <v>4485</v>
      </c>
      <c r="R250" s="13" t="s">
        <v>4485</v>
      </c>
      <c r="T250" s="115">
        <v>1.6060816960220273E-2</v>
      </c>
      <c r="U250">
        <v>5</v>
      </c>
      <c r="V250" t="s">
        <v>4485</v>
      </c>
      <c r="W250" s="3" t="s">
        <v>4485</v>
      </c>
      <c r="X250" s="13" t="s">
        <v>4485</v>
      </c>
      <c r="Z250" s="16">
        <v>0.53383350165920229</v>
      </c>
      <c r="AA250">
        <v>5</v>
      </c>
      <c r="AB250" t="s">
        <v>4485</v>
      </c>
      <c r="AC250" s="3" t="s">
        <v>4485</v>
      </c>
      <c r="AD250" s="13" t="s">
        <v>4485</v>
      </c>
      <c r="AF250" s="16">
        <v>-2.4036403775540247</v>
      </c>
      <c r="AG250">
        <v>5</v>
      </c>
      <c r="AH250" t="s">
        <v>4485</v>
      </c>
      <c r="AI250" s="3" t="s">
        <v>4485</v>
      </c>
      <c r="AJ250" s="13" t="s">
        <v>4485</v>
      </c>
      <c r="AL250" s="115">
        <v>0.95698703436921884</v>
      </c>
      <c r="AM250">
        <v>5</v>
      </c>
      <c r="AN250" t="s">
        <v>4485</v>
      </c>
      <c r="AO250" s="3" t="s">
        <v>4485</v>
      </c>
      <c r="AP250" s="13" t="s">
        <v>4485</v>
      </c>
      <c r="AR250" s="16">
        <v>0.88550247116967762</v>
      </c>
      <c r="AS250">
        <v>5</v>
      </c>
      <c r="AT250" t="s">
        <v>4485</v>
      </c>
      <c r="AU250" s="3" t="s">
        <v>4485</v>
      </c>
      <c r="AV250" s="13" t="s">
        <v>4485</v>
      </c>
      <c r="AY250" s="24">
        <v>1.1435212759789415</v>
      </c>
      <c r="AZ250" s="24" t="s">
        <v>4485</v>
      </c>
      <c r="BA250" s="24" t="s">
        <v>4485</v>
      </c>
      <c r="BF250" s="24">
        <v>0.1795589398621541</v>
      </c>
      <c r="BG250" s="24"/>
      <c r="BH250" s="24"/>
      <c r="BL250" s="3"/>
    </row>
    <row r="251" spans="1:64" x14ac:dyDescent="0.25">
      <c r="A251" s="12">
        <v>45110</v>
      </c>
      <c r="B251" s="115">
        <v>0.31421838177533834</v>
      </c>
      <c r="C251">
        <v>1</v>
      </c>
      <c r="D251" t="s">
        <v>4485</v>
      </c>
      <c r="E251" s="3">
        <v>45110</v>
      </c>
      <c r="F251" s="13">
        <v>4.3069694596710839</v>
      </c>
      <c r="H251" s="16">
        <v>-0.96288701417369693</v>
      </c>
      <c r="I251">
        <v>1</v>
      </c>
      <c r="J251" t="s">
        <v>4485</v>
      </c>
      <c r="K251" s="3">
        <v>45110</v>
      </c>
      <c r="L251" s="13">
        <v>1.3956126775862554</v>
      </c>
      <c r="N251" s="115">
        <v>5.2340702210663084</v>
      </c>
      <c r="O251">
        <v>1</v>
      </c>
      <c r="P251" t="s">
        <v>4485</v>
      </c>
      <c r="Q251" s="3">
        <v>45110</v>
      </c>
      <c r="R251" s="13">
        <v>30.707445165276503</v>
      </c>
      <c r="T251" s="115">
        <v>1.199015094743596</v>
      </c>
      <c r="U251">
        <v>1</v>
      </c>
      <c r="V251" t="s">
        <v>4485</v>
      </c>
      <c r="W251" s="3">
        <v>45110</v>
      </c>
      <c r="X251" s="13">
        <v>7.7805987517190367</v>
      </c>
      <c r="Z251" s="16">
        <v>-1.1552812858782944</v>
      </c>
      <c r="AA251">
        <v>1</v>
      </c>
      <c r="AB251" t="s">
        <v>4485</v>
      </c>
      <c r="AC251" s="3">
        <v>45110</v>
      </c>
      <c r="AD251" s="13">
        <v>6.2141560798548046</v>
      </c>
      <c r="AF251" s="16">
        <v>1.5764933985781597</v>
      </c>
      <c r="AG251">
        <v>1</v>
      </c>
      <c r="AH251" t="s">
        <v>4485</v>
      </c>
      <c r="AI251" s="3">
        <v>45110</v>
      </c>
      <c r="AJ251" s="13">
        <v>-11.205035562524145</v>
      </c>
      <c r="AL251" s="115">
        <v>0.53001732748954555</v>
      </c>
      <c r="AM251">
        <v>1</v>
      </c>
      <c r="AN251" t="s">
        <v>4485</v>
      </c>
      <c r="AO251" s="3">
        <v>45110</v>
      </c>
      <c r="AP251" s="13">
        <v>5.1911183209976786</v>
      </c>
      <c r="AR251" s="16">
        <v>-4.0824658093486149E-2</v>
      </c>
      <c r="AS251">
        <v>1</v>
      </c>
      <c r="AT251" t="s">
        <v>4485</v>
      </c>
      <c r="AU251" s="3">
        <v>45110</v>
      </c>
      <c r="AV251" s="13">
        <v>12.599550745354303</v>
      </c>
      <c r="AY251" s="24">
        <v>0.69570927169401298</v>
      </c>
      <c r="AZ251" s="24" t="s">
        <v>4485</v>
      </c>
      <c r="BA251" s="24">
        <v>2.2318482808945994</v>
      </c>
      <c r="BF251" s="24">
        <v>0.91404519963904229</v>
      </c>
      <c r="BG251" s="24"/>
      <c r="BH251" s="24">
        <v>6.6835141328857999</v>
      </c>
      <c r="BL251" s="3"/>
    </row>
    <row r="252" spans="1:64" x14ac:dyDescent="0.25">
      <c r="A252" s="12">
        <v>45111</v>
      </c>
      <c r="B252" s="115">
        <v>-7.8308535630390391E-2</v>
      </c>
      <c r="C252">
        <v>2</v>
      </c>
      <c r="D252" t="s">
        <v>4485</v>
      </c>
      <c r="E252" s="3" t="s">
        <v>4485</v>
      </c>
      <c r="F252" s="13" t="s">
        <v>4485</v>
      </c>
      <c r="H252" s="16">
        <v>-0.43556740432401009</v>
      </c>
      <c r="I252">
        <v>2</v>
      </c>
      <c r="J252" t="s">
        <v>4485</v>
      </c>
      <c r="K252" s="3" t="s">
        <v>4485</v>
      </c>
      <c r="L252" s="13" t="s">
        <v>4485</v>
      </c>
      <c r="N252" s="115">
        <v>0.40160642570281474</v>
      </c>
      <c r="O252">
        <v>2</v>
      </c>
      <c r="P252" t="s">
        <v>4485</v>
      </c>
      <c r="Q252" s="3" t="s">
        <v>4485</v>
      </c>
      <c r="R252" s="13" t="s">
        <v>4485</v>
      </c>
      <c r="T252" s="115">
        <v>-0.79604358404739006</v>
      </c>
      <c r="U252">
        <v>2</v>
      </c>
      <c r="V252" t="s">
        <v>4485</v>
      </c>
      <c r="W252" s="3" t="s">
        <v>4485</v>
      </c>
      <c r="X252" s="13" t="s">
        <v>4485</v>
      </c>
      <c r="Z252" s="16">
        <v>0.31215970961887146</v>
      </c>
      <c r="AA252">
        <v>2</v>
      </c>
      <c r="AB252" t="s">
        <v>4485</v>
      </c>
      <c r="AC252" s="3" t="s">
        <v>4485</v>
      </c>
      <c r="AD252" s="13" t="s">
        <v>4485</v>
      </c>
      <c r="AF252" s="16">
        <v>-0.67716499647783723</v>
      </c>
      <c r="AG252">
        <v>2</v>
      </c>
      <c r="AH252" t="s">
        <v>4485</v>
      </c>
      <c r="AI252" s="3" t="s">
        <v>4485</v>
      </c>
      <c r="AJ252" s="13" t="s">
        <v>4485</v>
      </c>
      <c r="AL252" s="115">
        <v>-0.6793064990367973</v>
      </c>
      <c r="AM252">
        <v>2</v>
      </c>
      <c r="AN252" t="s">
        <v>4485</v>
      </c>
      <c r="AO252" s="3" t="s">
        <v>4485</v>
      </c>
      <c r="AP252" s="13" t="s">
        <v>4485</v>
      </c>
      <c r="AR252" s="16">
        <v>0.65346130283847026</v>
      </c>
      <c r="AS252">
        <v>2</v>
      </c>
      <c r="AT252" t="s">
        <v>4485</v>
      </c>
      <c r="AU252" s="3" t="s">
        <v>4485</v>
      </c>
      <c r="AV252" s="13" t="s">
        <v>4485</v>
      </c>
      <c r="AY252" s="24">
        <v>0.34389870902132863</v>
      </c>
      <c r="AZ252" s="24" t="s">
        <v>4485</v>
      </c>
      <c r="BA252" s="24" t="s">
        <v>4485</v>
      </c>
      <c r="BF252" s="24">
        <v>-0.17752150464398553</v>
      </c>
      <c r="BG252" s="24"/>
      <c r="BH252" s="24"/>
      <c r="BL252" s="3"/>
    </row>
    <row r="253" spans="1:64" x14ac:dyDescent="0.25">
      <c r="A253" s="12">
        <v>45112</v>
      </c>
      <c r="B253" s="115">
        <v>1.8025078369906047</v>
      </c>
      <c r="C253">
        <v>3</v>
      </c>
      <c r="D253" t="s">
        <v>4485</v>
      </c>
      <c r="E253" s="3" t="s">
        <v>4485</v>
      </c>
      <c r="F253" s="13" t="s">
        <v>4485</v>
      </c>
      <c r="H253" s="16">
        <v>-1.0794051015158121</v>
      </c>
      <c r="I253">
        <v>3</v>
      </c>
      <c r="J253" t="s">
        <v>4485</v>
      </c>
      <c r="K253" s="3" t="s">
        <v>4485</v>
      </c>
      <c r="L253" s="13" t="s">
        <v>4485</v>
      </c>
      <c r="N253" s="115">
        <v>2.9230769230769229</v>
      </c>
      <c r="O253">
        <v>3</v>
      </c>
      <c r="P253" t="s">
        <v>4485</v>
      </c>
      <c r="Q253" s="3" t="s">
        <v>4485</v>
      </c>
      <c r="R253" s="13" t="s">
        <v>4485</v>
      </c>
      <c r="T253" s="115">
        <v>0.9064007891018635</v>
      </c>
      <c r="U253">
        <v>3</v>
      </c>
      <c r="V253" t="s">
        <v>4485</v>
      </c>
      <c r="W253" s="3" t="s">
        <v>4485</v>
      </c>
      <c r="X253" s="13" t="s">
        <v>4485</v>
      </c>
      <c r="Z253" s="16">
        <v>0.10131712259372491</v>
      </c>
      <c r="AA253">
        <v>3</v>
      </c>
      <c r="AB253" t="s">
        <v>4485</v>
      </c>
      <c r="AC253" s="3" t="s">
        <v>4485</v>
      </c>
      <c r="AD253" s="13" t="s">
        <v>4485</v>
      </c>
      <c r="AF253" s="16">
        <v>-0.49417740053534637</v>
      </c>
      <c r="AG253">
        <v>3</v>
      </c>
      <c r="AH253" t="s">
        <v>4485</v>
      </c>
      <c r="AI253" s="3" t="s">
        <v>4485</v>
      </c>
      <c r="AJ253" s="13" t="s">
        <v>4485</v>
      </c>
      <c r="AL253" s="115">
        <v>2.0212331563903585</v>
      </c>
      <c r="AM253">
        <v>3</v>
      </c>
      <c r="AN253" t="s">
        <v>4485</v>
      </c>
      <c r="AO253" s="3" t="s">
        <v>4485</v>
      </c>
      <c r="AP253" s="13" t="s">
        <v>4485</v>
      </c>
      <c r="AR253" s="16">
        <v>1.1767092716575394</v>
      </c>
      <c r="AS253">
        <v>3</v>
      </c>
      <c r="AT253" t="s">
        <v>4485</v>
      </c>
      <c r="AU253" s="3" t="s">
        <v>4485</v>
      </c>
      <c r="AV253" s="13" t="s">
        <v>4485</v>
      </c>
      <c r="AY253" s="24">
        <v>4.899685388622415E-2</v>
      </c>
      <c r="AZ253" s="24" t="s">
        <v>4485</v>
      </c>
      <c r="BA253" s="24" t="s">
        <v>4485</v>
      </c>
      <c r="BF253" s="24">
        <v>0.96256228501087593</v>
      </c>
      <c r="BG253" s="24"/>
      <c r="BH253" s="24"/>
      <c r="BL253" s="3"/>
    </row>
    <row r="254" spans="1:64" x14ac:dyDescent="0.25">
      <c r="A254" s="12">
        <v>45113</v>
      </c>
      <c r="B254" s="115">
        <v>1.0007698229407105</v>
      </c>
      <c r="C254">
        <v>4</v>
      </c>
      <c r="D254">
        <v>6.4071370640713639</v>
      </c>
      <c r="E254" s="3" t="s">
        <v>4485</v>
      </c>
      <c r="F254" s="13" t="s">
        <v>4485</v>
      </c>
      <c r="H254" s="16">
        <v>0.72763713999391189</v>
      </c>
      <c r="I254">
        <v>4</v>
      </c>
      <c r="J254">
        <v>-1.2945009726769792</v>
      </c>
      <c r="K254" s="3" t="s">
        <v>4485</v>
      </c>
      <c r="L254" s="13" t="s">
        <v>4485</v>
      </c>
      <c r="N254" s="115">
        <v>3.0792227204783291</v>
      </c>
      <c r="O254">
        <v>4</v>
      </c>
      <c r="P254">
        <v>9.4950778024769882</v>
      </c>
      <c r="Q254" s="3" t="s">
        <v>4485</v>
      </c>
      <c r="R254" s="13" t="s">
        <v>4485</v>
      </c>
      <c r="T254" s="115">
        <v>1.2892658053948425</v>
      </c>
      <c r="U254">
        <v>4</v>
      </c>
      <c r="V254">
        <v>2.6259435729964102</v>
      </c>
      <c r="W254" s="3" t="s">
        <v>4485</v>
      </c>
      <c r="X254" s="13" t="s">
        <v>4485</v>
      </c>
      <c r="Z254" s="16">
        <v>2.9569115095430787</v>
      </c>
      <c r="AA254">
        <v>4</v>
      </c>
      <c r="AB254">
        <v>2.7340932044437936</v>
      </c>
      <c r="AC254" s="3" t="s">
        <v>4485</v>
      </c>
      <c r="AD254" s="13" t="s">
        <v>4485</v>
      </c>
      <c r="AF254" s="16">
        <v>0.82542018255810434</v>
      </c>
      <c r="AG254">
        <v>4</v>
      </c>
      <c r="AH254">
        <v>-1.2142100876303878</v>
      </c>
      <c r="AI254" s="3" t="s">
        <v>4485</v>
      </c>
      <c r="AJ254" s="13" t="s">
        <v>4485</v>
      </c>
      <c r="AL254" s="115">
        <v>2.7816690014008474</v>
      </c>
      <c r="AM254">
        <v>4</v>
      </c>
      <c r="AN254">
        <v>5.7007614735542393</v>
      </c>
      <c r="AO254" s="3" t="s">
        <v>4485</v>
      </c>
      <c r="AP254" s="13" t="s">
        <v>4485</v>
      </c>
      <c r="AR254" s="16">
        <v>0.26067776218167465</v>
      </c>
      <c r="AS254">
        <v>4</v>
      </c>
      <c r="AT254">
        <v>2.9654036243822026</v>
      </c>
      <c r="AU254" s="3" t="s">
        <v>4485</v>
      </c>
      <c r="AV254" s="13" t="s">
        <v>4485</v>
      </c>
      <c r="AY254" s="24">
        <v>0.50931773075237396</v>
      </c>
      <c r="AZ254" s="24">
        <v>2.7682755203693885</v>
      </c>
      <c r="BA254" s="24" t="s">
        <v>4485</v>
      </c>
      <c r="BF254" s="24">
        <v>1.5471830361889696</v>
      </c>
      <c r="BG254" s="24">
        <v>3.4732741184257949</v>
      </c>
      <c r="BH254" s="24"/>
      <c r="BL254" s="3"/>
    </row>
    <row r="255" spans="1:64" x14ac:dyDescent="0.25">
      <c r="A255" s="12">
        <v>45114</v>
      </c>
      <c r="B255" s="115">
        <v>-0.38109756097560982</v>
      </c>
      <c r="C255">
        <v>5</v>
      </c>
      <c r="D255" t="s">
        <v>4485</v>
      </c>
      <c r="E255" s="3" t="s">
        <v>4485</v>
      </c>
      <c r="F255" s="13" t="s">
        <v>4485</v>
      </c>
      <c r="H255" s="16">
        <v>-1.1569718401245899</v>
      </c>
      <c r="I255">
        <v>5</v>
      </c>
      <c r="J255" t="s">
        <v>4485</v>
      </c>
      <c r="K255" s="3" t="s">
        <v>4485</v>
      </c>
      <c r="L255" s="13" t="s">
        <v>4485</v>
      </c>
      <c r="N255" s="115">
        <v>-0.84106728538284048</v>
      </c>
      <c r="O255">
        <v>5</v>
      </c>
      <c r="P255" t="s">
        <v>4485</v>
      </c>
      <c r="Q255" s="3" t="s">
        <v>4485</v>
      </c>
      <c r="R255" s="13" t="s">
        <v>4485</v>
      </c>
      <c r="T255" s="115">
        <v>-1.0041993792222019</v>
      </c>
      <c r="U255">
        <v>5</v>
      </c>
      <c r="V255" t="s">
        <v>4485</v>
      </c>
      <c r="W255" s="3" t="s">
        <v>4485</v>
      </c>
      <c r="X255" s="13" t="s">
        <v>4485</v>
      </c>
      <c r="Z255" s="16">
        <v>-1.3622638859630549</v>
      </c>
      <c r="AA255">
        <v>5</v>
      </c>
      <c r="AB255" t="s">
        <v>4485</v>
      </c>
      <c r="AC255" s="3" t="s">
        <v>4485</v>
      </c>
      <c r="AD255" s="13" t="s">
        <v>4485</v>
      </c>
      <c r="AF255" s="16">
        <v>-2.0956854875490203</v>
      </c>
      <c r="AG255">
        <v>5</v>
      </c>
      <c r="AH255" t="s">
        <v>4485</v>
      </c>
      <c r="AI255" s="3" t="s">
        <v>4485</v>
      </c>
      <c r="AJ255" s="13" t="s">
        <v>4485</v>
      </c>
      <c r="AL255" s="115">
        <v>-2.093068535825545</v>
      </c>
      <c r="AM255">
        <v>5</v>
      </c>
      <c r="AN255" t="s">
        <v>4485</v>
      </c>
      <c r="AO255" s="3" t="s">
        <v>4485</v>
      </c>
      <c r="AP255" s="13" t="s">
        <v>4485</v>
      </c>
      <c r="AR255" s="16">
        <v>1.2799999999999954</v>
      </c>
      <c r="AS255">
        <v>5</v>
      </c>
      <c r="AT255" t="s">
        <v>4485</v>
      </c>
      <c r="AU255" s="3" t="s">
        <v>4485</v>
      </c>
      <c r="AV255" s="13" t="s">
        <v>4485</v>
      </c>
      <c r="AY255" s="24">
        <v>-0.84883547978438045</v>
      </c>
      <c r="AZ255" s="24" t="s">
        <v>4485</v>
      </c>
      <c r="BA255" s="24" t="s">
        <v>4485</v>
      </c>
      <c r="BF255" s="24">
        <v>-0.93968324773135192</v>
      </c>
      <c r="BG255" s="24"/>
      <c r="BH255" s="24"/>
      <c r="BL255" s="3"/>
    </row>
    <row r="256" spans="1:64" x14ac:dyDescent="0.25">
      <c r="A256" s="12">
        <v>45117</v>
      </c>
      <c r="B256" s="115">
        <v>-1.6449885233358663</v>
      </c>
      <c r="C256">
        <v>1</v>
      </c>
      <c r="D256" t="s">
        <v>4485</v>
      </c>
      <c r="E256" s="3" t="s">
        <v>4485</v>
      </c>
      <c r="F256" s="13" t="s">
        <v>4485</v>
      </c>
      <c r="H256" s="16">
        <v>-0.48234655375900332</v>
      </c>
      <c r="I256">
        <v>1</v>
      </c>
      <c r="J256" t="s">
        <v>4485</v>
      </c>
      <c r="K256" s="3" t="s">
        <v>4485</v>
      </c>
      <c r="L256" s="13" t="s">
        <v>4485</v>
      </c>
      <c r="N256" s="115">
        <v>15.296870429950282</v>
      </c>
      <c r="O256">
        <v>1</v>
      </c>
      <c r="P256" t="s">
        <v>4485</v>
      </c>
      <c r="Q256" s="3" t="s">
        <v>4485</v>
      </c>
      <c r="R256" s="13" t="s">
        <v>4485</v>
      </c>
      <c r="T256" s="115">
        <v>1.2541497602360727</v>
      </c>
      <c r="U256">
        <v>1</v>
      </c>
      <c r="V256" t="s">
        <v>4485</v>
      </c>
      <c r="W256" s="3" t="s">
        <v>4485</v>
      </c>
      <c r="X256" s="13" t="s">
        <v>4485</v>
      </c>
      <c r="Z256" s="16">
        <v>-0.26340143802947569</v>
      </c>
      <c r="AA256">
        <v>1</v>
      </c>
      <c r="AB256" t="s">
        <v>4485</v>
      </c>
      <c r="AC256" s="3" t="s">
        <v>4485</v>
      </c>
      <c r="AD256" s="13" t="s">
        <v>4485</v>
      </c>
      <c r="AF256" s="16">
        <v>-2.1172524631402543</v>
      </c>
      <c r="AG256">
        <v>1</v>
      </c>
      <c r="AH256" t="s">
        <v>4485</v>
      </c>
      <c r="AI256" s="3" t="s">
        <v>4485</v>
      </c>
      <c r="AJ256" s="13" t="s">
        <v>4485</v>
      </c>
      <c r="AL256" s="115">
        <v>-0.25852639952272272</v>
      </c>
      <c r="AM256">
        <v>1</v>
      </c>
      <c r="AN256" t="s">
        <v>4485</v>
      </c>
      <c r="AO256" s="3" t="s">
        <v>4485</v>
      </c>
      <c r="AP256" s="13" t="s">
        <v>4485</v>
      </c>
      <c r="AR256" s="16">
        <v>0.65165876777251419</v>
      </c>
      <c r="AS256">
        <v>1</v>
      </c>
      <c r="AT256" t="s">
        <v>4485</v>
      </c>
      <c r="AU256" s="3" t="s">
        <v>4485</v>
      </c>
      <c r="AV256" s="13" t="s">
        <v>4485</v>
      </c>
      <c r="AY256" s="24">
        <v>0.12466505964267262</v>
      </c>
      <c r="AZ256" s="24" t="s">
        <v>4485</v>
      </c>
      <c r="BA256" s="24" t="s">
        <v>4485</v>
      </c>
      <c r="BF256" s="24">
        <v>1.4134454451421576</v>
      </c>
      <c r="BG256" s="24"/>
      <c r="BH256" s="24"/>
      <c r="BL256" s="3"/>
    </row>
    <row r="257" spans="1:64" x14ac:dyDescent="0.25">
      <c r="A257" s="12">
        <v>45118</v>
      </c>
      <c r="B257" s="115">
        <v>0.31116297160636108</v>
      </c>
      <c r="C257">
        <v>2</v>
      </c>
      <c r="D257" t="s">
        <v>4485</v>
      </c>
      <c r="E257" s="3" t="s">
        <v>4485</v>
      </c>
      <c r="F257" s="13" t="s">
        <v>4485</v>
      </c>
      <c r="H257" s="16">
        <v>-0.24515933982876525</v>
      </c>
      <c r="I257">
        <v>2</v>
      </c>
      <c r="J257" t="s">
        <v>4485</v>
      </c>
      <c r="K257" s="3" t="s">
        <v>4485</v>
      </c>
      <c r="L257" s="13" t="s">
        <v>4485</v>
      </c>
      <c r="N257" s="115">
        <v>-3.9573820395738117</v>
      </c>
      <c r="O257">
        <v>2</v>
      </c>
      <c r="P257" t="s">
        <v>4485</v>
      </c>
      <c r="Q257" s="3" t="s">
        <v>4485</v>
      </c>
      <c r="R257" s="13" t="s">
        <v>4485</v>
      </c>
      <c r="T257" s="115">
        <v>1.8449128285193881</v>
      </c>
      <c r="U257">
        <v>2</v>
      </c>
      <c r="V257" t="s">
        <v>4485</v>
      </c>
      <c r="W257" s="3" t="s">
        <v>4485</v>
      </c>
      <c r="X257" s="13" t="s">
        <v>4485</v>
      </c>
      <c r="Z257" s="16">
        <v>-0.59243397573161705</v>
      </c>
      <c r="AA257">
        <v>2</v>
      </c>
      <c r="AB257" t="s">
        <v>4485</v>
      </c>
      <c r="AC257" s="3" t="s">
        <v>4485</v>
      </c>
      <c r="AD257" s="13" t="s">
        <v>4485</v>
      </c>
      <c r="AF257" s="16">
        <v>-1.5800494955263575</v>
      </c>
      <c r="AG257">
        <v>2</v>
      </c>
      <c r="AH257" t="s">
        <v>4485</v>
      </c>
      <c r="AI257" s="3" t="s">
        <v>4485</v>
      </c>
      <c r="AJ257" s="13" t="s">
        <v>4485</v>
      </c>
      <c r="AL257" s="115">
        <v>-0.37882564051441214</v>
      </c>
      <c r="AM257">
        <v>2</v>
      </c>
      <c r="AN257" t="s">
        <v>4485</v>
      </c>
      <c r="AO257" s="3" t="s">
        <v>4485</v>
      </c>
      <c r="AP257" s="13" t="s">
        <v>4485</v>
      </c>
      <c r="AR257" s="16">
        <v>-0.2354326074161249</v>
      </c>
      <c r="AS257">
        <v>2</v>
      </c>
      <c r="AT257" t="s">
        <v>4485</v>
      </c>
      <c r="AU257" s="3" t="s">
        <v>4485</v>
      </c>
      <c r="AV257" s="13" t="s">
        <v>4485</v>
      </c>
      <c r="AY257" s="24">
        <v>0.43139301194984475</v>
      </c>
      <c r="AZ257" s="24" t="s">
        <v>4485</v>
      </c>
      <c r="BA257" s="24" t="s">
        <v>4485</v>
      </c>
      <c r="BF257" s="24">
        <v>-0.58520480301120015</v>
      </c>
      <c r="BG257" s="24"/>
      <c r="BH257" s="24"/>
      <c r="BL257" s="3"/>
    </row>
    <row r="258" spans="1:64" x14ac:dyDescent="0.25">
      <c r="A258" s="12">
        <v>45119</v>
      </c>
      <c r="B258" s="115">
        <v>-0.23264831329971539</v>
      </c>
      <c r="C258">
        <v>3</v>
      </c>
      <c r="D258" t="s">
        <v>4485</v>
      </c>
      <c r="E258" s="3" t="s">
        <v>4485</v>
      </c>
      <c r="F258" s="13" t="s">
        <v>4485</v>
      </c>
      <c r="H258" s="16">
        <v>-0.79982807691354774</v>
      </c>
      <c r="I258">
        <v>3</v>
      </c>
      <c r="J258" t="s">
        <v>4485</v>
      </c>
      <c r="K258" s="3" t="s">
        <v>4485</v>
      </c>
      <c r="L258" s="13" t="s">
        <v>4485</v>
      </c>
      <c r="N258" s="115">
        <v>2.2187004754358099</v>
      </c>
      <c r="O258">
        <v>3</v>
      </c>
      <c r="P258" t="s">
        <v>4485</v>
      </c>
      <c r="Q258" s="3" t="s">
        <v>4485</v>
      </c>
      <c r="R258" s="13" t="s">
        <v>4485</v>
      </c>
      <c r="T258" s="115">
        <v>3.2090753468407445</v>
      </c>
      <c r="U258">
        <v>3</v>
      </c>
      <c r="V258" t="s">
        <v>4485</v>
      </c>
      <c r="W258" s="3" t="s">
        <v>4485</v>
      </c>
      <c r="X258" s="13" t="s">
        <v>4485</v>
      </c>
      <c r="Z258" s="16">
        <v>5.4642062181374236</v>
      </c>
      <c r="AA258">
        <v>3</v>
      </c>
      <c r="AB258" t="s">
        <v>4485</v>
      </c>
      <c r="AC258" s="3" t="s">
        <v>4485</v>
      </c>
      <c r="AD258" s="13" t="s">
        <v>4485</v>
      </c>
      <c r="AF258" s="16">
        <v>-0.18375241779497978</v>
      </c>
      <c r="AG258">
        <v>3</v>
      </c>
      <c r="AH258" t="s">
        <v>4485</v>
      </c>
      <c r="AI258" s="3" t="s">
        <v>4485</v>
      </c>
      <c r="AJ258" s="13" t="s">
        <v>4485</v>
      </c>
      <c r="AL258" s="115">
        <v>-1.4510157109976984</v>
      </c>
      <c r="AM258">
        <v>3</v>
      </c>
      <c r="AN258" t="s">
        <v>4485</v>
      </c>
      <c r="AO258" s="3" t="s">
        <v>4485</v>
      </c>
      <c r="AP258" s="13" t="s">
        <v>4485</v>
      </c>
      <c r="AR258" s="16">
        <v>0.47197640117993656</v>
      </c>
      <c r="AS258">
        <v>3</v>
      </c>
      <c r="AT258" t="s">
        <v>4485</v>
      </c>
      <c r="AU258" s="3" t="s">
        <v>4485</v>
      </c>
      <c r="AV258" s="13" t="s">
        <v>4485</v>
      </c>
      <c r="AY258" s="24">
        <v>-0.28344496229308613</v>
      </c>
      <c r="AZ258" s="24" t="s">
        <v>4485</v>
      </c>
      <c r="BA258" s="24" t="s">
        <v>4485</v>
      </c>
      <c r="BF258" s="24">
        <v>0.97463660343344538</v>
      </c>
      <c r="BG258" s="24"/>
      <c r="BH258" s="24"/>
      <c r="BL258" s="3"/>
    </row>
    <row r="259" spans="1:64" x14ac:dyDescent="0.25">
      <c r="A259" s="12">
        <v>45120</v>
      </c>
      <c r="B259" s="115">
        <v>-1.8266614846482769</v>
      </c>
      <c r="C259">
        <v>4</v>
      </c>
      <c r="D259">
        <v>-3.734756097560969</v>
      </c>
      <c r="E259" s="3" t="s">
        <v>4485</v>
      </c>
      <c r="F259" s="13" t="s">
        <v>4485</v>
      </c>
      <c r="H259" s="16">
        <v>0.74684071656714746</v>
      </c>
      <c r="I259">
        <v>4</v>
      </c>
      <c r="J259">
        <v>-1.9327472099662637</v>
      </c>
      <c r="K259" s="3" t="s">
        <v>4485</v>
      </c>
      <c r="L259" s="13" t="s">
        <v>4485</v>
      </c>
      <c r="N259" s="115">
        <v>-4.1602067183462594</v>
      </c>
      <c r="O259">
        <v>4</v>
      </c>
      <c r="P259">
        <v>7.5696055684454659</v>
      </c>
      <c r="Q259" s="3" t="s">
        <v>4485</v>
      </c>
      <c r="R259" s="13" t="s">
        <v>4485</v>
      </c>
      <c r="T259" s="115">
        <v>3.7479886124520272</v>
      </c>
      <c r="U259">
        <v>4</v>
      </c>
      <c r="V259">
        <v>9.3116669709694975</v>
      </c>
      <c r="W259" s="3" t="s">
        <v>4485</v>
      </c>
      <c r="X259" s="13" t="s">
        <v>4485</v>
      </c>
      <c r="Z259" s="16">
        <v>3.8739106753812704</v>
      </c>
      <c r="AA259">
        <v>4</v>
      </c>
      <c r="AB259">
        <v>7.1343304543220381</v>
      </c>
      <c r="AC259" s="3" t="s">
        <v>4485</v>
      </c>
      <c r="AD259" s="13" t="s">
        <v>4485</v>
      </c>
      <c r="AF259" s="16">
        <v>-0.30035849239413903</v>
      </c>
      <c r="AG259">
        <v>4</v>
      </c>
      <c r="AH259">
        <v>-6.1388306120587393</v>
      </c>
      <c r="AI259" s="3" t="s">
        <v>4485</v>
      </c>
      <c r="AJ259" s="13" t="s">
        <v>4485</v>
      </c>
      <c r="AL259" s="115">
        <v>-7.1080422420789185E-2</v>
      </c>
      <c r="AM259">
        <v>4</v>
      </c>
      <c r="AN259">
        <v>-4.1958722741433041</v>
      </c>
      <c r="AO259" s="3" t="s">
        <v>4485</v>
      </c>
      <c r="AP259" s="13" t="s">
        <v>4485</v>
      </c>
      <c r="AR259" s="16">
        <v>9.7866510080250532E-2</v>
      </c>
      <c r="AS259">
        <v>4</v>
      </c>
      <c r="AT259">
        <v>2.2799999999999954</v>
      </c>
      <c r="AU259" s="3" t="s">
        <v>4485</v>
      </c>
      <c r="AV259" s="13" t="s">
        <v>4485</v>
      </c>
      <c r="AY259" s="24">
        <v>0.15192707500400185</v>
      </c>
      <c r="AZ259" s="24">
        <v>-0.42852087212075141</v>
      </c>
      <c r="BA259" s="24" t="s">
        <v>4485</v>
      </c>
      <c r="BF259" s="24">
        <v>0.13522885167562981</v>
      </c>
      <c r="BG259" s="24">
        <v>0.95885195349149999</v>
      </c>
      <c r="BH259" s="24"/>
      <c r="BL259" s="3"/>
    </row>
    <row r="260" spans="1:64" x14ac:dyDescent="0.25">
      <c r="A260" s="12">
        <v>45121</v>
      </c>
      <c r="B260" s="115">
        <v>1.1876484560570071</v>
      </c>
      <c r="C260">
        <v>5</v>
      </c>
      <c r="D260" t="s">
        <v>4485</v>
      </c>
      <c r="E260" s="3" t="s">
        <v>4485</v>
      </c>
      <c r="F260" s="13" t="s">
        <v>4485</v>
      </c>
      <c r="H260" s="16">
        <v>1.1038239615811958</v>
      </c>
      <c r="I260">
        <v>5</v>
      </c>
      <c r="J260" t="s">
        <v>4485</v>
      </c>
      <c r="K260" s="3" t="s">
        <v>4485</v>
      </c>
      <c r="L260" s="13" t="s">
        <v>4485</v>
      </c>
      <c r="N260" s="115">
        <v>5.12267457535724</v>
      </c>
      <c r="O260">
        <v>5</v>
      </c>
      <c r="P260" t="s">
        <v>4485</v>
      </c>
      <c r="Q260" s="3" t="s">
        <v>4485</v>
      </c>
      <c r="R260" s="13" t="s">
        <v>4485</v>
      </c>
      <c r="T260" s="115">
        <v>-3.2904626691164105</v>
      </c>
      <c r="U260">
        <v>5</v>
      </c>
      <c r="V260" t="s">
        <v>4485</v>
      </c>
      <c r="W260" s="3" t="s">
        <v>4485</v>
      </c>
      <c r="X260" s="13" t="s">
        <v>4485</v>
      </c>
      <c r="Z260" s="16">
        <v>-2.7528347643704527</v>
      </c>
      <c r="AA260">
        <v>5</v>
      </c>
      <c r="AB260" t="s">
        <v>4485</v>
      </c>
      <c r="AC260" s="3" t="s">
        <v>4485</v>
      </c>
      <c r="AD260" s="13" t="s">
        <v>4485</v>
      </c>
      <c r="AF260" s="16">
        <v>-8.9893100097177311E-2</v>
      </c>
      <c r="AG260">
        <v>5</v>
      </c>
      <c r="AH260" t="s">
        <v>4485</v>
      </c>
      <c r="AI260" s="3" t="s">
        <v>4485</v>
      </c>
      <c r="AJ260" s="13" t="s">
        <v>4485</v>
      </c>
      <c r="AL260" s="115">
        <v>0.22355451681738964</v>
      </c>
      <c r="AM260">
        <v>5</v>
      </c>
      <c r="AN260" t="s">
        <v>4485</v>
      </c>
      <c r="AO260" s="3" t="s">
        <v>4485</v>
      </c>
      <c r="AP260" s="13" t="s">
        <v>4485</v>
      </c>
      <c r="AR260" s="16">
        <v>0.13687915526007929</v>
      </c>
      <c r="AS260">
        <v>5</v>
      </c>
      <c r="AT260" t="s">
        <v>4485</v>
      </c>
      <c r="AU260" s="3" t="s">
        <v>4485</v>
      </c>
      <c r="AV260" s="13" t="s">
        <v>4485</v>
      </c>
      <c r="AY260" s="24">
        <v>0.7765114931427467</v>
      </c>
      <c r="AZ260" s="24" t="s">
        <v>4485</v>
      </c>
      <c r="BA260" s="24" t="s">
        <v>4485</v>
      </c>
      <c r="BF260" s="24">
        <v>0.23134385737468124</v>
      </c>
      <c r="BG260" s="24"/>
      <c r="BH260" s="24"/>
      <c r="BL260" s="3"/>
    </row>
    <row r="261" spans="1:64" x14ac:dyDescent="0.25">
      <c r="A261" s="12">
        <v>45124</v>
      </c>
      <c r="B261" s="115">
        <v>2.6212832550860785</v>
      </c>
      <c r="C261">
        <v>1</v>
      </c>
      <c r="D261" t="s">
        <v>4485</v>
      </c>
      <c r="E261" s="3" t="s">
        <v>4485</v>
      </c>
      <c r="F261" s="13" t="s">
        <v>4485</v>
      </c>
      <c r="H261" s="16">
        <v>-0.1315635199581178</v>
      </c>
      <c r="I261">
        <v>1</v>
      </c>
      <c r="J261" t="s">
        <v>4485</v>
      </c>
      <c r="K261" s="3" t="s">
        <v>4485</v>
      </c>
      <c r="L261" s="13" t="s">
        <v>4485</v>
      </c>
      <c r="N261" s="115">
        <v>-1.6670941266991539</v>
      </c>
      <c r="O261">
        <v>1</v>
      </c>
      <c r="P261" t="s">
        <v>4485</v>
      </c>
      <c r="Q261" s="3" t="s">
        <v>4485</v>
      </c>
      <c r="R261" s="13" t="s">
        <v>4485</v>
      </c>
      <c r="T261" s="115">
        <v>3.328398716999744</v>
      </c>
      <c r="U261">
        <v>1</v>
      </c>
      <c r="V261" t="s">
        <v>4485</v>
      </c>
      <c r="W261" s="3" t="s">
        <v>4485</v>
      </c>
      <c r="X261" s="13" t="s">
        <v>4485</v>
      </c>
      <c r="Z261" s="16">
        <v>-6.7399069892835478E-2</v>
      </c>
      <c r="AA261">
        <v>1</v>
      </c>
      <c r="AB261" t="s">
        <v>4485</v>
      </c>
      <c r="AC261" s="3" t="s">
        <v>4485</v>
      </c>
      <c r="AD261" s="13" t="s">
        <v>4485</v>
      </c>
      <c r="AF261" s="16">
        <v>4.3771125647452322E-2</v>
      </c>
      <c r="AG261">
        <v>1</v>
      </c>
      <c r="AH261" t="s">
        <v>4485</v>
      </c>
      <c r="AI261" s="3" t="s">
        <v>4485</v>
      </c>
      <c r="AJ261" s="13" t="s">
        <v>4485</v>
      </c>
      <c r="AL261" s="115">
        <v>0.99361249112846683</v>
      </c>
      <c r="AM261">
        <v>1</v>
      </c>
      <c r="AN261" t="s">
        <v>4485</v>
      </c>
      <c r="AO261" s="3" t="s">
        <v>4485</v>
      </c>
      <c r="AP261" s="13" t="s">
        <v>4485</v>
      </c>
      <c r="AR261" s="16">
        <v>-0.27338410466706387</v>
      </c>
      <c r="AS261">
        <v>1</v>
      </c>
      <c r="AT261" t="s">
        <v>4485</v>
      </c>
      <c r="AU261" s="3" t="s">
        <v>4485</v>
      </c>
      <c r="AV261" s="13" t="s">
        <v>4485</v>
      </c>
      <c r="AY261" s="24">
        <v>0.75110531830611937</v>
      </c>
      <c r="AZ261" s="24" t="s">
        <v>4485</v>
      </c>
      <c r="BA261" s="24" t="s">
        <v>4485</v>
      </c>
      <c r="BF261" s="24">
        <v>0.69619600145970029</v>
      </c>
      <c r="BG261" s="24"/>
      <c r="BH261" s="24"/>
      <c r="BL261" s="3"/>
    </row>
    <row r="262" spans="1:64" x14ac:dyDescent="0.25">
      <c r="A262" s="12">
        <v>45125</v>
      </c>
      <c r="B262" s="115">
        <v>-0.91498284407168662</v>
      </c>
      <c r="C262">
        <v>2</v>
      </c>
      <c r="D262" t="s">
        <v>4485</v>
      </c>
      <c r="E262" s="3" t="s">
        <v>4485</v>
      </c>
      <c r="F262" s="13" t="s">
        <v>4485</v>
      </c>
      <c r="H262" s="16">
        <v>-0.50169210165988409</v>
      </c>
      <c r="I262">
        <v>2</v>
      </c>
      <c r="J262" t="s">
        <v>4485</v>
      </c>
      <c r="K262" s="3" t="s">
        <v>4485</v>
      </c>
      <c r="L262" s="13" t="s">
        <v>4485</v>
      </c>
      <c r="N262" s="115">
        <v>-2.2430881585811075</v>
      </c>
      <c r="O262">
        <v>2</v>
      </c>
      <c r="P262" t="s">
        <v>4485</v>
      </c>
      <c r="Q262" s="3" t="s">
        <v>4485</v>
      </c>
      <c r="R262" s="13" t="s">
        <v>4485</v>
      </c>
      <c r="T262" s="115">
        <v>-1.07929988777191</v>
      </c>
      <c r="U262">
        <v>2</v>
      </c>
      <c r="V262" t="s">
        <v>4485</v>
      </c>
      <c r="W262" s="3" t="s">
        <v>4485</v>
      </c>
      <c r="X262" s="13" t="s">
        <v>4485</v>
      </c>
      <c r="Z262" s="16">
        <v>-0.59351183651446371</v>
      </c>
      <c r="AA262">
        <v>2</v>
      </c>
      <c r="AB262" t="s">
        <v>4485</v>
      </c>
      <c r="AC262" s="3" t="s">
        <v>4485</v>
      </c>
      <c r="AD262" s="13" t="s">
        <v>4485</v>
      </c>
      <c r="AF262" s="16">
        <v>-0.94795945650325597</v>
      </c>
      <c r="AG262">
        <v>2</v>
      </c>
      <c r="AH262" t="s">
        <v>4485</v>
      </c>
      <c r="AI262" s="3" t="s">
        <v>4485</v>
      </c>
      <c r="AJ262" s="13" t="s">
        <v>4485</v>
      </c>
      <c r="AL262" s="115">
        <v>-0.65254492520831242</v>
      </c>
      <c r="AM262">
        <v>2</v>
      </c>
      <c r="AN262" t="s">
        <v>4485</v>
      </c>
      <c r="AO262" s="3" t="s">
        <v>4485</v>
      </c>
      <c r="AP262" s="13" t="s">
        <v>4485</v>
      </c>
      <c r="AR262" s="16">
        <v>-0.21539064029762403</v>
      </c>
      <c r="AS262">
        <v>2</v>
      </c>
      <c r="AT262" t="s">
        <v>4485</v>
      </c>
      <c r="AU262" s="3" t="s">
        <v>4485</v>
      </c>
      <c r="AV262" s="13" t="s">
        <v>4485</v>
      </c>
      <c r="AY262" s="24">
        <v>0.19176671427012865</v>
      </c>
      <c r="AZ262" s="24" t="s">
        <v>4485</v>
      </c>
      <c r="BA262" s="24" t="s">
        <v>4485</v>
      </c>
      <c r="BF262" s="24">
        <v>-0.904747477607446</v>
      </c>
      <c r="BG262" s="24"/>
      <c r="BH262" s="24"/>
      <c r="BL262" s="3"/>
    </row>
    <row r="263" spans="1:64" x14ac:dyDescent="0.25">
      <c r="A263" s="12">
        <v>45126</v>
      </c>
      <c r="B263" s="115">
        <v>-0.11542901115812025</v>
      </c>
      <c r="C263">
        <v>3</v>
      </c>
      <c r="D263" t="s">
        <v>4485</v>
      </c>
      <c r="E263" s="3" t="s">
        <v>4485</v>
      </c>
      <c r="F263" s="13" t="s">
        <v>4485</v>
      </c>
      <c r="H263" s="16">
        <v>4.9804759853231489E-2</v>
      </c>
      <c r="I263">
        <v>3</v>
      </c>
      <c r="J263" t="s">
        <v>4485</v>
      </c>
      <c r="K263" s="3" t="s">
        <v>4485</v>
      </c>
      <c r="L263" s="13" t="s">
        <v>4485</v>
      </c>
      <c r="N263" s="115">
        <v>2.7748132337246467</v>
      </c>
      <c r="O263">
        <v>3</v>
      </c>
      <c r="P263" t="s">
        <v>4485</v>
      </c>
      <c r="Q263" s="3" t="s">
        <v>4485</v>
      </c>
      <c r="R263" s="13" t="s">
        <v>4485</v>
      </c>
      <c r="T263" s="115">
        <v>-0.91969005720905339</v>
      </c>
      <c r="U263">
        <v>3</v>
      </c>
      <c r="V263" t="s">
        <v>4485</v>
      </c>
      <c r="W263" s="3" t="s">
        <v>4485</v>
      </c>
      <c r="X263" s="13" t="s">
        <v>4485</v>
      </c>
      <c r="Z263" s="16">
        <v>1.1126942126331407</v>
      </c>
      <c r="AA263">
        <v>3</v>
      </c>
      <c r="AB263" t="s">
        <v>4485</v>
      </c>
      <c r="AC263" s="3" t="s">
        <v>4485</v>
      </c>
      <c r="AD263" s="13" t="s">
        <v>4485</v>
      </c>
      <c r="AF263" s="16">
        <v>7.3617825329484413E-3</v>
      </c>
      <c r="AG263">
        <v>3</v>
      </c>
      <c r="AH263" t="s">
        <v>4485</v>
      </c>
      <c r="AI263" s="3" t="s">
        <v>4485</v>
      </c>
      <c r="AJ263" s="13" t="s">
        <v>4485</v>
      </c>
      <c r="AL263" s="115">
        <v>1.2530315278900541</v>
      </c>
      <c r="AM263">
        <v>3</v>
      </c>
      <c r="AN263" t="s">
        <v>4485</v>
      </c>
      <c r="AO263" s="3" t="s">
        <v>4485</v>
      </c>
      <c r="AP263" s="13" t="s">
        <v>4485</v>
      </c>
      <c r="AR263" s="16">
        <v>0.6279434850863288</v>
      </c>
      <c r="AS263">
        <v>3</v>
      </c>
      <c r="AT263" t="s">
        <v>4485</v>
      </c>
      <c r="AU263" s="3" t="s">
        <v>4485</v>
      </c>
      <c r="AV263" s="13" t="s">
        <v>4485</v>
      </c>
      <c r="AY263" s="24">
        <v>0.42482625922504119</v>
      </c>
      <c r="AZ263" s="24" t="s">
        <v>4485</v>
      </c>
      <c r="BA263" s="24" t="s">
        <v>4485</v>
      </c>
      <c r="BF263" s="24">
        <v>0.5454541299726714</v>
      </c>
      <c r="BG263" s="24"/>
      <c r="BH263" s="24"/>
      <c r="BL263" s="3"/>
    </row>
    <row r="264" spans="1:64" x14ac:dyDescent="0.25">
      <c r="A264" s="12">
        <v>45127</v>
      </c>
      <c r="B264" s="115">
        <v>0</v>
      </c>
      <c r="C264">
        <v>4</v>
      </c>
      <c r="D264">
        <v>2.7711797307996946</v>
      </c>
      <c r="E264" s="3" t="s">
        <v>4485</v>
      </c>
      <c r="F264" s="13" t="s">
        <v>4485</v>
      </c>
      <c r="H264" s="16">
        <v>0.29744558830185686</v>
      </c>
      <c r="I264">
        <v>4</v>
      </c>
      <c r="J264">
        <v>0.81325691475137762</v>
      </c>
      <c r="K264" s="3" t="s">
        <v>4485</v>
      </c>
      <c r="L264" s="13" t="s">
        <v>4485</v>
      </c>
      <c r="N264" s="115">
        <v>-0.54517133956385411</v>
      </c>
      <c r="O264">
        <v>4</v>
      </c>
      <c r="P264">
        <v>3.2892963062820293</v>
      </c>
      <c r="Q264" s="3" t="s">
        <v>4485</v>
      </c>
      <c r="R264" s="13" t="s">
        <v>4485</v>
      </c>
      <c r="T264" s="115">
        <v>1.3399600448277542</v>
      </c>
      <c r="U264">
        <v>4</v>
      </c>
      <c r="V264">
        <v>-0.74685628385309299</v>
      </c>
      <c r="W264" s="3" t="s">
        <v>4485</v>
      </c>
      <c r="X264" s="13" t="s">
        <v>4485</v>
      </c>
      <c r="Z264" s="16">
        <v>4.2004965443199449</v>
      </c>
      <c r="AA264">
        <v>4</v>
      </c>
      <c r="AB264">
        <v>1.7827882283542009</v>
      </c>
      <c r="AC264" s="3" t="s">
        <v>4485</v>
      </c>
      <c r="AD264" s="13" t="s">
        <v>4485</v>
      </c>
      <c r="AF264" s="16">
        <v>-0.82200520194336757</v>
      </c>
      <c r="AG264">
        <v>4</v>
      </c>
      <c r="AH264">
        <v>-1.8002915451895023</v>
      </c>
      <c r="AI264" s="3" t="s">
        <v>4485</v>
      </c>
      <c r="AJ264" s="13" t="s">
        <v>4485</v>
      </c>
      <c r="AL264" s="115">
        <v>0.77844311377245057</v>
      </c>
      <c r="AM264">
        <v>4</v>
      </c>
      <c r="AN264">
        <v>2.611523219185035</v>
      </c>
      <c r="AO264" s="3" t="s">
        <v>4485</v>
      </c>
      <c r="AP264" s="13" t="s">
        <v>4485</v>
      </c>
      <c r="AR264" s="16">
        <v>0.17550702028082898</v>
      </c>
      <c r="AS264">
        <v>4</v>
      </c>
      <c r="AT264">
        <v>0.44974579585453039</v>
      </c>
      <c r="AU264" s="3" t="s">
        <v>4485</v>
      </c>
      <c r="AV264" s="13" t="s">
        <v>4485</v>
      </c>
      <c r="AY264" s="24">
        <v>0.73614125844860745</v>
      </c>
      <c r="AZ264" s="24">
        <v>2.9123688107655732</v>
      </c>
      <c r="BA264" s="24" t="s">
        <v>4485</v>
      </c>
      <c r="BF264" s="24">
        <v>0.55149676433982242</v>
      </c>
      <c r="BG264" s="24">
        <v>1.7471172176831999</v>
      </c>
      <c r="BH264" s="24"/>
      <c r="BL264" s="3"/>
    </row>
    <row r="265" spans="1:64" x14ac:dyDescent="0.25">
      <c r="A265" s="12">
        <v>45128</v>
      </c>
      <c r="B265" s="115">
        <v>1.1941448382126216</v>
      </c>
      <c r="C265">
        <v>5</v>
      </c>
      <c r="D265" t="s">
        <v>4485</v>
      </c>
      <c r="E265" s="3" t="s">
        <v>4485</v>
      </c>
      <c r="F265" s="13" t="s">
        <v>4485</v>
      </c>
      <c r="H265" s="16">
        <v>0.27427677616771529</v>
      </c>
      <c r="I265">
        <v>5</v>
      </c>
      <c r="J265" t="s">
        <v>4485</v>
      </c>
      <c r="K265" s="3" t="s">
        <v>4485</v>
      </c>
      <c r="L265" s="13" t="s">
        <v>4485</v>
      </c>
      <c r="N265" s="115">
        <v>-1.1485251892456365</v>
      </c>
      <c r="O265">
        <v>5</v>
      </c>
      <c r="P265" t="s">
        <v>4485</v>
      </c>
      <c r="Q265" s="3" t="s">
        <v>4485</v>
      </c>
      <c r="R265" s="13" t="s">
        <v>4485</v>
      </c>
      <c r="T265" s="115">
        <v>-1.0698144052312721</v>
      </c>
      <c r="U265">
        <v>5</v>
      </c>
      <c r="V265" t="s">
        <v>4485</v>
      </c>
      <c r="W265" s="3" t="s">
        <v>4485</v>
      </c>
      <c r="X265" s="13" t="s">
        <v>4485</v>
      </c>
      <c r="Z265" s="16">
        <v>-2.8527271556442897</v>
      </c>
      <c r="AA265">
        <v>5</v>
      </c>
      <c r="AB265" t="s">
        <v>4485</v>
      </c>
      <c r="AC265" s="3" t="s">
        <v>4485</v>
      </c>
      <c r="AD265" s="13" t="s">
        <v>4485</v>
      </c>
      <c r="AF265" s="16">
        <v>-4.940745688908688</v>
      </c>
      <c r="AG265">
        <v>5</v>
      </c>
      <c r="AH265" t="s">
        <v>4485</v>
      </c>
      <c r="AI265" s="3" t="s">
        <v>4485</v>
      </c>
      <c r="AJ265" s="13" t="s">
        <v>4485</v>
      </c>
      <c r="AL265" s="115">
        <v>-0.85165379283025455</v>
      </c>
      <c r="AM265">
        <v>5</v>
      </c>
      <c r="AN265" t="s">
        <v>4485</v>
      </c>
      <c r="AO265" s="3" t="s">
        <v>4485</v>
      </c>
      <c r="AP265" s="13" t="s">
        <v>4485</v>
      </c>
      <c r="AR265" s="16">
        <v>0.46719875413665113</v>
      </c>
      <c r="AS265">
        <v>5</v>
      </c>
      <c r="AT265" t="s">
        <v>4485</v>
      </c>
      <c r="AU265" s="3" t="s">
        <v>4485</v>
      </c>
      <c r="AV265" s="13" t="s">
        <v>4485</v>
      </c>
      <c r="AY265" s="24">
        <v>-1.1719717805812631</v>
      </c>
      <c r="AZ265" s="24" t="s">
        <v>4485</v>
      </c>
      <c r="BA265" s="24" t="s">
        <v>4485</v>
      </c>
      <c r="BF265" s="24">
        <v>-1.1381966780434749</v>
      </c>
      <c r="BG265" s="24"/>
      <c r="BH265" s="24"/>
      <c r="BL265" s="3"/>
    </row>
    <row r="266" spans="1:64" x14ac:dyDescent="0.25">
      <c r="A266" s="12">
        <v>45131</v>
      </c>
      <c r="B266" s="115">
        <v>-0.72325846973733432</v>
      </c>
      <c r="C266">
        <v>1</v>
      </c>
      <c r="D266" t="s">
        <v>4485</v>
      </c>
      <c r="E266" s="3" t="s">
        <v>4485</v>
      </c>
      <c r="F266" s="13" t="s">
        <v>4485</v>
      </c>
      <c r="H266" s="16">
        <v>2.1497605619975428</v>
      </c>
      <c r="I266">
        <v>1</v>
      </c>
      <c r="J266" t="s">
        <v>4485</v>
      </c>
      <c r="K266" s="3" t="s">
        <v>4485</v>
      </c>
      <c r="L266" s="13" t="s">
        <v>4485</v>
      </c>
      <c r="N266" s="115">
        <v>11.671507789807233</v>
      </c>
      <c r="O266">
        <v>1</v>
      </c>
      <c r="P266" t="s">
        <v>4485</v>
      </c>
      <c r="Q266" s="3" t="s">
        <v>4485</v>
      </c>
      <c r="R266" s="13" t="s">
        <v>4485</v>
      </c>
      <c r="T266" s="115">
        <v>-2.2016475905810395</v>
      </c>
      <c r="U266">
        <v>1</v>
      </c>
      <c r="V266" t="s">
        <v>4485</v>
      </c>
      <c r="W266" s="3" t="s">
        <v>4485</v>
      </c>
      <c r="X266" s="13" t="s">
        <v>4485</v>
      </c>
      <c r="Z266" s="16">
        <v>-1.2528171814927658</v>
      </c>
      <c r="AA266">
        <v>1</v>
      </c>
      <c r="AB266" t="s">
        <v>4485</v>
      </c>
      <c r="AC266" s="3" t="s">
        <v>4485</v>
      </c>
      <c r="AD266" s="13" t="s">
        <v>4485</v>
      </c>
      <c r="AF266" s="16">
        <v>-1.0853157045442667</v>
      </c>
      <c r="AG266">
        <v>1</v>
      </c>
      <c r="AH266" t="s">
        <v>4485</v>
      </c>
      <c r="AI266" s="3" t="s">
        <v>4485</v>
      </c>
      <c r="AJ266" s="13" t="s">
        <v>4485</v>
      </c>
      <c r="AL266" s="115">
        <v>-1.3583699560527389</v>
      </c>
      <c r="AM266">
        <v>1</v>
      </c>
      <c r="AN266" t="s">
        <v>4485</v>
      </c>
      <c r="AO266" s="3" t="s">
        <v>4485</v>
      </c>
      <c r="AP266" s="13" t="s">
        <v>4485</v>
      </c>
      <c r="AR266" s="16">
        <v>0.31001743848091895</v>
      </c>
      <c r="AS266">
        <v>1</v>
      </c>
      <c r="AT266" t="s">
        <v>4485</v>
      </c>
      <c r="AU266" s="3" t="s">
        <v>4485</v>
      </c>
      <c r="AV266" s="13" t="s">
        <v>4485</v>
      </c>
      <c r="AY266" s="24">
        <v>-0.36794125094961488</v>
      </c>
      <c r="AZ266" s="24" t="s">
        <v>4485</v>
      </c>
      <c r="BA266" s="24" t="s">
        <v>4485</v>
      </c>
      <c r="BF266" s="24">
        <v>0.81007283218576109</v>
      </c>
      <c r="BG266" s="24"/>
      <c r="BH266" s="24"/>
      <c r="BL266" s="3"/>
    </row>
    <row r="267" spans="1:64" x14ac:dyDescent="0.25">
      <c r="A267" s="12">
        <v>45132</v>
      </c>
      <c r="B267" s="115">
        <v>-0.53680981595093324</v>
      </c>
      <c r="C267">
        <v>2</v>
      </c>
      <c r="D267" t="s">
        <v>4485</v>
      </c>
      <c r="E267" s="3" t="s">
        <v>4485</v>
      </c>
      <c r="F267" s="13" t="s">
        <v>4485</v>
      </c>
      <c r="H267" s="16">
        <v>-0.69759060268304851</v>
      </c>
      <c r="I267">
        <v>2</v>
      </c>
      <c r="J267" t="s">
        <v>4485</v>
      </c>
      <c r="K267" s="3" t="s">
        <v>4485</v>
      </c>
      <c r="L267" s="13" t="s">
        <v>4485</v>
      </c>
      <c r="N267" s="115">
        <v>-2.1045164341451827</v>
      </c>
      <c r="O267">
        <v>2</v>
      </c>
      <c r="P267" t="s">
        <v>4485</v>
      </c>
      <c r="Q267" s="3" t="s">
        <v>4485</v>
      </c>
      <c r="R267" s="13" t="s">
        <v>4485</v>
      </c>
      <c r="T267" s="115">
        <v>-0.74791899614858759</v>
      </c>
      <c r="U267">
        <v>2</v>
      </c>
      <c r="V267" t="s">
        <v>4485</v>
      </c>
      <c r="W267" s="3" t="s">
        <v>4485</v>
      </c>
      <c r="X267" s="13" t="s">
        <v>4485</v>
      </c>
      <c r="Z267" s="16">
        <v>-3.5376250251728565</v>
      </c>
      <c r="AA267">
        <v>2</v>
      </c>
      <c r="AB267" t="s">
        <v>4485</v>
      </c>
      <c r="AC267" s="3" t="s">
        <v>4485</v>
      </c>
      <c r="AD267" s="13" t="s">
        <v>4485</v>
      </c>
      <c r="AF267" s="16">
        <v>0.43152216813577404</v>
      </c>
      <c r="AG267">
        <v>2</v>
      </c>
      <c r="AH267" t="s">
        <v>4485</v>
      </c>
      <c r="AI267" s="3" t="s">
        <v>4485</v>
      </c>
      <c r="AJ267" s="13" t="s">
        <v>4485</v>
      </c>
      <c r="AL267" s="115">
        <v>-2.7946537059538299</v>
      </c>
      <c r="AM267">
        <v>2</v>
      </c>
      <c r="AN267" t="s">
        <v>4485</v>
      </c>
      <c r="AO267" s="3" t="s">
        <v>4485</v>
      </c>
      <c r="AP267" s="13" t="s">
        <v>4485</v>
      </c>
      <c r="AR267" s="16">
        <v>1.3907668533899809</v>
      </c>
      <c r="AS267">
        <v>2</v>
      </c>
      <c r="AT267" t="s">
        <v>4485</v>
      </c>
      <c r="AU267" s="3" t="s">
        <v>4485</v>
      </c>
      <c r="AV267" s="13" t="s">
        <v>4485</v>
      </c>
      <c r="AY267" s="24">
        <v>4.193703345050287E-2</v>
      </c>
      <c r="AZ267" s="24" t="s">
        <v>4485</v>
      </c>
      <c r="BA267" s="24" t="s">
        <v>4485</v>
      </c>
      <c r="BF267" s="24">
        <v>-0.94364490532836487</v>
      </c>
      <c r="BG267" s="24"/>
      <c r="BH267" s="24"/>
      <c r="BL267" s="3"/>
    </row>
    <row r="268" spans="1:64" x14ac:dyDescent="0.25">
      <c r="A268" s="12">
        <v>45133</v>
      </c>
      <c r="B268" s="115">
        <v>1.6576715497301511</v>
      </c>
      <c r="C268">
        <v>3</v>
      </c>
      <c r="D268" t="s">
        <v>4485</v>
      </c>
      <c r="E268" s="3" t="s">
        <v>4485</v>
      </c>
      <c r="F268" s="13" t="s">
        <v>4485</v>
      </c>
      <c r="H268" s="16">
        <v>1.2830611729155128</v>
      </c>
      <c r="I268">
        <v>3</v>
      </c>
      <c r="J268" t="s">
        <v>4485</v>
      </c>
      <c r="K268" s="3" t="s">
        <v>4485</v>
      </c>
      <c r="L268" s="13" t="s">
        <v>4485</v>
      </c>
      <c r="N268" s="115">
        <v>2.6570048309178742</v>
      </c>
      <c r="O268">
        <v>3</v>
      </c>
      <c r="P268" t="s">
        <v>4485</v>
      </c>
      <c r="Q268" s="3" t="s">
        <v>4485</v>
      </c>
      <c r="R268" s="13" t="s">
        <v>4485</v>
      </c>
      <c r="T268" s="115">
        <v>0.41307830963348685</v>
      </c>
      <c r="U268">
        <v>3</v>
      </c>
      <c r="V268" t="s">
        <v>4485</v>
      </c>
      <c r="W268" s="3" t="s">
        <v>4485</v>
      </c>
      <c r="X268" s="13" t="s">
        <v>4485</v>
      </c>
      <c r="Z268" s="16">
        <v>-0.86986778009742527</v>
      </c>
      <c r="AA268">
        <v>3</v>
      </c>
      <c r="AB268" t="s">
        <v>4485</v>
      </c>
      <c r="AC268" s="3" t="s">
        <v>4485</v>
      </c>
      <c r="AD268" s="13" t="s">
        <v>4485</v>
      </c>
      <c r="AF268" s="16">
        <v>2.4784510990594435</v>
      </c>
      <c r="AG268">
        <v>3</v>
      </c>
      <c r="AH268" t="s">
        <v>4485</v>
      </c>
      <c r="AI268" s="3" t="s">
        <v>4485</v>
      </c>
      <c r="AJ268" s="13" t="s">
        <v>4485</v>
      </c>
      <c r="AL268" s="115">
        <v>1.5937499999999951</v>
      </c>
      <c r="AM268">
        <v>3</v>
      </c>
      <c r="AN268" t="s">
        <v>4485</v>
      </c>
      <c r="AO268" s="3" t="s">
        <v>4485</v>
      </c>
      <c r="AP268" s="13" t="s">
        <v>4485</v>
      </c>
      <c r="AR268" s="16">
        <v>2.8957896742236704</v>
      </c>
      <c r="AS268">
        <v>3</v>
      </c>
      <c r="AT268" t="s">
        <v>4485</v>
      </c>
      <c r="AU268" s="3" t="s">
        <v>4485</v>
      </c>
      <c r="AV268" s="13" t="s">
        <v>4485</v>
      </c>
      <c r="AY268" s="24">
        <v>0.49642795443228727</v>
      </c>
      <c r="AZ268" s="24" t="s">
        <v>4485</v>
      </c>
      <c r="BA268" s="24" t="s">
        <v>4485</v>
      </c>
      <c r="BF268" s="24">
        <v>1.6019811542118227</v>
      </c>
      <c r="BG268" s="24"/>
      <c r="BH268" s="24"/>
      <c r="BL268" s="3"/>
    </row>
    <row r="269" spans="1:64" x14ac:dyDescent="0.25">
      <c r="A269" s="12">
        <v>45134</v>
      </c>
      <c r="B269" s="115">
        <v>1.7823284034888087</v>
      </c>
      <c r="C269">
        <v>4</v>
      </c>
      <c r="D269">
        <v>3.3898305084745584</v>
      </c>
      <c r="E269" s="3" t="s">
        <v>4485</v>
      </c>
      <c r="F269" s="13" t="s">
        <v>4485</v>
      </c>
      <c r="H269" s="16">
        <v>-1.1347513965405347</v>
      </c>
      <c r="I269">
        <v>4</v>
      </c>
      <c r="J269">
        <v>1.8514366032338834</v>
      </c>
      <c r="K269" s="3" t="s">
        <v>4485</v>
      </c>
      <c r="L269" s="13" t="s">
        <v>4485</v>
      </c>
      <c r="N269" s="115">
        <v>-0.5176470588235268</v>
      </c>
      <c r="O269">
        <v>4</v>
      </c>
      <c r="P269">
        <v>10.362829548420773</v>
      </c>
      <c r="Q269" s="3" t="s">
        <v>4485</v>
      </c>
      <c r="R269" s="13" t="s">
        <v>4485</v>
      </c>
      <c r="T269" s="115">
        <v>-1.1344087361938715</v>
      </c>
      <c r="U269">
        <v>4</v>
      </c>
      <c r="V269">
        <v>-4.6687181459755802</v>
      </c>
      <c r="W269" s="3" t="s">
        <v>4485</v>
      </c>
      <c r="X269" s="13" t="s">
        <v>4485</v>
      </c>
      <c r="Z269" s="16">
        <v>-0.75114075114075429</v>
      </c>
      <c r="AA269">
        <v>4</v>
      </c>
      <c r="AB269">
        <v>-8.9574344774293344</v>
      </c>
      <c r="AC269" s="3" t="s">
        <v>4485</v>
      </c>
      <c r="AD269" s="13" t="s">
        <v>4485</v>
      </c>
      <c r="AF269" s="16">
        <v>-0.72606416975585053</v>
      </c>
      <c r="AG269">
        <v>4</v>
      </c>
      <c r="AH269">
        <v>-3.9288453450110139</v>
      </c>
      <c r="AI269" s="3" t="s">
        <v>4485</v>
      </c>
      <c r="AJ269" s="13" t="s">
        <v>4485</v>
      </c>
      <c r="AL269" s="115">
        <v>4.7472572541782085</v>
      </c>
      <c r="AM269">
        <v>4</v>
      </c>
      <c r="AN269">
        <v>1.1685482273717636</v>
      </c>
      <c r="AO269" s="3" t="s">
        <v>4485</v>
      </c>
      <c r="AP269" s="13" t="s">
        <v>4485</v>
      </c>
      <c r="AR269" s="16">
        <v>1.2405110164784172</v>
      </c>
      <c r="AS269">
        <v>4</v>
      </c>
      <c r="AT269">
        <v>6.4434494841346908</v>
      </c>
      <c r="AU269" s="3" t="s">
        <v>4485</v>
      </c>
      <c r="AV269" s="13" t="s">
        <v>4485</v>
      </c>
      <c r="AY269" s="24">
        <v>-0.59863587871555102</v>
      </c>
      <c r="AZ269" s="24">
        <v>-1.5979158272499079</v>
      </c>
      <c r="BA269" s="24" t="s">
        <v>4485</v>
      </c>
      <c r="BF269" s="24">
        <v>0.4911969401713675</v>
      </c>
      <c r="BG269" s="24">
        <v>0.82328394155774998</v>
      </c>
      <c r="BH269" s="24"/>
      <c r="BL269" s="3"/>
    </row>
    <row r="270" spans="1:64" x14ac:dyDescent="0.25">
      <c r="A270" s="12">
        <v>45135</v>
      </c>
      <c r="B270" s="115">
        <v>-0.14903129657227171</v>
      </c>
      <c r="C270">
        <v>5</v>
      </c>
      <c r="D270" t="s">
        <v>4485</v>
      </c>
      <c r="E270" s="3" t="s">
        <v>4485</v>
      </c>
      <c r="F270" s="13" t="s">
        <v>4485</v>
      </c>
      <c r="H270" s="16">
        <v>0.17652926022829329</v>
      </c>
      <c r="I270">
        <v>5</v>
      </c>
      <c r="J270" t="s">
        <v>4485</v>
      </c>
      <c r="K270" s="3" t="s">
        <v>4485</v>
      </c>
      <c r="L270" s="13" t="s">
        <v>4485</v>
      </c>
      <c r="N270" s="115">
        <v>-0.23651844843897823</v>
      </c>
      <c r="O270">
        <v>5</v>
      </c>
      <c r="P270" t="s">
        <v>4485</v>
      </c>
      <c r="Q270" s="3" t="s">
        <v>4485</v>
      </c>
      <c r="R270" s="13" t="s">
        <v>4485</v>
      </c>
      <c r="T270" s="115">
        <v>1.3390830685428936</v>
      </c>
      <c r="U270">
        <v>5</v>
      </c>
      <c r="V270" t="s">
        <v>4485</v>
      </c>
      <c r="W270" s="3" t="s">
        <v>4485</v>
      </c>
      <c r="X270" s="13" t="s">
        <v>4485</v>
      </c>
      <c r="Z270" s="16">
        <v>1.2943839298344855</v>
      </c>
      <c r="AA270">
        <v>5</v>
      </c>
      <c r="AB270" t="s">
        <v>4485</v>
      </c>
      <c r="AC270" s="3" t="s">
        <v>4485</v>
      </c>
      <c r="AD270" s="13" t="s">
        <v>4485</v>
      </c>
      <c r="AF270" s="16">
        <v>0.80348175426850388</v>
      </c>
      <c r="AG270">
        <v>5</v>
      </c>
      <c r="AH270" t="s">
        <v>4485</v>
      </c>
      <c r="AI270" s="3" t="s">
        <v>4485</v>
      </c>
      <c r="AJ270" s="13" t="s">
        <v>4485</v>
      </c>
      <c r="AL270" s="115">
        <v>0.93970242756460676</v>
      </c>
      <c r="AM270">
        <v>5</v>
      </c>
      <c r="AN270" t="s">
        <v>4485</v>
      </c>
      <c r="AO270" s="3" t="s">
        <v>4485</v>
      </c>
      <c r="AP270" s="13" t="s">
        <v>4485</v>
      </c>
      <c r="AR270" s="16">
        <v>-0.6766642282370029</v>
      </c>
      <c r="AS270">
        <v>5</v>
      </c>
      <c r="AT270" t="s">
        <v>4485</v>
      </c>
      <c r="AU270" s="3" t="s">
        <v>4485</v>
      </c>
      <c r="AV270" s="13" t="s">
        <v>4485</v>
      </c>
      <c r="AY270" s="24">
        <v>-7.0447967690589378E-2</v>
      </c>
      <c r="AZ270" s="24" t="s">
        <v>4485</v>
      </c>
      <c r="BA270" s="24" t="s">
        <v>4485</v>
      </c>
      <c r="BF270" s="24">
        <v>0.41575541439555386</v>
      </c>
      <c r="BG270" s="24"/>
      <c r="BH270" s="24"/>
      <c r="BL270" s="3"/>
    </row>
    <row r="271" spans="1:64" x14ac:dyDescent="0.25">
      <c r="A271" s="12">
        <v>45138</v>
      </c>
      <c r="B271" s="115">
        <v>-0.59701492537314282</v>
      </c>
      <c r="C271">
        <v>1</v>
      </c>
      <c r="D271" t="s">
        <v>4485</v>
      </c>
      <c r="E271" s="3" t="s">
        <v>4485</v>
      </c>
      <c r="F271" s="13" t="s">
        <v>4485</v>
      </c>
      <c r="H271" s="16">
        <v>1.3222394047979746</v>
      </c>
      <c r="I271">
        <v>1</v>
      </c>
      <c r="J271" t="s">
        <v>4485</v>
      </c>
      <c r="K271" s="3" t="s">
        <v>4485</v>
      </c>
      <c r="L271" s="13" t="s">
        <v>4485</v>
      </c>
      <c r="N271" s="115">
        <v>0.30820293978188984</v>
      </c>
      <c r="O271">
        <v>1</v>
      </c>
      <c r="P271" t="s">
        <v>4485</v>
      </c>
      <c r="Q271" s="3" t="s">
        <v>4485</v>
      </c>
      <c r="R271" s="13" t="s">
        <v>4485</v>
      </c>
      <c r="T271" s="115">
        <v>1.4159512255816871</v>
      </c>
      <c r="U271">
        <v>1</v>
      </c>
      <c r="V271" t="s">
        <v>4485</v>
      </c>
      <c r="W271" s="3" t="s">
        <v>4485</v>
      </c>
      <c r="X271" s="13" t="s">
        <v>4485</v>
      </c>
      <c r="Z271" s="16">
        <v>2.1646533063333568</v>
      </c>
      <c r="AA271">
        <v>1</v>
      </c>
      <c r="AB271" t="s">
        <v>4485</v>
      </c>
      <c r="AC271" s="3" t="s">
        <v>4485</v>
      </c>
      <c r="AD271" s="13" t="s">
        <v>4485</v>
      </c>
      <c r="AF271" s="16">
        <v>-0.17116725851366202</v>
      </c>
      <c r="AG271">
        <v>1</v>
      </c>
      <c r="AH271" t="s">
        <v>4485</v>
      </c>
      <c r="AI271" s="3" t="s">
        <v>4485</v>
      </c>
      <c r="AJ271" s="13" t="s">
        <v>4485</v>
      </c>
      <c r="AL271" s="115">
        <v>0.61093871217998008</v>
      </c>
      <c r="AM271">
        <v>1</v>
      </c>
      <c r="AN271" t="s">
        <v>4485</v>
      </c>
      <c r="AO271" s="3" t="s">
        <v>4485</v>
      </c>
      <c r="AP271" s="13" t="s">
        <v>4485</v>
      </c>
      <c r="AR271" s="16">
        <v>1.5282636715153664</v>
      </c>
      <c r="AS271">
        <v>1</v>
      </c>
      <c r="AT271" t="s">
        <v>4485</v>
      </c>
      <c r="AU271" s="3" t="s">
        <v>4485</v>
      </c>
      <c r="AV271" s="13" t="s">
        <v>4485</v>
      </c>
      <c r="AY271" s="24">
        <v>0.54845630546598434</v>
      </c>
      <c r="AZ271" s="24" t="s">
        <v>4485</v>
      </c>
      <c r="BA271" s="24" t="s">
        <v>4485</v>
      </c>
      <c r="BF271" s="24">
        <v>0.72650687838815375</v>
      </c>
      <c r="BG271" s="24"/>
      <c r="BH271" s="24"/>
      <c r="BL271" s="3"/>
    </row>
    <row r="272" spans="1:64" x14ac:dyDescent="0.25">
      <c r="A272" s="12">
        <v>45139</v>
      </c>
      <c r="B272" s="115">
        <v>1.0885885885886015</v>
      </c>
      <c r="C272">
        <v>2</v>
      </c>
      <c r="D272" t="s">
        <v>4485</v>
      </c>
      <c r="E272" s="3">
        <v>45139</v>
      </c>
      <c r="F272" s="13">
        <v>-8.354994430003714</v>
      </c>
      <c r="H272" s="16">
        <v>2.3713763108367796</v>
      </c>
      <c r="I272">
        <v>2</v>
      </c>
      <c r="J272" t="s">
        <v>4485</v>
      </c>
      <c r="K272" s="3">
        <v>45139</v>
      </c>
      <c r="L272" s="13">
        <v>3.7508833625526483</v>
      </c>
      <c r="N272" s="115">
        <v>-1.3708343181281046</v>
      </c>
      <c r="O272">
        <v>2</v>
      </c>
      <c r="P272" t="s">
        <v>4485</v>
      </c>
      <c r="Q272" s="3">
        <v>45139</v>
      </c>
      <c r="R272" s="13">
        <v>-2.2046489336208897</v>
      </c>
      <c r="T272" s="115">
        <v>-1.3274770574667494</v>
      </c>
      <c r="U272">
        <v>2</v>
      </c>
      <c r="V272" t="s">
        <v>4485</v>
      </c>
      <c r="W272" s="3">
        <v>45139</v>
      </c>
      <c r="X272" s="13">
        <v>17.981747196180329</v>
      </c>
      <c r="Z272" s="16">
        <v>4.4221174219123816</v>
      </c>
      <c r="AA272">
        <v>2</v>
      </c>
      <c r="AB272" t="s">
        <v>4485</v>
      </c>
      <c r="AC272" s="3">
        <v>45139</v>
      </c>
      <c r="AD272" s="13">
        <v>1.4072522581489721</v>
      </c>
      <c r="AF272" s="16">
        <v>1.6890162759750231</v>
      </c>
      <c r="AG272">
        <v>2</v>
      </c>
      <c r="AH272" t="s">
        <v>4485</v>
      </c>
      <c r="AI272" s="3">
        <v>45139</v>
      </c>
      <c r="AJ272" s="13">
        <v>4.9451379102073867</v>
      </c>
      <c r="AL272" s="115">
        <v>-3.6722891566265083</v>
      </c>
      <c r="AM272">
        <v>2</v>
      </c>
      <c r="AN272" t="s">
        <v>4485</v>
      </c>
      <c r="AO272" s="3">
        <v>45139</v>
      </c>
      <c r="AP272" s="13">
        <v>0.88052831699019229</v>
      </c>
      <c r="AR272" s="16">
        <v>-0.4715270221255029</v>
      </c>
      <c r="AS272">
        <v>2</v>
      </c>
      <c r="AT272" t="s">
        <v>4485</v>
      </c>
      <c r="AU272" s="3">
        <v>45139</v>
      </c>
      <c r="AV272" s="13">
        <v>-0.4737609329445891</v>
      </c>
      <c r="AY272" s="24">
        <v>-0.10251192175682654</v>
      </c>
      <c r="AZ272" s="24" t="s">
        <v>4485</v>
      </c>
      <c r="BA272" s="24">
        <v>-2.4311388472930573</v>
      </c>
      <c r="BF272" s="24">
        <v>0.25694475564191338</v>
      </c>
      <c r="BG272" s="24"/>
      <c r="BH272" s="24">
        <v>2.1214788243256755</v>
      </c>
      <c r="BL272" s="3"/>
    </row>
    <row r="273" spans="1:64" x14ac:dyDescent="0.25">
      <c r="A273" s="12">
        <v>45140</v>
      </c>
      <c r="B273" s="115">
        <v>-2.7478648347567893</v>
      </c>
      <c r="C273">
        <v>3</v>
      </c>
      <c r="D273" t="s">
        <v>4485</v>
      </c>
      <c r="E273" s="3" t="s">
        <v>4485</v>
      </c>
      <c r="F273" s="13" t="s">
        <v>4485</v>
      </c>
      <c r="H273" s="16">
        <v>3.2556835578932998E-2</v>
      </c>
      <c r="I273">
        <v>3</v>
      </c>
      <c r="J273" t="s">
        <v>4485</v>
      </c>
      <c r="K273" s="3" t="s">
        <v>4485</v>
      </c>
      <c r="L273" s="13" t="s">
        <v>4485</v>
      </c>
      <c r="N273" s="115">
        <v>-1.1023244668104535</v>
      </c>
      <c r="O273">
        <v>3</v>
      </c>
      <c r="P273" t="s">
        <v>4485</v>
      </c>
      <c r="Q273" s="3" t="s">
        <v>4485</v>
      </c>
      <c r="R273" s="13" t="s">
        <v>4485</v>
      </c>
      <c r="T273" s="115">
        <v>-0.81814338646706508</v>
      </c>
      <c r="U273">
        <v>3</v>
      </c>
      <c r="V273" t="s">
        <v>4485</v>
      </c>
      <c r="W273" s="3" t="s">
        <v>4485</v>
      </c>
      <c r="X273" s="13" t="s">
        <v>4485</v>
      </c>
      <c r="Z273" s="16">
        <v>-2.2254221756774446</v>
      </c>
      <c r="AA273">
        <v>3</v>
      </c>
      <c r="AB273" t="s">
        <v>4485</v>
      </c>
      <c r="AC273" s="3" t="s">
        <v>4485</v>
      </c>
      <c r="AD273" s="13" t="s">
        <v>4485</v>
      </c>
      <c r="AF273" s="16">
        <v>-0.15602979665793784</v>
      </c>
      <c r="AG273">
        <v>3</v>
      </c>
      <c r="AH273" t="s">
        <v>4485</v>
      </c>
      <c r="AI273" s="3" t="s">
        <v>4485</v>
      </c>
      <c r="AJ273" s="13" t="s">
        <v>4485</v>
      </c>
      <c r="AL273" s="115">
        <v>-1.2207324394636714</v>
      </c>
      <c r="AM273">
        <v>3</v>
      </c>
      <c r="AN273" t="s">
        <v>4485</v>
      </c>
      <c r="AO273" s="3" t="s">
        <v>4485</v>
      </c>
      <c r="AP273" s="13" t="s">
        <v>4485</v>
      </c>
      <c r="AR273" s="16">
        <v>-1.3848396501457563</v>
      </c>
      <c r="AS273">
        <v>3</v>
      </c>
      <c r="AT273" t="s">
        <v>4485</v>
      </c>
      <c r="AU273" s="3" t="s">
        <v>4485</v>
      </c>
      <c r="AV273" s="13" t="s">
        <v>4485</v>
      </c>
      <c r="AY273" s="24">
        <v>-1.0489749690248333</v>
      </c>
      <c r="AZ273" s="24" t="s">
        <v>4485</v>
      </c>
      <c r="BA273" s="24" t="s">
        <v>4485</v>
      </c>
      <c r="BF273" s="24">
        <v>-1.2200253522346221</v>
      </c>
      <c r="BG273" s="24"/>
      <c r="BH273" s="24"/>
      <c r="BL273" s="3"/>
    </row>
    <row r="274" spans="1:64" x14ac:dyDescent="0.25">
      <c r="A274" s="12">
        <v>45141</v>
      </c>
      <c r="B274" s="115">
        <v>-3.8182512409303516E-2</v>
      </c>
      <c r="C274">
        <v>4</v>
      </c>
      <c r="D274">
        <v>-2.4590163934426106</v>
      </c>
      <c r="E274" s="3" t="s">
        <v>4485</v>
      </c>
      <c r="F274" s="13" t="s">
        <v>4485</v>
      </c>
      <c r="H274" s="16">
        <v>0.15549870008768651</v>
      </c>
      <c r="I274">
        <v>4</v>
      </c>
      <c r="J274">
        <v>4.1035334043030227</v>
      </c>
      <c r="K274" s="3" t="s">
        <v>4485</v>
      </c>
      <c r="L274" s="13" t="s">
        <v>4485</v>
      </c>
      <c r="N274" s="115">
        <v>3.3196026169130097</v>
      </c>
      <c r="O274">
        <v>4</v>
      </c>
      <c r="P274">
        <v>0.85146641438031356</v>
      </c>
      <c r="Q274" s="3" t="s">
        <v>4485</v>
      </c>
      <c r="R274" s="13" t="s">
        <v>4485</v>
      </c>
      <c r="T274" s="115">
        <v>-0.85497944037709117</v>
      </c>
      <c r="U274">
        <v>4</v>
      </c>
      <c r="V274">
        <v>-0.27992131941291948</v>
      </c>
      <c r="W274" s="3" t="s">
        <v>4485</v>
      </c>
      <c r="X274" s="13" t="s">
        <v>4485</v>
      </c>
      <c r="Z274" s="16">
        <v>-3.4007229883518515</v>
      </c>
      <c r="AA274">
        <v>4</v>
      </c>
      <c r="AB274">
        <v>2.065355778752302</v>
      </c>
      <c r="AC274" s="3" t="s">
        <v>4485</v>
      </c>
      <c r="AD274" s="13" t="s">
        <v>4485</v>
      </c>
      <c r="AF274" s="16">
        <v>-0.54695770529818699</v>
      </c>
      <c r="AG274">
        <v>4</v>
      </c>
      <c r="AH274">
        <v>1.6121140326028152</v>
      </c>
      <c r="AI274" s="3" t="s">
        <v>4485</v>
      </c>
      <c r="AJ274" s="13" t="s">
        <v>4485</v>
      </c>
      <c r="AL274" s="115">
        <v>-1.0636142625607778</v>
      </c>
      <c r="AM274">
        <v>4</v>
      </c>
      <c r="AN274">
        <v>-4.3950665622552831</v>
      </c>
      <c r="AO274" s="3" t="s">
        <v>4485</v>
      </c>
      <c r="AP274" s="13" t="s">
        <v>4485</v>
      </c>
      <c r="AR274" s="16">
        <v>-0.49889135254989753</v>
      </c>
      <c r="AS274">
        <v>4</v>
      </c>
      <c r="AT274">
        <v>-1.5179224579370802</v>
      </c>
      <c r="AU274" s="3" t="s">
        <v>4485</v>
      </c>
      <c r="AV274" s="13" t="s">
        <v>4485</v>
      </c>
      <c r="AY274" s="24">
        <v>-0.74206657089961015</v>
      </c>
      <c r="AZ274" s="24">
        <v>-1.4153174736392351</v>
      </c>
      <c r="BA274" s="24" t="s">
        <v>4485</v>
      </c>
      <c r="BF274" s="24">
        <v>-0.31757806204078087</v>
      </c>
      <c r="BG274" s="24">
        <v>-0.1699814462933</v>
      </c>
      <c r="BH274" s="24"/>
      <c r="BL274" s="3"/>
    </row>
    <row r="275" spans="1:64" x14ac:dyDescent="0.25">
      <c r="A275" s="12">
        <v>45142</v>
      </c>
      <c r="B275" s="115">
        <v>1.4132925897631736</v>
      </c>
      <c r="C275">
        <v>5</v>
      </c>
      <c r="D275" t="s">
        <v>4485</v>
      </c>
      <c r="E275" s="3" t="s">
        <v>4485</v>
      </c>
      <c r="F275" s="13" t="s">
        <v>4485</v>
      </c>
      <c r="H275" s="16">
        <v>0.35061838560802278</v>
      </c>
      <c r="I275">
        <v>5</v>
      </c>
      <c r="J275" t="s">
        <v>4485</v>
      </c>
      <c r="K275" s="3" t="s">
        <v>4485</v>
      </c>
      <c r="L275" s="13" t="s">
        <v>4485</v>
      </c>
      <c r="N275" s="115">
        <v>9.380863039400425E-2</v>
      </c>
      <c r="O275">
        <v>5</v>
      </c>
      <c r="P275" t="s">
        <v>4485</v>
      </c>
      <c r="Q275" s="3" t="s">
        <v>4485</v>
      </c>
      <c r="R275" s="13" t="s">
        <v>4485</v>
      </c>
      <c r="T275" s="115">
        <v>8.0924563133799102E-2</v>
      </c>
      <c r="U275">
        <v>5</v>
      </c>
      <c r="V275" t="s">
        <v>4485</v>
      </c>
      <c r="W275" s="3" t="s">
        <v>4485</v>
      </c>
      <c r="X275" s="13" t="s">
        <v>4485</v>
      </c>
      <c r="Z275" s="16">
        <v>8.2467082467082466</v>
      </c>
      <c r="AA275">
        <v>5</v>
      </c>
      <c r="AB275" t="s">
        <v>4485</v>
      </c>
      <c r="AC275" s="3" t="s">
        <v>4485</v>
      </c>
      <c r="AD275" s="13" t="s">
        <v>4485</v>
      </c>
      <c r="AF275" s="16">
        <v>0.876903971411926</v>
      </c>
      <c r="AG275">
        <v>5</v>
      </c>
      <c r="AH275" t="s">
        <v>4485</v>
      </c>
      <c r="AI275" s="3" t="s">
        <v>4485</v>
      </c>
      <c r="AJ275" s="13" t="s">
        <v>4485</v>
      </c>
      <c r="AL275" s="115">
        <v>0.26620251868535977</v>
      </c>
      <c r="AM275">
        <v>5</v>
      </c>
      <c r="AN275" t="s">
        <v>4485</v>
      </c>
      <c r="AO275" s="3" t="s">
        <v>4485</v>
      </c>
      <c r="AP275" s="13" t="s">
        <v>4485</v>
      </c>
      <c r="AR275" s="16">
        <v>1.6527390900649912</v>
      </c>
      <c r="AS275">
        <v>5</v>
      </c>
      <c r="AT275" t="s">
        <v>4485</v>
      </c>
      <c r="AU275" s="3" t="s">
        <v>4485</v>
      </c>
      <c r="AV275" s="13" t="s">
        <v>4485</v>
      </c>
      <c r="AY275" s="24">
        <v>0.69834095652330186</v>
      </c>
      <c r="AZ275" s="24" t="s">
        <v>4485</v>
      </c>
      <c r="BA275" s="24" t="s">
        <v>4485</v>
      </c>
      <c r="BF275" s="24">
        <v>1.4718397602132585</v>
      </c>
      <c r="BG275" s="24"/>
      <c r="BH275" s="24"/>
      <c r="BL275" s="3"/>
    </row>
    <row r="276" spans="1:64" x14ac:dyDescent="0.25">
      <c r="A276" s="12">
        <v>45145</v>
      </c>
      <c r="B276" s="115">
        <v>0.52730696798492549</v>
      </c>
      <c r="C276">
        <v>1</v>
      </c>
      <c r="D276" t="s">
        <v>4485</v>
      </c>
      <c r="E276" s="3" t="s">
        <v>4485</v>
      </c>
      <c r="F276" s="13" t="s">
        <v>4485</v>
      </c>
      <c r="H276" s="16">
        <v>1.1013793262966249</v>
      </c>
      <c r="I276">
        <v>1</v>
      </c>
      <c r="J276" t="s">
        <v>4485</v>
      </c>
      <c r="K276" s="3" t="s">
        <v>4485</v>
      </c>
      <c r="L276" s="13" t="s">
        <v>4485</v>
      </c>
      <c r="N276" s="115">
        <v>-1.3120899718837917</v>
      </c>
      <c r="O276">
        <v>1</v>
      </c>
      <c r="P276" t="s">
        <v>4485</v>
      </c>
      <c r="Q276" s="3" t="s">
        <v>4485</v>
      </c>
      <c r="R276" s="13" t="s">
        <v>4485</v>
      </c>
      <c r="T276" s="115">
        <v>1.6171825647504738</v>
      </c>
      <c r="U276">
        <v>1</v>
      </c>
      <c r="V276" t="s">
        <v>4485</v>
      </c>
      <c r="W276" s="3" t="s">
        <v>4485</v>
      </c>
      <c r="X276" s="13" t="s">
        <v>4485</v>
      </c>
      <c r="Z276" s="16">
        <v>2.1959026888604325</v>
      </c>
      <c r="AA276">
        <v>1</v>
      </c>
      <c r="AB276" t="s">
        <v>4485</v>
      </c>
      <c r="AC276" s="3" t="s">
        <v>4485</v>
      </c>
      <c r="AD276" s="13" t="s">
        <v>4485</v>
      </c>
      <c r="AF276" s="16">
        <v>0.7361254176820774</v>
      </c>
      <c r="AG276">
        <v>1</v>
      </c>
      <c r="AH276" t="s">
        <v>4485</v>
      </c>
      <c r="AI276" s="3" t="s">
        <v>4485</v>
      </c>
      <c r="AJ276" s="13" t="s">
        <v>4485</v>
      </c>
      <c r="AL276" s="115">
        <v>-0.10211375472276116</v>
      </c>
      <c r="AM276">
        <v>1</v>
      </c>
      <c r="AN276" t="s">
        <v>4485</v>
      </c>
      <c r="AO276" s="3" t="s">
        <v>4485</v>
      </c>
      <c r="AP276" s="13" t="s">
        <v>4485</v>
      </c>
      <c r="AR276" s="16">
        <v>-0.34709535988307955</v>
      </c>
      <c r="AS276">
        <v>1</v>
      </c>
      <c r="AT276" t="s">
        <v>4485</v>
      </c>
      <c r="AU276" s="3" t="s">
        <v>4485</v>
      </c>
      <c r="AV276" s="13" t="s">
        <v>4485</v>
      </c>
      <c r="AY276" s="24">
        <v>0.41143618383972574</v>
      </c>
      <c r="AZ276" s="24" t="s">
        <v>4485</v>
      </c>
      <c r="BA276" s="24" t="s">
        <v>4485</v>
      </c>
      <c r="BF276" s="24">
        <v>0.51464994880573112</v>
      </c>
      <c r="BG276" s="24"/>
      <c r="BH276" s="24"/>
      <c r="BL276" s="3"/>
    </row>
    <row r="277" spans="1:64" x14ac:dyDescent="0.25">
      <c r="A277" s="12">
        <v>45146</v>
      </c>
      <c r="B277" s="115">
        <v>-7.4934432371670537E-2</v>
      </c>
      <c r="C277">
        <v>2</v>
      </c>
      <c r="D277" t="s">
        <v>4485</v>
      </c>
      <c r="E277" s="3" t="s">
        <v>4485</v>
      </c>
      <c r="F277" s="13" t="s">
        <v>4485</v>
      </c>
      <c r="H277" s="16">
        <v>-0.37926883983643928</v>
      </c>
      <c r="I277">
        <v>2</v>
      </c>
      <c r="J277" t="s">
        <v>4485</v>
      </c>
      <c r="K277" s="3" t="s">
        <v>4485</v>
      </c>
      <c r="L277" s="13" t="s">
        <v>4485</v>
      </c>
      <c r="N277" s="115">
        <v>6.6239316239316324</v>
      </c>
      <c r="O277">
        <v>2</v>
      </c>
      <c r="P277" t="s">
        <v>4485</v>
      </c>
      <c r="Q277" s="3" t="s">
        <v>4485</v>
      </c>
      <c r="R277" s="13" t="s">
        <v>4485</v>
      </c>
      <c r="T277" s="115">
        <v>1.0244933482531349</v>
      </c>
      <c r="U277">
        <v>2</v>
      </c>
      <c r="V277" t="s">
        <v>4485</v>
      </c>
      <c r="W277" s="3" t="s">
        <v>4485</v>
      </c>
      <c r="X277" s="13" t="s">
        <v>4485</v>
      </c>
      <c r="Z277" s="16">
        <v>-4.7610098352440016</v>
      </c>
      <c r="AA277">
        <v>2</v>
      </c>
      <c r="AB277" t="s">
        <v>4485</v>
      </c>
      <c r="AC277" s="3" t="s">
        <v>4485</v>
      </c>
      <c r="AD277" s="13" t="s">
        <v>4485</v>
      </c>
      <c r="AF277" s="16">
        <v>0.54369513168396311</v>
      </c>
      <c r="AG277">
        <v>2</v>
      </c>
      <c r="AH277" t="s">
        <v>4485</v>
      </c>
      <c r="AI277" s="3" t="s">
        <v>4485</v>
      </c>
      <c r="AJ277" s="13" t="s">
        <v>4485</v>
      </c>
      <c r="AL277" s="115">
        <v>-0.18399264029438359</v>
      </c>
      <c r="AM277">
        <v>2</v>
      </c>
      <c r="AN277" t="s">
        <v>4485</v>
      </c>
      <c r="AO277" s="3" t="s">
        <v>4485</v>
      </c>
      <c r="AP277" s="13" t="s">
        <v>4485</v>
      </c>
      <c r="AR277" s="16">
        <v>0.32997250229146741</v>
      </c>
      <c r="AS277">
        <v>2</v>
      </c>
      <c r="AT277" t="s">
        <v>4485</v>
      </c>
      <c r="AU277" s="3" t="s">
        <v>4485</v>
      </c>
      <c r="AV277" s="13" t="s">
        <v>4485</v>
      </c>
      <c r="AY277" s="24">
        <v>-0.13496757206350227</v>
      </c>
      <c r="AZ277" s="24" t="s">
        <v>4485</v>
      </c>
      <c r="BA277" s="24" t="s">
        <v>4485</v>
      </c>
      <c r="BF277" s="24">
        <v>0.50515947599606781</v>
      </c>
      <c r="BG277" s="24"/>
      <c r="BH277" s="24"/>
      <c r="BL277" s="3"/>
    </row>
    <row r="278" spans="1:64" x14ac:dyDescent="0.25">
      <c r="A278" s="12">
        <v>45147</v>
      </c>
      <c r="B278" s="115">
        <v>0.26246719160104559</v>
      </c>
      <c r="C278">
        <v>3</v>
      </c>
      <c r="D278" t="s">
        <v>4485</v>
      </c>
      <c r="E278" s="3" t="s">
        <v>4485</v>
      </c>
      <c r="F278" s="13" t="s">
        <v>4485</v>
      </c>
      <c r="H278" s="16">
        <v>-0.3761197152819723</v>
      </c>
      <c r="I278">
        <v>3</v>
      </c>
      <c r="J278" t="s">
        <v>4485</v>
      </c>
      <c r="K278" s="3" t="s">
        <v>4485</v>
      </c>
      <c r="L278" s="13" t="s">
        <v>4485</v>
      </c>
      <c r="N278" s="115">
        <v>-0.24493431307059066</v>
      </c>
      <c r="O278">
        <v>3</v>
      </c>
      <c r="P278" t="s">
        <v>4485</v>
      </c>
      <c r="Q278" s="3" t="s">
        <v>4485</v>
      </c>
      <c r="R278" s="13" t="s">
        <v>4485</v>
      </c>
      <c r="T278" s="115">
        <v>3.9850345829128546</v>
      </c>
      <c r="U278">
        <v>3</v>
      </c>
      <c r="V278" t="s">
        <v>4485</v>
      </c>
      <c r="W278" s="3" t="s">
        <v>4485</v>
      </c>
      <c r="X278" s="13" t="s">
        <v>4485</v>
      </c>
      <c r="Z278" s="16">
        <v>-2.0193382884956947</v>
      </c>
      <c r="AA278">
        <v>3</v>
      </c>
      <c r="AB278" t="s">
        <v>4485</v>
      </c>
      <c r="AC278" s="3" t="s">
        <v>4485</v>
      </c>
      <c r="AD278" s="13" t="s">
        <v>4485</v>
      </c>
      <c r="AF278" s="16">
        <v>-0.14139008781069287</v>
      </c>
      <c r="AG278">
        <v>3</v>
      </c>
      <c r="AH278" t="s">
        <v>4485</v>
      </c>
      <c r="AI278" s="3" t="s">
        <v>4485</v>
      </c>
      <c r="AJ278" s="13" t="s">
        <v>4485</v>
      </c>
      <c r="AL278" s="115">
        <v>-0.52227342549923428</v>
      </c>
      <c r="AM278">
        <v>3</v>
      </c>
      <c r="AN278" t="s">
        <v>4485</v>
      </c>
      <c r="AO278" s="3" t="s">
        <v>4485</v>
      </c>
      <c r="AP278" s="13" t="s">
        <v>4485</v>
      </c>
      <c r="AR278" s="16">
        <v>1.0597478530970343</v>
      </c>
      <c r="AS278">
        <v>3</v>
      </c>
      <c r="AT278" t="s">
        <v>4485</v>
      </c>
      <c r="AU278" s="3" t="s">
        <v>4485</v>
      </c>
      <c r="AV278" s="13" t="s">
        <v>4485</v>
      </c>
      <c r="AY278" s="24">
        <v>0.3152647943242155</v>
      </c>
      <c r="AZ278" s="24" t="s">
        <v>4485</v>
      </c>
      <c r="BA278" s="24" t="s">
        <v>4485</v>
      </c>
      <c r="BF278" s="24">
        <v>0.34237255324369287</v>
      </c>
      <c r="BG278" s="24"/>
      <c r="BH278" s="24"/>
      <c r="BL278" s="3"/>
    </row>
    <row r="279" spans="1:64" x14ac:dyDescent="0.25">
      <c r="A279" s="12">
        <v>45148</v>
      </c>
      <c r="B279" s="115">
        <v>-0.78534031413611294</v>
      </c>
      <c r="C279">
        <v>4</v>
      </c>
      <c r="D279">
        <v>1.3368983957219251</v>
      </c>
      <c r="E279" s="3" t="s">
        <v>4485</v>
      </c>
      <c r="F279" s="13" t="s">
        <v>4485</v>
      </c>
      <c r="H279" s="16">
        <v>2.6399605555519909</v>
      </c>
      <c r="I279">
        <v>4</v>
      </c>
      <c r="J279">
        <v>3.3491212618651214</v>
      </c>
      <c r="K279" s="3" t="s">
        <v>4485</v>
      </c>
      <c r="L279" s="13" t="s">
        <v>4485</v>
      </c>
      <c r="N279" s="115">
        <v>-3.0803571428571455</v>
      </c>
      <c r="O279">
        <v>4</v>
      </c>
      <c r="P279">
        <v>1.8292682926829296</v>
      </c>
      <c r="Q279" s="3" t="s">
        <v>4485</v>
      </c>
      <c r="R279" s="13" t="s">
        <v>4485</v>
      </c>
      <c r="T279" s="115">
        <v>0.49472139374141061</v>
      </c>
      <c r="U279">
        <v>4</v>
      </c>
      <c r="V279">
        <v>7.3641352451761328</v>
      </c>
      <c r="W279" s="3" t="s">
        <v>4485</v>
      </c>
      <c r="X279" s="13" t="s">
        <v>4485</v>
      </c>
      <c r="Z279" s="16">
        <v>-1.8259935553168516</v>
      </c>
      <c r="AA279">
        <v>4</v>
      </c>
      <c r="AB279">
        <v>1.3444213444213509</v>
      </c>
      <c r="AC279" s="3" t="s">
        <v>4485</v>
      </c>
      <c r="AD279" s="13" t="s">
        <v>4485</v>
      </c>
      <c r="AF279" s="16">
        <v>-0.51419628884417168</v>
      </c>
      <c r="AG279">
        <v>4</v>
      </c>
      <c r="AH279">
        <v>1.5029018932001974</v>
      </c>
      <c r="AI279" s="3" t="s">
        <v>4485</v>
      </c>
      <c r="AJ279" s="13" t="s">
        <v>4485</v>
      </c>
      <c r="AL279" s="115">
        <v>1.0191476219888798</v>
      </c>
      <c r="AM279">
        <v>4</v>
      </c>
      <c r="AN279">
        <v>0.20422750944552232</v>
      </c>
      <c r="AO279" s="3" t="s">
        <v>4485</v>
      </c>
      <c r="AP279" s="13" t="s">
        <v>4485</v>
      </c>
      <c r="AR279" s="16">
        <v>0.50623757005965553</v>
      </c>
      <c r="AS279">
        <v>4</v>
      </c>
      <c r="AT279">
        <v>3.2311977715877398</v>
      </c>
      <c r="AU279" s="3" t="s">
        <v>4485</v>
      </c>
      <c r="AV279" s="13" t="s">
        <v>4485</v>
      </c>
      <c r="AY279" s="24">
        <v>-0.45562089489139584</v>
      </c>
      <c r="AZ279" s="24">
        <v>0.83300441396886793</v>
      </c>
      <c r="BA279" s="24" t="s">
        <v>4485</v>
      </c>
      <c r="BF279" s="24">
        <v>-0.23075426763358203</v>
      </c>
      <c r="BG279" s="24">
        <v>2.5487466336968057</v>
      </c>
      <c r="BH279" s="24"/>
      <c r="BL279" s="3"/>
    </row>
    <row r="280" spans="1:64" x14ac:dyDescent="0.25">
      <c r="A280" s="12">
        <v>45149</v>
      </c>
      <c r="B280" s="115">
        <v>-2.7139087825103614</v>
      </c>
      <c r="C280">
        <v>5</v>
      </c>
      <c r="D280" t="s">
        <v>4485</v>
      </c>
      <c r="E280" s="3" t="s">
        <v>4485</v>
      </c>
      <c r="F280" s="13" t="s">
        <v>4485</v>
      </c>
      <c r="H280" s="16">
        <v>2.0763382780653856</v>
      </c>
      <c r="I280">
        <v>5</v>
      </c>
      <c r="J280" t="s">
        <v>4485</v>
      </c>
      <c r="K280" s="3" t="s">
        <v>4485</v>
      </c>
      <c r="L280" s="13" t="s">
        <v>4485</v>
      </c>
      <c r="N280" s="115">
        <v>-3.5697835099032704</v>
      </c>
      <c r="O280">
        <v>5</v>
      </c>
      <c r="P280" t="s">
        <v>4485</v>
      </c>
      <c r="Q280" s="3" t="s">
        <v>4485</v>
      </c>
      <c r="R280" s="13" t="s">
        <v>4485</v>
      </c>
      <c r="T280" s="115">
        <v>-1.5428100341538098</v>
      </c>
      <c r="U280">
        <v>5</v>
      </c>
      <c r="V280" t="s">
        <v>4485</v>
      </c>
      <c r="W280" s="3" t="s">
        <v>4485</v>
      </c>
      <c r="X280" s="13" t="s">
        <v>4485</v>
      </c>
      <c r="Z280" s="16">
        <v>-0.512855579868709</v>
      </c>
      <c r="AA280">
        <v>5</v>
      </c>
      <c r="AB280" t="s">
        <v>4485</v>
      </c>
      <c r="AC280" s="3" t="s">
        <v>4485</v>
      </c>
      <c r="AD280" s="13" t="s">
        <v>4485</v>
      </c>
      <c r="AF280" s="16">
        <v>-0.45692883895131536</v>
      </c>
      <c r="AG280">
        <v>5</v>
      </c>
      <c r="AH280" t="s">
        <v>4485</v>
      </c>
      <c r="AI280" s="3" t="s">
        <v>4485</v>
      </c>
      <c r="AJ280" s="13" t="s">
        <v>4485</v>
      </c>
      <c r="AL280" s="115">
        <v>-1.7629674921023086</v>
      </c>
      <c r="AM280">
        <v>5</v>
      </c>
      <c r="AN280" t="s">
        <v>4485</v>
      </c>
      <c r="AO280" s="3" t="s">
        <v>4485</v>
      </c>
      <c r="AP280" s="13" t="s">
        <v>4485</v>
      </c>
      <c r="AR280" s="16">
        <v>0.12592192840439745</v>
      </c>
      <c r="AS280">
        <v>5</v>
      </c>
      <c r="AT280" t="s">
        <v>4485</v>
      </c>
      <c r="AU280" s="3" t="s">
        <v>4485</v>
      </c>
      <c r="AV280" s="13" t="s">
        <v>4485</v>
      </c>
      <c r="AY280" s="24">
        <v>-0.58741960077981115</v>
      </c>
      <c r="AZ280" s="24" t="s">
        <v>4485</v>
      </c>
      <c r="BA280" s="24" t="s">
        <v>4485</v>
      </c>
      <c r="BF280" s="24">
        <v>-1.143402947387677</v>
      </c>
      <c r="BG280" s="24"/>
      <c r="BH280" s="24"/>
      <c r="BL280" s="3"/>
    </row>
    <row r="281" spans="1:64" x14ac:dyDescent="0.25">
      <c r="A281" s="12">
        <v>45152</v>
      </c>
      <c r="B281" s="115">
        <v>-5.8504455637349944</v>
      </c>
      <c r="C281">
        <v>1</v>
      </c>
      <c r="D281" t="s">
        <v>4485</v>
      </c>
      <c r="E281" s="3" t="s">
        <v>4485</v>
      </c>
      <c r="F281" s="13" t="s">
        <v>4485</v>
      </c>
      <c r="H281" s="16">
        <v>0.25559222588926267</v>
      </c>
      <c r="I281">
        <v>1</v>
      </c>
      <c r="J281" t="s">
        <v>4485</v>
      </c>
      <c r="K281" s="3" t="s">
        <v>4485</v>
      </c>
      <c r="L281" s="13" t="s">
        <v>4485</v>
      </c>
      <c r="N281" s="115">
        <v>-3.9168855982803863</v>
      </c>
      <c r="O281">
        <v>1</v>
      </c>
      <c r="P281" t="s">
        <v>4485</v>
      </c>
      <c r="Q281" s="3" t="s">
        <v>4485</v>
      </c>
      <c r="R281" s="13" t="s">
        <v>4485</v>
      </c>
      <c r="T281" s="115">
        <v>0.46172248803828186</v>
      </c>
      <c r="U281">
        <v>1</v>
      </c>
      <c r="V281" t="s">
        <v>4485</v>
      </c>
      <c r="W281" s="3" t="s">
        <v>4485</v>
      </c>
      <c r="X281" s="13" t="s">
        <v>4485</v>
      </c>
      <c r="Z281" s="16">
        <v>0.52924599628839208</v>
      </c>
      <c r="AA281">
        <v>1</v>
      </c>
      <c r="AB281" t="s">
        <v>4485</v>
      </c>
      <c r="AC281" s="3" t="s">
        <v>4485</v>
      </c>
      <c r="AD281" s="13" t="s">
        <v>4485</v>
      </c>
      <c r="AF281" s="16">
        <v>-4.1136779792811096</v>
      </c>
      <c r="AG281">
        <v>1</v>
      </c>
      <c r="AH281" t="s">
        <v>4485</v>
      </c>
      <c r="AI281" s="3" t="s">
        <v>4485</v>
      </c>
      <c r="AJ281" s="13" t="s">
        <v>4485</v>
      </c>
      <c r="AL281" s="115">
        <v>-2.2925311203319523</v>
      </c>
      <c r="AM281">
        <v>1</v>
      </c>
      <c r="AN281" t="s">
        <v>4485</v>
      </c>
      <c r="AO281" s="3" t="s">
        <v>4485</v>
      </c>
      <c r="AP281" s="13" t="s">
        <v>4485</v>
      </c>
      <c r="AR281" s="16">
        <v>0.37729069349623112</v>
      </c>
      <c r="AS281">
        <v>1</v>
      </c>
      <c r="AT281" t="s">
        <v>4485</v>
      </c>
      <c r="AU281" s="3" t="s">
        <v>4485</v>
      </c>
      <c r="AV281" s="13" t="s">
        <v>4485</v>
      </c>
      <c r="AY281" s="24">
        <v>3.2169567074834135E-2</v>
      </c>
      <c r="AZ281" s="24" t="s">
        <v>4485</v>
      </c>
      <c r="BA281" s="24" t="s">
        <v>4485</v>
      </c>
      <c r="BF281" s="24">
        <v>-2.0521930018686438</v>
      </c>
      <c r="BG281" s="24"/>
      <c r="BH281" s="24"/>
      <c r="BL281" s="3"/>
    </row>
    <row r="282" spans="1:64" x14ac:dyDescent="0.25">
      <c r="A282" s="12">
        <v>45154</v>
      </c>
      <c r="B282" s="115">
        <v>0.61728395061728392</v>
      </c>
      <c r="C282">
        <v>3</v>
      </c>
      <c r="D282" t="s">
        <v>4485</v>
      </c>
      <c r="E282" s="3" t="s">
        <v>4485</v>
      </c>
      <c r="F282" s="13" t="s">
        <v>4485</v>
      </c>
      <c r="H282" s="16">
        <v>0.74531420120433933</v>
      </c>
      <c r="I282">
        <v>3</v>
      </c>
      <c r="J282" t="s">
        <v>4485</v>
      </c>
      <c r="K282" s="3" t="s">
        <v>4485</v>
      </c>
      <c r="L282" s="13" t="s">
        <v>4485</v>
      </c>
      <c r="N282" s="115">
        <v>-1.3422818791946394</v>
      </c>
      <c r="O282">
        <v>3</v>
      </c>
      <c r="P282" t="s">
        <v>4485</v>
      </c>
      <c r="Q282" s="3" t="s">
        <v>4485</v>
      </c>
      <c r="R282" s="13" t="s">
        <v>4485</v>
      </c>
      <c r="T282" s="115">
        <v>3.1052794513371187</v>
      </c>
      <c r="U282">
        <v>3</v>
      </c>
      <c r="V282" t="s">
        <v>4485</v>
      </c>
      <c r="W282" s="3" t="s">
        <v>4485</v>
      </c>
      <c r="X282" s="13" t="s">
        <v>4485</v>
      </c>
      <c r="Z282" s="16">
        <v>-1.7366333925885318</v>
      </c>
      <c r="AA282">
        <v>3</v>
      </c>
      <c r="AB282" t="s">
        <v>4485</v>
      </c>
      <c r="AC282" s="3" t="s">
        <v>4485</v>
      </c>
      <c r="AD282" s="13" t="s">
        <v>4485</v>
      </c>
      <c r="AF282" s="16">
        <v>-0.48395113401522488</v>
      </c>
      <c r="AG282">
        <v>3</v>
      </c>
      <c r="AH282" t="s">
        <v>4485</v>
      </c>
      <c r="AI282" s="3" t="s">
        <v>4485</v>
      </c>
      <c r="AJ282" s="13" t="s">
        <v>4485</v>
      </c>
      <c r="AL282" s="115">
        <v>1.5075910393884748</v>
      </c>
      <c r="AM282">
        <v>3</v>
      </c>
      <c r="AN282" t="s">
        <v>4485</v>
      </c>
      <c r="AO282" s="3" t="s">
        <v>4485</v>
      </c>
      <c r="AP282" s="13" t="s">
        <v>4485</v>
      </c>
      <c r="AR282" s="16">
        <v>2.3268301413996775</v>
      </c>
      <c r="AS282">
        <v>3</v>
      </c>
      <c r="AT282" t="s">
        <v>4485</v>
      </c>
      <c r="AU282" s="3" t="s">
        <v>4485</v>
      </c>
      <c r="AV282" s="13" t="s">
        <v>4485</v>
      </c>
      <c r="AY282" s="24">
        <v>0.15667972759853319</v>
      </c>
      <c r="AZ282" s="24" t="s">
        <v>4485</v>
      </c>
      <c r="BA282" s="24" t="s">
        <v>4485</v>
      </c>
      <c r="BF282" s="24">
        <v>0.64687934963093341</v>
      </c>
      <c r="BG282" s="24"/>
      <c r="BH282" s="24"/>
      <c r="BL282" s="3"/>
    </row>
    <row r="283" spans="1:64" x14ac:dyDescent="0.25">
      <c r="A283" s="12">
        <v>45155</v>
      </c>
      <c r="B283" s="115">
        <v>0.28629856850715285</v>
      </c>
      <c r="C283">
        <v>4</v>
      </c>
      <c r="D283">
        <v>-8.3021690351533248</v>
      </c>
      <c r="E283" s="3" t="s">
        <v>4485</v>
      </c>
      <c r="F283" s="13" t="s">
        <v>4485</v>
      </c>
      <c r="H283" s="16">
        <v>-0.1075875222678266</v>
      </c>
      <c r="I283">
        <v>4</v>
      </c>
      <c r="J283">
        <v>5.7079189852019283</v>
      </c>
      <c r="K283" s="3" t="s">
        <v>4485</v>
      </c>
      <c r="L283" s="13" t="s">
        <v>4485</v>
      </c>
      <c r="N283" s="115">
        <v>-3.0234315948601664</v>
      </c>
      <c r="O283">
        <v>4</v>
      </c>
      <c r="P283">
        <v>-14.084821428571434</v>
      </c>
      <c r="Q283" s="3" t="s">
        <v>4485</v>
      </c>
      <c r="R283" s="13" t="s">
        <v>4485</v>
      </c>
      <c r="T283" s="115">
        <v>2.9309190013165014</v>
      </c>
      <c r="U283">
        <v>4</v>
      </c>
      <c r="V283">
        <v>5.4916441793305868</v>
      </c>
      <c r="W283" s="3" t="s">
        <v>4485</v>
      </c>
      <c r="X283" s="13" t="s">
        <v>4485</v>
      </c>
      <c r="Z283" s="16">
        <v>-1.1758975786251107</v>
      </c>
      <c r="AA283">
        <v>4</v>
      </c>
      <c r="AB283">
        <v>-4.6522556390977421</v>
      </c>
      <c r="AC283" s="3" t="s">
        <v>4485</v>
      </c>
      <c r="AD283" s="13" t="s">
        <v>4485</v>
      </c>
      <c r="AF283" s="16">
        <v>0.10514694285263657</v>
      </c>
      <c r="AG283">
        <v>4</v>
      </c>
      <c r="AH283">
        <v>-5.4027870929279382</v>
      </c>
      <c r="AI283" s="3" t="s">
        <v>4485</v>
      </c>
      <c r="AJ283" s="13" t="s">
        <v>4485</v>
      </c>
      <c r="AL283" s="115">
        <v>-7.3214098943629902E-2</v>
      </c>
      <c r="AM283">
        <v>4</v>
      </c>
      <c r="AN283">
        <v>-2.6393559600000001</v>
      </c>
      <c r="AO283" s="3" t="s">
        <v>4485</v>
      </c>
      <c r="AP283" s="13" t="s">
        <v>4485</v>
      </c>
      <c r="AR283" s="16">
        <v>0.94455133811439163</v>
      </c>
      <c r="AS283">
        <v>4</v>
      </c>
      <c r="AT283">
        <v>4.3391791719399748</v>
      </c>
      <c r="AU283" s="3" t="s">
        <v>4485</v>
      </c>
      <c r="AV283" s="13" t="s">
        <v>4485</v>
      </c>
      <c r="AY283" s="24">
        <v>-0.51245825841253534</v>
      </c>
      <c r="AZ283" s="24">
        <v>-1.3615144237503496</v>
      </c>
      <c r="BA283" s="24" t="s">
        <v>4485</v>
      </c>
      <c r="BF283" s="24">
        <v>6.2581977484235218E-2</v>
      </c>
      <c r="BG283" s="24">
        <v>-2.679713351313</v>
      </c>
      <c r="BH283" s="24"/>
      <c r="BL283" s="3"/>
    </row>
    <row r="284" spans="1:64" x14ac:dyDescent="0.25">
      <c r="A284" s="12">
        <v>45156</v>
      </c>
      <c r="B284" s="115">
        <v>-0.61174551386623166</v>
      </c>
      <c r="C284">
        <v>5</v>
      </c>
      <c r="D284" t="s">
        <v>4485</v>
      </c>
      <c r="E284" s="3" t="s">
        <v>4485</v>
      </c>
      <c r="F284" s="13" t="s">
        <v>4485</v>
      </c>
      <c r="H284" s="16">
        <v>-2.3520289793618896</v>
      </c>
      <c r="I284">
        <v>5</v>
      </c>
      <c r="J284" t="s">
        <v>4485</v>
      </c>
      <c r="K284" s="3" t="s">
        <v>4485</v>
      </c>
      <c r="L284" s="13" t="s">
        <v>4485</v>
      </c>
      <c r="N284" s="115">
        <v>-1.2210963886723796</v>
      </c>
      <c r="O284">
        <v>5</v>
      </c>
      <c r="P284" t="s">
        <v>4485</v>
      </c>
      <c r="Q284" s="3" t="s">
        <v>4485</v>
      </c>
      <c r="R284" s="13" t="s">
        <v>4485</v>
      </c>
      <c r="T284" s="115">
        <v>-3.130188933267513</v>
      </c>
      <c r="U284">
        <v>5</v>
      </c>
      <c r="V284" t="s">
        <v>4485</v>
      </c>
      <c r="W284" s="3" t="s">
        <v>4485</v>
      </c>
      <c r="X284" s="13" t="s">
        <v>4485</v>
      </c>
      <c r="Z284" s="16">
        <v>2.3445750897697639</v>
      </c>
      <c r="AA284">
        <v>5</v>
      </c>
      <c r="AB284" t="s">
        <v>4485</v>
      </c>
      <c r="AC284" s="3" t="s">
        <v>4485</v>
      </c>
      <c r="AD284" s="13" t="s">
        <v>4485</v>
      </c>
      <c r="AF284" s="16">
        <v>-0.32298723806522051</v>
      </c>
      <c r="AG284">
        <v>5</v>
      </c>
      <c r="AH284" t="s">
        <v>4485</v>
      </c>
      <c r="AI284" s="3" t="s">
        <v>4485</v>
      </c>
      <c r="AJ284" s="13" t="s">
        <v>4485</v>
      </c>
      <c r="AL284" s="115">
        <v>-0.76407787314213471</v>
      </c>
      <c r="AM284">
        <v>5</v>
      </c>
      <c r="AN284" t="s">
        <v>4485</v>
      </c>
      <c r="AO284" s="3" t="s">
        <v>4485</v>
      </c>
      <c r="AP284" s="13" t="s">
        <v>4485</v>
      </c>
      <c r="AR284" s="16">
        <v>-6.9312077629523003E-2</v>
      </c>
      <c r="AS284">
        <v>5</v>
      </c>
      <c r="AT284" t="s">
        <v>4485</v>
      </c>
      <c r="AU284" s="3" t="s">
        <v>4485</v>
      </c>
      <c r="AV284" s="13" t="s">
        <v>4485</v>
      </c>
      <c r="AY284" s="24">
        <v>-0.28453027975367501</v>
      </c>
      <c r="AZ284" s="24" t="s">
        <v>4485</v>
      </c>
      <c r="BA284" s="24" t="s">
        <v>4485</v>
      </c>
      <c r="BF284" s="24">
        <v>-0.79511134458328692</v>
      </c>
      <c r="BG284" s="24"/>
      <c r="BH284" s="24"/>
      <c r="BL284" s="3"/>
    </row>
    <row r="285" spans="1:64" x14ac:dyDescent="0.25">
      <c r="A285" s="12">
        <v>45159</v>
      </c>
      <c r="B285" s="115">
        <v>0.41034058268362739</v>
      </c>
      <c r="C285">
        <v>1</v>
      </c>
      <c r="D285" t="s">
        <v>4485</v>
      </c>
      <c r="E285" s="3" t="s">
        <v>4485</v>
      </c>
      <c r="F285" s="13" t="s">
        <v>4485</v>
      </c>
      <c r="H285" s="16">
        <v>0.80607840436922162</v>
      </c>
      <c r="I285">
        <v>1</v>
      </c>
      <c r="J285" t="s">
        <v>4485</v>
      </c>
      <c r="K285" s="3" t="s">
        <v>4485</v>
      </c>
      <c r="L285" s="13" t="s">
        <v>4485</v>
      </c>
      <c r="N285" s="115">
        <v>2.3934771173066869</v>
      </c>
      <c r="O285">
        <v>1</v>
      </c>
      <c r="P285" t="s">
        <v>4485</v>
      </c>
      <c r="Q285" s="3" t="s">
        <v>4485</v>
      </c>
      <c r="R285" s="13" t="s">
        <v>4485</v>
      </c>
      <c r="T285" s="115">
        <v>9.5457598851080441</v>
      </c>
      <c r="U285">
        <v>1</v>
      </c>
      <c r="V285" t="s">
        <v>4485</v>
      </c>
      <c r="W285" s="3" t="s">
        <v>4485</v>
      </c>
      <c r="X285" s="13" t="s">
        <v>4485</v>
      </c>
      <c r="Z285" s="16">
        <v>-0.76362135388001584</v>
      </c>
      <c r="AA285">
        <v>1</v>
      </c>
      <c r="AB285" t="s">
        <v>4485</v>
      </c>
      <c r="AC285" s="3" t="s">
        <v>4485</v>
      </c>
      <c r="AD285" s="13" t="s">
        <v>4485</v>
      </c>
      <c r="AF285" s="16">
        <v>1.1486077083168658</v>
      </c>
      <c r="AG285">
        <v>1</v>
      </c>
      <c r="AH285" t="s">
        <v>4485</v>
      </c>
      <c r="AI285" s="3" t="s">
        <v>4485</v>
      </c>
      <c r="AJ285" s="13" t="s">
        <v>4485</v>
      </c>
      <c r="AL285" s="115">
        <v>1.6453960552684339</v>
      </c>
      <c r="AM285">
        <v>1</v>
      </c>
      <c r="AN285" t="s">
        <v>4485</v>
      </c>
      <c r="AO285" s="3" t="s">
        <v>4485</v>
      </c>
      <c r="AP285" s="13" t="s">
        <v>4485</v>
      </c>
      <c r="AR285" s="16">
        <v>0.91902202184844017</v>
      </c>
      <c r="AS285">
        <v>1</v>
      </c>
      <c r="AT285" t="s">
        <v>4485</v>
      </c>
      <c r="AU285" s="3" t="s">
        <v>4485</v>
      </c>
      <c r="AV285" s="13" t="s">
        <v>4485</v>
      </c>
      <c r="AY285" s="24">
        <v>0.43215614586109935</v>
      </c>
      <c r="AZ285" s="24" t="s">
        <v>4485</v>
      </c>
      <c r="BA285" s="24" t="s">
        <v>4485</v>
      </c>
      <c r="BF285" s="24">
        <v>2.0831743773123517</v>
      </c>
      <c r="BG285" s="24"/>
      <c r="BH285" s="24"/>
      <c r="BL285" s="3"/>
    </row>
    <row r="286" spans="1:64" x14ac:dyDescent="0.25">
      <c r="A286" s="12">
        <v>45160</v>
      </c>
      <c r="B286" s="115">
        <v>1.2668573763792492</v>
      </c>
      <c r="C286">
        <v>2</v>
      </c>
      <c r="D286" t="s">
        <v>4485</v>
      </c>
      <c r="E286" s="3" t="s">
        <v>4485</v>
      </c>
      <c r="F286" s="13" t="s">
        <v>4485</v>
      </c>
      <c r="H286" s="16">
        <v>-0.53513977880561292</v>
      </c>
      <c r="I286">
        <v>2</v>
      </c>
      <c r="J286" t="s">
        <v>4485</v>
      </c>
      <c r="K286" s="3" t="s">
        <v>4485</v>
      </c>
      <c r="L286" s="13" t="s">
        <v>4485</v>
      </c>
      <c r="N286" s="115">
        <v>3.6989468276393467</v>
      </c>
      <c r="O286">
        <v>2</v>
      </c>
      <c r="P286" t="s">
        <v>4485</v>
      </c>
      <c r="Q286" s="3" t="s">
        <v>4485</v>
      </c>
      <c r="R286" s="13" t="s">
        <v>4485</v>
      </c>
      <c r="T286" s="115">
        <v>1.579548337985279</v>
      </c>
      <c r="U286">
        <v>2</v>
      </c>
      <c r="V286" t="s">
        <v>4485</v>
      </c>
      <c r="W286" s="3" t="s">
        <v>4485</v>
      </c>
      <c r="X286" s="13" t="s">
        <v>4485</v>
      </c>
      <c r="Z286" s="16">
        <v>-0.42287694974002837</v>
      </c>
      <c r="AA286">
        <v>2</v>
      </c>
      <c r="AB286" t="s">
        <v>4485</v>
      </c>
      <c r="AC286" s="3" t="s">
        <v>4485</v>
      </c>
      <c r="AD286" s="13" t="s">
        <v>4485</v>
      </c>
      <c r="AF286" s="16">
        <v>1.6382341450709752</v>
      </c>
      <c r="AG286">
        <v>2</v>
      </c>
      <c r="AH286" t="s">
        <v>4485</v>
      </c>
      <c r="AI286" s="3" t="s">
        <v>4485</v>
      </c>
      <c r="AJ286" s="13" t="s">
        <v>4485</v>
      </c>
      <c r="AL286" s="115">
        <v>-0.31130019715679152</v>
      </c>
      <c r="AM286">
        <v>2</v>
      </c>
      <c r="AN286" t="s">
        <v>4485</v>
      </c>
      <c r="AO286" s="3" t="s">
        <v>4485</v>
      </c>
      <c r="AP286" s="13" t="s">
        <v>4485</v>
      </c>
      <c r="AR286" s="16">
        <v>0.10309278350515855</v>
      </c>
      <c r="AS286">
        <v>2</v>
      </c>
      <c r="AT286" t="s">
        <v>4485</v>
      </c>
      <c r="AU286" s="3" t="s">
        <v>4485</v>
      </c>
      <c r="AV286" s="13" t="s">
        <v>4485</v>
      </c>
      <c r="AY286" s="24">
        <v>1.4695569672480525E-2</v>
      </c>
      <c r="AZ286" s="24" t="s">
        <v>4485</v>
      </c>
      <c r="BA286" s="24" t="s">
        <v>4485</v>
      </c>
      <c r="BF286" s="24">
        <v>0.96522299681463297</v>
      </c>
      <c r="BG286" s="24"/>
      <c r="BH286" s="24"/>
      <c r="BL286" s="3"/>
    </row>
    <row r="287" spans="1:64" x14ac:dyDescent="0.25">
      <c r="A287" s="12">
        <v>45161</v>
      </c>
      <c r="B287" s="115">
        <v>1.8966908797417223</v>
      </c>
      <c r="C287">
        <v>3</v>
      </c>
      <c r="D287" t="s">
        <v>4485</v>
      </c>
      <c r="E287" s="3" t="s">
        <v>4485</v>
      </c>
      <c r="F287" s="13" t="s">
        <v>4485</v>
      </c>
      <c r="H287" s="16">
        <v>-1.0960836478376574</v>
      </c>
      <c r="I287">
        <v>3</v>
      </c>
      <c r="J287" t="s">
        <v>4485</v>
      </c>
      <c r="K287" s="3" t="s">
        <v>4485</v>
      </c>
      <c r="L287" s="13" t="s">
        <v>4485</v>
      </c>
      <c r="N287" s="115">
        <v>0.94129303938568532</v>
      </c>
      <c r="O287">
        <v>3</v>
      </c>
      <c r="P287" t="s">
        <v>4485</v>
      </c>
      <c r="Q287" s="3" t="s">
        <v>4485</v>
      </c>
      <c r="R287" s="13" t="s">
        <v>4485</v>
      </c>
      <c r="T287" s="115">
        <v>-1.1199233955744141</v>
      </c>
      <c r="U287">
        <v>3</v>
      </c>
      <c r="V287" t="s">
        <v>4485</v>
      </c>
      <c r="W287" s="3" t="s">
        <v>4485</v>
      </c>
      <c r="X287" s="13" t="s">
        <v>4485</v>
      </c>
      <c r="Z287" s="16">
        <v>3.2511835143413963</v>
      </c>
      <c r="AA287">
        <v>3</v>
      </c>
      <c r="AB287" t="s">
        <v>4485</v>
      </c>
      <c r="AC287" s="3" t="s">
        <v>4485</v>
      </c>
      <c r="AD287" s="13" t="s">
        <v>4485</v>
      </c>
      <c r="AF287" s="16">
        <v>1.998769987699877</v>
      </c>
      <c r="AG287">
        <v>3</v>
      </c>
      <c r="AH287" t="s">
        <v>4485</v>
      </c>
      <c r="AI287" s="3" t="s">
        <v>4485</v>
      </c>
      <c r="AJ287" s="13" t="s">
        <v>4485</v>
      </c>
      <c r="AL287" s="115">
        <v>7.2863537004260626E-2</v>
      </c>
      <c r="AM287">
        <v>3</v>
      </c>
      <c r="AN287" t="s">
        <v>4485</v>
      </c>
      <c r="AO287" s="3" t="s">
        <v>4485</v>
      </c>
      <c r="AP287" s="13" t="s">
        <v>4485</v>
      </c>
      <c r="AR287" s="16">
        <v>-0.12015104703056051</v>
      </c>
      <c r="AS287">
        <v>3</v>
      </c>
      <c r="AT287" t="s">
        <v>4485</v>
      </c>
      <c r="AU287" s="3" t="s">
        <v>4485</v>
      </c>
      <c r="AV287" s="13" t="s">
        <v>4485</v>
      </c>
      <c r="AY287" s="24">
        <v>0.2451479523314796</v>
      </c>
      <c r="AZ287" s="24" t="s">
        <v>4485</v>
      </c>
      <c r="BA287" s="24" t="s">
        <v>4485</v>
      </c>
      <c r="BF287" s="24">
        <v>0.7603182283947606</v>
      </c>
      <c r="BG287" s="24"/>
      <c r="BH287" s="24"/>
      <c r="BL287" s="3"/>
    </row>
    <row r="288" spans="1:64" x14ac:dyDescent="0.25">
      <c r="A288" s="12">
        <v>45162</v>
      </c>
      <c r="B288" s="115">
        <v>-1.1881188118811881</v>
      </c>
      <c r="C288">
        <v>4</v>
      </c>
      <c r="D288">
        <v>1.753670473083202</v>
      </c>
      <c r="E288" s="3" t="s">
        <v>4485</v>
      </c>
      <c r="F288" s="13" t="s">
        <v>4485</v>
      </c>
      <c r="H288" s="16">
        <v>8.595106669402057E-2</v>
      </c>
      <c r="I288">
        <v>4</v>
      </c>
      <c r="J288">
        <v>-3.0816013762773946</v>
      </c>
      <c r="K288" s="3" t="s">
        <v>4485</v>
      </c>
      <c r="L288" s="13" t="s">
        <v>4485</v>
      </c>
      <c r="N288" s="115">
        <v>-9.8159509202448397E-2</v>
      </c>
      <c r="O288">
        <v>4</v>
      </c>
      <c r="P288">
        <v>5.7677318784099887</v>
      </c>
      <c r="Q288" s="3" t="s">
        <v>4485</v>
      </c>
      <c r="R288" s="13" t="s">
        <v>4485</v>
      </c>
      <c r="T288" s="115">
        <v>0.51998905286204122</v>
      </c>
      <c r="U288">
        <v>4</v>
      </c>
      <c r="V288">
        <v>7.1399721760983663</v>
      </c>
      <c r="W288" s="3" t="s">
        <v>4485</v>
      </c>
      <c r="X288" s="13" t="s">
        <v>4485</v>
      </c>
      <c r="Z288" s="16">
        <v>1.2676151304699739</v>
      </c>
      <c r="AA288">
        <v>4</v>
      </c>
      <c r="AB288">
        <v>5.7452650848412405</v>
      </c>
      <c r="AC288" s="3" t="s">
        <v>4485</v>
      </c>
      <c r="AD288" s="13" t="s">
        <v>4485</v>
      </c>
      <c r="AF288" s="16">
        <v>0.35423575520048006</v>
      </c>
      <c r="AG288">
        <v>4</v>
      </c>
      <c r="AH288">
        <v>4.8920749960611358</v>
      </c>
      <c r="AI288" s="3" t="s">
        <v>4485</v>
      </c>
      <c r="AJ288" s="13" t="s">
        <v>4485</v>
      </c>
      <c r="AL288" s="115">
        <v>0.59288537549407583</v>
      </c>
      <c r="AM288">
        <v>4</v>
      </c>
      <c r="AN288">
        <v>1.2246179610634338</v>
      </c>
      <c r="AO288" s="3" t="s">
        <v>4485</v>
      </c>
      <c r="AP288" s="13" t="s">
        <v>4485</v>
      </c>
      <c r="AR288" s="16">
        <v>-0.5327375837772852</v>
      </c>
      <c r="AS288">
        <v>4</v>
      </c>
      <c r="AT288">
        <v>0.29457632992547766</v>
      </c>
      <c r="AU288" s="3" t="s">
        <v>4485</v>
      </c>
      <c r="AV288" s="13" t="s">
        <v>4485</v>
      </c>
      <c r="AY288" s="24">
        <v>-0.29469245011314166</v>
      </c>
      <c r="AZ288" s="24">
        <v>0.1107654174358747</v>
      </c>
      <c r="BA288" s="24" t="s">
        <v>4485</v>
      </c>
      <c r="BF288" s="24">
        <v>6.7983956150306821E-2</v>
      </c>
      <c r="BG288" s="24">
        <v>3.688147774795</v>
      </c>
      <c r="BH288" s="24"/>
      <c r="BL288" s="3"/>
    </row>
    <row r="289" spans="1:64" x14ac:dyDescent="0.25">
      <c r="A289" s="12">
        <v>45163</v>
      </c>
      <c r="B289" s="115">
        <v>-0.76152304609218668</v>
      </c>
      <c r="C289">
        <v>5</v>
      </c>
      <c r="D289" t="s">
        <v>4485</v>
      </c>
      <c r="E289" s="3" t="s">
        <v>4485</v>
      </c>
      <c r="F289" s="13" t="s">
        <v>4485</v>
      </c>
      <c r="H289" s="16">
        <v>-1.7695464505943175</v>
      </c>
      <c r="I289">
        <v>5</v>
      </c>
      <c r="J289" t="s">
        <v>4485</v>
      </c>
      <c r="K289" s="3" t="s">
        <v>4485</v>
      </c>
      <c r="L289" s="13" t="s">
        <v>4485</v>
      </c>
      <c r="N289" s="115">
        <v>-1.5475313190862223</v>
      </c>
      <c r="O289">
        <v>5</v>
      </c>
      <c r="P289" t="s">
        <v>4485</v>
      </c>
      <c r="Q289" s="3" t="s">
        <v>4485</v>
      </c>
      <c r="R289" s="13" t="s">
        <v>4485</v>
      </c>
      <c r="T289" s="115">
        <v>-2.5697411409901947</v>
      </c>
      <c r="U289">
        <v>5</v>
      </c>
      <c r="V289" t="s">
        <v>4485</v>
      </c>
      <c r="W289" s="3" t="s">
        <v>4485</v>
      </c>
      <c r="X289" s="13" t="s">
        <v>4485</v>
      </c>
      <c r="Z289" s="16">
        <v>0.20640522005459144</v>
      </c>
      <c r="AA289">
        <v>5</v>
      </c>
      <c r="AB289" t="s">
        <v>4485</v>
      </c>
      <c r="AC289" s="3" t="s">
        <v>4485</v>
      </c>
      <c r="AD289" s="13" t="s">
        <v>4485</v>
      </c>
      <c r="AF289" s="16">
        <v>0.32544749029916137</v>
      </c>
      <c r="AG289">
        <v>5</v>
      </c>
      <c r="AH289" t="s">
        <v>4485</v>
      </c>
      <c r="AI289" s="3" t="s">
        <v>4485</v>
      </c>
      <c r="AJ289" s="13" t="s">
        <v>4485</v>
      </c>
      <c r="AL289" s="115">
        <v>-1.7164719263778332</v>
      </c>
      <c r="AM289">
        <v>5</v>
      </c>
      <c r="AN289" t="s">
        <v>4485</v>
      </c>
      <c r="AO289" s="3" t="s">
        <v>4485</v>
      </c>
      <c r="AP289" s="13" t="s">
        <v>4485</v>
      </c>
      <c r="AR289" s="16">
        <v>-2.3151347615756701</v>
      </c>
      <c r="AS289">
        <v>5</v>
      </c>
      <c r="AT289" t="s">
        <v>4485</v>
      </c>
      <c r="AU289" s="3" t="s">
        <v>4485</v>
      </c>
      <c r="AV289" s="13" t="s">
        <v>4485</v>
      </c>
      <c r="AY289" s="24">
        <v>-0.62362341192674076</v>
      </c>
      <c r="AZ289" s="24" t="s">
        <v>4485</v>
      </c>
      <c r="BA289" s="24" t="s">
        <v>4485</v>
      </c>
      <c r="BF289" s="24">
        <v>-1.2484397132121754</v>
      </c>
      <c r="BG289" s="24"/>
      <c r="BH289" s="24"/>
      <c r="BL289" s="3"/>
    </row>
    <row r="290" spans="1:64" x14ac:dyDescent="0.25">
      <c r="A290" s="12">
        <v>45166</v>
      </c>
      <c r="B290" s="115">
        <v>0.68659127625202632</v>
      </c>
      <c r="C290">
        <v>1</v>
      </c>
      <c r="D290" t="s">
        <v>4485</v>
      </c>
      <c r="E290" s="3" t="s">
        <v>4485</v>
      </c>
      <c r="F290" s="13" t="s">
        <v>4485</v>
      </c>
      <c r="H290" s="16">
        <v>0.81634159346315893</v>
      </c>
      <c r="I290">
        <v>1</v>
      </c>
      <c r="J290" t="s">
        <v>4485</v>
      </c>
      <c r="K290" s="3" t="s">
        <v>4485</v>
      </c>
      <c r="L290" s="13" t="s">
        <v>4485</v>
      </c>
      <c r="N290" s="115">
        <v>3.1187624750499001</v>
      </c>
      <c r="O290">
        <v>1</v>
      </c>
      <c r="P290" t="s">
        <v>4485</v>
      </c>
      <c r="Q290" s="3" t="s">
        <v>4485</v>
      </c>
      <c r="R290" s="13" t="s">
        <v>4485</v>
      </c>
      <c r="T290" s="115">
        <v>0.60617785516218081</v>
      </c>
      <c r="U290">
        <v>1</v>
      </c>
      <c r="V290" t="s">
        <v>4485</v>
      </c>
      <c r="W290" s="3" t="s">
        <v>4485</v>
      </c>
      <c r="X290" s="13" t="s">
        <v>4485</v>
      </c>
      <c r="Z290" s="16">
        <v>0.18604651162790395</v>
      </c>
      <c r="AA290">
        <v>1</v>
      </c>
      <c r="AB290" t="s">
        <v>4485</v>
      </c>
      <c r="AC290" s="3" t="s">
        <v>4485</v>
      </c>
      <c r="AD290" s="13" t="s">
        <v>4485</v>
      </c>
      <c r="AF290" s="16">
        <v>1.4023705552089787</v>
      </c>
      <c r="AG290">
        <v>1</v>
      </c>
      <c r="AH290" t="s">
        <v>4485</v>
      </c>
      <c r="AI290" s="3" t="s">
        <v>4485</v>
      </c>
      <c r="AJ290" s="13" t="s">
        <v>4485</v>
      </c>
      <c r="AL290" s="115">
        <v>1.5044713308784803</v>
      </c>
      <c r="AM290">
        <v>1</v>
      </c>
      <c r="AN290" t="s">
        <v>4485</v>
      </c>
      <c r="AO290" s="3" t="s">
        <v>4485</v>
      </c>
      <c r="AP290" s="13" t="s">
        <v>4485</v>
      </c>
      <c r="AR290" s="16">
        <v>-2.4230633180049406</v>
      </c>
      <c r="AS290">
        <v>1</v>
      </c>
      <c r="AT290" t="s">
        <v>4485</v>
      </c>
      <c r="AU290" s="3" t="s">
        <v>4485</v>
      </c>
      <c r="AV290" s="13" t="s">
        <v>4485</v>
      </c>
      <c r="AY290" s="24">
        <v>0.20891943236200938</v>
      </c>
      <c r="AZ290" s="24" t="s">
        <v>4485</v>
      </c>
      <c r="BA290" s="24" t="s">
        <v>4485</v>
      </c>
      <c r="BF290" s="24">
        <v>0.73217603177010382</v>
      </c>
      <c r="BG290" s="24"/>
      <c r="BH290" s="24"/>
      <c r="BL290" s="3"/>
    </row>
    <row r="291" spans="1:64" x14ac:dyDescent="0.25">
      <c r="A291" s="12">
        <v>45167</v>
      </c>
      <c r="B291" s="115">
        <v>0.16044925792217296</v>
      </c>
      <c r="C291">
        <v>2</v>
      </c>
      <c r="D291" t="s">
        <v>4485</v>
      </c>
      <c r="E291" s="3" t="s">
        <v>4485</v>
      </c>
      <c r="F291" s="13" t="s">
        <v>4485</v>
      </c>
      <c r="H291" s="16">
        <v>-0.20524135423951617</v>
      </c>
      <c r="I291">
        <v>2</v>
      </c>
      <c r="J291" t="s">
        <v>4485</v>
      </c>
      <c r="K291" s="3" t="s">
        <v>4485</v>
      </c>
      <c r="L291" s="13" t="s">
        <v>4485</v>
      </c>
      <c r="N291" s="115">
        <v>-0.94362448584564096</v>
      </c>
      <c r="O291">
        <v>2</v>
      </c>
      <c r="P291" t="s">
        <v>4485</v>
      </c>
      <c r="Q291" s="3" t="s">
        <v>4485</v>
      </c>
      <c r="R291" s="13" t="s">
        <v>4485</v>
      </c>
      <c r="T291" s="115">
        <v>-0.9208811400978647</v>
      </c>
      <c r="U291">
        <v>2</v>
      </c>
      <c r="V291" t="s">
        <v>4485</v>
      </c>
      <c r="W291" s="3" t="s">
        <v>4485</v>
      </c>
      <c r="X291" s="13" t="s">
        <v>4485</v>
      </c>
      <c r="Z291" s="16">
        <v>1.0677808727948095</v>
      </c>
      <c r="AA291">
        <v>2</v>
      </c>
      <c r="AB291" t="s">
        <v>4485</v>
      </c>
      <c r="AC291" s="3" t="s">
        <v>4485</v>
      </c>
      <c r="AD291" s="13" t="s">
        <v>4485</v>
      </c>
      <c r="AF291" s="16">
        <v>1.1467381942564747</v>
      </c>
      <c r="AG291">
        <v>2</v>
      </c>
      <c r="AH291" t="s">
        <v>4485</v>
      </c>
      <c r="AI291" s="3" t="s">
        <v>4485</v>
      </c>
      <c r="AJ291" s="13" t="s">
        <v>4485</v>
      </c>
      <c r="AL291" s="115">
        <v>2.4046434494195736</v>
      </c>
      <c r="AM291">
        <v>2</v>
      </c>
      <c r="AN291" t="s">
        <v>4485</v>
      </c>
      <c r="AO291" s="3" t="s">
        <v>4485</v>
      </c>
      <c r="AP291" s="13" t="s">
        <v>4485</v>
      </c>
      <c r="AR291" s="16">
        <v>0.56189958310674437</v>
      </c>
      <c r="AS291">
        <v>2</v>
      </c>
      <c r="AT291" t="s">
        <v>4485</v>
      </c>
      <c r="AU291" s="3" t="s">
        <v>4485</v>
      </c>
      <c r="AV291" s="13" t="s">
        <v>4485</v>
      </c>
      <c r="AY291" s="24">
        <v>0.18957787843708157</v>
      </c>
      <c r="AZ291" s="24" t="s">
        <v>4485</v>
      </c>
      <c r="BA291" s="24" t="s">
        <v>4485</v>
      </c>
      <c r="BF291" s="24">
        <v>0.41098674290235276</v>
      </c>
      <c r="BG291" s="24"/>
      <c r="BH291" s="24"/>
      <c r="BL291" s="3"/>
    </row>
    <row r="292" spans="1:64" x14ac:dyDescent="0.25">
      <c r="A292" s="12">
        <v>45168</v>
      </c>
      <c r="B292" s="115">
        <v>-4.0048057669200769E-2</v>
      </c>
      <c r="C292">
        <v>3</v>
      </c>
      <c r="D292" t="s">
        <v>4485</v>
      </c>
      <c r="E292" s="3" t="s">
        <v>4485</v>
      </c>
      <c r="F292" s="13" t="s">
        <v>4485</v>
      </c>
      <c r="H292" s="16">
        <v>0.44863978791113357</v>
      </c>
      <c r="I292">
        <v>3</v>
      </c>
      <c r="J292" t="s">
        <v>4485</v>
      </c>
      <c r="K292" s="3" t="s">
        <v>4485</v>
      </c>
      <c r="L292" s="13" t="s">
        <v>4485</v>
      </c>
      <c r="N292" s="115">
        <v>3.0532486565705912</v>
      </c>
      <c r="O292">
        <v>3</v>
      </c>
      <c r="P292" t="s">
        <v>4485</v>
      </c>
      <c r="Q292" s="3" t="s">
        <v>4485</v>
      </c>
      <c r="R292" s="13" t="s">
        <v>4485</v>
      </c>
      <c r="T292" s="115">
        <v>-2.8573276977486417</v>
      </c>
      <c r="U292">
        <v>3</v>
      </c>
      <c r="V292" t="s">
        <v>4485</v>
      </c>
      <c r="W292" s="3" t="s">
        <v>4485</v>
      </c>
      <c r="X292" s="13" t="s">
        <v>4485</v>
      </c>
      <c r="Z292" s="16">
        <v>1.6864623662969889</v>
      </c>
      <c r="AA292">
        <v>3</v>
      </c>
      <c r="AB292" t="s">
        <v>4485</v>
      </c>
      <c r="AC292" s="3" t="s">
        <v>4485</v>
      </c>
      <c r="AD292" s="13" t="s">
        <v>4485</v>
      </c>
      <c r="AF292" s="16">
        <v>1.3454005790331649</v>
      </c>
      <c r="AG292">
        <v>3</v>
      </c>
      <c r="AH292" t="s">
        <v>4485</v>
      </c>
      <c r="AI292" s="3" t="s">
        <v>4485</v>
      </c>
      <c r="AJ292" s="13" t="s">
        <v>4485</v>
      </c>
      <c r="AL292" s="115">
        <v>1.2246963562753059</v>
      </c>
      <c r="AM292">
        <v>3</v>
      </c>
      <c r="AN292" t="s">
        <v>4485</v>
      </c>
      <c r="AO292" s="3" t="s">
        <v>4485</v>
      </c>
      <c r="AP292" s="13" t="s">
        <v>4485</v>
      </c>
      <c r="AR292" s="16">
        <v>-0.54073540014419619</v>
      </c>
      <c r="AS292">
        <v>3</v>
      </c>
      <c r="AT292" t="s">
        <v>4485</v>
      </c>
      <c r="AU292" s="3" t="s">
        <v>4485</v>
      </c>
      <c r="AV292" s="13" t="s">
        <v>4485</v>
      </c>
      <c r="AY292" s="24">
        <v>2.4815627641503475E-2</v>
      </c>
      <c r="AZ292" s="24" t="s">
        <v>4485</v>
      </c>
      <c r="BA292" s="24" t="s">
        <v>4485</v>
      </c>
      <c r="BF292" s="24">
        <v>0.4809182924408455</v>
      </c>
      <c r="BG292" s="24"/>
      <c r="BH292" s="24"/>
      <c r="BL292" s="3"/>
    </row>
    <row r="293" spans="1:64" x14ac:dyDescent="0.25">
      <c r="A293" s="12">
        <v>45169</v>
      </c>
      <c r="B293" s="115">
        <v>-1.1217948717948651</v>
      </c>
      <c r="C293">
        <v>4</v>
      </c>
      <c r="D293">
        <v>-1.0821643286573102</v>
      </c>
      <c r="E293" s="3" t="s">
        <v>4485</v>
      </c>
      <c r="F293" s="13" t="s">
        <v>4485</v>
      </c>
      <c r="H293" s="16">
        <v>1.1213119790873112</v>
      </c>
      <c r="I293">
        <v>4</v>
      </c>
      <c r="J293">
        <v>0.38563512292197671</v>
      </c>
      <c r="K293" s="3" t="s">
        <v>4485</v>
      </c>
      <c r="L293" s="13" t="s">
        <v>4485</v>
      </c>
      <c r="N293" s="115">
        <v>-3.2709172789760501</v>
      </c>
      <c r="O293">
        <v>4</v>
      </c>
      <c r="P293">
        <v>0.24563989191844754</v>
      </c>
      <c r="Q293" s="3" t="s">
        <v>4485</v>
      </c>
      <c r="R293" s="13" t="s">
        <v>4485</v>
      </c>
      <c r="T293" s="115">
        <v>5.3211090638666239</v>
      </c>
      <c r="U293">
        <v>4</v>
      </c>
      <c r="V293">
        <v>-0.63667588171233436</v>
      </c>
      <c r="W293" s="3" t="s">
        <v>4485</v>
      </c>
      <c r="X293" s="13" t="s">
        <v>4485</v>
      </c>
      <c r="Z293" s="16">
        <v>-1.9359834796073474E-2</v>
      </c>
      <c r="AA293">
        <v>4</v>
      </c>
      <c r="AB293">
        <v>3.156002396963836</v>
      </c>
      <c r="AC293" s="3" t="s">
        <v>4485</v>
      </c>
      <c r="AD293" s="13" t="s">
        <v>4485</v>
      </c>
      <c r="AF293" s="16">
        <v>0.1080276550797004</v>
      </c>
      <c r="AG293">
        <v>4</v>
      </c>
      <c r="AH293">
        <v>4.3960445612717578</v>
      </c>
      <c r="AI293" s="3" t="s">
        <v>4485</v>
      </c>
      <c r="AJ293" s="13" t="s">
        <v>4485</v>
      </c>
      <c r="AL293" s="115">
        <v>0.80991900809919237</v>
      </c>
      <c r="AM293">
        <v>4</v>
      </c>
      <c r="AN293">
        <v>4.2498190466342702</v>
      </c>
      <c r="AO293" s="3" t="s">
        <v>4485</v>
      </c>
      <c r="AP293" s="13" t="s">
        <v>4485</v>
      </c>
      <c r="AR293" s="16">
        <v>-1.0148604566871893</v>
      </c>
      <c r="AS293">
        <v>4</v>
      </c>
      <c r="AT293">
        <v>-5.632342778161699</v>
      </c>
      <c r="AU293" s="3" t="s">
        <v>4485</v>
      </c>
      <c r="AV293" s="13" t="s">
        <v>4485</v>
      </c>
      <c r="AY293" s="24">
        <v>-0.48404311679317669</v>
      </c>
      <c r="AZ293" s="24">
        <v>-0.68552151732889788</v>
      </c>
      <c r="BA293" s="24" t="s">
        <v>4485</v>
      </c>
      <c r="BF293" s="24">
        <v>0.22262265834995265</v>
      </c>
      <c r="BG293" s="24">
        <v>0.57572843372344995</v>
      </c>
      <c r="BH293" s="24"/>
      <c r="BL293" s="3"/>
    </row>
    <row r="294" spans="1:64" x14ac:dyDescent="0.25">
      <c r="A294" s="12">
        <v>45170</v>
      </c>
      <c r="B294" s="115">
        <v>1.7828200972447232</v>
      </c>
      <c r="C294">
        <v>5</v>
      </c>
      <c r="D294" t="s">
        <v>4485</v>
      </c>
      <c r="E294" s="3">
        <v>45170</v>
      </c>
      <c r="F294" s="13">
        <v>0.87579617834394607</v>
      </c>
      <c r="H294" s="16">
        <v>-0.82484085950807684</v>
      </c>
      <c r="I294">
        <v>5</v>
      </c>
      <c r="J294" t="s">
        <v>4485</v>
      </c>
      <c r="K294" s="3">
        <v>45170</v>
      </c>
      <c r="L294" s="13">
        <v>-2.1177992064687845</v>
      </c>
      <c r="N294" s="115">
        <v>0.98015192354814984</v>
      </c>
      <c r="O294">
        <v>5</v>
      </c>
      <c r="P294" t="s">
        <v>4485</v>
      </c>
      <c r="Q294" s="3">
        <v>45170</v>
      </c>
      <c r="R294" s="13">
        <v>-6.3091482649842323</v>
      </c>
      <c r="T294" s="115">
        <v>4.1143242559649424</v>
      </c>
      <c r="U294">
        <v>5</v>
      </c>
      <c r="V294" t="s">
        <v>4485</v>
      </c>
      <c r="W294" s="3">
        <v>45170</v>
      </c>
      <c r="X294" s="13">
        <v>-14.924285367236223</v>
      </c>
      <c r="Z294" s="16">
        <v>-0.6131801458723295</v>
      </c>
      <c r="AA294">
        <v>5</v>
      </c>
      <c r="AB294" t="s">
        <v>4485</v>
      </c>
      <c r="AC294" s="3">
        <v>45170</v>
      </c>
      <c r="AD294" s="13">
        <v>-0.60397454214833335</v>
      </c>
      <c r="AF294" s="16">
        <v>1.8464785017145868</v>
      </c>
      <c r="AG294">
        <v>5</v>
      </c>
      <c r="AH294" t="s">
        <v>4485</v>
      </c>
      <c r="AI294" s="3">
        <v>45170</v>
      </c>
      <c r="AJ294" s="13">
        <v>13.223140495867746</v>
      </c>
      <c r="AL294" s="115">
        <v>-0.16861733782980018</v>
      </c>
      <c r="AM294">
        <v>5</v>
      </c>
      <c r="AN294" t="s">
        <v>4485</v>
      </c>
      <c r="AO294" s="3">
        <v>45170</v>
      </c>
      <c r="AP294" s="13">
        <v>5.4942871336313814</v>
      </c>
      <c r="AR294" s="16">
        <v>-1.8308311973640193E-2</v>
      </c>
      <c r="AS294">
        <v>5</v>
      </c>
      <c r="AT294" t="s">
        <v>4485</v>
      </c>
      <c r="AU294" s="3">
        <v>45170</v>
      </c>
      <c r="AV294" s="13">
        <v>9.4488188976377998</v>
      </c>
      <c r="AY294" s="24">
        <v>0.94267105714196686</v>
      </c>
      <c r="AZ294" s="24" t="s">
        <v>4485</v>
      </c>
      <c r="BA294" s="24">
        <v>1.0444912092944181</v>
      </c>
      <c r="BF294" s="24">
        <v>1.0304589123109271</v>
      </c>
      <c r="BG294" s="24"/>
      <c r="BH294" s="24">
        <v>1.33691494599</v>
      </c>
      <c r="BL294" s="3"/>
    </row>
    <row r="295" spans="1:64" x14ac:dyDescent="0.25">
      <c r="A295" s="12">
        <v>45173</v>
      </c>
      <c r="B295" s="115">
        <v>1.4729299363057393</v>
      </c>
      <c r="C295">
        <v>1</v>
      </c>
      <c r="D295" t="s">
        <v>4485</v>
      </c>
      <c r="E295" s="3" t="s">
        <v>4485</v>
      </c>
      <c r="F295" s="13" t="s">
        <v>4485</v>
      </c>
      <c r="H295" s="16">
        <v>-0.51114961579027396</v>
      </c>
      <c r="I295">
        <v>1</v>
      </c>
      <c r="J295" t="s">
        <v>4485</v>
      </c>
      <c r="K295" s="3" t="s">
        <v>4485</v>
      </c>
      <c r="L295" s="13" t="s">
        <v>4485</v>
      </c>
      <c r="N295" s="115">
        <v>-0.14559572919194921</v>
      </c>
      <c r="O295">
        <v>1</v>
      </c>
      <c r="P295" t="s">
        <v>4485</v>
      </c>
      <c r="Q295" s="3" t="s">
        <v>4485</v>
      </c>
      <c r="R295" s="13" t="s">
        <v>4485</v>
      </c>
      <c r="T295" s="115">
        <v>-2.3787351202526517</v>
      </c>
      <c r="U295">
        <v>1</v>
      </c>
      <c r="V295" t="s">
        <v>4485</v>
      </c>
      <c r="W295" s="3" t="s">
        <v>4485</v>
      </c>
      <c r="X295" s="13" t="s">
        <v>4485</v>
      </c>
      <c r="Z295" s="16">
        <v>-1.4547343810884441</v>
      </c>
      <c r="AA295">
        <v>1</v>
      </c>
      <c r="AB295" t="s">
        <v>4485</v>
      </c>
      <c r="AC295" s="3" t="s">
        <v>4485</v>
      </c>
      <c r="AD295" s="13" t="s">
        <v>4485</v>
      </c>
      <c r="AF295" s="16">
        <v>6.472651927197373</v>
      </c>
      <c r="AG295">
        <v>1</v>
      </c>
      <c r="AH295" t="s">
        <v>4485</v>
      </c>
      <c r="AI295" s="3" t="s">
        <v>4485</v>
      </c>
      <c r="AJ295" s="13" t="s">
        <v>4485</v>
      </c>
      <c r="AL295" s="115">
        <v>2.1162444113263743</v>
      </c>
      <c r="AM295">
        <v>1</v>
      </c>
      <c r="AN295" t="s">
        <v>4485</v>
      </c>
      <c r="AO295" s="3" t="s">
        <v>4485</v>
      </c>
      <c r="AP295" s="13" t="s">
        <v>4485</v>
      </c>
      <c r="AR295" s="16">
        <v>1.7945431239699605</v>
      </c>
      <c r="AS295">
        <v>1</v>
      </c>
      <c r="AT295" t="s">
        <v>4485</v>
      </c>
      <c r="AU295" s="3" t="s">
        <v>4485</v>
      </c>
      <c r="AV295" s="13" t="s">
        <v>4485</v>
      </c>
      <c r="AY295" s="24">
        <v>0.4810833895026061</v>
      </c>
      <c r="AZ295" s="24" t="s">
        <v>4485</v>
      </c>
      <c r="BA295" s="24" t="s">
        <v>4485</v>
      </c>
      <c r="BF295" s="24">
        <v>1.1557817621769761</v>
      </c>
      <c r="BG295" s="24"/>
      <c r="BH295" s="24"/>
      <c r="BL295" s="3"/>
    </row>
    <row r="296" spans="1:64" x14ac:dyDescent="0.25">
      <c r="A296" s="12">
        <v>45174</v>
      </c>
      <c r="B296" s="115">
        <v>1.3338564142801121</v>
      </c>
      <c r="C296">
        <v>2</v>
      </c>
      <c r="D296" t="s">
        <v>4485</v>
      </c>
      <c r="E296" s="3" t="s">
        <v>4485</v>
      </c>
      <c r="F296" s="13" t="s">
        <v>4485</v>
      </c>
      <c r="H296" s="16">
        <v>-0.28686129820826961</v>
      </c>
      <c r="I296">
        <v>2</v>
      </c>
      <c r="J296" t="s">
        <v>4485</v>
      </c>
      <c r="K296" s="3" t="s">
        <v>4485</v>
      </c>
      <c r="L296" s="13" t="s">
        <v>4485</v>
      </c>
      <c r="N296" s="115">
        <v>-2.5030376670716916</v>
      </c>
      <c r="O296">
        <v>2</v>
      </c>
      <c r="P296" t="s">
        <v>4485</v>
      </c>
      <c r="Q296" s="3" t="s">
        <v>4485</v>
      </c>
      <c r="R296" s="13" t="s">
        <v>4485</v>
      </c>
      <c r="T296" s="115">
        <v>-0.74656270089794896</v>
      </c>
      <c r="U296">
        <v>2</v>
      </c>
      <c r="V296" t="s">
        <v>4485</v>
      </c>
      <c r="W296" s="3" t="s">
        <v>4485</v>
      </c>
      <c r="X296" s="13" t="s">
        <v>4485</v>
      </c>
      <c r="Z296" s="16">
        <v>-5.2721760906826266E-2</v>
      </c>
      <c r="AA296">
        <v>2</v>
      </c>
      <c r="AB296" t="s">
        <v>4485</v>
      </c>
      <c r="AC296" s="3" t="s">
        <v>4485</v>
      </c>
      <c r="AD296" s="13" t="s">
        <v>4485</v>
      </c>
      <c r="AF296" s="16">
        <v>0.24325519681556834</v>
      </c>
      <c r="AG296">
        <v>2</v>
      </c>
      <c r="AH296" t="s">
        <v>4485</v>
      </c>
      <c r="AI296" s="3" t="s">
        <v>4485</v>
      </c>
      <c r="AJ296" s="13" t="s">
        <v>4485</v>
      </c>
      <c r="AL296" s="115">
        <v>1.439968865538038</v>
      </c>
      <c r="AM296">
        <v>2</v>
      </c>
      <c r="AN296" t="s">
        <v>4485</v>
      </c>
      <c r="AO296" s="3" t="s">
        <v>4485</v>
      </c>
      <c r="AP296" s="13" t="s">
        <v>4485</v>
      </c>
      <c r="AR296" s="16">
        <v>0.95340888649038824</v>
      </c>
      <c r="AS296">
        <v>2</v>
      </c>
      <c r="AT296" t="s">
        <v>4485</v>
      </c>
      <c r="AU296" s="3" t="s">
        <v>4485</v>
      </c>
      <c r="AV296" s="13" t="s">
        <v>4485</v>
      </c>
      <c r="AY296" s="24">
        <v>0.23606161156856637</v>
      </c>
      <c r="AZ296" s="24" t="s">
        <v>4485</v>
      </c>
      <c r="BA296" s="24" t="s">
        <v>4485</v>
      </c>
      <c r="BF296" s="24">
        <v>0.10193018369582117</v>
      </c>
      <c r="BG296" s="24"/>
      <c r="BH296" s="24"/>
      <c r="BL296" s="3"/>
    </row>
    <row r="297" spans="1:64" x14ac:dyDescent="0.25">
      <c r="A297" s="12">
        <v>45175</v>
      </c>
      <c r="B297" s="115">
        <v>-0.1548586914440705</v>
      </c>
      <c r="C297">
        <v>3</v>
      </c>
      <c r="D297" t="s">
        <v>4485</v>
      </c>
      <c r="E297" s="3" t="s">
        <v>4485</v>
      </c>
      <c r="F297" s="13" t="s">
        <v>4485</v>
      </c>
      <c r="H297" s="16">
        <v>3.2947894939349105</v>
      </c>
      <c r="I297">
        <v>3</v>
      </c>
      <c r="J297" t="s">
        <v>4485</v>
      </c>
      <c r="K297" s="3" t="s">
        <v>4485</v>
      </c>
      <c r="L297" s="13" t="s">
        <v>4485</v>
      </c>
      <c r="N297" s="115">
        <v>0.62313060817547361</v>
      </c>
      <c r="O297">
        <v>3</v>
      </c>
      <c r="P297" t="s">
        <v>4485</v>
      </c>
      <c r="Q297" s="3" t="s">
        <v>4485</v>
      </c>
      <c r="R297" s="13" t="s">
        <v>4485</v>
      </c>
      <c r="T297" s="115">
        <v>-5.9631014813731547</v>
      </c>
      <c r="U297">
        <v>3</v>
      </c>
      <c r="V297" t="s">
        <v>4485</v>
      </c>
      <c r="W297" s="3" t="s">
        <v>4485</v>
      </c>
      <c r="X297" s="13" t="s">
        <v>4485</v>
      </c>
      <c r="Z297" s="16">
        <v>1.4901753923249466</v>
      </c>
      <c r="AA297">
        <v>3</v>
      </c>
      <c r="AB297" t="s">
        <v>4485</v>
      </c>
      <c r="AC297" s="3" t="s">
        <v>4485</v>
      </c>
      <c r="AD297" s="13" t="s">
        <v>4485</v>
      </c>
      <c r="AF297" s="16">
        <v>1.8310169865431283</v>
      </c>
      <c r="AG297">
        <v>3</v>
      </c>
      <c r="AH297" t="s">
        <v>4485</v>
      </c>
      <c r="AI297" s="3" t="s">
        <v>4485</v>
      </c>
      <c r="AJ297" s="13" t="s">
        <v>4485</v>
      </c>
      <c r="AL297" s="115">
        <v>-0.44120468060616819</v>
      </c>
      <c r="AM297">
        <v>3</v>
      </c>
      <c r="AN297" t="s">
        <v>4485</v>
      </c>
      <c r="AO297" s="3" t="s">
        <v>4485</v>
      </c>
      <c r="AP297" s="13" t="s">
        <v>4485</v>
      </c>
      <c r="AR297" s="16">
        <v>0.69493941553812844</v>
      </c>
      <c r="AS297">
        <v>3</v>
      </c>
      <c r="AT297" t="s">
        <v>4485</v>
      </c>
      <c r="AU297" s="3" t="s">
        <v>4485</v>
      </c>
      <c r="AV297" s="13" t="s">
        <v>4485</v>
      </c>
      <c r="AY297" s="24">
        <v>0.18467527292603186</v>
      </c>
      <c r="AZ297" s="24" t="s">
        <v>4485</v>
      </c>
      <c r="BA297" s="24" t="s">
        <v>4485</v>
      </c>
      <c r="BF297" s="24">
        <v>6.6890275640607677E-2</v>
      </c>
      <c r="BG297" s="24"/>
      <c r="BH297" s="24"/>
      <c r="BL297" s="3"/>
    </row>
    <row r="298" spans="1:64" x14ac:dyDescent="0.25">
      <c r="A298" s="12">
        <v>45176</v>
      </c>
      <c r="B298" s="115">
        <v>2.2877084141140114</v>
      </c>
      <c r="C298">
        <v>4</v>
      </c>
      <c r="D298">
        <v>6.8881685575364671</v>
      </c>
      <c r="E298" s="3" t="s">
        <v>4485</v>
      </c>
      <c r="F298" s="13" t="s">
        <v>4485</v>
      </c>
      <c r="H298" s="16">
        <v>4.0051315479924678</v>
      </c>
      <c r="I298">
        <v>4</v>
      </c>
      <c r="J298">
        <v>5.6970552782841795</v>
      </c>
      <c r="K298" s="3" t="s">
        <v>4485</v>
      </c>
      <c r="L298" s="13" t="s">
        <v>4485</v>
      </c>
      <c r="N298" s="115">
        <v>-0.61927173643794897</v>
      </c>
      <c r="O298">
        <v>4</v>
      </c>
      <c r="P298">
        <v>-1.6907620681205671</v>
      </c>
      <c r="Q298" s="3" t="s">
        <v>4485</v>
      </c>
      <c r="R298" s="13" t="s">
        <v>4485</v>
      </c>
      <c r="T298" s="115">
        <v>-2.7062456951140974</v>
      </c>
      <c r="U298">
        <v>4</v>
      </c>
      <c r="V298">
        <v>-7.7038192395244929</v>
      </c>
      <c r="W298" s="3" t="s">
        <v>4485</v>
      </c>
      <c r="X298" s="13" t="s">
        <v>4485</v>
      </c>
      <c r="Z298" s="16">
        <v>0.31834719334718448</v>
      </c>
      <c r="AA298">
        <v>4</v>
      </c>
      <c r="AB298">
        <v>-0.33563544826696223</v>
      </c>
      <c r="AC298" s="3" t="s">
        <v>4485</v>
      </c>
      <c r="AD298" s="13" t="s">
        <v>4485</v>
      </c>
      <c r="AF298" s="16">
        <v>-0.8730502599653418</v>
      </c>
      <c r="AG298">
        <v>4</v>
      </c>
      <c r="AH298">
        <v>9.7263854583822784</v>
      </c>
      <c r="AI298" s="3" t="s">
        <v>4485</v>
      </c>
      <c r="AJ298" s="13" t="s">
        <v>4485</v>
      </c>
      <c r="AL298" s="115">
        <v>2.2639691714836223</v>
      </c>
      <c r="AM298">
        <v>4</v>
      </c>
      <c r="AN298">
        <v>5.2866494743106482</v>
      </c>
      <c r="AO298" s="3" t="s">
        <v>4485</v>
      </c>
      <c r="AP298" s="13" t="s">
        <v>4485</v>
      </c>
      <c r="AR298" s="16">
        <v>-0.26543974517784458</v>
      </c>
      <c r="AS298">
        <v>4</v>
      </c>
      <c r="AT298">
        <v>3.1856462834126651</v>
      </c>
      <c r="AU298" s="3" t="s">
        <v>4485</v>
      </c>
      <c r="AV298" s="13" t="s">
        <v>4485</v>
      </c>
      <c r="AY298" s="24">
        <v>0.59150325964188555</v>
      </c>
      <c r="AZ298" s="24">
        <v>2.4579563514734755</v>
      </c>
      <c r="BA298" s="24" t="s">
        <v>4485</v>
      </c>
      <c r="BF298" s="24">
        <v>0.45559118222379408</v>
      </c>
      <c r="BG298" s="24">
        <v>2.8724698983781001</v>
      </c>
      <c r="BH298" s="24"/>
      <c r="BL298" s="3"/>
    </row>
    <row r="299" spans="1:64" x14ac:dyDescent="0.25">
      <c r="A299" s="12">
        <v>45177</v>
      </c>
      <c r="B299" s="115">
        <v>0.49279757391964041</v>
      </c>
      <c r="C299">
        <v>5</v>
      </c>
      <c r="D299" t="s">
        <v>4485</v>
      </c>
      <c r="E299" s="3" t="s">
        <v>4485</v>
      </c>
      <c r="F299" s="13" t="s">
        <v>4485</v>
      </c>
      <c r="H299" s="16">
        <v>-1.3730907205928264</v>
      </c>
      <c r="I299">
        <v>5</v>
      </c>
      <c r="J299" t="s">
        <v>4485</v>
      </c>
      <c r="K299" s="3" t="s">
        <v>4485</v>
      </c>
      <c r="L299" s="13" t="s">
        <v>4485</v>
      </c>
      <c r="N299" s="115">
        <v>0</v>
      </c>
      <c r="O299">
        <v>5</v>
      </c>
      <c r="P299" t="s">
        <v>4485</v>
      </c>
      <c r="Q299" s="3" t="s">
        <v>4485</v>
      </c>
      <c r="R299" s="13" t="s">
        <v>4485</v>
      </c>
      <c r="T299" s="115">
        <v>-1.5391993423005697</v>
      </c>
      <c r="U299">
        <v>5</v>
      </c>
      <c r="V299" t="s">
        <v>4485</v>
      </c>
      <c r="W299" s="3" t="s">
        <v>4485</v>
      </c>
      <c r="X299" s="13" t="s">
        <v>4485</v>
      </c>
      <c r="Z299" s="16">
        <v>3.5230878829091443</v>
      </c>
      <c r="AA299">
        <v>5</v>
      </c>
      <c r="AB299" t="s">
        <v>4485</v>
      </c>
      <c r="AC299" s="3" t="s">
        <v>4485</v>
      </c>
      <c r="AD299" s="13" t="s">
        <v>4485</v>
      </c>
      <c r="AF299" s="16">
        <v>1.4970387044605198</v>
      </c>
      <c r="AG299">
        <v>5</v>
      </c>
      <c r="AH299" t="s">
        <v>4485</v>
      </c>
      <c r="AI299" s="3" t="s">
        <v>4485</v>
      </c>
      <c r="AJ299" s="13" t="s">
        <v>4485</v>
      </c>
      <c r="AL299" s="115">
        <v>1.7428167687235046</v>
      </c>
      <c r="AM299">
        <v>5</v>
      </c>
      <c r="AN299" t="s">
        <v>4485</v>
      </c>
      <c r="AO299" s="3" t="s">
        <v>4485</v>
      </c>
      <c r="AP299" s="13" t="s">
        <v>4485</v>
      </c>
      <c r="AR299" s="16">
        <v>-0.15968772178849844</v>
      </c>
      <c r="AS299">
        <v>5</v>
      </c>
      <c r="AT299" t="s">
        <v>4485</v>
      </c>
      <c r="AU299" s="3" t="s">
        <v>4485</v>
      </c>
      <c r="AV299" s="13" t="s">
        <v>4485</v>
      </c>
      <c r="AY299" s="24">
        <v>0.4709269759036524</v>
      </c>
      <c r="AZ299" s="24" t="s">
        <v>4485</v>
      </c>
      <c r="BA299" s="24" t="s">
        <v>4485</v>
      </c>
      <c r="BF299" s="24">
        <v>0.50175785190389743</v>
      </c>
      <c r="BG299" s="24"/>
      <c r="BH299" s="24"/>
      <c r="BL299" s="3"/>
    </row>
    <row r="300" spans="1:64" x14ac:dyDescent="0.25">
      <c r="A300" s="12">
        <v>45180</v>
      </c>
      <c r="B300" s="115">
        <v>2.3010184835910845</v>
      </c>
      <c r="C300">
        <v>1</v>
      </c>
      <c r="D300" t="s">
        <v>4485</v>
      </c>
      <c r="E300" s="3" t="s">
        <v>4485</v>
      </c>
      <c r="F300" s="13" t="s">
        <v>4485</v>
      </c>
      <c r="H300" s="16">
        <v>-0.39526494337999213</v>
      </c>
      <c r="I300">
        <v>1</v>
      </c>
      <c r="J300" t="s">
        <v>4485</v>
      </c>
      <c r="K300" s="3" t="s">
        <v>4485</v>
      </c>
      <c r="L300" s="13" t="s">
        <v>4485</v>
      </c>
      <c r="N300" s="115">
        <v>3.863409770687936</v>
      </c>
      <c r="O300">
        <v>1</v>
      </c>
      <c r="P300" t="s">
        <v>4485</v>
      </c>
      <c r="Q300" s="3" t="s">
        <v>4485</v>
      </c>
      <c r="R300" s="13" t="s">
        <v>4485</v>
      </c>
      <c r="T300" s="115">
        <v>4.4346515133944058</v>
      </c>
      <c r="U300">
        <v>1</v>
      </c>
      <c r="V300" t="s">
        <v>4485</v>
      </c>
      <c r="W300" s="3" t="s">
        <v>4485</v>
      </c>
      <c r="X300" s="13" t="s">
        <v>4485</v>
      </c>
      <c r="Z300" s="16">
        <v>-0.38160775727243723</v>
      </c>
      <c r="AA300">
        <v>1</v>
      </c>
      <c r="AB300" t="s">
        <v>4485</v>
      </c>
      <c r="AC300" s="3" t="s">
        <v>4485</v>
      </c>
      <c r="AD300" s="13" t="s">
        <v>4485</v>
      </c>
      <c r="AF300" s="16">
        <v>2.172602385771512</v>
      </c>
      <c r="AG300">
        <v>1</v>
      </c>
      <c r="AH300" t="s">
        <v>4485</v>
      </c>
      <c r="AI300" s="3" t="s">
        <v>4485</v>
      </c>
      <c r="AJ300" s="13" t="s">
        <v>4485</v>
      </c>
      <c r="AL300" s="115">
        <v>0.1574074074074116</v>
      </c>
      <c r="AM300">
        <v>1</v>
      </c>
      <c r="AN300" t="s">
        <v>4485</v>
      </c>
      <c r="AO300" s="3" t="s">
        <v>4485</v>
      </c>
      <c r="AP300" s="13" t="s">
        <v>4485</v>
      </c>
      <c r="AR300" s="16">
        <v>0</v>
      </c>
      <c r="AS300">
        <v>1</v>
      </c>
      <c r="AT300" t="s">
        <v>4485</v>
      </c>
      <c r="AU300" s="3" t="s">
        <v>4485</v>
      </c>
      <c r="AV300" s="13" t="s">
        <v>4485</v>
      </c>
      <c r="AY300" s="24">
        <v>0.89001233605532704</v>
      </c>
      <c r="AZ300" s="24" t="s">
        <v>4485</v>
      </c>
      <c r="BA300" s="24" t="s">
        <v>4485</v>
      </c>
      <c r="BF300" s="24">
        <v>1.652358618451861</v>
      </c>
      <c r="BG300" s="24"/>
      <c r="BH300" s="24"/>
      <c r="BL300" s="3"/>
    </row>
    <row r="301" spans="1:64" x14ac:dyDescent="0.25">
      <c r="A301" s="12">
        <v>45181</v>
      </c>
      <c r="B301" s="115">
        <v>-3.9454277286135655</v>
      </c>
      <c r="C301">
        <v>2</v>
      </c>
      <c r="D301" t="s">
        <v>4485</v>
      </c>
      <c r="E301" s="3" t="s">
        <v>4485</v>
      </c>
      <c r="F301" s="13" t="s">
        <v>4485</v>
      </c>
      <c r="H301" s="16">
        <v>-2.0275804670139048</v>
      </c>
      <c r="I301">
        <v>2</v>
      </c>
      <c r="J301" t="s">
        <v>4485</v>
      </c>
      <c r="K301" s="3" t="s">
        <v>4485</v>
      </c>
      <c r="L301" s="13" t="s">
        <v>4485</v>
      </c>
      <c r="N301" s="115">
        <v>-7.3914086873050193</v>
      </c>
      <c r="O301">
        <v>2</v>
      </c>
      <c r="P301" t="s">
        <v>4485</v>
      </c>
      <c r="Q301" s="3" t="s">
        <v>4485</v>
      </c>
      <c r="R301" s="13" t="s">
        <v>4485</v>
      </c>
      <c r="T301" s="115">
        <v>-4.8482021897972372</v>
      </c>
      <c r="U301">
        <v>2</v>
      </c>
      <c r="V301" t="s">
        <v>4485</v>
      </c>
      <c r="W301" s="3" t="s">
        <v>4485</v>
      </c>
      <c r="X301" s="13" t="s">
        <v>4485</v>
      </c>
      <c r="Z301" s="16">
        <v>-0.97965335342879523</v>
      </c>
      <c r="AA301">
        <v>2</v>
      </c>
      <c r="AB301" t="s">
        <v>4485</v>
      </c>
      <c r="AC301" s="3" t="s">
        <v>4485</v>
      </c>
      <c r="AD301" s="13" t="s">
        <v>4485</v>
      </c>
      <c r="AF301" s="16">
        <v>-1.637478662198915</v>
      </c>
      <c r="AG301">
        <v>2</v>
      </c>
      <c r="AH301" t="s">
        <v>4485</v>
      </c>
      <c r="AI301" s="3" t="s">
        <v>4485</v>
      </c>
      <c r="AJ301" s="13" t="s">
        <v>4485</v>
      </c>
      <c r="AL301" s="115">
        <v>-3.0230193214384804</v>
      </c>
      <c r="AM301">
        <v>2</v>
      </c>
      <c r="AN301" t="s">
        <v>4485</v>
      </c>
      <c r="AO301" s="3" t="s">
        <v>4485</v>
      </c>
      <c r="AP301" s="13" t="s">
        <v>4485</v>
      </c>
      <c r="AR301" s="16">
        <v>-3.1633197085480838</v>
      </c>
      <c r="AS301">
        <v>2</v>
      </c>
      <c r="AT301" t="s">
        <v>4485</v>
      </c>
      <c r="AU301" s="3" t="s">
        <v>4485</v>
      </c>
      <c r="AV301" s="13" t="s">
        <v>4485</v>
      </c>
      <c r="AY301" s="24">
        <v>-1.5752874899658275E-2</v>
      </c>
      <c r="AZ301" s="24" t="s">
        <v>4485</v>
      </c>
      <c r="BA301" s="24" t="s">
        <v>4485</v>
      </c>
      <c r="BF301" s="24">
        <v>-3.429388548500254</v>
      </c>
      <c r="BG301" s="24"/>
      <c r="BH301" s="24"/>
      <c r="BL301" s="3"/>
    </row>
    <row r="302" spans="1:64" x14ac:dyDescent="0.25">
      <c r="A302" s="12">
        <v>45182</v>
      </c>
      <c r="B302" s="115">
        <v>1.6890595009596843</v>
      </c>
      <c r="C302">
        <v>3</v>
      </c>
      <c r="D302" t="s">
        <v>4485</v>
      </c>
      <c r="E302" s="3" t="s">
        <v>4485</v>
      </c>
      <c r="F302" s="13" t="s">
        <v>4485</v>
      </c>
      <c r="H302" s="16">
        <v>-1.5446591198417448</v>
      </c>
      <c r="I302">
        <v>3</v>
      </c>
      <c r="J302" t="s">
        <v>4485</v>
      </c>
      <c r="K302" s="3" t="s">
        <v>4485</v>
      </c>
      <c r="L302" s="13" t="s">
        <v>4485</v>
      </c>
      <c r="N302" s="115">
        <v>2.4358642135268291</v>
      </c>
      <c r="O302">
        <v>3</v>
      </c>
      <c r="P302" t="s">
        <v>4485</v>
      </c>
      <c r="Q302" s="3" t="s">
        <v>4485</v>
      </c>
      <c r="R302" s="13" t="s">
        <v>4485</v>
      </c>
      <c r="T302" s="115">
        <v>-4.483708337223403</v>
      </c>
      <c r="U302">
        <v>3</v>
      </c>
      <c r="V302" t="s">
        <v>4485</v>
      </c>
      <c r="W302" s="3" t="s">
        <v>4485</v>
      </c>
      <c r="X302" s="13" t="s">
        <v>4485</v>
      </c>
      <c r="Z302" s="16">
        <v>-3.8559107052257708</v>
      </c>
      <c r="AA302">
        <v>3</v>
      </c>
      <c r="AB302" t="s">
        <v>4485</v>
      </c>
      <c r="AC302" s="3" t="s">
        <v>4485</v>
      </c>
      <c r="AD302" s="13" t="s">
        <v>4485</v>
      </c>
      <c r="AF302" s="16">
        <v>0.98770193255346383</v>
      </c>
      <c r="AG302">
        <v>3</v>
      </c>
      <c r="AH302" t="s">
        <v>4485</v>
      </c>
      <c r="AI302" s="3" t="s">
        <v>4485</v>
      </c>
      <c r="AJ302" s="13" t="s">
        <v>4485</v>
      </c>
      <c r="AL302" s="115">
        <v>0.85795996186844614</v>
      </c>
      <c r="AM302">
        <v>3</v>
      </c>
      <c r="AN302" t="s">
        <v>4485</v>
      </c>
      <c r="AO302" s="3" t="s">
        <v>4485</v>
      </c>
      <c r="AP302" s="13" t="s">
        <v>4485</v>
      </c>
      <c r="AR302" s="16">
        <v>0.49550376215820252</v>
      </c>
      <c r="AS302">
        <v>3</v>
      </c>
      <c r="AT302" t="s">
        <v>4485</v>
      </c>
      <c r="AU302" s="3" t="s">
        <v>4485</v>
      </c>
      <c r="AV302" s="13" t="s">
        <v>4485</v>
      </c>
      <c r="AY302" s="24">
        <v>0.38413060440549418</v>
      </c>
      <c r="AZ302" s="24" t="s">
        <v>4485</v>
      </c>
      <c r="BA302" s="24" t="s">
        <v>4485</v>
      </c>
      <c r="BF302" s="24">
        <v>-0.2617504611908224</v>
      </c>
      <c r="BG302" s="24"/>
      <c r="BH302" s="24"/>
      <c r="BL302" s="3"/>
    </row>
    <row r="303" spans="1:64" x14ac:dyDescent="0.25">
      <c r="A303" s="12">
        <v>45183</v>
      </c>
      <c r="B303" s="115">
        <v>-0.41525103812758252</v>
      </c>
      <c r="C303">
        <v>4</v>
      </c>
      <c r="D303">
        <v>0</v>
      </c>
      <c r="E303" s="3" t="s">
        <v>4485</v>
      </c>
      <c r="F303" s="13" t="s">
        <v>4485</v>
      </c>
      <c r="H303" s="16">
        <v>-0.44733161346471007</v>
      </c>
      <c r="I303">
        <v>4</v>
      </c>
      <c r="J303">
        <v>-5.6653098731761373</v>
      </c>
      <c r="K303" s="3" t="s">
        <v>4485</v>
      </c>
      <c r="L303" s="13" t="s">
        <v>4485</v>
      </c>
      <c r="N303" s="115">
        <v>-1.2648621300278269</v>
      </c>
      <c r="O303">
        <v>4</v>
      </c>
      <c r="P303">
        <v>-2.716849451645059</v>
      </c>
      <c r="Q303" s="3" t="s">
        <v>4485</v>
      </c>
      <c r="R303" s="13" t="s">
        <v>4485</v>
      </c>
      <c r="T303" s="115">
        <v>2.5657942966058207</v>
      </c>
      <c r="U303">
        <v>4</v>
      </c>
      <c r="V303">
        <v>-4.1471602457237999</v>
      </c>
      <c r="W303" s="3" t="s">
        <v>4485</v>
      </c>
      <c r="X303" s="13" t="s">
        <v>4485</v>
      </c>
      <c r="Z303" s="16">
        <v>1.1147757255936734</v>
      </c>
      <c r="AA303">
        <v>4</v>
      </c>
      <c r="AB303">
        <v>-0.72534162295186966</v>
      </c>
      <c r="AC303" s="3" t="s">
        <v>4485</v>
      </c>
      <c r="AD303" s="13" t="s">
        <v>4485</v>
      </c>
      <c r="AF303" s="16">
        <v>1.9921502068526493</v>
      </c>
      <c r="AG303">
        <v>4</v>
      </c>
      <c r="AH303">
        <v>5.06370609961317</v>
      </c>
      <c r="AI303" s="3" t="s">
        <v>4485</v>
      </c>
      <c r="AJ303" s="13" t="s">
        <v>4485</v>
      </c>
      <c r="AL303" s="115">
        <v>1.5784499054820458</v>
      </c>
      <c r="AM303">
        <v>4</v>
      </c>
      <c r="AN303">
        <v>1.2435233160621804</v>
      </c>
      <c r="AO303" s="3" t="s">
        <v>4485</v>
      </c>
      <c r="AP303" s="13" t="s">
        <v>4485</v>
      </c>
      <c r="AR303" s="16">
        <v>1.552227903579255</v>
      </c>
      <c r="AS303">
        <v>4</v>
      </c>
      <c r="AT303">
        <v>-1.3307310149041873</v>
      </c>
      <c r="AU303" s="3" t="s">
        <v>4485</v>
      </c>
      <c r="AV303" s="13" t="s">
        <v>4485</v>
      </c>
      <c r="AY303" s="24">
        <v>0.16492277030392899</v>
      </c>
      <c r="AZ303" s="24">
        <v>1.9062657619867098</v>
      </c>
      <c r="BA303" s="24" t="s">
        <v>4485</v>
      </c>
      <c r="BF303" s="24">
        <v>0.8762527056002225</v>
      </c>
      <c r="BG303" s="24">
        <v>-0.76843423482248996</v>
      </c>
      <c r="BH303" s="24"/>
      <c r="BL303" s="3"/>
    </row>
    <row r="304" spans="1:64" x14ac:dyDescent="0.25">
      <c r="A304" s="12">
        <v>45184</v>
      </c>
      <c r="B304" s="115">
        <v>0.49279757391964041</v>
      </c>
      <c r="C304">
        <v>5</v>
      </c>
      <c r="D304" t="s">
        <v>4485</v>
      </c>
      <c r="E304" s="3" t="s">
        <v>4485</v>
      </c>
      <c r="F304" s="13" t="s">
        <v>4485</v>
      </c>
      <c r="H304" s="16">
        <v>1.4207089307591798</v>
      </c>
      <c r="I304">
        <v>5</v>
      </c>
      <c r="J304" t="s">
        <v>4485</v>
      </c>
      <c r="K304" s="3" t="s">
        <v>4485</v>
      </c>
      <c r="L304" s="13" t="s">
        <v>4485</v>
      </c>
      <c r="N304" s="115">
        <v>1.2810658467845248</v>
      </c>
      <c r="O304">
        <v>5</v>
      </c>
      <c r="P304" t="s">
        <v>4485</v>
      </c>
      <c r="Q304" s="3" t="s">
        <v>4485</v>
      </c>
      <c r="R304" s="13" t="s">
        <v>4485</v>
      </c>
      <c r="T304" s="115">
        <v>-1.2341267004979435</v>
      </c>
      <c r="U304">
        <v>5</v>
      </c>
      <c r="V304" t="s">
        <v>4485</v>
      </c>
      <c r="W304" s="3" t="s">
        <v>4485</v>
      </c>
      <c r="X304" s="13" t="s">
        <v>4485</v>
      </c>
      <c r="Z304" s="16">
        <v>0.76325918194271103</v>
      </c>
      <c r="AA304">
        <v>5</v>
      </c>
      <c r="AB304" t="s">
        <v>4485</v>
      </c>
      <c r="AC304" s="3" t="s">
        <v>4485</v>
      </c>
      <c r="AD304" s="13" t="s">
        <v>4485</v>
      </c>
      <c r="AF304" s="16">
        <v>-0.66980072388400835</v>
      </c>
      <c r="AG304">
        <v>5</v>
      </c>
      <c r="AH304" t="s">
        <v>4485</v>
      </c>
      <c r="AI304" s="3" t="s">
        <v>4485</v>
      </c>
      <c r="AJ304" s="13" t="s">
        <v>4485</v>
      </c>
      <c r="AL304" s="115">
        <v>-0.92118730808598592</v>
      </c>
      <c r="AM304">
        <v>5</v>
      </c>
      <c r="AN304" t="s">
        <v>4485</v>
      </c>
      <c r="AO304" s="3" t="s">
        <v>4485</v>
      </c>
      <c r="AP304" s="13" t="s">
        <v>4485</v>
      </c>
      <c r="AR304" s="16">
        <v>2.2837619133249292</v>
      </c>
      <c r="AS304">
        <v>5</v>
      </c>
      <c r="AT304" t="s">
        <v>4485</v>
      </c>
      <c r="AU304" s="3" t="s">
        <v>4485</v>
      </c>
      <c r="AV304" s="13" t="s">
        <v>4485</v>
      </c>
      <c r="AY304" s="24">
        <v>0.44396137909078709</v>
      </c>
      <c r="AZ304" s="24" t="s">
        <v>4485</v>
      </c>
      <c r="BA304" s="24" t="s">
        <v>4485</v>
      </c>
      <c r="BF304" s="24">
        <v>0.37148434108686673</v>
      </c>
      <c r="BG304" s="24"/>
      <c r="BH304" s="24"/>
      <c r="BL304" s="3"/>
    </row>
    <row r="305" spans="1:64" x14ac:dyDescent="0.25">
      <c r="A305" s="12">
        <v>45187</v>
      </c>
      <c r="B305" s="115">
        <v>0.37721614485099964</v>
      </c>
      <c r="C305">
        <v>1</v>
      </c>
      <c r="D305" t="s">
        <v>4485</v>
      </c>
      <c r="E305" s="3" t="s">
        <v>4485</v>
      </c>
      <c r="F305" s="13" t="s">
        <v>4485</v>
      </c>
      <c r="H305" s="16">
        <v>-0.6883363317214688</v>
      </c>
      <c r="I305">
        <v>1</v>
      </c>
      <c r="J305" t="s">
        <v>4485</v>
      </c>
      <c r="K305" s="3" t="s">
        <v>4485</v>
      </c>
      <c r="L305" s="13" t="s">
        <v>4485</v>
      </c>
      <c r="N305" s="115">
        <v>-0.55653933721224091</v>
      </c>
      <c r="O305">
        <v>1</v>
      </c>
      <c r="P305" t="s">
        <v>4485</v>
      </c>
      <c r="Q305" s="3" t="s">
        <v>4485</v>
      </c>
      <c r="R305" s="13" t="s">
        <v>4485</v>
      </c>
      <c r="T305" s="115">
        <v>6.513086479314481E-2</v>
      </c>
      <c r="U305">
        <v>1</v>
      </c>
      <c r="V305" t="s">
        <v>4485</v>
      </c>
      <c r="W305" s="3" t="s">
        <v>4485</v>
      </c>
      <c r="X305" s="13" t="s">
        <v>4485</v>
      </c>
      <c r="Z305" s="16">
        <v>3.2370840347015414E-2</v>
      </c>
      <c r="AA305">
        <v>1</v>
      </c>
      <c r="AB305" t="s">
        <v>4485</v>
      </c>
      <c r="AC305" s="3" t="s">
        <v>4485</v>
      </c>
      <c r="AD305" s="13" t="s">
        <v>4485</v>
      </c>
      <c r="AF305" s="16">
        <v>-0.76855419668285774</v>
      </c>
      <c r="AG305">
        <v>1</v>
      </c>
      <c r="AH305" t="s">
        <v>4485</v>
      </c>
      <c r="AI305" s="3" t="s">
        <v>4485</v>
      </c>
      <c r="AJ305" s="13" t="s">
        <v>4485</v>
      </c>
      <c r="AL305" s="115">
        <v>-0.56348610067618343</v>
      </c>
      <c r="AM305">
        <v>1</v>
      </c>
      <c r="AN305" t="s">
        <v>4485</v>
      </c>
      <c r="AO305" s="3" t="s">
        <v>4485</v>
      </c>
      <c r="AP305" s="13" t="s">
        <v>4485</v>
      </c>
      <c r="AR305" s="16">
        <v>0.50984528832631704</v>
      </c>
      <c r="AS305">
        <v>1</v>
      </c>
      <c r="AT305" t="s">
        <v>4485</v>
      </c>
      <c r="AU305" s="3" t="s">
        <v>4485</v>
      </c>
      <c r="AV305" s="13" t="s">
        <v>4485</v>
      </c>
      <c r="AY305" s="24">
        <v>-0.2924374825119378</v>
      </c>
      <c r="AZ305" s="24" t="s">
        <v>4485</v>
      </c>
      <c r="BA305" s="24" t="s">
        <v>4485</v>
      </c>
      <c r="BF305" s="24">
        <v>-0.18395340955330494</v>
      </c>
      <c r="BG305" s="24"/>
      <c r="BH305" s="24"/>
      <c r="BL305" s="3"/>
    </row>
    <row r="306" spans="1:64" x14ac:dyDescent="0.25">
      <c r="A306" s="12">
        <v>45189</v>
      </c>
      <c r="B306" s="115">
        <v>-1.5783540022548084</v>
      </c>
      <c r="C306">
        <v>3</v>
      </c>
      <c r="D306" t="s">
        <v>4485</v>
      </c>
      <c r="E306" s="3" t="s">
        <v>4485</v>
      </c>
      <c r="F306" s="13" t="s">
        <v>4485</v>
      </c>
      <c r="H306" s="16">
        <v>-1.1133112547472994</v>
      </c>
      <c r="I306">
        <v>3</v>
      </c>
      <c r="J306" t="s">
        <v>4485</v>
      </c>
      <c r="K306" s="3" t="s">
        <v>4485</v>
      </c>
      <c r="L306" s="13" t="s">
        <v>4485</v>
      </c>
      <c r="N306" s="115">
        <v>1.1193080641058197</v>
      </c>
      <c r="O306">
        <v>3</v>
      </c>
      <c r="P306" t="s">
        <v>4485</v>
      </c>
      <c r="Q306" s="3" t="s">
        <v>4485</v>
      </c>
      <c r="R306" s="13" t="s">
        <v>4485</v>
      </c>
      <c r="T306" s="115">
        <v>9.6427366086626904E-3</v>
      </c>
      <c r="U306">
        <v>3</v>
      </c>
      <c r="V306" t="s">
        <v>4485</v>
      </c>
      <c r="W306" s="3" t="s">
        <v>4485</v>
      </c>
      <c r="X306" s="13" t="s">
        <v>4485</v>
      </c>
      <c r="Z306" s="16">
        <v>-0.91903436670764482</v>
      </c>
      <c r="AA306">
        <v>3</v>
      </c>
      <c r="AB306" t="s">
        <v>4485</v>
      </c>
      <c r="AC306" s="3" t="s">
        <v>4485</v>
      </c>
      <c r="AD306" s="13" t="s">
        <v>4485</v>
      </c>
      <c r="AF306" s="16">
        <v>-2.3045267489711896</v>
      </c>
      <c r="AG306">
        <v>3</v>
      </c>
      <c r="AH306" t="s">
        <v>4485</v>
      </c>
      <c r="AI306" s="3" t="s">
        <v>4485</v>
      </c>
      <c r="AJ306" s="13" t="s">
        <v>4485</v>
      </c>
      <c r="AL306" s="115">
        <v>-1.3316962599168787</v>
      </c>
      <c r="AM306">
        <v>3</v>
      </c>
      <c r="AN306" t="s">
        <v>4485</v>
      </c>
      <c r="AO306" s="3" t="s">
        <v>4485</v>
      </c>
      <c r="AP306" s="13" t="s">
        <v>4485</v>
      </c>
      <c r="AR306" s="16">
        <v>-1.7316774532097412</v>
      </c>
      <c r="AS306">
        <v>3</v>
      </c>
      <c r="AT306" t="s">
        <v>4485</v>
      </c>
      <c r="AU306" s="3" t="s">
        <v>4485</v>
      </c>
      <c r="AV306" s="13" t="s">
        <v>4485</v>
      </c>
      <c r="AY306" s="24">
        <v>-1.1518230990448552</v>
      </c>
      <c r="AZ306" s="24" t="s">
        <v>4485</v>
      </c>
      <c r="BA306" s="24" t="s">
        <v>4485</v>
      </c>
      <c r="BF306" s="24">
        <v>-1.0350177714848614</v>
      </c>
      <c r="BG306" s="24"/>
      <c r="BH306" s="24"/>
      <c r="BL306" s="3"/>
    </row>
    <row r="307" spans="1:64" x14ac:dyDescent="0.25">
      <c r="A307" s="12">
        <v>45190</v>
      </c>
      <c r="B307" s="115">
        <v>-1.2982054219167536</v>
      </c>
      <c r="C307">
        <v>4</v>
      </c>
      <c r="D307">
        <v>-2.4160060400150916</v>
      </c>
      <c r="E307" s="3" t="s">
        <v>4485</v>
      </c>
      <c r="F307" s="13" t="s">
        <v>4485</v>
      </c>
      <c r="H307" s="16">
        <v>-0.89475809181801813</v>
      </c>
      <c r="I307">
        <v>4</v>
      </c>
      <c r="J307">
        <v>-1.7315140024243896</v>
      </c>
      <c r="K307" s="3" t="s">
        <v>4485</v>
      </c>
      <c r="L307" s="13" t="s">
        <v>4485</v>
      </c>
      <c r="N307" s="115">
        <v>-0.75471698113207553</v>
      </c>
      <c r="O307">
        <v>4</v>
      </c>
      <c r="P307">
        <v>-0.2023779408044552</v>
      </c>
      <c r="Q307" s="3" t="s">
        <v>4485</v>
      </c>
      <c r="R307" s="13" t="s">
        <v>4485</v>
      </c>
      <c r="T307" s="115">
        <v>1.0172106252711712</v>
      </c>
      <c r="U307">
        <v>4</v>
      </c>
      <c r="V307">
        <v>2.4069594115778412</v>
      </c>
      <c r="W307" s="3" t="s">
        <v>4485</v>
      </c>
      <c r="X307" s="13" t="s">
        <v>4485</v>
      </c>
      <c r="Z307" s="16">
        <v>-0.60748579267098968</v>
      </c>
      <c r="AA307">
        <v>4</v>
      </c>
      <c r="AB307">
        <v>0.36939313984168265</v>
      </c>
      <c r="AC307" s="3" t="s">
        <v>4485</v>
      </c>
      <c r="AD307" s="13" t="s">
        <v>4485</v>
      </c>
      <c r="AF307" s="16">
        <v>-2.1018296502711031</v>
      </c>
      <c r="AG307">
        <v>4</v>
      </c>
      <c r="AH307">
        <v>-3.8506417736289387</v>
      </c>
      <c r="AI307" s="3" t="s">
        <v>4485</v>
      </c>
      <c r="AJ307" s="13" t="s">
        <v>4485</v>
      </c>
      <c r="AL307" s="115">
        <v>-1.043361730640384</v>
      </c>
      <c r="AM307">
        <v>4</v>
      </c>
      <c r="AN307">
        <v>-2.2873345935727833</v>
      </c>
      <c r="AO307" s="3" t="s">
        <v>4485</v>
      </c>
      <c r="AP307" s="13" t="s">
        <v>4485</v>
      </c>
      <c r="AR307" s="16">
        <v>-1.7265930936276135</v>
      </c>
      <c r="AS307">
        <v>4</v>
      </c>
      <c r="AT307">
        <v>0.82176771365960555</v>
      </c>
      <c r="AU307" s="3" t="s">
        <v>4485</v>
      </c>
      <c r="AV307" s="13" t="s">
        <v>4485</v>
      </c>
      <c r="AY307" s="24">
        <v>-0.79919000673320928</v>
      </c>
      <c r="AZ307" s="24">
        <v>-1.6325361235675209</v>
      </c>
      <c r="BA307" s="24" t="s">
        <v>4485</v>
      </c>
      <c r="BF307" s="24">
        <v>-0.96821881557611178</v>
      </c>
      <c r="BG307" s="24">
        <v>-0.95524236149275998</v>
      </c>
      <c r="BH307" s="24"/>
      <c r="BL307" s="3"/>
    </row>
    <row r="308" spans="1:64" x14ac:dyDescent="0.25">
      <c r="A308" s="12">
        <v>45191</v>
      </c>
      <c r="B308" s="115">
        <v>0.34816247582204146</v>
      </c>
      <c r="C308">
        <v>5</v>
      </c>
      <c r="D308" t="s">
        <v>4485</v>
      </c>
      <c r="E308" s="3" t="s">
        <v>4485</v>
      </c>
      <c r="F308" s="13" t="s">
        <v>4485</v>
      </c>
      <c r="H308" s="16">
        <v>-0.31553723567115394</v>
      </c>
      <c r="I308">
        <v>5</v>
      </c>
      <c r="J308" t="s">
        <v>4485</v>
      </c>
      <c r="K308" s="3" t="s">
        <v>4485</v>
      </c>
      <c r="L308" s="13" t="s">
        <v>4485</v>
      </c>
      <c r="N308" s="115">
        <v>-2.8643852978453768</v>
      </c>
      <c r="O308">
        <v>5</v>
      </c>
      <c r="P308" t="s">
        <v>4485</v>
      </c>
      <c r="Q308" s="3" t="s">
        <v>4485</v>
      </c>
      <c r="R308" s="13" t="s">
        <v>4485</v>
      </c>
      <c r="T308" s="115">
        <v>-1.1167318888994984</v>
      </c>
      <c r="U308">
        <v>5</v>
      </c>
      <c r="V308" t="s">
        <v>4485</v>
      </c>
      <c r="W308" s="3" t="s">
        <v>4485</v>
      </c>
      <c r="X308" s="13" t="s">
        <v>4485</v>
      </c>
      <c r="Z308" s="16">
        <v>-1.3932702418506717</v>
      </c>
      <c r="AA308">
        <v>5</v>
      </c>
      <c r="AB308" t="s">
        <v>4485</v>
      </c>
      <c r="AC308" s="3" t="s">
        <v>4485</v>
      </c>
      <c r="AD308" s="13" t="s">
        <v>4485</v>
      </c>
      <c r="AF308" s="16">
        <v>-0.90026478375993346</v>
      </c>
      <c r="AG308">
        <v>5</v>
      </c>
      <c r="AH308" t="s">
        <v>4485</v>
      </c>
      <c r="AI308" s="3" t="s">
        <v>4485</v>
      </c>
      <c r="AJ308" s="13" t="s">
        <v>4485</v>
      </c>
      <c r="AL308" s="115">
        <v>-6.7711356161737818E-2</v>
      </c>
      <c r="AM308">
        <v>5</v>
      </c>
      <c r="AN308" t="s">
        <v>4485</v>
      </c>
      <c r="AO308" s="3" t="s">
        <v>4485</v>
      </c>
      <c r="AP308" s="13" t="s">
        <v>4485</v>
      </c>
      <c r="AR308" s="16">
        <v>0.61583046549537712</v>
      </c>
      <c r="AS308">
        <v>5</v>
      </c>
      <c r="AT308" t="s">
        <v>4485</v>
      </c>
      <c r="AU308" s="3" t="s">
        <v>4485</v>
      </c>
      <c r="AV308" s="13" t="s">
        <v>4485</v>
      </c>
      <c r="AY308" s="24">
        <v>-0.3449437377009249</v>
      </c>
      <c r="AZ308" s="24" t="s">
        <v>4485</v>
      </c>
      <c r="BA308" s="24" t="s">
        <v>4485</v>
      </c>
      <c r="BF308" s="24">
        <v>-0.6706648774662558</v>
      </c>
      <c r="BG308" s="24"/>
      <c r="BH308" s="24"/>
      <c r="BL308" s="3"/>
    </row>
    <row r="309" spans="1:64" x14ac:dyDescent="0.25">
      <c r="A309" s="12">
        <v>45194</v>
      </c>
      <c r="B309" s="115">
        <v>-0.23130300693907707</v>
      </c>
      <c r="C309">
        <v>1</v>
      </c>
      <c r="D309" t="s">
        <v>4485</v>
      </c>
      <c r="E309" s="3" t="s">
        <v>4485</v>
      </c>
      <c r="F309" s="13" t="s">
        <v>4485</v>
      </c>
      <c r="H309" s="16">
        <v>9.9377589147920206E-2</v>
      </c>
      <c r="I309">
        <v>1</v>
      </c>
      <c r="J309" t="s">
        <v>4485</v>
      </c>
      <c r="K309" s="3" t="s">
        <v>4485</v>
      </c>
      <c r="L309" s="13" t="s">
        <v>4485</v>
      </c>
      <c r="N309" s="115">
        <v>0.31315240083507012</v>
      </c>
      <c r="O309">
        <v>1</v>
      </c>
      <c r="P309" t="s">
        <v>4485</v>
      </c>
      <c r="Q309" s="3" t="s">
        <v>4485</v>
      </c>
      <c r="R309" s="13" t="s">
        <v>4485</v>
      </c>
      <c r="T309" s="115">
        <v>-0.32335907335906461</v>
      </c>
      <c r="U309">
        <v>1</v>
      </c>
      <c r="V309" t="s">
        <v>4485</v>
      </c>
      <c r="W309" s="3" t="s">
        <v>4485</v>
      </c>
      <c r="X309" s="13" t="s">
        <v>4485</v>
      </c>
      <c r="Z309" s="16">
        <v>-1.0597174086910217</v>
      </c>
      <c r="AA309">
        <v>1</v>
      </c>
      <c r="AB309" t="s">
        <v>4485</v>
      </c>
      <c r="AC309" s="3" t="s">
        <v>4485</v>
      </c>
      <c r="AD309" s="13" t="s">
        <v>4485</v>
      </c>
      <c r="AF309" s="16">
        <v>4.0946740292126949</v>
      </c>
      <c r="AG309">
        <v>1</v>
      </c>
      <c r="AH309" t="s">
        <v>4485</v>
      </c>
      <c r="AI309" s="3" t="s">
        <v>4485</v>
      </c>
      <c r="AJ309" s="13" t="s">
        <v>4485</v>
      </c>
      <c r="AL309" s="115">
        <v>1.0744361630045627</v>
      </c>
      <c r="AM309">
        <v>1</v>
      </c>
      <c r="AN309" t="s">
        <v>4485</v>
      </c>
      <c r="AO309" s="3" t="s">
        <v>4485</v>
      </c>
      <c r="AP309" s="13" t="s">
        <v>4485</v>
      </c>
      <c r="AR309" s="16">
        <v>0.12601260126013419</v>
      </c>
      <c r="AS309">
        <v>1</v>
      </c>
      <c r="AT309" t="s">
        <v>4485</v>
      </c>
      <c r="AU309" s="3" t="s">
        <v>4485</v>
      </c>
      <c r="AV309" s="13" t="s">
        <v>4485</v>
      </c>
      <c r="AY309" s="24">
        <v>1.5248357624777179E-3</v>
      </c>
      <c r="AZ309" s="24" t="s">
        <v>4485</v>
      </c>
      <c r="BA309" s="24" t="s">
        <v>4485</v>
      </c>
      <c r="BF309" s="24">
        <v>0.62432725767462749</v>
      </c>
      <c r="BG309" s="24"/>
      <c r="BH309" s="24"/>
      <c r="BL309" s="3"/>
    </row>
    <row r="310" spans="1:64" x14ac:dyDescent="0.25">
      <c r="A310" s="12">
        <v>45195</v>
      </c>
      <c r="B310" s="115">
        <v>-0.50231839258114808</v>
      </c>
      <c r="C310">
        <v>2</v>
      </c>
      <c r="D310" t="s">
        <v>4485</v>
      </c>
      <c r="E310" s="3" t="s">
        <v>4485</v>
      </c>
      <c r="F310" s="13" t="s">
        <v>4485</v>
      </c>
      <c r="H310" s="16">
        <v>-0.78725780949856428</v>
      </c>
      <c r="I310">
        <v>2</v>
      </c>
      <c r="J310" t="s">
        <v>4485</v>
      </c>
      <c r="K310" s="3" t="s">
        <v>4485</v>
      </c>
      <c r="L310" s="13" t="s">
        <v>4485</v>
      </c>
      <c r="N310" s="115">
        <v>2.3673257023933463</v>
      </c>
      <c r="O310">
        <v>2</v>
      </c>
      <c r="P310" t="s">
        <v>4485</v>
      </c>
      <c r="Q310" s="3" t="s">
        <v>4485</v>
      </c>
      <c r="R310" s="13" t="s">
        <v>4485</v>
      </c>
      <c r="T310" s="115">
        <v>1.9052922093642524</v>
      </c>
      <c r="U310">
        <v>2</v>
      </c>
      <c r="V310" t="s">
        <v>4485</v>
      </c>
      <c r="W310" s="3" t="s">
        <v>4485</v>
      </c>
      <c r="X310" s="13" t="s">
        <v>4485</v>
      </c>
      <c r="Z310" s="16">
        <v>1.0239137756820509</v>
      </c>
      <c r="AA310">
        <v>2</v>
      </c>
      <c r="AB310" t="s">
        <v>4485</v>
      </c>
      <c r="AC310" s="3" t="s">
        <v>4485</v>
      </c>
      <c r="AD310" s="13" t="s">
        <v>4485</v>
      </c>
      <c r="AF310" s="16">
        <v>1.2898119826313719</v>
      </c>
      <c r="AG310">
        <v>2</v>
      </c>
      <c r="AH310" t="s">
        <v>4485</v>
      </c>
      <c r="AI310" s="3" t="s">
        <v>4485</v>
      </c>
      <c r="AJ310" s="13" t="s">
        <v>4485</v>
      </c>
      <c r="AL310" s="115">
        <v>-0.34476153993489145</v>
      </c>
      <c r="AM310">
        <v>2</v>
      </c>
      <c r="AN310" t="s">
        <v>4485</v>
      </c>
      <c r="AO310" s="3" t="s">
        <v>4485</v>
      </c>
      <c r="AP310" s="13" t="s">
        <v>4485</v>
      </c>
      <c r="AR310" s="16">
        <v>-0.70118662351673688</v>
      </c>
      <c r="AS310">
        <v>2</v>
      </c>
      <c r="AT310" t="s">
        <v>4485</v>
      </c>
      <c r="AU310" s="3" t="s">
        <v>4485</v>
      </c>
      <c r="AV310" s="13" t="s">
        <v>4485</v>
      </c>
      <c r="AY310" s="24">
        <v>-5.006467746402609E-2</v>
      </c>
      <c r="AZ310" s="24" t="s">
        <v>4485</v>
      </c>
      <c r="BA310" s="24" t="s">
        <v>4485</v>
      </c>
      <c r="BF310" s="24">
        <v>0.54103106078107388</v>
      </c>
      <c r="BG310" s="24"/>
      <c r="BH310" s="24"/>
      <c r="BL310" s="3"/>
    </row>
    <row r="311" spans="1:64" x14ac:dyDescent="0.25">
      <c r="A311" s="12">
        <v>45196</v>
      </c>
      <c r="B311" s="115">
        <v>0.11650485436893646</v>
      </c>
      <c r="C311">
        <v>3</v>
      </c>
      <c r="D311" t="s">
        <v>4485</v>
      </c>
      <c r="E311" s="3" t="s">
        <v>4485</v>
      </c>
      <c r="F311" s="13" t="s">
        <v>4485</v>
      </c>
      <c r="H311" s="16">
        <v>-1.1086573680026786</v>
      </c>
      <c r="I311">
        <v>3</v>
      </c>
      <c r="J311" t="s">
        <v>4485</v>
      </c>
      <c r="K311" s="3" t="s">
        <v>4485</v>
      </c>
      <c r="L311" s="13" t="s">
        <v>4485</v>
      </c>
      <c r="N311" s="115">
        <v>0.53367217280813795</v>
      </c>
      <c r="O311">
        <v>3</v>
      </c>
      <c r="P311" t="s">
        <v>4485</v>
      </c>
      <c r="Q311" s="3" t="s">
        <v>4485</v>
      </c>
      <c r="R311" s="13" t="s">
        <v>4485</v>
      </c>
      <c r="T311" s="115">
        <v>-1.1237022782885557</v>
      </c>
      <c r="U311">
        <v>3</v>
      </c>
      <c r="V311" t="s">
        <v>4485</v>
      </c>
      <c r="W311" s="3" t="s">
        <v>4485</v>
      </c>
      <c r="X311" s="13" t="s">
        <v>4485</v>
      </c>
      <c r="Z311" s="16">
        <v>-0.94018803760753056</v>
      </c>
      <c r="AA311">
        <v>3</v>
      </c>
      <c r="AB311" t="s">
        <v>4485</v>
      </c>
      <c r="AC311" s="3" t="s">
        <v>4485</v>
      </c>
      <c r="AD311" s="13" t="s">
        <v>4485</v>
      </c>
      <c r="AF311" s="16">
        <v>0.11192296321324877</v>
      </c>
      <c r="AG311">
        <v>3</v>
      </c>
      <c r="AH311" t="s">
        <v>4485</v>
      </c>
      <c r="AI311" s="3" t="s">
        <v>4485</v>
      </c>
      <c r="AJ311" s="13" t="s">
        <v>4485</v>
      </c>
      <c r="AL311" s="115">
        <v>1.6144532000768965</v>
      </c>
      <c r="AM311">
        <v>3</v>
      </c>
      <c r="AN311" t="s">
        <v>4485</v>
      </c>
      <c r="AO311" s="3" t="s">
        <v>4485</v>
      </c>
      <c r="AP311" s="13" t="s">
        <v>4485</v>
      </c>
      <c r="AR311" s="16">
        <v>4.1100850986782627</v>
      </c>
      <c r="AS311">
        <v>3</v>
      </c>
      <c r="AT311" t="s">
        <v>4485</v>
      </c>
      <c r="AU311" s="3" t="s">
        <v>4485</v>
      </c>
      <c r="AV311" s="13" t="s">
        <v>4485</v>
      </c>
      <c r="AY311" s="24">
        <v>0.26316190941128009</v>
      </c>
      <c r="AZ311" s="24" t="s">
        <v>4485</v>
      </c>
      <c r="BA311" s="24" t="s">
        <v>4485</v>
      </c>
      <c r="BF311" s="24">
        <v>0.47538444347317288</v>
      </c>
      <c r="BG311" s="24"/>
      <c r="BH311" s="24"/>
      <c r="BL311" s="3"/>
    </row>
    <row r="312" spans="1:64" x14ac:dyDescent="0.25">
      <c r="A312" s="12">
        <v>45197</v>
      </c>
      <c r="B312" s="115">
        <v>-2.7152831652443754</v>
      </c>
      <c r="C312">
        <v>4</v>
      </c>
      <c r="D312">
        <v>-2.9787234042553146</v>
      </c>
      <c r="E312" s="3" t="s">
        <v>4485</v>
      </c>
      <c r="F312" s="13" t="s">
        <v>4485</v>
      </c>
      <c r="H312" s="16">
        <v>0.21116485720525016</v>
      </c>
      <c r="I312">
        <v>4</v>
      </c>
      <c r="J312">
        <v>-1.89284385841058</v>
      </c>
      <c r="K312" s="3" t="s">
        <v>4485</v>
      </c>
      <c r="L312" s="13" t="s">
        <v>4485</v>
      </c>
      <c r="N312" s="115">
        <v>-1.8452982810920151</v>
      </c>
      <c r="O312">
        <v>4</v>
      </c>
      <c r="P312">
        <v>-1.5716096324461315</v>
      </c>
      <c r="Q312" s="3" t="s">
        <v>4485</v>
      </c>
      <c r="R312" s="13" t="s">
        <v>4485</v>
      </c>
      <c r="T312" s="115">
        <v>0.85295530994714075</v>
      </c>
      <c r="U312">
        <v>4</v>
      </c>
      <c r="V312">
        <v>0.159874009735607</v>
      </c>
      <c r="W312" s="3" t="s">
        <v>4485</v>
      </c>
      <c r="X312" s="13" t="s">
        <v>4485</v>
      </c>
      <c r="Z312" s="16">
        <v>2.5376952073236434</v>
      </c>
      <c r="AA312">
        <v>4</v>
      </c>
      <c r="AB312">
        <v>0.11172450052576535</v>
      </c>
      <c r="AC312" s="3" t="s">
        <v>4485</v>
      </c>
      <c r="AD312" s="13" t="s">
        <v>4485</v>
      </c>
      <c r="AF312" s="16">
        <v>-1.2825110215790956</v>
      </c>
      <c r="AG312">
        <v>4</v>
      </c>
      <c r="AH312">
        <v>3.2634598411297358</v>
      </c>
      <c r="AI312" s="3" t="s">
        <v>4485</v>
      </c>
      <c r="AJ312" s="13" t="s">
        <v>4485</v>
      </c>
      <c r="AL312" s="115">
        <v>-1.6266313599394784</v>
      </c>
      <c r="AM312">
        <v>4</v>
      </c>
      <c r="AN312">
        <v>0.61907525633585714</v>
      </c>
      <c r="AO312" s="3" t="s">
        <v>4485</v>
      </c>
      <c r="AP312" s="13" t="s">
        <v>4485</v>
      </c>
      <c r="AR312" s="16">
        <v>1.652173913043478</v>
      </c>
      <c r="AS312">
        <v>4</v>
      </c>
      <c r="AT312">
        <v>5.868502082955982</v>
      </c>
      <c r="AU312" s="3" t="s">
        <v>4485</v>
      </c>
      <c r="AV312" s="13" t="s">
        <v>4485</v>
      </c>
      <c r="AY312" s="24">
        <v>-0.97837085276508418</v>
      </c>
      <c r="AZ312" s="24">
        <v>-1.108277383391538</v>
      </c>
      <c r="BA312" s="24" t="s">
        <v>4485</v>
      </c>
      <c r="BF312" s="24">
        <v>-0.41574787950562997</v>
      </c>
      <c r="BG312" s="24">
        <v>0.53398329665935496</v>
      </c>
      <c r="BH312" s="24"/>
      <c r="BL312" s="3"/>
    </row>
    <row r="313" spans="1:64" x14ac:dyDescent="0.25">
      <c r="A313" s="12">
        <v>45198</v>
      </c>
      <c r="B313" s="115">
        <v>1.0366826156299818</v>
      </c>
      <c r="C313">
        <v>5</v>
      </c>
      <c r="D313" t="s">
        <v>4485</v>
      </c>
      <c r="E313" s="3" t="s">
        <v>4485</v>
      </c>
      <c r="F313" s="13" t="s">
        <v>4485</v>
      </c>
      <c r="H313" s="16">
        <v>0.5333766637392926</v>
      </c>
      <c r="I313">
        <v>5</v>
      </c>
      <c r="J313" t="s">
        <v>4485</v>
      </c>
      <c r="K313" s="3" t="s">
        <v>4485</v>
      </c>
      <c r="L313" s="13" t="s">
        <v>4485</v>
      </c>
      <c r="N313" s="115">
        <v>-0.56657223796033707</v>
      </c>
      <c r="O313">
        <v>5</v>
      </c>
      <c r="P313" t="s">
        <v>4485</v>
      </c>
      <c r="Q313" s="3" t="s">
        <v>4485</v>
      </c>
      <c r="R313" s="13" t="s">
        <v>4485</v>
      </c>
      <c r="T313" s="115">
        <v>0.11673615247170069</v>
      </c>
      <c r="U313">
        <v>5</v>
      </c>
      <c r="V313" t="s">
        <v>4485</v>
      </c>
      <c r="W313" s="3" t="s">
        <v>4485</v>
      </c>
      <c r="X313" s="13" t="s">
        <v>4485</v>
      </c>
      <c r="Z313" s="16">
        <v>0.47265804503381115</v>
      </c>
      <c r="AA313">
        <v>5</v>
      </c>
      <c r="AB313" t="s">
        <v>4485</v>
      </c>
      <c r="AC313" s="3" t="s">
        <v>4485</v>
      </c>
      <c r="AD313" s="13" t="s">
        <v>4485</v>
      </c>
      <c r="AF313" s="16">
        <v>2.7521955597341865</v>
      </c>
      <c r="AG313">
        <v>5</v>
      </c>
      <c r="AH313" t="s">
        <v>4485</v>
      </c>
      <c r="AI313" s="3" t="s">
        <v>4485</v>
      </c>
      <c r="AJ313" s="13" t="s">
        <v>4485</v>
      </c>
      <c r="AL313" s="115">
        <v>2.0765237454335619</v>
      </c>
      <c r="AM313">
        <v>5</v>
      </c>
      <c r="AN313" t="s">
        <v>4485</v>
      </c>
      <c r="AO313" s="3" t="s">
        <v>4485</v>
      </c>
      <c r="AP313" s="13" t="s">
        <v>4485</v>
      </c>
      <c r="AR313" s="16">
        <v>2.2583404619332841</v>
      </c>
      <c r="AS313">
        <v>5</v>
      </c>
      <c r="AT313" t="s">
        <v>4485</v>
      </c>
      <c r="AU313" s="3" t="s">
        <v>4485</v>
      </c>
      <c r="AV313" s="13" t="s">
        <v>4485</v>
      </c>
      <c r="AY313" s="24">
        <v>0.58775171523621472</v>
      </c>
      <c r="AZ313" s="24" t="s">
        <v>4485</v>
      </c>
      <c r="BA313" s="24" t="s">
        <v>4485</v>
      </c>
      <c r="BF313" s="24">
        <v>1.1588893379513705</v>
      </c>
      <c r="BG313" s="24"/>
      <c r="BH313" s="24"/>
      <c r="BL313" s="3"/>
    </row>
    <row r="314" spans="1:64" x14ac:dyDescent="0.25">
      <c r="A314" s="12">
        <v>45202</v>
      </c>
      <c r="B314" s="115">
        <v>-0.39463299131807422</v>
      </c>
      <c r="C314">
        <v>2</v>
      </c>
      <c r="D314" t="s">
        <v>4485</v>
      </c>
      <c r="E314" s="3">
        <v>45202</v>
      </c>
      <c r="F314" s="13">
        <v>9.4294770206022172</v>
      </c>
      <c r="H314" s="16">
        <v>0.41779281735000712</v>
      </c>
      <c r="I314">
        <v>2</v>
      </c>
      <c r="J314" t="s">
        <v>4485</v>
      </c>
      <c r="K314" s="3">
        <v>45202</v>
      </c>
      <c r="L314" s="13">
        <v>-3.3854093481343273</v>
      </c>
      <c r="N314" s="115">
        <v>-0.41440041440042025</v>
      </c>
      <c r="O314">
        <v>2</v>
      </c>
      <c r="P314" t="s">
        <v>4485</v>
      </c>
      <c r="Q314" s="3">
        <v>45202</v>
      </c>
      <c r="R314" s="13">
        <v>12.743823146944088</v>
      </c>
      <c r="T314" s="115">
        <v>1.1469636398248793</v>
      </c>
      <c r="U314">
        <v>2</v>
      </c>
      <c r="V314" t="s">
        <v>4485</v>
      </c>
      <c r="W314" s="3">
        <v>45202</v>
      </c>
      <c r="X314" s="13">
        <v>-12.134757446007626</v>
      </c>
      <c r="Z314" s="16">
        <v>-0.6337798105194411</v>
      </c>
      <c r="AA314">
        <v>2</v>
      </c>
      <c r="AB314" t="s">
        <v>4485</v>
      </c>
      <c r="AC314" s="3">
        <v>45202</v>
      </c>
      <c r="AD314" s="13">
        <v>-7.8511309836927889</v>
      </c>
      <c r="AF314" s="16">
        <v>-1.3433984236903831</v>
      </c>
      <c r="AG314">
        <v>2</v>
      </c>
      <c r="AH314" t="s">
        <v>4485</v>
      </c>
      <c r="AI314" s="3">
        <v>45202</v>
      </c>
      <c r="AJ314" s="13">
        <v>-11.289812609346351</v>
      </c>
      <c r="AL314" s="115">
        <v>1.4786212092672861</v>
      </c>
      <c r="AM314">
        <v>2</v>
      </c>
      <c r="AN314" t="s">
        <v>4485</v>
      </c>
      <c r="AO314" s="3">
        <v>45202</v>
      </c>
      <c r="AP314" s="13">
        <v>4.5939675174013983</v>
      </c>
      <c r="AR314" s="16">
        <v>-1.6061569349171863</v>
      </c>
      <c r="AS314">
        <v>2</v>
      </c>
      <c r="AT314" t="s">
        <v>4485</v>
      </c>
      <c r="AU314" s="3">
        <v>45202</v>
      </c>
      <c r="AV314" s="13">
        <v>1.632375446352663</v>
      </c>
      <c r="AY314" s="24">
        <v>-0.55783850944327806</v>
      </c>
      <c r="AZ314" s="24" t="s">
        <v>4485</v>
      </c>
      <c r="BA314" s="24">
        <v>-2.2999423926262641</v>
      </c>
      <c r="BF314" s="24">
        <v>-0.214292044546188</v>
      </c>
      <c r="BG314" s="24"/>
      <c r="BH314" s="24">
        <v>-0.68747915172818996</v>
      </c>
      <c r="BL314" s="3"/>
    </row>
    <row r="315" spans="1:64" x14ac:dyDescent="0.25">
      <c r="A315" s="12">
        <v>45203</v>
      </c>
      <c r="B315" s="115">
        <v>-0.95087163232963778</v>
      </c>
      <c r="C315">
        <v>3</v>
      </c>
      <c r="D315" t="s">
        <v>4485</v>
      </c>
      <c r="E315" s="3" t="s">
        <v>4485</v>
      </c>
      <c r="F315" s="13" t="s">
        <v>4485</v>
      </c>
      <c r="H315" s="16">
        <v>0.21281759769043834</v>
      </c>
      <c r="I315">
        <v>3</v>
      </c>
      <c r="J315" t="s">
        <v>4485</v>
      </c>
      <c r="K315" s="3" t="s">
        <v>4485</v>
      </c>
      <c r="L315" s="13" t="s">
        <v>4485</v>
      </c>
      <c r="N315" s="115">
        <v>0.80624187256177449</v>
      </c>
      <c r="O315">
        <v>3</v>
      </c>
      <c r="P315" t="s">
        <v>4485</v>
      </c>
      <c r="Q315" s="3" t="s">
        <v>4485</v>
      </c>
      <c r="R315" s="13" t="s">
        <v>4485</v>
      </c>
      <c r="T315" s="115">
        <v>-2.0020702959582262</v>
      </c>
      <c r="U315">
        <v>3</v>
      </c>
      <c r="V315" t="s">
        <v>4485</v>
      </c>
      <c r="W315" s="3" t="s">
        <v>4485</v>
      </c>
      <c r="X315" s="13" t="s">
        <v>4485</v>
      </c>
      <c r="Z315" s="16">
        <v>-0.22356654392424141</v>
      </c>
      <c r="AA315">
        <v>3</v>
      </c>
      <c r="AB315" t="s">
        <v>4485</v>
      </c>
      <c r="AC315" s="3" t="s">
        <v>4485</v>
      </c>
      <c r="AD315" s="13" t="s">
        <v>4485</v>
      </c>
      <c r="AF315" s="16">
        <v>-2.795050694546918</v>
      </c>
      <c r="AG315">
        <v>3</v>
      </c>
      <c r="AH315" t="s">
        <v>4485</v>
      </c>
      <c r="AI315" s="3" t="s">
        <v>4485</v>
      </c>
      <c r="AJ315" s="13" t="s">
        <v>4485</v>
      </c>
      <c r="AL315" s="115">
        <v>-2.4129930394431556</v>
      </c>
      <c r="AM315">
        <v>3</v>
      </c>
      <c r="AN315" t="s">
        <v>4485</v>
      </c>
      <c r="AO315" s="3" t="s">
        <v>4485</v>
      </c>
      <c r="AP315" s="13" t="s">
        <v>4485</v>
      </c>
      <c r="AR315" s="16">
        <v>-1.7003910899510751E-2</v>
      </c>
      <c r="AS315">
        <v>3</v>
      </c>
      <c r="AT315" t="s">
        <v>4485</v>
      </c>
      <c r="AU315" s="3" t="s">
        <v>4485</v>
      </c>
      <c r="AV315" s="13" t="s">
        <v>4485</v>
      </c>
      <c r="AY315" s="24">
        <v>-0.47442872687704768</v>
      </c>
      <c r="AZ315" s="24" t="s">
        <v>4485</v>
      </c>
      <c r="BA315" s="24" t="s">
        <v>4485</v>
      </c>
      <c r="BF315" s="24">
        <v>-1.0182530305721351</v>
      </c>
      <c r="BG315" s="24"/>
      <c r="BH315" s="24"/>
      <c r="BL315" s="3"/>
    </row>
    <row r="316" spans="1:64" x14ac:dyDescent="0.25">
      <c r="A316" s="12">
        <v>45204</v>
      </c>
      <c r="B316" s="115">
        <v>0.12000000000000455</v>
      </c>
      <c r="C316">
        <v>4</v>
      </c>
      <c r="D316">
        <v>-2.9092319627618308</v>
      </c>
      <c r="E316" s="3" t="s">
        <v>4485</v>
      </c>
      <c r="F316" s="13" t="s">
        <v>4485</v>
      </c>
      <c r="H316" s="16">
        <v>-0.42868287410006284</v>
      </c>
      <c r="I316">
        <v>4</v>
      </c>
      <c r="J316">
        <v>0.9472695246723003</v>
      </c>
      <c r="K316" s="3" t="s">
        <v>4485</v>
      </c>
      <c r="L316" s="13" t="s">
        <v>4485</v>
      </c>
      <c r="N316" s="115">
        <v>1.9607843137254812</v>
      </c>
      <c r="O316">
        <v>4</v>
      </c>
      <c r="P316">
        <v>-0.10111223458039284</v>
      </c>
      <c r="Q316" s="3" t="s">
        <v>4485</v>
      </c>
      <c r="R316" s="13" t="s">
        <v>4485</v>
      </c>
      <c r="T316" s="115">
        <v>0.51134317608930946</v>
      </c>
      <c r="U316">
        <v>4</v>
      </c>
      <c r="V316">
        <v>0.59586737145603508</v>
      </c>
      <c r="W316" s="3" t="s">
        <v>4485</v>
      </c>
      <c r="X316" s="13" t="s">
        <v>4485</v>
      </c>
      <c r="Z316" s="16">
        <v>1.0939765388163905</v>
      </c>
      <c r="AA316">
        <v>4</v>
      </c>
      <c r="AB316">
        <v>3.2579429186860591</v>
      </c>
      <c r="AC316" s="3" t="s">
        <v>4485</v>
      </c>
      <c r="AD316" s="13" t="s">
        <v>4485</v>
      </c>
      <c r="AF316" s="16">
        <v>-2.0644042068741149</v>
      </c>
      <c r="AG316">
        <v>4</v>
      </c>
      <c r="AH316">
        <v>-4.7334781783280881</v>
      </c>
      <c r="AI316" s="3" t="s">
        <v>4485</v>
      </c>
      <c r="AJ316" s="13" t="s">
        <v>4485</v>
      </c>
      <c r="AL316" s="115">
        <v>-0.14265335235378032</v>
      </c>
      <c r="AM316">
        <v>4</v>
      </c>
      <c r="AN316">
        <v>-0.69982977113675904</v>
      </c>
      <c r="AO316" s="3" t="s">
        <v>4485</v>
      </c>
      <c r="AP316" s="13" t="s">
        <v>4485</v>
      </c>
      <c r="AR316" s="16">
        <v>0.32312925170067641</v>
      </c>
      <c r="AS316">
        <v>4</v>
      </c>
      <c r="AT316">
        <v>2.5913043478260831</v>
      </c>
      <c r="AU316" s="3" t="s">
        <v>4485</v>
      </c>
      <c r="AV316" s="13" t="s">
        <v>4485</v>
      </c>
      <c r="AY316" s="24">
        <v>0.56415638939911539</v>
      </c>
      <c r="AZ316" s="24">
        <v>-0.86577451823224116</v>
      </c>
      <c r="BA316" s="24" t="s">
        <v>4485</v>
      </c>
      <c r="BF316" s="24">
        <v>0.10152586641781844</v>
      </c>
      <c r="BG316" s="24">
        <v>-0.47665994735</v>
      </c>
      <c r="BH316" s="24"/>
      <c r="BL316" s="3"/>
    </row>
    <row r="317" spans="1:64" x14ac:dyDescent="0.25">
      <c r="A317" s="12">
        <v>45205</v>
      </c>
      <c r="B317" s="115">
        <v>2.9964043148222133</v>
      </c>
      <c r="C317">
        <v>5</v>
      </c>
      <c r="D317" t="s">
        <v>4485</v>
      </c>
      <c r="E317" s="3" t="s">
        <v>4485</v>
      </c>
      <c r="F317" s="13" t="s">
        <v>4485</v>
      </c>
      <c r="H317" s="16">
        <v>0.91456896584831793</v>
      </c>
      <c r="I317">
        <v>5</v>
      </c>
      <c r="J317" t="s">
        <v>4485</v>
      </c>
      <c r="K317" s="3" t="s">
        <v>4485</v>
      </c>
      <c r="L317" s="13" t="s">
        <v>4485</v>
      </c>
      <c r="N317" s="115">
        <v>5.9463562753036436</v>
      </c>
      <c r="O317">
        <v>5</v>
      </c>
      <c r="P317" t="s">
        <v>4485</v>
      </c>
      <c r="Q317" s="3" t="s">
        <v>4485</v>
      </c>
      <c r="R317" s="13" t="s">
        <v>4485</v>
      </c>
      <c r="T317" s="115">
        <v>-1.9107671730204018E-2</v>
      </c>
      <c r="U317">
        <v>5</v>
      </c>
      <c r="V317" t="s">
        <v>4485</v>
      </c>
      <c r="W317" s="3" t="s">
        <v>4485</v>
      </c>
      <c r="X317" s="13" t="s">
        <v>4485</v>
      </c>
      <c r="Z317" s="16">
        <v>-0.66492829204693915</v>
      </c>
      <c r="AA317">
        <v>5</v>
      </c>
      <c r="AB317" t="s">
        <v>4485</v>
      </c>
      <c r="AC317" s="3" t="s">
        <v>4485</v>
      </c>
      <c r="AD317" s="13" t="s">
        <v>4485</v>
      </c>
      <c r="AF317" s="16">
        <v>-1.5211566990678169</v>
      </c>
      <c r="AG317">
        <v>5</v>
      </c>
      <c r="AH317" t="s">
        <v>4485</v>
      </c>
      <c r="AI317" s="3" t="s">
        <v>4485</v>
      </c>
      <c r="AJ317" s="13" t="s">
        <v>4485</v>
      </c>
      <c r="AL317" s="115">
        <v>4.5142857142857231</v>
      </c>
      <c r="AM317">
        <v>5</v>
      </c>
      <c r="AN317" t="s">
        <v>4485</v>
      </c>
      <c r="AO317" s="3" t="s">
        <v>4485</v>
      </c>
      <c r="AP317" s="13" t="s">
        <v>4485</v>
      </c>
      <c r="AR317" s="16">
        <v>0.27123241227327055</v>
      </c>
      <c r="AS317">
        <v>5</v>
      </c>
      <c r="AT317" t="s">
        <v>4485</v>
      </c>
      <c r="AU317" s="3" t="s">
        <v>4485</v>
      </c>
      <c r="AV317" s="13" t="s">
        <v>4485</v>
      </c>
      <c r="AY317" s="24">
        <v>0.55127073660514425</v>
      </c>
      <c r="AZ317" s="24" t="s">
        <v>4485</v>
      </c>
      <c r="BA317" s="24" t="s">
        <v>4485</v>
      </c>
      <c r="BF317" s="24">
        <v>1.5343044647646198</v>
      </c>
      <c r="BG317" s="24"/>
      <c r="BH317" s="24"/>
      <c r="BL317" s="3"/>
    </row>
    <row r="318" spans="1:64" x14ac:dyDescent="0.25">
      <c r="A318" s="12">
        <v>45208</v>
      </c>
      <c r="B318" s="115">
        <v>-2.4437548487199425</v>
      </c>
      <c r="C318">
        <v>1</v>
      </c>
      <c r="D318" t="s">
        <v>4485</v>
      </c>
      <c r="E318" s="3" t="s">
        <v>4485</v>
      </c>
      <c r="F318" s="13" t="s">
        <v>4485</v>
      </c>
      <c r="H318" s="16">
        <v>0.12685895947744258</v>
      </c>
      <c r="I318">
        <v>1</v>
      </c>
      <c r="J318" t="s">
        <v>4485</v>
      </c>
      <c r="K318" s="3" t="s">
        <v>4485</v>
      </c>
      <c r="L318" s="13" t="s">
        <v>4485</v>
      </c>
      <c r="N318" s="115">
        <v>-0.50155242417004209</v>
      </c>
      <c r="O318">
        <v>1</v>
      </c>
      <c r="P318" t="s">
        <v>4485</v>
      </c>
      <c r="Q318" s="3" t="s">
        <v>4485</v>
      </c>
      <c r="R318" s="13" t="s">
        <v>4485</v>
      </c>
      <c r="T318" s="115">
        <v>-1.7295747730530251</v>
      </c>
      <c r="U318">
        <v>1</v>
      </c>
      <c r="V318" t="s">
        <v>4485</v>
      </c>
      <c r="W318" s="3" t="s">
        <v>4485</v>
      </c>
      <c r="X318" s="13" t="s">
        <v>4485</v>
      </c>
      <c r="Z318" s="16">
        <v>-0.6300039375246036</v>
      </c>
      <c r="AA318">
        <v>1</v>
      </c>
      <c r="AB318" t="s">
        <v>4485</v>
      </c>
      <c r="AC318" s="3" t="s">
        <v>4485</v>
      </c>
      <c r="AD318" s="13" t="s">
        <v>4485</v>
      </c>
      <c r="AF318" s="16">
        <v>-0.21359834517492579</v>
      </c>
      <c r="AG318">
        <v>1</v>
      </c>
      <c r="AH318" t="s">
        <v>4485</v>
      </c>
      <c r="AI318" s="3" t="s">
        <v>4485</v>
      </c>
      <c r="AJ318" s="13" t="s">
        <v>4485</v>
      </c>
      <c r="AL318" s="115">
        <v>-1.43065427373793</v>
      </c>
      <c r="AM318">
        <v>1</v>
      </c>
      <c r="AN318" t="s">
        <v>4485</v>
      </c>
      <c r="AO318" s="3" t="s">
        <v>4485</v>
      </c>
      <c r="AP318" s="13" t="s">
        <v>4485</v>
      </c>
      <c r="AR318" s="16">
        <v>5.240912933220625</v>
      </c>
      <c r="AS318">
        <v>1</v>
      </c>
      <c r="AT318" t="s">
        <v>4485</v>
      </c>
      <c r="AU318" s="3" t="s">
        <v>4485</v>
      </c>
      <c r="AV318" s="13" t="s">
        <v>4485</v>
      </c>
      <c r="AY318" s="24">
        <v>-0.71819268832524208</v>
      </c>
      <c r="AZ318" s="24" t="s">
        <v>4485</v>
      </c>
      <c r="BA318" s="24" t="s">
        <v>4485</v>
      </c>
      <c r="BF318" s="24">
        <v>-0.22430831981611499</v>
      </c>
      <c r="BG318" s="24"/>
      <c r="BH318" s="24"/>
      <c r="BL318" s="3"/>
    </row>
    <row r="319" spans="1:64" x14ac:dyDescent="0.25">
      <c r="A319" s="12">
        <v>45209</v>
      </c>
      <c r="B319" s="115">
        <v>7.1570576540755466</v>
      </c>
      <c r="C319">
        <v>2</v>
      </c>
      <c r="D319" t="s">
        <v>4485</v>
      </c>
      <c r="E319" s="3" t="s">
        <v>4485</v>
      </c>
      <c r="F319" s="13" t="s">
        <v>4485</v>
      </c>
      <c r="H319" s="16">
        <v>-0.32713483352485517</v>
      </c>
      <c r="I319">
        <v>2</v>
      </c>
      <c r="J319" t="s">
        <v>4485</v>
      </c>
      <c r="K319" s="3" t="s">
        <v>4485</v>
      </c>
      <c r="L319" s="13" t="s">
        <v>4485</v>
      </c>
      <c r="N319" s="115">
        <v>0.74411905904943965</v>
      </c>
      <c r="O319">
        <v>2</v>
      </c>
      <c r="P319" t="s">
        <v>4485</v>
      </c>
      <c r="Q319" s="3" t="s">
        <v>4485</v>
      </c>
      <c r="R319" s="13" t="s">
        <v>4485</v>
      </c>
      <c r="T319" s="115">
        <v>0.52994943601709621</v>
      </c>
      <c r="U319">
        <v>2</v>
      </c>
      <c r="V319" t="s">
        <v>4485</v>
      </c>
      <c r="W319" s="3" t="s">
        <v>4485</v>
      </c>
      <c r="X319" s="13" t="s">
        <v>4485</v>
      </c>
      <c r="Z319" s="16">
        <v>-0.54814423457931283</v>
      </c>
      <c r="AA319">
        <v>2</v>
      </c>
      <c r="AB319" t="s">
        <v>4485</v>
      </c>
      <c r="AC319" s="3" t="s">
        <v>4485</v>
      </c>
      <c r="AD319" s="13" t="s">
        <v>4485</v>
      </c>
      <c r="AF319" s="16">
        <v>1.8453842860683543</v>
      </c>
      <c r="AG319">
        <v>2</v>
      </c>
      <c r="AH319" t="s">
        <v>4485</v>
      </c>
      <c r="AI319" s="3" t="s">
        <v>4485</v>
      </c>
      <c r="AJ319" s="13" t="s">
        <v>4485</v>
      </c>
      <c r="AL319" s="115">
        <v>3.8642876952944398</v>
      </c>
      <c r="AM319">
        <v>2</v>
      </c>
      <c r="AN319" t="s">
        <v>4485</v>
      </c>
      <c r="AO319" s="3" t="s">
        <v>4485</v>
      </c>
      <c r="AP319" s="13" t="s">
        <v>4485</v>
      </c>
      <c r="AR319" s="16">
        <v>2.6345381526104381</v>
      </c>
      <c r="AS319">
        <v>2</v>
      </c>
      <c r="AT319" t="s">
        <v>4485</v>
      </c>
      <c r="AU319" s="3" t="s">
        <v>4485</v>
      </c>
      <c r="AV319" s="13" t="s">
        <v>4485</v>
      </c>
      <c r="AY319" s="24">
        <v>0.90968027941278218</v>
      </c>
      <c r="AZ319" s="24" t="s">
        <v>4485</v>
      </c>
      <c r="BA319" s="24" t="s">
        <v>4485</v>
      </c>
      <c r="BF319" s="24">
        <v>2.2272305812540134</v>
      </c>
      <c r="BG319" s="24"/>
      <c r="BH319" s="24"/>
      <c r="BL319" s="3"/>
    </row>
    <row r="320" spans="1:64" x14ac:dyDescent="0.25">
      <c r="A320" s="12">
        <v>45210</v>
      </c>
      <c r="B320" s="115">
        <v>4.4897959183673555</v>
      </c>
      <c r="C320">
        <v>3</v>
      </c>
      <c r="D320" t="s">
        <v>4485</v>
      </c>
      <c r="E320" s="3" t="s">
        <v>4485</v>
      </c>
      <c r="F320" s="13" t="s">
        <v>4485</v>
      </c>
      <c r="H320" s="16">
        <v>0.45532258372049789</v>
      </c>
      <c r="I320">
        <v>3</v>
      </c>
      <c r="J320" t="s">
        <v>4485</v>
      </c>
      <c r="K320" s="3" t="s">
        <v>4485</v>
      </c>
      <c r="L320" s="13" t="s">
        <v>4485</v>
      </c>
      <c r="N320" s="115">
        <v>-2.5732666190135838</v>
      </c>
      <c r="O320">
        <v>3</v>
      </c>
      <c r="P320" t="s">
        <v>4485</v>
      </c>
      <c r="Q320" s="3" t="s">
        <v>4485</v>
      </c>
      <c r="R320" s="13" t="s">
        <v>4485</v>
      </c>
      <c r="T320" s="115">
        <v>1.1123470522803114</v>
      </c>
      <c r="U320">
        <v>3</v>
      </c>
      <c r="V320" t="s">
        <v>4485</v>
      </c>
      <c r="W320" s="3" t="s">
        <v>4485</v>
      </c>
      <c r="X320" s="13" t="s">
        <v>4485</v>
      </c>
      <c r="Z320" s="16">
        <v>-0.67733581247095054</v>
      </c>
      <c r="AA320">
        <v>3</v>
      </c>
      <c r="AB320" t="s">
        <v>4485</v>
      </c>
      <c r="AC320" s="3" t="s">
        <v>4485</v>
      </c>
      <c r="AD320" s="13" t="s">
        <v>4485</v>
      </c>
      <c r="AF320" s="16">
        <v>1.818584070796456</v>
      </c>
      <c r="AG320">
        <v>3</v>
      </c>
      <c r="AH320" t="s">
        <v>4485</v>
      </c>
      <c r="AI320" s="3" t="s">
        <v>4485</v>
      </c>
      <c r="AJ320" s="13" t="s">
        <v>4485</v>
      </c>
      <c r="AL320" s="115">
        <v>0.63195371606585748</v>
      </c>
      <c r="AM320">
        <v>3</v>
      </c>
      <c r="AN320" t="s">
        <v>4485</v>
      </c>
      <c r="AO320" s="3" t="s">
        <v>4485</v>
      </c>
      <c r="AP320" s="13" t="s">
        <v>4485</v>
      </c>
      <c r="AR320" s="16">
        <v>-2.3790890593206968</v>
      </c>
      <c r="AS320">
        <v>3</v>
      </c>
      <c r="AT320" t="s">
        <v>4485</v>
      </c>
      <c r="AU320" s="3" t="s">
        <v>4485</v>
      </c>
      <c r="AV320" s="13" t="s">
        <v>4485</v>
      </c>
      <c r="AY320" s="24">
        <v>0.61706920062875037</v>
      </c>
      <c r="AZ320" s="24" t="s">
        <v>4485</v>
      </c>
      <c r="BA320" s="24" t="s">
        <v>4485</v>
      </c>
      <c r="BF320" s="24">
        <v>0.5264216662305492</v>
      </c>
      <c r="BG320" s="24"/>
      <c r="BH320" s="24"/>
      <c r="BL320" s="3"/>
    </row>
    <row r="321" spans="1:64" x14ac:dyDescent="0.25">
      <c r="A321" s="12">
        <v>45211</v>
      </c>
      <c r="B321" s="115">
        <v>-0.74573863636364435</v>
      </c>
      <c r="C321">
        <v>4</v>
      </c>
      <c r="D321">
        <v>11.666000799041147</v>
      </c>
      <c r="E321" s="3" t="s">
        <v>4485</v>
      </c>
      <c r="F321" s="13" t="s">
        <v>4485</v>
      </c>
      <c r="H321" s="16">
        <v>-4.0492131240022038E-3</v>
      </c>
      <c r="I321">
        <v>4</v>
      </c>
      <c r="J321">
        <v>1.1665106966419254</v>
      </c>
      <c r="K321" s="3" t="s">
        <v>4485</v>
      </c>
      <c r="L321" s="13" t="s">
        <v>4485</v>
      </c>
      <c r="N321" s="115">
        <v>0.48911714355588171</v>
      </c>
      <c r="O321">
        <v>4</v>
      </c>
      <c r="P321">
        <v>3.972672064777325</v>
      </c>
      <c r="Q321" s="3" t="s">
        <v>4485</v>
      </c>
      <c r="R321" s="13" t="s">
        <v>4485</v>
      </c>
      <c r="T321" s="115">
        <v>-1.341655904720894</v>
      </c>
      <c r="U321">
        <v>4</v>
      </c>
      <c r="V321">
        <v>-1.4689022642590999</v>
      </c>
      <c r="W321" s="3" t="s">
        <v>4485</v>
      </c>
      <c r="X321" s="13" t="s">
        <v>4485</v>
      </c>
      <c r="Z321" s="16">
        <v>-1.8653473290098341</v>
      </c>
      <c r="AA321">
        <v>4</v>
      </c>
      <c r="AB321">
        <v>-4.3155149934810986</v>
      </c>
      <c r="AC321" s="3" t="s">
        <v>4485</v>
      </c>
      <c r="AD321" s="13" t="s">
        <v>4485</v>
      </c>
      <c r="AF321" s="16">
        <v>-1.3037243057656217E-2</v>
      </c>
      <c r="AG321">
        <v>4</v>
      </c>
      <c r="AH321">
        <v>1.8887142129619419</v>
      </c>
      <c r="AI321" s="3" t="s">
        <v>4485</v>
      </c>
      <c r="AJ321" s="13" t="s">
        <v>4485</v>
      </c>
      <c r="AL321" s="115">
        <v>0.30957013974880598</v>
      </c>
      <c r="AM321">
        <v>4</v>
      </c>
      <c r="AN321">
        <v>8.0095238095238006</v>
      </c>
      <c r="AO321" s="3" t="s">
        <v>4485</v>
      </c>
      <c r="AP321" s="13" t="s">
        <v>4485</v>
      </c>
      <c r="AR321" s="16">
        <v>0.32066698733365401</v>
      </c>
      <c r="AS321">
        <v>4</v>
      </c>
      <c r="AT321">
        <v>6.0688252246143533</v>
      </c>
      <c r="AU321" s="3" t="s">
        <v>4485</v>
      </c>
      <c r="AV321" s="13" t="s">
        <v>4485</v>
      </c>
      <c r="AY321" s="24">
        <v>-8.7576061197235655E-2</v>
      </c>
      <c r="AZ321" s="24">
        <v>1.2700970799278617</v>
      </c>
      <c r="BA321" s="24" t="s">
        <v>4485</v>
      </c>
      <c r="BF321" s="24">
        <v>-0.33764212139035743</v>
      </c>
      <c r="BG321" s="24">
        <v>3.7541631187886</v>
      </c>
      <c r="BH321" s="24"/>
      <c r="BL321" s="3"/>
    </row>
    <row r="322" spans="1:64" x14ac:dyDescent="0.25">
      <c r="A322" s="12">
        <v>45212</v>
      </c>
      <c r="B322" s="115">
        <v>-1.896243291592133</v>
      </c>
      <c r="C322">
        <v>5</v>
      </c>
      <c r="D322" t="s">
        <v>4485</v>
      </c>
      <c r="E322" s="3" t="s">
        <v>4485</v>
      </c>
      <c r="F322" s="13" t="s">
        <v>4485</v>
      </c>
      <c r="H322" s="16">
        <v>-0.54679245044259162</v>
      </c>
      <c r="I322">
        <v>5</v>
      </c>
      <c r="J322" t="s">
        <v>4485</v>
      </c>
      <c r="K322" s="3" t="s">
        <v>4485</v>
      </c>
      <c r="L322" s="13" t="s">
        <v>4485</v>
      </c>
      <c r="N322" s="115">
        <v>-1.9712825504988967</v>
      </c>
      <c r="O322">
        <v>5</v>
      </c>
      <c r="P322" t="s">
        <v>4485</v>
      </c>
      <c r="Q322" s="3" t="s">
        <v>4485</v>
      </c>
      <c r="R322" s="13" t="s">
        <v>4485</v>
      </c>
      <c r="T322" s="115">
        <v>-1.6968462899667902</v>
      </c>
      <c r="U322">
        <v>5</v>
      </c>
      <c r="V322" t="s">
        <v>4485</v>
      </c>
      <c r="W322" s="3" t="s">
        <v>4485</v>
      </c>
      <c r="X322" s="13" t="s">
        <v>4485</v>
      </c>
      <c r="Z322" s="16">
        <v>0.64041422537131021</v>
      </c>
      <c r="AA322">
        <v>5</v>
      </c>
      <c r="AB322" t="s">
        <v>4485</v>
      </c>
      <c r="AC322" s="3" t="s">
        <v>4485</v>
      </c>
      <c r="AD322" s="13" t="s">
        <v>4485</v>
      </c>
      <c r="AF322" s="16">
        <v>-0.35857093184979139</v>
      </c>
      <c r="AG322">
        <v>5</v>
      </c>
      <c r="AH322" t="s">
        <v>4485</v>
      </c>
      <c r="AI322" s="3" t="s">
        <v>4485</v>
      </c>
      <c r="AJ322" s="13" t="s">
        <v>4485</v>
      </c>
      <c r="AL322" s="115">
        <v>0.23807424389384055</v>
      </c>
      <c r="AM322">
        <v>5</v>
      </c>
      <c r="AN322" t="s">
        <v>4485</v>
      </c>
      <c r="AO322" s="3" t="s">
        <v>4485</v>
      </c>
      <c r="AP322" s="13" t="s">
        <v>4485</v>
      </c>
      <c r="AR322" s="16">
        <v>0.75115870225346515</v>
      </c>
      <c r="AS322">
        <v>5</v>
      </c>
      <c r="AT322" t="s">
        <v>4485</v>
      </c>
      <c r="AU322" s="3" t="s">
        <v>4485</v>
      </c>
      <c r="AV322" s="13" t="s">
        <v>4485</v>
      </c>
      <c r="AY322" s="24">
        <v>-0.21698494493281162</v>
      </c>
      <c r="AZ322" s="24" t="s">
        <v>4485</v>
      </c>
      <c r="BA322" s="24" t="s">
        <v>4485</v>
      </c>
      <c r="BF322" s="24">
        <v>-0.6597843392187559</v>
      </c>
      <c r="BG322" s="24"/>
      <c r="BH322" s="24"/>
      <c r="BL322" s="3"/>
    </row>
    <row r="323" spans="1:64" x14ac:dyDescent="0.25">
      <c r="A323" s="12">
        <v>45215</v>
      </c>
      <c r="B323" s="115">
        <v>1.349380014587888</v>
      </c>
      <c r="C323">
        <v>1</v>
      </c>
      <c r="D323" t="s">
        <v>4485</v>
      </c>
      <c r="E323" s="3" t="s">
        <v>4485</v>
      </c>
      <c r="F323" s="13" t="s">
        <v>4485</v>
      </c>
      <c r="H323" s="16">
        <v>-0.95823514741882332</v>
      </c>
      <c r="I323">
        <v>1</v>
      </c>
      <c r="J323" t="s">
        <v>4485</v>
      </c>
      <c r="K323" s="3" t="s">
        <v>4485</v>
      </c>
      <c r="L323" s="13" t="s">
        <v>4485</v>
      </c>
      <c r="N323" s="115">
        <v>0.96822244289969639</v>
      </c>
      <c r="O323">
        <v>1</v>
      </c>
      <c r="P323" t="s">
        <v>4485</v>
      </c>
      <c r="Q323" s="3" t="s">
        <v>4485</v>
      </c>
      <c r="R323" s="13" t="s">
        <v>4485</v>
      </c>
      <c r="T323" s="115">
        <v>-1.6274998150568389</v>
      </c>
      <c r="U323">
        <v>1</v>
      </c>
      <c r="V323" t="s">
        <v>4485</v>
      </c>
      <c r="W323" s="3" t="s">
        <v>4485</v>
      </c>
      <c r="X323" s="13" t="s">
        <v>4485</v>
      </c>
      <c r="Z323" s="16">
        <v>-1.3539128080154717E-2</v>
      </c>
      <c r="AA323">
        <v>1</v>
      </c>
      <c r="AB323" t="s">
        <v>4485</v>
      </c>
      <c r="AC323" s="3" t="s">
        <v>4485</v>
      </c>
      <c r="AD323" s="13" t="s">
        <v>4485</v>
      </c>
      <c r="AF323" s="16">
        <v>1.2889577108459891</v>
      </c>
      <c r="AG323">
        <v>1</v>
      </c>
      <c r="AH323" t="s">
        <v>4485</v>
      </c>
      <c r="AI323" s="3" t="s">
        <v>4485</v>
      </c>
      <c r="AJ323" s="13" t="s">
        <v>4485</v>
      </c>
      <c r="AL323" s="115">
        <v>-0.22871217452497444</v>
      </c>
      <c r="AM323">
        <v>1</v>
      </c>
      <c r="AN323" t="s">
        <v>4485</v>
      </c>
      <c r="AO323" s="3" t="s">
        <v>4485</v>
      </c>
      <c r="AP323" s="13" t="s">
        <v>4485</v>
      </c>
      <c r="AR323" s="16">
        <v>1.4752538071066099</v>
      </c>
      <c r="AS323">
        <v>1</v>
      </c>
      <c r="AT323" t="s">
        <v>4485</v>
      </c>
      <c r="AU323" s="3" t="s">
        <v>4485</v>
      </c>
      <c r="AV323" s="13" t="s">
        <v>4485</v>
      </c>
      <c r="AY323" s="24">
        <v>-9.7716323942267758E-2</v>
      </c>
      <c r="AZ323" s="24" t="s">
        <v>4485</v>
      </c>
      <c r="BA323" s="24" t="s">
        <v>4485</v>
      </c>
      <c r="BF323" s="24">
        <v>0.36752248243662061</v>
      </c>
      <c r="BG323" s="24"/>
      <c r="BH323" s="24"/>
      <c r="BL323" s="3"/>
    </row>
    <row r="324" spans="1:64" x14ac:dyDescent="0.25">
      <c r="A324" s="12">
        <v>45216</v>
      </c>
      <c r="B324" s="115">
        <v>7.1968333933085812E-2</v>
      </c>
      <c r="C324">
        <v>2</v>
      </c>
      <c r="D324" t="s">
        <v>4485</v>
      </c>
      <c r="E324" s="3" t="s">
        <v>4485</v>
      </c>
      <c r="F324" s="13" t="s">
        <v>4485</v>
      </c>
      <c r="H324" s="16">
        <v>1.0462581241095361</v>
      </c>
      <c r="I324">
        <v>2</v>
      </c>
      <c r="J324" t="s">
        <v>4485</v>
      </c>
      <c r="K324" s="3" t="s">
        <v>4485</v>
      </c>
      <c r="L324" s="13" t="s">
        <v>4485</v>
      </c>
      <c r="N324" s="115">
        <v>7.9173838209982765</v>
      </c>
      <c r="O324">
        <v>2</v>
      </c>
      <c r="P324" t="s">
        <v>4485</v>
      </c>
      <c r="Q324" s="3" t="s">
        <v>4485</v>
      </c>
      <c r="R324" s="13" t="s">
        <v>4485</v>
      </c>
      <c r="T324" s="115">
        <v>4.8404481989321297</v>
      </c>
      <c r="U324">
        <v>2</v>
      </c>
      <c r="V324" t="s">
        <v>4485</v>
      </c>
      <c r="W324" s="3" t="s">
        <v>4485</v>
      </c>
      <c r="X324" s="13" t="s">
        <v>4485</v>
      </c>
      <c r="Z324" s="16">
        <v>0.83953960731212529</v>
      </c>
      <c r="AA324">
        <v>2</v>
      </c>
      <c r="AB324" t="s">
        <v>4485</v>
      </c>
      <c r="AC324" s="3" t="s">
        <v>4485</v>
      </c>
      <c r="AD324" s="13" t="s">
        <v>4485</v>
      </c>
      <c r="AF324" s="16">
        <v>-2.8508677490202756</v>
      </c>
      <c r="AG324">
        <v>2</v>
      </c>
      <c r="AH324" t="s">
        <v>4485</v>
      </c>
      <c r="AI324" s="3" t="s">
        <v>4485</v>
      </c>
      <c r="AJ324" s="13" t="s">
        <v>4485</v>
      </c>
      <c r="AL324" s="115">
        <v>8.8167871627498721E-3</v>
      </c>
      <c r="AM324">
        <v>2</v>
      </c>
      <c r="AN324" t="s">
        <v>4485</v>
      </c>
      <c r="AO324" s="3" t="s">
        <v>4485</v>
      </c>
      <c r="AP324" s="13" t="s">
        <v>4485</v>
      </c>
      <c r="AR324" s="16">
        <v>3.6735969985930899</v>
      </c>
      <c r="AS324">
        <v>2</v>
      </c>
      <c r="AT324" t="s">
        <v>4485</v>
      </c>
      <c r="AU324" s="3" t="s">
        <v>4485</v>
      </c>
      <c r="AV324" s="13" t="s">
        <v>4485</v>
      </c>
      <c r="AY324" s="24">
        <v>0.40417094276990129</v>
      </c>
      <c r="AZ324" s="24" t="s">
        <v>4485</v>
      </c>
      <c r="BA324" s="24" t="s">
        <v>4485</v>
      </c>
      <c r="BF324" s="24">
        <v>1.8297148095366893</v>
      </c>
      <c r="BG324" s="24"/>
      <c r="BH324" s="24"/>
      <c r="BL324" s="3"/>
    </row>
    <row r="325" spans="1:64" x14ac:dyDescent="0.25">
      <c r="A325" s="12">
        <v>45217</v>
      </c>
      <c r="B325" s="115">
        <v>0.32362459546924749</v>
      </c>
      <c r="C325">
        <v>3</v>
      </c>
      <c r="D325" t="s">
        <v>4485</v>
      </c>
      <c r="E325" s="3" t="s">
        <v>4485</v>
      </c>
      <c r="F325" s="13" t="s">
        <v>4485</v>
      </c>
      <c r="H325" s="16">
        <v>-1.8079251198608586</v>
      </c>
      <c r="I325">
        <v>3</v>
      </c>
      <c r="J325" t="s">
        <v>4485</v>
      </c>
      <c r="K325" s="3" t="s">
        <v>4485</v>
      </c>
      <c r="L325" s="13" t="s">
        <v>4485</v>
      </c>
      <c r="N325" s="115">
        <v>-0.70631123262701434</v>
      </c>
      <c r="O325">
        <v>3</v>
      </c>
      <c r="P325" t="s">
        <v>4485</v>
      </c>
      <c r="Q325" s="3" t="s">
        <v>4485</v>
      </c>
      <c r="R325" s="13" t="s">
        <v>4485</v>
      </c>
      <c r="T325" s="115">
        <v>-0.50927697016065598</v>
      </c>
      <c r="U325">
        <v>3</v>
      </c>
      <c r="V325" t="s">
        <v>4485</v>
      </c>
      <c r="W325" s="3" t="s">
        <v>4485</v>
      </c>
      <c r="X325" s="13" t="s">
        <v>4485</v>
      </c>
      <c r="Z325" s="16">
        <v>-0.11413992211629148</v>
      </c>
      <c r="AA325">
        <v>3</v>
      </c>
      <c r="AB325" t="s">
        <v>4485</v>
      </c>
      <c r="AC325" s="3" t="s">
        <v>4485</v>
      </c>
      <c r="AD325" s="13" t="s">
        <v>4485</v>
      </c>
      <c r="AF325" s="16">
        <v>-1.1148543818431709</v>
      </c>
      <c r="AG325">
        <v>3</v>
      </c>
      <c r="AH325" t="s">
        <v>4485</v>
      </c>
      <c r="AI325" s="3" t="s">
        <v>4485</v>
      </c>
      <c r="AJ325" s="13" t="s">
        <v>4485</v>
      </c>
      <c r="AL325" s="115">
        <v>3.5264039495732251E-2</v>
      </c>
      <c r="AM325">
        <v>3</v>
      </c>
      <c r="AN325" t="s">
        <v>4485</v>
      </c>
      <c r="AO325" s="3" t="s">
        <v>4485</v>
      </c>
      <c r="AP325" s="13" t="s">
        <v>4485</v>
      </c>
      <c r="AR325" s="16">
        <v>-0.98009650180940888</v>
      </c>
      <c r="AS325">
        <v>3</v>
      </c>
      <c r="AT325" t="s">
        <v>4485</v>
      </c>
      <c r="AU325" s="3" t="s">
        <v>4485</v>
      </c>
      <c r="AV325" s="13" t="s">
        <v>4485</v>
      </c>
      <c r="AY325" s="24">
        <v>-0.70867930242536636</v>
      </c>
      <c r="AZ325" s="24" t="s">
        <v>4485</v>
      </c>
      <c r="BA325" s="24" t="s">
        <v>4485</v>
      </c>
      <c r="BF325" s="24">
        <v>-0.58503518668566579</v>
      </c>
      <c r="BG325" s="24"/>
      <c r="BH325" s="24"/>
      <c r="BL325" s="3"/>
    </row>
    <row r="326" spans="1:64" x14ac:dyDescent="0.25">
      <c r="A326" s="12">
        <v>45218</v>
      </c>
      <c r="B326" s="115">
        <v>-0.78853046594981668</v>
      </c>
      <c r="C326">
        <v>4</v>
      </c>
      <c r="D326">
        <v>-0.96601073345258981</v>
      </c>
      <c r="E326" s="3" t="s">
        <v>4485</v>
      </c>
      <c r="F326" s="13" t="s">
        <v>4485</v>
      </c>
      <c r="H326" s="16">
        <v>0.22322440137923774</v>
      </c>
      <c r="I326">
        <v>4</v>
      </c>
      <c r="J326">
        <v>-2.0505033249182141</v>
      </c>
      <c r="K326" s="3" t="s">
        <v>4485</v>
      </c>
      <c r="L326" s="13" t="s">
        <v>4485</v>
      </c>
      <c r="N326" s="115">
        <v>-1.4915098669114273</v>
      </c>
      <c r="O326">
        <v>4</v>
      </c>
      <c r="P326">
        <v>4.4779751764419649</v>
      </c>
      <c r="Q326" s="3" t="s">
        <v>4485</v>
      </c>
      <c r="R326" s="13" t="s">
        <v>4485</v>
      </c>
      <c r="T326" s="115">
        <v>-1.0670255461296421</v>
      </c>
      <c r="U326">
        <v>4</v>
      </c>
      <c r="V326">
        <v>-0.20846968705307162</v>
      </c>
      <c r="W326" s="3" t="s">
        <v>4485</v>
      </c>
      <c r="X326" s="13" t="s">
        <v>4485</v>
      </c>
      <c r="Z326" s="16">
        <v>-1.088929219600729</v>
      </c>
      <c r="AA326">
        <v>4</v>
      </c>
      <c r="AB326">
        <v>0.25207793977381426</v>
      </c>
      <c r="AC326" s="3" t="s">
        <v>4485</v>
      </c>
      <c r="AD326" s="13" t="s">
        <v>4485</v>
      </c>
      <c r="AF326" s="16">
        <v>-1.0198363778998096</v>
      </c>
      <c r="AG326">
        <v>4</v>
      </c>
      <c r="AH326">
        <v>-4.0333796940194784</v>
      </c>
      <c r="AI326" s="3" t="s">
        <v>4485</v>
      </c>
      <c r="AJ326" s="13" t="s">
        <v>4485</v>
      </c>
      <c r="AL326" s="115">
        <v>-1.2778708028553802</v>
      </c>
      <c r="AM326">
        <v>4</v>
      </c>
      <c r="AN326">
        <v>-1.2256414778238132</v>
      </c>
      <c r="AO326" s="3" t="s">
        <v>4485</v>
      </c>
      <c r="AP326" s="13" t="s">
        <v>4485</v>
      </c>
      <c r="AR326" s="16">
        <v>-1.2943505405816962</v>
      </c>
      <c r="AS326">
        <v>4</v>
      </c>
      <c r="AT326">
        <v>3.5959725107879175</v>
      </c>
      <c r="AU326" s="3" t="s">
        <v>4485</v>
      </c>
      <c r="AV326" s="13" t="s">
        <v>4485</v>
      </c>
      <c r="AY326" s="24">
        <v>-0.23587903065917931</v>
      </c>
      <c r="AZ326" s="24">
        <v>-0.85530968980498767</v>
      </c>
      <c r="BA326" s="24" t="s">
        <v>4485</v>
      </c>
      <c r="BF326" s="24">
        <v>-0.99713008004408399</v>
      </c>
      <c r="BG326" s="24">
        <v>-0.99956917155419001</v>
      </c>
      <c r="BH326" s="24"/>
      <c r="BL326" s="3"/>
    </row>
    <row r="327" spans="1:64" x14ac:dyDescent="0.25">
      <c r="A327" s="12">
        <v>45219</v>
      </c>
      <c r="B327" s="115">
        <v>-1.4089595375722666</v>
      </c>
      <c r="C327">
        <v>5</v>
      </c>
      <c r="D327" t="s">
        <v>4485</v>
      </c>
      <c r="E327" s="3" t="s">
        <v>4485</v>
      </c>
      <c r="F327" s="13" t="s">
        <v>4485</v>
      </c>
      <c r="H327" s="16">
        <v>-2.6623912686795697</v>
      </c>
      <c r="I327">
        <v>5</v>
      </c>
      <c r="J327" t="s">
        <v>4485</v>
      </c>
      <c r="K327" s="3" t="s">
        <v>4485</v>
      </c>
      <c r="L327" s="13" t="s">
        <v>4485</v>
      </c>
      <c r="N327" s="115">
        <v>-1.0482180293501049</v>
      </c>
      <c r="O327">
        <v>5</v>
      </c>
      <c r="P327" t="s">
        <v>4485</v>
      </c>
      <c r="Q327" s="3" t="s">
        <v>4485</v>
      </c>
      <c r="R327" s="13" t="s">
        <v>4485</v>
      </c>
      <c r="T327" s="115">
        <v>-1.3287341802900339</v>
      </c>
      <c r="U327">
        <v>5</v>
      </c>
      <c r="V327" t="s">
        <v>4485</v>
      </c>
      <c r="W327" s="3" t="s">
        <v>4485</v>
      </c>
      <c r="X327" s="13" t="s">
        <v>4485</v>
      </c>
      <c r="Z327" s="16">
        <v>-1.5494393476044821</v>
      </c>
      <c r="AA327">
        <v>5</v>
      </c>
      <c r="AB327" t="s">
        <v>4485</v>
      </c>
      <c r="AC327" s="3" t="s">
        <v>4485</v>
      </c>
      <c r="AD327" s="13" t="s">
        <v>4485</v>
      </c>
      <c r="AF327" s="16">
        <v>-2.262228260869557</v>
      </c>
      <c r="AG327">
        <v>5</v>
      </c>
      <c r="AH327" t="s">
        <v>4485</v>
      </c>
      <c r="AI327" s="3" t="s">
        <v>4485</v>
      </c>
      <c r="AJ327" s="13" t="s">
        <v>4485</v>
      </c>
      <c r="AL327" s="115">
        <v>-1.4104624174254556</v>
      </c>
      <c r="AM327">
        <v>5</v>
      </c>
      <c r="AN327" t="s">
        <v>4485</v>
      </c>
      <c r="AO327" s="3" t="s">
        <v>4485</v>
      </c>
      <c r="AP327" s="13" t="s">
        <v>4485</v>
      </c>
      <c r="AR327" s="16">
        <v>-0.47824745448935863</v>
      </c>
      <c r="AS327">
        <v>5</v>
      </c>
      <c r="AT327" t="s">
        <v>4485</v>
      </c>
      <c r="AU327" s="3" t="s">
        <v>4485</v>
      </c>
      <c r="AV327" s="13" t="s">
        <v>4485</v>
      </c>
      <c r="AY327" s="24">
        <v>-0.41809556324427521</v>
      </c>
      <c r="AZ327" s="24" t="s">
        <v>4485</v>
      </c>
      <c r="BA327" s="24" t="s">
        <v>4485</v>
      </c>
      <c r="BF327" s="24">
        <v>-1.5018104975290669</v>
      </c>
      <c r="BG327" s="24"/>
      <c r="BH327" s="24"/>
      <c r="BL327" s="3"/>
    </row>
    <row r="328" spans="1:64" x14ac:dyDescent="0.25">
      <c r="A328" s="12">
        <v>45222</v>
      </c>
      <c r="B328" s="115">
        <v>-4.4338585562476975</v>
      </c>
      <c r="C328">
        <v>1</v>
      </c>
      <c r="D328" t="s">
        <v>4485</v>
      </c>
      <c r="E328" s="3" t="s">
        <v>4485</v>
      </c>
      <c r="F328" s="13" t="s">
        <v>4485</v>
      </c>
      <c r="H328" s="16">
        <v>-0.61080414582318143</v>
      </c>
      <c r="I328">
        <v>1</v>
      </c>
      <c r="J328" t="s">
        <v>4485</v>
      </c>
      <c r="K328" s="3" t="s">
        <v>4485</v>
      </c>
      <c r="L328" s="13" t="s">
        <v>4485</v>
      </c>
      <c r="N328" s="115">
        <v>-4.4491525423728886</v>
      </c>
      <c r="O328">
        <v>1</v>
      </c>
      <c r="P328" t="s">
        <v>4485</v>
      </c>
      <c r="Q328" s="3" t="s">
        <v>4485</v>
      </c>
      <c r="R328" s="13" t="s">
        <v>4485</v>
      </c>
      <c r="T328" s="115">
        <v>-4.0349581486952264</v>
      </c>
      <c r="U328">
        <v>1</v>
      </c>
      <c r="V328" t="s">
        <v>4485</v>
      </c>
      <c r="W328" s="3" t="s">
        <v>4485</v>
      </c>
      <c r="X328" s="13" t="s">
        <v>4485</v>
      </c>
      <c r="Z328" s="16">
        <v>-3.3064126458203966</v>
      </c>
      <c r="AA328">
        <v>1</v>
      </c>
      <c r="AB328" t="s">
        <v>4485</v>
      </c>
      <c r="AC328" s="3" t="s">
        <v>4485</v>
      </c>
      <c r="AD328" s="13" t="s">
        <v>4485</v>
      </c>
      <c r="AF328" s="16">
        <v>-3.8275294826348025</v>
      </c>
      <c r="AG328">
        <v>1</v>
      </c>
      <c r="AH328" t="s">
        <v>4485</v>
      </c>
      <c r="AI328" s="3" t="s">
        <v>4485</v>
      </c>
      <c r="AJ328" s="13" t="s">
        <v>4485</v>
      </c>
      <c r="AL328" s="115">
        <v>-3.4860557768924298</v>
      </c>
      <c r="AM328">
        <v>1</v>
      </c>
      <c r="AN328" t="s">
        <v>4485</v>
      </c>
      <c r="AO328" s="3" t="s">
        <v>4485</v>
      </c>
      <c r="AP328" s="13" t="s">
        <v>4485</v>
      </c>
      <c r="AR328" s="16">
        <v>-4.6969462098899495</v>
      </c>
      <c r="AS328">
        <v>1</v>
      </c>
      <c r="AT328" t="s">
        <v>4485</v>
      </c>
      <c r="AU328" s="3" t="s">
        <v>4485</v>
      </c>
      <c r="AV328" s="13" t="s">
        <v>4485</v>
      </c>
      <c r="AY328" s="24">
        <v>-1.3350287704072961</v>
      </c>
      <c r="AZ328" s="24" t="s">
        <v>4485</v>
      </c>
      <c r="BA328" s="24" t="s">
        <v>4485</v>
      </c>
      <c r="BF328" s="24">
        <v>-3.7183024499246442</v>
      </c>
      <c r="BG328" s="24"/>
      <c r="BH328" s="24"/>
      <c r="BL328" s="3"/>
    </row>
    <row r="329" spans="1:64" x14ac:dyDescent="0.25">
      <c r="A329" s="12">
        <v>45224</v>
      </c>
      <c r="B329" s="115">
        <v>0.65184049079754169</v>
      </c>
      <c r="C329">
        <v>3</v>
      </c>
      <c r="D329" t="s">
        <v>4485</v>
      </c>
      <c r="E329" s="3" t="s">
        <v>4485</v>
      </c>
      <c r="F329" s="13" t="s">
        <v>4485</v>
      </c>
      <c r="H329" s="16">
        <v>-1.0398875046572746</v>
      </c>
      <c r="I329">
        <v>3</v>
      </c>
      <c r="J329" t="s">
        <v>4485</v>
      </c>
      <c r="K329" s="3" t="s">
        <v>4485</v>
      </c>
      <c r="L329" s="13" t="s">
        <v>4485</v>
      </c>
      <c r="N329" s="115">
        <v>-2.4390243902438971</v>
      </c>
      <c r="O329">
        <v>3</v>
      </c>
      <c r="P329" t="s">
        <v>4485</v>
      </c>
      <c r="Q329" s="3" t="s">
        <v>4485</v>
      </c>
      <c r="R329" s="13" t="s">
        <v>4485</v>
      </c>
      <c r="T329" s="115">
        <v>-6.3005053744131736</v>
      </c>
      <c r="U329">
        <v>3</v>
      </c>
      <c r="V329" t="s">
        <v>4485</v>
      </c>
      <c r="W329" s="3" t="s">
        <v>4485</v>
      </c>
      <c r="X329" s="13" t="s">
        <v>4485</v>
      </c>
      <c r="Z329" s="16">
        <v>-0.64249000571102222</v>
      </c>
      <c r="AA329">
        <v>3</v>
      </c>
      <c r="AB329" t="s">
        <v>4485</v>
      </c>
      <c r="AC329" s="3" t="s">
        <v>4485</v>
      </c>
      <c r="AD329" s="13" t="s">
        <v>4485</v>
      </c>
      <c r="AF329" s="16">
        <v>-0.87691825869087758</v>
      </c>
      <c r="AG329">
        <v>3</v>
      </c>
      <c r="AH329" t="s">
        <v>4485</v>
      </c>
      <c r="AI329" s="3" t="s">
        <v>4485</v>
      </c>
      <c r="AJ329" s="13" t="s">
        <v>4485</v>
      </c>
      <c r="AL329" s="115">
        <v>-0.52537761516090964</v>
      </c>
      <c r="AM329">
        <v>3</v>
      </c>
      <c r="AN329" t="s">
        <v>4485</v>
      </c>
      <c r="AO329" s="3" t="s">
        <v>4485</v>
      </c>
      <c r="AP329" s="13" t="s">
        <v>4485</v>
      </c>
      <c r="AR329" s="16">
        <v>-1.9355888093688969</v>
      </c>
      <c r="AS329">
        <v>3</v>
      </c>
      <c r="AT329" t="s">
        <v>4485</v>
      </c>
      <c r="AU329" s="3" t="s">
        <v>4485</v>
      </c>
      <c r="AV329" s="13" t="s">
        <v>4485</v>
      </c>
      <c r="AY329" s="24">
        <v>-0.82772569917148875</v>
      </c>
      <c r="AZ329" s="24" t="s">
        <v>4485</v>
      </c>
      <c r="BA329" s="24" t="s">
        <v>4485</v>
      </c>
      <c r="BF329" s="24">
        <v>-1.628419900761076</v>
      </c>
      <c r="BG329" s="24"/>
      <c r="BH329" s="24"/>
      <c r="BL329" s="3"/>
    </row>
    <row r="330" spans="1:64" x14ac:dyDescent="0.25">
      <c r="A330" s="12">
        <v>45225</v>
      </c>
      <c r="B330" s="115">
        <v>-1.4095238095238052</v>
      </c>
      <c r="C330">
        <v>4</v>
      </c>
      <c r="D330">
        <v>-7.2401433691756241</v>
      </c>
      <c r="E330" s="3" t="s">
        <v>4485</v>
      </c>
      <c r="F330" s="13" t="s">
        <v>4485</v>
      </c>
      <c r="H330" s="16">
        <v>5.5192404229720139E-2</v>
      </c>
      <c r="I330">
        <v>4</v>
      </c>
      <c r="J330">
        <v>-3.9962864989376046</v>
      </c>
      <c r="K330" s="3" t="s">
        <v>4485</v>
      </c>
      <c r="L330" s="13" t="s">
        <v>4485</v>
      </c>
      <c r="N330" s="115">
        <v>5.808080808080808</v>
      </c>
      <c r="O330">
        <v>4</v>
      </c>
      <c r="P330">
        <v>-3.8549793483249224</v>
      </c>
      <c r="Q330" s="3" t="s">
        <v>4485</v>
      </c>
      <c r="R330" s="13" t="s">
        <v>4485</v>
      </c>
      <c r="T330" s="115">
        <v>0.48733744010951896</v>
      </c>
      <c r="U330">
        <v>4</v>
      </c>
      <c r="V330">
        <v>-11.794958063973473</v>
      </c>
      <c r="W330" s="3" t="s">
        <v>4485</v>
      </c>
      <c r="X330" s="13" t="s">
        <v>4485</v>
      </c>
      <c r="Z330" s="16">
        <v>-3.3984767926426178</v>
      </c>
      <c r="AA330">
        <v>4</v>
      </c>
      <c r="AB330">
        <v>-9.6255965584459258</v>
      </c>
      <c r="AC330" s="3" t="s">
        <v>4485</v>
      </c>
      <c r="AD330" s="13" t="s">
        <v>4485</v>
      </c>
      <c r="AF330" s="16">
        <v>-2.0245473326042087</v>
      </c>
      <c r="AG330">
        <v>4</v>
      </c>
      <c r="AH330">
        <v>-9.6447383167096312</v>
      </c>
      <c r="AI330" s="3" t="s">
        <v>4485</v>
      </c>
      <c r="AJ330" s="13" t="s">
        <v>4485</v>
      </c>
      <c r="AL330" s="115">
        <v>-1.4807130057530931</v>
      </c>
      <c r="AM330">
        <v>4</v>
      </c>
      <c r="AN330">
        <v>-7.9404247818806857</v>
      </c>
      <c r="AO330" s="3" t="s">
        <v>4485</v>
      </c>
      <c r="AP330" s="13" t="s">
        <v>4485</v>
      </c>
      <c r="AR330" s="16">
        <v>-0.26538397744236569</v>
      </c>
      <c r="AS330">
        <v>4</v>
      </c>
      <c r="AT330">
        <v>-8.4361199939089513</v>
      </c>
      <c r="AU330" s="3" t="s">
        <v>4485</v>
      </c>
      <c r="AV330" s="13" t="s">
        <v>4485</v>
      </c>
      <c r="AY330" s="24">
        <v>-1.3853044767455618</v>
      </c>
      <c r="AZ330" s="24">
        <v>-4.1372876961634004</v>
      </c>
      <c r="BA330" s="24" t="s">
        <v>4485</v>
      </c>
      <c r="BF330" s="24">
        <v>-0.30130102373443607</v>
      </c>
      <c r="BG330" s="24">
        <v>-7.9449217753000001</v>
      </c>
      <c r="BH330" s="24"/>
      <c r="BL330" s="3"/>
    </row>
    <row r="331" spans="1:64" x14ac:dyDescent="0.25">
      <c r="A331" s="12">
        <v>45226</v>
      </c>
      <c r="B331" s="115">
        <v>3.091190108191654</v>
      </c>
      <c r="C331">
        <v>5</v>
      </c>
      <c r="D331" t="s">
        <v>4485</v>
      </c>
      <c r="E331" s="3" t="s">
        <v>4485</v>
      </c>
      <c r="F331" s="13" t="s">
        <v>4485</v>
      </c>
      <c r="H331" s="16">
        <v>1.2750639622470934</v>
      </c>
      <c r="I331">
        <v>5</v>
      </c>
      <c r="J331" t="s">
        <v>4485</v>
      </c>
      <c r="K331" s="3" t="s">
        <v>4485</v>
      </c>
      <c r="L331" s="13" t="s">
        <v>4485</v>
      </c>
      <c r="N331" s="115">
        <v>0.19093078758950152</v>
      </c>
      <c r="O331">
        <v>5</v>
      </c>
      <c r="P331" t="s">
        <v>4485</v>
      </c>
      <c r="Q331" s="3" t="s">
        <v>4485</v>
      </c>
      <c r="R331" s="13" t="s">
        <v>4485</v>
      </c>
      <c r="T331" s="115">
        <v>4.8987821159033249</v>
      </c>
      <c r="U331">
        <v>5</v>
      </c>
      <c r="V331" t="s">
        <v>4485</v>
      </c>
      <c r="W331" s="3" t="s">
        <v>4485</v>
      </c>
      <c r="X331" s="13" t="s">
        <v>4485</v>
      </c>
      <c r="Z331" s="16">
        <v>-0.55039047973224919</v>
      </c>
      <c r="AA331">
        <v>5</v>
      </c>
      <c r="AB331" t="s">
        <v>4485</v>
      </c>
      <c r="AC331" s="3" t="s">
        <v>4485</v>
      </c>
      <c r="AD331" s="13" t="s">
        <v>4485</v>
      </c>
      <c r="AF331" s="16">
        <v>1.1361381226433862</v>
      </c>
      <c r="AG331">
        <v>5</v>
      </c>
      <c r="AH331" t="s">
        <v>4485</v>
      </c>
      <c r="AI331" s="3" t="s">
        <v>4485</v>
      </c>
      <c r="AJ331" s="13" t="s">
        <v>4485</v>
      </c>
      <c r="AL331" s="115">
        <v>2.6517327206586301</v>
      </c>
      <c r="AM331">
        <v>5</v>
      </c>
      <c r="AN331" t="s">
        <v>4485</v>
      </c>
      <c r="AO331" s="3" t="s">
        <v>4485</v>
      </c>
      <c r="AP331" s="13" t="s">
        <v>4485</v>
      </c>
      <c r="AR331" s="16">
        <v>0.4157658406785299</v>
      </c>
      <c r="AS331">
        <v>5</v>
      </c>
      <c r="AT331" t="s">
        <v>4485</v>
      </c>
      <c r="AU331" s="3" t="s">
        <v>4485</v>
      </c>
      <c r="AV331" s="13" t="s">
        <v>4485</v>
      </c>
      <c r="AY331" s="24">
        <v>1.007570032746026</v>
      </c>
      <c r="AZ331" s="24" t="s">
        <v>4485</v>
      </c>
      <c r="BA331" s="24" t="s">
        <v>4485</v>
      </c>
      <c r="BF331" s="24">
        <v>1.738577438222157</v>
      </c>
      <c r="BG331" s="24"/>
      <c r="BH331" s="24"/>
      <c r="BL331" s="3"/>
    </row>
    <row r="332" spans="1:64" x14ac:dyDescent="0.25">
      <c r="A332" s="12">
        <v>45229</v>
      </c>
      <c r="B332" s="115">
        <v>0.1874062968515742</v>
      </c>
      <c r="C332">
        <v>1</v>
      </c>
      <c r="D332" t="s">
        <v>4485</v>
      </c>
      <c r="E332" s="3" t="s">
        <v>4485</v>
      </c>
      <c r="F332" s="13" t="s">
        <v>4485</v>
      </c>
      <c r="H332" s="16">
        <v>2.796617956684383E-2</v>
      </c>
      <c r="I332">
        <v>1</v>
      </c>
      <c r="J332" t="s">
        <v>4485</v>
      </c>
      <c r="K332" s="3" t="s">
        <v>4485</v>
      </c>
      <c r="L332" s="13" t="s">
        <v>4485</v>
      </c>
      <c r="N332" s="115">
        <v>6.5507384468794658</v>
      </c>
      <c r="O332">
        <v>1</v>
      </c>
      <c r="P332" t="s">
        <v>4485</v>
      </c>
      <c r="Q332" s="3" t="s">
        <v>4485</v>
      </c>
      <c r="R332" s="13" t="s">
        <v>4485</v>
      </c>
      <c r="T332" s="115">
        <v>-1.6856705020648839</v>
      </c>
      <c r="U332">
        <v>1</v>
      </c>
      <c r="V332" t="s">
        <v>4485</v>
      </c>
      <c r="W332" s="3" t="s">
        <v>4485</v>
      </c>
      <c r="X332" s="13" t="s">
        <v>4485</v>
      </c>
      <c r="Z332" s="16">
        <v>5.6465485004861273</v>
      </c>
      <c r="AA332">
        <v>1</v>
      </c>
      <c r="AB332" t="s">
        <v>4485</v>
      </c>
      <c r="AC332" s="3" t="s">
        <v>4485</v>
      </c>
      <c r="AD332" s="13" t="s">
        <v>4485</v>
      </c>
      <c r="AF332" s="16">
        <v>0.26735344616139539</v>
      </c>
      <c r="AG332">
        <v>1</v>
      </c>
      <c r="AH332" t="s">
        <v>4485</v>
      </c>
      <c r="AI332" s="3" t="s">
        <v>4485</v>
      </c>
      <c r="AJ332" s="13" t="s">
        <v>4485</v>
      </c>
      <c r="AL332" s="115">
        <v>3.4132239112188887</v>
      </c>
      <c r="AM332">
        <v>1</v>
      </c>
      <c r="AN332" t="s">
        <v>4485</v>
      </c>
      <c r="AO332" s="3" t="s">
        <v>4485</v>
      </c>
      <c r="AP332" s="13" t="s">
        <v>4485</v>
      </c>
      <c r="AR332" s="16">
        <v>0.62934746604837177</v>
      </c>
      <c r="AS332">
        <v>1</v>
      </c>
      <c r="AT332" t="s">
        <v>4485</v>
      </c>
      <c r="AU332" s="3" t="s">
        <v>4485</v>
      </c>
      <c r="AV332" s="13" t="s">
        <v>4485</v>
      </c>
      <c r="AY332" s="24">
        <v>0.4916720261455142</v>
      </c>
      <c r="AZ332" s="24" t="s">
        <v>4485</v>
      </c>
      <c r="BA332" s="24" t="s">
        <v>4485</v>
      </c>
      <c r="BF332" s="24">
        <v>1.6940189177468983</v>
      </c>
      <c r="BG332" s="24"/>
      <c r="BH332" s="24"/>
      <c r="BL332" s="3"/>
    </row>
    <row r="333" spans="1:64" x14ac:dyDescent="0.25">
      <c r="A333" s="12">
        <v>45230</v>
      </c>
      <c r="B333" s="115">
        <v>3.3295922184810984</v>
      </c>
      <c r="C333">
        <v>2</v>
      </c>
      <c r="D333" t="s">
        <v>4485</v>
      </c>
      <c r="E333" s="3" t="s">
        <v>4485</v>
      </c>
      <c r="F333" s="13" t="s">
        <v>4485</v>
      </c>
      <c r="H333" s="16">
        <v>0.69376675005359467</v>
      </c>
      <c r="I333">
        <v>2</v>
      </c>
      <c r="J333" t="s">
        <v>4485</v>
      </c>
      <c r="K333" s="3" t="s">
        <v>4485</v>
      </c>
      <c r="L333" s="13" t="s">
        <v>4485</v>
      </c>
      <c r="N333" s="115">
        <v>-3.0851777330650596</v>
      </c>
      <c r="O333">
        <v>2</v>
      </c>
      <c r="P333" t="s">
        <v>4485</v>
      </c>
      <c r="Q333" s="3" t="s">
        <v>4485</v>
      </c>
      <c r="R333" s="13" t="s">
        <v>4485</v>
      </c>
      <c r="T333" s="115">
        <v>-1.3315016379583546</v>
      </c>
      <c r="U333">
        <v>2</v>
      </c>
      <c r="V333" t="s">
        <v>4485</v>
      </c>
      <c r="W333" s="3" t="s">
        <v>4485</v>
      </c>
      <c r="X333" s="13" t="s">
        <v>4485</v>
      </c>
      <c r="Z333" s="16">
        <v>-0.79286422200196927</v>
      </c>
      <c r="AA333">
        <v>2</v>
      </c>
      <c r="AB333" t="s">
        <v>4485</v>
      </c>
      <c r="AC333" s="3" t="s">
        <v>4485</v>
      </c>
      <c r="AD333" s="13" t="s">
        <v>4485</v>
      </c>
      <c r="AF333" s="16">
        <v>2.9501700139435876</v>
      </c>
      <c r="AG333">
        <v>2</v>
      </c>
      <c r="AH333" t="s">
        <v>4485</v>
      </c>
      <c r="AI333" s="3" t="s">
        <v>4485</v>
      </c>
      <c r="AJ333" s="13" t="s">
        <v>4485</v>
      </c>
      <c r="AL333" s="115">
        <v>1.6322481738659849</v>
      </c>
      <c r="AM333">
        <v>2</v>
      </c>
      <c r="AN333" t="s">
        <v>4485</v>
      </c>
      <c r="AO333" s="3" t="s">
        <v>4485</v>
      </c>
      <c r="AP333" s="13" t="s">
        <v>4485</v>
      </c>
      <c r="AR333" s="16">
        <v>-1.6293614219881463</v>
      </c>
      <c r="AS333">
        <v>2</v>
      </c>
      <c r="AT333" t="s">
        <v>4485</v>
      </c>
      <c r="AU333" s="3" t="s">
        <v>4485</v>
      </c>
      <c r="AV333" s="13" t="s">
        <v>4485</v>
      </c>
      <c r="AY333" s="24">
        <v>-0.32025662325179544</v>
      </c>
      <c r="AZ333" s="24" t="s">
        <v>4485</v>
      </c>
      <c r="BA333" s="24" t="s">
        <v>4485</v>
      </c>
      <c r="BF333" s="24">
        <v>0.37279084277193131</v>
      </c>
      <c r="BG333" s="24"/>
      <c r="BH333" s="24"/>
      <c r="BL333" s="3"/>
    </row>
    <row r="334" spans="1:64" x14ac:dyDescent="0.25">
      <c r="A334" s="12">
        <v>45231</v>
      </c>
      <c r="B334" s="115">
        <v>-0.54308472121650975</v>
      </c>
      <c r="C334">
        <v>3</v>
      </c>
      <c r="D334" t="s">
        <v>4485</v>
      </c>
      <c r="E334" s="3">
        <v>45231</v>
      </c>
      <c r="F334" s="13">
        <v>6.5526028394612412</v>
      </c>
      <c r="H334" s="16">
        <v>-1.0539078283496126</v>
      </c>
      <c r="I334">
        <v>3</v>
      </c>
      <c r="J334" t="s">
        <v>4485</v>
      </c>
      <c r="K334" s="3">
        <v>45231</v>
      </c>
      <c r="L334" s="13">
        <v>-0.42346099522019287</v>
      </c>
      <c r="N334" s="115">
        <v>-2.468281430219144</v>
      </c>
      <c r="O334">
        <v>3</v>
      </c>
      <c r="P334" t="s">
        <v>4485</v>
      </c>
      <c r="Q334" s="3">
        <v>45231</v>
      </c>
      <c r="R334" s="13">
        <v>32.686849574266795</v>
      </c>
      <c r="T334" s="115">
        <v>-0.66937988647317126</v>
      </c>
      <c r="U334">
        <v>3</v>
      </c>
      <c r="V334" t="s">
        <v>4485</v>
      </c>
      <c r="W334" s="3">
        <v>45231</v>
      </c>
      <c r="X334" s="13">
        <v>8.5071971534853574</v>
      </c>
      <c r="Z334" s="16">
        <v>0.25688597117167894</v>
      </c>
      <c r="AA334">
        <v>3</v>
      </c>
      <c r="AB334" t="s">
        <v>4485</v>
      </c>
      <c r="AC334" s="3">
        <v>45231</v>
      </c>
      <c r="AD334" s="13">
        <v>18.583629893238431</v>
      </c>
      <c r="AF334" s="16">
        <v>-1.5088511346085303</v>
      </c>
      <c r="AG334">
        <v>3</v>
      </c>
      <c r="AH334" t="s">
        <v>4485</v>
      </c>
      <c r="AI334" s="3">
        <v>45231</v>
      </c>
      <c r="AJ334" s="13">
        <v>6.9987937273823908</v>
      </c>
      <c r="AL334" s="115">
        <v>2.0141969831410869</v>
      </c>
      <c r="AM334">
        <v>3</v>
      </c>
      <c r="AN334" t="s">
        <v>4485</v>
      </c>
      <c r="AO334" s="3">
        <v>45231</v>
      </c>
      <c r="AP334" s="13">
        <v>8.8718796207706276</v>
      </c>
      <c r="AR334" s="16">
        <v>0.95365568010706558</v>
      </c>
      <c r="AS334">
        <v>3</v>
      </c>
      <c r="AT334" t="s">
        <v>4485</v>
      </c>
      <c r="AU334" s="3">
        <v>45231</v>
      </c>
      <c r="AV334" s="13">
        <v>1.1600928074245953</v>
      </c>
      <c r="AY334" s="24">
        <v>-0.47406654227550415</v>
      </c>
      <c r="AZ334" s="24" t="s">
        <v>4485</v>
      </c>
      <c r="BA334" s="24">
        <v>6.0244929341229048</v>
      </c>
      <c r="BF334" s="24">
        <v>-0.40502684456851001</v>
      </c>
      <c r="BG334" s="24"/>
      <c r="BH334" s="24">
        <v>1.925215731512</v>
      </c>
      <c r="BL334" s="3"/>
    </row>
    <row r="335" spans="1:64" x14ac:dyDescent="0.25">
      <c r="A335" s="12">
        <v>45232</v>
      </c>
      <c r="B335" s="115">
        <v>7.2806698216231758E-2</v>
      </c>
      <c r="C335">
        <v>4</v>
      </c>
      <c r="D335">
        <v>6.2210200927356896</v>
      </c>
      <c r="E335" s="3" t="s">
        <v>4485</v>
      </c>
      <c r="F335" s="13" t="s">
        <v>4485</v>
      </c>
      <c r="H335" s="16">
        <v>0.45339323344340055</v>
      </c>
      <c r="I335">
        <v>4</v>
      </c>
      <c r="J335">
        <v>1.3887596381699139</v>
      </c>
      <c r="K335" s="3" t="s">
        <v>4485</v>
      </c>
      <c r="L335" s="13" t="s">
        <v>4485</v>
      </c>
      <c r="N335" s="115">
        <v>1.2771996215704771</v>
      </c>
      <c r="O335">
        <v>4</v>
      </c>
      <c r="P335">
        <v>2.1957040572792335</v>
      </c>
      <c r="Q335" s="3" t="s">
        <v>4485</v>
      </c>
      <c r="R335" s="13" t="s">
        <v>4485</v>
      </c>
      <c r="T335" s="115">
        <v>0.33155426168525864</v>
      </c>
      <c r="U335">
        <v>4</v>
      </c>
      <c r="V335">
        <v>1.4113287742146343</v>
      </c>
      <c r="W335" s="3" t="s">
        <v>4485</v>
      </c>
      <c r="X335" s="13" t="s">
        <v>4485</v>
      </c>
      <c r="Z335" s="16">
        <v>-0.40569395017793924</v>
      </c>
      <c r="AA335">
        <v>4</v>
      </c>
      <c r="AB335">
        <v>4.0758646336928193</v>
      </c>
      <c r="AC335" s="3" t="s">
        <v>4485</v>
      </c>
      <c r="AD335" s="13" t="s">
        <v>4485</v>
      </c>
      <c r="AF335" s="16">
        <v>0.23160434258143214</v>
      </c>
      <c r="AG335">
        <v>4</v>
      </c>
      <c r="AH335">
        <v>3.0611232387378586</v>
      </c>
      <c r="AI335" s="3" t="s">
        <v>4485</v>
      </c>
      <c r="AJ335" s="13" t="s">
        <v>4485</v>
      </c>
      <c r="AL335" s="115">
        <v>0.53057319300686345</v>
      </c>
      <c r="AM335">
        <v>4</v>
      </c>
      <c r="AN335">
        <v>10.645223051885894</v>
      </c>
      <c r="AO335" s="3" t="s">
        <v>4485</v>
      </c>
      <c r="AP335" s="13" t="s">
        <v>4485</v>
      </c>
      <c r="AR335" s="16">
        <v>-0.46403712296983013</v>
      </c>
      <c r="AS335">
        <v>4</v>
      </c>
      <c r="AT335">
        <v>-0.11641443538997702</v>
      </c>
      <c r="AU335" s="3" t="s">
        <v>4485</v>
      </c>
      <c r="AV335" s="13" t="s">
        <v>4485</v>
      </c>
      <c r="AY335" s="24">
        <v>0.75885439843278146</v>
      </c>
      <c r="AZ335" s="24">
        <v>1.4636280475679115</v>
      </c>
      <c r="BA335" s="24" t="s">
        <v>4485</v>
      </c>
      <c r="BF335" s="24">
        <v>0.25014155022848228</v>
      </c>
      <c r="BG335" s="24">
        <v>3.6483444543300001</v>
      </c>
      <c r="BH335" s="24"/>
      <c r="BL335" s="3"/>
    </row>
    <row r="336" spans="1:64" x14ac:dyDescent="0.25">
      <c r="A336" s="12">
        <v>45233</v>
      </c>
      <c r="B336" s="115">
        <v>0.98217533648601152</v>
      </c>
      <c r="C336">
        <v>5</v>
      </c>
      <c r="D336" t="s">
        <v>4485</v>
      </c>
      <c r="E336" s="3" t="s">
        <v>4485</v>
      </c>
      <c r="F336" s="13" t="s">
        <v>4485</v>
      </c>
      <c r="H336" s="16">
        <v>-0.44562687063518452</v>
      </c>
      <c r="I336">
        <v>5</v>
      </c>
      <c r="J336" t="s">
        <v>4485</v>
      </c>
      <c r="K336" s="3" t="s">
        <v>4485</v>
      </c>
      <c r="L336" s="13" t="s">
        <v>4485</v>
      </c>
      <c r="N336" s="115">
        <v>0.25688930406352706</v>
      </c>
      <c r="O336">
        <v>5</v>
      </c>
      <c r="P336" t="s">
        <v>4485</v>
      </c>
      <c r="Q336" s="3" t="s">
        <v>4485</v>
      </c>
      <c r="R336" s="13" t="s">
        <v>4485</v>
      </c>
      <c r="T336" s="115">
        <v>3.0708471024421748</v>
      </c>
      <c r="U336">
        <v>5</v>
      </c>
      <c r="V336" t="s">
        <v>4485</v>
      </c>
      <c r="W336" s="3" t="s">
        <v>4485</v>
      </c>
      <c r="X336" s="13" t="s">
        <v>4485</v>
      </c>
      <c r="Z336" s="16">
        <v>0.3430286571857325</v>
      </c>
      <c r="AA336">
        <v>5</v>
      </c>
      <c r="AB336" t="s">
        <v>4485</v>
      </c>
      <c r="AC336" s="3" t="s">
        <v>4485</v>
      </c>
      <c r="AD336" s="13" t="s">
        <v>4485</v>
      </c>
      <c r="AF336" s="16">
        <v>-0.17570885283782267</v>
      </c>
      <c r="AG336">
        <v>5</v>
      </c>
      <c r="AH336" t="s">
        <v>4485</v>
      </c>
      <c r="AI336" s="3" t="s">
        <v>4485</v>
      </c>
      <c r="AJ336" s="13" t="s">
        <v>4485</v>
      </c>
      <c r="AL336" s="115">
        <v>3.1060737151756439</v>
      </c>
      <c r="AM336">
        <v>5</v>
      </c>
      <c r="AN336" t="s">
        <v>4485</v>
      </c>
      <c r="AO336" s="3" t="s">
        <v>4485</v>
      </c>
      <c r="AP336" s="13" t="s">
        <v>4485</v>
      </c>
      <c r="AR336" s="16">
        <v>1.0323010323010209</v>
      </c>
      <c r="AS336">
        <v>5</v>
      </c>
      <c r="AT336" t="s">
        <v>4485</v>
      </c>
      <c r="AU336" s="3" t="s">
        <v>4485</v>
      </c>
      <c r="AV336" s="13" t="s">
        <v>4485</v>
      </c>
      <c r="AY336" s="24">
        <v>0.50880012543607878</v>
      </c>
      <c r="AZ336" s="24" t="s">
        <v>4485</v>
      </c>
      <c r="BA336" s="24" t="s">
        <v>4485</v>
      </c>
      <c r="BF336" s="24">
        <v>1.047674971027599</v>
      </c>
      <c r="BG336" s="24"/>
      <c r="BH336" s="24"/>
      <c r="BL336" s="3"/>
    </row>
    <row r="337" spans="1:64" x14ac:dyDescent="0.25">
      <c r="A337" s="12">
        <v>45236</v>
      </c>
      <c r="B337" s="115">
        <v>0.1440922190201647</v>
      </c>
      <c r="C337">
        <v>1</v>
      </c>
      <c r="D337" t="s">
        <v>4485</v>
      </c>
      <c r="E337" s="3" t="s">
        <v>4485</v>
      </c>
      <c r="F337" s="13" t="s">
        <v>4485</v>
      </c>
      <c r="H337" s="16">
        <v>0.21686264029930907</v>
      </c>
      <c r="I337">
        <v>1</v>
      </c>
      <c r="J337" t="s">
        <v>4485</v>
      </c>
      <c r="K337" s="3" t="s">
        <v>4485</v>
      </c>
      <c r="L337" s="13" t="s">
        <v>4485</v>
      </c>
      <c r="N337" s="115">
        <v>11.111111111111107</v>
      </c>
      <c r="O337">
        <v>1</v>
      </c>
      <c r="P337" t="s">
        <v>4485</v>
      </c>
      <c r="Q337" s="3" t="s">
        <v>4485</v>
      </c>
      <c r="R337" s="13" t="s">
        <v>4485</v>
      </c>
      <c r="T337" s="115">
        <v>2.0123032009175224</v>
      </c>
      <c r="U337">
        <v>1</v>
      </c>
      <c r="V337" t="s">
        <v>4485</v>
      </c>
      <c r="W337" s="3" t="s">
        <v>4485</v>
      </c>
      <c r="X337" s="13" t="s">
        <v>4485</v>
      </c>
      <c r="Z337" s="16">
        <v>3.219143935617125</v>
      </c>
      <c r="AA337">
        <v>1</v>
      </c>
      <c r="AB337" t="s">
        <v>4485</v>
      </c>
      <c r="AC337" s="3" t="s">
        <v>4485</v>
      </c>
      <c r="AD337" s="13" t="s">
        <v>4485</v>
      </c>
      <c r="AF337" s="16">
        <v>1.2658838280326961</v>
      </c>
      <c r="AG337">
        <v>1</v>
      </c>
      <c r="AH337" t="s">
        <v>4485</v>
      </c>
      <c r="AI337" s="3" t="s">
        <v>4485</v>
      </c>
      <c r="AJ337" s="13" t="s">
        <v>4485</v>
      </c>
      <c r="AL337" s="115">
        <v>-0.64613577242594988</v>
      </c>
      <c r="AM337">
        <v>1</v>
      </c>
      <c r="AN337" t="s">
        <v>4485</v>
      </c>
      <c r="AO337" s="3" t="s">
        <v>4485</v>
      </c>
      <c r="AP337" s="13" t="s">
        <v>4485</v>
      </c>
      <c r="AR337" s="16">
        <v>2.6038233355306639</v>
      </c>
      <c r="AS337">
        <v>1</v>
      </c>
      <c r="AT337" t="s">
        <v>4485</v>
      </c>
      <c r="AU337" s="3" t="s">
        <v>4485</v>
      </c>
      <c r="AV337" s="13" t="s">
        <v>4485</v>
      </c>
      <c r="AY337" s="24">
        <v>0.94198828949695523</v>
      </c>
      <c r="AZ337" s="24" t="s">
        <v>4485</v>
      </c>
      <c r="BA337" s="24" t="s">
        <v>4485</v>
      </c>
      <c r="BF337" s="24">
        <v>2.4109905550300557</v>
      </c>
      <c r="BG337" s="24"/>
      <c r="BH337" s="24"/>
      <c r="BL337" s="3"/>
    </row>
    <row r="338" spans="1:64" x14ac:dyDescent="0.25">
      <c r="A338" s="12">
        <v>45237</v>
      </c>
      <c r="B338" s="115">
        <v>-0.61151079136690245</v>
      </c>
      <c r="C338">
        <v>2</v>
      </c>
      <c r="D338" t="s">
        <v>4485</v>
      </c>
      <c r="E338" s="3" t="s">
        <v>4485</v>
      </c>
      <c r="F338" s="13" t="s">
        <v>4485</v>
      </c>
      <c r="H338" s="16">
        <v>-0.68091245201813422</v>
      </c>
      <c r="I338">
        <v>2</v>
      </c>
      <c r="J338" t="s">
        <v>4485</v>
      </c>
      <c r="K338" s="3" t="s">
        <v>4485</v>
      </c>
      <c r="L338" s="13" t="s">
        <v>4485</v>
      </c>
      <c r="N338" s="115">
        <v>0.58700209643606105</v>
      </c>
      <c r="O338">
        <v>2</v>
      </c>
      <c r="P338" t="s">
        <v>4485</v>
      </c>
      <c r="Q338" s="3" t="s">
        <v>4485</v>
      </c>
      <c r="R338" s="13" t="s">
        <v>4485</v>
      </c>
      <c r="T338" s="115">
        <v>-7.4100572363044029E-2</v>
      </c>
      <c r="U338">
        <v>2</v>
      </c>
      <c r="V338" t="s">
        <v>4485</v>
      </c>
      <c r="W338" s="3" t="s">
        <v>4485</v>
      </c>
      <c r="X338" s="13" t="s">
        <v>4485</v>
      </c>
      <c r="Z338" s="16">
        <v>-1.4075760712067802</v>
      </c>
      <c r="AA338">
        <v>2</v>
      </c>
      <c r="AB338" t="s">
        <v>4485</v>
      </c>
      <c r="AC338" s="3" t="s">
        <v>4485</v>
      </c>
      <c r="AD338" s="13" t="s">
        <v>4485</v>
      </c>
      <c r="AF338" s="16">
        <v>-0.4857374160674448</v>
      </c>
      <c r="AG338">
        <v>2</v>
      </c>
      <c r="AH338" t="s">
        <v>4485</v>
      </c>
      <c r="AI338" s="3" t="s">
        <v>4485</v>
      </c>
      <c r="AJ338" s="13" t="s">
        <v>4485</v>
      </c>
      <c r="AL338" s="115">
        <v>7.6013513513521189E-2</v>
      </c>
      <c r="AM338">
        <v>2</v>
      </c>
      <c r="AN338" t="s">
        <v>4485</v>
      </c>
      <c r="AO338" s="3" t="s">
        <v>4485</v>
      </c>
      <c r="AP338" s="13" t="s">
        <v>4485</v>
      </c>
      <c r="AR338" s="16">
        <v>0.11243173787342303</v>
      </c>
      <c r="AS338">
        <v>2</v>
      </c>
      <c r="AT338" t="s">
        <v>4485</v>
      </c>
      <c r="AU338" s="3" t="s">
        <v>4485</v>
      </c>
      <c r="AV338" s="13" t="s">
        <v>4485</v>
      </c>
      <c r="AY338" s="24">
        <v>-2.6015171223610817E-2</v>
      </c>
      <c r="AZ338" s="24" t="s">
        <v>4485</v>
      </c>
      <c r="BA338" s="24" t="s">
        <v>4485</v>
      </c>
      <c r="BF338" s="24">
        <v>-0.28889115872734439</v>
      </c>
      <c r="BG338" s="24"/>
      <c r="BH338" s="24"/>
      <c r="BL338" s="3"/>
    </row>
    <row r="339" spans="1:64" x14ac:dyDescent="0.25">
      <c r="A339" s="12">
        <v>45238</v>
      </c>
      <c r="B339" s="115">
        <v>0.72385088671733622</v>
      </c>
      <c r="C339">
        <v>3</v>
      </c>
      <c r="D339" t="s">
        <v>4485</v>
      </c>
      <c r="E339" s="3" t="s">
        <v>4485</v>
      </c>
      <c r="F339" s="13" t="s">
        <v>4485</v>
      </c>
      <c r="H339" s="16">
        <v>1.7058299190781203</v>
      </c>
      <c r="I339">
        <v>3</v>
      </c>
      <c r="J339" t="s">
        <v>4485</v>
      </c>
      <c r="K339" s="3" t="s">
        <v>4485</v>
      </c>
      <c r="L339" s="13" t="s">
        <v>4485</v>
      </c>
      <c r="N339" s="115">
        <v>-0.47936640266778063</v>
      </c>
      <c r="O339">
        <v>3</v>
      </c>
      <c r="P339" t="s">
        <v>4485</v>
      </c>
      <c r="Q339" s="3" t="s">
        <v>4485</v>
      </c>
      <c r="R339" s="13" t="s">
        <v>4485</v>
      </c>
      <c r="T339" s="115">
        <v>0.11506891349374793</v>
      </c>
      <c r="U339">
        <v>3</v>
      </c>
      <c r="V339" t="s">
        <v>4485</v>
      </c>
      <c r="W339" s="3" t="s">
        <v>4485</v>
      </c>
      <c r="X339" s="13" t="s">
        <v>4485</v>
      </c>
      <c r="Z339" s="16">
        <v>1.6446217370004896</v>
      </c>
      <c r="AA339">
        <v>3</v>
      </c>
      <c r="AB339" t="s">
        <v>4485</v>
      </c>
      <c r="AC339" s="3" t="s">
        <v>4485</v>
      </c>
      <c r="AD339" s="13" t="s">
        <v>4485</v>
      </c>
      <c r="AF339" s="16">
        <v>1.6318131789252222</v>
      </c>
      <c r="AG339">
        <v>3</v>
      </c>
      <c r="AH339" t="s">
        <v>4485</v>
      </c>
      <c r="AI339" s="3" t="s">
        <v>4485</v>
      </c>
      <c r="AJ339" s="13" t="s">
        <v>4485</v>
      </c>
      <c r="AL339" s="115">
        <v>0.58232762258417281</v>
      </c>
      <c r="AM339">
        <v>3</v>
      </c>
      <c r="AN339" t="s">
        <v>4485</v>
      </c>
      <c r="AO339" s="3" t="s">
        <v>4485</v>
      </c>
      <c r="AP339" s="13" t="s">
        <v>4485</v>
      </c>
      <c r="AR339" s="16">
        <v>-0.33691641264237276</v>
      </c>
      <c r="AS339">
        <v>3</v>
      </c>
      <c r="AT339" t="s">
        <v>4485</v>
      </c>
      <c r="AU339" s="3" t="s">
        <v>4485</v>
      </c>
      <c r="AV339" s="13" t="s">
        <v>4485</v>
      </c>
      <c r="AY339" s="24">
        <v>0.18962523252278476</v>
      </c>
      <c r="AZ339" s="24" t="s">
        <v>4485</v>
      </c>
      <c r="BA339" s="24" t="s">
        <v>4485</v>
      </c>
      <c r="BF339" s="24">
        <v>0.67190994695489059</v>
      </c>
      <c r="BG339" s="24"/>
      <c r="BH339" s="24"/>
      <c r="BL339" s="3"/>
    </row>
    <row r="340" spans="1:64" x14ac:dyDescent="0.25">
      <c r="A340" s="12">
        <v>45239</v>
      </c>
      <c r="B340" s="115">
        <v>3.3776500179662152</v>
      </c>
      <c r="C340">
        <v>4</v>
      </c>
      <c r="D340">
        <v>4.6562386322299059</v>
      </c>
      <c r="E340" s="3" t="s">
        <v>4485</v>
      </c>
      <c r="F340" s="13" t="s">
        <v>4485</v>
      </c>
      <c r="H340" s="16">
        <v>-0.51371196492186366</v>
      </c>
      <c r="I340">
        <v>4</v>
      </c>
      <c r="J340">
        <v>0.26351845693382886</v>
      </c>
      <c r="K340" s="3" t="s">
        <v>4485</v>
      </c>
      <c r="L340" s="13" t="s">
        <v>4485</v>
      </c>
      <c r="N340" s="115">
        <v>0.10471204188481677</v>
      </c>
      <c r="O340">
        <v>4</v>
      </c>
      <c r="P340">
        <v>11.630079402148532</v>
      </c>
      <c r="Q340" s="3" t="s">
        <v>4485</v>
      </c>
      <c r="R340" s="13" t="s">
        <v>4485</v>
      </c>
      <c r="T340" s="115">
        <v>-3.7826930935839784</v>
      </c>
      <c r="U340">
        <v>4</v>
      </c>
      <c r="V340">
        <v>1.2089949222213268</v>
      </c>
      <c r="W340" s="3" t="s">
        <v>4485</v>
      </c>
      <c r="X340" s="13" t="s">
        <v>4485</v>
      </c>
      <c r="Z340" s="16">
        <v>0.6816304048471401</v>
      </c>
      <c r="AA340">
        <v>4</v>
      </c>
      <c r="AB340">
        <v>4.5022511255627817</v>
      </c>
      <c r="AC340" s="3" t="s">
        <v>4485</v>
      </c>
      <c r="AD340" s="13" t="s">
        <v>4485</v>
      </c>
      <c r="AF340" s="16">
        <v>-1.3819568697617648</v>
      </c>
      <c r="AG340">
        <v>4</v>
      </c>
      <c r="AH340">
        <v>0.82559091127904649</v>
      </c>
      <c r="AI340" s="3" t="s">
        <v>4485</v>
      </c>
      <c r="AJ340" s="13" t="s">
        <v>4485</v>
      </c>
      <c r="AL340" s="115">
        <v>0.80550427924149492</v>
      </c>
      <c r="AM340">
        <v>4</v>
      </c>
      <c r="AN340">
        <v>3.9453192593874489</v>
      </c>
      <c r="AO340" s="3" t="s">
        <v>4485</v>
      </c>
      <c r="AP340" s="13" t="s">
        <v>4485</v>
      </c>
      <c r="AR340" s="16">
        <v>-2.67224726336124</v>
      </c>
      <c r="AS340">
        <v>4</v>
      </c>
      <c r="AT340">
        <v>0.66600066600066599</v>
      </c>
      <c r="AU340" s="3" t="s">
        <v>4485</v>
      </c>
      <c r="AV340" s="13" t="s">
        <v>4485</v>
      </c>
      <c r="AY340" s="24">
        <v>-0.24789775503381967</v>
      </c>
      <c r="AZ340" s="24">
        <v>1.3696052683156248</v>
      </c>
      <c r="BA340" s="24" t="s">
        <v>4485</v>
      </c>
      <c r="BF340" s="24">
        <v>-0.41377047164452574</v>
      </c>
      <c r="BG340" s="24">
        <v>3.4116486556291807</v>
      </c>
      <c r="BH340" s="24"/>
      <c r="BL340" s="3"/>
    </row>
    <row r="341" spans="1:64" x14ac:dyDescent="0.25">
      <c r="A341" s="12">
        <v>45240</v>
      </c>
      <c r="B341" s="115">
        <v>-1.1122697254084075</v>
      </c>
      <c r="C341">
        <v>5</v>
      </c>
      <c r="D341" t="s">
        <v>4485</v>
      </c>
      <c r="E341" s="3" t="s">
        <v>4485</v>
      </c>
      <c r="F341" s="13" t="s">
        <v>4485</v>
      </c>
      <c r="H341" s="16">
        <v>1.7887018047552734</v>
      </c>
      <c r="I341">
        <v>5</v>
      </c>
      <c r="J341" t="s">
        <v>4485</v>
      </c>
      <c r="K341" s="3" t="s">
        <v>4485</v>
      </c>
      <c r="L341" s="13" t="s">
        <v>4485</v>
      </c>
      <c r="N341" s="115">
        <v>-0.52301255230125521</v>
      </c>
      <c r="O341">
        <v>5</v>
      </c>
      <c r="P341" t="s">
        <v>4485</v>
      </c>
      <c r="Q341" s="3" t="s">
        <v>4485</v>
      </c>
      <c r="R341" s="13" t="s">
        <v>4485</v>
      </c>
      <c r="T341" s="115">
        <v>-2.7049985399909771</v>
      </c>
      <c r="U341">
        <v>5</v>
      </c>
      <c r="V341" t="s">
        <v>4485</v>
      </c>
      <c r="W341" s="3" t="s">
        <v>4485</v>
      </c>
      <c r="X341" s="13" t="s">
        <v>4485</v>
      </c>
      <c r="Z341" s="16">
        <v>2.106270943034942</v>
      </c>
      <c r="AA341">
        <v>5</v>
      </c>
      <c r="AB341" t="s">
        <v>4485</v>
      </c>
      <c r="AC341" s="3" t="s">
        <v>4485</v>
      </c>
      <c r="AD341" s="13" t="s">
        <v>4485</v>
      </c>
      <c r="AF341" s="16">
        <v>-0.23633889565278801</v>
      </c>
      <c r="AG341">
        <v>5</v>
      </c>
      <c r="AH341" t="s">
        <v>4485</v>
      </c>
      <c r="AI341" s="3" t="s">
        <v>4485</v>
      </c>
      <c r="AJ341" s="13" t="s">
        <v>4485</v>
      </c>
      <c r="AL341" s="115">
        <v>0.89062760113199735</v>
      </c>
      <c r="AM341">
        <v>5</v>
      </c>
      <c r="AN341" t="s">
        <v>4485</v>
      </c>
      <c r="AO341" s="3" t="s">
        <v>4485</v>
      </c>
      <c r="AP341" s="13" t="s">
        <v>4485</v>
      </c>
      <c r="AR341" s="16">
        <v>1.1412504134965229</v>
      </c>
      <c r="AS341">
        <v>5</v>
      </c>
      <c r="AT341" t="s">
        <v>4485</v>
      </c>
      <c r="AU341" s="3" t="s">
        <v>4485</v>
      </c>
      <c r="AV341" s="13" t="s">
        <v>4485</v>
      </c>
      <c r="AY341" s="24">
        <v>0.15493444288048791</v>
      </c>
      <c r="AZ341" s="24" t="s">
        <v>4485</v>
      </c>
      <c r="BA341" s="24" t="s">
        <v>4485</v>
      </c>
      <c r="BF341" s="24">
        <v>2.8032531035252273E-2</v>
      </c>
      <c r="BG341" s="24"/>
      <c r="BH341" s="24"/>
      <c r="BL341" s="3"/>
    </row>
    <row r="342" spans="1:64" x14ac:dyDescent="0.25">
      <c r="A342" s="12">
        <v>45242</v>
      </c>
      <c r="B342" s="115">
        <v>1.0193321616871625</v>
      </c>
      <c r="C342">
        <v>7</v>
      </c>
      <c r="D342" t="s">
        <v>4485</v>
      </c>
      <c r="E342" s="3" t="s">
        <v>4485</v>
      </c>
      <c r="F342" s="13" t="s">
        <v>4485</v>
      </c>
      <c r="H342" s="16">
        <v>-1.35555575831076E-2</v>
      </c>
      <c r="I342">
        <v>7</v>
      </c>
      <c r="J342" t="s">
        <v>4485</v>
      </c>
      <c r="K342" s="3" t="s">
        <v>4485</v>
      </c>
      <c r="L342" s="13" t="s">
        <v>4485</v>
      </c>
      <c r="N342" s="115">
        <v>4.4374342797055784</v>
      </c>
      <c r="O342">
        <v>7</v>
      </c>
      <c r="P342" t="s">
        <v>4485</v>
      </c>
      <c r="Q342" s="3" t="s">
        <v>4485</v>
      </c>
      <c r="R342" s="13" t="s">
        <v>4485</v>
      </c>
      <c r="T342" s="115">
        <v>4.0134235512386871</v>
      </c>
      <c r="U342">
        <v>7</v>
      </c>
      <c r="V342" t="s">
        <v>4485</v>
      </c>
      <c r="W342" s="3" t="s">
        <v>4485</v>
      </c>
      <c r="X342" s="13" t="s">
        <v>4485</v>
      </c>
      <c r="Z342" s="16">
        <v>0.84388185654009351</v>
      </c>
      <c r="AA342">
        <v>7</v>
      </c>
      <c r="AB342" t="s">
        <v>4485</v>
      </c>
      <c r="AC342" s="3" t="s">
        <v>4485</v>
      </c>
      <c r="AD342" s="13" t="s">
        <v>4485</v>
      </c>
      <c r="AF342" s="16">
        <v>0.72266092366594448</v>
      </c>
      <c r="AG342">
        <v>7</v>
      </c>
      <c r="AH342" t="s">
        <v>4485</v>
      </c>
      <c r="AI342" s="3" t="s">
        <v>4485</v>
      </c>
      <c r="AJ342" s="13" t="s">
        <v>4485</v>
      </c>
      <c r="AL342" s="115">
        <v>0.70951241646729957</v>
      </c>
      <c r="AM342">
        <v>7</v>
      </c>
      <c r="AN342" t="s">
        <v>4485</v>
      </c>
      <c r="AO342" s="3" t="s">
        <v>4485</v>
      </c>
      <c r="AP342" s="13" t="s">
        <v>4485</v>
      </c>
      <c r="AR342" s="16">
        <v>0.8830744071954173</v>
      </c>
      <c r="AS342">
        <v>7</v>
      </c>
      <c r="AT342" t="s">
        <v>4485</v>
      </c>
      <c r="AU342" s="3" t="s">
        <v>4485</v>
      </c>
      <c r="AV342" s="13" t="s">
        <v>4485</v>
      </c>
      <c r="AY342" s="24">
        <v>0.51582082176125899</v>
      </c>
      <c r="AZ342" s="24" t="s">
        <v>4485</v>
      </c>
      <c r="BA342" s="24" t="s">
        <v>4485</v>
      </c>
      <c r="BF342" s="24">
        <v>1.5985099308358435</v>
      </c>
      <c r="BG342" s="24"/>
      <c r="BH342" s="24"/>
      <c r="BL342" s="3"/>
    </row>
    <row r="343" spans="1:64" x14ac:dyDescent="0.25">
      <c r="A343" s="12">
        <v>45243</v>
      </c>
      <c r="B343" s="115">
        <v>-0.24356297842727512</v>
      </c>
      <c r="C343">
        <v>1</v>
      </c>
      <c r="D343" t="s">
        <v>4485</v>
      </c>
      <c r="E343" s="3" t="s">
        <v>4485</v>
      </c>
      <c r="F343" s="13" t="s">
        <v>4485</v>
      </c>
      <c r="H343" s="16">
        <v>-3.4404497926630992</v>
      </c>
      <c r="I343">
        <v>1</v>
      </c>
      <c r="J343" t="s">
        <v>4485</v>
      </c>
      <c r="K343" s="3" t="s">
        <v>4485</v>
      </c>
      <c r="L343" s="13" t="s">
        <v>4485</v>
      </c>
      <c r="N343" s="115">
        <v>3.1614981876761843</v>
      </c>
      <c r="O343">
        <v>1</v>
      </c>
      <c r="P343" t="s">
        <v>4485</v>
      </c>
      <c r="Q343" s="3" t="s">
        <v>4485</v>
      </c>
      <c r="R343" s="13" t="s">
        <v>4485</v>
      </c>
      <c r="T343" s="115">
        <v>-1.9751855835060246</v>
      </c>
      <c r="U343">
        <v>1</v>
      </c>
      <c r="V343" t="s">
        <v>4485</v>
      </c>
      <c r="W343" s="3" t="s">
        <v>4485</v>
      </c>
      <c r="X343" s="13" t="s">
        <v>4485</v>
      </c>
      <c r="Z343" s="16">
        <v>-0.39184432489872423</v>
      </c>
      <c r="AA343">
        <v>1</v>
      </c>
      <c r="AB343" t="s">
        <v>4485</v>
      </c>
      <c r="AC343" s="3" t="s">
        <v>4485</v>
      </c>
      <c r="AD343" s="13" t="s">
        <v>4485</v>
      </c>
      <c r="AF343" s="16">
        <v>0.28033830656657283</v>
      </c>
      <c r="AG343">
        <v>1</v>
      </c>
      <c r="AH343" t="s">
        <v>4485</v>
      </c>
      <c r="AI343" s="3" t="s">
        <v>4485</v>
      </c>
      <c r="AJ343" s="13" t="s">
        <v>4485</v>
      </c>
      <c r="AL343" s="115">
        <v>-0.31948881789138123</v>
      </c>
      <c r="AM343">
        <v>1</v>
      </c>
      <c r="AN343" t="s">
        <v>4485</v>
      </c>
      <c r="AO343" s="3" t="s">
        <v>4485</v>
      </c>
      <c r="AP343" s="13" t="s">
        <v>4485</v>
      </c>
      <c r="AR343" s="16">
        <v>1.8803695898849122</v>
      </c>
      <c r="AS343">
        <v>1</v>
      </c>
      <c r="AT343" t="s">
        <v>4485</v>
      </c>
      <c r="AU343" s="3" t="s">
        <v>4485</v>
      </c>
      <c r="AV343" s="13" t="s">
        <v>4485</v>
      </c>
      <c r="AY343" s="24">
        <v>-0.41996256187405739</v>
      </c>
      <c r="AZ343" s="24" t="s">
        <v>4485</v>
      </c>
      <c r="BA343" s="24" t="s">
        <v>4485</v>
      </c>
      <c r="BF343" s="24">
        <v>-4.8998067331855938E-2</v>
      </c>
      <c r="BG343" s="24"/>
      <c r="BH343" s="24"/>
      <c r="BL343" s="3"/>
    </row>
    <row r="344" spans="1:64" x14ac:dyDescent="0.25">
      <c r="A344" s="12">
        <v>45245</v>
      </c>
      <c r="B344" s="115">
        <v>0.27903732124172009</v>
      </c>
      <c r="C344">
        <v>3</v>
      </c>
      <c r="D344" t="s">
        <v>4485</v>
      </c>
      <c r="E344" s="3" t="s">
        <v>4485</v>
      </c>
      <c r="F344" s="13" t="s">
        <v>4485</v>
      </c>
      <c r="H344" s="16">
        <v>-0.10827347016471485</v>
      </c>
      <c r="I344">
        <v>3</v>
      </c>
      <c r="J344" t="s">
        <v>4485</v>
      </c>
      <c r="K344" s="3" t="s">
        <v>4485</v>
      </c>
      <c r="L344" s="13" t="s">
        <v>4485</v>
      </c>
      <c r="N344" s="115">
        <v>1.2687878196369315</v>
      </c>
      <c r="O344">
        <v>3</v>
      </c>
      <c r="P344" t="s">
        <v>4485</v>
      </c>
      <c r="Q344" s="3" t="s">
        <v>4485</v>
      </c>
      <c r="R344" s="13" t="s">
        <v>4485</v>
      </c>
      <c r="T344" s="115">
        <v>-0.65560610115065565</v>
      </c>
      <c r="U344">
        <v>3</v>
      </c>
      <c r="V344" t="s">
        <v>4485</v>
      </c>
      <c r="W344" s="3" t="s">
        <v>4485</v>
      </c>
      <c r="X344" s="13" t="s">
        <v>4485</v>
      </c>
      <c r="Z344" s="16">
        <v>1.9669289238565142</v>
      </c>
      <c r="AA344">
        <v>3</v>
      </c>
      <c r="AB344" t="s">
        <v>4485</v>
      </c>
      <c r="AC344" s="3" t="s">
        <v>4485</v>
      </c>
      <c r="AD344" s="13" t="s">
        <v>4485</v>
      </c>
      <c r="AF344" s="16">
        <v>0.55437100213218748</v>
      </c>
      <c r="AG344">
        <v>3</v>
      </c>
      <c r="AH344" t="s">
        <v>4485</v>
      </c>
      <c r="AI344" s="3" t="s">
        <v>4485</v>
      </c>
      <c r="AJ344" s="13" t="s">
        <v>4485</v>
      </c>
      <c r="AL344" s="115">
        <v>2.2518080210387978</v>
      </c>
      <c r="AM344">
        <v>3</v>
      </c>
      <c r="AN344" t="s">
        <v>4485</v>
      </c>
      <c r="AO344" s="3" t="s">
        <v>4485</v>
      </c>
      <c r="AP344" s="13" t="s">
        <v>4485</v>
      </c>
      <c r="AR344" s="16">
        <v>-0.19093078758950605</v>
      </c>
      <c r="AS344">
        <v>3</v>
      </c>
      <c r="AT344" t="s">
        <v>4485</v>
      </c>
      <c r="AU344" s="3" t="s">
        <v>4485</v>
      </c>
      <c r="AV344" s="13" t="s">
        <v>4485</v>
      </c>
      <c r="AY344" s="24">
        <v>1.1926834348665827</v>
      </c>
      <c r="AZ344" s="24" t="s">
        <v>4485</v>
      </c>
      <c r="BA344" s="24" t="s">
        <v>4485</v>
      </c>
      <c r="BF344" s="24">
        <v>0.62329849922013258</v>
      </c>
      <c r="BG344" s="24"/>
      <c r="BH344" s="24"/>
      <c r="BL344" s="3"/>
    </row>
    <row r="345" spans="1:64" x14ac:dyDescent="0.25">
      <c r="A345" s="12">
        <v>45246</v>
      </c>
      <c r="B345" s="115">
        <v>2.3999999999999919</v>
      </c>
      <c r="C345">
        <v>4</v>
      </c>
      <c r="D345">
        <v>2.3288147375738579</v>
      </c>
      <c r="E345" s="3" t="s">
        <v>4485</v>
      </c>
      <c r="F345" s="13" t="s">
        <v>4485</v>
      </c>
      <c r="H345" s="16">
        <v>1.2073008386098443</v>
      </c>
      <c r="I345">
        <v>4</v>
      </c>
      <c r="J345">
        <v>-0.64784385941403877</v>
      </c>
      <c r="K345" s="3" t="s">
        <v>4485</v>
      </c>
      <c r="L345" s="13" t="s">
        <v>4485</v>
      </c>
      <c r="N345" s="115">
        <v>-2.891287586738617</v>
      </c>
      <c r="O345">
        <v>4</v>
      </c>
      <c r="P345">
        <v>5.3974895397489568</v>
      </c>
      <c r="Q345" s="3" t="s">
        <v>4485</v>
      </c>
      <c r="R345" s="13" t="s">
        <v>4485</v>
      </c>
      <c r="T345" s="115">
        <v>-0.26666666666666911</v>
      </c>
      <c r="U345">
        <v>4</v>
      </c>
      <c r="V345">
        <v>-1.7121924026439437</v>
      </c>
      <c r="W345" s="3" t="s">
        <v>4485</v>
      </c>
      <c r="X345" s="13" t="s">
        <v>4485</v>
      </c>
      <c r="Z345" s="16">
        <v>2.5174916628522852</v>
      </c>
      <c r="AA345">
        <v>4</v>
      </c>
      <c r="AB345">
        <v>7.2146618340969706</v>
      </c>
      <c r="AC345" s="3" t="s">
        <v>4485</v>
      </c>
      <c r="AD345" s="13" t="s">
        <v>4485</v>
      </c>
      <c r="AF345" s="16">
        <v>1.8330034869475118</v>
      </c>
      <c r="AG345">
        <v>4</v>
      </c>
      <c r="AH345">
        <v>3.1822196758098831</v>
      </c>
      <c r="AI345" s="3" t="s">
        <v>4485</v>
      </c>
      <c r="AJ345" s="13" t="s">
        <v>4485</v>
      </c>
      <c r="AL345" s="115">
        <v>1.3100787654717854</v>
      </c>
      <c r="AM345">
        <v>4</v>
      </c>
      <c r="AN345">
        <v>4.9192608623272767</v>
      </c>
      <c r="AO345" s="3" t="s">
        <v>4485</v>
      </c>
      <c r="AP345" s="13" t="s">
        <v>4485</v>
      </c>
      <c r="AR345" s="16">
        <v>2.9172644667623255</v>
      </c>
      <c r="AS345">
        <v>4</v>
      </c>
      <c r="AT345">
        <v>6.7813430367184919</v>
      </c>
      <c r="AU345" s="3" t="s">
        <v>4485</v>
      </c>
      <c r="AV345" s="13" t="s">
        <v>4485</v>
      </c>
      <c r="AY345" s="24">
        <v>0.45615220998757339</v>
      </c>
      <c r="AZ345" s="24">
        <v>1.9071630755904856</v>
      </c>
      <c r="BA345" s="24" t="s">
        <v>4485</v>
      </c>
      <c r="BF345" s="24">
        <v>1.1622624286487542</v>
      </c>
      <c r="BG345" s="24">
        <v>3.3833659154690001</v>
      </c>
      <c r="BH345" s="24"/>
      <c r="BL345" s="3"/>
    </row>
    <row r="346" spans="1:64" x14ac:dyDescent="0.25">
      <c r="A346" s="12">
        <v>45247</v>
      </c>
      <c r="B346" s="115">
        <v>0.10190217391304736</v>
      </c>
      <c r="C346">
        <v>5</v>
      </c>
      <c r="D346" t="s">
        <v>4485</v>
      </c>
      <c r="E346" s="3" t="s">
        <v>4485</v>
      </c>
      <c r="F346" s="13" t="s">
        <v>4485</v>
      </c>
      <c r="H346" s="16">
        <v>0.14208490908701657</v>
      </c>
      <c r="I346">
        <v>5</v>
      </c>
      <c r="J346" t="s">
        <v>4485</v>
      </c>
      <c r="K346" s="3" t="s">
        <v>4485</v>
      </c>
      <c r="L346" s="13" t="s">
        <v>4485</v>
      </c>
      <c r="N346" s="115">
        <v>-1.9849146486705584E-2</v>
      </c>
      <c r="O346">
        <v>5</v>
      </c>
      <c r="P346" t="s">
        <v>4485</v>
      </c>
      <c r="Q346" s="3" t="s">
        <v>4485</v>
      </c>
      <c r="R346" s="13" t="s">
        <v>4485</v>
      </c>
      <c r="T346" s="115">
        <v>-1.2693782747258682</v>
      </c>
      <c r="U346">
        <v>5</v>
      </c>
      <c r="V346" t="s">
        <v>4485</v>
      </c>
      <c r="W346" s="3" t="s">
        <v>4485</v>
      </c>
      <c r="X346" s="13" t="s">
        <v>4485</v>
      </c>
      <c r="Z346" s="16">
        <v>2.3982650848322575</v>
      </c>
      <c r="AA346">
        <v>5</v>
      </c>
      <c r="AB346" t="s">
        <v>4485</v>
      </c>
      <c r="AC346" s="3" t="s">
        <v>4485</v>
      </c>
      <c r="AD346" s="13" t="s">
        <v>4485</v>
      </c>
      <c r="AF346" s="16">
        <v>2.1539956503632496</v>
      </c>
      <c r="AG346">
        <v>5</v>
      </c>
      <c r="AH346" t="s">
        <v>4485</v>
      </c>
      <c r="AI346" s="3" t="s">
        <v>4485</v>
      </c>
      <c r="AJ346" s="13" t="s">
        <v>4485</v>
      </c>
      <c r="AL346" s="115">
        <v>0.14280047600158308</v>
      </c>
      <c r="AM346">
        <v>5</v>
      </c>
      <c r="AN346" t="s">
        <v>4485</v>
      </c>
      <c r="AO346" s="3" t="s">
        <v>4485</v>
      </c>
      <c r="AP346" s="13" t="s">
        <v>4485</v>
      </c>
      <c r="AR346" s="16">
        <v>-2.3389095415117755</v>
      </c>
      <c r="AS346">
        <v>5</v>
      </c>
      <c r="AT346" t="s">
        <v>4485</v>
      </c>
      <c r="AU346" s="3" t="s">
        <v>4485</v>
      </c>
      <c r="AV346" s="13" t="s">
        <v>4485</v>
      </c>
      <c r="AY346" s="24">
        <v>-0.16898387064133658</v>
      </c>
      <c r="AZ346" s="24" t="s">
        <v>4485</v>
      </c>
      <c r="BA346" s="24" t="s">
        <v>4485</v>
      </c>
      <c r="BF346" s="24">
        <v>0.13809641646426352</v>
      </c>
      <c r="BG346" s="24"/>
      <c r="BH346" s="24"/>
      <c r="BL346" s="3"/>
    </row>
    <row r="347" spans="1:64" x14ac:dyDescent="0.25">
      <c r="A347" s="12">
        <v>45250</v>
      </c>
      <c r="B347" s="115">
        <v>2.0020359687818239</v>
      </c>
      <c r="C347">
        <v>1</v>
      </c>
      <c r="D347" t="s">
        <v>4485</v>
      </c>
      <c r="E347" s="3" t="s">
        <v>4485</v>
      </c>
      <c r="F347" s="13" t="s">
        <v>4485</v>
      </c>
      <c r="H347" s="16">
        <v>7.9609340829320099E-2</v>
      </c>
      <c r="I347">
        <v>1</v>
      </c>
      <c r="J347" t="s">
        <v>4485</v>
      </c>
      <c r="K347" s="3" t="s">
        <v>4485</v>
      </c>
      <c r="L347" s="13" t="s">
        <v>4485</v>
      </c>
      <c r="N347" s="115">
        <v>5.9559261465160093E-2</v>
      </c>
      <c r="O347">
        <v>1</v>
      </c>
      <c r="P347" t="s">
        <v>4485</v>
      </c>
      <c r="Q347" s="3" t="s">
        <v>4485</v>
      </c>
      <c r="R347" s="13" t="s">
        <v>4485</v>
      </c>
      <c r="T347" s="115">
        <v>0.70850202429150055</v>
      </c>
      <c r="U347">
        <v>1</v>
      </c>
      <c r="V347" t="s">
        <v>4485</v>
      </c>
      <c r="W347" s="3" t="s">
        <v>4485</v>
      </c>
      <c r="X347" s="13" t="s">
        <v>4485</v>
      </c>
      <c r="Z347" s="16">
        <v>3.3325028030397408</v>
      </c>
      <c r="AA347">
        <v>1</v>
      </c>
      <c r="AB347" t="s">
        <v>4485</v>
      </c>
      <c r="AC347" s="3" t="s">
        <v>4485</v>
      </c>
      <c r="AD347" s="13" t="s">
        <v>4485</v>
      </c>
      <c r="AF347" s="16">
        <v>-0.19251240006341583</v>
      </c>
      <c r="AG347">
        <v>1</v>
      </c>
      <c r="AH347" t="s">
        <v>4485</v>
      </c>
      <c r="AI347" s="3" t="s">
        <v>4485</v>
      </c>
      <c r="AJ347" s="13" t="s">
        <v>4485</v>
      </c>
      <c r="AL347" s="115">
        <v>-0.77636061158202918</v>
      </c>
      <c r="AM347">
        <v>1</v>
      </c>
      <c r="AN347" t="s">
        <v>4485</v>
      </c>
      <c r="AO347" s="3" t="s">
        <v>4485</v>
      </c>
      <c r="AP347" s="13" t="s">
        <v>4485</v>
      </c>
      <c r="AR347" s="16">
        <v>-0.39651070578905628</v>
      </c>
      <c r="AS347">
        <v>1</v>
      </c>
      <c r="AT347" t="s">
        <v>4485</v>
      </c>
      <c r="AU347" s="3" t="s">
        <v>4485</v>
      </c>
      <c r="AV347" s="13" t="s">
        <v>4485</v>
      </c>
      <c r="AY347" s="24">
        <v>-0.19156893947840173</v>
      </c>
      <c r="AZ347" s="24" t="s">
        <v>4485</v>
      </c>
      <c r="BA347" s="24" t="s">
        <v>4485</v>
      </c>
      <c r="BF347" s="24">
        <v>0.56718245908596066</v>
      </c>
      <c r="BG347" s="24"/>
      <c r="BH347" s="24"/>
      <c r="BL347" s="3"/>
    </row>
    <row r="348" spans="1:64" x14ac:dyDescent="0.25">
      <c r="A348" s="12">
        <v>45251</v>
      </c>
      <c r="B348" s="115">
        <v>0.46573519627411086</v>
      </c>
      <c r="C348">
        <v>2</v>
      </c>
      <c r="D348" t="s">
        <v>4485</v>
      </c>
      <c r="E348" s="3" t="s">
        <v>4485</v>
      </c>
      <c r="F348" s="13" t="s">
        <v>4485</v>
      </c>
      <c r="H348" s="16">
        <v>0.47674311700459676</v>
      </c>
      <c r="I348">
        <v>2</v>
      </c>
      <c r="J348" t="s">
        <v>4485</v>
      </c>
      <c r="K348" s="3" t="s">
        <v>4485</v>
      </c>
      <c r="L348" s="13" t="s">
        <v>4485</v>
      </c>
      <c r="N348" s="115">
        <v>-2.698412698412703</v>
      </c>
      <c r="O348">
        <v>2</v>
      </c>
      <c r="P348" t="s">
        <v>4485</v>
      </c>
      <c r="Q348" s="3" t="s">
        <v>4485</v>
      </c>
      <c r="R348" s="13" t="s">
        <v>4485</v>
      </c>
      <c r="T348" s="115">
        <v>0.24174928697542011</v>
      </c>
      <c r="U348">
        <v>2</v>
      </c>
      <c r="V348" t="s">
        <v>4485</v>
      </c>
      <c r="W348" s="3" t="s">
        <v>4485</v>
      </c>
      <c r="X348" s="13" t="s">
        <v>4485</v>
      </c>
      <c r="Z348" s="16">
        <v>-1.5190789077099309</v>
      </c>
      <c r="AA348">
        <v>2</v>
      </c>
      <c r="AB348" t="s">
        <v>4485</v>
      </c>
      <c r="AC348" s="3" t="s">
        <v>4485</v>
      </c>
      <c r="AD348" s="13" t="s">
        <v>4485</v>
      </c>
      <c r="AF348" s="16">
        <v>0.40845965326313882</v>
      </c>
      <c r="AG348">
        <v>2</v>
      </c>
      <c r="AH348" t="s">
        <v>4485</v>
      </c>
      <c r="AI348" s="3" t="s">
        <v>4485</v>
      </c>
      <c r="AJ348" s="13" t="s">
        <v>4485</v>
      </c>
      <c r="AL348" s="115">
        <v>1.3093812375249574</v>
      </c>
      <c r="AM348">
        <v>2</v>
      </c>
      <c r="AN348" t="s">
        <v>4485</v>
      </c>
      <c r="AO348" s="3" t="s">
        <v>4485</v>
      </c>
      <c r="AP348" s="13" t="s">
        <v>4485</v>
      </c>
      <c r="AR348" s="16">
        <v>-2.0700636942675157</v>
      </c>
      <c r="AS348">
        <v>2</v>
      </c>
      <c r="AT348" t="s">
        <v>4485</v>
      </c>
      <c r="AU348" s="3" t="s">
        <v>4485</v>
      </c>
      <c r="AV348" s="13" t="s">
        <v>4485</v>
      </c>
      <c r="AY348" s="24">
        <v>0.45394536407028258</v>
      </c>
      <c r="AZ348" s="24" t="s">
        <v>4485</v>
      </c>
      <c r="BA348" s="24" t="s">
        <v>4485</v>
      </c>
      <c r="BF348" s="24">
        <v>-0.37746899989444793</v>
      </c>
      <c r="BG348" s="24"/>
      <c r="BH348" s="24"/>
      <c r="BL348" s="3"/>
    </row>
    <row r="349" spans="1:64" x14ac:dyDescent="0.25">
      <c r="A349" s="12">
        <v>45252</v>
      </c>
      <c r="B349" s="115">
        <v>-1.4569536423840983</v>
      </c>
      <c r="C349">
        <v>3</v>
      </c>
      <c r="D349" t="s">
        <v>4485</v>
      </c>
      <c r="E349" s="3" t="s">
        <v>4485</v>
      </c>
      <c r="F349" s="13" t="s">
        <v>4485</v>
      </c>
      <c r="H349" s="16">
        <v>0.17809616131826025</v>
      </c>
      <c r="I349">
        <v>3</v>
      </c>
      <c r="J349" t="s">
        <v>4485</v>
      </c>
      <c r="K349" s="3" t="s">
        <v>4485</v>
      </c>
      <c r="L349" s="13" t="s">
        <v>4485</v>
      </c>
      <c r="N349" s="115">
        <v>7.198205546492674</v>
      </c>
      <c r="O349">
        <v>3</v>
      </c>
      <c r="P349" t="s">
        <v>4485</v>
      </c>
      <c r="Q349" s="3" t="s">
        <v>4485</v>
      </c>
      <c r="R349" s="13" t="s">
        <v>4485</v>
      </c>
      <c r="T349" s="115">
        <v>-0.3251680034684587</v>
      </c>
      <c r="U349">
        <v>3</v>
      </c>
      <c r="V349" t="s">
        <v>4485</v>
      </c>
      <c r="W349" s="3" t="s">
        <v>4485</v>
      </c>
      <c r="X349" s="13" t="s">
        <v>4485</v>
      </c>
      <c r="Z349" s="16">
        <v>0.5570178123278392</v>
      </c>
      <c r="AA349">
        <v>3</v>
      </c>
      <c r="AB349" t="s">
        <v>4485</v>
      </c>
      <c r="AC349" s="3" t="s">
        <v>4485</v>
      </c>
      <c r="AD349" s="13" t="s">
        <v>4485</v>
      </c>
      <c r="AF349" s="16">
        <v>-2.58316760079552</v>
      </c>
      <c r="AG349">
        <v>3</v>
      </c>
      <c r="AH349" t="s">
        <v>4485</v>
      </c>
      <c r="AI349" s="3" t="s">
        <v>4485</v>
      </c>
      <c r="AJ349" s="13" t="s">
        <v>4485</v>
      </c>
      <c r="AL349" s="115">
        <v>-0.29947198360786365</v>
      </c>
      <c r="AM349">
        <v>3</v>
      </c>
      <c r="AN349" t="s">
        <v>4485</v>
      </c>
      <c r="AO349" s="3" t="s">
        <v>4485</v>
      </c>
      <c r="AP349" s="13" t="s">
        <v>4485</v>
      </c>
      <c r="AR349" s="16">
        <v>-1.2520325203252107</v>
      </c>
      <c r="AS349">
        <v>3</v>
      </c>
      <c r="AT349" t="s">
        <v>4485</v>
      </c>
      <c r="AU349" s="3" t="s">
        <v>4485</v>
      </c>
      <c r="AV349" s="13" t="s">
        <v>4485</v>
      </c>
      <c r="AY349" s="24">
        <v>0.14380743451579145</v>
      </c>
      <c r="AZ349" s="24" t="s">
        <v>4485</v>
      </c>
      <c r="BA349" s="24" t="s">
        <v>4485</v>
      </c>
      <c r="BF349" s="24">
        <v>9.0305170340667401E-2</v>
      </c>
      <c r="BG349" s="24"/>
      <c r="BH349" s="24"/>
      <c r="BL349" s="3"/>
    </row>
    <row r="350" spans="1:64" x14ac:dyDescent="0.25">
      <c r="A350" s="12">
        <v>45253</v>
      </c>
      <c r="B350" s="115">
        <v>-1.8145161290322693</v>
      </c>
      <c r="C350">
        <v>4</v>
      </c>
      <c r="D350">
        <v>-0.74728260869564833</v>
      </c>
      <c r="E350" s="3" t="s">
        <v>4485</v>
      </c>
      <c r="F350" s="13" t="s">
        <v>4485</v>
      </c>
      <c r="H350" s="16">
        <v>-0.197106283838336</v>
      </c>
      <c r="I350">
        <v>4</v>
      </c>
      <c r="J350">
        <v>0.68011131765058175</v>
      </c>
      <c r="K350" s="3" t="s">
        <v>4485</v>
      </c>
      <c r="L350" s="13" t="s">
        <v>4485</v>
      </c>
      <c r="N350" s="115">
        <v>3.3669393190032206</v>
      </c>
      <c r="O350">
        <v>4</v>
      </c>
      <c r="P350">
        <v>7.8602620087336179</v>
      </c>
      <c r="Q350" s="3" t="s">
        <v>4485</v>
      </c>
      <c r="R350" s="13" t="s">
        <v>4485</v>
      </c>
      <c r="T350" s="115">
        <v>0.71770334928229906</v>
      </c>
      <c r="U350">
        <v>4</v>
      </c>
      <c r="V350">
        <v>5.9417706476537373E-2</v>
      </c>
      <c r="W350" s="3" t="s">
        <v>4485</v>
      </c>
      <c r="X350" s="13" t="s">
        <v>4485</v>
      </c>
      <c r="Z350" s="16">
        <v>-2.1487703920136325</v>
      </c>
      <c r="AA350">
        <v>4</v>
      </c>
      <c r="AB350">
        <v>2.5322107411659678</v>
      </c>
      <c r="AC350" s="3" t="s">
        <v>4485</v>
      </c>
      <c r="AD350" s="13" t="s">
        <v>4485</v>
      </c>
      <c r="AF350" s="16">
        <v>1.3803503073889341</v>
      </c>
      <c r="AG350">
        <v>4</v>
      </c>
      <c r="AH350">
        <v>1.1059182823562117</v>
      </c>
      <c r="AI350" s="3" t="s">
        <v>4485</v>
      </c>
      <c r="AJ350" s="13" t="s">
        <v>4485</v>
      </c>
      <c r="AL350" s="115">
        <v>0.56912497035807807</v>
      </c>
      <c r="AM350">
        <v>4</v>
      </c>
      <c r="AN350">
        <v>0.93613645378817567</v>
      </c>
      <c r="AO350" s="3" t="s">
        <v>4485</v>
      </c>
      <c r="AP350" s="13" t="s">
        <v>4485</v>
      </c>
      <c r="AR350" s="16">
        <v>-1.4490367199077812</v>
      </c>
      <c r="AS350">
        <v>4</v>
      </c>
      <c r="AT350">
        <v>-7.2955390334572519</v>
      </c>
      <c r="AU350" s="3" t="s">
        <v>4485</v>
      </c>
      <c r="AV350" s="13" t="s">
        <v>4485</v>
      </c>
      <c r="AY350" s="24">
        <v>-4.9717719445677946E-2</v>
      </c>
      <c r="AZ350" s="24">
        <v>0.18618582154493388</v>
      </c>
      <c r="BA350" s="24" t="s">
        <v>4485</v>
      </c>
      <c r="BF350" s="24">
        <v>7.754183571034598E-2</v>
      </c>
      <c r="BG350" s="24">
        <v>0.48989959992586202</v>
      </c>
      <c r="BH350" s="24"/>
      <c r="BL350" s="3"/>
    </row>
    <row r="351" spans="1:64" x14ac:dyDescent="0.25">
      <c r="A351" s="12">
        <v>45254</v>
      </c>
      <c r="B351" s="115">
        <v>-0.20533880903489593</v>
      </c>
      <c r="C351">
        <v>5</v>
      </c>
      <c r="D351" t="s">
        <v>4485</v>
      </c>
      <c r="E351" s="3" t="s">
        <v>4485</v>
      </c>
      <c r="F351" s="13" t="s">
        <v>4485</v>
      </c>
      <c r="H351" s="16">
        <v>-0.51210903770985505</v>
      </c>
      <c r="I351">
        <v>5</v>
      </c>
      <c r="J351" t="s">
        <v>4485</v>
      </c>
      <c r="K351" s="3" t="s">
        <v>4485</v>
      </c>
      <c r="L351" s="13" t="s">
        <v>4485</v>
      </c>
      <c r="N351" s="115">
        <v>-1.8954729481045187</v>
      </c>
      <c r="O351">
        <v>5</v>
      </c>
      <c r="P351" t="s">
        <v>4485</v>
      </c>
      <c r="Q351" s="3" t="s">
        <v>4485</v>
      </c>
      <c r="R351" s="13" t="s">
        <v>4485</v>
      </c>
      <c r="T351" s="115">
        <v>6.8694666378751892</v>
      </c>
      <c r="U351">
        <v>5</v>
      </c>
      <c r="V351" t="s">
        <v>4485</v>
      </c>
      <c r="W351" s="3" t="s">
        <v>4485</v>
      </c>
      <c r="X351" s="13" t="s">
        <v>4485</v>
      </c>
      <c r="Z351" s="16">
        <v>2.4385692068429266</v>
      </c>
      <c r="AA351">
        <v>5</v>
      </c>
      <c r="AB351" t="s">
        <v>4485</v>
      </c>
      <c r="AC351" s="3" t="s">
        <v>4485</v>
      </c>
      <c r="AD351" s="13" t="s">
        <v>4485</v>
      </c>
      <c r="AF351" s="16">
        <v>2.1098398169336345</v>
      </c>
      <c r="AG351">
        <v>5</v>
      </c>
      <c r="AH351" t="s">
        <v>4485</v>
      </c>
      <c r="AI351" s="3" t="s">
        <v>4485</v>
      </c>
      <c r="AJ351" s="13" t="s">
        <v>4485</v>
      </c>
      <c r="AL351" s="115">
        <v>-1.0689302837381049</v>
      </c>
      <c r="AM351">
        <v>5</v>
      </c>
      <c r="AN351" t="s">
        <v>4485</v>
      </c>
      <c r="AO351" s="3" t="s">
        <v>4485</v>
      </c>
      <c r="AP351" s="13" t="s">
        <v>4485</v>
      </c>
      <c r="AR351" s="16">
        <v>-0.11695906432749298</v>
      </c>
      <c r="AS351">
        <v>5</v>
      </c>
      <c r="AT351" t="s">
        <v>4485</v>
      </c>
      <c r="AU351" s="3" t="s">
        <v>4485</v>
      </c>
      <c r="AV351" s="13" t="s">
        <v>4485</v>
      </c>
      <c r="AY351" s="24">
        <v>-3.6864963135033194E-2</v>
      </c>
      <c r="AZ351" s="24" t="s">
        <v>4485</v>
      </c>
      <c r="BA351" s="24" t="s">
        <v>4485</v>
      </c>
      <c r="BF351" s="24">
        <v>1.0004187648382037</v>
      </c>
      <c r="BG351" s="24"/>
      <c r="BH351" s="24"/>
      <c r="BL351" s="3"/>
    </row>
    <row r="352" spans="1:64" x14ac:dyDescent="0.25">
      <c r="A352" s="12">
        <v>45258</v>
      </c>
      <c r="B352" s="115">
        <v>1.0973936899862786</v>
      </c>
      <c r="C352">
        <v>2</v>
      </c>
      <c r="D352" t="s">
        <v>4485</v>
      </c>
      <c r="E352" s="3" t="s">
        <v>4485</v>
      </c>
      <c r="F352" s="13" t="s">
        <v>4485</v>
      </c>
      <c r="H352" s="16">
        <v>0.39822418941979137</v>
      </c>
      <c r="I352">
        <v>2</v>
      </c>
      <c r="J352" t="s">
        <v>4485</v>
      </c>
      <c r="K352" s="3" t="s">
        <v>4485</v>
      </c>
      <c r="L352" s="13" t="s">
        <v>4485</v>
      </c>
      <c r="N352" s="115">
        <v>6.1151753892327934</v>
      </c>
      <c r="O352">
        <v>2</v>
      </c>
      <c r="P352" t="s">
        <v>4485</v>
      </c>
      <c r="Q352" s="3" t="s">
        <v>4485</v>
      </c>
      <c r="R352" s="13" t="s">
        <v>4485</v>
      </c>
      <c r="T352" s="115">
        <v>-2.0306619857045458</v>
      </c>
      <c r="U352">
        <v>2</v>
      </c>
      <c r="V352" t="s">
        <v>4485</v>
      </c>
      <c r="W352" s="3" t="s">
        <v>4485</v>
      </c>
      <c r="X352" s="13" t="s">
        <v>4485</v>
      </c>
      <c r="Z352" s="16">
        <v>-0.50403837978987998</v>
      </c>
      <c r="AA352">
        <v>2</v>
      </c>
      <c r="AB352" t="s">
        <v>4485</v>
      </c>
      <c r="AC352" s="3" t="s">
        <v>4485</v>
      </c>
      <c r="AD352" s="13" t="s">
        <v>4485</v>
      </c>
      <c r="AF352" s="16">
        <v>-1.1160414145488815</v>
      </c>
      <c r="AG352">
        <v>2</v>
      </c>
      <c r="AH352" t="s">
        <v>4485</v>
      </c>
      <c r="AI352" s="3" t="s">
        <v>4485</v>
      </c>
      <c r="AJ352" s="13" t="s">
        <v>4485</v>
      </c>
      <c r="AL352" s="115">
        <v>-3.1778819416865889E-2</v>
      </c>
      <c r="AM352">
        <v>2</v>
      </c>
      <c r="AN352" t="s">
        <v>4485</v>
      </c>
      <c r="AO352" s="3" t="s">
        <v>4485</v>
      </c>
      <c r="AP352" s="13" t="s">
        <v>4485</v>
      </c>
      <c r="AR352" s="16">
        <v>1.6728002676484232E-2</v>
      </c>
      <c r="AS352">
        <v>2</v>
      </c>
      <c r="AT352" t="s">
        <v>4485</v>
      </c>
      <c r="AU352" s="3" t="s">
        <v>4485</v>
      </c>
      <c r="AV352" s="13" t="s">
        <v>4485</v>
      </c>
      <c r="AY352" s="24">
        <v>0.4799264449574886</v>
      </c>
      <c r="AZ352" s="24" t="s">
        <v>4485</v>
      </c>
      <c r="BA352" s="24" t="s">
        <v>4485</v>
      </c>
      <c r="BF352" s="24">
        <v>0.45481759286286388</v>
      </c>
      <c r="BG352" s="24"/>
      <c r="BH352" s="24"/>
      <c r="BL352" s="3"/>
    </row>
    <row r="353" spans="1:64" x14ac:dyDescent="0.25">
      <c r="A353" s="12">
        <v>45259</v>
      </c>
      <c r="B353" s="115">
        <v>-0.13568521031208755</v>
      </c>
      <c r="C353">
        <v>3</v>
      </c>
      <c r="D353" t="s">
        <v>4485</v>
      </c>
      <c r="E353" s="3" t="s">
        <v>4485</v>
      </c>
      <c r="F353" s="13" t="s">
        <v>4485</v>
      </c>
      <c r="H353" s="16">
        <v>-0.79567953449028728</v>
      </c>
      <c r="I353">
        <v>3</v>
      </c>
      <c r="J353" t="s">
        <v>4485</v>
      </c>
      <c r="K353" s="3" t="s">
        <v>4485</v>
      </c>
      <c r="L353" s="13" t="s">
        <v>4485</v>
      </c>
      <c r="N353" s="115">
        <v>-1.4672087678981913</v>
      </c>
      <c r="O353">
        <v>3</v>
      </c>
      <c r="P353" t="s">
        <v>4485</v>
      </c>
      <c r="Q353" s="3" t="s">
        <v>4485</v>
      </c>
      <c r="R353" s="13" t="s">
        <v>4485</v>
      </c>
      <c r="T353" s="115">
        <v>1.6679986594137466</v>
      </c>
      <c r="U353">
        <v>3</v>
      </c>
      <c r="V353" t="s">
        <v>4485</v>
      </c>
      <c r="W353" s="3" t="s">
        <v>4485</v>
      </c>
      <c r="X353" s="13" t="s">
        <v>4485</v>
      </c>
      <c r="Z353" s="16">
        <v>-0.83618164062500278</v>
      </c>
      <c r="AA353">
        <v>3</v>
      </c>
      <c r="AB353" t="s">
        <v>4485</v>
      </c>
      <c r="AC353" s="3" t="s">
        <v>4485</v>
      </c>
      <c r="AD353" s="13" t="s">
        <v>4485</v>
      </c>
      <c r="AF353" s="16">
        <v>-0.16317650258362384</v>
      </c>
      <c r="AG353">
        <v>3</v>
      </c>
      <c r="AH353" t="s">
        <v>4485</v>
      </c>
      <c r="AI353" s="3" t="s">
        <v>4485</v>
      </c>
      <c r="AJ353" s="13" t="s">
        <v>4485</v>
      </c>
      <c r="AL353" s="115">
        <v>1.3510291663355321</v>
      </c>
      <c r="AM353">
        <v>3</v>
      </c>
      <c r="AN353" t="s">
        <v>4485</v>
      </c>
      <c r="AO353" s="3" t="s">
        <v>4485</v>
      </c>
      <c r="AP353" s="13" t="s">
        <v>4485</v>
      </c>
      <c r="AR353" s="16">
        <v>3.8969727379160513</v>
      </c>
      <c r="AS353">
        <v>3</v>
      </c>
      <c r="AT353" t="s">
        <v>4485</v>
      </c>
      <c r="AU353" s="3" t="s">
        <v>4485</v>
      </c>
      <c r="AV353" s="13" t="s">
        <v>4485</v>
      </c>
      <c r="AY353" s="24">
        <v>1.0402369065395547</v>
      </c>
      <c r="AZ353" s="24" t="s">
        <v>4485</v>
      </c>
      <c r="BA353" s="24" t="s">
        <v>4485</v>
      </c>
      <c r="BF353" s="24">
        <v>0.50148935501946901</v>
      </c>
      <c r="BG353" s="24"/>
      <c r="BH353" s="24"/>
      <c r="BL353" s="3"/>
    </row>
    <row r="354" spans="1:64" x14ac:dyDescent="0.25">
      <c r="A354" s="12">
        <v>45260</v>
      </c>
      <c r="B354" s="115">
        <v>-0.5774456521739092</v>
      </c>
      <c r="C354">
        <v>4</v>
      </c>
      <c r="D354">
        <v>-1.6465053763440973</v>
      </c>
      <c r="E354" s="3" t="s">
        <v>4485</v>
      </c>
      <c r="F354" s="13" t="s">
        <v>4485</v>
      </c>
      <c r="H354" s="16">
        <v>-0.25258508181909056</v>
      </c>
      <c r="I354">
        <v>4</v>
      </c>
      <c r="J354">
        <v>-1.3557841229498393</v>
      </c>
      <c r="K354" s="3" t="s">
        <v>4485</v>
      </c>
      <c r="L354" s="13" t="s">
        <v>4485</v>
      </c>
      <c r="N354" s="115">
        <v>0.64585575888052082</v>
      </c>
      <c r="O354">
        <v>4</v>
      </c>
      <c r="P354">
        <v>6.7148563819668921</v>
      </c>
      <c r="Q354" s="3" t="s">
        <v>4485</v>
      </c>
      <c r="R354" s="13" t="s">
        <v>4485</v>
      </c>
      <c r="T354" s="115">
        <v>2.0742468810224208</v>
      </c>
      <c r="U354">
        <v>4</v>
      </c>
      <c r="V354">
        <v>9.4334493257938234</v>
      </c>
      <c r="W354" s="3" t="s">
        <v>4485</v>
      </c>
      <c r="X354" s="13" t="s">
        <v>4485</v>
      </c>
      <c r="Z354" s="16">
        <v>2.5481627377361891</v>
      </c>
      <c r="AA354">
        <v>4</v>
      </c>
      <c r="AB354">
        <v>1.4183102020939831</v>
      </c>
      <c r="AC354" s="3" t="s">
        <v>4485</v>
      </c>
      <c r="AD354" s="13" t="s">
        <v>4485</v>
      </c>
      <c r="AF354" s="16">
        <v>0.67874330336875843</v>
      </c>
      <c r="AG354">
        <v>4</v>
      </c>
      <c r="AH354">
        <v>2.8906159378262468</v>
      </c>
      <c r="AI354" s="3" t="s">
        <v>4485</v>
      </c>
      <c r="AJ354" s="13" t="s">
        <v>4485</v>
      </c>
      <c r="AL354" s="115">
        <v>-1.8505449698110177</v>
      </c>
      <c r="AM354">
        <v>4</v>
      </c>
      <c r="AN354">
        <v>-1.0592048059441834</v>
      </c>
      <c r="AO354" s="3" t="s">
        <v>4485</v>
      </c>
      <c r="AP354" s="13" t="s">
        <v>4485</v>
      </c>
      <c r="AR354" s="16">
        <v>-1.7385705086928631</v>
      </c>
      <c r="AS354">
        <v>4</v>
      </c>
      <c r="AT354">
        <v>0.51045611724024753</v>
      </c>
      <c r="AU354" s="3" t="s">
        <v>4485</v>
      </c>
      <c r="AV354" s="13" t="s">
        <v>4485</v>
      </c>
      <c r="AY354" s="24">
        <v>0.18187156036345906</v>
      </c>
      <c r="AZ354" s="24">
        <v>1.6217566759288149</v>
      </c>
      <c r="BA354" s="24" t="s">
        <v>4485</v>
      </c>
      <c r="BF354" s="24">
        <v>0.14382763636212012</v>
      </c>
      <c r="BG354" s="24">
        <v>2.1642558885389001</v>
      </c>
      <c r="BH354" s="24"/>
      <c r="BL354" s="3"/>
    </row>
    <row r="355" spans="1:64" x14ac:dyDescent="0.25">
      <c r="A355" s="12">
        <v>45261</v>
      </c>
      <c r="B355" s="115">
        <v>1.674069012640941</v>
      </c>
      <c r="C355">
        <v>5</v>
      </c>
      <c r="D355" t="s">
        <v>4485</v>
      </c>
      <c r="E355" s="3">
        <v>45261</v>
      </c>
      <c r="F355" s="13">
        <v>0.13440860215052641</v>
      </c>
      <c r="H355" s="16">
        <v>1.4258146937417135</v>
      </c>
      <c r="I355">
        <v>5</v>
      </c>
      <c r="J355" t="s">
        <v>4485</v>
      </c>
      <c r="K355" s="3">
        <v>45261</v>
      </c>
      <c r="L355" s="13">
        <v>1.9107901028428964</v>
      </c>
      <c r="N355" s="115">
        <v>2.6381461675579239</v>
      </c>
      <c r="O355">
        <v>5</v>
      </c>
      <c r="P355" t="s">
        <v>4485</v>
      </c>
      <c r="Q355" s="3">
        <v>45261</v>
      </c>
      <c r="R355" s="13">
        <v>73.584577978464765</v>
      </c>
      <c r="T355" s="115">
        <v>1.9774432354548592</v>
      </c>
      <c r="U355">
        <v>5</v>
      </c>
      <c r="V355" t="s">
        <v>4485</v>
      </c>
      <c r="W355" s="3">
        <v>45261</v>
      </c>
      <c r="X355" s="13">
        <v>-9.3203410475030442</v>
      </c>
      <c r="Z355" s="16">
        <v>3.3911529920172856</v>
      </c>
      <c r="AA355">
        <v>5</v>
      </c>
      <c r="AB355" t="s">
        <v>4485</v>
      </c>
      <c r="AC355" s="3">
        <v>45261</v>
      </c>
      <c r="AD355" s="13">
        <v>-7.7383025658887661</v>
      </c>
      <c r="AF355" s="16">
        <v>2.1465130436743212</v>
      </c>
      <c r="AG355">
        <v>5</v>
      </c>
      <c r="AH355" t="s">
        <v>4485</v>
      </c>
      <c r="AI355" s="3">
        <v>45261</v>
      </c>
      <c r="AJ355" s="13">
        <v>0.44367922654127145</v>
      </c>
      <c r="AL355" s="115">
        <v>0.54326116481584685</v>
      </c>
      <c r="AM355">
        <v>5</v>
      </c>
      <c r="AN355" t="s">
        <v>4485</v>
      </c>
      <c r="AO355" s="3">
        <v>45261</v>
      </c>
      <c r="AP355" s="13">
        <v>15.439014700039721</v>
      </c>
      <c r="AR355" s="16">
        <v>1.539973787680206</v>
      </c>
      <c r="AS355">
        <v>5</v>
      </c>
      <c r="AT355" t="s">
        <v>4485</v>
      </c>
      <c r="AU355" s="3">
        <v>45261</v>
      </c>
      <c r="AV355" s="13">
        <v>20.087124878993222</v>
      </c>
      <c r="AY355" s="24">
        <v>0.66929417403635294</v>
      </c>
      <c r="AZ355" s="24" t="s">
        <v>4485</v>
      </c>
      <c r="BA355" s="24">
        <v>7.2207776829370518</v>
      </c>
      <c r="BF355" s="24">
        <v>1.8938171699156001</v>
      </c>
      <c r="BG355" s="24"/>
      <c r="BH355" s="24">
        <v>11.586474947513445</v>
      </c>
      <c r="BL355" s="3"/>
    </row>
    <row r="356" spans="1:64" x14ac:dyDescent="0.25">
      <c r="A356" s="12">
        <v>45264</v>
      </c>
      <c r="B356" s="115">
        <v>1.1424731182795622</v>
      </c>
      <c r="C356">
        <v>1</v>
      </c>
      <c r="D356" t="s">
        <v>4485</v>
      </c>
      <c r="E356" s="3" t="s">
        <v>4485</v>
      </c>
      <c r="F356" s="13" t="s">
        <v>4485</v>
      </c>
      <c r="H356" s="16">
        <v>-0.80152101114958718</v>
      </c>
      <c r="I356">
        <v>1</v>
      </c>
      <c r="J356" t="s">
        <v>4485</v>
      </c>
      <c r="K356" s="3" t="s">
        <v>4485</v>
      </c>
      <c r="L356" s="13" t="s">
        <v>4485</v>
      </c>
      <c r="N356" s="115">
        <v>15.265717262938539</v>
      </c>
      <c r="O356">
        <v>1</v>
      </c>
      <c r="P356" t="s">
        <v>4485</v>
      </c>
      <c r="Q356" s="3" t="s">
        <v>4485</v>
      </c>
      <c r="R356" s="13" t="s">
        <v>4485</v>
      </c>
      <c r="T356" s="115">
        <v>1.7125456760048765</v>
      </c>
      <c r="U356">
        <v>1</v>
      </c>
      <c r="V356" t="s">
        <v>4485</v>
      </c>
      <c r="W356" s="3" t="s">
        <v>4485</v>
      </c>
      <c r="X356" s="13" t="s">
        <v>4485</v>
      </c>
      <c r="Z356" s="16">
        <v>-2.4497852084058875</v>
      </c>
      <c r="AA356">
        <v>1</v>
      </c>
      <c r="AB356" t="s">
        <v>4485</v>
      </c>
      <c r="AC356" s="3" t="s">
        <v>4485</v>
      </c>
      <c r="AD356" s="13" t="s">
        <v>4485</v>
      </c>
      <c r="AF356" s="16">
        <v>1.8718407169503164</v>
      </c>
      <c r="AG356">
        <v>1</v>
      </c>
      <c r="AH356" t="s">
        <v>4485</v>
      </c>
      <c r="AI356" s="3" t="s">
        <v>4485</v>
      </c>
      <c r="AJ356" s="13" t="s">
        <v>4485</v>
      </c>
      <c r="AL356" s="115">
        <v>3.1783869686134287</v>
      </c>
      <c r="AM356">
        <v>1</v>
      </c>
      <c r="AN356" t="s">
        <v>4485</v>
      </c>
      <c r="AO356" s="3" t="s">
        <v>4485</v>
      </c>
      <c r="AP356" s="13" t="s">
        <v>4485</v>
      </c>
      <c r="AR356" s="16">
        <v>5.9051306873184934</v>
      </c>
      <c r="AS356">
        <v>1</v>
      </c>
      <c r="AT356" t="s">
        <v>4485</v>
      </c>
      <c r="AU356" s="3" t="s">
        <v>4485</v>
      </c>
      <c r="AV356" s="13" t="s">
        <v>4485</v>
      </c>
      <c r="AY356" s="24">
        <v>2.0668150129021643</v>
      </c>
      <c r="AZ356" s="24" t="s">
        <v>4485</v>
      </c>
      <c r="BA356" s="24" t="s">
        <v>4485</v>
      </c>
      <c r="BF356" s="24">
        <v>3.3306068883472086</v>
      </c>
      <c r="BG356" s="24"/>
      <c r="BH356" s="24"/>
      <c r="BL356" s="3"/>
    </row>
    <row r="357" spans="1:64" x14ac:dyDescent="0.25">
      <c r="A357" s="12">
        <v>45265</v>
      </c>
      <c r="B357" s="115">
        <v>1.8272425249169437</v>
      </c>
      <c r="C357">
        <v>2</v>
      </c>
      <c r="D357" t="s">
        <v>4485</v>
      </c>
      <c r="E357" s="3" t="s">
        <v>4485</v>
      </c>
      <c r="F357" s="13" t="s">
        <v>4485</v>
      </c>
      <c r="H357" s="16">
        <v>-1.7053570833138902</v>
      </c>
      <c r="I357">
        <v>2</v>
      </c>
      <c r="J357" t="s">
        <v>4485</v>
      </c>
      <c r="K357" s="3" t="s">
        <v>4485</v>
      </c>
      <c r="L357" s="13" t="s">
        <v>4485</v>
      </c>
      <c r="N357" s="115">
        <v>-1.7025764652704636</v>
      </c>
      <c r="O357">
        <v>2</v>
      </c>
      <c r="P357" t="s">
        <v>4485</v>
      </c>
      <c r="Q357" s="3" t="s">
        <v>4485</v>
      </c>
      <c r="R357" s="13" t="s">
        <v>4485</v>
      </c>
      <c r="T357" s="115">
        <v>-1.8178334490934911</v>
      </c>
      <c r="U357">
        <v>2</v>
      </c>
      <c r="V357" t="s">
        <v>4485</v>
      </c>
      <c r="W357" s="3" t="s">
        <v>4485</v>
      </c>
      <c r="X357" s="13" t="s">
        <v>4485</v>
      </c>
      <c r="Z357" s="16">
        <v>-2.1721018805046417</v>
      </c>
      <c r="AA357">
        <v>2</v>
      </c>
      <c r="AB357" t="s">
        <v>4485</v>
      </c>
      <c r="AC357" s="3" t="s">
        <v>4485</v>
      </c>
      <c r="AD357" s="13" t="s">
        <v>4485</v>
      </c>
      <c r="AF357" s="16">
        <v>1.8114450391107331</v>
      </c>
      <c r="AG357">
        <v>2</v>
      </c>
      <c r="AH357" t="s">
        <v>4485</v>
      </c>
      <c r="AI357" s="3" t="s">
        <v>4485</v>
      </c>
      <c r="AJ357" s="13" t="s">
        <v>4485</v>
      </c>
      <c r="AL357" s="115">
        <v>0.13092029264536353</v>
      </c>
      <c r="AM357">
        <v>2</v>
      </c>
      <c r="AN357" t="s">
        <v>4485</v>
      </c>
      <c r="AO357" s="3" t="s">
        <v>4485</v>
      </c>
      <c r="AP357" s="13" t="s">
        <v>4485</v>
      </c>
      <c r="AR357" s="16">
        <v>-1.1730652041438043</v>
      </c>
      <c r="AS357">
        <v>2</v>
      </c>
      <c r="AT357" t="s">
        <v>4485</v>
      </c>
      <c r="AU357" s="3" t="s">
        <v>4485</v>
      </c>
      <c r="AV357" s="13" t="s">
        <v>4485</v>
      </c>
      <c r="AY357" s="24">
        <v>0.81356227159347649</v>
      </c>
      <c r="AZ357" s="24" t="s">
        <v>4485</v>
      </c>
      <c r="BA357" s="24" t="s">
        <v>4485</v>
      </c>
      <c r="BF357" s="24">
        <v>-0.41935832741356216</v>
      </c>
      <c r="BG357" s="24"/>
      <c r="BH357" s="24"/>
      <c r="BL357" s="3"/>
    </row>
    <row r="358" spans="1:64" x14ac:dyDescent="0.25">
      <c r="A358" s="12">
        <v>45266</v>
      </c>
      <c r="B358" s="115">
        <v>0.35889070146819668</v>
      </c>
      <c r="C358">
        <v>3</v>
      </c>
      <c r="D358" t="s">
        <v>4485</v>
      </c>
      <c r="E358" s="3" t="s">
        <v>4485</v>
      </c>
      <c r="F358" s="13" t="s">
        <v>4485</v>
      </c>
      <c r="H358" s="16">
        <v>-0.31371740195313114</v>
      </c>
      <c r="I358">
        <v>3</v>
      </c>
      <c r="J358" t="s">
        <v>4485</v>
      </c>
      <c r="K358" s="3" t="s">
        <v>4485</v>
      </c>
      <c r="L358" s="13" t="s">
        <v>4485</v>
      </c>
      <c r="N358" s="115">
        <v>5.3954629061925266</v>
      </c>
      <c r="O358">
        <v>3</v>
      </c>
      <c r="P358" t="s">
        <v>4485</v>
      </c>
      <c r="Q358" s="3" t="s">
        <v>4485</v>
      </c>
      <c r="R358" s="13" t="s">
        <v>4485</v>
      </c>
      <c r="T358" s="115">
        <v>-0.32931648533930685</v>
      </c>
      <c r="U358">
        <v>3</v>
      </c>
      <c r="V358" t="s">
        <v>4485</v>
      </c>
      <c r="W358" s="3" t="s">
        <v>4485</v>
      </c>
      <c r="X358" s="13" t="s">
        <v>4485</v>
      </c>
      <c r="Z358" s="16">
        <v>2.6400632641888109</v>
      </c>
      <c r="AA358">
        <v>3</v>
      </c>
      <c r="AB358" t="s">
        <v>4485</v>
      </c>
      <c r="AC358" s="3" t="s">
        <v>4485</v>
      </c>
      <c r="AD358" s="13" t="s">
        <v>4485</v>
      </c>
      <c r="AF358" s="16">
        <v>0.4958818396577816</v>
      </c>
      <c r="AG358">
        <v>3</v>
      </c>
      <c r="AH358" t="s">
        <v>4485</v>
      </c>
      <c r="AI358" s="3" t="s">
        <v>4485</v>
      </c>
      <c r="AJ358" s="13" t="s">
        <v>4485</v>
      </c>
      <c r="AL358" s="115">
        <v>0.43839409321643175</v>
      </c>
      <c r="AM358">
        <v>3</v>
      </c>
      <c r="AN358" t="s">
        <v>4485</v>
      </c>
      <c r="AO358" s="3" t="s">
        <v>4485</v>
      </c>
      <c r="AP358" s="13" t="s">
        <v>4485</v>
      </c>
      <c r="AR358" s="16">
        <v>-1.3719747186681195</v>
      </c>
      <c r="AS358">
        <v>3</v>
      </c>
      <c r="AT358" t="s">
        <v>4485</v>
      </c>
      <c r="AU358" s="3" t="s">
        <v>4485</v>
      </c>
      <c r="AV358" s="13" t="s">
        <v>4485</v>
      </c>
      <c r="AY358" s="24">
        <v>0.39606619004465182</v>
      </c>
      <c r="AZ358" s="24" t="s">
        <v>4485</v>
      </c>
      <c r="BA358" s="24" t="s">
        <v>4485</v>
      </c>
      <c r="BF358" s="24">
        <v>0.83974545080057417</v>
      </c>
      <c r="BG358" s="24"/>
      <c r="BH358" s="24"/>
      <c r="BL358" s="3"/>
    </row>
    <row r="359" spans="1:64" x14ac:dyDescent="0.25">
      <c r="A359" s="12">
        <v>45267</v>
      </c>
      <c r="B359" s="115">
        <v>0.45513654096228129</v>
      </c>
      <c r="C359">
        <v>4</v>
      </c>
      <c r="D359">
        <v>5.5688418175606467</v>
      </c>
      <c r="E359" s="3" t="s">
        <v>4485</v>
      </c>
      <c r="F359" s="13" t="s">
        <v>4485</v>
      </c>
      <c r="H359" s="16">
        <v>1.9153155826460593</v>
      </c>
      <c r="I359">
        <v>4</v>
      </c>
      <c r="J359">
        <v>0.47504790737370972</v>
      </c>
      <c r="K359" s="3" t="s">
        <v>4485</v>
      </c>
      <c r="L359" s="13" t="s">
        <v>4485</v>
      </c>
      <c r="N359" s="115">
        <v>3.5922047702152313</v>
      </c>
      <c r="O359">
        <v>4</v>
      </c>
      <c r="P359">
        <v>26.969696969696962</v>
      </c>
      <c r="Q359" s="3" t="s">
        <v>4485</v>
      </c>
      <c r="R359" s="13" t="s">
        <v>4485</v>
      </c>
      <c r="T359" s="115">
        <v>-1.0010034508920944</v>
      </c>
      <c r="U359">
        <v>4</v>
      </c>
      <c r="V359">
        <v>0.48690813335320482</v>
      </c>
      <c r="W359" s="3" t="s">
        <v>4485</v>
      </c>
      <c r="X359" s="13" t="s">
        <v>4485</v>
      </c>
      <c r="Z359" s="16">
        <v>-0.84750785278254936</v>
      </c>
      <c r="AA359">
        <v>4</v>
      </c>
      <c r="AB359">
        <v>0.41414080787468288</v>
      </c>
      <c r="AC359" s="3" t="s">
        <v>4485</v>
      </c>
      <c r="AD359" s="13" t="s">
        <v>4485</v>
      </c>
      <c r="AF359" s="16">
        <v>-9.9534095722147775E-2</v>
      </c>
      <c r="AG359">
        <v>4</v>
      </c>
      <c r="AH359">
        <v>6.362877950891745</v>
      </c>
      <c r="AI359" s="3" t="s">
        <v>4485</v>
      </c>
      <c r="AJ359" s="13" t="s">
        <v>4485</v>
      </c>
      <c r="AL359" s="115">
        <v>-0.66620721341603839</v>
      </c>
      <c r="AM359">
        <v>4</v>
      </c>
      <c r="AN359">
        <v>3.6350563234001756</v>
      </c>
      <c r="AO359" s="3" t="s">
        <v>4485</v>
      </c>
      <c r="AP359" s="13" t="s">
        <v>4485</v>
      </c>
      <c r="AR359" s="16">
        <v>-1.0472022507033341</v>
      </c>
      <c r="AS359">
        <v>4</v>
      </c>
      <c r="AT359">
        <v>3.7188728702490246</v>
      </c>
      <c r="AU359" s="3" t="s">
        <v>4485</v>
      </c>
      <c r="AV359" s="13" t="s">
        <v>4485</v>
      </c>
      <c r="AY359" s="24">
        <v>-0.17456549668778934</v>
      </c>
      <c r="AZ359" s="24">
        <v>3.8146042720587685</v>
      </c>
      <c r="BA359" s="24" t="s">
        <v>4485</v>
      </c>
      <c r="BF359" s="24">
        <v>0.24497410538086858</v>
      </c>
      <c r="BG359" s="24">
        <v>6.9799876243263999</v>
      </c>
      <c r="BH359" s="24"/>
      <c r="BL359" s="3"/>
    </row>
    <row r="360" spans="1:64" x14ac:dyDescent="0.25">
      <c r="A360" s="12">
        <v>45268</v>
      </c>
      <c r="B360" s="115">
        <v>0.84142394822007205</v>
      </c>
      <c r="C360">
        <v>5</v>
      </c>
      <c r="D360" t="s">
        <v>4485</v>
      </c>
      <c r="E360" s="3" t="s">
        <v>4485</v>
      </c>
      <c r="F360" s="13" t="s">
        <v>4485</v>
      </c>
      <c r="H360" s="16">
        <v>-0.26952377899584751</v>
      </c>
      <c r="I360">
        <v>5</v>
      </c>
      <c r="J360" t="s">
        <v>4485</v>
      </c>
      <c r="K360" s="3" t="s">
        <v>4485</v>
      </c>
      <c r="L360" s="13" t="s">
        <v>4485</v>
      </c>
      <c r="N360" s="115">
        <v>2.0216201038888237</v>
      </c>
      <c r="O360">
        <v>5</v>
      </c>
      <c r="P360" t="s">
        <v>4485</v>
      </c>
      <c r="Q360" s="3" t="s">
        <v>4485</v>
      </c>
      <c r="R360" s="13" t="s">
        <v>4485</v>
      </c>
      <c r="T360" s="115">
        <v>-1.0580964153275694</v>
      </c>
      <c r="U360">
        <v>5</v>
      </c>
      <c r="V360" t="s">
        <v>4485</v>
      </c>
      <c r="W360" s="3" t="s">
        <v>4485</v>
      </c>
      <c r="X360" s="13" t="s">
        <v>4485</v>
      </c>
      <c r="Z360" s="16">
        <v>-2.1040047818290524</v>
      </c>
      <c r="AA360">
        <v>5</v>
      </c>
      <c r="AB360" t="s">
        <v>4485</v>
      </c>
      <c r="AC360" s="3" t="s">
        <v>4485</v>
      </c>
      <c r="AD360" s="13" t="s">
        <v>4485</v>
      </c>
      <c r="AF360" s="16">
        <v>-1.1638013270303043</v>
      </c>
      <c r="AG360">
        <v>5</v>
      </c>
      <c r="AH360" t="s">
        <v>4485</v>
      </c>
      <c r="AI360" s="3" t="s">
        <v>4485</v>
      </c>
      <c r="AJ360" s="13" t="s">
        <v>4485</v>
      </c>
      <c r="AL360" s="115">
        <v>0.20043169904408795</v>
      </c>
      <c r="AM360">
        <v>5</v>
      </c>
      <c r="AN360" t="s">
        <v>4485</v>
      </c>
      <c r="AO360" s="3" t="s">
        <v>4485</v>
      </c>
      <c r="AP360" s="13" t="s">
        <v>4485</v>
      </c>
      <c r="AR360" s="16">
        <v>1.0582846311798975</v>
      </c>
      <c r="AS360">
        <v>5</v>
      </c>
      <c r="AT360" t="s">
        <v>4485</v>
      </c>
      <c r="AU360" s="3" t="s">
        <v>4485</v>
      </c>
      <c r="AV360" s="13" t="s">
        <v>4485</v>
      </c>
      <c r="AY360" s="24">
        <v>0.32653705657344212</v>
      </c>
      <c r="AZ360" s="24" t="s">
        <v>4485</v>
      </c>
      <c r="BA360" s="24" t="s">
        <v>4485</v>
      </c>
      <c r="BF360" s="24">
        <v>-1.9038778491272806E-2</v>
      </c>
      <c r="BG360" s="24"/>
      <c r="BH360" s="24"/>
      <c r="BL360" s="3"/>
    </row>
    <row r="361" spans="1:64" x14ac:dyDescent="0.25">
      <c r="A361" s="12">
        <v>45271</v>
      </c>
      <c r="B361" s="115">
        <v>0.57766367137354113</v>
      </c>
      <c r="C361">
        <v>1</v>
      </c>
      <c r="D361" t="s">
        <v>4485</v>
      </c>
      <c r="E361" s="3" t="s">
        <v>4485</v>
      </c>
      <c r="F361" s="13" t="s">
        <v>4485</v>
      </c>
      <c r="H361" s="16">
        <v>-0.11704677853516651</v>
      </c>
      <c r="I361">
        <v>1</v>
      </c>
      <c r="J361" t="s">
        <v>4485</v>
      </c>
      <c r="K361" s="3" t="s">
        <v>4485</v>
      </c>
      <c r="L361" s="13" t="s">
        <v>4485</v>
      </c>
      <c r="N361" s="115">
        <v>8.435392871886604</v>
      </c>
      <c r="O361">
        <v>1</v>
      </c>
      <c r="P361" t="s">
        <v>4485</v>
      </c>
      <c r="Q361" s="3" t="s">
        <v>4485</v>
      </c>
      <c r="R361" s="13" t="s">
        <v>4485</v>
      </c>
      <c r="T361" s="115">
        <v>1.4492029383838889</v>
      </c>
      <c r="U361">
        <v>1</v>
      </c>
      <c r="V361" t="s">
        <v>4485</v>
      </c>
      <c r="W361" s="3" t="s">
        <v>4485</v>
      </c>
      <c r="X361" s="13" t="s">
        <v>4485</v>
      </c>
      <c r="Z361" s="16">
        <v>-1.202833068750766</v>
      </c>
      <c r="AA361">
        <v>1</v>
      </c>
      <c r="AB361" t="s">
        <v>4485</v>
      </c>
      <c r="AC361" s="3" t="s">
        <v>4485</v>
      </c>
      <c r="AD361" s="13" t="s">
        <v>4485</v>
      </c>
      <c r="AF361" s="16">
        <v>0.63272134522992463</v>
      </c>
      <c r="AG361">
        <v>1</v>
      </c>
      <c r="AH361" t="s">
        <v>4485</v>
      </c>
      <c r="AI361" s="3" t="s">
        <v>4485</v>
      </c>
      <c r="AJ361" s="13" t="s">
        <v>4485</v>
      </c>
      <c r="AL361" s="115">
        <v>2.6465610093860668</v>
      </c>
      <c r="AM361">
        <v>1</v>
      </c>
      <c r="AN361" t="s">
        <v>4485</v>
      </c>
      <c r="AO361" s="3" t="s">
        <v>4485</v>
      </c>
      <c r="AP361" s="13" t="s">
        <v>4485</v>
      </c>
      <c r="AR361" s="16">
        <v>-0.35948733979367842</v>
      </c>
      <c r="AS361">
        <v>1</v>
      </c>
      <c r="AT361" t="s">
        <v>4485</v>
      </c>
      <c r="AU361" s="3" t="s">
        <v>4485</v>
      </c>
      <c r="AV361" s="13" t="s">
        <v>4485</v>
      </c>
      <c r="AY361" s="24">
        <v>0.13209724646388113</v>
      </c>
      <c r="AZ361" s="24" t="s">
        <v>4485</v>
      </c>
      <c r="BA361" s="24" t="s">
        <v>4485</v>
      </c>
      <c r="BF361" s="24">
        <v>1.5210672613313745</v>
      </c>
      <c r="BG361" s="24"/>
      <c r="BH361" s="24"/>
      <c r="BL361" s="3"/>
    </row>
    <row r="362" spans="1:64" x14ac:dyDescent="0.25">
      <c r="A362" s="12">
        <v>45272</v>
      </c>
      <c r="B362" s="115">
        <v>0.28717294192726045</v>
      </c>
      <c r="C362">
        <v>2</v>
      </c>
      <c r="D362" t="s">
        <v>4485</v>
      </c>
      <c r="E362" s="3" t="s">
        <v>4485</v>
      </c>
      <c r="F362" s="13" t="s">
        <v>4485</v>
      </c>
      <c r="H362" s="16">
        <v>0.3935181460803715</v>
      </c>
      <c r="I362">
        <v>2</v>
      </c>
      <c r="J362" t="s">
        <v>4485</v>
      </c>
      <c r="K362" s="3" t="s">
        <v>4485</v>
      </c>
      <c r="L362" s="13" t="s">
        <v>4485</v>
      </c>
      <c r="N362" s="115">
        <v>1.3832487309644641</v>
      </c>
      <c r="O362">
        <v>2</v>
      </c>
      <c r="P362" t="s">
        <v>4485</v>
      </c>
      <c r="Q362" s="3" t="s">
        <v>4485</v>
      </c>
      <c r="R362" s="13" t="s">
        <v>4485</v>
      </c>
      <c r="T362" s="115">
        <v>-3.4481060046294178E-2</v>
      </c>
      <c r="U362">
        <v>2</v>
      </c>
      <c r="V362" t="s">
        <v>4485</v>
      </c>
      <c r="W362" s="3" t="s">
        <v>4485</v>
      </c>
      <c r="X362" s="13" t="s">
        <v>4485</v>
      </c>
      <c r="Z362" s="16">
        <v>-1.3348989555651634</v>
      </c>
      <c r="AA362">
        <v>2</v>
      </c>
      <c r="AB362" t="s">
        <v>4485</v>
      </c>
      <c r="AC362" s="3" t="s">
        <v>4485</v>
      </c>
      <c r="AD362" s="13" t="s">
        <v>4485</v>
      </c>
      <c r="AF362" s="16">
        <v>1.5963682090411251</v>
      </c>
      <c r="AG362">
        <v>2</v>
      </c>
      <c r="AH362" t="s">
        <v>4485</v>
      </c>
      <c r="AI362" s="3" t="s">
        <v>4485</v>
      </c>
      <c r="AJ362" s="13" t="s">
        <v>4485</v>
      </c>
      <c r="AL362" s="115">
        <v>-0.67456153500224847</v>
      </c>
      <c r="AM362">
        <v>2</v>
      </c>
      <c r="AN362" t="s">
        <v>4485</v>
      </c>
      <c r="AO362" s="3" t="s">
        <v>4485</v>
      </c>
      <c r="AP362" s="13" t="s">
        <v>4485</v>
      </c>
      <c r="AR362" s="16">
        <v>-1.8980392156862782</v>
      </c>
      <c r="AS362">
        <v>2</v>
      </c>
      <c r="AT362" t="s">
        <v>4485</v>
      </c>
      <c r="AU362" s="3" t="s">
        <v>4485</v>
      </c>
      <c r="AV362" s="13" t="s">
        <v>4485</v>
      </c>
      <c r="AY362" s="24">
        <v>-0.43196441413336656</v>
      </c>
      <c r="AZ362" s="24" t="s">
        <v>4485</v>
      </c>
      <c r="BA362" s="24" t="s">
        <v>4485</v>
      </c>
      <c r="BF362" s="24">
        <v>2.2207919367010109E-2</v>
      </c>
      <c r="BG362" s="24"/>
      <c r="BH362" s="24"/>
      <c r="BL362" s="3"/>
    </row>
    <row r="363" spans="1:64" x14ac:dyDescent="0.25">
      <c r="A363" s="12">
        <v>45273</v>
      </c>
      <c r="B363" s="115">
        <v>0.82723512567609481</v>
      </c>
      <c r="C363">
        <v>3</v>
      </c>
      <c r="D363" t="s">
        <v>4485</v>
      </c>
      <c r="E363" s="3" t="s">
        <v>4485</v>
      </c>
      <c r="F363" s="13" t="s">
        <v>4485</v>
      </c>
      <c r="H363" s="16">
        <v>0.45194057996369269</v>
      </c>
      <c r="I363">
        <v>3</v>
      </c>
      <c r="J363" t="s">
        <v>4485</v>
      </c>
      <c r="K363" s="3" t="s">
        <v>4485</v>
      </c>
      <c r="L363" s="13" t="s">
        <v>4485</v>
      </c>
      <c r="N363" s="115">
        <v>1.0514457378895954</v>
      </c>
      <c r="O363">
        <v>3</v>
      </c>
      <c r="P363" t="s">
        <v>4485</v>
      </c>
      <c r="Q363" s="3" t="s">
        <v>4485</v>
      </c>
      <c r="R363" s="13" t="s">
        <v>4485</v>
      </c>
      <c r="T363" s="115">
        <v>-0.35971223021583631</v>
      </c>
      <c r="U363">
        <v>3</v>
      </c>
      <c r="V363" t="s">
        <v>4485</v>
      </c>
      <c r="W363" s="3" t="s">
        <v>4485</v>
      </c>
      <c r="X363" s="13" t="s">
        <v>4485</v>
      </c>
      <c r="Z363" s="16">
        <v>-0.38834951456310962</v>
      </c>
      <c r="AA363">
        <v>3</v>
      </c>
      <c r="AB363" t="s">
        <v>4485</v>
      </c>
      <c r="AC363" s="3" t="s">
        <v>4485</v>
      </c>
      <c r="AD363" s="13" t="s">
        <v>4485</v>
      </c>
      <c r="AF363" s="16">
        <v>-0.29369807837543005</v>
      </c>
      <c r="AG363">
        <v>3</v>
      </c>
      <c r="AH363" t="s">
        <v>4485</v>
      </c>
      <c r="AI363" s="3" t="s">
        <v>4485</v>
      </c>
      <c r="AJ363" s="13" t="s">
        <v>4485</v>
      </c>
      <c r="AL363" s="115">
        <v>1.6827648656806484</v>
      </c>
      <c r="AM363">
        <v>3</v>
      </c>
      <c r="AN363" t="s">
        <v>4485</v>
      </c>
      <c r="AO363" s="3" t="s">
        <v>4485</v>
      </c>
      <c r="AP363" s="13" t="s">
        <v>4485</v>
      </c>
      <c r="AR363" s="16">
        <v>-0.81547809401983107</v>
      </c>
      <c r="AS363">
        <v>3</v>
      </c>
      <c r="AT363" t="s">
        <v>4485</v>
      </c>
      <c r="AU363" s="3" t="s">
        <v>4485</v>
      </c>
      <c r="AV363" s="13" t="s">
        <v>4485</v>
      </c>
      <c r="AY363" s="24">
        <v>9.5425324302591971E-2</v>
      </c>
      <c r="AZ363" s="24" t="s">
        <v>4485</v>
      </c>
      <c r="BA363" s="24" t="s">
        <v>4485</v>
      </c>
      <c r="BF363" s="24">
        <v>0.26172019391295048</v>
      </c>
      <c r="BG363" s="24"/>
      <c r="BH363" s="24"/>
      <c r="BL363" s="3"/>
    </row>
    <row r="364" spans="1:64" x14ac:dyDescent="0.25">
      <c r="A364" s="12">
        <v>45274</v>
      </c>
      <c r="B364" s="115">
        <v>1.009782265698973</v>
      </c>
      <c r="C364">
        <v>4</v>
      </c>
      <c r="D364">
        <v>3.5922330097087452</v>
      </c>
      <c r="E364" s="3" t="s">
        <v>4485</v>
      </c>
      <c r="F364" s="13" t="s">
        <v>4485</v>
      </c>
      <c r="H364" s="16">
        <v>0.18692955574317238</v>
      </c>
      <c r="I364">
        <v>4</v>
      </c>
      <c r="J364">
        <v>0.64549475911145682</v>
      </c>
      <c r="K364" s="3" t="s">
        <v>4485</v>
      </c>
      <c r="L364" s="13" t="s">
        <v>4485</v>
      </c>
      <c r="N364" s="115">
        <v>1.6722408026755853</v>
      </c>
      <c r="O364">
        <v>4</v>
      </c>
      <c r="P364">
        <v>15.232345921662221</v>
      </c>
      <c r="Q364" s="3" t="s">
        <v>4485</v>
      </c>
      <c r="R364" s="13" t="s">
        <v>4485</v>
      </c>
      <c r="T364" s="115">
        <v>-1.0385243064141241</v>
      </c>
      <c r="U364">
        <v>4</v>
      </c>
      <c r="V364">
        <v>-1.0580964153275694</v>
      </c>
      <c r="W364" s="3" t="s">
        <v>4485</v>
      </c>
      <c r="X364" s="13" t="s">
        <v>4485</v>
      </c>
      <c r="Z364" s="16">
        <v>1.6663522605797647</v>
      </c>
      <c r="AA364">
        <v>4</v>
      </c>
      <c r="AB364">
        <v>-3.3592349073520649</v>
      </c>
      <c r="AC364" s="3" t="s">
        <v>4485</v>
      </c>
      <c r="AD364" s="13" t="s">
        <v>4485</v>
      </c>
      <c r="AF364" s="16">
        <v>1.2729338495202829</v>
      </c>
      <c r="AG364">
        <v>4</v>
      </c>
      <c r="AH364">
        <v>2.0350624297797468</v>
      </c>
      <c r="AI364" s="3" t="s">
        <v>4485</v>
      </c>
      <c r="AJ364" s="13" t="s">
        <v>4485</v>
      </c>
      <c r="AL364" s="115">
        <v>3.8218923933209652</v>
      </c>
      <c r="AM364">
        <v>4</v>
      </c>
      <c r="AN364">
        <v>7.8476719087264835</v>
      </c>
      <c r="AO364" s="3" t="s">
        <v>4485</v>
      </c>
      <c r="AP364" s="13" t="s">
        <v>4485</v>
      </c>
      <c r="AR364" s="16">
        <v>4.5945510236982106</v>
      </c>
      <c r="AS364">
        <v>4</v>
      </c>
      <c r="AT364">
        <v>2.4798610014215656</v>
      </c>
      <c r="AU364" s="3" t="s">
        <v>4485</v>
      </c>
      <c r="AV364" s="13" t="s">
        <v>4485</v>
      </c>
      <c r="AY364" s="24">
        <v>1.2250105727945972</v>
      </c>
      <c r="AZ364" s="24">
        <v>1.3470550663480203</v>
      </c>
      <c r="BA364" s="24" t="s">
        <v>4485</v>
      </c>
      <c r="BF364" s="24">
        <v>1.6493150556816993</v>
      </c>
      <c r="BG364" s="24">
        <v>3.5271518369388</v>
      </c>
      <c r="BH364" s="24"/>
      <c r="BL364" s="3"/>
    </row>
    <row r="365" spans="1:64" x14ac:dyDescent="0.25">
      <c r="A365" s="12">
        <v>45275</v>
      </c>
      <c r="B365" s="115">
        <v>0.28116213683223285</v>
      </c>
      <c r="C365">
        <v>5</v>
      </c>
      <c r="D365" t="s">
        <v>4485</v>
      </c>
      <c r="E365" s="3" t="s">
        <v>4485</v>
      </c>
      <c r="F365" s="13" t="s">
        <v>4485</v>
      </c>
      <c r="H365" s="16">
        <v>0.46247085504690394</v>
      </c>
      <c r="I365">
        <v>5</v>
      </c>
      <c r="J365" t="s">
        <v>4485</v>
      </c>
      <c r="K365" s="3" t="s">
        <v>4485</v>
      </c>
      <c r="L365" s="13" t="s">
        <v>4485</v>
      </c>
      <c r="N365" s="115">
        <v>-0.62134502923975499</v>
      </c>
      <c r="O365">
        <v>5</v>
      </c>
      <c r="P365" t="s">
        <v>4485</v>
      </c>
      <c r="Q365" s="3" t="s">
        <v>4485</v>
      </c>
      <c r="R365" s="13" t="s">
        <v>4485</v>
      </c>
      <c r="T365" s="115">
        <v>5.4969766628361227E-2</v>
      </c>
      <c r="U365">
        <v>5</v>
      </c>
      <c r="V365" t="s">
        <v>4485</v>
      </c>
      <c r="W365" s="3" t="s">
        <v>4485</v>
      </c>
      <c r="X365" s="13" t="s">
        <v>4485</v>
      </c>
      <c r="Z365" s="16">
        <v>-2.3565066798614493</v>
      </c>
      <c r="AA365">
        <v>5</v>
      </c>
      <c r="AB365" t="s">
        <v>4485</v>
      </c>
      <c r="AC365" s="3" t="s">
        <v>4485</v>
      </c>
      <c r="AD365" s="13" t="s">
        <v>4485</v>
      </c>
      <c r="AF365" s="16">
        <v>-1.8552760060665276</v>
      </c>
      <c r="AG365">
        <v>5</v>
      </c>
      <c r="AH365" t="s">
        <v>4485</v>
      </c>
      <c r="AI365" s="3" t="s">
        <v>4485</v>
      </c>
      <c r="AJ365" s="13" t="s">
        <v>4485</v>
      </c>
      <c r="AL365" s="115">
        <v>0.82916368834881404</v>
      </c>
      <c r="AM365">
        <v>5</v>
      </c>
      <c r="AN365" t="s">
        <v>4485</v>
      </c>
      <c r="AO365" s="3" t="s">
        <v>4485</v>
      </c>
      <c r="AP365" s="13" t="s">
        <v>4485</v>
      </c>
      <c r="AR365" s="16">
        <v>-0.32367447595559634</v>
      </c>
      <c r="AS365">
        <v>5</v>
      </c>
      <c r="AT365" t="s">
        <v>4485</v>
      </c>
      <c r="AU365" s="3" t="s">
        <v>4485</v>
      </c>
      <c r="AV365" s="13" t="s">
        <v>4485</v>
      </c>
      <c r="AY365" s="24">
        <v>1.2932723401643829</v>
      </c>
      <c r="AZ365" s="24" t="s">
        <v>4485</v>
      </c>
      <c r="BA365" s="24" t="s">
        <v>4485</v>
      </c>
      <c r="BF365" s="24">
        <v>-0.43551403598605221</v>
      </c>
      <c r="BG365" s="24"/>
      <c r="BH365" s="24"/>
      <c r="BL365" s="3"/>
    </row>
    <row r="366" spans="1:64" x14ac:dyDescent="0.25">
      <c r="A366" s="12">
        <v>45278</v>
      </c>
      <c r="B366" s="115">
        <v>2.9595015576323989</v>
      </c>
      <c r="C366">
        <v>1</v>
      </c>
      <c r="D366" t="s">
        <v>4485</v>
      </c>
      <c r="E366" s="3" t="s">
        <v>4485</v>
      </c>
      <c r="F366" s="13" t="s">
        <v>4485</v>
      </c>
      <c r="H366" s="16">
        <v>0.2900748435365767</v>
      </c>
      <c r="I366">
        <v>1</v>
      </c>
      <c r="J366" t="s">
        <v>4485</v>
      </c>
      <c r="K366" s="3" t="s">
        <v>4485</v>
      </c>
      <c r="L366" s="13" t="s">
        <v>4485</v>
      </c>
      <c r="N366" s="115">
        <v>-0.96849331862205357</v>
      </c>
      <c r="O366">
        <v>1</v>
      </c>
      <c r="P366" t="s">
        <v>4485</v>
      </c>
      <c r="Q366" s="3" t="s">
        <v>4485</v>
      </c>
      <c r="R366" s="13" t="s">
        <v>4485</v>
      </c>
      <c r="T366" s="115">
        <v>-5.4939566476882251E-2</v>
      </c>
      <c r="U366">
        <v>1</v>
      </c>
      <c r="V366" t="s">
        <v>4485</v>
      </c>
      <c r="W366" s="3" t="s">
        <v>4485</v>
      </c>
      <c r="X366" s="13" t="s">
        <v>4485</v>
      </c>
      <c r="Z366" s="16">
        <v>1.456894913536454</v>
      </c>
      <c r="AA366">
        <v>1</v>
      </c>
      <c r="AB366" t="s">
        <v>4485</v>
      </c>
      <c r="AC366" s="3" t="s">
        <v>4485</v>
      </c>
      <c r="AD366" s="13" t="s">
        <v>4485</v>
      </c>
      <c r="AF366" s="16">
        <v>-0.96740050804402666</v>
      </c>
      <c r="AG366">
        <v>1</v>
      </c>
      <c r="AH366" t="s">
        <v>4485</v>
      </c>
      <c r="AI366" s="3" t="s">
        <v>4485</v>
      </c>
      <c r="AJ366" s="13" t="s">
        <v>4485</v>
      </c>
      <c r="AL366" s="115">
        <v>-1.1626258329788646</v>
      </c>
      <c r="AM366">
        <v>1</v>
      </c>
      <c r="AN366" t="s">
        <v>4485</v>
      </c>
      <c r="AO366" s="3" t="s">
        <v>4485</v>
      </c>
      <c r="AP366" s="13" t="s">
        <v>4485</v>
      </c>
      <c r="AR366" s="16">
        <v>-0.41750425235813288</v>
      </c>
      <c r="AS366">
        <v>1</v>
      </c>
      <c r="AT366" t="s">
        <v>4485</v>
      </c>
      <c r="AU366" s="3" t="s">
        <v>4485</v>
      </c>
      <c r="AV366" s="13" t="s">
        <v>4485</v>
      </c>
      <c r="AY366" s="24">
        <v>-0.17710127163373593</v>
      </c>
      <c r="AZ366" s="24" t="s">
        <v>4485</v>
      </c>
      <c r="BA366" s="24" t="s">
        <v>4485</v>
      </c>
      <c r="BF366" s="24">
        <v>0.15636013850489677</v>
      </c>
      <c r="BG366" s="24"/>
      <c r="BH366" s="24"/>
      <c r="BL366" s="3"/>
    </row>
    <row r="367" spans="1:64" x14ac:dyDescent="0.25">
      <c r="A367" s="12">
        <v>45279</v>
      </c>
      <c r="B367" s="115">
        <v>-1.8456883509833655</v>
      </c>
      <c r="C367">
        <v>2</v>
      </c>
      <c r="D367" t="s">
        <v>4485</v>
      </c>
      <c r="E367" s="3" t="s">
        <v>4485</v>
      </c>
      <c r="F367" s="13" t="s">
        <v>4485</v>
      </c>
      <c r="H367" s="16">
        <v>-0.54277819193352217</v>
      </c>
      <c r="I367">
        <v>2</v>
      </c>
      <c r="J367" t="s">
        <v>4485</v>
      </c>
      <c r="K367" s="3" t="s">
        <v>4485</v>
      </c>
      <c r="L367" s="13" t="s">
        <v>4485</v>
      </c>
      <c r="N367" s="115">
        <v>1.7083436494181814</v>
      </c>
      <c r="O367">
        <v>2</v>
      </c>
      <c r="P367" t="s">
        <v>4485</v>
      </c>
      <c r="Q367" s="3" t="s">
        <v>4485</v>
      </c>
      <c r="R367" s="13" t="s">
        <v>4485</v>
      </c>
      <c r="T367" s="115">
        <v>-0.90450252361200889</v>
      </c>
      <c r="U367">
        <v>2</v>
      </c>
      <c r="V367" t="s">
        <v>4485</v>
      </c>
      <c r="W367" s="3" t="s">
        <v>4485</v>
      </c>
      <c r="X367" s="13" t="s">
        <v>4485</v>
      </c>
      <c r="Z367" s="16">
        <v>-0.12486732846350751</v>
      </c>
      <c r="AA367">
        <v>2</v>
      </c>
      <c r="AB367" t="s">
        <v>4485</v>
      </c>
      <c r="AC367" s="3" t="s">
        <v>4485</v>
      </c>
      <c r="AD367" s="13" t="s">
        <v>4485</v>
      </c>
      <c r="AF367" s="16">
        <v>-1.1072398093324536</v>
      </c>
      <c r="AG367">
        <v>2</v>
      </c>
      <c r="AH367" t="s">
        <v>4485</v>
      </c>
      <c r="AI367" s="3" t="s">
        <v>4485</v>
      </c>
      <c r="AJ367" s="13" t="s">
        <v>4485</v>
      </c>
      <c r="AL367" s="115">
        <v>0.13627886960262972</v>
      </c>
      <c r="AM367">
        <v>2</v>
      </c>
      <c r="AN367" t="s">
        <v>4485</v>
      </c>
      <c r="AO367" s="3" t="s">
        <v>4485</v>
      </c>
      <c r="AP367" s="13" t="s">
        <v>4485</v>
      </c>
      <c r="AR367" s="16">
        <v>6.0248447204968869</v>
      </c>
      <c r="AS367">
        <v>2</v>
      </c>
      <c r="AT367" t="s">
        <v>4485</v>
      </c>
      <c r="AU367" s="3" t="s">
        <v>4485</v>
      </c>
      <c r="AV367" s="13" t="s">
        <v>4485</v>
      </c>
      <c r="AY367" s="24">
        <v>0.16084113611267323</v>
      </c>
      <c r="AZ367" s="24" t="s">
        <v>4485</v>
      </c>
      <c r="BA367" s="24" t="s">
        <v>4485</v>
      </c>
      <c r="BF367" s="24">
        <v>0.37729541179045561</v>
      </c>
      <c r="BG367" s="24"/>
      <c r="BH367" s="24"/>
      <c r="BL367" s="3"/>
    </row>
    <row r="368" spans="1:64" x14ac:dyDescent="0.25">
      <c r="A368" s="12">
        <v>45280</v>
      </c>
      <c r="B368" s="115">
        <v>-4.0690505548705271</v>
      </c>
      <c r="C368">
        <v>3</v>
      </c>
      <c r="D368" t="s">
        <v>4485</v>
      </c>
      <c r="E368" s="3" t="s">
        <v>4485</v>
      </c>
      <c r="F368" s="13" t="s">
        <v>4485</v>
      </c>
      <c r="H368" s="16">
        <v>-1.9669695320352669</v>
      </c>
      <c r="I368">
        <v>3</v>
      </c>
      <c r="J368" t="s">
        <v>4485</v>
      </c>
      <c r="K368" s="3" t="s">
        <v>4485</v>
      </c>
      <c r="L368" s="13" t="s">
        <v>4485</v>
      </c>
      <c r="N368" s="115">
        <v>2.8115871470301879</v>
      </c>
      <c r="O368">
        <v>3</v>
      </c>
      <c r="P368" t="s">
        <v>4485</v>
      </c>
      <c r="Q368" s="3" t="s">
        <v>4485</v>
      </c>
      <c r="R368" s="13" t="s">
        <v>4485</v>
      </c>
      <c r="T368" s="115">
        <v>-2.6701966717095331</v>
      </c>
      <c r="U368">
        <v>3</v>
      </c>
      <c r="V368" t="s">
        <v>4485</v>
      </c>
      <c r="W368" s="3" t="s">
        <v>4485</v>
      </c>
      <c r="X368" s="13" t="s">
        <v>4485</v>
      </c>
      <c r="Z368" s="16">
        <v>-5.40726386197412</v>
      </c>
      <c r="AA368">
        <v>3</v>
      </c>
      <c r="AB368" t="s">
        <v>4485</v>
      </c>
      <c r="AC368" s="3" t="s">
        <v>4485</v>
      </c>
      <c r="AD368" s="13" t="s">
        <v>4485</v>
      </c>
      <c r="AF368" s="16">
        <v>-5.5765697611585434</v>
      </c>
      <c r="AG368">
        <v>3</v>
      </c>
      <c r="AH368" t="s">
        <v>4485</v>
      </c>
      <c r="AI368" s="3" t="s">
        <v>4485</v>
      </c>
      <c r="AJ368" s="13" t="s">
        <v>4485</v>
      </c>
      <c r="AL368" s="115">
        <v>-3.25191605185874</v>
      </c>
      <c r="AM368">
        <v>3</v>
      </c>
      <c r="AN368" t="s">
        <v>4485</v>
      </c>
      <c r="AO368" s="3" t="s">
        <v>4485</v>
      </c>
      <c r="AP368" s="13" t="s">
        <v>4485</v>
      </c>
      <c r="AR368" s="16">
        <v>5.6239015817223335</v>
      </c>
      <c r="AS368">
        <v>3</v>
      </c>
      <c r="AT368" t="s">
        <v>4485</v>
      </c>
      <c r="AU368" s="3" t="s">
        <v>4485</v>
      </c>
      <c r="AV368" s="13" t="s">
        <v>4485</v>
      </c>
      <c r="AY368" s="24">
        <v>-1.4121502253753402</v>
      </c>
      <c r="AZ368" s="24" t="s">
        <v>4485</v>
      </c>
      <c r="BA368" s="24" t="s">
        <v>4485</v>
      </c>
      <c r="BF368" s="24">
        <v>-1.8531242170830611</v>
      </c>
      <c r="BG368" s="24"/>
      <c r="BH368" s="24"/>
      <c r="BL368" s="3"/>
    </row>
    <row r="369" spans="1:64" x14ac:dyDescent="0.25">
      <c r="A369" s="12">
        <v>45281</v>
      </c>
      <c r="B369" s="115">
        <v>-4.2095115681233821</v>
      </c>
      <c r="C369">
        <v>4</v>
      </c>
      <c r="D369">
        <v>-6.8728522336769755</v>
      </c>
      <c r="E369" s="3" t="s">
        <v>4485</v>
      </c>
      <c r="F369" s="13" t="s">
        <v>4485</v>
      </c>
      <c r="H369" s="16">
        <v>0.58316717729254419</v>
      </c>
      <c r="I369">
        <v>4</v>
      </c>
      <c r="J369">
        <v>-1.1911444461695944</v>
      </c>
      <c r="K369" s="3" t="s">
        <v>4485</v>
      </c>
      <c r="L369" s="13" t="s">
        <v>4485</v>
      </c>
      <c r="N369" s="115">
        <v>7.8607789747839441</v>
      </c>
      <c r="O369">
        <v>4</v>
      </c>
      <c r="P369">
        <v>11.001461988304102</v>
      </c>
      <c r="Q369" s="3" t="s">
        <v>4485</v>
      </c>
      <c r="R369" s="13" t="s">
        <v>4485</v>
      </c>
      <c r="T369" s="115">
        <v>0.63469858293826587</v>
      </c>
      <c r="U369">
        <v>4</v>
      </c>
      <c r="V369">
        <v>-2.9383838888611242</v>
      </c>
      <c r="W369" s="3" t="s">
        <v>4485</v>
      </c>
      <c r="X369" s="13" t="s">
        <v>4485</v>
      </c>
      <c r="Z369" s="16">
        <v>0.62120010573617912</v>
      </c>
      <c r="AA369">
        <v>4</v>
      </c>
      <c r="AB369">
        <v>-5.8263236021771432</v>
      </c>
      <c r="AC369" s="3" t="s">
        <v>4485</v>
      </c>
      <c r="AD369" s="13" t="s">
        <v>4485</v>
      </c>
      <c r="AF369" s="16">
        <v>2.5432070504749995</v>
      </c>
      <c r="AG369">
        <v>4</v>
      </c>
      <c r="AH369">
        <v>-6.9328734963538485</v>
      </c>
      <c r="AI369" s="3" t="s">
        <v>4485</v>
      </c>
      <c r="AJ369" s="13" t="s">
        <v>4485</v>
      </c>
      <c r="AL369" s="115">
        <v>2.5986525505293483</v>
      </c>
      <c r="AM369">
        <v>4</v>
      </c>
      <c r="AN369">
        <v>-0.94353109363831622</v>
      </c>
      <c r="AO369" s="3" t="s">
        <v>4485</v>
      </c>
      <c r="AP369" s="13" t="s">
        <v>4485</v>
      </c>
      <c r="AR369" s="16">
        <v>4.3677204658901827</v>
      </c>
      <c r="AS369">
        <v>4</v>
      </c>
      <c r="AT369">
        <v>16.014180024660931</v>
      </c>
      <c r="AU369" s="3" t="s">
        <v>4485</v>
      </c>
      <c r="AV369" s="13" t="s">
        <v>4485</v>
      </c>
      <c r="AY369" s="24">
        <v>0.49597756989902109</v>
      </c>
      <c r="AZ369" s="24">
        <v>0.34155230447487117</v>
      </c>
      <c r="BA369" s="24" t="s">
        <v>4485</v>
      </c>
      <c r="BF369" s="24">
        <v>1.7759373100409082</v>
      </c>
      <c r="BG369" s="24">
        <v>0.13419954674571999</v>
      </c>
      <c r="BH369" s="24"/>
      <c r="BL369" s="3"/>
    </row>
    <row r="370" spans="1:64" x14ac:dyDescent="0.25">
      <c r="A370" s="12">
        <v>45282</v>
      </c>
      <c r="B370" s="115">
        <v>-1.7443810801744533</v>
      </c>
      <c r="C370">
        <v>5</v>
      </c>
      <c r="D370" t="s">
        <v>4485</v>
      </c>
      <c r="E370" s="3" t="s">
        <v>4485</v>
      </c>
      <c r="F370" s="13" t="s">
        <v>4485</v>
      </c>
      <c r="H370" s="16">
        <v>1.0287609876642694</v>
      </c>
      <c r="I370">
        <v>5</v>
      </c>
      <c r="J370" t="s">
        <v>4485</v>
      </c>
      <c r="K370" s="3" t="s">
        <v>4485</v>
      </c>
      <c r="L370" s="13" t="s">
        <v>4485</v>
      </c>
      <c r="N370" s="115">
        <v>-0.50488420590495253</v>
      </c>
      <c r="O370">
        <v>5</v>
      </c>
      <c r="P370" t="s">
        <v>4485</v>
      </c>
      <c r="Q370" s="3" t="s">
        <v>4485</v>
      </c>
      <c r="R370" s="13" t="s">
        <v>4485</v>
      </c>
      <c r="T370" s="115">
        <v>1.058023992174224</v>
      </c>
      <c r="U370">
        <v>5</v>
      </c>
      <c r="V370" t="s">
        <v>4485</v>
      </c>
      <c r="W370" s="3" t="s">
        <v>4485</v>
      </c>
      <c r="X370" s="13" t="s">
        <v>4485</v>
      </c>
      <c r="Z370" s="16">
        <v>1.5762511493497964</v>
      </c>
      <c r="AA370">
        <v>5</v>
      </c>
      <c r="AB370" t="s">
        <v>4485</v>
      </c>
      <c r="AC370" s="3" t="s">
        <v>4485</v>
      </c>
      <c r="AD370" s="13" t="s">
        <v>4485</v>
      </c>
      <c r="AF370" s="16">
        <v>-2.0358960621484221</v>
      </c>
      <c r="AG370">
        <v>5</v>
      </c>
      <c r="AH370" t="s">
        <v>4485</v>
      </c>
      <c r="AI370" s="3" t="s">
        <v>4485</v>
      </c>
      <c r="AJ370" s="13" t="s">
        <v>4485</v>
      </c>
      <c r="AL370" s="115">
        <v>3.3265983547409541</v>
      </c>
      <c r="AM370">
        <v>5</v>
      </c>
      <c r="AN370" t="s">
        <v>4485</v>
      </c>
      <c r="AO370" s="3" t="s">
        <v>4485</v>
      </c>
      <c r="AP370" s="13" t="s">
        <v>4485</v>
      </c>
      <c r="AR370" s="16">
        <v>-0.82370134183606292</v>
      </c>
      <c r="AS370">
        <v>5</v>
      </c>
      <c r="AT370" t="s">
        <v>4485</v>
      </c>
      <c r="AU370" s="3" t="s">
        <v>4485</v>
      </c>
      <c r="AV370" s="13" t="s">
        <v>4485</v>
      </c>
      <c r="AY370" s="24">
        <v>0.44389450977533423</v>
      </c>
      <c r="AZ370" s="24" t="s">
        <v>4485</v>
      </c>
      <c r="BA370" s="24" t="s">
        <v>4485</v>
      </c>
      <c r="BF370" s="24">
        <v>6.2527284757256454E-2</v>
      </c>
      <c r="BG370" s="24"/>
      <c r="BH370" s="24"/>
      <c r="BL370" s="3"/>
    </row>
    <row r="371" spans="1:64" x14ac:dyDescent="0.25">
      <c r="A371" s="12">
        <v>45286</v>
      </c>
      <c r="B371" s="115">
        <v>1.7070672584499829</v>
      </c>
      <c r="C371">
        <v>2</v>
      </c>
      <c r="D371" t="s">
        <v>4485</v>
      </c>
      <c r="E371" s="3" t="s">
        <v>4485</v>
      </c>
      <c r="F371" s="13" t="s">
        <v>4485</v>
      </c>
      <c r="H371" s="16">
        <v>-0.12628864266296219</v>
      </c>
      <c r="I371">
        <v>2</v>
      </c>
      <c r="J371" t="s">
        <v>4485</v>
      </c>
      <c r="K371" s="3" t="s">
        <v>4485</v>
      </c>
      <c r="L371" s="13" t="s">
        <v>4485</v>
      </c>
      <c r="N371" s="115">
        <v>2.846111417539984</v>
      </c>
      <c r="O371">
        <v>2</v>
      </c>
      <c r="P371" t="s">
        <v>4485</v>
      </c>
      <c r="Q371" s="3" t="s">
        <v>4485</v>
      </c>
      <c r="R371" s="13" t="s">
        <v>4485</v>
      </c>
      <c r="T371" s="115">
        <v>-1.9053926688233878</v>
      </c>
      <c r="U371">
        <v>2</v>
      </c>
      <c r="V371" t="s">
        <v>4485</v>
      </c>
      <c r="W371" s="3" t="s">
        <v>4485</v>
      </c>
      <c r="X371" s="13" t="s">
        <v>4485</v>
      </c>
      <c r="Z371" s="16">
        <v>2.2371653950601407</v>
      </c>
      <c r="AA371">
        <v>2</v>
      </c>
      <c r="AB371" t="s">
        <v>4485</v>
      </c>
      <c r="AC371" s="3" t="s">
        <v>4485</v>
      </c>
      <c r="AD371" s="13" t="s">
        <v>4485</v>
      </c>
      <c r="AF371" s="16">
        <v>2.0440251572327215</v>
      </c>
      <c r="AG371">
        <v>2</v>
      </c>
      <c r="AH371" t="s">
        <v>4485</v>
      </c>
      <c r="AI371" s="3" t="s">
        <v>4485</v>
      </c>
      <c r="AJ371" s="13" t="s">
        <v>4485</v>
      </c>
      <c r="AL371" s="115">
        <v>-0.15364201410713355</v>
      </c>
      <c r="AM371">
        <v>2</v>
      </c>
      <c r="AN371" t="s">
        <v>4485</v>
      </c>
      <c r="AO371" s="3" t="s">
        <v>4485</v>
      </c>
      <c r="AP371" s="13" t="s">
        <v>4485</v>
      </c>
      <c r="AR371" s="16">
        <v>2.2638981915606133</v>
      </c>
      <c r="AS371">
        <v>2</v>
      </c>
      <c r="AT371" t="s">
        <v>4485</v>
      </c>
      <c r="AU371" s="3" t="s">
        <v>4485</v>
      </c>
      <c r="AV371" s="13" t="s">
        <v>4485</v>
      </c>
      <c r="AY371" s="24">
        <v>0.43069126064431357</v>
      </c>
      <c r="AZ371" s="24" t="s">
        <v>4485</v>
      </c>
      <c r="BA371" s="24" t="s">
        <v>4485</v>
      </c>
      <c r="BF371" s="24">
        <v>1.1434535839599049</v>
      </c>
      <c r="BG371" s="24"/>
      <c r="BH371" s="24"/>
      <c r="BL371" s="3"/>
    </row>
    <row r="372" spans="1:64" x14ac:dyDescent="0.25">
      <c r="A372" s="12">
        <v>45287</v>
      </c>
      <c r="B372" s="115">
        <v>-0.67136623027861708</v>
      </c>
      <c r="C372">
        <v>3</v>
      </c>
      <c r="D372" t="s">
        <v>4485</v>
      </c>
      <c r="E372" s="3" t="s">
        <v>4485</v>
      </c>
      <c r="F372" s="13" t="s">
        <v>4485</v>
      </c>
      <c r="H372" s="16">
        <v>0.97085698693588296</v>
      </c>
      <c r="I372">
        <v>3</v>
      </c>
      <c r="J372" t="s">
        <v>4485</v>
      </c>
      <c r="K372" s="3" t="s">
        <v>4485</v>
      </c>
      <c r="L372" s="13" t="s">
        <v>4485</v>
      </c>
      <c r="N372" s="115">
        <v>1.5660195216132173</v>
      </c>
      <c r="O372">
        <v>3</v>
      </c>
      <c r="P372" t="s">
        <v>4485</v>
      </c>
      <c r="Q372" s="3" t="s">
        <v>4485</v>
      </c>
      <c r="R372" s="13" t="s">
        <v>4485</v>
      </c>
      <c r="T372" s="115">
        <v>-2.2098730166973932</v>
      </c>
      <c r="U372">
        <v>3</v>
      </c>
      <c r="V372" t="s">
        <v>4485</v>
      </c>
      <c r="W372" s="3" t="s">
        <v>4485</v>
      </c>
      <c r="X372" s="13" t="s">
        <v>4485</v>
      </c>
      <c r="Z372" s="16">
        <v>-0.81583607386795409</v>
      </c>
      <c r="AA372">
        <v>3</v>
      </c>
      <c r="AB372" t="s">
        <v>4485</v>
      </c>
      <c r="AC372" s="3" t="s">
        <v>4485</v>
      </c>
      <c r="AD372" s="13" t="s">
        <v>4485</v>
      </c>
      <c r="AF372" s="16">
        <v>3.6176056809807724</v>
      </c>
      <c r="AG372">
        <v>3</v>
      </c>
      <c r="AH372" t="s">
        <v>4485</v>
      </c>
      <c r="AI372" s="3" t="s">
        <v>4485</v>
      </c>
      <c r="AJ372" s="13" t="s">
        <v>4485</v>
      </c>
      <c r="AL372" s="115">
        <v>0.7833811289081658</v>
      </c>
      <c r="AM372">
        <v>3</v>
      </c>
      <c r="AN372" t="s">
        <v>4485</v>
      </c>
      <c r="AO372" s="3" t="s">
        <v>4485</v>
      </c>
      <c r="AP372" s="13" t="s">
        <v>4485</v>
      </c>
      <c r="AR372" s="16">
        <v>0.15719151165837641</v>
      </c>
      <c r="AS372">
        <v>3</v>
      </c>
      <c r="AT372" t="s">
        <v>4485</v>
      </c>
      <c r="AU372" s="3" t="s">
        <v>4485</v>
      </c>
      <c r="AV372" s="13" t="s">
        <v>4485</v>
      </c>
      <c r="AY372" s="24">
        <v>0.99527315211029843</v>
      </c>
      <c r="AZ372" s="24" t="s">
        <v>4485</v>
      </c>
      <c r="BA372" s="24" t="s">
        <v>4485</v>
      </c>
      <c r="BF372" s="24">
        <v>0.47251749131960996</v>
      </c>
      <c r="BG372" s="24"/>
      <c r="BH372" s="24"/>
      <c r="BL372" s="3"/>
    </row>
    <row r="373" spans="1:64" x14ac:dyDescent="0.25">
      <c r="A373" s="12">
        <v>45288</v>
      </c>
      <c r="B373" s="115">
        <v>0.64210882054749385</v>
      </c>
      <c r="C373">
        <v>4</v>
      </c>
      <c r="D373">
        <v>-4.3059125964010212</v>
      </c>
      <c r="E373" s="3" t="s">
        <v>4485</v>
      </c>
      <c r="F373" s="13" t="s">
        <v>4485</v>
      </c>
      <c r="H373" s="16">
        <v>1.6753472565513194</v>
      </c>
      <c r="I373">
        <v>4</v>
      </c>
      <c r="J373">
        <v>4.191725158996471</v>
      </c>
      <c r="K373" s="3" t="s">
        <v>4485</v>
      </c>
      <c r="L373" s="13" t="s">
        <v>4485</v>
      </c>
      <c r="N373" s="115">
        <v>2.5240257682965441</v>
      </c>
      <c r="O373">
        <v>4</v>
      </c>
      <c r="P373">
        <v>14.928376938558054</v>
      </c>
      <c r="Q373" s="3" t="s">
        <v>4485</v>
      </c>
      <c r="R373" s="13" t="s">
        <v>4485</v>
      </c>
      <c r="T373" s="115">
        <v>-6.1075999787566566E-2</v>
      </c>
      <c r="U373">
        <v>4</v>
      </c>
      <c r="V373">
        <v>-2.502525841299446</v>
      </c>
      <c r="W373" s="3" t="s">
        <v>4485</v>
      </c>
      <c r="X373" s="13" t="s">
        <v>4485</v>
      </c>
      <c r="Z373" s="16">
        <v>0</v>
      </c>
      <c r="AA373">
        <v>4</v>
      </c>
      <c r="AB373">
        <v>3.6412899814961612</v>
      </c>
      <c r="AC373" s="3" t="s">
        <v>4485</v>
      </c>
      <c r="AD373" s="13" t="s">
        <v>4485</v>
      </c>
      <c r="AF373" s="16">
        <v>-1.2909204543005655</v>
      </c>
      <c r="AG373">
        <v>4</v>
      </c>
      <c r="AH373">
        <v>4.8460569989698943</v>
      </c>
      <c r="AI373" s="3" t="s">
        <v>4485</v>
      </c>
      <c r="AJ373" s="13" t="s">
        <v>4485</v>
      </c>
      <c r="AL373" s="115">
        <v>1.1381775279339206</v>
      </c>
      <c r="AM373">
        <v>4</v>
      </c>
      <c r="AN373">
        <v>7.8922040423484052</v>
      </c>
      <c r="AO373" s="3" t="s">
        <v>4485</v>
      </c>
      <c r="AP373" s="13" t="s">
        <v>4485</v>
      </c>
      <c r="AR373" s="16">
        <v>0.10462987182840106</v>
      </c>
      <c r="AS373">
        <v>4</v>
      </c>
      <c r="AT373">
        <v>6.1286744315030406</v>
      </c>
      <c r="AU373" s="3" t="s">
        <v>4485</v>
      </c>
      <c r="AV373" s="13" t="s">
        <v>4485</v>
      </c>
      <c r="AY373" s="24">
        <v>0.57239173853311964</v>
      </c>
      <c r="AZ373" s="24">
        <v>2.9718465353673578</v>
      </c>
      <c r="BA373" s="24" t="s">
        <v>4485</v>
      </c>
      <c r="BF373" s="24">
        <v>0.51533937950513542</v>
      </c>
      <c r="BG373" s="24">
        <v>4.7419228869839998</v>
      </c>
      <c r="BH373" s="24"/>
      <c r="BL373" s="3"/>
    </row>
    <row r="374" spans="1:64" x14ac:dyDescent="0.25">
      <c r="A374" s="12">
        <v>45289</v>
      </c>
      <c r="B374" s="115">
        <v>6.7159167226322564E-2</v>
      </c>
      <c r="C374">
        <v>5</v>
      </c>
      <c r="D374" t="s">
        <v>4485</v>
      </c>
      <c r="E374" s="3" t="s">
        <v>4485</v>
      </c>
      <c r="F374" s="13" t="s">
        <v>4485</v>
      </c>
      <c r="H374" s="16">
        <v>-0.13522659205651111</v>
      </c>
      <c r="I374">
        <v>5</v>
      </c>
      <c r="J374" t="s">
        <v>4485</v>
      </c>
      <c r="K374" s="3" t="s">
        <v>4485</v>
      </c>
      <c r="L374" s="13" t="s">
        <v>4485</v>
      </c>
      <c r="N374" s="115">
        <v>2.9563246806757362</v>
      </c>
      <c r="O374">
        <v>5</v>
      </c>
      <c r="P374" t="s">
        <v>4485</v>
      </c>
      <c r="Q374" s="3" t="s">
        <v>4485</v>
      </c>
      <c r="R374" s="13" t="s">
        <v>4485</v>
      </c>
      <c r="T374" s="115">
        <v>-1.0920685532084471</v>
      </c>
      <c r="U374">
        <v>5</v>
      </c>
      <c r="V374" t="s">
        <v>4485</v>
      </c>
      <c r="W374" s="3" t="s">
        <v>4485</v>
      </c>
      <c r="X374" s="13" t="s">
        <v>4485</v>
      </c>
      <c r="Z374" s="16">
        <v>1.3390295224128037</v>
      </c>
      <c r="AA374">
        <v>5</v>
      </c>
      <c r="AB374" t="s">
        <v>4485</v>
      </c>
      <c r="AC374" s="3" t="s">
        <v>4485</v>
      </c>
      <c r="AD374" s="13" t="s">
        <v>4485</v>
      </c>
      <c r="AF374" s="16">
        <v>-0.65062661019169876</v>
      </c>
      <c r="AG374">
        <v>5</v>
      </c>
      <c r="AH374" t="s">
        <v>4485</v>
      </c>
      <c r="AI374" s="3" t="s">
        <v>4485</v>
      </c>
      <c r="AJ374" s="13" t="s">
        <v>4485</v>
      </c>
      <c r="AL374" s="115">
        <v>-0.30879022850476912</v>
      </c>
      <c r="AM374">
        <v>5</v>
      </c>
      <c r="AN374" t="s">
        <v>4485</v>
      </c>
      <c r="AO374" s="3" t="s">
        <v>4485</v>
      </c>
      <c r="AP374" s="13" t="s">
        <v>4485</v>
      </c>
      <c r="AR374" s="16">
        <v>-2.7567285079696919</v>
      </c>
      <c r="AS374">
        <v>5</v>
      </c>
      <c r="AT374" t="s">
        <v>4485</v>
      </c>
      <c r="AU374" s="3" t="s">
        <v>4485</v>
      </c>
      <c r="AV374" s="13" t="s">
        <v>4485</v>
      </c>
      <c r="AY374" s="24">
        <v>-0.21718468044465128</v>
      </c>
      <c r="AZ374" s="24" t="s">
        <v>4485</v>
      </c>
      <c r="BA374" s="24" t="s">
        <v>4485</v>
      </c>
      <c r="BF374" s="24">
        <v>-0.14977930710181922</v>
      </c>
      <c r="BG374" s="24"/>
      <c r="BH374" s="24"/>
      <c r="BL374" s="3"/>
    </row>
    <row r="375" spans="1:64" x14ac:dyDescent="0.25">
      <c r="A375" s="12">
        <v>45292</v>
      </c>
      <c r="B375" s="115">
        <v>2.1812080536912752</v>
      </c>
      <c r="C375">
        <v>1</v>
      </c>
      <c r="D375" t="s">
        <v>4485</v>
      </c>
      <c r="E375" s="3">
        <v>45292</v>
      </c>
      <c r="F375" s="13">
        <v>-4.8275862068965498</v>
      </c>
      <c r="H375" s="16">
        <v>0.67691868277387901</v>
      </c>
      <c r="I375">
        <v>1</v>
      </c>
      <c r="J375" t="s">
        <v>4485</v>
      </c>
      <c r="K375" s="3">
        <v>45292</v>
      </c>
      <c r="L375" s="13">
        <v>-3.7637868180417255</v>
      </c>
      <c r="N375" s="115">
        <v>4.9224612306153128</v>
      </c>
      <c r="O375">
        <v>1</v>
      </c>
      <c r="P375" t="s">
        <v>4485</v>
      </c>
      <c r="Q375" s="3">
        <v>45292</v>
      </c>
      <c r="R375" s="13">
        <v>-8.8395155907313843</v>
      </c>
      <c r="T375" s="115">
        <v>-1.0906941758005562</v>
      </c>
      <c r="U375">
        <v>1</v>
      </c>
      <c r="V375" t="s">
        <v>4485</v>
      </c>
      <c r="W375" s="3">
        <v>45292</v>
      </c>
      <c r="X375" s="13">
        <v>3.5091531316203906</v>
      </c>
      <c r="Z375" s="16">
        <v>0.78650978418171524</v>
      </c>
      <c r="AA375">
        <v>1</v>
      </c>
      <c r="AB375" t="s">
        <v>4485</v>
      </c>
      <c r="AC375" s="3">
        <v>45292</v>
      </c>
      <c r="AD375" s="13">
        <v>25.159195904607312</v>
      </c>
      <c r="AF375" s="16">
        <v>3.7820850914205431</v>
      </c>
      <c r="AG375">
        <v>1</v>
      </c>
      <c r="AH375" t="s">
        <v>4485</v>
      </c>
      <c r="AI375" s="3">
        <v>45292</v>
      </c>
      <c r="AJ375" s="13">
        <v>-3.4494441503440942</v>
      </c>
      <c r="AL375" s="115">
        <v>-0.38546255506607308</v>
      </c>
      <c r="AM375">
        <v>1</v>
      </c>
      <c r="AN375" t="s">
        <v>4485</v>
      </c>
      <c r="AO375" s="3">
        <v>45292</v>
      </c>
      <c r="AP375" s="13">
        <v>10.917634051962398</v>
      </c>
      <c r="AR375" s="16">
        <v>1.7734784361144764</v>
      </c>
      <c r="AS375">
        <v>1</v>
      </c>
      <c r="AT375" t="s">
        <v>4485</v>
      </c>
      <c r="AU375" s="3">
        <v>45292</v>
      </c>
      <c r="AV375" s="13">
        <v>12.60726072607261</v>
      </c>
      <c r="AY375" s="24">
        <v>4.8317181589773314E-2</v>
      </c>
      <c r="AZ375" s="24" t="s">
        <v>4485</v>
      </c>
      <c r="BA375" s="24">
        <v>-7.4510507361369438E-2</v>
      </c>
      <c r="BF375" s="24">
        <v>1.6740386133690506</v>
      </c>
      <c r="BG375" s="24"/>
      <c r="BH375" s="24">
        <v>3.2424943719182742</v>
      </c>
      <c r="BL375" s="3"/>
    </row>
    <row r="376" spans="1:64" x14ac:dyDescent="0.25">
      <c r="A376" s="12">
        <v>45293</v>
      </c>
      <c r="B376" s="115">
        <v>-0.68965517241380059</v>
      </c>
      <c r="C376">
        <v>2</v>
      </c>
      <c r="D376" t="s">
        <v>4485</v>
      </c>
      <c r="E376" s="3" t="s">
        <v>4485</v>
      </c>
      <c r="F376" s="13" t="s">
        <v>4485</v>
      </c>
      <c r="H376" s="16">
        <v>1.0722543389871162</v>
      </c>
      <c r="I376">
        <v>2</v>
      </c>
      <c r="J376" t="s">
        <v>4485</v>
      </c>
      <c r="K376" s="3" t="s">
        <v>4485</v>
      </c>
      <c r="L376" s="13" t="s">
        <v>4485</v>
      </c>
      <c r="N376" s="115">
        <v>0.6293506245828081</v>
      </c>
      <c r="O376">
        <v>2</v>
      </c>
      <c r="P376" t="s">
        <v>4485</v>
      </c>
      <c r="Q376" s="3" t="s">
        <v>4485</v>
      </c>
      <c r="R376" s="13" t="s">
        <v>4485</v>
      </c>
      <c r="T376" s="115">
        <v>3.1452007170405709</v>
      </c>
      <c r="U376">
        <v>2</v>
      </c>
      <c r="V376" t="s">
        <v>4485</v>
      </c>
      <c r="W376" s="3" t="s">
        <v>4485</v>
      </c>
      <c r="X376" s="13" t="s">
        <v>4485</v>
      </c>
      <c r="Z376" s="16">
        <v>-1.5357722562117562</v>
      </c>
      <c r="AA376">
        <v>2</v>
      </c>
      <c r="AB376" t="s">
        <v>4485</v>
      </c>
      <c r="AC376" s="3" t="s">
        <v>4485</v>
      </c>
      <c r="AD376" s="13" t="s">
        <v>4485</v>
      </c>
      <c r="AF376" s="16">
        <v>-1.7236633139227027</v>
      </c>
      <c r="AG376">
        <v>2</v>
      </c>
      <c r="AH376" t="s">
        <v>4485</v>
      </c>
      <c r="AI376" s="3" t="s">
        <v>4485</v>
      </c>
      <c r="AJ376" s="13" t="s">
        <v>4485</v>
      </c>
      <c r="AL376" s="115">
        <v>-1.3474295190713101</v>
      </c>
      <c r="AM376">
        <v>2</v>
      </c>
      <c r="AN376" t="s">
        <v>4485</v>
      </c>
      <c r="AO376" s="3" t="s">
        <v>4485</v>
      </c>
      <c r="AP376" s="13" t="s">
        <v>4485</v>
      </c>
      <c r="AR376" s="16">
        <v>1.2013201320132043</v>
      </c>
      <c r="AS376">
        <v>2</v>
      </c>
      <c r="AT376" t="s">
        <v>4485</v>
      </c>
      <c r="AU376" s="3" t="s">
        <v>4485</v>
      </c>
      <c r="AV376" s="13" t="s">
        <v>4485</v>
      </c>
      <c r="AY376" s="24">
        <v>-0.35001540803702608</v>
      </c>
      <c r="AZ376" s="24" t="s">
        <v>4485</v>
      </c>
      <c r="BA376" s="24" t="s">
        <v>4485</v>
      </c>
      <c r="BF376" s="24">
        <v>7.0528678365431141E-2</v>
      </c>
      <c r="BG376" s="24"/>
      <c r="BH376" s="24"/>
      <c r="BL376" s="3"/>
    </row>
    <row r="377" spans="1:64" x14ac:dyDescent="0.25">
      <c r="A377" s="12">
        <v>45294</v>
      </c>
      <c r="B377" s="115">
        <v>1.1574074074074074</v>
      </c>
      <c r="C377">
        <v>3</v>
      </c>
      <c r="D377" t="s">
        <v>4485</v>
      </c>
      <c r="E377" s="3" t="s">
        <v>4485</v>
      </c>
      <c r="F377" s="13" t="s">
        <v>4485</v>
      </c>
      <c r="H377" s="16">
        <v>-0.99083420942503464</v>
      </c>
      <c r="I377">
        <v>3</v>
      </c>
      <c r="J377" t="s">
        <v>4485</v>
      </c>
      <c r="K377" s="3" t="s">
        <v>4485</v>
      </c>
      <c r="L377" s="13" t="s">
        <v>4485</v>
      </c>
      <c r="N377" s="115">
        <v>-2.5300862314033967</v>
      </c>
      <c r="O377">
        <v>3</v>
      </c>
      <c r="P377" t="s">
        <v>4485</v>
      </c>
      <c r="Q377" s="3" t="s">
        <v>4485</v>
      </c>
      <c r="R377" s="13" t="s">
        <v>4485</v>
      </c>
      <c r="T377" s="115">
        <v>-2.256688434800922</v>
      </c>
      <c r="U377">
        <v>3</v>
      </c>
      <c r="V377" t="s">
        <v>4485</v>
      </c>
      <c r="W377" s="3" t="s">
        <v>4485</v>
      </c>
      <c r="X377" s="13" t="s">
        <v>4485</v>
      </c>
      <c r="Z377" s="16">
        <v>-0.75450164849100243</v>
      </c>
      <c r="AA377">
        <v>3</v>
      </c>
      <c r="AB377" t="s">
        <v>4485</v>
      </c>
      <c r="AC377" s="3" t="s">
        <v>4485</v>
      </c>
      <c r="AD377" s="13" t="s">
        <v>4485</v>
      </c>
      <c r="AF377" s="16">
        <v>-0.55590269548167848</v>
      </c>
      <c r="AG377">
        <v>3</v>
      </c>
      <c r="AH377" t="s">
        <v>4485</v>
      </c>
      <c r="AI377" s="3" t="s">
        <v>4485</v>
      </c>
      <c r="AJ377" s="13" t="s">
        <v>4485</v>
      </c>
      <c r="AL377" s="115">
        <v>0.25215381382642776</v>
      </c>
      <c r="AM377">
        <v>3</v>
      </c>
      <c r="AN377" t="s">
        <v>4485</v>
      </c>
      <c r="AO377" s="3" t="s">
        <v>4485</v>
      </c>
      <c r="AP377" s="13" t="s">
        <v>4485</v>
      </c>
      <c r="AR377" s="16">
        <v>0.62614140360030712</v>
      </c>
      <c r="AS377">
        <v>3</v>
      </c>
      <c r="AT377" t="s">
        <v>4485</v>
      </c>
      <c r="AU377" s="3" t="s">
        <v>4485</v>
      </c>
      <c r="AV377" s="13" t="s">
        <v>4485</v>
      </c>
      <c r="AY377" s="24">
        <v>-0.68518125340398572</v>
      </c>
      <c r="AZ377" s="24" t="s">
        <v>4485</v>
      </c>
      <c r="BA377" s="24" t="s">
        <v>4485</v>
      </c>
      <c r="BF377" s="24">
        <v>-0.56963088316806054</v>
      </c>
      <c r="BG377" s="24"/>
      <c r="BH377" s="24"/>
      <c r="BL377" s="3"/>
    </row>
    <row r="378" spans="1:64" x14ac:dyDescent="0.25">
      <c r="A378" s="12">
        <v>45295</v>
      </c>
      <c r="B378" s="115">
        <v>0.58842759071592399</v>
      </c>
      <c r="C378">
        <v>4</v>
      </c>
      <c r="D378">
        <v>3.3243787777031484</v>
      </c>
      <c r="E378" s="3" t="s">
        <v>4485</v>
      </c>
      <c r="F378" s="13" t="s">
        <v>4485</v>
      </c>
      <c r="H378" s="16">
        <v>0.70500941988457899</v>
      </c>
      <c r="I378">
        <v>4</v>
      </c>
      <c r="J378">
        <v>1.3212791942932449</v>
      </c>
      <c r="K378" s="3" t="s">
        <v>4485</v>
      </c>
      <c r="L378" s="13" t="s">
        <v>4485</v>
      </c>
      <c r="N378" s="115">
        <v>0.73886836476765871</v>
      </c>
      <c r="O378">
        <v>4</v>
      </c>
      <c r="P378">
        <v>6.7367119901112575</v>
      </c>
      <c r="Q378" s="3" t="s">
        <v>4485</v>
      </c>
      <c r="R378" s="13" t="s">
        <v>4485</v>
      </c>
      <c r="T378" s="115">
        <v>1.2581157897572623</v>
      </c>
      <c r="U378">
        <v>4</v>
      </c>
      <c r="V378">
        <v>-0.13019795403215334</v>
      </c>
      <c r="W378" s="3" t="s">
        <v>4485</v>
      </c>
      <c r="X378" s="13" t="s">
        <v>4485</v>
      </c>
      <c r="Z378" s="16">
        <v>0.14693668945249821</v>
      </c>
      <c r="AA378">
        <v>4</v>
      </c>
      <c r="AB378">
        <v>-4.4634317413763024E-2</v>
      </c>
      <c r="AC378" s="3" t="s">
        <v>4485</v>
      </c>
      <c r="AD378" s="13" t="s">
        <v>4485</v>
      </c>
      <c r="AF378" s="16">
        <v>2.3118757177214877</v>
      </c>
      <c r="AG378">
        <v>4</v>
      </c>
      <c r="AH378">
        <v>3.0959346753416921</v>
      </c>
      <c r="AI378" s="3" t="s">
        <v>4485</v>
      </c>
      <c r="AJ378" s="13" t="s">
        <v>4485</v>
      </c>
      <c r="AL378" s="115">
        <v>6.3927897715363651</v>
      </c>
      <c r="AM378">
        <v>4</v>
      </c>
      <c r="AN378">
        <v>4.4946133260138614</v>
      </c>
      <c r="AO378" s="3" t="s">
        <v>4485</v>
      </c>
      <c r="AP378" s="13" t="s">
        <v>4485</v>
      </c>
      <c r="AR378" s="16">
        <v>-0.76484314233860218</v>
      </c>
      <c r="AS378">
        <v>4</v>
      </c>
      <c r="AT378">
        <v>1.3065064018816665E-2</v>
      </c>
      <c r="AU378" s="3" t="s">
        <v>4485</v>
      </c>
      <c r="AV378" s="13" t="s">
        <v>4485</v>
      </c>
      <c r="AY378" s="24">
        <v>0.65644700671783474</v>
      </c>
      <c r="AZ378" s="24">
        <v>-0.55145623935313948</v>
      </c>
      <c r="BA378" s="24" t="s">
        <v>4485</v>
      </c>
      <c r="BF378" s="24">
        <v>1.4401645277202282</v>
      </c>
      <c r="BG378" s="24">
        <v>2.4232432678779543</v>
      </c>
      <c r="BH378" s="24"/>
      <c r="BL378" s="3"/>
    </row>
    <row r="379" spans="1:64" x14ac:dyDescent="0.25">
      <c r="A379" s="12">
        <v>45296</v>
      </c>
      <c r="B379" s="115">
        <v>-0.45498862528436051</v>
      </c>
      <c r="C379">
        <v>5</v>
      </c>
      <c r="D379" t="s">
        <v>4485</v>
      </c>
      <c r="E379" s="3" t="s">
        <v>4485</v>
      </c>
      <c r="F379" s="13" t="s">
        <v>4485</v>
      </c>
      <c r="H379" s="16">
        <v>-0.42508595770381552</v>
      </c>
      <c r="I379">
        <v>5</v>
      </c>
      <c r="J379" t="s">
        <v>4485</v>
      </c>
      <c r="K379" s="3" t="s">
        <v>4485</v>
      </c>
      <c r="L379" s="13" t="s">
        <v>4485</v>
      </c>
      <c r="N379" s="115">
        <v>-1.5344528083381674</v>
      </c>
      <c r="O379">
        <v>5</v>
      </c>
      <c r="P379" t="s">
        <v>4485</v>
      </c>
      <c r="Q379" s="3" t="s">
        <v>4485</v>
      </c>
      <c r="R379" s="13" t="s">
        <v>4485</v>
      </c>
      <c r="T379" s="115">
        <v>1.285052945245575</v>
      </c>
      <c r="U379">
        <v>5</v>
      </c>
      <c r="V379" t="s">
        <v>4485</v>
      </c>
      <c r="W379" s="3" t="s">
        <v>4485</v>
      </c>
      <c r="X379" s="13" t="s">
        <v>4485</v>
      </c>
      <c r="Z379" s="16">
        <v>1.913753508548099</v>
      </c>
      <c r="AA379">
        <v>5</v>
      </c>
      <c r="AB379" t="s">
        <v>4485</v>
      </c>
      <c r="AC379" s="3" t="s">
        <v>4485</v>
      </c>
      <c r="AD379" s="13" t="s">
        <v>4485</v>
      </c>
      <c r="AF379" s="16">
        <v>1.2579415501905895</v>
      </c>
      <c r="AG379">
        <v>5</v>
      </c>
      <c r="AH379" t="s">
        <v>4485</v>
      </c>
      <c r="AI379" s="3" t="s">
        <v>4485</v>
      </c>
      <c r="AJ379" s="13" t="s">
        <v>4485</v>
      </c>
      <c r="AL379" s="115">
        <v>-1.1097977410034059</v>
      </c>
      <c r="AM379">
        <v>5</v>
      </c>
      <c r="AN379" t="s">
        <v>4485</v>
      </c>
      <c r="AO379" s="3" t="s">
        <v>4485</v>
      </c>
      <c r="AP379" s="13" t="s">
        <v>4485</v>
      </c>
      <c r="AR379" s="16">
        <v>-0.61397779229262517</v>
      </c>
      <c r="AS379">
        <v>5</v>
      </c>
      <c r="AT379" t="s">
        <v>4485</v>
      </c>
      <c r="AU379" s="3" t="s">
        <v>4485</v>
      </c>
      <c r="AV379" s="13" t="s">
        <v>4485</v>
      </c>
      <c r="AY379" s="24">
        <v>0.24101280784538581</v>
      </c>
      <c r="AZ379" s="24" t="s">
        <v>4485</v>
      </c>
      <c r="BA379" s="24" t="s">
        <v>4485</v>
      </c>
      <c r="BF379" s="24">
        <v>3.9239397783257399E-2</v>
      </c>
      <c r="BG379" s="24"/>
      <c r="BH379" s="24"/>
      <c r="BL379" s="3"/>
    </row>
    <row r="380" spans="1:64" x14ac:dyDescent="0.25">
      <c r="A380" s="12">
        <v>45299</v>
      </c>
      <c r="B380" s="115">
        <v>-2.5465230166503465</v>
      </c>
      <c r="C380">
        <v>1</v>
      </c>
      <c r="D380" t="s">
        <v>4485</v>
      </c>
      <c r="E380" s="3" t="s">
        <v>4485</v>
      </c>
      <c r="F380" s="13" t="s">
        <v>4485</v>
      </c>
      <c r="H380" s="16">
        <v>-3.1225945073486723</v>
      </c>
      <c r="I380">
        <v>1</v>
      </c>
      <c r="J380" t="s">
        <v>4485</v>
      </c>
      <c r="K380" s="3" t="s">
        <v>4485</v>
      </c>
      <c r="L380" s="13" t="s">
        <v>4485</v>
      </c>
      <c r="N380" s="115">
        <v>-2.8423012839360973</v>
      </c>
      <c r="O380">
        <v>1</v>
      </c>
      <c r="P380" t="s">
        <v>4485</v>
      </c>
      <c r="Q380" s="3" t="s">
        <v>4485</v>
      </c>
      <c r="R380" s="13" t="s">
        <v>4485</v>
      </c>
      <c r="T380" s="115">
        <v>3.945467440699777</v>
      </c>
      <c r="U380">
        <v>1</v>
      </c>
      <c r="V380" t="s">
        <v>4485</v>
      </c>
      <c r="W380" s="3" t="s">
        <v>4485</v>
      </c>
      <c r="X380" s="13" t="s">
        <v>4485</v>
      </c>
      <c r="Z380" s="16">
        <v>1.7338507761642492</v>
      </c>
      <c r="AA380">
        <v>1</v>
      </c>
      <c r="AB380" t="s">
        <v>4485</v>
      </c>
      <c r="AC380" s="3" t="s">
        <v>4485</v>
      </c>
      <c r="AD380" s="13" t="s">
        <v>4485</v>
      </c>
      <c r="AF380" s="16">
        <v>-2.5243652486719332</v>
      </c>
      <c r="AG380">
        <v>1</v>
      </c>
      <c r="AH380" t="s">
        <v>4485</v>
      </c>
      <c r="AI380" s="3" t="s">
        <v>4485</v>
      </c>
      <c r="AJ380" s="13" t="s">
        <v>4485</v>
      </c>
      <c r="AL380" s="115">
        <v>0.84334949199812859</v>
      </c>
      <c r="AM380">
        <v>1</v>
      </c>
      <c r="AN380" t="s">
        <v>4485</v>
      </c>
      <c r="AO380" s="3" t="s">
        <v>4485</v>
      </c>
      <c r="AP380" s="13" t="s">
        <v>4485</v>
      </c>
      <c r="AR380" s="16">
        <v>-1.643007360672976</v>
      </c>
      <c r="AS380">
        <v>1</v>
      </c>
      <c r="AT380" t="s">
        <v>4485</v>
      </c>
      <c r="AU380" s="3" t="s">
        <v>4485</v>
      </c>
      <c r="AV380" s="13" t="s">
        <v>4485</v>
      </c>
      <c r="AY380" s="24">
        <v>-0.91106730290914784</v>
      </c>
      <c r="AZ380" s="24" t="s">
        <v>4485</v>
      </c>
      <c r="BA380" s="24" t="s">
        <v>4485</v>
      </c>
      <c r="BF380" s="24">
        <v>-0.84006201754585652</v>
      </c>
      <c r="BG380" s="24"/>
      <c r="BH380" s="24"/>
      <c r="BL380" s="3"/>
    </row>
    <row r="381" spans="1:64" x14ac:dyDescent="0.25">
      <c r="A381" s="12">
        <v>45300</v>
      </c>
      <c r="B381" s="115">
        <v>-0.36850921273032589</v>
      </c>
      <c r="C381">
        <v>2</v>
      </c>
      <c r="D381" t="s">
        <v>4485</v>
      </c>
      <c r="E381" s="3" t="s">
        <v>4485</v>
      </c>
      <c r="F381" s="13" t="s">
        <v>4485</v>
      </c>
      <c r="H381" s="16">
        <v>-3.2916903224437166</v>
      </c>
      <c r="I381">
        <v>2</v>
      </c>
      <c r="J381" t="s">
        <v>4485</v>
      </c>
      <c r="K381" s="3" t="s">
        <v>4485</v>
      </c>
      <c r="L381" s="13" t="s">
        <v>4485</v>
      </c>
      <c r="N381" s="115">
        <v>-4.2973872692423996</v>
      </c>
      <c r="O381">
        <v>2</v>
      </c>
      <c r="P381" t="s">
        <v>4485</v>
      </c>
      <c r="Q381" s="3" t="s">
        <v>4485</v>
      </c>
      <c r="R381" s="13" t="s">
        <v>4485</v>
      </c>
      <c r="T381" s="115">
        <v>-0.88448611356801687</v>
      </c>
      <c r="U381">
        <v>2</v>
      </c>
      <c r="V381" t="s">
        <v>4485</v>
      </c>
      <c r="W381" s="3" t="s">
        <v>4485</v>
      </c>
      <c r="X381" s="13" t="s">
        <v>4485</v>
      </c>
      <c r="Z381" s="16">
        <v>1.1813203716237031</v>
      </c>
      <c r="AA381">
        <v>2</v>
      </c>
      <c r="AB381" t="s">
        <v>4485</v>
      </c>
      <c r="AC381" s="3" t="s">
        <v>4485</v>
      </c>
      <c r="AD381" s="13" t="s">
        <v>4485</v>
      </c>
      <c r="AF381" s="16">
        <v>-1.0127234106464655</v>
      </c>
      <c r="AG381">
        <v>2</v>
      </c>
      <c r="AH381" t="s">
        <v>4485</v>
      </c>
      <c r="AI381" s="3" t="s">
        <v>4485</v>
      </c>
      <c r="AJ381" s="13" t="s">
        <v>4485</v>
      </c>
      <c r="AL381" s="115">
        <v>3.9905175819834153</v>
      </c>
      <c r="AM381">
        <v>2</v>
      </c>
      <c r="AN381" t="s">
        <v>4485</v>
      </c>
      <c r="AO381" s="3" t="s">
        <v>4485</v>
      </c>
      <c r="AP381" s="13" t="s">
        <v>4485</v>
      </c>
      <c r="AR381" s="16">
        <v>0</v>
      </c>
      <c r="AS381">
        <v>2</v>
      </c>
      <c r="AT381" t="s">
        <v>4485</v>
      </c>
      <c r="AU381" s="3" t="s">
        <v>4485</v>
      </c>
      <c r="AV381" s="13" t="s">
        <v>4485</v>
      </c>
      <c r="AY381" s="24">
        <v>0.14805001626922579</v>
      </c>
      <c r="AZ381" s="24" t="s">
        <v>4485</v>
      </c>
      <c r="BA381" s="24" t="s">
        <v>4485</v>
      </c>
      <c r="BF381" s="24">
        <v>-0.57002944582344017</v>
      </c>
      <c r="BG381" s="24"/>
      <c r="BH381" s="24"/>
      <c r="BL381" s="3"/>
    </row>
    <row r="382" spans="1:64" x14ac:dyDescent="0.25">
      <c r="A382" s="12">
        <v>45301</v>
      </c>
      <c r="B382" s="115">
        <v>-2.0174848688634834</v>
      </c>
      <c r="C382">
        <v>3</v>
      </c>
      <c r="D382" t="s">
        <v>4485</v>
      </c>
      <c r="E382" s="3" t="s">
        <v>4485</v>
      </c>
      <c r="F382" s="13" t="s">
        <v>4485</v>
      </c>
      <c r="H382" s="16">
        <v>1.8823048530079471</v>
      </c>
      <c r="I382">
        <v>3</v>
      </c>
      <c r="J382" t="s">
        <v>4485</v>
      </c>
      <c r="K382" s="3" t="s">
        <v>4485</v>
      </c>
      <c r="L382" s="13" t="s">
        <v>4485</v>
      </c>
      <c r="N382" s="115">
        <v>-3.9211552650996144</v>
      </c>
      <c r="O382">
        <v>3</v>
      </c>
      <c r="P382" t="s">
        <v>4485</v>
      </c>
      <c r="Q382" s="3" t="s">
        <v>4485</v>
      </c>
      <c r="R382" s="13" t="s">
        <v>4485</v>
      </c>
      <c r="T382" s="115">
        <v>0.86943219193799015</v>
      </c>
      <c r="U382">
        <v>3</v>
      </c>
      <c r="V382" t="s">
        <v>4485</v>
      </c>
      <c r="W382" s="3" t="s">
        <v>4485</v>
      </c>
      <c r="X382" s="13" t="s">
        <v>4485</v>
      </c>
      <c r="Z382" s="16">
        <v>0.71754332623897565</v>
      </c>
      <c r="AA382">
        <v>3</v>
      </c>
      <c r="AB382" t="s">
        <v>4485</v>
      </c>
      <c r="AC382" s="3" t="s">
        <v>4485</v>
      </c>
      <c r="AD382" s="13" t="s">
        <v>4485</v>
      </c>
      <c r="AF382" s="16">
        <v>-0.78682128535819185</v>
      </c>
      <c r="AG382">
        <v>3</v>
      </c>
      <c r="AH382" t="s">
        <v>4485</v>
      </c>
      <c r="AI382" s="3" t="s">
        <v>4485</v>
      </c>
      <c r="AJ382" s="13" t="s">
        <v>4485</v>
      </c>
      <c r="AL382" s="115">
        <v>0.8168693009118454</v>
      </c>
      <c r="AM382">
        <v>3</v>
      </c>
      <c r="AN382" t="s">
        <v>4485</v>
      </c>
      <c r="AO382" s="3" t="s">
        <v>4485</v>
      </c>
      <c r="AP382" s="13" t="s">
        <v>4485</v>
      </c>
      <c r="AR382" s="16">
        <v>-2.4989977281838742</v>
      </c>
      <c r="AS382">
        <v>3</v>
      </c>
      <c r="AT382" t="s">
        <v>4485</v>
      </c>
      <c r="AU382" s="3" t="s">
        <v>4485</v>
      </c>
      <c r="AV382" s="13" t="s">
        <v>4485</v>
      </c>
      <c r="AY382" s="24">
        <v>0.34277333098166002</v>
      </c>
      <c r="AZ382" s="24" t="s">
        <v>4485</v>
      </c>
      <c r="BA382" s="24" t="s">
        <v>4485</v>
      </c>
      <c r="BF382" s="24">
        <v>-0.74501894062305629</v>
      </c>
      <c r="BG382" s="24"/>
      <c r="BH382" s="24"/>
      <c r="BL382" s="3"/>
    </row>
    <row r="383" spans="1:64" x14ac:dyDescent="0.25">
      <c r="A383" s="12">
        <v>45302</v>
      </c>
      <c r="B383" s="115">
        <v>1.5099519560741368</v>
      </c>
      <c r="C383">
        <v>4</v>
      </c>
      <c r="D383">
        <v>-3.8674033149171199</v>
      </c>
      <c r="E383" s="3" t="s">
        <v>4485</v>
      </c>
      <c r="F383" s="13" t="s">
        <v>4485</v>
      </c>
      <c r="H383" s="16">
        <v>-0.86419055004470879</v>
      </c>
      <c r="I383">
        <v>4</v>
      </c>
      <c r="J383">
        <v>-5.7751292724529684</v>
      </c>
      <c r="K383" s="3" t="s">
        <v>4485</v>
      </c>
      <c r="L383" s="13" t="s">
        <v>4485</v>
      </c>
      <c r="N383" s="115">
        <v>-0.81184860120679958</v>
      </c>
      <c r="O383">
        <v>4</v>
      </c>
      <c r="P383">
        <v>-12.748504149778036</v>
      </c>
      <c r="Q383" s="3" t="s">
        <v>4485</v>
      </c>
      <c r="R383" s="13" t="s">
        <v>4485</v>
      </c>
      <c r="T383" s="115">
        <v>-0.24771245134219017</v>
      </c>
      <c r="U383">
        <v>4</v>
      </c>
      <c r="V383">
        <v>4.9965412653647689</v>
      </c>
      <c r="W383" s="3" t="s">
        <v>4485</v>
      </c>
      <c r="X383" s="13" t="s">
        <v>4485</v>
      </c>
      <c r="Z383" s="16">
        <v>0.63998067982854168</v>
      </c>
      <c r="AA383">
        <v>4</v>
      </c>
      <c r="AB383">
        <v>6.3345241132942194</v>
      </c>
      <c r="AC383" s="3" t="s">
        <v>4485</v>
      </c>
      <c r="AD383" s="13" t="s">
        <v>4485</v>
      </c>
      <c r="AF383" s="16">
        <v>0.81709341955782022</v>
      </c>
      <c r="AG383">
        <v>4</v>
      </c>
      <c r="AH383">
        <v>-2.2744599745870318</v>
      </c>
      <c r="AI383" s="3" t="s">
        <v>4485</v>
      </c>
      <c r="AJ383" s="13" t="s">
        <v>4485</v>
      </c>
      <c r="AL383" s="115">
        <v>0.17586834997802789</v>
      </c>
      <c r="AM383">
        <v>4</v>
      </c>
      <c r="AN383">
        <v>4.734699238245347</v>
      </c>
      <c r="AO383" s="3" t="s">
        <v>4485</v>
      </c>
      <c r="AP383" s="13" t="s">
        <v>4485</v>
      </c>
      <c r="AR383" s="16">
        <v>2.4533991228070144</v>
      </c>
      <c r="AS383">
        <v>4</v>
      </c>
      <c r="AT383">
        <v>-2.351404310907903</v>
      </c>
      <c r="AU383" s="3" t="s">
        <v>4485</v>
      </c>
      <c r="AV383" s="13" t="s">
        <v>4485</v>
      </c>
      <c r="AY383" s="24">
        <v>0.13183031357112129</v>
      </c>
      <c r="AZ383" s="24">
        <v>-5.2634981023694127E-2</v>
      </c>
      <c r="BA383" s="24" t="s">
        <v>4485</v>
      </c>
      <c r="BF383" s="24">
        <v>0.53705745646615144</v>
      </c>
      <c r="BG383" s="24">
        <v>-1.4831287946463001</v>
      </c>
      <c r="BH383" s="24"/>
      <c r="BL383" s="3"/>
    </row>
    <row r="384" spans="1:64" x14ac:dyDescent="0.25">
      <c r="A384" s="12">
        <v>45303</v>
      </c>
      <c r="B384" s="115">
        <v>0.47329276538200715</v>
      </c>
      <c r="C384">
        <v>5</v>
      </c>
      <c r="D384" t="s">
        <v>4485</v>
      </c>
      <c r="E384" s="3" t="s">
        <v>4485</v>
      </c>
      <c r="F384" s="13" t="s">
        <v>4485</v>
      </c>
      <c r="H384" s="16">
        <v>0.11217385045569721</v>
      </c>
      <c r="I384">
        <v>5</v>
      </c>
      <c r="J384" t="s">
        <v>4485</v>
      </c>
      <c r="K384" s="3" t="s">
        <v>4485</v>
      </c>
      <c r="L384" s="13" t="s">
        <v>4485</v>
      </c>
      <c r="N384" s="115">
        <v>-2.6545736091140357</v>
      </c>
      <c r="O384">
        <v>5</v>
      </c>
      <c r="P384" t="s">
        <v>4485</v>
      </c>
      <c r="Q384" s="3" t="s">
        <v>4485</v>
      </c>
      <c r="R384" s="13" t="s">
        <v>4485</v>
      </c>
      <c r="T384" s="115">
        <v>0.52959659436448647</v>
      </c>
      <c r="U384">
        <v>5</v>
      </c>
      <c r="V384" t="s">
        <v>4485</v>
      </c>
      <c r="W384" s="3" t="s">
        <v>4485</v>
      </c>
      <c r="X384" s="13" t="s">
        <v>4485</v>
      </c>
      <c r="Z384" s="16">
        <v>2.2316875637410654</v>
      </c>
      <c r="AA384">
        <v>5</v>
      </c>
      <c r="AB384" t="s">
        <v>4485</v>
      </c>
      <c r="AC384" s="3" t="s">
        <v>4485</v>
      </c>
      <c r="AD384" s="13" t="s">
        <v>4485</v>
      </c>
      <c r="AF384" s="16">
        <v>-0.1646946647596837</v>
      </c>
      <c r="AG384">
        <v>5</v>
      </c>
      <c r="AH384" t="s">
        <v>4485</v>
      </c>
      <c r="AI384" s="3" t="s">
        <v>4485</v>
      </c>
      <c r="AJ384" s="13" t="s">
        <v>4485</v>
      </c>
      <c r="AL384" s="115">
        <v>0.38873910590004501</v>
      </c>
      <c r="AM384">
        <v>5</v>
      </c>
      <c r="AN384" t="s">
        <v>4485</v>
      </c>
      <c r="AO384" s="3" t="s">
        <v>4485</v>
      </c>
      <c r="AP384" s="13" t="s">
        <v>4485</v>
      </c>
      <c r="AR384" s="16">
        <v>0.33444816053511706</v>
      </c>
      <c r="AS384">
        <v>5</v>
      </c>
      <c r="AT384" t="s">
        <v>4485</v>
      </c>
      <c r="AU384" s="3" t="s">
        <v>4485</v>
      </c>
      <c r="AV384" s="13" t="s">
        <v>4485</v>
      </c>
      <c r="AY384" s="24">
        <v>1.1426420045086596</v>
      </c>
      <c r="AZ384" s="24" t="s">
        <v>4485</v>
      </c>
      <c r="BA384" s="24" t="s">
        <v>4485</v>
      </c>
      <c r="BF384" s="24">
        <v>0.12110153426429437</v>
      </c>
      <c r="BG384" s="24"/>
      <c r="BH384" s="24"/>
      <c r="BL384" s="3"/>
    </row>
    <row r="385" spans="1:64" x14ac:dyDescent="0.25">
      <c r="A385" s="12">
        <v>45306</v>
      </c>
      <c r="B385" s="115">
        <v>2.2207267833109094</v>
      </c>
      <c r="C385">
        <v>1</v>
      </c>
      <c r="D385" t="s">
        <v>4485</v>
      </c>
      <c r="E385" s="3" t="s">
        <v>4485</v>
      </c>
      <c r="F385" s="13" t="s">
        <v>4485</v>
      </c>
      <c r="H385" s="16">
        <v>2.0513223989158691</v>
      </c>
      <c r="I385">
        <v>1</v>
      </c>
      <c r="J385" t="s">
        <v>4485</v>
      </c>
      <c r="K385" s="3" t="s">
        <v>4485</v>
      </c>
      <c r="L385" s="13" t="s">
        <v>4485</v>
      </c>
      <c r="N385" s="115">
        <v>2.6360640836268527</v>
      </c>
      <c r="O385">
        <v>1</v>
      </c>
      <c r="P385" t="s">
        <v>4485</v>
      </c>
      <c r="Q385" s="3" t="s">
        <v>4485</v>
      </c>
      <c r="R385" s="13" t="s">
        <v>4485</v>
      </c>
      <c r="T385" s="115">
        <v>-1.2754266125576679</v>
      </c>
      <c r="U385">
        <v>1</v>
      </c>
      <c r="V385" t="s">
        <v>4485</v>
      </c>
      <c r="W385" s="3" t="s">
        <v>4485</v>
      </c>
      <c r="X385" s="13" t="s">
        <v>4485</v>
      </c>
      <c r="Z385" s="16">
        <v>1.3907634528490138</v>
      </c>
      <c r="AA385">
        <v>1</v>
      </c>
      <c r="AB385" t="s">
        <v>4485</v>
      </c>
      <c r="AC385" s="3" t="s">
        <v>4485</v>
      </c>
      <c r="AD385" s="13" t="s">
        <v>4485</v>
      </c>
      <c r="AF385" s="16">
        <v>-0.44497503798567395</v>
      </c>
      <c r="AG385">
        <v>1</v>
      </c>
      <c r="AH385" t="s">
        <v>4485</v>
      </c>
      <c r="AI385" s="3" t="s">
        <v>4485</v>
      </c>
      <c r="AJ385" s="13" t="s">
        <v>4485</v>
      </c>
      <c r="AL385" s="115">
        <v>0.60583348947598814</v>
      </c>
      <c r="AM385">
        <v>1</v>
      </c>
      <c r="AN385" t="s">
        <v>4485</v>
      </c>
      <c r="AO385" s="3" t="s">
        <v>4485</v>
      </c>
      <c r="AP385" s="13" t="s">
        <v>4485</v>
      </c>
      <c r="AR385" s="16">
        <v>5.7333333333333334</v>
      </c>
      <c r="AS385">
        <v>1</v>
      </c>
      <c r="AT385" t="s">
        <v>4485</v>
      </c>
      <c r="AU385" s="3" t="s">
        <v>4485</v>
      </c>
      <c r="AV385" s="13" t="s">
        <v>4485</v>
      </c>
      <c r="AY385" s="24">
        <v>0.92671463903118112</v>
      </c>
      <c r="AZ385" s="24" t="s">
        <v>4485</v>
      </c>
      <c r="BA385" s="24" t="s">
        <v>4485</v>
      </c>
      <c r="BF385" s="24">
        <v>1.5791269294484511</v>
      </c>
      <c r="BG385" s="24"/>
      <c r="BH385" s="24"/>
      <c r="BL385" s="3"/>
    </row>
    <row r="386" spans="1:64" x14ac:dyDescent="0.25">
      <c r="A386" s="12">
        <v>45307</v>
      </c>
      <c r="B386" s="115">
        <v>-1.0862409479921036</v>
      </c>
      <c r="C386">
        <v>2</v>
      </c>
      <c r="D386" t="s">
        <v>4485</v>
      </c>
      <c r="E386" s="3" t="s">
        <v>4485</v>
      </c>
      <c r="F386" s="13" t="s">
        <v>4485</v>
      </c>
      <c r="H386" s="16">
        <v>1.7173885591615103</v>
      </c>
      <c r="I386">
        <v>2</v>
      </c>
      <c r="J386" t="s">
        <v>4485</v>
      </c>
      <c r="K386" s="3" t="s">
        <v>4485</v>
      </c>
      <c r="L386" s="13" t="s">
        <v>4485</v>
      </c>
      <c r="N386" s="115">
        <v>-2.9447581091553094</v>
      </c>
      <c r="O386">
        <v>2</v>
      </c>
      <c r="P386" t="s">
        <v>4485</v>
      </c>
      <c r="Q386" s="3" t="s">
        <v>4485</v>
      </c>
      <c r="R386" s="13" t="s">
        <v>4485</v>
      </c>
      <c r="T386" s="115">
        <v>-1.7642403043378334</v>
      </c>
      <c r="U386">
        <v>2</v>
      </c>
      <c r="V386" t="s">
        <v>4485</v>
      </c>
      <c r="W386" s="3" t="s">
        <v>4485</v>
      </c>
      <c r="X386" s="13" t="s">
        <v>4485</v>
      </c>
      <c r="Z386" s="16">
        <v>2.0777867808774215</v>
      </c>
      <c r="AA386">
        <v>2</v>
      </c>
      <c r="AB386" t="s">
        <v>4485</v>
      </c>
      <c r="AC386" s="3" t="s">
        <v>4485</v>
      </c>
      <c r="AD386" s="13" t="s">
        <v>4485</v>
      </c>
      <c r="AF386" s="16">
        <v>-1.5218576256404706</v>
      </c>
      <c r="AG386">
        <v>2</v>
      </c>
      <c r="AH386" t="s">
        <v>4485</v>
      </c>
      <c r="AI386" s="3" t="s">
        <v>4485</v>
      </c>
      <c r="AJ386" s="13" t="s">
        <v>4485</v>
      </c>
      <c r="AL386" s="115">
        <v>-2.3032033772038685</v>
      </c>
      <c r="AM386">
        <v>2</v>
      </c>
      <c r="AN386" t="s">
        <v>4485</v>
      </c>
      <c r="AO386" s="3" t="s">
        <v>4485</v>
      </c>
      <c r="AP386" s="13" t="s">
        <v>4485</v>
      </c>
      <c r="AR386" s="16">
        <v>-1.8032786885245844</v>
      </c>
      <c r="AS386">
        <v>2</v>
      </c>
      <c r="AT386" t="s">
        <v>4485</v>
      </c>
      <c r="AU386" s="3" t="s">
        <v>4485</v>
      </c>
      <c r="AV386" s="13" t="s">
        <v>4485</v>
      </c>
      <c r="AY386" s="24">
        <v>-0.29483039898269464</v>
      </c>
      <c r="AZ386" s="24" t="s">
        <v>4485</v>
      </c>
      <c r="BA386" s="24" t="s">
        <v>4485</v>
      </c>
      <c r="BF386" s="24">
        <v>-1.1052300994762085</v>
      </c>
      <c r="BG386" s="24"/>
      <c r="BH386" s="24"/>
      <c r="BL386" s="3"/>
    </row>
    <row r="387" spans="1:64" x14ac:dyDescent="0.25">
      <c r="A387" s="12">
        <v>45308</v>
      </c>
      <c r="B387" s="115">
        <v>-3.9933444259567388</v>
      </c>
      <c r="C387">
        <v>3</v>
      </c>
      <c r="D387" t="s">
        <v>4485</v>
      </c>
      <c r="E387" s="3" t="s">
        <v>4485</v>
      </c>
      <c r="F387" s="13" t="s">
        <v>4485</v>
      </c>
      <c r="H387" s="16">
        <v>-1.4840079715116545</v>
      </c>
      <c r="I387">
        <v>3</v>
      </c>
      <c r="J387" t="s">
        <v>4485</v>
      </c>
      <c r="K387" s="3" t="s">
        <v>4485</v>
      </c>
      <c r="L387" s="13" t="s">
        <v>4485</v>
      </c>
      <c r="N387" s="115">
        <v>-2.6234743926086459</v>
      </c>
      <c r="O387">
        <v>3</v>
      </c>
      <c r="P387" t="s">
        <v>4485</v>
      </c>
      <c r="Q387" s="3" t="s">
        <v>4485</v>
      </c>
      <c r="R387" s="13" t="s">
        <v>4485</v>
      </c>
      <c r="T387" s="115">
        <v>2.7211768375091037</v>
      </c>
      <c r="U387">
        <v>3</v>
      </c>
      <c r="V387" t="s">
        <v>4485</v>
      </c>
      <c r="W387" s="3" t="s">
        <v>4485</v>
      </c>
      <c r="X387" s="13" t="s">
        <v>4485</v>
      </c>
      <c r="Z387" s="16">
        <v>-0.31751431649374251</v>
      </c>
      <c r="AA387">
        <v>3</v>
      </c>
      <c r="AB387" t="s">
        <v>4485</v>
      </c>
      <c r="AC387" s="3" t="s">
        <v>4485</v>
      </c>
      <c r="AD387" s="13" t="s">
        <v>4485</v>
      </c>
      <c r="AF387" s="16">
        <v>-2.9512697323267028</v>
      </c>
      <c r="AG387">
        <v>3</v>
      </c>
      <c r="AH387" t="s">
        <v>4485</v>
      </c>
      <c r="AI387" s="3" t="s">
        <v>4485</v>
      </c>
      <c r="AJ387" s="13" t="s">
        <v>4485</v>
      </c>
      <c r="AL387" s="115">
        <v>-1.4678782487132322</v>
      </c>
      <c r="AM387">
        <v>3</v>
      </c>
      <c r="AN387" t="s">
        <v>4485</v>
      </c>
      <c r="AO387" s="3" t="s">
        <v>4485</v>
      </c>
      <c r="AP387" s="13" t="s">
        <v>4485</v>
      </c>
      <c r="AR387" s="16">
        <v>-2.0547065622190832</v>
      </c>
      <c r="AS387">
        <v>3</v>
      </c>
      <c r="AT387" t="s">
        <v>4485</v>
      </c>
      <c r="AU387" s="3" t="s">
        <v>4485</v>
      </c>
      <c r="AV387" s="13" t="s">
        <v>4485</v>
      </c>
      <c r="AY387" s="24">
        <v>-2.0894323334377187</v>
      </c>
      <c r="AZ387" s="24" t="s">
        <v>4485</v>
      </c>
      <c r="BA387" s="24" t="s">
        <v>4485</v>
      </c>
      <c r="BF387" s="24">
        <v>-1.6261655337139787</v>
      </c>
      <c r="BG387" s="24"/>
      <c r="BH387" s="24"/>
      <c r="BL387" s="3"/>
    </row>
    <row r="388" spans="1:64" x14ac:dyDescent="0.25">
      <c r="A388" s="12">
        <v>45309</v>
      </c>
      <c r="B388" s="115">
        <v>-0.55459272097054513</v>
      </c>
      <c r="C388">
        <v>4</v>
      </c>
      <c r="D388">
        <v>-3.0087897227856772</v>
      </c>
      <c r="E388" s="3" t="s">
        <v>4485</v>
      </c>
      <c r="F388" s="13" t="s">
        <v>4485</v>
      </c>
      <c r="H388" s="16">
        <v>9.3517574008216281E-2</v>
      </c>
      <c r="I388">
        <v>4</v>
      </c>
      <c r="J388">
        <v>2.4739358762122139</v>
      </c>
      <c r="K388" s="3" t="s">
        <v>4485</v>
      </c>
      <c r="L388" s="13" t="s">
        <v>4485</v>
      </c>
      <c r="N388" s="115">
        <v>4.205224317675996</v>
      </c>
      <c r="O388">
        <v>4</v>
      </c>
      <c r="P388">
        <v>-1.60380488883973</v>
      </c>
      <c r="Q388" s="3" t="s">
        <v>4485</v>
      </c>
      <c r="R388" s="13" t="s">
        <v>4485</v>
      </c>
      <c r="T388" s="115">
        <v>-2.1658274928522721</v>
      </c>
      <c r="U388">
        <v>4</v>
      </c>
      <c r="V388">
        <v>-2.0195621325765321</v>
      </c>
      <c r="W388" s="3" t="s">
        <v>4485</v>
      </c>
      <c r="X388" s="13" t="s">
        <v>4485</v>
      </c>
      <c r="Z388" s="16">
        <v>-1.8315226665149775</v>
      </c>
      <c r="AA388">
        <v>4</v>
      </c>
      <c r="AB388">
        <v>3.5395044693742874</v>
      </c>
      <c r="AC388" s="3" t="s">
        <v>4485</v>
      </c>
      <c r="AD388" s="13" t="s">
        <v>4485</v>
      </c>
      <c r="AF388" s="16">
        <v>-0.46767349546014508</v>
      </c>
      <c r="AG388">
        <v>4</v>
      </c>
      <c r="AH388">
        <v>-5.4544272526329634</v>
      </c>
      <c r="AI388" s="3" t="s">
        <v>4485</v>
      </c>
      <c r="AJ388" s="13" t="s">
        <v>4485</v>
      </c>
      <c r="AL388" s="115">
        <v>1.9347349413142131E-2</v>
      </c>
      <c r="AM388">
        <v>4</v>
      </c>
      <c r="AN388">
        <v>-2.7587936547745939</v>
      </c>
      <c r="AO388" s="3" t="s">
        <v>4485</v>
      </c>
      <c r="AP388" s="13" t="s">
        <v>4485</v>
      </c>
      <c r="AR388" s="16">
        <v>3.6973908483020756</v>
      </c>
      <c r="AS388">
        <v>4</v>
      </c>
      <c r="AT388">
        <v>5.8060200668896291</v>
      </c>
      <c r="AU388" s="3" t="s">
        <v>4485</v>
      </c>
      <c r="AV388" s="13" t="s">
        <v>4485</v>
      </c>
      <c r="AY388" s="24">
        <v>-0.50853075405793513</v>
      </c>
      <c r="AZ388" s="24">
        <v>-0.85438301489338453</v>
      </c>
      <c r="BA388" s="24" t="s">
        <v>4485</v>
      </c>
      <c r="BF388" s="24">
        <v>0.37891139454389128</v>
      </c>
      <c r="BG388" s="24">
        <v>-0.69941855271620001</v>
      </c>
      <c r="BH388" s="24"/>
      <c r="BL388" s="3"/>
    </row>
    <row r="389" spans="1:64" x14ac:dyDescent="0.25">
      <c r="A389" s="12">
        <v>45310</v>
      </c>
      <c r="B389" s="115">
        <v>0.13942140118509383</v>
      </c>
      <c r="C389">
        <v>5</v>
      </c>
      <c r="D389" t="s">
        <v>4485</v>
      </c>
      <c r="E389" s="3" t="s">
        <v>4485</v>
      </c>
      <c r="F389" s="13" t="s">
        <v>4485</v>
      </c>
      <c r="H389" s="16">
        <v>-0.19772745946719222</v>
      </c>
      <c r="I389">
        <v>5</v>
      </c>
      <c r="J389" t="s">
        <v>4485</v>
      </c>
      <c r="K389" s="3" t="s">
        <v>4485</v>
      </c>
      <c r="L389" s="13" t="s">
        <v>4485</v>
      </c>
      <c r="N389" s="115">
        <v>1.2140287769784122</v>
      </c>
      <c r="O389">
        <v>5</v>
      </c>
      <c r="P389" t="s">
        <v>4485</v>
      </c>
      <c r="Q389" s="3" t="s">
        <v>4485</v>
      </c>
      <c r="R389" s="13" t="s">
        <v>4485</v>
      </c>
      <c r="T389" s="115">
        <v>-0.54309876638994492</v>
      </c>
      <c r="U389">
        <v>5</v>
      </c>
      <c r="V389" t="s">
        <v>4485</v>
      </c>
      <c r="W389" s="3" t="s">
        <v>4485</v>
      </c>
      <c r="X389" s="13" t="s">
        <v>4485</v>
      </c>
      <c r="Z389" s="16">
        <v>3.9457674256909381</v>
      </c>
      <c r="AA389">
        <v>5</v>
      </c>
      <c r="AB389" t="s">
        <v>4485</v>
      </c>
      <c r="AC389" s="3" t="s">
        <v>4485</v>
      </c>
      <c r="AD389" s="13" t="s">
        <v>4485</v>
      </c>
      <c r="AF389" s="16">
        <v>1.5104632240023963</v>
      </c>
      <c r="AG389">
        <v>5</v>
      </c>
      <c r="AH389" t="s">
        <v>4485</v>
      </c>
      <c r="AI389" s="3" t="s">
        <v>4485</v>
      </c>
      <c r="AJ389" s="13" t="s">
        <v>4485</v>
      </c>
      <c r="AL389" s="115">
        <v>1.3024695338190611</v>
      </c>
      <c r="AM389">
        <v>5</v>
      </c>
      <c r="AN389" t="s">
        <v>4485</v>
      </c>
      <c r="AO389" s="3" t="s">
        <v>4485</v>
      </c>
      <c r="AP389" s="13" t="s">
        <v>4485</v>
      </c>
      <c r="AR389" s="16">
        <v>4.2609685168795108</v>
      </c>
      <c r="AS389">
        <v>5</v>
      </c>
      <c r="AT389" t="s">
        <v>4485</v>
      </c>
      <c r="AU389" s="3" t="s">
        <v>4485</v>
      </c>
      <c r="AV389" s="13" t="s">
        <v>4485</v>
      </c>
      <c r="AY389" s="24">
        <v>0.74619389858939045</v>
      </c>
      <c r="AZ389" s="24" t="s">
        <v>4485</v>
      </c>
      <c r="BA389" s="24" t="s">
        <v>4485</v>
      </c>
      <c r="BF389" s="24">
        <v>1.4075895552598383</v>
      </c>
      <c r="BG389" s="24"/>
      <c r="BH389" s="24"/>
      <c r="BL389" s="3"/>
    </row>
    <row r="390" spans="1:64" x14ac:dyDescent="0.25">
      <c r="A390" s="12">
        <v>45311</v>
      </c>
      <c r="B390" s="115">
        <v>0.34806822137138876</v>
      </c>
      <c r="C390">
        <v>6</v>
      </c>
      <c r="D390" t="s">
        <v>4485</v>
      </c>
      <c r="E390" s="3" t="s">
        <v>4485</v>
      </c>
      <c r="F390" s="13" t="s">
        <v>4485</v>
      </c>
      <c r="H390" s="16">
        <v>-0.47856674306382868</v>
      </c>
      <c r="I390">
        <v>6</v>
      </c>
      <c r="J390" t="s">
        <v>4485</v>
      </c>
      <c r="K390" s="3" t="s">
        <v>4485</v>
      </c>
      <c r="L390" s="13" t="s">
        <v>4485</v>
      </c>
      <c r="N390" s="115">
        <v>-3.1874722345624091</v>
      </c>
      <c r="O390">
        <v>6</v>
      </c>
      <c r="P390" t="s">
        <v>4485</v>
      </c>
      <c r="Q390" s="3" t="s">
        <v>4485</v>
      </c>
      <c r="R390" s="13" t="s">
        <v>4485</v>
      </c>
      <c r="T390" s="115">
        <v>-2.0984476168187798</v>
      </c>
      <c r="U390">
        <v>6</v>
      </c>
      <c r="V390" t="s">
        <v>4485</v>
      </c>
      <c r="W390" s="3" t="s">
        <v>4485</v>
      </c>
      <c r="X390" s="13" t="s">
        <v>4485</v>
      </c>
      <c r="Z390" s="16">
        <v>-3.2329988851727984</v>
      </c>
      <c r="AA390">
        <v>6</v>
      </c>
      <c r="AB390" t="s">
        <v>4485</v>
      </c>
      <c r="AC390" s="3" t="s">
        <v>4485</v>
      </c>
      <c r="AD390" s="13" t="s">
        <v>4485</v>
      </c>
      <c r="AF390" s="16">
        <v>-0.30256502890174641</v>
      </c>
      <c r="AG390">
        <v>6</v>
      </c>
      <c r="AH390" t="s">
        <v>4485</v>
      </c>
      <c r="AI390" s="3" t="s">
        <v>4485</v>
      </c>
      <c r="AJ390" s="13" t="s">
        <v>4485</v>
      </c>
      <c r="AL390" s="115">
        <v>-1.0820444274711987</v>
      </c>
      <c r="AM390">
        <v>6</v>
      </c>
      <c r="AN390" t="s">
        <v>4485</v>
      </c>
      <c r="AO390" s="3" t="s">
        <v>4485</v>
      </c>
      <c r="AP390" s="13" t="s">
        <v>4485</v>
      </c>
      <c r="AR390" s="16">
        <v>1.9160805238903658</v>
      </c>
      <c r="AS390">
        <v>6</v>
      </c>
      <c r="AT390" t="s">
        <v>4485</v>
      </c>
      <c r="AU390" s="3" t="s">
        <v>4485</v>
      </c>
      <c r="AV390" s="13" t="s">
        <v>4485</v>
      </c>
      <c r="AY390" s="24">
        <v>-0.23401657540329557</v>
      </c>
      <c r="AZ390" s="24" t="s">
        <v>4485</v>
      </c>
      <c r="BA390" s="24" t="s">
        <v>4485</v>
      </c>
      <c r="BF390" s="24">
        <v>-0.90038080547794297</v>
      </c>
      <c r="BG390" s="24"/>
      <c r="BH390" s="24"/>
      <c r="BL390" s="3"/>
    </row>
    <row r="391" spans="1:64" x14ac:dyDescent="0.25">
      <c r="A391" s="12">
        <v>45314</v>
      </c>
      <c r="B391" s="115">
        <v>-3.3992369060006973</v>
      </c>
      <c r="C391">
        <v>2</v>
      </c>
      <c r="D391" t="s">
        <v>4485</v>
      </c>
      <c r="E391" s="3" t="s">
        <v>4485</v>
      </c>
      <c r="F391" s="13" t="s">
        <v>4485</v>
      </c>
      <c r="H391" s="16">
        <v>-2.2302188990203846</v>
      </c>
      <c r="I391">
        <v>2</v>
      </c>
      <c r="J391" t="s">
        <v>4485</v>
      </c>
      <c r="K391" s="3" t="s">
        <v>4485</v>
      </c>
      <c r="L391" s="13" t="s">
        <v>4485</v>
      </c>
      <c r="N391" s="115">
        <v>-1.1930710106688185</v>
      </c>
      <c r="O391">
        <v>2</v>
      </c>
      <c r="P391" t="s">
        <v>4485</v>
      </c>
      <c r="Q391" s="3" t="s">
        <v>4485</v>
      </c>
      <c r="R391" s="13" t="s">
        <v>4485</v>
      </c>
      <c r="T391" s="115">
        <v>-1.1872509960159314</v>
      </c>
      <c r="U391">
        <v>2</v>
      </c>
      <c r="V391" t="s">
        <v>4485</v>
      </c>
      <c r="W391" s="3" t="s">
        <v>4485</v>
      </c>
      <c r="X391" s="13" t="s">
        <v>4485</v>
      </c>
      <c r="Z391" s="16">
        <v>-0.89861751152073199</v>
      </c>
      <c r="AA391">
        <v>2</v>
      </c>
      <c r="AB391" t="s">
        <v>4485</v>
      </c>
      <c r="AC391" s="3" t="s">
        <v>4485</v>
      </c>
      <c r="AD391" s="13" t="s">
        <v>4485</v>
      </c>
      <c r="AF391" s="16">
        <v>-4.4752457308510998</v>
      </c>
      <c r="AG391">
        <v>2</v>
      </c>
      <c r="AH391" t="s">
        <v>4485</v>
      </c>
      <c r="AI391" s="3" t="s">
        <v>4485</v>
      </c>
      <c r="AJ391" s="13" t="s">
        <v>4485</v>
      </c>
      <c r="AL391" s="115">
        <v>-4.8581172382729552</v>
      </c>
      <c r="AM391">
        <v>2</v>
      </c>
      <c r="AN391" t="s">
        <v>4485</v>
      </c>
      <c r="AO391" s="3" t="s">
        <v>4485</v>
      </c>
      <c r="AP391" s="13" t="s">
        <v>4485</v>
      </c>
      <c r="AR391" s="16">
        <v>-5.6996668253212732</v>
      </c>
      <c r="AS391">
        <v>2</v>
      </c>
      <c r="AT391" t="s">
        <v>4485</v>
      </c>
      <c r="AU391" s="3" t="s">
        <v>4485</v>
      </c>
      <c r="AV391" s="13" t="s">
        <v>4485</v>
      </c>
      <c r="AY391" s="24">
        <v>-1.5436820293160516</v>
      </c>
      <c r="AZ391" s="24" t="s">
        <v>4485</v>
      </c>
      <c r="BA391" s="24" t="s">
        <v>4485</v>
      </c>
      <c r="BF391" s="24">
        <v>-3.1154979432287306</v>
      </c>
      <c r="BG391" s="24"/>
      <c r="BH391" s="24"/>
      <c r="BL391" s="3"/>
    </row>
    <row r="392" spans="1:64" x14ac:dyDescent="0.25">
      <c r="A392" s="12">
        <v>45315</v>
      </c>
      <c r="B392" s="115">
        <v>0.25134649910232987</v>
      </c>
      <c r="C392">
        <v>3</v>
      </c>
      <c r="D392" t="s">
        <v>4485</v>
      </c>
      <c r="E392" s="3" t="s">
        <v>4485</v>
      </c>
      <c r="F392" s="13" t="s">
        <v>4485</v>
      </c>
      <c r="H392" s="16">
        <v>-0.20579641712259339</v>
      </c>
      <c r="I392">
        <v>3</v>
      </c>
      <c r="J392" t="s">
        <v>4485</v>
      </c>
      <c r="K392" s="3" t="s">
        <v>4485</v>
      </c>
      <c r="L392" s="13" t="s">
        <v>4485</v>
      </c>
      <c r="N392" s="115">
        <v>2.0318123766399627</v>
      </c>
      <c r="O392">
        <v>3</v>
      </c>
      <c r="P392" t="s">
        <v>4485</v>
      </c>
      <c r="Q392" s="3" t="s">
        <v>4485</v>
      </c>
      <c r="R392" s="13" t="s">
        <v>4485</v>
      </c>
      <c r="T392" s="115">
        <v>0.3467462301427206</v>
      </c>
      <c r="U392">
        <v>3</v>
      </c>
      <c r="V392" t="s">
        <v>4485</v>
      </c>
      <c r="W392" s="3" t="s">
        <v>4485</v>
      </c>
      <c r="X392" s="13" t="s">
        <v>4485</v>
      </c>
      <c r="Z392" s="16">
        <v>7.294815159265287</v>
      </c>
      <c r="AA392">
        <v>3</v>
      </c>
      <c r="AB392" t="s">
        <v>4485</v>
      </c>
      <c r="AC392" s="3" t="s">
        <v>4485</v>
      </c>
      <c r="AD392" s="13" t="s">
        <v>4485</v>
      </c>
      <c r="AF392" s="16">
        <v>2.1741192090663333</v>
      </c>
      <c r="AG392">
        <v>3</v>
      </c>
      <c r="AH392" t="s">
        <v>4485</v>
      </c>
      <c r="AI392" s="3" t="s">
        <v>4485</v>
      </c>
      <c r="AJ392" s="13" t="s">
        <v>4485</v>
      </c>
      <c r="AL392" s="115">
        <v>1.0956310022994755</v>
      </c>
      <c r="AM392">
        <v>3</v>
      </c>
      <c r="AN392" t="s">
        <v>4485</v>
      </c>
      <c r="AO392" s="3" t="s">
        <v>4485</v>
      </c>
      <c r="AP392" s="13" t="s">
        <v>4485</v>
      </c>
      <c r="AR392" s="16">
        <v>1.3753943217665587</v>
      </c>
      <c r="AS392">
        <v>3</v>
      </c>
      <c r="AT392" t="s">
        <v>4485</v>
      </c>
      <c r="AU392" s="3" t="s">
        <v>4485</v>
      </c>
      <c r="AV392" s="13" t="s">
        <v>4485</v>
      </c>
      <c r="AY392" s="24">
        <v>1.0130045011959312</v>
      </c>
      <c r="AZ392" s="24" t="s">
        <v>4485</v>
      </c>
      <c r="BA392" s="24" t="s">
        <v>4485</v>
      </c>
      <c r="BF392" s="24">
        <v>1.6718932076605078</v>
      </c>
      <c r="BG392" s="24"/>
      <c r="BH392" s="24"/>
      <c r="BL392" s="3"/>
    </row>
    <row r="393" spans="1:64" x14ac:dyDescent="0.25">
      <c r="A393" s="12">
        <v>45316</v>
      </c>
      <c r="B393" s="115">
        <v>1.1461318051575891</v>
      </c>
      <c r="C393">
        <v>4</v>
      </c>
      <c r="D393">
        <v>-1.5684907633321716</v>
      </c>
      <c r="E393" s="3" t="s">
        <v>4485</v>
      </c>
      <c r="F393" s="13" t="s">
        <v>4485</v>
      </c>
      <c r="H393" s="16">
        <v>0.40574081544741175</v>
      </c>
      <c r="I393">
        <v>4</v>
      </c>
      <c r="J393">
        <v>-2.6971509752522582</v>
      </c>
      <c r="K393" s="3" t="s">
        <v>4485</v>
      </c>
      <c r="L393" s="13" t="s">
        <v>4485</v>
      </c>
      <c r="N393" s="115">
        <v>6.8388711879836164</v>
      </c>
      <c r="O393">
        <v>4</v>
      </c>
      <c r="P393">
        <v>5.5418165467625844</v>
      </c>
      <c r="Q393" s="3" t="s">
        <v>4485</v>
      </c>
      <c r="R393" s="13" t="s">
        <v>4485</v>
      </c>
      <c r="T393" s="115">
        <v>-0.45269473909781516</v>
      </c>
      <c r="U393">
        <v>4</v>
      </c>
      <c r="V393">
        <v>-3.8896216411927393</v>
      </c>
      <c r="W393" s="3" t="s">
        <v>4485</v>
      </c>
      <c r="X393" s="13" t="s">
        <v>4485</v>
      </c>
      <c r="Z393" s="16">
        <v>-3.7705184462863715</v>
      </c>
      <c r="AA393">
        <v>4</v>
      </c>
      <c r="AB393">
        <v>2.9202155397184</v>
      </c>
      <c r="AC393" s="3" t="s">
        <v>4485</v>
      </c>
      <c r="AD393" s="13" t="s">
        <v>4485</v>
      </c>
      <c r="AF393" s="16">
        <v>2.3343775379974558</v>
      </c>
      <c r="AG393">
        <v>4</v>
      </c>
      <c r="AH393">
        <v>1.0818492287240307</v>
      </c>
      <c r="AI393" s="3" t="s">
        <v>4485</v>
      </c>
      <c r="AJ393" s="13" t="s">
        <v>4485</v>
      </c>
      <c r="AL393" s="115">
        <v>1.5052180893765053</v>
      </c>
      <c r="AM393">
        <v>4</v>
      </c>
      <c r="AN393">
        <v>-2.166483977045595</v>
      </c>
      <c r="AO393" s="3" t="s">
        <v>4485</v>
      </c>
      <c r="AP393" s="13" t="s">
        <v>4485</v>
      </c>
      <c r="AR393" s="16">
        <v>0.34851879512074535</v>
      </c>
      <c r="AS393">
        <v>4</v>
      </c>
      <c r="AT393">
        <v>1.9345049943102881</v>
      </c>
      <c r="AU393" s="3" t="s">
        <v>4485</v>
      </c>
      <c r="AV393" s="13" t="s">
        <v>4485</v>
      </c>
      <c r="AY393" s="24">
        <v>-0.47240717909756563</v>
      </c>
      <c r="AZ393" s="24">
        <v>-0.5108970401519014</v>
      </c>
      <c r="BA393" s="24" t="s">
        <v>4485</v>
      </c>
      <c r="BF393" s="24">
        <v>1.1733464789555561</v>
      </c>
      <c r="BG393" s="24">
        <v>0.118497526713</v>
      </c>
      <c r="BH393" s="24"/>
      <c r="BL393" s="3"/>
    </row>
    <row r="394" spans="1:64" x14ac:dyDescent="0.25">
      <c r="A394" s="12">
        <v>45320</v>
      </c>
      <c r="B394" s="115">
        <v>1.558073654390947</v>
      </c>
      <c r="C394">
        <v>1</v>
      </c>
      <c r="D394" t="s">
        <v>4485</v>
      </c>
      <c r="E394" s="3" t="s">
        <v>4485</v>
      </c>
      <c r="F394" s="13" t="s">
        <v>4485</v>
      </c>
      <c r="H394" s="16">
        <v>2.5172223115079597</v>
      </c>
      <c r="I394">
        <v>1</v>
      </c>
      <c r="J394" t="s">
        <v>4485</v>
      </c>
      <c r="K394" s="3" t="s">
        <v>4485</v>
      </c>
      <c r="L394" s="13" t="s">
        <v>4485</v>
      </c>
      <c r="N394" s="115">
        <v>4.4413675577803859</v>
      </c>
      <c r="O394">
        <v>1</v>
      </c>
      <c r="P394" t="s">
        <v>4485</v>
      </c>
      <c r="Q394" s="3" t="s">
        <v>4485</v>
      </c>
      <c r="R394" s="13" t="s">
        <v>4485</v>
      </c>
      <c r="T394" s="115">
        <v>0.59198665339181444</v>
      </c>
      <c r="U394">
        <v>1</v>
      </c>
      <c r="V394" t="s">
        <v>4485</v>
      </c>
      <c r="W394" s="3" t="s">
        <v>4485</v>
      </c>
      <c r="X394" s="13" t="s">
        <v>4485</v>
      </c>
      <c r="Z394" s="16">
        <v>1.3454934414231881</v>
      </c>
      <c r="AA394">
        <v>1</v>
      </c>
      <c r="AB394" t="s">
        <v>4485</v>
      </c>
      <c r="AC394" s="3" t="s">
        <v>4485</v>
      </c>
      <c r="AD394" s="13" t="s">
        <v>4485</v>
      </c>
      <c r="AF394" s="16">
        <v>2.3310129022017474</v>
      </c>
      <c r="AG394">
        <v>1</v>
      </c>
      <c r="AH394" t="s">
        <v>4485</v>
      </c>
      <c r="AI394" s="3" t="s">
        <v>4485</v>
      </c>
      <c r="AJ394" s="13" t="s">
        <v>4485</v>
      </c>
      <c r="AL394" s="115">
        <v>1.1467738746457583</v>
      </c>
      <c r="AM394">
        <v>1</v>
      </c>
      <c r="AN394" t="s">
        <v>4485</v>
      </c>
      <c r="AO394" s="3" t="s">
        <v>4485</v>
      </c>
      <c r="AP394" s="13" t="s">
        <v>4485</v>
      </c>
      <c r="AR394" s="16">
        <v>2.6048127015628872</v>
      </c>
      <c r="AS394">
        <v>1</v>
      </c>
      <c r="AT394" t="s">
        <v>4485</v>
      </c>
      <c r="AU394" s="3" t="s">
        <v>4485</v>
      </c>
      <c r="AV394" s="13" t="s">
        <v>4485</v>
      </c>
      <c r="AY394" s="24">
        <v>1.8030591122392592</v>
      </c>
      <c r="AZ394" s="24" t="s">
        <v>4485</v>
      </c>
      <c r="BA394" s="24" t="s">
        <v>4485</v>
      </c>
      <c r="BF394" s="24">
        <v>2.0557954468172674</v>
      </c>
      <c r="BG394" s="24"/>
      <c r="BH394" s="24"/>
      <c r="BL394" s="3"/>
    </row>
    <row r="395" spans="1:64" x14ac:dyDescent="0.25">
      <c r="A395" s="12">
        <v>45321</v>
      </c>
      <c r="B395" s="115">
        <v>-0.24407252440724847</v>
      </c>
      <c r="C395">
        <v>2</v>
      </c>
      <c r="D395" t="s">
        <v>4485</v>
      </c>
      <c r="E395" s="3" t="s">
        <v>4485</v>
      </c>
      <c r="F395" s="13" t="s">
        <v>4485</v>
      </c>
      <c r="H395" s="16">
        <v>-1.7589915823484399</v>
      </c>
      <c r="I395">
        <v>2</v>
      </c>
      <c r="J395" t="s">
        <v>4485</v>
      </c>
      <c r="K395" s="3" t="s">
        <v>4485</v>
      </c>
      <c r="L395" s="13" t="s">
        <v>4485</v>
      </c>
      <c r="N395" s="115">
        <v>-3.9567611666326807</v>
      </c>
      <c r="O395">
        <v>2</v>
      </c>
      <c r="P395" t="s">
        <v>4485</v>
      </c>
      <c r="Q395" s="3" t="s">
        <v>4485</v>
      </c>
      <c r="R395" s="13" t="s">
        <v>4485</v>
      </c>
      <c r="T395" s="115">
        <v>4.5261214990771155</v>
      </c>
      <c r="U395">
        <v>2</v>
      </c>
      <c r="V395" t="s">
        <v>4485</v>
      </c>
      <c r="W395" s="3" t="s">
        <v>4485</v>
      </c>
      <c r="X395" s="13" t="s">
        <v>4485</v>
      </c>
      <c r="Z395" s="16">
        <v>1.016553716253747</v>
      </c>
      <c r="AA395">
        <v>2</v>
      </c>
      <c r="AB395" t="s">
        <v>4485</v>
      </c>
      <c r="AC395" s="3" t="s">
        <v>4485</v>
      </c>
      <c r="AD395" s="13" t="s">
        <v>4485</v>
      </c>
      <c r="AF395" s="16">
        <v>0.1595426444193474</v>
      </c>
      <c r="AG395">
        <v>2</v>
      </c>
      <c r="AH395" t="s">
        <v>4485</v>
      </c>
      <c r="AI395" s="3" t="s">
        <v>4485</v>
      </c>
      <c r="AJ395" s="13" t="s">
        <v>4485</v>
      </c>
      <c r="AL395" s="115">
        <v>2.5477291978888323</v>
      </c>
      <c r="AM395">
        <v>2</v>
      </c>
      <c r="AN395" t="s">
        <v>4485</v>
      </c>
      <c r="AO395" s="3" t="s">
        <v>4485</v>
      </c>
      <c r="AP395" s="13" t="s">
        <v>4485</v>
      </c>
      <c r="AR395" s="16">
        <v>3.7475822050290133</v>
      </c>
      <c r="AS395">
        <v>2</v>
      </c>
      <c r="AT395" t="s">
        <v>4485</v>
      </c>
      <c r="AU395" s="3" t="s">
        <v>4485</v>
      </c>
      <c r="AV395" s="13" t="s">
        <v>4485</v>
      </c>
      <c r="AY395" s="24">
        <v>-0.99136979243338741</v>
      </c>
      <c r="AZ395" s="24" t="s">
        <v>4485</v>
      </c>
      <c r="BA395" s="24" t="s">
        <v>4485</v>
      </c>
      <c r="BF395" s="24">
        <v>0.8195743766768806</v>
      </c>
      <c r="BG395" s="24"/>
      <c r="BH395" s="24"/>
      <c r="BL395" s="3"/>
    </row>
    <row r="396" spans="1:64" x14ac:dyDescent="0.25">
      <c r="A396" s="12">
        <v>45322</v>
      </c>
      <c r="B396" s="115">
        <v>1.2932541069556058</v>
      </c>
      <c r="C396">
        <v>3</v>
      </c>
      <c r="D396" t="s">
        <v>4485</v>
      </c>
      <c r="E396" s="3" t="s">
        <v>4485</v>
      </c>
      <c r="F396" s="13" t="s">
        <v>4485</v>
      </c>
      <c r="H396" s="16">
        <v>0.92201919227981755</v>
      </c>
      <c r="I396">
        <v>3</v>
      </c>
      <c r="J396" t="s">
        <v>4485</v>
      </c>
      <c r="K396" s="3" t="s">
        <v>4485</v>
      </c>
      <c r="L396" s="13" t="s">
        <v>4485</v>
      </c>
      <c r="N396" s="115">
        <v>1.5077511148863927</v>
      </c>
      <c r="O396">
        <v>3</v>
      </c>
      <c r="P396" t="s">
        <v>4485</v>
      </c>
      <c r="Q396" s="3" t="s">
        <v>4485</v>
      </c>
      <c r="R396" s="13" t="s">
        <v>4485</v>
      </c>
      <c r="T396" s="115">
        <v>-2.4696097248880355</v>
      </c>
      <c r="U396">
        <v>3</v>
      </c>
      <c r="V396" t="s">
        <v>4485</v>
      </c>
      <c r="W396" s="3" t="s">
        <v>4485</v>
      </c>
      <c r="X396" s="13" t="s">
        <v>4485</v>
      </c>
      <c r="Z396" s="16">
        <v>10.244707176244154</v>
      </c>
      <c r="AA396">
        <v>3</v>
      </c>
      <c r="AB396" t="s">
        <v>4485</v>
      </c>
      <c r="AC396" s="3" t="s">
        <v>4485</v>
      </c>
      <c r="AD396" s="13" t="s">
        <v>4485</v>
      </c>
      <c r="AF396" s="16">
        <v>0.87387447180372113</v>
      </c>
      <c r="AG396">
        <v>3</v>
      </c>
      <c r="AH396" t="s">
        <v>4485</v>
      </c>
      <c r="AI396" s="3" t="s">
        <v>4485</v>
      </c>
      <c r="AJ396" s="13" t="s">
        <v>4485</v>
      </c>
      <c r="AL396" s="115">
        <v>1.9951709238785162</v>
      </c>
      <c r="AM396">
        <v>3</v>
      </c>
      <c r="AN396" t="s">
        <v>4485</v>
      </c>
      <c r="AO396" s="3" t="s">
        <v>4485</v>
      </c>
      <c r="AP396" s="13" t="s">
        <v>4485</v>
      </c>
      <c r="AR396" s="16">
        <v>-0.60591936611512998</v>
      </c>
      <c r="AS396">
        <v>3</v>
      </c>
      <c r="AT396" t="s">
        <v>4485</v>
      </c>
      <c r="AU396" s="3" t="s">
        <v>4485</v>
      </c>
      <c r="AV396" s="13" t="s">
        <v>4485</v>
      </c>
      <c r="AY396" s="24">
        <v>0.94600433972522291</v>
      </c>
      <c r="AZ396" s="24" t="s">
        <v>4485</v>
      </c>
      <c r="BA396" s="24" t="s">
        <v>4485</v>
      </c>
      <c r="BF396" s="24">
        <v>1.4622737864876736</v>
      </c>
      <c r="BG396" s="24"/>
      <c r="BH396" s="24"/>
      <c r="BL396" s="3"/>
    </row>
    <row r="397" spans="1:64" x14ac:dyDescent="0.25">
      <c r="A397" s="12">
        <v>45323</v>
      </c>
      <c r="B397" s="115">
        <v>-0.72463768115942806</v>
      </c>
      <c r="C397">
        <v>4</v>
      </c>
      <c r="D397">
        <v>3.044412607449857</v>
      </c>
      <c r="E397" s="3">
        <v>45323</v>
      </c>
      <c r="F397" s="13">
        <v>-6.0479666319082304</v>
      </c>
      <c r="H397" s="16">
        <v>-0.80411962234114076</v>
      </c>
      <c r="I397">
        <v>4</v>
      </c>
      <c r="J397">
        <v>1.2343163465549032</v>
      </c>
      <c r="K397" s="3">
        <v>45323</v>
      </c>
      <c r="L397" s="13">
        <v>-7.3066848939794422</v>
      </c>
      <c r="N397" s="115">
        <v>6.2761506276152998E-2</v>
      </c>
      <c r="O397">
        <v>4</v>
      </c>
      <c r="P397">
        <v>8.8529813381884459</v>
      </c>
      <c r="Q397" s="3">
        <v>45323</v>
      </c>
      <c r="R397" s="13">
        <v>26.029688480033442</v>
      </c>
      <c r="T397" s="115">
        <v>1.9391235896090289</v>
      </c>
      <c r="U397">
        <v>4</v>
      </c>
      <c r="V397">
        <v>4.0635379834994181</v>
      </c>
      <c r="W397" s="3">
        <v>45323</v>
      </c>
      <c r="X397" s="13">
        <v>27.897757986048543</v>
      </c>
      <c r="Z397" s="16">
        <v>-0.4588986432561874</v>
      </c>
      <c r="AA397">
        <v>4</v>
      </c>
      <c r="AB397">
        <v>8.1098651064521263</v>
      </c>
      <c r="AC397" s="3">
        <v>45323</v>
      </c>
      <c r="AD397" s="13">
        <v>16.997394267388266</v>
      </c>
      <c r="AF397" s="16">
        <v>2.6318098078774849E-2</v>
      </c>
      <c r="AG397">
        <v>4</v>
      </c>
      <c r="AH397">
        <v>5.8313029353753372</v>
      </c>
      <c r="AI397" s="3">
        <v>45323</v>
      </c>
      <c r="AJ397" s="13">
        <v>-11.204174706191894</v>
      </c>
      <c r="AL397" s="115">
        <v>-0.31771741839024026</v>
      </c>
      <c r="AM397">
        <v>4</v>
      </c>
      <c r="AN397">
        <v>7.044420658282041</v>
      </c>
      <c r="AO397" s="3">
        <v>45323</v>
      </c>
      <c r="AP397" s="13">
        <v>12.642959815011579</v>
      </c>
      <c r="AR397" s="16">
        <v>2.3094958968347066</v>
      </c>
      <c r="AS397">
        <v>4</v>
      </c>
      <c r="AT397">
        <v>8.6258401792382458</v>
      </c>
      <c r="AU397" s="3">
        <v>45323</v>
      </c>
      <c r="AV397" s="13">
        <v>25.254955884038033</v>
      </c>
      <c r="AY397" s="24">
        <v>-0.13003033273956652</v>
      </c>
      <c r="AZ397" s="24">
        <v>1.1349891278762185</v>
      </c>
      <c r="BA397" s="24">
        <v>1.3151315016280751</v>
      </c>
      <c r="BF397" s="24">
        <v>0.29067605976216437</v>
      </c>
      <c r="BG397" s="24">
        <v>5.8238287745684003</v>
      </c>
      <c r="BH397" s="24">
        <v>9.9318233514251997</v>
      </c>
      <c r="BL397" s="3"/>
    </row>
    <row r="398" spans="1:64" x14ac:dyDescent="0.25">
      <c r="A398" s="12">
        <v>45324</v>
      </c>
      <c r="B398" s="115">
        <v>-4.5881126173096938</v>
      </c>
      <c r="C398">
        <v>5</v>
      </c>
      <c r="D398" t="s">
        <v>4485</v>
      </c>
      <c r="E398" s="3" t="s">
        <v>4485</v>
      </c>
      <c r="F398" s="13" t="s">
        <v>4485</v>
      </c>
      <c r="H398" s="16">
        <v>-9.307276561198885E-2</v>
      </c>
      <c r="I398">
        <v>5</v>
      </c>
      <c r="J398" t="s">
        <v>4485</v>
      </c>
      <c r="K398" s="3" t="s">
        <v>4485</v>
      </c>
      <c r="L398" s="13" t="s">
        <v>4485</v>
      </c>
      <c r="N398" s="115">
        <v>6.3662973029479373</v>
      </c>
      <c r="O398">
        <v>5</v>
      </c>
      <c r="P398" t="s">
        <v>4485</v>
      </c>
      <c r="Q398" s="3" t="s">
        <v>4485</v>
      </c>
      <c r="R398" s="13" t="s">
        <v>4485</v>
      </c>
      <c r="T398" s="115">
        <v>-1.4157378568302916</v>
      </c>
      <c r="U398">
        <v>5</v>
      </c>
      <c r="V398" t="s">
        <v>4485</v>
      </c>
      <c r="W398" s="3" t="s">
        <v>4485</v>
      </c>
      <c r="X398" s="13" t="s">
        <v>4485</v>
      </c>
      <c r="Z398" s="16">
        <v>-1.6586490278612902</v>
      </c>
      <c r="AA398">
        <v>5</v>
      </c>
      <c r="AB398" t="s">
        <v>4485</v>
      </c>
      <c r="AC398" s="3" t="s">
        <v>4485</v>
      </c>
      <c r="AD398" s="13" t="s">
        <v>4485</v>
      </c>
      <c r="AF398" s="16">
        <v>-0.93404665848097612</v>
      </c>
      <c r="AG398">
        <v>5</v>
      </c>
      <c r="AH398" t="s">
        <v>4485</v>
      </c>
      <c r="AI398" s="3" t="s">
        <v>4485</v>
      </c>
      <c r="AJ398" s="13" t="s">
        <v>4485</v>
      </c>
      <c r="AL398" s="115">
        <v>-1.0749328166989451</v>
      </c>
      <c r="AM398">
        <v>5</v>
      </c>
      <c r="AN398" t="s">
        <v>4485</v>
      </c>
      <c r="AO398" s="3" t="s">
        <v>4485</v>
      </c>
      <c r="AP398" s="13" t="s">
        <v>4485</v>
      </c>
      <c r="AR398" s="16">
        <v>2.4177838890798569</v>
      </c>
      <c r="AS398">
        <v>5</v>
      </c>
      <c r="AT398" t="s">
        <v>4485</v>
      </c>
      <c r="AU398" s="3" t="s">
        <v>4485</v>
      </c>
      <c r="AV398" s="13" t="s">
        <v>4485</v>
      </c>
      <c r="AY398" s="24">
        <v>0.72059159025599107</v>
      </c>
      <c r="AZ398" s="24" t="s">
        <v>4485</v>
      </c>
      <c r="BA398" s="24" t="s">
        <v>4485</v>
      </c>
      <c r="BF398" s="24">
        <v>-0.23826634817360576</v>
      </c>
      <c r="BG398" s="24"/>
      <c r="BH398" s="24"/>
      <c r="BL398" s="3"/>
    </row>
    <row r="399" spans="1:64" x14ac:dyDescent="0.25">
      <c r="A399" s="12">
        <v>45327</v>
      </c>
      <c r="B399" s="115">
        <v>-0.98360655737704505</v>
      </c>
      <c r="C399">
        <v>1</v>
      </c>
      <c r="D399" t="s">
        <v>4485</v>
      </c>
      <c r="E399" s="3" t="s">
        <v>4485</v>
      </c>
      <c r="F399" s="13" t="s">
        <v>4485</v>
      </c>
      <c r="H399" s="16">
        <v>-0.58870296055121507</v>
      </c>
      <c r="I399">
        <v>1</v>
      </c>
      <c r="J399" t="s">
        <v>4485</v>
      </c>
      <c r="K399" s="3" t="s">
        <v>4485</v>
      </c>
      <c r="L399" s="13" t="s">
        <v>4485</v>
      </c>
      <c r="N399" s="115">
        <v>5.1498771498771587</v>
      </c>
      <c r="O399">
        <v>1</v>
      </c>
      <c r="P399" t="s">
        <v>4485</v>
      </c>
      <c r="Q399" s="3" t="s">
        <v>4485</v>
      </c>
      <c r="R399" s="13" t="s">
        <v>4485</v>
      </c>
      <c r="T399" s="115">
        <v>-1.3237943549440003</v>
      </c>
      <c r="U399">
        <v>1</v>
      </c>
      <c r="V399" t="s">
        <v>4485</v>
      </c>
      <c r="W399" s="3" t="s">
        <v>4485</v>
      </c>
      <c r="X399" s="13" t="s">
        <v>4485</v>
      </c>
      <c r="Z399" s="16">
        <v>-1.6866242038216512</v>
      </c>
      <c r="AA399">
        <v>1</v>
      </c>
      <c r="AB399" t="s">
        <v>4485</v>
      </c>
      <c r="AC399" s="3" t="s">
        <v>4485</v>
      </c>
      <c r="AD399" s="13" t="s">
        <v>4485</v>
      </c>
      <c r="AF399" s="16">
        <v>-2.9015979814970443</v>
      </c>
      <c r="AG399">
        <v>1</v>
      </c>
      <c r="AH399" t="s">
        <v>4485</v>
      </c>
      <c r="AI399" s="3" t="s">
        <v>4485</v>
      </c>
      <c r="AJ399" s="13" t="s">
        <v>4485</v>
      </c>
      <c r="AL399" s="115">
        <v>-0.61279929243793319</v>
      </c>
      <c r="AM399">
        <v>1</v>
      </c>
      <c r="AN399" t="s">
        <v>4485</v>
      </c>
      <c r="AO399" s="3" t="s">
        <v>4485</v>
      </c>
      <c r="AP399" s="13" t="s">
        <v>4485</v>
      </c>
      <c r="AR399" s="16">
        <v>2.8194226896397456</v>
      </c>
      <c r="AS399">
        <v>1</v>
      </c>
      <c r="AT399" t="s">
        <v>4485</v>
      </c>
      <c r="AU399" s="3" t="s">
        <v>4485</v>
      </c>
      <c r="AV399" s="13" t="s">
        <v>4485</v>
      </c>
      <c r="AY399" s="24">
        <v>-0.37567837172481922</v>
      </c>
      <c r="AZ399" s="24" t="s">
        <v>4485</v>
      </c>
      <c r="BA399" s="24" t="s">
        <v>4485</v>
      </c>
      <c r="BF399" s="24">
        <v>-7.1432370865246064E-2</v>
      </c>
      <c r="BG399" s="24"/>
      <c r="BH399" s="24"/>
      <c r="BL399" s="3"/>
    </row>
    <row r="400" spans="1:64" x14ac:dyDescent="0.25">
      <c r="A400" s="12">
        <v>45328</v>
      </c>
      <c r="B400" s="115">
        <v>-2.2442972774098684</v>
      </c>
      <c r="C400">
        <v>2</v>
      </c>
      <c r="D400" t="s">
        <v>4485</v>
      </c>
      <c r="E400" s="3" t="s">
        <v>4485</v>
      </c>
      <c r="F400" s="13" t="s">
        <v>4485</v>
      </c>
      <c r="H400" s="16">
        <v>-1.1063084334596536</v>
      </c>
      <c r="I400">
        <v>2</v>
      </c>
      <c r="J400" t="s">
        <v>4485</v>
      </c>
      <c r="K400" s="3" t="s">
        <v>4485</v>
      </c>
      <c r="L400" s="13" t="s">
        <v>4485</v>
      </c>
      <c r="N400" s="115">
        <v>-1.1496401532853706</v>
      </c>
      <c r="O400">
        <v>2</v>
      </c>
      <c r="P400" t="s">
        <v>4485</v>
      </c>
      <c r="Q400" s="3" t="s">
        <v>4485</v>
      </c>
      <c r="R400" s="13" t="s">
        <v>4485</v>
      </c>
      <c r="T400" s="115">
        <v>-6.3505503810320607E-2</v>
      </c>
      <c r="U400">
        <v>2</v>
      </c>
      <c r="V400" t="s">
        <v>4485</v>
      </c>
      <c r="W400" s="3" t="s">
        <v>4485</v>
      </c>
      <c r="X400" s="13" t="s">
        <v>4485</v>
      </c>
      <c r="Z400" s="16">
        <v>-5.7530838602674406</v>
      </c>
      <c r="AA400">
        <v>2</v>
      </c>
      <c r="AB400" t="s">
        <v>4485</v>
      </c>
      <c r="AC400" s="3" t="s">
        <v>4485</v>
      </c>
      <c r="AD400" s="13" t="s">
        <v>4485</v>
      </c>
      <c r="AF400" s="16">
        <v>-0.17323516673885625</v>
      </c>
      <c r="AG400">
        <v>2</v>
      </c>
      <c r="AH400" t="s">
        <v>4485</v>
      </c>
      <c r="AI400" s="3" t="s">
        <v>4485</v>
      </c>
      <c r="AJ400" s="13" t="s">
        <v>4485</v>
      </c>
      <c r="AL400" s="115">
        <v>1.366641240783117</v>
      </c>
      <c r="AM400">
        <v>2</v>
      </c>
      <c r="AN400" t="s">
        <v>4485</v>
      </c>
      <c r="AO400" s="3" t="s">
        <v>4485</v>
      </c>
      <c r="AP400" s="13" t="s">
        <v>4485</v>
      </c>
      <c r="AR400" s="16">
        <v>4.6789989118607185</v>
      </c>
      <c r="AS400">
        <v>2</v>
      </c>
      <c r="AT400" t="s">
        <v>4485</v>
      </c>
      <c r="AU400" s="3" t="s">
        <v>4485</v>
      </c>
      <c r="AV400" s="13" t="s">
        <v>4485</v>
      </c>
      <c r="AY400" s="24">
        <v>0.72433480160024577</v>
      </c>
      <c r="AZ400" s="24" t="s">
        <v>4485</v>
      </c>
      <c r="BA400" s="24" t="s">
        <v>4485</v>
      </c>
      <c r="BF400" s="24">
        <v>-0.42251482244873662</v>
      </c>
      <c r="BG400" s="24"/>
      <c r="BH400" s="24"/>
      <c r="BL400" s="3"/>
    </row>
    <row r="401" spans="1:64" x14ac:dyDescent="0.25">
      <c r="A401" s="12">
        <v>45329</v>
      </c>
      <c r="B401" s="115">
        <v>-1.2796386902521555</v>
      </c>
      <c r="C401">
        <v>3</v>
      </c>
      <c r="D401" t="s">
        <v>4485</v>
      </c>
      <c r="E401" s="3" t="s">
        <v>4485</v>
      </c>
      <c r="F401" s="13" t="s">
        <v>4485</v>
      </c>
      <c r="H401" s="16">
        <v>-0.22307675380687919</v>
      </c>
      <c r="I401">
        <v>3</v>
      </c>
      <c r="J401" t="s">
        <v>4485</v>
      </c>
      <c r="K401" s="3" t="s">
        <v>4485</v>
      </c>
      <c r="L401" s="13" t="s">
        <v>4485</v>
      </c>
      <c r="N401" s="115">
        <v>2.6191376701966762</v>
      </c>
      <c r="O401">
        <v>3</v>
      </c>
      <c r="P401" t="s">
        <v>4485</v>
      </c>
      <c r="Q401" s="3" t="s">
        <v>4485</v>
      </c>
      <c r="R401" s="13" t="s">
        <v>4485</v>
      </c>
      <c r="T401" s="115">
        <v>5.8250370684172256E-2</v>
      </c>
      <c r="U401">
        <v>3</v>
      </c>
      <c r="V401" t="s">
        <v>4485</v>
      </c>
      <c r="W401" s="3" t="s">
        <v>4485</v>
      </c>
      <c r="X401" s="13" t="s">
        <v>4485</v>
      </c>
      <c r="Z401" s="16">
        <v>0.68191816981961417</v>
      </c>
      <c r="AA401">
        <v>3</v>
      </c>
      <c r="AB401" t="s">
        <v>4485</v>
      </c>
      <c r="AC401" s="3" t="s">
        <v>4485</v>
      </c>
      <c r="AD401" s="13" t="s">
        <v>4485</v>
      </c>
      <c r="AF401" s="16">
        <v>-0.86539559310422742</v>
      </c>
      <c r="AG401">
        <v>3</v>
      </c>
      <c r="AH401" t="s">
        <v>4485</v>
      </c>
      <c r="AI401" s="3" t="s">
        <v>4485</v>
      </c>
      <c r="AJ401" s="13" t="s">
        <v>4485</v>
      </c>
      <c r="AL401" s="115">
        <v>3.775004703078952</v>
      </c>
      <c r="AM401">
        <v>3</v>
      </c>
      <c r="AN401" t="s">
        <v>4485</v>
      </c>
      <c r="AO401" s="3" t="s">
        <v>4485</v>
      </c>
      <c r="AP401" s="13" t="s">
        <v>4485</v>
      </c>
      <c r="AR401" s="16">
        <v>1.3721413721413769</v>
      </c>
      <c r="AS401">
        <v>3</v>
      </c>
      <c r="AT401" t="s">
        <v>4485</v>
      </c>
      <c r="AU401" s="3" t="s">
        <v>4485</v>
      </c>
      <c r="AV401" s="13" t="s">
        <v>4485</v>
      </c>
      <c r="AY401" s="24">
        <v>5.0160971116334453E-3</v>
      </c>
      <c r="AZ401" s="24" t="s">
        <v>4485</v>
      </c>
      <c r="BA401" s="24" t="s">
        <v>4485</v>
      </c>
      <c r="BF401" s="24">
        <v>0.67737701045821286</v>
      </c>
      <c r="BG401" s="24"/>
      <c r="BH401" s="24"/>
      <c r="BL401" s="3"/>
    </row>
    <row r="402" spans="1:64" x14ac:dyDescent="0.25">
      <c r="A402" s="12">
        <v>45330</v>
      </c>
      <c r="B402" s="115">
        <v>0.99123141441096674</v>
      </c>
      <c r="C402">
        <v>4</v>
      </c>
      <c r="D402">
        <v>-7.9249217935349368</v>
      </c>
      <c r="E402" s="3" t="s">
        <v>4485</v>
      </c>
      <c r="F402" s="13" t="s">
        <v>4485</v>
      </c>
      <c r="H402" s="16">
        <v>1.2864550740059753</v>
      </c>
      <c r="I402">
        <v>4</v>
      </c>
      <c r="J402">
        <v>-0.7383682682657069</v>
      </c>
      <c r="K402" s="3" t="s">
        <v>4485</v>
      </c>
      <c r="L402" s="13" t="s">
        <v>4485</v>
      </c>
      <c r="N402" s="115">
        <v>1.7783101446604586</v>
      </c>
      <c r="O402">
        <v>4</v>
      </c>
      <c r="P402">
        <v>15.471461425883323</v>
      </c>
      <c r="Q402" s="3" t="s">
        <v>4485</v>
      </c>
      <c r="R402" s="13" t="s">
        <v>4485</v>
      </c>
      <c r="T402" s="115">
        <v>0.62450383699391132</v>
      </c>
      <c r="U402">
        <v>4</v>
      </c>
      <c r="V402">
        <v>-2.1184586475842409</v>
      </c>
      <c r="W402" s="3" t="s">
        <v>4485</v>
      </c>
      <c r="X402" s="13" t="s">
        <v>4485</v>
      </c>
      <c r="Z402" s="16">
        <v>0.43150535285121761</v>
      </c>
      <c r="AA402">
        <v>4</v>
      </c>
      <c r="AB402">
        <v>-7.8622970535177323</v>
      </c>
      <c r="AC402" s="3" t="s">
        <v>4485</v>
      </c>
      <c r="AD402" s="13" t="s">
        <v>4485</v>
      </c>
      <c r="AF402" s="16">
        <v>-3.2453473373871509</v>
      </c>
      <c r="AG402">
        <v>4</v>
      </c>
      <c r="AH402">
        <v>-7.8955446412910097</v>
      </c>
      <c r="AI402" s="3" t="s">
        <v>4485</v>
      </c>
      <c r="AJ402" s="13" t="s">
        <v>4485</v>
      </c>
      <c r="AL402" s="115">
        <v>0.4109009607831261</v>
      </c>
      <c r="AM402">
        <v>4</v>
      </c>
      <c r="AN402">
        <v>3.8497593900381313</v>
      </c>
      <c r="AO402" s="3" t="s">
        <v>4485</v>
      </c>
      <c r="AP402" s="13" t="s">
        <v>4485</v>
      </c>
      <c r="AR402" s="16">
        <v>5.2399507793273079</v>
      </c>
      <c r="AS402">
        <v>4</v>
      </c>
      <c r="AT402">
        <v>17.600550017188027</v>
      </c>
      <c r="AU402" s="3" t="s">
        <v>4485</v>
      </c>
      <c r="AV402" s="13" t="s">
        <v>4485</v>
      </c>
      <c r="AY402" s="24">
        <v>-0.96919814869701681</v>
      </c>
      <c r="AZ402" s="24">
        <v>9.4481148706414803E-2</v>
      </c>
      <c r="BA402" s="24" t="s">
        <v>4485</v>
      </c>
      <c r="BF402" s="24">
        <v>0.85876308701428039</v>
      </c>
      <c r="BG402" s="24">
        <v>1.9881878556829999</v>
      </c>
      <c r="BH402" s="24"/>
      <c r="BL402" s="3"/>
    </row>
    <row r="403" spans="1:64" x14ac:dyDescent="0.25">
      <c r="A403" s="12">
        <v>45331</v>
      </c>
      <c r="B403" s="115">
        <v>0.30200075500189183</v>
      </c>
      <c r="C403">
        <v>5</v>
      </c>
      <c r="D403" t="s">
        <v>4485</v>
      </c>
      <c r="E403" s="3" t="s">
        <v>4485</v>
      </c>
      <c r="F403" s="13" t="s">
        <v>4485</v>
      </c>
      <c r="H403" s="16">
        <v>-1.1883263134258244</v>
      </c>
      <c r="I403">
        <v>5</v>
      </c>
      <c r="J403" t="s">
        <v>4485</v>
      </c>
      <c r="K403" s="3" t="s">
        <v>4485</v>
      </c>
      <c r="L403" s="13" t="s">
        <v>4485</v>
      </c>
      <c r="N403" s="115">
        <v>-7.2605468042730239</v>
      </c>
      <c r="O403">
        <v>5</v>
      </c>
      <c r="P403" t="s">
        <v>4485</v>
      </c>
      <c r="Q403" s="3" t="s">
        <v>4485</v>
      </c>
      <c r="R403" s="13" t="s">
        <v>4485</v>
      </c>
      <c r="T403" s="115">
        <v>-1.3517067269762819</v>
      </c>
      <c r="U403">
        <v>5</v>
      </c>
      <c r="V403" t="s">
        <v>4485</v>
      </c>
      <c r="W403" s="3" t="s">
        <v>4485</v>
      </c>
      <c r="X403" s="13" t="s">
        <v>4485</v>
      </c>
      <c r="Z403" s="16">
        <v>1.5500081579376732</v>
      </c>
      <c r="AA403">
        <v>5</v>
      </c>
      <c r="AB403" t="s">
        <v>4485</v>
      </c>
      <c r="AC403" s="3" t="s">
        <v>4485</v>
      </c>
      <c r="AD403" s="13" t="s">
        <v>4485</v>
      </c>
      <c r="AF403" s="16">
        <v>1.2783583688432838</v>
      </c>
      <c r="AG403">
        <v>5</v>
      </c>
      <c r="AH403" t="s">
        <v>4485</v>
      </c>
      <c r="AI403" s="3" t="s">
        <v>4485</v>
      </c>
      <c r="AJ403" s="13" t="s">
        <v>4485</v>
      </c>
      <c r="AL403" s="115">
        <v>0.42727327435758011</v>
      </c>
      <c r="AM403">
        <v>5</v>
      </c>
      <c r="AN403" t="s">
        <v>4485</v>
      </c>
      <c r="AO403" s="3" t="s">
        <v>4485</v>
      </c>
      <c r="AP403" s="13" t="s">
        <v>4485</v>
      </c>
      <c r="AR403" s="16">
        <v>0.58462437883659746</v>
      </c>
      <c r="AS403">
        <v>5</v>
      </c>
      <c r="AT403" t="s">
        <v>4485</v>
      </c>
      <c r="AU403" s="3" t="s">
        <v>4485</v>
      </c>
      <c r="AV403" s="13" t="s">
        <v>4485</v>
      </c>
      <c r="AY403" s="24">
        <v>0.29721958103780177</v>
      </c>
      <c r="AZ403" s="24" t="s">
        <v>4485</v>
      </c>
      <c r="BA403" s="24" t="s">
        <v>4485</v>
      </c>
      <c r="BF403" s="24">
        <v>-0.64649147582005084</v>
      </c>
      <c r="BG403" s="24"/>
      <c r="BH403" s="24"/>
      <c r="BL403" s="3"/>
    </row>
    <row r="404" spans="1:64" x14ac:dyDescent="0.25">
      <c r="A404" s="12">
        <v>45334</v>
      </c>
      <c r="B404" s="115">
        <v>-1.5430937147158323</v>
      </c>
      <c r="C404">
        <v>1</v>
      </c>
      <c r="D404" t="s">
        <v>4485</v>
      </c>
      <c r="E404" s="3" t="s">
        <v>4485</v>
      </c>
      <c r="F404" s="13" t="s">
        <v>4485</v>
      </c>
      <c r="H404" s="16">
        <v>-0.50228417412334003</v>
      </c>
      <c r="I404">
        <v>1</v>
      </c>
      <c r="J404" t="s">
        <v>4485</v>
      </c>
      <c r="K404" s="3" t="s">
        <v>4485</v>
      </c>
      <c r="L404" s="13" t="s">
        <v>4485</v>
      </c>
      <c r="N404" s="115">
        <v>-3.9632955876610829</v>
      </c>
      <c r="O404">
        <v>1</v>
      </c>
      <c r="P404" t="s">
        <v>4485</v>
      </c>
      <c r="Q404" s="3" t="s">
        <v>4485</v>
      </c>
      <c r="R404" s="13" t="s">
        <v>4485</v>
      </c>
      <c r="T404" s="115">
        <v>-1.3035828534868745</v>
      </c>
      <c r="U404">
        <v>1</v>
      </c>
      <c r="V404" t="s">
        <v>4485</v>
      </c>
      <c r="W404" s="3" t="s">
        <v>4485</v>
      </c>
      <c r="X404" s="13" t="s">
        <v>4485</v>
      </c>
      <c r="Z404" s="16">
        <v>0.68016281062553796</v>
      </c>
      <c r="AA404">
        <v>1</v>
      </c>
      <c r="AB404" t="s">
        <v>4485</v>
      </c>
      <c r="AC404" s="3" t="s">
        <v>4485</v>
      </c>
      <c r="AD404" s="13" t="s">
        <v>4485</v>
      </c>
      <c r="AF404" s="16">
        <v>-3.528112072207584</v>
      </c>
      <c r="AG404">
        <v>1</v>
      </c>
      <c r="AH404" t="s">
        <v>4485</v>
      </c>
      <c r="AI404" s="3" t="s">
        <v>4485</v>
      </c>
      <c r="AJ404" s="13" t="s">
        <v>4485</v>
      </c>
      <c r="AL404" s="115">
        <v>-3.2118887823585753</v>
      </c>
      <c r="AM404">
        <v>1</v>
      </c>
      <c r="AN404" t="s">
        <v>4485</v>
      </c>
      <c r="AO404" s="3" t="s">
        <v>4485</v>
      </c>
      <c r="AP404" s="13" t="s">
        <v>4485</v>
      </c>
      <c r="AR404" s="16">
        <v>-9.1543156059285096</v>
      </c>
      <c r="AS404">
        <v>1</v>
      </c>
      <c r="AT404" t="s">
        <v>4485</v>
      </c>
      <c r="AU404" s="3" t="s">
        <v>4485</v>
      </c>
      <c r="AV404" s="13" t="s">
        <v>4485</v>
      </c>
      <c r="AY404" s="24">
        <v>-0.76414552966831506</v>
      </c>
      <c r="AZ404" s="24" t="s">
        <v>4485</v>
      </c>
      <c r="BA404" s="24" t="s">
        <v>4485</v>
      </c>
      <c r="BF404" s="24">
        <v>-2.9634419285146514</v>
      </c>
      <c r="BG404" s="24"/>
      <c r="BH404" s="24"/>
      <c r="BL404" s="3"/>
    </row>
    <row r="405" spans="1:64" x14ac:dyDescent="0.25">
      <c r="A405" s="12">
        <v>45335</v>
      </c>
      <c r="B405" s="115">
        <v>2.5993883792048753</v>
      </c>
      <c r="C405">
        <v>2</v>
      </c>
      <c r="D405" t="s">
        <v>4485</v>
      </c>
      <c r="E405" s="3" t="s">
        <v>4485</v>
      </c>
      <c r="F405" s="13" t="s">
        <v>4485</v>
      </c>
      <c r="H405" s="16">
        <v>-0.28334689854881484</v>
      </c>
      <c r="I405">
        <v>2</v>
      </c>
      <c r="J405" t="s">
        <v>4485</v>
      </c>
      <c r="K405" s="3" t="s">
        <v>4485</v>
      </c>
      <c r="L405" s="13" t="s">
        <v>4485</v>
      </c>
      <c r="N405" s="115">
        <v>4.6249237649928849</v>
      </c>
      <c r="O405">
        <v>2</v>
      </c>
      <c r="P405" t="s">
        <v>4485</v>
      </c>
      <c r="Q405" s="3" t="s">
        <v>4485</v>
      </c>
      <c r="R405" s="13" t="s">
        <v>4485</v>
      </c>
      <c r="T405" s="115">
        <v>-3.2115171650055396</v>
      </c>
      <c r="U405">
        <v>2</v>
      </c>
      <c r="V405" t="s">
        <v>4485</v>
      </c>
      <c r="W405" s="3" t="s">
        <v>4485</v>
      </c>
      <c r="X405" s="13" t="s">
        <v>4485</v>
      </c>
      <c r="Z405" s="16">
        <v>-1.2766636523219319</v>
      </c>
      <c r="AA405">
        <v>2</v>
      </c>
      <c r="AB405" t="s">
        <v>4485</v>
      </c>
      <c r="AC405" s="3" t="s">
        <v>4485</v>
      </c>
      <c r="AD405" s="13" t="s">
        <v>4485</v>
      </c>
      <c r="AF405" s="16">
        <v>0.52384084984041124</v>
      </c>
      <c r="AG405">
        <v>2</v>
      </c>
      <c r="AH405" t="s">
        <v>4485</v>
      </c>
      <c r="AI405" s="3" t="s">
        <v>4485</v>
      </c>
      <c r="AJ405" s="13" t="s">
        <v>4485</v>
      </c>
      <c r="AL405" s="115">
        <v>2.6931649331352152</v>
      </c>
      <c r="AM405">
        <v>2</v>
      </c>
      <c r="AN405" t="s">
        <v>4485</v>
      </c>
      <c r="AO405" s="3" t="s">
        <v>4485</v>
      </c>
      <c r="AP405" s="13" t="s">
        <v>4485</v>
      </c>
      <c r="AR405" s="16">
        <v>0.20260183407977087</v>
      </c>
      <c r="AS405">
        <v>2</v>
      </c>
      <c r="AT405" t="s">
        <v>4485</v>
      </c>
      <c r="AU405" s="3" t="s">
        <v>4485</v>
      </c>
      <c r="AV405" s="13" t="s">
        <v>4485</v>
      </c>
      <c r="AY405" s="24">
        <v>0.58845163663111777</v>
      </c>
      <c r="AZ405" s="24" t="s">
        <v>4485</v>
      </c>
      <c r="BA405" s="24" t="s">
        <v>4485</v>
      </c>
      <c r="BF405" s="24">
        <v>0.79949498002474029</v>
      </c>
      <c r="BG405" s="24"/>
      <c r="BH405" s="24"/>
      <c r="BL405" s="3"/>
    </row>
    <row r="406" spans="1:64" x14ac:dyDescent="0.25">
      <c r="A406" s="12">
        <v>45336</v>
      </c>
      <c r="B406" s="115">
        <v>1.5648286140089591</v>
      </c>
      <c r="C406">
        <v>3</v>
      </c>
      <c r="D406" t="s">
        <v>4485</v>
      </c>
      <c r="E406" s="3" t="s">
        <v>4485</v>
      </c>
      <c r="F406" s="13" t="s">
        <v>4485</v>
      </c>
      <c r="H406" s="16">
        <v>0.12604301287221614</v>
      </c>
      <c r="I406">
        <v>3</v>
      </c>
      <c r="J406" t="s">
        <v>4485</v>
      </c>
      <c r="K406" s="3" t="s">
        <v>4485</v>
      </c>
      <c r="L406" s="13" t="s">
        <v>4485</v>
      </c>
      <c r="N406" s="115">
        <v>2.0305061692412409</v>
      </c>
      <c r="O406">
        <v>3</v>
      </c>
      <c r="P406" t="s">
        <v>4485</v>
      </c>
      <c r="Q406" s="3" t="s">
        <v>4485</v>
      </c>
      <c r="R406" s="13" t="s">
        <v>4485</v>
      </c>
      <c r="T406" s="115">
        <v>4.484567728972479</v>
      </c>
      <c r="U406">
        <v>3</v>
      </c>
      <c r="V406" t="s">
        <v>4485</v>
      </c>
      <c r="W406" s="3" t="s">
        <v>4485</v>
      </c>
      <c r="X406" s="13" t="s">
        <v>4485</v>
      </c>
      <c r="Z406" s="16">
        <v>1.433266878603368</v>
      </c>
      <c r="AA406">
        <v>3</v>
      </c>
      <c r="AB406" t="s">
        <v>4485</v>
      </c>
      <c r="AC406" s="3" t="s">
        <v>4485</v>
      </c>
      <c r="AD406" s="13" t="s">
        <v>4485</v>
      </c>
      <c r="AF406" s="16">
        <v>-0.55989141499831219</v>
      </c>
      <c r="AG406">
        <v>3</v>
      </c>
      <c r="AH406" t="s">
        <v>4485</v>
      </c>
      <c r="AI406" s="3" t="s">
        <v>4485</v>
      </c>
      <c r="AJ406" s="13" t="s">
        <v>4485</v>
      </c>
      <c r="AL406" s="115">
        <v>1.7423283294145935</v>
      </c>
      <c r="AM406">
        <v>3</v>
      </c>
      <c r="AN406" t="s">
        <v>4485</v>
      </c>
      <c r="AO406" s="3" t="s">
        <v>4485</v>
      </c>
      <c r="AP406" s="13" t="s">
        <v>4485</v>
      </c>
      <c r="AR406" s="16">
        <v>6.1508992231563209</v>
      </c>
      <c r="AS406">
        <v>3</v>
      </c>
      <c r="AT406" t="s">
        <v>4485</v>
      </c>
      <c r="AU406" s="3" t="s">
        <v>4485</v>
      </c>
      <c r="AV406" s="13" t="s">
        <v>4485</v>
      </c>
      <c r="AY406" s="24">
        <v>0.44519563542708324</v>
      </c>
      <c r="AZ406" s="24" t="s">
        <v>4485</v>
      </c>
      <c r="BA406" s="24" t="s">
        <v>4485</v>
      </c>
      <c r="BF406" s="24">
        <v>2.1420224126145997</v>
      </c>
      <c r="BG406" s="24"/>
      <c r="BH406" s="24"/>
      <c r="BL406" s="3"/>
    </row>
    <row r="407" spans="1:64" x14ac:dyDescent="0.25">
      <c r="A407" s="12">
        <v>45337</v>
      </c>
      <c r="B407" s="115">
        <v>0.84372707263387914</v>
      </c>
      <c r="C407">
        <v>4</v>
      </c>
      <c r="D407">
        <v>3.7750094375235945</v>
      </c>
      <c r="E407" s="3" t="s">
        <v>4485</v>
      </c>
      <c r="F407" s="13" t="s">
        <v>4485</v>
      </c>
      <c r="H407" s="16">
        <v>0.6617246432468219</v>
      </c>
      <c r="I407">
        <v>4</v>
      </c>
      <c r="J407">
        <v>-1.1900954662057797</v>
      </c>
      <c r="K407" s="3" t="s">
        <v>4485</v>
      </c>
      <c r="L407" s="13" t="s">
        <v>4485</v>
      </c>
      <c r="N407" s="115">
        <v>9.3791658731670147</v>
      </c>
      <c r="O407">
        <v>4</v>
      </c>
      <c r="P407">
        <v>3.99239543726237</v>
      </c>
      <c r="Q407" s="3" t="s">
        <v>4485</v>
      </c>
      <c r="R407" s="13" t="s">
        <v>4485</v>
      </c>
      <c r="T407" s="115">
        <v>-0.92946235410378275</v>
      </c>
      <c r="U407">
        <v>4</v>
      </c>
      <c r="V407">
        <v>-2.453584389628142</v>
      </c>
      <c r="W407" s="3" t="s">
        <v>4485</v>
      </c>
      <c r="X407" s="13" t="s">
        <v>4485</v>
      </c>
      <c r="Z407" s="16">
        <v>-0.2071713147410407</v>
      </c>
      <c r="AA407">
        <v>4</v>
      </c>
      <c r="AB407">
        <v>2.170011421112735</v>
      </c>
      <c r="AC407" s="3" t="s">
        <v>4485</v>
      </c>
      <c r="AD407" s="13" t="s">
        <v>4485</v>
      </c>
      <c r="AF407" s="16">
        <v>-0.24374192604869968</v>
      </c>
      <c r="AG407">
        <v>4</v>
      </c>
      <c r="AH407">
        <v>-2.5710000714166688</v>
      </c>
      <c r="AI407" s="3" t="s">
        <v>4485</v>
      </c>
      <c r="AJ407" s="13" t="s">
        <v>4485</v>
      </c>
      <c r="AL407" s="115">
        <v>0.90068736667457028</v>
      </c>
      <c r="AM407">
        <v>4</v>
      </c>
      <c r="AN407">
        <v>2.4733706445206662</v>
      </c>
      <c r="AO407" s="3" t="s">
        <v>4485</v>
      </c>
      <c r="AP407" s="13" t="s">
        <v>4485</v>
      </c>
      <c r="AR407" s="16">
        <v>12.91228070175438</v>
      </c>
      <c r="AS407">
        <v>4</v>
      </c>
      <c r="AT407">
        <v>9.7437396472766249</v>
      </c>
      <c r="AU407" s="3" t="s">
        <v>4485</v>
      </c>
      <c r="AV407" s="13" t="s">
        <v>4485</v>
      </c>
      <c r="AY407" s="24">
        <v>0.32371720760712874</v>
      </c>
      <c r="AZ407" s="24">
        <v>0.88774492988518383</v>
      </c>
      <c r="BA407" s="24" t="s">
        <v>4485</v>
      </c>
      <c r="BF407" s="24">
        <v>2.9268018788139232</v>
      </c>
      <c r="BG407" s="24">
        <v>2.225113715</v>
      </c>
      <c r="BH407" s="24"/>
      <c r="BL407" s="3"/>
    </row>
    <row r="408" spans="1:64" x14ac:dyDescent="0.25">
      <c r="A408" s="12">
        <v>45338</v>
      </c>
      <c r="B408" s="115">
        <v>1.7460894870862176</v>
      </c>
      <c r="C408">
        <v>5</v>
      </c>
      <c r="D408" t="s">
        <v>4485</v>
      </c>
      <c r="E408" s="3" t="s">
        <v>4485</v>
      </c>
      <c r="F408" s="13" t="s">
        <v>4485</v>
      </c>
      <c r="H408" s="16">
        <v>0.10536174198080075</v>
      </c>
      <c r="I408">
        <v>5</v>
      </c>
      <c r="J408" t="s">
        <v>4485</v>
      </c>
      <c r="K408" s="3" t="s">
        <v>4485</v>
      </c>
      <c r="L408" s="13" t="s">
        <v>4485</v>
      </c>
      <c r="N408" s="115">
        <v>2.890223731174375</v>
      </c>
      <c r="O408">
        <v>5</v>
      </c>
      <c r="P408" t="s">
        <v>4485</v>
      </c>
      <c r="Q408" s="3" t="s">
        <v>4485</v>
      </c>
      <c r="R408" s="13" t="s">
        <v>4485</v>
      </c>
      <c r="T408" s="115">
        <v>8.8695980373655399</v>
      </c>
      <c r="U408">
        <v>5</v>
      </c>
      <c r="V408" t="s">
        <v>4485</v>
      </c>
      <c r="W408" s="3" t="s">
        <v>4485</v>
      </c>
      <c r="X408" s="13" t="s">
        <v>4485</v>
      </c>
      <c r="Z408" s="16">
        <v>-0.85169807303310985</v>
      </c>
      <c r="AA408">
        <v>5</v>
      </c>
      <c r="AB408" t="s">
        <v>4485</v>
      </c>
      <c r="AC408" s="3" t="s">
        <v>4485</v>
      </c>
      <c r="AD408" s="13" t="s">
        <v>4485</v>
      </c>
      <c r="AF408" s="16">
        <v>1.8691817137830773</v>
      </c>
      <c r="AG408">
        <v>5</v>
      </c>
      <c r="AH408" t="s">
        <v>4485</v>
      </c>
      <c r="AI408" s="3" t="s">
        <v>4485</v>
      </c>
      <c r="AJ408" s="13" t="s">
        <v>4485</v>
      </c>
      <c r="AL408" s="115">
        <v>1.3976979093258135</v>
      </c>
      <c r="AM408">
        <v>5</v>
      </c>
      <c r="AN408" t="s">
        <v>4485</v>
      </c>
      <c r="AO408" s="3" t="s">
        <v>4485</v>
      </c>
      <c r="AP408" s="13" t="s">
        <v>4485</v>
      </c>
      <c r="AR408" s="16">
        <v>1.8645121193287757</v>
      </c>
      <c r="AS408">
        <v>5</v>
      </c>
      <c r="AT408" t="s">
        <v>4485</v>
      </c>
      <c r="AU408" s="3" t="s">
        <v>4485</v>
      </c>
      <c r="AV408" s="13" t="s">
        <v>4485</v>
      </c>
      <c r="AY408" s="24">
        <v>0.59308786782743961</v>
      </c>
      <c r="AZ408" s="24" t="s">
        <v>4485</v>
      </c>
      <c r="BA408" s="24" t="s">
        <v>4485</v>
      </c>
      <c r="BF408" s="24">
        <v>2.3776419642554472</v>
      </c>
      <c r="BG408" s="24"/>
      <c r="BH408" s="24"/>
      <c r="BL408" s="3"/>
    </row>
    <row r="409" spans="1:64" x14ac:dyDescent="0.25">
      <c r="A409" s="12">
        <v>45341</v>
      </c>
      <c r="B409" s="115">
        <v>-1.4301036825169826</v>
      </c>
      <c r="C409">
        <v>1</v>
      </c>
      <c r="D409" t="s">
        <v>4485</v>
      </c>
      <c r="E409" s="3" t="s">
        <v>4485</v>
      </c>
      <c r="F409" s="13" t="s">
        <v>4485</v>
      </c>
      <c r="H409" s="16">
        <v>0.89552649500917558</v>
      </c>
      <c r="I409">
        <v>1</v>
      </c>
      <c r="J409" t="s">
        <v>4485</v>
      </c>
      <c r="K409" s="3" t="s">
        <v>4485</v>
      </c>
      <c r="L409" s="13" t="s">
        <v>4485</v>
      </c>
      <c r="N409" s="115">
        <v>6.5149335815212792</v>
      </c>
      <c r="O409">
        <v>1</v>
      </c>
      <c r="P409" t="s">
        <v>4485</v>
      </c>
      <c r="Q409" s="3" t="s">
        <v>4485</v>
      </c>
      <c r="R409" s="13" t="s">
        <v>4485</v>
      </c>
      <c r="T409" s="115">
        <v>1.9562687269395536</v>
      </c>
      <c r="U409">
        <v>1</v>
      </c>
      <c r="V409" t="s">
        <v>4485</v>
      </c>
      <c r="W409" s="3" t="s">
        <v>4485</v>
      </c>
      <c r="X409" s="13" t="s">
        <v>4485</v>
      </c>
      <c r="Z409" s="16">
        <v>7.46805540642114</v>
      </c>
      <c r="AA409">
        <v>1</v>
      </c>
      <c r="AB409" t="s">
        <v>4485</v>
      </c>
      <c r="AC409" s="3" t="s">
        <v>4485</v>
      </c>
      <c r="AD409" s="13" t="s">
        <v>4485</v>
      </c>
      <c r="AF409" s="16">
        <v>0.82030125683583943</v>
      </c>
      <c r="AG409">
        <v>1</v>
      </c>
      <c r="AH409" t="s">
        <v>4485</v>
      </c>
      <c r="AI409" s="3" t="s">
        <v>4485</v>
      </c>
      <c r="AJ409" s="13" t="s">
        <v>4485</v>
      </c>
      <c r="AL409" s="115">
        <v>-1.7027684466581643</v>
      </c>
      <c r="AM409">
        <v>1</v>
      </c>
      <c r="AN409" t="s">
        <v>4485</v>
      </c>
      <c r="AO409" s="3" t="s">
        <v>4485</v>
      </c>
      <c r="AP409" s="13" t="s">
        <v>4485</v>
      </c>
      <c r="AR409" s="16">
        <v>3.5823237165519162</v>
      </c>
      <c r="AS409">
        <v>1</v>
      </c>
      <c r="AT409" t="s">
        <v>4485</v>
      </c>
      <c r="AU409" s="3" t="s">
        <v>4485</v>
      </c>
      <c r="AV409" s="13" t="s">
        <v>4485</v>
      </c>
      <c r="AY409" s="24">
        <v>0.36999732313401695</v>
      </c>
      <c r="AZ409" s="24" t="s">
        <v>4485</v>
      </c>
      <c r="BA409" s="24" t="s">
        <v>4485</v>
      </c>
      <c r="BF409" s="24">
        <v>2.042364660128325</v>
      </c>
      <c r="BG409" s="24"/>
      <c r="BH409" s="24"/>
      <c r="BL409" s="3"/>
    </row>
    <row r="410" spans="1:64" x14ac:dyDescent="0.25">
      <c r="A410" s="12">
        <v>45342</v>
      </c>
      <c r="B410" s="115">
        <v>-1.1606819006166083</v>
      </c>
      <c r="C410">
        <v>2</v>
      </c>
      <c r="D410" t="s">
        <v>4485</v>
      </c>
      <c r="E410" s="3" t="s">
        <v>4485</v>
      </c>
      <c r="F410" s="13" t="s">
        <v>4485</v>
      </c>
      <c r="H410" s="16">
        <v>-0.61212745996421081</v>
      </c>
      <c r="I410">
        <v>2</v>
      </c>
      <c r="J410" t="s">
        <v>4485</v>
      </c>
      <c r="K410" s="3" t="s">
        <v>4485</v>
      </c>
      <c r="L410" s="13" t="s">
        <v>4485</v>
      </c>
      <c r="N410" s="115">
        <v>-0.9452696798792668</v>
      </c>
      <c r="O410">
        <v>2</v>
      </c>
      <c r="P410" t="s">
        <v>4485</v>
      </c>
      <c r="Q410" s="3" t="s">
        <v>4485</v>
      </c>
      <c r="R410" s="13" t="s">
        <v>4485</v>
      </c>
      <c r="T410" s="115">
        <v>-1.0540888446311925</v>
      </c>
      <c r="U410">
        <v>2</v>
      </c>
      <c r="V410" t="s">
        <v>4485</v>
      </c>
      <c r="W410" s="3" t="s">
        <v>4485</v>
      </c>
      <c r="X410" s="13" t="s">
        <v>4485</v>
      </c>
      <c r="Z410" s="16">
        <v>-0.46460508567717207</v>
      </c>
      <c r="AA410">
        <v>2</v>
      </c>
      <c r="AB410" t="s">
        <v>4485</v>
      </c>
      <c r="AC410" s="3" t="s">
        <v>4485</v>
      </c>
      <c r="AD410" s="13" t="s">
        <v>4485</v>
      </c>
      <c r="AF410" s="16">
        <v>-0.76842556026072406</v>
      </c>
      <c r="AG410">
        <v>2</v>
      </c>
      <c r="AH410" t="s">
        <v>4485</v>
      </c>
      <c r="AI410" s="3" t="s">
        <v>4485</v>
      </c>
      <c r="AJ410" s="13" t="s">
        <v>4485</v>
      </c>
      <c r="AL410" s="115">
        <v>1.8029695969832611</v>
      </c>
      <c r="AM410">
        <v>2</v>
      </c>
      <c r="AN410" t="s">
        <v>4485</v>
      </c>
      <c r="AO410" s="3" t="s">
        <v>4485</v>
      </c>
      <c r="AP410" s="13" t="s">
        <v>4485</v>
      </c>
      <c r="AR410" s="16">
        <v>1.7670817906428808</v>
      </c>
      <c r="AS410">
        <v>2</v>
      </c>
      <c r="AT410" t="s">
        <v>4485</v>
      </c>
      <c r="AU410" s="3" t="s">
        <v>4485</v>
      </c>
      <c r="AV410" s="13" t="s">
        <v>4485</v>
      </c>
      <c r="AY410" s="24">
        <v>0.3376690888133021</v>
      </c>
      <c r="AZ410" s="24" t="s">
        <v>4485</v>
      </c>
      <c r="BA410" s="24" t="s">
        <v>4485</v>
      </c>
      <c r="BF410" s="24">
        <v>-0.20142630066173928</v>
      </c>
      <c r="BG410" s="24"/>
      <c r="BH410" s="24"/>
      <c r="BL410" s="3"/>
    </row>
    <row r="411" spans="1:64" x14ac:dyDescent="0.25">
      <c r="A411" s="12">
        <v>45343</v>
      </c>
      <c r="B411" s="115">
        <v>-1.834862385321101</v>
      </c>
      <c r="C411">
        <v>3</v>
      </c>
      <c r="D411" t="s">
        <v>4485</v>
      </c>
      <c r="E411" s="3" t="s">
        <v>4485</v>
      </c>
      <c r="F411" s="13" t="s">
        <v>4485</v>
      </c>
      <c r="H411" s="16">
        <v>-0.34231774495612982</v>
      </c>
      <c r="I411">
        <v>3</v>
      </c>
      <c r="J411" t="s">
        <v>4485</v>
      </c>
      <c r="K411" s="3" t="s">
        <v>4485</v>
      </c>
      <c r="L411" s="13" t="s">
        <v>4485</v>
      </c>
      <c r="N411" s="115">
        <v>-4.0978348035284613</v>
      </c>
      <c r="O411">
        <v>3</v>
      </c>
      <c r="P411" t="s">
        <v>4485</v>
      </c>
      <c r="Q411" s="3" t="s">
        <v>4485</v>
      </c>
      <c r="R411" s="13" t="s">
        <v>4485</v>
      </c>
      <c r="T411" s="115">
        <v>1.1536856574780812</v>
      </c>
      <c r="U411">
        <v>3</v>
      </c>
      <c r="V411" t="s">
        <v>4485</v>
      </c>
      <c r="W411" s="3" t="s">
        <v>4485</v>
      </c>
      <c r="X411" s="13" t="s">
        <v>4485</v>
      </c>
      <c r="Z411" s="16">
        <v>-1.8369805259988019</v>
      </c>
      <c r="AA411">
        <v>3</v>
      </c>
      <c r="AB411" t="s">
        <v>4485</v>
      </c>
      <c r="AC411" s="3" t="s">
        <v>4485</v>
      </c>
      <c r="AD411" s="13" t="s">
        <v>4485</v>
      </c>
      <c r="AF411" s="16">
        <v>6.7128575195974011E-2</v>
      </c>
      <c r="AG411">
        <v>3</v>
      </c>
      <c r="AH411" t="s">
        <v>4485</v>
      </c>
      <c r="AI411" s="3" t="s">
        <v>4485</v>
      </c>
      <c r="AJ411" s="13" t="s">
        <v>4485</v>
      </c>
      <c r="AL411" s="115">
        <v>2.6565574719296272</v>
      </c>
      <c r="AM411">
        <v>3</v>
      </c>
      <c r="AN411" t="s">
        <v>4485</v>
      </c>
      <c r="AO411" s="3" t="s">
        <v>4485</v>
      </c>
      <c r="AP411" s="13" t="s">
        <v>4485</v>
      </c>
      <c r="AR411" s="16">
        <v>-3.2247395402679011</v>
      </c>
      <c r="AS411">
        <v>3</v>
      </c>
      <c r="AT411" t="s">
        <v>4485</v>
      </c>
      <c r="AU411" s="3" t="s">
        <v>4485</v>
      </c>
      <c r="AV411" s="13" t="s">
        <v>4485</v>
      </c>
      <c r="AY411" s="24">
        <v>-0.63927701778848645</v>
      </c>
      <c r="AZ411" s="24" t="s">
        <v>4485</v>
      </c>
      <c r="BA411" s="24" t="s">
        <v>4485</v>
      </c>
      <c r="BF411" s="24">
        <v>-0.9252801831687989</v>
      </c>
      <c r="BG411" s="24"/>
      <c r="BH411" s="24"/>
      <c r="BL411" s="3"/>
    </row>
    <row r="412" spans="1:64" x14ac:dyDescent="0.25">
      <c r="A412" s="12">
        <v>45344</v>
      </c>
      <c r="B412" s="115">
        <v>1.0467289719626209</v>
      </c>
      <c r="C412">
        <v>4</v>
      </c>
      <c r="D412">
        <v>-1.6733357584576085</v>
      </c>
      <c r="E412" s="3" t="s">
        <v>4485</v>
      </c>
      <c r="F412" s="13" t="s">
        <v>4485</v>
      </c>
      <c r="H412" s="16">
        <v>-0.61553499642051579</v>
      </c>
      <c r="I412">
        <v>4</v>
      </c>
      <c r="J412">
        <v>-0.57583979506109029</v>
      </c>
      <c r="K412" s="3" t="s">
        <v>4485</v>
      </c>
      <c r="L412" s="13" t="s">
        <v>4485</v>
      </c>
      <c r="N412" s="115">
        <v>-0.9616188644535496</v>
      </c>
      <c r="O412">
        <v>4</v>
      </c>
      <c r="P412">
        <v>3.1078610603290717</v>
      </c>
      <c r="Q412" s="3" t="s">
        <v>4485</v>
      </c>
      <c r="R412" s="13" t="s">
        <v>4485</v>
      </c>
      <c r="T412" s="115">
        <v>8.6680094154189806</v>
      </c>
      <c r="U412">
        <v>4</v>
      </c>
      <c r="V412">
        <v>20.726282587011031</v>
      </c>
      <c r="W412" s="3" t="s">
        <v>4485</v>
      </c>
      <c r="X412" s="13" t="s">
        <v>4485</v>
      </c>
      <c r="Z412" s="16">
        <v>4.473872584108805</v>
      </c>
      <c r="AA412">
        <v>4</v>
      </c>
      <c r="AB412">
        <v>8.7671670392845762</v>
      </c>
      <c r="AC412" s="3" t="s">
        <v>4485</v>
      </c>
      <c r="AD412" s="13" t="s">
        <v>4485</v>
      </c>
      <c r="AF412" s="16">
        <v>0.96791969141571554</v>
      </c>
      <c r="AG412">
        <v>4</v>
      </c>
      <c r="AH412">
        <v>2.9711437437388613</v>
      </c>
      <c r="AI412" s="3" t="s">
        <v>4485</v>
      </c>
      <c r="AJ412" s="13" t="s">
        <v>4485</v>
      </c>
      <c r="AL412" s="115">
        <v>0.60889665670631754</v>
      </c>
      <c r="AM412">
        <v>4</v>
      </c>
      <c r="AN412">
        <v>4.7979797979798011</v>
      </c>
      <c r="AO412" s="3" t="s">
        <v>4485</v>
      </c>
      <c r="AP412" s="13" t="s">
        <v>4485</v>
      </c>
      <c r="AR412" s="16">
        <v>2.2727272727272649</v>
      </c>
      <c r="AS412">
        <v>4</v>
      </c>
      <c r="AT412">
        <v>6.2771908017402147</v>
      </c>
      <c r="AU412" s="3" t="s">
        <v>4485</v>
      </c>
      <c r="AV412" s="13" t="s">
        <v>4485</v>
      </c>
      <c r="AY412" s="24">
        <v>0.73633929644231799</v>
      </c>
      <c r="AZ412" s="24">
        <v>1.3997695195280888</v>
      </c>
      <c r="BA412" s="24" t="s">
        <v>4485</v>
      </c>
      <c r="BF412" s="24">
        <v>2.0680001628049234</v>
      </c>
      <c r="BG412" s="24">
        <v>5.4729563657492628</v>
      </c>
      <c r="BH412" s="24"/>
      <c r="BL412" s="3"/>
    </row>
    <row r="413" spans="1:64" x14ac:dyDescent="0.25">
      <c r="A413" s="12">
        <v>45345</v>
      </c>
      <c r="B413" s="115">
        <v>3.6995930447638138E-2</v>
      </c>
      <c r="C413">
        <v>5</v>
      </c>
      <c r="D413" t="s">
        <v>4485</v>
      </c>
      <c r="E413" s="3" t="s">
        <v>4485</v>
      </c>
      <c r="F413" s="13" t="s">
        <v>4485</v>
      </c>
      <c r="H413" s="16">
        <v>1.8008308756609397E-2</v>
      </c>
      <c r="I413">
        <v>5</v>
      </c>
      <c r="J413" t="s">
        <v>4485</v>
      </c>
      <c r="K413" s="3" t="s">
        <v>4485</v>
      </c>
      <c r="L413" s="13" t="s">
        <v>4485</v>
      </c>
      <c r="N413" s="115">
        <v>3.2674772036474007</v>
      </c>
      <c r="O413">
        <v>5</v>
      </c>
      <c r="P413" t="s">
        <v>4485</v>
      </c>
      <c r="Q413" s="3" t="s">
        <v>4485</v>
      </c>
      <c r="R413" s="13" t="s">
        <v>4485</v>
      </c>
      <c r="T413" s="115">
        <v>5.4978673991201576</v>
      </c>
      <c r="U413">
        <v>5</v>
      </c>
      <c r="V413" t="s">
        <v>4485</v>
      </c>
      <c r="W413" s="3" t="s">
        <v>4485</v>
      </c>
      <c r="X413" s="13" t="s">
        <v>4485</v>
      </c>
      <c r="Z413" s="16">
        <v>0.32300690060197412</v>
      </c>
      <c r="AA413">
        <v>5</v>
      </c>
      <c r="AB413" t="s">
        <v>4485</v>
      </c>
      <c r="AC413" s="3" t="s">
        <v>4485</v>
      </c>
      <c r="AD413" s="13" t="s">
        <v>4485</v>
      </c>
      <c r="AF413" s="16">
        <v>-0.82813278599056883</v>
      </c>
      <c r="AG413">
        <v>5</v>
      </c>
      <c r="AH413" t="s">
        <v>4485</v>
      </c>
      <c r="AI413" s="3" t="s">
        <v>4485</v>
      </c>
      <c r="AJ413" s="13" t="s">
        <v>4485</v>
      </c>
      <c r="AL413" s="115">
        <v>0.78453348276828239</v>
      </c>
      <c r="AM413">
        <v>5</v>
      </c>
      <c r="AN413" t="s">
        <v>4485</v>
      </c>
      <c r="AO413" s="3" t="s">
        <v>4485</v>
      </c>
      <c r="AP413" s="13" t="s">
        <v>4485</v>
      </c>
      <c r="AR413" s="16">
        <v>-1.1528822055137806</v>
      </c>
      <c r="AS413">
        <v>5</v>
      </c>
      <c r="AT413" t="s">
        <v>4485</v>
      </c>
      <c r="AU413" s="3" t="s">
        <v>4485</v>
      </c>
      <c r="AV413" s="13" t="s">
        <v>4485</v>
      </c>
      <c r="AY413" s="24">
        <v>-2.1379591267224638E-2</v>
      </c>
      <c r="AZ413" s="24" t="s">
        <v>4485</v>
      </c>
      <c r="BA413" s="24" t="s">
        <v>4485</v>
      </c>
      <c r="BF413" s="24">
        <v>0.96652035014312987</v>
      </c>
      <c r="BG413" s="24"/>
      <c r="BH413" s="24"/>
      <c r="BL413" s="3"/>
    </row>
    <row r="414" spans="1:64" x14ac:dyDescent="0.25">
      <c r="A414" s="12">
        <v>45348</v>
      </c>
      <c r="B414" s="115">
        <v>-0.29585798816566367</v>
      </c>
      <c r="C414">
        <v>1</v>
      </c>
      <c r="D414" t="s">
        <v>4485</v>
      </c>
      <c r="E414" s="3" t="s">
        <v>4485</v>
      </c>
      <c r="F414" s="13" t="s">
        <v>4485</v>
      </c>
      <c r="H414" s="16">
        <v>-0.15498207110892398</v>
      </c>
      <c r="I414">
        <v>1</v>
      </c>
      <c r="J414" t="s">
        <v>4485</v>
      </c>
      <c r="K414" s="3" t="s">
        <v>4485</v>
      </c>
      <c r="L414" s="13" t="s">
        <v>4485</v>
      </c>
      <c r="N414" s="115">
        <v>3.147739350829859</v>
      </c>
      <c r="O414">
        <v>1</v>
      </c>
      <c r="P414" t="s">
        <v>4485</v>
      </c>
      <c r="Q414" s="3" t="s">
        <v>4485</v>
      </c>
      <c r="R414" s="13" t="s">
        <v>4485</v>
      </c>
      <c r="T414" s="115">
        <v>8.8965561035497345</v>
      </c>
      <c r="U414">
        <v>1</v>
      </c>
      <c r="V414" t="s">
        <v>4485</v>
      </c>
      <c r="W414" s="3" t="s">
        <v>4485</v>
      </c>
      <c r="X414" s="13" t="s">
        <v>4485</v>
      </c>
      <c r="Z414" s="16">
        <v>7.2101078101370657</v>
      </c>
      <c r="AA414">
        <v>1</v>
      </c>
      <c r="AB414" t="s">
        <v>4485</v>
      </c>
      <c r="AC414" s="3" t="s">
        <v>4485</v>
      </c>
      <c r="AD414" s="13" t="s">
        <v>4485</v>
      </c>
      <c r="AF414" s="16">
        <v>1.1460975259606774</v>
      </c>
      <c r="AG414">
        <v>1</v>
      </c>
      <c r="AH414" t="s">
        <v>4485</v>
      </c>
      <c r="AI414" s="3" t="s">
        <v>4485</v>
      </c>
      <c r="AJ414" s="13" t="s">
        <v>4485</v>
      </c>
      <c r="AL414" s="115">
        <v>0.40589380038921069</v>
      </c>
      <c r="AM414">
        <v>1</v>
      </c>
      <c r="AN414" t="s">
        <v>4485</v>
      </c>
      <c r="AO414" s="3" t="s">
        <v>4485</v>
      </c>
      <c r="AP414" s="13" t="s">
        <v>4485</v>
      </c>
      <c r="AR414" s="16">
        <v>-3.6511156186612612</v>
      </c>
      <c r="AS414">
        <v>1</v>
      </c>
      <c r="AT414" t="s">
        <v>4485</v>
      </c>
      <c r="AU414" s="3" t="s">
        <v>4485</v>
      </c>
      <c r="AV414" s="13" t="s">
        <v>4485</v>
      </c>
      <c r="AY414" s="24">
        <v>-0.40809987079464199</v>
      </c>
      <c r="AZ414" s="24" t="s">
        <v>4485</v>
      </c>
      <c r="BA414" s="24" t="s">
        <v>4485</v>
      </c>
      <c r="BF414" s="24">
        <v>1.9413917457538565</v>
      </c>
      <c r="BG414" s="24"/>
      <c r="BH414" s="24"/>
      <c r="BL414" s="3"/>
    </row>
    <row r="415" spans="1:64" x14ac:dyDescent="0.25">
      <c r="A415" s="12">
        <v>45349</v>
      </c>
      <c r="B415" s="115">
        <v>0.8902077151335227</v>
      </c>
      <c r="C415">
        <v>2</v>
      </c>
      <c r="D415" t="s">
        <v>4485</v>
      </c>
      <c r="E415" s="3" t="s">
        <v>4485</v>
      </c>
      <c r="F415" s="13" t="s">
        <v>4485</v>
      </c>
      <c r="H415" s="16">
        <v>-1.0242752115411211</v>
      </c>
      <c r="I415">
        <v>2</v>
      </c>
      <c r="J415" t="s">
        <v>4485</v>
      </c>
      <c r="K415" s="3" t="s">
        <v>4485</v>
      </c>
      <c r="L415" s="13" t="s">
        <v>4485</v>
      </c>
      <c r="N415" s="115">
        <v>-0.46766011414076286</v>
      </c>
      <c r="O415">
        <v>2</v>
      </c>
      <c r="P415" t="s">
        <v>4485</v>
      </c>
      <c r="Q415" s="3" t="s">
        <v>4485</v>
      </c>
      <c r="R415" s="13" t="s">
        <v>4485</v>
      </c>
      <c r="T415" s="115">
        <v>-0.89219764413172153</v>
      </c>
      <c r="U415">
        <v>2</v>
      </c>
      <c r="V415" t="s">
        <v>4485</v>
      </c>
      <c r="W415" s="3" t="s">
        <v>4485</v>
      </c>
      <c r="X415" s="13" t="s">
        <v>4485</v>
      </c>
      <c r="Z415" s="16">
        <v>3.3307548801019373</v>
      </c>
      <c r="AA415">
        <v>2</v>
      </c>
      <c r="AB415" t="s">
        <v>4485</v>
      </c>
      <c r="AC415" s="3" t="s">
        <v>4485</v>
      </c>
      <c r="AD415" s="13" t="s">
        <v>4485</v>
      </c>
      <c r="AF415" s="16">
        <v>-1.9397724315757103</v>
      </c>
      <c r="AG415">
        <v>2</v>
      </c>
      <c r="AH415" t="s">
        <v>4485</v>
      </c>
      <c r="AI415" s="3" t="s">
        <v>4485</v>
      </c>
      <c r="AJ415" s="13" t="s">
        <v>4485</v>
      </c>
      <c r="AL415" s="115">
        <v>1.495182190718795</v>
      </c>
      <c r="AM415">
        <v>2</v>
      </c>
      <c r="AN415" t="s">
        <v>4485</v>
      </c>
      <c r="AO415" s="3" t="s">
        <v>4485</v>
      </c>
      <c r="AP415" s="13" t="s">
        <v>4485</v>
      </c>
      <c r="AR415" s="16">
        <v>0.75438596491227272</v>
      </c>
      <c r="AS415">
        <v>2</v>
      </c>
      <c r="AT415" t="s">
        <v>4485</v>
      </c>
      <c r="AU415" s="3" t="s">
        <v>4485</v>
      </c>
      <c r="AV415" s="13" t="s">
        <v>4485</v>
      </c>
      <c r="AY415" s="24">
        <v>0.34490474436139179</v>
      </c>
      <c r="AZ415" s="24" t="s">
        <v>4485</v>
      </c>
      <c r="BA415" s="24" t="s">
        <v>4485</v>
      </c>
      <c r="BF415" s="24">
        <v>0.17860039028058899</v>
      </c>
      <c r="BG415" s="24"/>
      <c r="BH415" s="24"/>
      <c r="BL415" s="3"/>
    </row>
    <row r="416" spans="1:64" x14ac:dyDescent="0.25">
      <c r="A416" s="12">
        <v>45350</v>
      </c>
      <c r="B416" s="115">
        <v>-1.6911764705882435</v>
      </c>
      <c r="C416">
        <v>3</v>
      </c>
      <c r="D416" t="s">
        <v>4485</v>
      </c>
      <c r="E416" s="3" t="s">
        <v>4485</v>
      </c>
      <c r="F416" s="13" t="s">
        <v>4485</v>
      </c>
      <c r="H416" s="16">
        <v>-3.4321584939931391</v>
      </c>
      <c r="I416">
        <v>3</v>
      </c>
      <c r="J416" t="s">
        <v>4485</v>
      </c>
      <c r="K416" s="3" t="s">
        <v>4485</v>
      </c>
      <c r="L416" s="13" t="s">
        <v>4485</v>
      </c>
      <c r="N416" s="115">
        <v>-3.8384964561599144</v>
      </c>
      <c r="O416">
        <v>3</v>
      </c>
      <c r="P416" t="s">
        <v>4485</v>
      </c>
      <c r="Q416" s="3" t="s">
        <v>4485</v>
      </c>
      <c r="R416" s="13" t="s">
        <v>4485</v>
      </c>
      <c r="T416" s="115">
        <v>-2.2986251397414992</v>
      </c>
      <c r="U416">
        <v>3</v>
      </c>
      <c r="V416" t="s">
        <v>4485</v>
      </c>
      <c r="W416" s="3" t="s">
        <v>4485</v>
      </c>
      <c r="X416" s="13" t="s">
        <v>4485</v>
      </c>
      <c r="Z416" s="16">
        <v>2.3118587344224757</v>
      </c>
      <c r="AA416">
        <v>3</v>
      </c>
      <c r="AB416" t="s">
        <v>4485</v>
      </c>
      <c r="AC416" s="3" t="s">
        <v>4485</v>
      </c>
      <c r="AD416" s="13" t="s">
        <v>4485</v>
      </c>
      <c r="AF416" s="16">
        <v>-2.6873808891998188</v>
      </c>
      <c r="AG416">
        <v>3</v>
      </c>
      <c r="AH416" t="s">
        <v>4485</v>
      </c>
      <c r="AI416" s="3" t="s">
        <v>4485</v>
      </c>
      <c r="AJ416" s="13" t="s">
        <v>4485</v>
      </c>
      <c r="AL416" s="115">
        <v>-1.8987341772151876</v>
      </c>
      <c r="AM416">
        <v>3</v>
      </c>
      <c r="AN416" t="s">
        <v>4485</v>
      </c>
      <c r="AO416" s="3" t="s">
        <v>4485</v>
      </c>
      <c r="AP416" s="13" t="s">
        <v>4485</v>
      </c>
      <c r="AR416" s="16">
        <v>-1.2449939056242345</v>
      </c>
      <c r="AS416">
        <v>3</v>
      </c>
      <c r="AT416" t="s">
        <v>4485</v>
      </c>
      <c r="AU416" s="3" t="s">
        <v>4485</v>
      </c>
      <c r="AV416" s="13" t="s">
        <v>4485</v>
      </c>
      <c r="AY416" s="24">
        <v>-1.1135962808046413</v>
      </c>
      <c r="AZ416" s="24" t="s">
        <v>4485</v>
      </c>
      <c r="BA416" s="24" t="s">
        <v>4485</v>
      </c>
      <c r="BF416" s="24">
        <v>-1.917951731827833</v>
      </c>
      <c r="BG416" s="24"/>
      <c r="BH416" s="24"/>
      <c r="BL416" s="3"/>
    </row>
    <row r="417" spans="1:64" x14ac:dyDescent="0.25">
      <c r="A417" s="12">
        <v>45351</v>
      </c>
      <c r="B417" s="115">
        <v>1.0845175766641864</v>
      </c>
      <c r="C417">
        <v>4</v>
      </c>
      <c r="D417">
        <v>0</v>
      </c>
      <c r="E417" s="3" t="s">
        <v>4485</v>
      </c>
      <c r="F417" s="13" t="s">
        <v>4485</v>
      </c>
      <c r="H417" s="16">
        <v>-0.41159490121575976</v>
      </c>
      <c r="I417">
        <v>4</v>
      </c>
      <c r="J417">
        <v>-4.9450815845649236</v>
      </c>
      <c r="K417" s="3" t="s">
        <v>4485</v>
      </c>
      <c r="L417" s="13" t="s">
        <v>4485</v>
      </c>
      <c r="N417" s="115">
        <v>-0.15734989648033881</v>
      </c>
      <c r="O417">
        <v>4</v>
      </c>
      <c r="P417">
        <v>1.7899358324890084</v>
      </c>
      <c r="Q417" s="3" t="s">
        <v>4485</v>
      </c>
      <c r="R417" s="13" t="s">
        <v>4485</v>
      </c>
      <c r="T417" s="115">
        <v>-0.25695071765532834</v>
      </c>
      <c r="U417">
        <v>4</v>
      </c>
      <c r="V417">
        <v>10.955539179562749</v>
      </c>
      <c r="W417" s="3" t="s">
        <v>4485</v>
      </c>
      <c r="X417" s="13" t="s">
        <v>4485</v>
      </c>
      <c r="Z417" s="16">
        <v>0.4906602393044715</v>
      </c>
      <c r="AA417">
        <v>4</v>
      </c>
      <c r="AB417">
        <v>14.266138109920238</v>
      </c>
      <c r="AC417" s="3" t="s">
        <v>4485</v>
      </c>
      <c r="AD417" s="13" t="s">
        <v>4485</v>
      </c>
      <c r="AF417" s="16">
        <v>0.39415949825231389</v>
      </c>
      <c r="AG417">
        <v>4</v>
      </c>
      <c r="AH417">
        <v>-3.9033765987233937</v>
      </c>
      <c r="AI417" s="3" t="s">
        <v>4485</v>
      </c>
      <c r="AJ417" s="13" t="s">
        <v>4485</v>
      </c>
      <c r="AL417" s="115">
        <v>0.24471635150167359</v>
      </c>
      <c r="AM417">
        <v>4</v>
      </c>
      <c r="AN417">
        <v>1.0030820958251661</v>
      </c>
      <c r="AO417" s="3" t="s">
        <v>4485</v>
      </c>
      <c r="AP417" s="13" t="s">
        <v>4485</v>
      </c>
      <c r="AR417" s="16">
        <v>-3.6321960680596002</v>
      </c>
      <c r="AS417">
        <v>4</v>
      </c>
      <c r="AT417">
        <v>-8.6800334168755295</v>
      </c>
      <c r="AU417" s="3" t="s">
        <v>4485</v>
      </c>
      <c r="AV417" s="13" t="s">
        <v>4485</v>
      </c>
      <c r="AY417" s="24">
        <v>0.14418378991532477</v>
      </c>
      <c r="AZ417" s="24">
        <v>-1.0561518086009036</v>
      </c>
      <c r="BA417" s="24" t="s">
        <v>4485</v>
      </c>
      <c r="BF417" s="24">
        <v>-0.26539701249403436</v>
      </c>
      <c r="BG417" s="24">
        <v>0.97757763274620002</v>
      </c>
      <c r="BH417" s="24"/>
      <c r="BL417" s="3"/>
    </row>
    <row r="418" spans="1:64" x14ac:dyDescent="0.25">
      <c r="A418" s="12">
        <v>45352</v>
      </c>
      <c r="B418" s="115">
        <v>1.7758046614872407</v>
      </c>
      <c r="C418">
        <v>5</v>
      </c>
      <c r="D418" t="s">
        <v>4485</v>
      </c>
      <c r="E418" s="3">
        <v>45352</v>
      </c>
      <c r="F418" s="13">
        <v>-1.7448200654307522</v>
      </c>
      <c r="H418" s="16">
        <v>3.7826202908519506</v>
      </c>
      <c r="I418">
        <v>5</v>
      </c>
      <c r="J418" t="s">
        <v>4485</v>
      </c>
      <c r="K418" s="3">
        <v>45352</v>
      </c>
      <c r="L418" s="13">
        <v>-3.2476440959521069</v>
      </c>
      <c r="N418" s="115">
        <v>-2.952886529528858</v>
      </c>
      <c r="O418">
        <v>5</v>
      </c>
      <c r="P418" t="s">
        <v>4485</v>
      </c>
      <c r="Q418" s="3">
        <v>45352</v>
      </c>
      <c r="R418" s="13">
        <v>-10.837606837606838</v>
      </c>
      <c r="T418" s="115">
        <v>7.1890031597802206</v>
      </c>
      <c r="U418">
        <v>5</v>
      </c>
      <c r="V418" t="s">
        <v>4485</v>
      </c>
      <c r="W418" s="3">
        <v>45352</v>
      </c>
      <c r="X418" s="13">
        <v>-9.0482359788955797</v>
      </c>
      <c r="Z418" s="16">
        <v>-4.0817200616755258</v>
      </c>
      <c r="AA418">
        <v>5</v>
      </c>
      <c r="AB418" t="s">
        <v>4485</v>
      </c>
      <c r="AC418" s="3">
        <v>45352</v>
      </c>
      <c r="AD418" s="13">
        <v>0.40187541862022336</v>
      </c>
      <c r="AF418" s="16">
        <v>1.5087164798261508</v>
      </c>
      <c r="AG418">
        <v>5</v>
      </c>
      <c r="AH418" t="s">
        <v>4485</v>
      </c>
      <c r="AI418" s="3">
        <v>45352</v>
      </c>
      <c r="AJ418" s="13">
        <v>-5.5121749495244181</v>
      </c>
      <c r="AL418" s="115">
        <v>0.96537949400798184</v>
      </c>
      <c r="AM418">
        <v>5</v>
      </c>
      <c r="AN418" t="s">
        <v>4485</v>
      </c>
      <c r="AO418" s="3">
        <v>45352</v>
      </c>
      <c r="AP418" s="13">
        <v>-1.4177382129904381</v>
      </c>
      <c r="AR418" s="16">
        <v>7.794346354404909</v>
      </c>
      <c r="AS418">
        <v>5</v>
      </c>
      <c r="AT418" t="s">
        <v>4485</v>
      </c>
      <c r="AU418" s="3">
        <v>45352</v>
      </c>
      <c r="AV418" s="13">
        <v>1.8840702707290102</v>
      </c>
      <c r="AY418" s="24">
        <v>1.6192204814673323</v>
      </c>
      <c r="AZ418" s="24" t="s">
        <v>4485</v>
      </c>
      <c r="BA418" s="24">
        <v>-5.3046835655523594E-2</v>
      </c>
      <c r="BF418" s="24">
        <v>2.1721027866962128</v>
      </c>
      <c r="BG418" s="24"/>
      <c r="BH418" s="24">
        <v>-3.7751968197900001</v>
      </c>
      <c r="BL418" s="3"/>
    </row>
    <row r="419" spans="1:64" x14ac:dyDescent="0.25">
      <c r="A419" s="12">
        <v>45353</v>
      </c>
      <c r="B419" s="115">
        <v>0.47255543438747888</v>
      </c>
      <c r="C419">
        <v>6</v>
      </c>
      <c r="D419" t="s">
        <v>4485</v>
      </c>
      <c r="E419" s="3" t="s">
        <v>4485</v>
      </c>
      <c r="F419" s="13" t="s">
        <v>4485</v>
      </c>
      <c r="H419" s="16">
        <v>-0.21386034063192419</v>
      </c>
      <c r="I419">
        <v>6</v>
      </c>
      <c r="J419" t="s">
        <v>4485</v>
      </c>
      <c r="K419" s="3" t="s">
        <v>4485</v>
      </c>
      <c r="L419" s="13" t="s">
        <v>4485</v>
      </c>
      <c r="N419" s="115">
        <v>-0.56410256410255633</v>
      </c>
      <c r="O419">
        <v>6</v>
      </c>
      <c r="P419" t="s">
        <v>4485</v>
      </c>
      <c r="Q419" s="3" t="s">
        <v>4485</v>
      </c>
      <c r="R419" s="13" t="s">
        <v>4485</v>
      </c>
      <c r="T419" s="115">
        <v>4.9982162639178496</v>
      </c>
      <c r="U419">
        <v>6</v>
      </c>
      <c r="V419" t="s">
        <v>4485</v>
      </c>
      <c r="W419" s="3" t="s">
        <v>4485</v>
      </c>
      <c r="X419" s="13" t="s">
        <v>4485</v>
      </c>
      <c r="Z419" s="16">
        <v>-0.60281312793034159</v>
      </c>
      <c r="AA419">
        <v>6</v>
      </c>
      <c r="AB419" t="s">
        <v>4485</v>
      </c>
      <c r="AC419" s="3" t="s">
        <v>4485</v>
      </c>
      <c r="AD419" s="13" t="s">
        <v>4485</v>
      </c>
      <c r="AF419" s="16">
        <v>0.47921379746529297</v>
      </c>
      <c r="AG419">
        <v>6</v>
      </c>
      <c r="AH419" t="s">
        <v>4485</v>
      </c>
      <c r="AI419" s="3" t="s">
        <v>4485</v>
      </c>
      <c r="AJ419" s="13" t="s">
        <v>4485</v>
      </c>
      <c r="AL419" s="115">
        <v>1.4342235410484743</v>
      </c>
      <c r="AM419">
        <v>6</v>
      </c>
      <c r="AN419" t="s">
        <v>4485</v>
      </c>
      <c r="AO419" s="3" t="s">
        <v>4485</v>
      </c>
      <c r="AP419" s="13" t="s">
        <v>4485</v>
      </c>
      <c r="AR419" s="16">
        <v>0.61104981753373888</v>
      </c>
      <c r="AS419">
        <v>6</v>
      </c>
      <c r="AT419" t="s">
        <v>4485</v>
      </c>
      <c r="AU419" s="3" t="s">
        <v>4485</v>
      </c>
      <c r="AV419" s="13" t="s">
        <v>4485</v>
      </c>
      <c r="AY419" s="24">
        <v>0.17749426445079272</v>
      </c>
      <c r="AZ419" s="24" t="s">
        <v>4485</v>
      </c>
      <c r="BA419" s="24" t="s">
        <v>4485</v>
      </c>
      <c r="BF419" s="24">
        <v>0.89471714574390593</v>
      </c>
      <c r="BG419" s="24"/>
      <c r="BH419" s="24"/>
      <c r="BL419" s="3"/>
    </row>
    <row r="420" spans="1:64" x14ac:dyDescent="0.25">
      <c r="A420" s="12">
        <v>45355</v>
      </c>
      <c r="B420" s="115">
        <v>1.1577424023155014</v>
      </c>
      <c r="C420">
        <v>1</v>
      </c>
      <c r="D420" t="s">
        <v>4485</v>
      </c>
      <c r="E420" s="3" t="s">
        <v>4485</v>
      </c>
      <c r="F420" s="13" t="s">
        <v>4485</v>
      </c>
      <c r="H420" s="16">
        <v>-0.17477597154050117</v>
      </c>
      <c r="I420">
        <v>1</v>
      </c>
      <c r="J420" t="s">
        <v>4485</v>
      </c>
      <c r="K420" s="3" t="s">
        <v>4485</v>
      </c>
      <c r="L420" s="13" t="s">
        <v>4485</v>
      </c>
      <c r="N420" s="115">
        <v>-4.993983152827929</v>
      </c>
      <c r="O420">
        <v>1</v>
      </c>
      <c r="P420" t="s">
        <v>4485</v>
      </c>
      <c r="Q420" s="3" t="s">
        <v>4485</v>
      </c>
      <c r="R420" s="13" t="s">
        <v>4485</v>
      </c>
      <c r="T420" s="115">
        <v>3.5067327122190135</v>
      </c>
      <c r="U420">
        <v>1</v>
      </c>
      <c r="V420" t="s">
        <v>4485</v>
      </c>
      <c r="W420" s="3" t="s">
        <v>4485</v>
      </c>
      <c r="X420" s="13" t="s">
        <v>4485</v>
      </c>
      <c r="Z420" s="16">
        <v>-0.62893081761006298</v>
      </c>
      <c r="AA420">
        <v>1</v>
      </c>
      <c r="AB420" t="s">
        <v>4485</v>
      </c>
      <c r="AC420" s="3" t="s">
        <v>4485</v>
      </c>
      <c r="AD420" s="13" t="s">
        <v>4485</v>
      </c>
      <c r="AF420" s="16">
        <v>-1.852031181910629</v>
      </c>
      <c r="AG420">
        <v>1</v>
      </c>
      <c r="AH420" t="s">
        <v>4485</v>
      </c>
      <c r="AI420" s="3" t="s">
        <v>4485</v>
      </c>
      <c r="AJ420" s="13" t="s">
        <v>4485</v>
      </c>
      <c r="AL420" s="115">
        <v>0.95888184625384998</v>
      </c>
      <c r="AM420">
        <v>1</v>
      </c>
      <c r="AN420" t="s">
        <v>4485</v>
      </c>
      <c r="AO420" s="3" t="s">
        <v>4485</v>
      </c>
      <c r="AP420" s="13" t="s">
        <v>4485</v>
      </c>
      <c r="AR420" s="16">
        <v>5.423871784057356</v>
      </c>
      <c r="AS420">
        <v>1</v>
      </c>
      <c r="AT420" t="s">
        <v>4485</v>
      </c>
      <c r="AU420" s="3" t="s">
        <v>4485</v>
      </c>
      <c r="AV420" s="13" t="s">
        <v>4485</v>
      </c>
      <c r="AY420" s="24">
        <v>0.1215457762842611</v>
      </c>
      <c r="AZ420" s="24" t="s">
        <v>4485</v>
      </c>
      <c r="BA420" s="24" t="s">
        <v>4485</v>
      </c>
      <c r="BF420" s="24">
        <v>0.49225243187271306</v>
      </c>
      <c r="BG420" s="24"/>
      <c r="BH420" s="24"/>
      <c r="BL420" s="3"/>
    </row>
    <row r="421" spans="1:64" x14ac:dyDescent="0.25">
      <c r="A421" s="12">
        <v>45356</v>
      </c>
      <c r="B421" s="115">
        <v>-1.6094420600858368</v>
      </c>
      <c r="C421">
        <v>2</v>
      </c>
      <c r="D421" t="s">
        <v>4485</v>
      </c>
      <c r="E421" s="3" t="s">
        <v>4485</v>
      </c>
      <c r="F421" s="13" t="s">
        <v>4485</v>
      </c>
      <c r="H421" s="16">
        <v>0.63139465055500243</v>
      </c>
      <c r="I421">
        <v>2</v>
      </c>
      <c r="J421" t="s">
        <v>4485</v>
      </c>
      <c r="K421" s="3" t="s">
        <v>4485</v>
      </c>
      <c r="L421" s="13" t="s">
        <v>4485</v>
      </c>
      <c r="N421" s="115">
        <v>-4.9941192436442643</v>
      </c>
      <c r="O421">
        <v>2</v>
      </c>
      <c r="P421" t="s">
        <v>4485</v>
      </c>
      <c r="Q421" s="3" t="s">
        <v>4485</v>
      </c>
      <c r="R421" s="13" t="s">
        <v>4485</v>
      </c>
      <c r="T421" s="115">
        <v>-7.7467952040357906</v>
      </c>
      <c r="U421">
        <v>2</v>
      </c>
      <c r="V421" t="s">
        <v>4485</v>
      </c>
      <c r="W421" s="3" t="s">
        <v>4485</v>
      </c>
      <c r="X421" s="13" t="s">
        <v>4485</v>
      </c>
      <c r="Z421" s="16">
        <v>-4.0054249547920389</v>
      </c>
      <c r="AA421">
        <v>2</v>
      </c>
      <c r="AB421" t="s">
        <v>4485</v>
      </c>
      <c r="AC421" s="3" t="s">
        <v>4485</v>
      </c>
      <c r="AD421" s="13" t="s">
        <v>4485</v>
      </c>
      <c r="AF421" s="16">
        <v>-1.5342492785081725</v>
      </c>
      <c r="AG421">
        <v>2</v>
      </c>
      <c r="AH421" t="s">
        <v>4485</v>
      </c>
      <c r="AI421" s="3" t="s">
        <v>4485</v>
      </c>
      <c r="AJ421" s="13" t="s">
        <v>4485</v>
      </c>
      <c r="AL421" s="115">
        <v>2.6829791800815628E-2</v>
      </c>
      <c r="AM421">
        <v>2</v>
      </c>
      <c r="AN421" t="s">
        <v>4485</v>
      </c>
      <c r="AO421" s="3" t="s">
        <v>4485</v>
      </c>
      <c r="AP421" s="13" t="s">
        <v>4485</v>
      </c>
      <c r="AR421" s="16">
        <v>1.0561689870379298</v>
      </c>
      <c r="AS421">
        <v>2</v>
      </c>
      <c r="AT421" t="s">
        <v>4485</v>
      </c>
      <c r="AU421" s="3" t="s">
        <v>4485</v>
      </c>
      <c r="AV421" s="13" t="s">
        <v>4485</v>
      </c>
      <c r="AY421" s="24">
        <v>-0.22003427714499621</v>
      </c>
      <c r="AZ421" s="24" t="s">
        <v>4485</v>
      </c>
      <c r="BA421" s="24" t="s">
        <v>4485</v>
      </c>
      <c r="BF421" s="24">
        <v>-2.2748128736437407</v>
      </c>
      <c r="BG421" s="24"/>
      <c r="BH421" s="24"/>
      <c r="BL421" s="3"/>
    </row>
    <row r="422" spans="1:64" x14ac:dyDescent="0.25">
      <c r="A422" s="12">
        <v>45357</v>
      </c>
      <c r="B422" s="115">
        <v>-0.65430752453653618</v>
      </c>
      <c r="C422">
        <v>3</v>
      </c>
      <c r="D422" t="s">
        <v>4485</v>
      </c>
      <c r="E422" s="3" t="s">
        <v>4485</v>
      </c>
      <c r="F422" s="13" t="s">
        <v>4485</v>
      </c>
      <c r="H422" s="16">
        <v>4.6087403570154659E-2</v>
      </c>
      <c r="I422">
        <v>3</v>
      </c>
      <c r="J422" t="s">
        <v>4485</v>
      </c>
      <c r="K422" s="3" t="s">
        <v>4485</v>
      </c>
      <c r="L422" s="13" t="s">
        <v>4485</v>
      </c>
      <c r="N422" s="115">
        <v>-4.9995238548709544</v>
      </c>
      <c r="O422">
        <v>3</v>
      </c>
      <c r="P422" t="s">
        <v>4485</v>
      </c>
      <c r="Q422" s="3" t="s">
        <v>4485</v>
      </c>
      <c r="R422" s="13" t="s">
        <v>4485</v>
      </c>
      <c r="T422" s="115">
        <v>-1.3296378141503427</v>
      </c>
      <c r="U422">
        <v>3</v>
      </c>
      <c r="V422" t="s">
        <v>4485</v>
      </c>
      <c r="W422" s="3" t="s">
        <v>4485</v>
      </c>
      <c r="X422" s="13" t="s">
        <v>4485</v>
      </c>
      <c r="Z422" s="16">
        <v>0.58867853442592066</v>
      </c>
      <c r="AA422">
        <v>3</v>
      </c>
      <c r="AB422" t="s">
        <v>4485</v>
      </c>
      <c r="AC422" s="3" t="s">
        <v>4485</v>
      </c>
      <c r="AD422" s="13" t="s">
        <v>4485</v>
      </c>
      <c r="AF422" s="16">
        <v>-2.5050727723640374</v>
      </c>
      <c r="AG422">
        <v>3</v>
      </c>
      <c r="AH422" t="s">
        <v>4485</v>
      </c>
      <c r="AI422" s="3" t="s">
        <v>4485</v>
      </c>
      <c r="AJ422" s="13" t="s">
        <v>4485</v>
      </c>
      <c r="AL422" s="115">
        <v>-1.0031650662518008</v>
      </c>
      <c r="AM422">
        <v>3</v>
      </c>
      <c r="AN422" t="s">
        <v>4485</v>
      </c>
      <c r="AO422" s="3" t="s">
        <v>4485</v>
      </c>
      <c r="AP422" s="13" t="s">
        <v>4485</v>
      </c>
      <c r="AR422" s="16">
        <v>0.37212984956453254</v>
      </c>
      <c r="AS422">
        <v>3</v>
      </c>
      <c r="AT422" t="s">
        <v>4485</v>
      </c>
      <c r="AU422" s="3" t="s">
        <v>4485</v>
      </c>
      <c r="AV422" s="13" t="s">
        <v>4485</v>
      </c>
      <c r="AY422" s="24">
        <v>0.52669717260906324</v>
      </c>
      <c r="AZ422" s="24" t="s">
        <v>4485</v>
      </c>
      <c r="BA422" s="24" t="s">
        <v>4485</v>
      </c>
      <c r="BF422" s="24">
        <v>-1.2552291566663643</v>
      </c>
      <c r="BG422" s="24"/>
      <c r="BH422" s="24"/>
      <c r="BL422" s="3"/>
    </row>
    <row r="423" spans="1:64" x14ac:dyDescent="0.25">
      <c r="A423" s="12">
        <v>45358</v>
      </c>
      <c r="B423" s="115">
        <v>7.3179656055612372E-2</v>
      </c>
      <c r="C423">
        <v>4</v>
      </c>
      <c r="D423">
        <v>-0.58160668847692565</v>
      </c>
      <c r="E423" s="3" t="s">
        <v>4485</v>
      </c>
      <c r="F423" s="13" t="s">
        <v>4485</v>
      </c>
      <c r="H423" s="16">
        <v>0.45128047158319617</v>
      </c>
      <c r="I423">
        <v>4</v>
      </c>
      <c r="J423">
        <v>0.73945407338654212</v>
      </c>
      <c r="K423" s="3" t="s">
        <v>4485</v>
      </c>
      <c r="L423" s="13" t="s">
        <v>4485</v>
      </c>
      <c r="N423" s="115">
        <v>4.9919807538091483</v>
      </c>
      <c r="O423">
        <v>4</v>
      </c>
      <c r="P423">
        <v>-10.478632478632472</v>
      </c>
      <c r="Q423" s="3" t="s">
        <v>4485</v>
      </c>
      <c r="R423" s="13" t="s">
        <v>4485</v>
      </c>
      <c r="T423" s="115">
        <v>2.4180078955359785</v>
      </c>
      <c r="U423">
        <v>4</v>
      </c>
      <c r="V423">
        <v>1.3199647008017461</v>
      </c>
      <c r="W423" s="3" t="s">
        <v>4485</v>
      </c>
      <c r="X423" s="13" t="s">
        <v>4485</v>
      </c>
      <c r="Z423" s="16">
        <v>3.1415328432979028</v>
      </c>
      <c r="AA423">
        <v>4</v>
      </c>
      <c r="AB423">
        <v>-1.6298280866264792</v>
      </c>
      <c r="AC423" s="3" t="s">
        <v>4485</v>
      </c>
      <c r="AD423" s="13" t="s">
        <v>4485</v>
      </c>
      <c r="AF423" s="16">
        <v>0.78367892289113272</v>
      </c>
      <c r="AG423">
        <v>4</v>
      </c>
      <c r="AH423">
        <v>-4.5853706001118866</v>
      </c>
      <c r="AI423" s="3" t="s">
        <v>4485</v>
      </c>
      <c r="AJ423" s="13" t="s">
        <v>4485</v>
      </c>
      <c r="AL423" s="115">
        <v>-0.26010621003577444</v>
      </c>
      <c r="AM423">
        <v>4</v>
      </c>
      <c r="AN423">
        <v>1.1429827453566301</v>
      </c>
      <c r="AO423" s="3" t="s">
        <v>4485</v>
      </c>
      <c r="AP423" s="13" t="s">
        <v>4485</v>
      </c>
      <c r="AR423" s="16">
        <v>-0.59162262364912832</v>
      </c>
      <c r="AS423">
        <v>4</v>
      </c>
      <c r="AT423">
        <v>6.9506916744462437</v>
      </c>
      <c r="AU423" s="3" t="s">
        <v>4485</v>
      </c>
      <c r="AV423" s="13" t="s">
        <v>4485</v>
      </c>
      <c r="AY423" s="24">
        <v>8.6766737637408484E-2</v>
      </c>
      <c r="AZ423" s="24">
        <v>0.69296625818364621</v>
      </c>
      <c r="BA423" s="24" t="s">
        <v>4485</v>
      </c>
      <c r="BF423" s="24">
        <v>1.2930651489282168</v>
      </c>
      <c r="BG423" s="24">
        <v>-0.99176633823177995</v>
      </c>
      <c r="BH423" s="24"/>
      <c r="BL423" s="3"/>
    </row>
    <row r="424" spans="1:64" x14ac:dyDescent="0.25">
      <c r="A424" s="12">
        <v>45362</v>
      </c>
      <c r="B424" s="115">
        <v>-2.8153564899451511</v>
      </c>
      <c r="C424">
        <v>1</v>
      </c>
      <c r="D424" t="s">
        <v>4485</v>
      </c>
      <c r="E424" s="3" t="s">
        <v>4485</v>
      </c>
      <c r="F424" s="13" t="s">
        <v>4485</v>
      </c>
      <c r="H424" s="16">
        <v>-2.0629679138798589E-2</v>
      </c>
      <c r="I424">
        <v>1</v>
      </c>
      <c r="J424" t="s">
        <v>4485</v>
      </c>
      <c r="K424" s="3" t="s">
        <v>4485</v>
      </c>
      <c r="L424" s="13" t="s">
        <v>4485</v>
      </c>
      <c r="N424" s="115">
        <v>-4.9933167844185666</v>
      </c>
      <c r="O424">
        <v>1</v>
      </c>
      <c r="P424" t="s">
        <v>4485</v>
      </c>
      <c r="Q424" s="3" t="s">
        <v>4485</v>
      </c>
      <c r="R424" s="13" t="s">
        <v>4485</v>
      </c>
      <c r="T424" s="115">
        <v>-5.2870538527111712</v>
      </c>
      <c r="U424">
        <v>1</v>
      </c>
      <c r="V424" t="s">
        <v>4485</v>
      </c>
      <c r="W424" s="3" t="s">
        <v>4485</v>
      </c>
      <c r="X424" s="13" t="s">
        <v>4485</v>
      </c>
      <c r="Z424" s="16">
        <v>1.8701770313209176</v>
      </c>
      <c r="AA424">
        <v>1</v>
      </c>
      <c r="AB424" t="s">
        <v>4485</v>
      </c>
      <c r="AC424" s="3" t="s">
        <v>4485</v>
      </c>
      <c r="AD424" s="13" t="s">
        <v>4485</v>
      </c>
      <c r="AF424" s="16">
        <v>-1.119212726901899</v>
      </c>
      <c r="AG424">
        <v>1</v>
      </c>
      <c r="AH424" t="s">
        <v>4485</v>
      </c>
      <c r="AI424" s="3" t="s">
        <v>4485</v>
      </c>
      <c r="AJ424" s="13" t="s">
        <v>4485</v>
      </c>
      <c r="AL424" s="115">
        <v>-0.98337498641746768</v>
      </c>
      <c r="AM424">
        <v>1</v>
      </c>
      <c r="AN424" t="s">
        <v>4485</v>
      </c>
      <c r="AO424" s="3" t="s">
        <v>4485</v>
      </c>
      <c r="AP424" s="13" t="s">
        <v>4485</v>
      </c>
      <c r="AR424" s="16">
        <v>-2.3408982701158547</v>
      </c>
      <c r="AS424">
        <v>1</v>
      </c>
      <c r="AT424" t="s">
        <v>4485</v>
      </c>
      <c r="AU424" s="3" t="s">
        <v>4485</v>
      </c>
      <c r="AV424" s="13" t="s">
        <v>4485</v>
      </c>
      <c r="AY424" s="24">
        <v>-0.71531616841271306</v>
      </c>
      <c r="AZ424" s="24" t="s">
        <v>4485</v>
      </c>
      <c r="BA424" s="24" t="s">
        <v>4485</v>
      </c>
      <c r="BF424" s="24">
        <v>-2.1140674357766831</v>
      </c>
      <c r="BG424" s="24"/>
      <c r="BH424" s="24"/>
      <c r="BL424" s="3"/>
    </row>
    <row r="425" spans="1:64" x14ac:dyDescent="0.25">
      <c r="A425" s="12">
        <v>45363</v>
      </c>
      <c r="B425" s="115">
        <v>-1.354401805869083</v>
      </c>
      <c r="C425">
        <v>2</v>
      </c>
      <c r="D425" t="s">
        <v>4485</v>
      </c>
      <c r="E425" s="3" t="s">
        <v>4485</v>
      </c>
      <c r="F425" s="13" t="s">
        <v>4485</v>
      </c>
      <c r="H425" s="16">
        <v>-2.0126452566345852</v>
      </c>
      <c r="I425">
        <v>2</v>
      </c>
      <c r="J425" t="s">
        <v>4485</v>
      </c>
      <c r="K425" s="3" t="s">
        <v>4485</v>
      </c>
      <c r="L425" s="13" t="s">
        <v>4485</v>
      </c>
      <c r="N425" s="115">
        <v>-4.6427494724148373</v>
      </c>
      <c r="O425">
        <v>2</v>
      </c>
      <c r="P425" t="s">
        <v>4485</v>
      </c>
      <c r="Q425" s="3" t="s">
        <v>4485</v>
      </c>
      <c r="R425" s="13" t="s">
        <v>4485</v>
      </c>
      <c r="T425" s="115">
        <v>-5.1497779256099676</v>
      </c>
      <c r="U425">
        <v>2</v>
      </c>
      <c r="V425" t="s">
        <v>4485</v>
      </c>
      <c r="W425" s="3" t="s">
        <v>4485</v>
      </c>
      <c r="X425" s="13" t="s">
        <v>4485</v>
      </c>
      <c r="Z425" s="16">
        <v>0.17823723375813208</v>
      </c>
      <c r="AA425">
        <v>2</v>
      </c>
      <c r="AB425" t="s">
        <v>4485</v>
      </c>
      <c r="AC425" s="3" t="s">
        <v>4485</v>
      </c>
      <c r="AD425" s="13" t="s">
        <v>4485</v>
      </c>
      <c r="AF425" s="16">
        <v>-1.5521464483692102</v>
      </c>
      <c r="AG425">
        <v>2</v>
      </c>
      <c r="AH425" t="s">
        <v>4485</v>
      </c>
      <c r="AI425" s="3" t="s">
        <v>4485</v>
      </c>
      <c r="AJ425" s="13" t="s">
        <v>4485</v>
      </c>
      <c r="AL425" s="115">
        <v>-5.141289437585737</v>
      </c>
      <c r="AM425">
        <v>2</v>
      </c>
      <c r="AN425" t="s">
        <v>4485</v>
      </c>
      <c r="AO425" s="3" t="s">
        <v>4485</v>
      </c>
      <c r="AP425" s="13" t="s">
        <v>4485</v>
      </c>
      <c r="AR425" s="16">
        <v>-0.43064922401884737</v>
      </c>
      <c r="AS425">
        <v>2</v>
      </c>
      <c r="AT425" t="s">
        <v>4485</v>
      </c>
      <c r="AU425" s="3" t="s">
        <v>4485</v>
      </c>
      <c r="AV425" s="13" t="s">
        <v>4485</v>
      </c>
      <c r="AY425" s="24">
        <v>1.3657134285448758E-2</v>
      </c>
      <c r="AZ425" s="24" t="s">
        <v>4485</v>
      </c>
      <c r="BA425" s="24" t="s">
        <v>4485</v>
      </c>
      <c r="BF425" s="24">
        <v>-2.5189632390752044</v>
      </c>
      <c r="BG425" s="24"/>
      <c r="BH425" s="24"/>
      <c r="BL425" s="3"/>
    </row>
    <row r="426" spans="1:64" x14ac:dyDescent="0.25">
      <c r="A426" s="12">
        <v>45364</v>
      </c>
      <c r="B426" s="115">
        <v>-3.2799389778794792</v>
      </c>
      <c r="C426">
        <v>3</v>
      </c>
      <c r="D426" t="s">
        <v>4485</v>
      </c>
      <c r="E426" s="3" t="s">
        <v>4485</v>
      </c>
      <c r="F426" s="13" t="s">
        <v>4485</v>
      </c>
      <c r="H426" s="16">
        <v>-3.1578093675701977</v>
      </c>
      <c r="I426">
        <v>3</v>
      </c>
      <c r="J426" t="s">
        <v>4485</v>
      </c>
      <c r="K426" s="3" t="s">
        <v>4485</v>
      </c>
      <c r="L426" s="13" t="s">
        <v>4485</v>
      </c>
      <c r="N426" s="115">
        <v>-4.9952576667720496</v>
      </c>
      <c r="O426">
        <v>3</v>
      </c>
      <c r="P426" t="s">
        <v>4485</v>
      </c>
      <c r="Q426" s="3" t="s">
        <v>4485</v>
      </c>
      <c r="R426" s="13" t="s">
        <v>4485</v>
      </c>
      <c r="T426" s="115">
        <v>-9.9263568290116933</v>
      </c>
      <c r="U426">
        <v>3</v>
      </c>
      <c r="V426" t="s">
        <v>4485</v>
      </c>
      <c r="W426" s="3" t="s">
        <v>4485</v>
      </c>
      <c r="X426" s="13" t="s">
        <v>4485</v>
      </c>
      <c r="Z426" s="16">
        <v>-4.3101147584734294</v>
      </c>
      <c r="AA426">
        <v>3</v>
      </c>
      <c r="AB426" t="s">
        <v>4485</v>
      </c>
      <c r="AC426" s="3" t="s">
        <v>4485</v>
      </c>
      <c r="AD426" s="13" t="s">
        <v>4485</v>
      </c>
      <c r="AF426" s="16">
        <v>-4.3815310478485232</v>
      </c>
      <c r="AG426">
        <v>3</v>
      </c>
      <c r="AH426" t="s">
        <v>4485</v>
      </c>
      <c r="AI426" s="3" t="s">
        <v>4485</v>
      </c>
      <c r="AJ426" s="13" t="s">
        <v>4485</v>
      </c>
      <c r="AL426" s="115">
        <v>-3.9622859787135587</v>
      </c>
      <c r="AM426">
        <v>3</v>
      </c>
      <c r="AN426" t="s">
        <v>4485</v>
      </c>
      <c r="AO426" s="3" t="s">
        <v>4485</v>
      </c>
      <c r="AP426" s="13" t="s">
        <v>4485</v>
      </c>
      <c r="AR426" s="16">
        <v>-6.3489472825200082</v>
      </c>
      <c r="AS426">
        <v>3</v>
      </c>
      <c r="AT426" t="s">
        <v>4485</v>
      </c>
      <c r="AU426" s="3" t="s">
        <v>4485</v>
      </c>
      <c r="AV426" s="13" t="s">
        <v>4485</v>
      </c>
      <c r="AY426" s="24">
        <v>-1.5132724741109522</v>
      </c>
      <c r="AZ426" s="24" t="s">
        <v>4485</v>
      </c>
      <c r="BA426" s="24" t="s">
        <v>4485</v>
      </c>
      <c r="BF426" s="24">
        <v>-5.0867076884209572</v>
      </c>
      <c r="BG426" s="24"/>
      <c r="BH426" s="24"/>
      <c r="BL426" s="3"/>
    </row>
    <row r="427" spans="1:64" x14ac:dyDescent="0.25">
      <c r="A427" s="12">
        <v>45365</v>
      </c>
      <c r="B427" s="115">
        <v>2.129337539432179</v>
      </c>
      <c r="C427">
        <v>4</v>
      </c>
      <c r="D427">
        <v>-5.2323454079765863</v>
      </c>
      <c r="E427" s="3" t="s">
        <v>4485</v>
      </c>
      <c r="F427" s="13" t="s">
        <v>4485</v>
      </c>
      <c r="H427" s="16">
        <v>1.0384420430921169</v>
      </c>
      <c r="I427">
        <v>4</v>
      </c>
      <c r="J427">
        <v>-3.7086769627129992</v>
      </c>
      <c r="K427" s="3" t="s">
        <v>4485</v>
      </c>
      <c r="L427" s="13" t="s">
        <v>4485</v>
      </c>
      <c r="N427" s="115">
        <v>0.25513033832500881</v>
      </c>
      <c r="O427">
        <v>4</v>
      </c>
      <c r="P427">
        <v>-9.4025661587810809</v>
      </c>
      <c r="Q427" s="3" t="s">
        <v>4485</v>
      </c>
      <c r="R427" s="13" t="s">
        <v>4485</v>
      </c>
      <c r="T427" s="115">
        <v>8.9751517233482119</v>
      </c>
      <c r="U427">
        <v>4</v>
      </c>
      <c r="V427">
        <v>-9.6872153051928436</v>
      </c>
      <c r="W427" s="3" t="s">
        <v>4485</v>
      </c>
      <c r="X427" s="13" t="s">
        <v>4485</v>
      </c>
      <c r="Z427" s="16">
        <v>5.8150885511086265</v>
      </c>
      <c r="AA427">
        <v>4</v>
      </c>
      <c r="AB427">
        <v>6.5780233156983003</v>
      </c>
      <c r="AC427" s="3" t="s">
        <v>4485</v>
      </c>
      <c r="AD427" s="13" t="s">
        <v>4485</v>
      </c>
      <c r="AF427" s="16">
        <v>2.2760887428101864</v>
      </c>
      <c r="AG427">
        <v>4</v>
      </c>
      <c r="AH427">
        <v>-4.0545748863023245</v>
      </c>
      <c r="AI427" s="3" t="s">
        <v>4485</v>
      </c>
      <c r="AJ427" s="13" t="s">
        <v>4485</v>
      </c>
      <c r="AL427" s="115">
        <v>1.2648316569294706</v>
      </c>
      <c r="AM427">
        <v>4</v>
      </c>
      <c r="AN427">
        <v>-8.8923810555977099</v>
      </c>
      <c r="AO427" s="3" t="s">
        <v>4485</v>
      </c>
      <c r="AP427" s="13" t="s">
        <v>4485</v>
      </c>
      <c r="AR427" s="16">
        <v>-0.11327988846287511</v>
      </c>
      <c r="AS427">
        <v>4</v>
      </c>
      <c r="AT427">
        <v>-9.5763982014672298</v>
      </c>
      <c r="AU427" s="3" t="s">
        <v>4485</v>
      </c>
      <c r="AV427" s="13" t="s">
        <v>4485</v>
      </c>
      <c r="AY427" s="24">
        <v>0.67711624397096393</v>
      </c>
      <c r="AZ427" s="24">
        <v>-1.456791277050633</v>
      </c>
      <c r="BA427" s="24" t="s">
        <v>4485</v>
      </c>
      <c r="BF427" s="24">
        <v>2.6806057797220606</v>
      </c>
      <c r="BG427" s="24">
        <v>-5.857668343457</v>
      </c>
      <c r="BH427" s="24"/>
      <c r="BL427" s="3"/>
    </row>
    <row r="428" spans="1:64" x14ac:dyDescent="0.25">
      <c r="A428" s="12">
        <v>45366</v>
      </c>
      <c r="B428" s="115">
        <v>-0.69498069498069937</v>
      </c>
      <c r="C428">
        <v>5</v>
      </c>
      <c r="D428" t="s">
        <v>4485</v>
      </c>
      <c r="E428" s="3" t="s">
        <v>4485</v>
      </c>
      <c r="F428" s="13" t="s">
        <v>4485</v>
      </c>
      <c r="H428" s="16">
        <v>0.80310831856194154</v>
      </c>
      <c r="I428">
        <v>5</v>
      </c>
      <c r="J428" t="s">
        <v>4485</v>
      </c>
      <c r="K428" s="3" t="s">
        <v>4485</v>
      </c>
      <c r="L428" s="13" t="s">
        <v>4485</v>
      </c>
      <c r="N428" s="115">
        <v>3.7287010400531146</v>
      </c>
      <c r="O428">
        <v>5</v>
      </c>
      <c r="P428" t="s">
        <v>4485</v>
      </c>
      <c r="Q428" s="3" t="s">
        <v>4485</v>
      </c>
      <c r="R428" s="13" t="s">
        <v>4485</v>
      </c>
      <c r="T428" s="115">
        <v>-0.64517484868863106</v>
      </c>
      <c r="U428">
        <v>5</v>
      </c>
      <c r="V428" t="s">
        <v>4485</v>
      </c>
      <c r="W428" s="3" t="s">
        <v>4485</v>
      </c>
      <c r="X428" s="13" t="s">
        <v>4485</v>
      </c>
      <c r="Z428" s="16">
        <v>-3.3737480231945254</v>
      </c>
      <c r="AA428">
        <v>5</v>
      </c>
      <c r="AB428" t="s">
        <v>4485</v>
      </c>
      <c r="AC428" s="3" t="s">
        <v>4485</v>
      </c>
      <c r="AD428" s="13" t="s">
        <v>4485</v>
      </c>
      <c r="AF428" s="16">
        <v>0.71503173455451841</v>
      </c>
      <c r="AG428">
        <v>5</v>
      </c>
      <c r="AH428" t="s">
        <v>4485</v>
      </c>
      <c r="AI428" s="3" t="s">
        <v>4485</v>
      </c>
      <c r="AJ428" s="13" t="s">
        <v>4485</v>
      </c>
      <c r="AL428" s="115">
        <v>-2.016296913102948</v>
      </c>
      <c r="AM428">
        <v>5</v>
      </c>
      <c r="AN428" t="s">
        <v>4485</v>
      </c>
      <c r="AO428" s="3" t="s">
        <v>4485</v>
      </c>
      <c r="AP428" s="13" t="s">
        <v>4485</v>
      </c>
      <c r="AR428" s="16">
        <v>-3.0533019279420746</v>
      </c>
      <c r="AS428">
        <v>5</v>
      </c>
      <c r="AT428" t="s">
        <v>4485</v>
      </c>
      <c r="AU428" s="3" t="s">
        <v>4485</v>
      </c>
      <c r="AV428" s="13" t="s">
        <v>4485</v>
      </c>
      <c r="AY428" s="24">
        <v>-0.55674334493028477</v>
      </c>
      <c r="AZ428" s="24" t="s">
        <v>4485</v>
      </c>
      <c r="BA428" s="24" t="s">
        <v>4485</v>
      </c>
      <c r="BF428" s="24">
        <v>-0.52936980025515723</v>
      </c>
      <c r="BG428" s="24"/>
      <c r="BH428" s="24"/>
      <c r="BL428" s="3"/>
    </row>
    <row r="429" spans="1:64" x14ac:dyDescent="0.25">
      <c r="A429" s="12">
        <v>45369</v>
      </c>
      <c r="B429" s="115">
        <v>-0.11664074650078204</v>
      </c>
      <c r="C429">
        <v>1</v>
      </c>
      <c r="D429" t="s">
        <v>4485</v>
      </c>
      <c r="E429" s="3" t="s">
        <v>4485</v>
      </c>
      <c r="F429" s="13" t="s">
        <v>4485</v>
      </c>
      <c r="H429" s="16">
        <v>0.45093519285195771</v>
      </c>
      <c r="I429">
        <v>1</v>
      </c>
      <c r="J429" t="s">
        <v>4485</v>
      </c>
      <c r="K429" s="3" t="s">
        <v>4485</v>
      </c>
      <c r="L429" s="13" t="s">
        <v>4485</v>
      </c>
      <c r="N429" s="115">
        <v>-0.49066666666666914</v>
      </c>
      <c r="O429">
        <v>1</v>
      </c>
      <c r="P429" t="s">
        <v>4485</v>
      </c>
      <c r="Q429" s="3" t="s">
        <v>4485</v>
      </c>
      <c r="R429" s="13" t="s">
        <v>4485</v>
      </c>
      <c r="T429" s="115">
        <v>-1.0766334581297383</v>
      </c>
      <c r="U429">
        <v>1</v>
      </c>
      <c r="V429" t="s">
        <v>4485</v>
      </c>
      <c r="W429" s="3" t="s">
        <v>4485</v>
      </c>
      <c r="X429" s="13" t="s">
        <v>4485</v>
      </c>
      <c r="Z429" s="16">
        <v>3.186943080560098</v>
      </c>
      <c r="AA429">
        <v>1</v>
      </c>
      <c r="AB429" t="s">
        <v>4485</v>
      </c>
      <c r="AC429" s="3" t="s">
        <v>4485</v>
      </c>
      <c r="AD429" s="13" t="s">
        <v>4485</v>
      </c>
      <c r="AF429" s="16">
        <v>0.24196979366092078</v>
      </c>
      <c r="AG429">
        <v>1</v>
      </c>
      <c r="AH429" t="s">
        <v>4485</v>
      </c>
      <c r="AI429" s="3" t="s">
        <v>4485</v>
      </c>
      <c r="AJ429" s="13" t="s">
        <v>4485</v>
      </c>
      <c r="AL429" s="115">
        <v>1.5236129658856323</v>
      </c>
      <c r="AM429">
        <v>1</v>
      </c>
      <c r="AN429" t="s">
        <v>4485</v>
      </c>
      <c r="AO429" s="3" t="s">
        <v>4485</v>
      </c>
      <c r="AP429" s="13" t="s">
        <v>4485</v>
      </c>
      <c r="AR429" s="16">
        <v>-1.8806802843516479</v>
      </c>
      <c r="AS429">
        <v>1</v>
      </c>
      <c r="AT429" t="s">
        <v>4485</v>
      </c>
      <c r="AU429" s="3" t="s">
        <v>4485</v>
      </c>
      <c r="AV429" s="13" t="s">
        <v>4485</v>
      </c>
      <c r="AY429" s="24">
        <v>0.14688955131713471</v>
      </c>
      <c r="AZ429" s="24" t="s">
        <v>4485</v>
      </c>
      <c r="BA429" s="24" t="s">
        <v>4485</v>
      </c>
      <c r="BF429" s="24">
        <v>0.12208995379892176</v>
      </c>
      <c r="BG429" s="24"/>
      <c r="BH429" s="24"/>
      <c r="BL429" s="3"/>
    </row>
    <row r="430" spans="1:64" x14ac:dyDescent="0.25">
      <c r="A430" s="12">
        <v>45370</v>
      </c>
      <c r="B430" s="115">
        <v>-0.70066173608407289</v>
      </c>
      <c r="C430">
        <v>2</v>
      </c>
      <c r="D430" t="s">
        <v>4485</v>
      </c>
      <c r="E430" s="3" t="s">
        <v>4485</v>
      </c>
      <c r="F430" s="13" t="s">
        <v>4485</v>
      </c>
      <c r="H430" s="16">
        <v>-2.2538888378291442</v>
      </c>
      <c r="I430">
        <v>2</v>
      </c>
      <c r="J430" t="s">
        <v>4485</v>
      </c>
      <c r="K430" s="3" t="s">
        <v>4485</v>
      </c>
      <c r="L430" s="13" t="s">
        <v>4485</v>
      </c>
      <c r="N430" s="115">
        <v>-2.2188873405509626</v>
      </c>
      <c r="O430">
        <v>2</v>
      </c>
      <c r="P430" t="s">
        <v>4485</v>
      </c>
      <c r="Q430" s="3" t="s">
        <v>4485</v>
      </c>
      <c r="R430" s="13" t="s">
        <v>4485</v>
      </c>
      <c r="T430" s="115">
        <v>-3.9856312008210861</v>
      </c>
      <c r="U430">
        <v>2</v>
      </c>
      <c r="V430" t="s">
        <v>4485</v>
      </c>
      <c r="W430" s="3" t="s">
        <v>4485</v>
      </c>
      <c r="X430" s="13" t="s">
        <v>4485</v>
      </c>
      <c r="Z430" s="16">
        <v>-3.1942547473234351</v>
      </c>
      <c r="AA430">
        <v>2</v>
      </c>
      <c r="AB430" t="s">
        <v>4485</v>
      </c>
      <c r="AC430" s="3" t="s">
        <v>4485</v>
      </c>
      <c r="AD430" s="13" t="s">
        <v>4485</v>
      </c>
      <c r="AF430" s="16">
        <v>-2.9178492798215043E-2</v>
      </c>
      <c r="AG430">
        <v>2</v>
      </c>
      <c r="AH430" t="s">
        <v>4485</v>
      </c>
      <c r="AI430" s="3" t="s">
        <v>4485</v>
      </c>
      <c r="AJ430" s="13" t="s">
        <v>4485</v>
      </c>
      <c r="AL430" s="115">
        <v>-1.5784753363228754</v>
      </c>
      <c r="AM430">
        <v>2</v>
      </c>
      <c r="AN430" t="s">
        <v>4485</v>
      </c>
      <c r="AO430" s="3" t="s">
        <v>4485</v>
      </c>
      <c r="AP430" s="13" t="s">
        <v>4485</v>
      </c>
      <c r="AR430" s="16">
        <v>9.1709464416727809E-2</v>
      </c>
      <c r="AS430">
        <v>2</v>
      </c>
      <c r="AT430" t="s">
        <v>4485</v>
      </c>
      <c r="AU430" s="3" t="s">
        <v>4485</v>
      </c>
      <c r="AV430" s="13" t="s">
        <v>4485</v>
      </c>
      <c r="AY430" s="24">
        <v>-1.0802196257656751</v>
      </c>
      <c r="AZ430" s="24" t="s">
        <v>4485</v>
      </c>
      <c r="BA430" s="24" t="s">
        <v>4485</v>
      </c>
      <c r="BF430" s="24">
        <v>-1.6161837398050281</v>
      </c>
      <c r="BG430" s="24"/>
      <c r="BH430" s="24"/>
      <c r="BL430" s="3"/>
    </row>
    <row r="431" spans="1:64" x14ac:dyDescent="0.25">
      <c r="A431" s="12">
        <v>45371</v>
      </c>
      <c r="B431" s="115">
        <v>0.98000784006273167</v>
      </c>
      <c r="C431">
        <v>3</v>
      </c>
      <c r="D431" t="s">
        <v>4485</v>
      </c>
      <c r="E431" s="3" t="s">
        <v>4485</v>
      </c>
      <c r="F431" s="13" t="s">
        <v>4485</v>
      </c>
      <c r="H431" s="16">
        <v>-2.3477316768945298</v>
      </c>
      <c r="I431">
        <v>3</v>
      </c>
      <c r="J431" t="s">
        <v>4485</v>
      </c>
      <c r="K431" s="3" t="s">
        <v>4485</v>
      </c>
      <c r="L431" s="13" t="s">
        <v>4485</v>
      </c>
      <c r="N431" s="115">
        <v>-2.1486516114887113</v>
      </c>
      <c r="O431">
        <v>3</v>
      </c>
      <c r="P431" t="s">
        <v>4485</v>
      </c>
      <c r="Q431" s="3" t="s">
        <v>4485</v>
      </c>
      <c r="R431" s="13" t="s">
        <v>4485</v>
      </c>
      <c r="T431" s="115">
        <v>0.41867094245501923</v>
      </c>
      <c r="U431">
        <v>3</v>
      </c>
      <c r="V431" t="s">
        <v>4485</v>
      </c>
      <c r="W431" s="3" t="s">
        <v>4485</v>
      </c>
      <c r="X431" s="13" t="s">
        <v>4485</v>
      </c>
      <c r="Z431" s="16">
        <v>1.4199890770071124</v>
      </c>
      <c r="AA431">
        <v>3</v>
      </c>
      <c r="AB431" t="s">
        <v>4485</v>
      </c>
      <c r="AC431" s="3" t="s">
        <v>4485</v>
      </c>
      <c r="AD431" s="13" t="s">
        <v>4485</v>
      </c>
      <c r="AF431" s="16">
        <v>0.56516663128846645</v>
      </c>
      <c r="AG431">
        <v>3</v>
      </c>
      <c r="AH431" t="s">
        <v>4485</v>
      </c>
      <c r="AI431" s="3" t="s">
        <v>4485</v>
      </c>
      <c r="AJ431" s="13" t="s">
        <v>4485</v>
      </c>
      <c r="AL431" s="115">
        <v>0.35234797399916057</v>
      </c>
      <c r="AM431">
        <v>3</v>
      </c>
      <c r="AN431" t="s">
        <v>4485</v>
      </c>
      <c r="AO431" s="3" t="s">
        <v>4485</v>
      </c>
      <c r="AP431" s="13" t="s">
        <v>4485</v>
      </c>
      <c r="AR431" s="16">
        <v>3.5733919736118747</v>
      </c>
      <c r="AS431">
        <v>3</v>
      </c>
      <c r="AT431" t="s">
        <v>4485</v>
      </c>
      <c r="AU431" s="3" t="s">
        <v>4485</v>
      </c>
      <c r="AV431" s="13" t="s">
        <v>4485</v>
      </c>
      <c r="AY431" s="24">
        <v>9.9232495089929457E-2</v>
      </c>
      <c r="AZ431" s="24" t="s">
        <v>4485</v>
      </c>
      <c r="BA431" s="24" t="s">
        <v>4485</v>
      </c>
      <c r="BF431" s="24">
        <v>0.4424136533038881</v>
      </c>
      <c r="BG431" s="24"/>
      <c r="BH431" s="24"/>
      <c r="BL431" s="3"/>
    </row>
    <row r="432" spans="1:64" x14ac:dyDescent="0.25">
      <c r="A432" s="12">
        <v>45372</v>
      </c>
      <c r="B432" s="115">
        <v>3.4161490683229636</v>
      </c>
      <c r="C432">
        <v>4</v>
      </c>
      <c r="D432">
        <v>2.8571428571428483</v>
      </c>
      <c r="E432" s="3" t="s">
        <v>4485</v>
      </c>
      <c r="F432" s="13" t="s">
        <v>4485</v>
      </c>
      <c r="H432" s="16">
        <v>2.5847140791692809</v>
      </c>
      <c r="I432">
        <v>4</v>
      </c>
      <c r="J432">
        <v>-0.85007626838912409</v>
      </c>
      <c r="K432" s="3" t="s">
        <v>4485</v>
      </c>
      <c r="L432" s="13" t="s">
        <v>4485</v>
      </c>
      <c r="N432" s="115">
        <v>4.9966390320412302</v>
      </c>
      <c r="O432">
        <v>4</v>
      </c>
      <c r="P432">
        <v>3.6955078557203023</v>
      </c>
      <c r="Q432" s="3" t="s">
        <v>4485</v>
      </c>
      <c r="R432" s="13" t="s">
        <v>4485</v>
      </c>
      <c r="T432" s="115">
        <v>4.3244921493834827</v>
      </c>
      <c r="U432">
        <v>4</v>
      </c>
      <c r="V432">
        <v>-1.1390383322125046</v>
      </c>
      <c r="W432" s="3" t="s">
        <v>4485</v>
      </c>
      <c r="X432" s="13" t="s">
        <v>4485</v>
      </c>
      <c r="Z432" s="16">
        <v>2.2617124394184209</v>
      </c>
      <c r="AA432">
        <v>4</v>
      </c>
      <c r="AB432">
        <v>0.10542962572483268</v>
      </c>
      <c r="AC432" s="3" t="s">
        <v>4485</v>
      </c>
      <c r="AD432" s="13" t="s">
        <v>4485</v>
      </c>
      <c r="AF432" s="16">
        <v>1.4300414237091441</v>
      </c>
      <c r="AG432">
        <v>4</v>
      </c>
      <c r="AH432">
        <v>2.9511796684609481</v>
      </c>
      <c r="AI432" s="3" t="s">
        <v>4485</v>
      </c>
      <c r="AJ432" s="13" t="s">
        <v>4485</v>
      </c>
      <c r="AL432" s="115">
        <v>3.8440583570434042</v>
      </c>
      <c r="AM432">
        <v>4</v>
      </c>
      <c r="AN432">
        <v>2.0281924701124212</v>
      </c>
      <c r="AO432" s="3" t="s">
        <v>4485</v>
      </c>
      <c r="AP432" s="13" t="s">
        <v>4485</v>
      </c>
      <c r="AR432" s="16">
        <v>4.5559094125973099</v>
      </c>
      <c r="AS432">
        <v>4</v>
      </c>
      <c r="AT432">
        <v>3.1056442467068077</v>
      </c>
      <c r="AU432" s="3" t="s">
        <v>4485</v>
      </c>
      <c r="AV432" s="13" t="s">
        <v>4485</v>
      </c>
      <c r="AY432" s="24">
        <v>0.7914703444739124</v>
      </c>
      <c r="AZ432" s="24">
        <v>-0.60821839871944838</v>
      </c>
      <c r="BA432" s="24" t="s">
        <v>4485</v>
      </c>
      <c r="BF432" s="24">
        <v>3.4269071154112458</v>
      </c>
      <c r="BG432" s="24">
        <v>1.7392865225583267</v>
      </c>
      <c r="BH432" s="24"/>
      <c r="BL432" s="3"/>
    </row>
    <row r="433" spans="1:64" x14ac:dyDescent="0.25">
      <c r="A433" s="12">
        <v>45373</v>
      </c>
      <c r="B433" s="115">
        <v>1.6891891891891893</v>
      </c>
      <c r="C433">
        <v>5</v>
      </c>
      <c r="D433" t="s">
        <v>4485</v>
      </c>
      <c r="E433" s="3" t="s">
        <v>4485</v>
      </c>
      <c r="F433" s="13" t="s">
        <v>4485</v>
      </c>
      <c r="H433" s="16">
        <v>1.0471403828075387</v>
      </c>
      <c r="I433">
        <v>5</v>
      </c>
      <c r="J433" t="s">
        <v>4485</v>
      </c>
      <c r="K433" s="3" t="s">
        <v>4485</v>
      </c>
      <c r="L433" s="13" t="s">
        <v>4485</v>
      </c>
      <c r="N433" s="115">
        <v>2.6248399487836012</v>
      </c>
      <c r="O433">
        <v>5</v>
      </c>
      <c r="P433" t="s">
        <v>4485</v>
      </c>
      <c r="Q433" s="3" t="s">
        <v>4485</v>
      </c>
      <c r="R433" s="13" t="s">
        <v>4485</v>
      </c>
      <c r="T433" s="115">
        <v>-1.0097359806130692</v>
      </c>
      <c r="U433">
        <v>5</v>
      </c>
      <c r="V433" t="s">
        <v>4485</v>
      </c>
      <c r="W433" s="3" t="s">
        <v>4485</v>
      </c>
      <c r="X433" s="13" t="s">
        <v>4485</v>
      </c>
      <c r="Z433" s="16">
        <v>1.1146217307354589</v>
      </c>
      <c r="AA433">
        <v>5</v>
      </c>
      <c r="AB433" t="s">
        <v>4485</v>
      </c>
      <c r="AC433" s="3" t="s">
        <v>4485</v>
      </c>
      <c r="AD433" s="13" t="s">
        <v>4485</v>
      </c>
      <c r="AF433" s="16">
        <v>1.9301303228155924</v>
      </c>
      <c r="AG433">
        <v>5</v>
      </c>
      <c r="AH433" t="s">
        <v>4485</v>
      </c>
      <c r="AI433" s="3" t="s">
        <v>4485</v>
      </c>
      <c r="AJ433" s="13" t="s">
        <v>4485</v>
      </c>
      <c r="AL433" s="115">
        <v>0.95604523726243817</v>
      </c>
      <c r="AM433">
        <v>5</v>
      </c>
      <c r="AN433" t="s">
        <v>4485</v>
      </c>
      <c r="AO433" s="3" t="s">
        <v>4485</v>
      </c>
      <c r="AP433" s="13" t="s">
        <v>4485</v>
      </c>
      <c r="AR433" s="16">
        <v>-1.5568152974024951</v>
      </c>
      <c r="AS433">
        <v>5</v>
      </c>
      <c r="AT433" t="s">
        <v>4485</v>
      </c>
      <c r="AU433" s="3" t="s">
        <v>4485</v>
      </c>
      <c r="AV433" s="13" t="s">
        <v>4485</v>
      </c>
      <c r="AY433" s="24">
        <v>0.38524528721898454</v>
      </c>
      <c r="AZ433" s="24" t="s">
        <v>4485</v>
      </c>
      <c r="BA433" s="24" t="s">
        <v>4485</v>
      </c>
      <c r="BF433" s="24">
        <v>0.85512869433851824</v>
      </c>
      <c r="BG433" s="24"/>
      <c r="BH433" s="24"/>
      <c r="BL433" s="3"/>
    </row>
    <row r="434" spans="1:64" x14ac:dyDescent="0.25">
      <c r="A434" s="12">
        <v>45377</v>
      </c>
      <c r="B434" s="115">
        <v>0.2953119232189042</v>
      </c>
      <c r="C434">
        <v>2</v>
      </c>
      <c r="D434" t="s">
        <v>4485</v>
      </c>
      <c r="E434" s="3" t="s">
        <v>4485</v>
      </c>
      <c r="F434" s="13" t="s">
        <v>4485</v>
      </c>
      <c r="H434" s="16">
        <v>0.46342727181686272</v>
      </c>
      <c r="I434">
        <v>2</v>
      </c>
      <c r="J434" t="s">
        <v>4485</v>
      </c>
      <c r="K434" s="3" t="s">
        <v>4485</v>
      </c>
      <c r="L434" s="13" t="s">
        <v>4485</v>
      </c>
      <c r="N434" s="115">
        <v>4.9906425452276988</v>
      </c>
      <c r="O434">
        <v>2</v>
      </c>
      <c r="P434" t="s">
        <v>4485</v>
      </c>
      <c r="Q434" s="3" t="s">
        <v>4485</v>
      </c>
      <c r="R434" s="13" t="s">
        <v>4485</v>
      </c>
      <c r="T434" s="115">
        <v>0.82032340498635981</v>
      </c>
      <c r="U434">
        <v>2</v>
      </c>
      <c r="V434" t="s">
        <v>4485</v>
      </c>
      <c r="W434" s="3" t="s">
        <v>4485</v>
      </c>
      <c r="X434" s="13" t="s">
        <v>4485</v>
      </c>
      <c r="Z434" s="16">
        <v>-0.74646298064403349</v>
      </c>
      <c r="AA434">
        <v>2</v>
      </c>
      <c r="AB434" t="s">
        <v>4485</v>
      </c>
      <c r="AC434" s="3" t="s">
        <v>4485</v>
      </c>
      <c r="AD434" s="13" t="s">
        <v>4485</v>
      </c>
      <c r="AF434" s="16">
        <v>9.9527880566545643E-2</v>
      </c>
      <c r="AG434">
        <v>2</v>
      </c>
      <c r="AH434" t="s">
        <v>4485</v>
      </c>
      <c r="AI434" s="3" t="s">
        <v>4485</v>
      </c>
      <c r="AJ434" s="13" t="s">
        <v>4485</v>
      </c>
      <c r="AL434" s="115">
        <v>0.86615082573045388</v>
      </c>
      <c r="AM434">
        <v>2</v>
      </c>
      <c r="AN434" t="s">
        <v>4485</v>
      </c>
      <c r="AO434" s="3" t="s">
        <v>4485</v>
      </c>
      <c r="AP434" s="13" t="s">
        <v>4485</v>
      </c>
      <c r="AR434" s="16">
        <v>5.1052857756768448</v>
      </c>
      <c r="AS434">
        <v>2</v>
      </c>
      <c r="AT434" t="s">
        <v>4485</v>
      </c>
      <c r="AU434" s="3" t="s">
        <v>4485</v>
      </c>
      <c r="AV434" s="13" t="s">
        <v>4485</v>
      </c>
      <c r="AY434" s="24">
        <v>-0.41657709844207536</v>
      </c>
      <c r="AZ434" s="24" t="s">
        <v>4485</v>
      </c>
      <c r="BA434" s="24" t="s">
        <v>4485</v>
      </c>
      <c r="BF434" s="24">
        <v>1.5040667976862954</v>
      </c>
      <c r="BG434" s="24"/>
      <c r="BH434" s="24"/>
      <c r="BL434" s="3"/>
    </row>
    <row r="435" spans="1:64" x14ac:dyDescent="0.25">
      <c r="A435" s="12">
        <v>45378</v>
      </c>
      <c r="B435" s="115">
        <v>-0.22083179977915565</v>
      </c>
      <c r="C435">
        <v>3</v>
      </c>
      <c r="D435" t="s">
        <v>4485</v>
      </c>
      <c r="E435" s="3" t="s">
        <v>4485</v>
      </c>
      <c r="F435" s="13" t="s">
        <v>4485</v>
      </c>
      <c r="H435" s="16">
        <v>-0.48989439315795635</v>
      </c>
      <c r="I435">
        <v>3</v>
      </c>
      <c r="J435" t="s">
        <v>4485</v>
      </c>
      <c r="K435" s="3" t="s">
        <v>4485</v>
      </c>
      <c r="L435" s="13" t="s">
        <v>4485</v>
      </c>
      <c r="N435" s="115">
        <v>4.9910873440285295</v>
      </c>
      <c r="O435">
        <v>3</v>
      </c>
      <c r="P435" t="s">
        <v>4485</v>
      </c>
      <c r="Q435" s="3" t="s">
        <v>4485</v>
      </c>
      <c r="R435" s="13" t="s">
        <v>4485</v>
      </c>
      <c r="T435" s="115">
        <v>4.6262966197363253</v>
      </c>
      <c r="U435">
        <v>3</v>
      </c>
      <c r="V435" t="s">
        <v>4485</v>
      </c>
      <c r="W435" s="3" t="s">
        <v>4485</v>
      </c>
      <c r="X435" s="13" t="s">
        <v>4485</v>
      </c>
      <c r="Z435" s="16">
        <v>-3.1700918233493658</v>
      </c>
      <c r="AA435">
        <v>3</v>
      </c>
      <c r="AB435" t="s">
        <v>4485</v>
      </c>
      <c r="AC435" s="3" t="s">
        <v>4485</v>
      </c>
      <c r="AD435" s="13" t="s">
        <v>4485</v>
      </c>
      <c r="AF435" s="16">
        <v>-0.1708137874770618</v>
      </c>
      <c r="AG435">
        <v>3</v>
      </c>
      <c r="AH435" t="s">
        <v>4485</v>
      </c>
      <c r="AI435" s="3" t="s">
        <v>4485</v>
      </c>
      <c r="AJ435" s="13" t="s">
        <v>4485</v>
      </c>
      <c r="AL435" s="115">
        <v>0.81291504465308262</v>
      </c>
      <c r="AM435">
        <v>3</v>
      </c>
      <c r="AN435" t="s">
        <v>4485</v>
      </c>
      <c r="AO435" s="3" t="s">
        <v>4485</v>
      </c>
      <c r="AP435" s="13" t="s">
        <v>4485</v>
      </c>
      <c r="AR435" s="16">
        <v>-2.0688527271240642</v>
      </c>
      <c r="AS435">
        <v>3</v>
      </c>
      <c r="AT435" t="s">
        <v>4485</v>
      </c>
      <c r="AU435" s="3" t="s">
        <v>4485</v>
      </c>
      <c r="AV435" s="13" t="s">
        <v>4485</v>
      </c>
      <c r="AY435" s="24">
        <v>0.54056633355601635</v>
      </c>
      <c r="AZ435" s="24" t="s">
        <v>4485</v>
      </c>
      <c r="BA435" s="24" t="s">
        <v>4485</v>
      </c>
      <c r="BF435" s="24">
        <v>0.60420253294222248</v>
      </c>
      <c r="BG435" s="24"/>
      <c r="BH435" s="24"/>
      <c r="BL435" s="3"/>
    </row>
    <row r="436" spans="1:64" x14ac:dyDescent="0.25">
      <c r="A436" s="12">
        <v>45379</v>
      </c>
      <c r="B436" s="115">
        <v>-0.29509406123202186</v>
      </c>
      <c r="C436">
        <v>4</v>
      </c>
      <c r="D436">
        <v>4.9301242236024798</v>
      </c>
      <c r="E436" s="3" t="s">
        <v>4485</v>
      </c>
      <c r="F436" s="13" t="s">
        <v>4485</v>
      </c>
      <c r="H436" s="16">
        <v>3.1939651480330261E-2</v>
      </c>
      <c r="I436">
        <v>4</v>
      </c>
      <c r="J436">
        <v>3.6622299252117907</v>
      </c>
      <c r="K436" s="3" t="s">
        <v>4485</v>
      </c>
      <c r="L436" s="13" t="s">
        <v>4485</v>
      </c>
      <c r="N436" s="115">
        <v>-1.6034710431993962</v>
      </c>
      <c r="O436">
        <v>4</v>
      </c>
      <c r="P436">
        <v>16.872059153036076</v>
      </c>
      <c r="Q436" s="3" t="s">
        <v>4485</v>
      </c>
      <c r="R436" s="13" t="s">
        <v>4485</v>
      </c>
      <c r="T436" s="115">
        <v>-1.3863724272714391</v>
      </c>
      <c r="U436">
        <v>4</v>
      </c>
      <c r="V436">
        <v>7.4248203672491835</v>
      </c>
      <c r="W436" s="3" t="s">
        <v>4485</v>
      </c>
      <c r="X436" s="13" t="s">
        <v>4485</v>
      </c>
      <c r="Z436" s="16">
        <v>1.5353352901332129</v>
      </c>
      <c r="AA436">
        <v>4</v>
      </c>
      <c r="AB436">
        <v>0.90199246095853114</v>
      </c>
      <c r="AC436" s="3" t="s">
        <v>4485</v>
      </c>
      <c r="AD436" s="13" t="s">
        <v>4485</v>
      </c>
      <c r="AF436" s="16">
        <v>-0.80190004341496124</v>
      </c>
      <c r="AG436">
        <v>4</v>
      </c>
      <c r="AH436">
        <v>2.4854225482177323</v>
      </c>
      <c r="AI436" s="3" t="s">
        <v>4485</v>
      </c>
      <c r="AJ436" s="13" t="s">
        <v>4485</v>
      </c>
      <c r="AL436" s="115">
        <v>1.8739352640545146</v>
      </c>
      <c r="AM436">
        <v>4</v>
      </c>
      <c r="AN436">
        <v>8.6022156304861017</v>
      </c>
      <c r="AO436" s="3" t="s">
        <v>4485</v>
      </c>
      <c r="AP436" s="13" t="s">
        <v>4485</v>
      </c>
      <c r="AR436" s="16">
        <v>0.24215096860388205</v>
      </c>
      <c r="AS436">
        <v>4</v>
      </c>
      <c r="AT436">
        <v>6.2013446567586605</v>
      </c>
      <c r="AU436" s="3" t="s">
        <v>4485</v>
      </c>
      <c r="AV436" s="13" t="s">
        <v>4485</v>
      </c>
      <c r="AY436" s="24">
        <v>0.91870012407536727</v>
      </c>
      <c r="AZ436" s="24">
        <v>2.2336085278239626</v>
      </c>
      <c r="BA436" s="24" t="s">
        <v>4485</v>
      </c>
      <c r="BF436" s="24">
        <v>-0.12411470465986135</v>
      </c>
      <c r="BG436" s="24">
        <v>6.3976868153373996</v>
      </c>
      <c r="BH436" s="24"/>
      <c r="BL436" s="3"/>
    </row>
    <row r="437" spans="1:64" x14ac:dyDescent="0.25">
      <c r="A437" s="12">
        <v>45383</v>
      </c>
      <c r="B437" s="115">
        <v>3.4776174620791624</v>
      </c>
      <c r="C437">
        <v>1</v>
      </c>
      <c r="D437" t="s">
        <v>4485</v>
      </c>
      <c r="E437" s="3">
        <v>45383</v>
      </c>
      <c r="F437" s="13">
        <v>14.908830890239532</v>
      </c>
      <c r="H437" s="16">
        <v>0.79475312001556686</v>
      </c>
      <c r="I437">
        <v>1</v>
      </c>
      <c r="J437" t="s">
        <v>4485</v>
      </c>
      <c r="K437" s="3">
        <v>45383</v>
      </c>
      <c r="L437" s="13">
        <v>0.1707715678298749</v>
      </c>
      <c r="N437" s="115">
        <v>0.59432515337423752</v>
      </c>
      <c r="O437">
        <v>1</v>
      </c>
      <c r="P437" t="s">
        <v>4485</v>
      </c>
      <c r="Q437" s="3">
        <v>45383</v>
      </c>
      <c r="R437" s="13">
        <v>19.611206403659232</v>
      </c>
      <c r="T437" s="115">
        <v>5.8443435177539298</v>
      </c>
      <c r="U437">
        <v>1</v>
      </c>
      <c r="V437" t="s">
        <v>4485</v>
      </c>
      <c r="W437" s="3">
        <v>45383</v>
      </c>
      <c r="X437" s="13">
        <v>15.853016325018032</v>
      </c>
      <c r="Z437" s="16">
        <v>4.2650655992884188</v>
      </c>
      <c r="AA437">
        <v>1</v>
      </c>
      <c r="AB437" t="s">
        <v>4485</v>
      </c>
      <c r="AC437" s="3">
        <v>45383</v>
      </c>
      <c r="AD437" s="13">
        <v>7.9082067906500741</v>
      </c>
      <c r="AF437" s="16">
        <v>2.5821898411554134</v>
      </c>
      <c r="AG437">
        <v>1</v>
      </c>
      <c r="AH437" t="s">
        <v>4485</v>
      </c>
      <c r="AI437" s="3">
        <v>45383</v>
      </c>
      <c r="AJ437" s="13">
        <v>-7.7372885609596871</v>
      </c>
      <c r="AL437" s="115">
        <v>5.7134894091415829</v>
      </c>
      <c r="AM437">
        <v>1</v>
      </c>
      <c r="AN437" t="s">
        <v>4485</v>
      </c>
      <c r="AO437" s="3">
        <v>45383</v>
      </c>
      <c r="AP437" s="13">
        <v>-5.9477985763248036</v>
      </c>
      <c r="AR437" s="16">
        <v>-1.541024573094544</v>
      </c>
      <c r="AS437">
        <v>1</v>
      </c>
      <c r="AT437" t="s">
        <v>4485</v>
      </c>
      <c r="AU437" s="3">
        <v>45383</v>
      </c>
      <c r="AV437" s="13">
        <v>4.9323181049069298</v>
      </c>
      <c r="AY437" s="24">
        <v>0.60509967796693021</v>
      </c>
      <c r="AZ437" s="24" t="s">
        <v>4485</v>
      </c>
      <c r="BA437" s="24">
        <v>0.63596295966521499</v>
      </c>
      <c r="BF437" s="24">
        <v>2.7313221777232033</v>
      </c>
      <c r="BG437" s="24"/>
      <c r="BH437" s="24">
        <v>6.2253316413500004</v>
      </c>
      <c r="BL437" s="3"/>
    </row>
    <row r="438" spans="1:64" x14ac:dyDescent="0.25">
      <c r="A438" s="12">
        <v>45384</v>
      </c>
      <c r="B438" s="115">
        <v>3.5037540221666115</v>
      </c>
      <c r="C438">
        <v>2</v>
      </c>
      <c r="D438" t="s">
        <v>4485</v>
      </c>
      <c r="E438" s="3" t="s">
        <v>4485</v>
      </c>
      <c r="F438" s="13" t="s">
        <v>4485</v>
      </c>
      <c r="H438" s="16">
        <v>0.6887018625044139</v>
      </c>
      <c r="I438">
        <v>2</v>
      </c>
      <c r="J438" t="s">
        <v>4485</v>
      </c>
      <c r="K438" s="3" t="s">
        <v>4485</v>
      </c>
      <c r="L438" s="13" t="s">
        <v>4485</v>
      </c>
      <c r="N438" s="115">
        <v>-1.9249094720792874</v>
      </c>
      <c r="O438">
        <v>2</v>
      </c>
      <c r="P438" t="s">
        <v>4485</v>
      </c>
      <c r="Q438" s="3" t="s">
        <v>4485</v>
      </c>
      <c r="R438" s="13" t="s">
        <v>4485</v>
      </c>
      <c r="T438" s="115">
        <v>5.841508845156131</v>
      </c>
      <c r="U438">
        <v>2</v>
      </c>
      <c r="V438" t="s">
        <v>4485</v>
      </c>
      <c r="W438" s="3" t="s">
        <v>4485</v>
      </c>
      <c r="X438" s="13" t="s">
        <v>4485</v>
      </c>
      <c r="Z438" s="16">
        <v>-0.37536256611500518</v>
      </c>
      <c r="AA438">
        <v>2</v>
      </c>
      <c r="AB438" t="s">
        <v>4485</v>
      </c>
      <c r="AC438" s="3" t="s">
        <v>4485</v>
      </c>
      <c r="AD438" s="13" t="s">
        <v>4485</v>
      </c>
      <c r="AF438" s="16">
        <v>1.8094664458163909</v>
      </c>
      <c r="AG438">
        <v>2</v>
      </c>
      <c r="AH438" t="s">
        <v>4485</v>
      </c>
      <c r="AI438" s="3" t="s">
        <v>4485</v>
      </c>
      <c r="AJ438" s="13" t="s">
        <v>4485</v>
      </c>
      <c r="AL438" s="115">
        <v>-1.4131294489849699</v>
      </c>
      <c r="AM438">
        <v>2</v>
      </c>
      <c r="AN438" t="s">
        <v>4485</v>
      </c>
      <c r="AO438" s="3" t="s">
        <v>4485</v>
      </c>
      <c r="AP438" s="13" t="s">
        <v>4485</v>
      </c>
      <c r="AR438" s="16">
        <v>6.6159052453468732</v>
      </c>
      <c r="AS438">
        <v>2</v>
      </c>
      <c r="AT438" t="s">
        <v>4485</v>
      </c>
      <c r="AU438" s="3" t="s">
        <v>4485</v>
      </c>
      <c r="AV438" s="13" t="s">
        <v>4485</v>
      </c>
      <c r="AY438" s="24">
        <v>-3.8732080847657058E-2</v>
      </c>
      <c r="AZ438" s="24" t="s">
        <v>4485</v>
      </c>
      <c r="BA438" s="24" t="s">
        <v>4485</v>
      </c>
      <c r="BF438" s="24">
        <v>2.0472161610740711</v>
      </c>
      <c r="BG438" s="24"/>
      <c r="BH438" s="24"/>
      <c r="BL438" s="3"/>
    </row>
    <row r="439" spans="1:64" x14ac:dyDescent="0.25">
      <c r="A439" s="12">
        <v>45385</v>
      </c>
      <c r="B439" s="115">
        <v>3.4542314335060449</v>
      </c>
      <c r="C439">
        <v>3</v>
      </c>
      <c r="D439" t="s">
        <v>4485</v>
      </c>
      <c r="E439" s="3" t="s">
        <v>4485</v>
      </c>
      <c r="F439" s="13" t="s">
        <v>4485</v>
      </c>
      <c r="H439" s="16">
        <v>-0.48192564330638166</v>
      </c>
      <c r="I439">
        <v>3</v>
      </c>
      <c r="J439" t="s">
        <v>4485</v>
      </c>
      <c r="K439" s="3" t="s">
        <v>4485</v>
      </c>
      <c r="L439" s="13" t="s">
        <v>4485</v>
      </c>
      <c r="N439" s="115">
        <v>4.6055188495919026</v>
      </c>
      <c r="O439">
        <v>3</v>
      </c>
      <c r="P439" t="s">
        <v>4485</v>
      </c>
      <c r="Q439" s="3" t="s">
        <v>4485</v>
      </c>
      <c r="R439" s="13" t="s">
        <v>4485</v>
      </c>
      <c r="T439" s="115">
        <v>0.94718608336711085</v>
      </c>
      <c r="U439">
        <v>3</v>
      </c>
      <c r="V439" t="s">
        <v>4485</v>
      </c>
      <c r="W439" s="3" t="s">
        <v>4485</v>
      </c>
      <c r="X439" s="13" t="s">
        <v>4485</v>
      </c>
      <c r="Z439" s="16">
        <v>1.9609522178455292</v>
      </c>
      <c r="AA439">
        <v>3</v>
      </c>
      <c r="AB439" t="s">
        <v>4485</v>
      </c>
      <c r="AC439" s="3" t="s">
        <v>4485</v>
      </c>
      <c r="AD439" s="13" t="s">
        <v>4485</v>
      </c>
      <c r="AF439" s="16">
        <v>0.69514630118076948</v>
      </c>
      <c r="AG439">
        <v>3</v>
      </c>
      <c r="AH439" t="s">
        <v>4485</v>
      </c>
      <c r="AI439" s="3" t="s">
        <v>4485</v>
      </c>
      <c r="AJ439" s="13" t="s">
        <v>4485</v>
      </c>
      <c r="AL439" s="115">
        <v>-3.2411616836925781</v>
      </c>
      <c r="AM439">
        <v>3</v>
      </c>
      <c r="AN439" t="s">
        <v>4485</v>
      </c>
      <c r="AO439" s="3" t="s">
        <v>4485</v>
      </c>
      <c r="AP439" s="13" t="s">
        <v>4485</v>
      </c>
      <c r="AR439" s="16">
        <v>0.8808125694334159</v>
      </c>
      <c r="AS439">
        <v>3</v>
      </c>
      <c r="AT439" t="s">
        <v>4485</v>
      </c>
      <c r="AU439" s="3" t="s">
        <v>4485</v>
      </c>
      <c r="AV439" s="13" t="s">
        <v>4485</v>
      </c>
      <c r="AY439" s="24">
        <v>-8.3061287204989107E-2</v>
      </c>
      <c r="AZ439" s="24" t="s">
        <v>4485</v>
      </c>
      <c r="BA439" s="24" t="s">
        <v>4485</v>
      </c>
      <c r="BF439" s="24">
        <v>1.1716720024289242</v>
      </c>
      <c r="BG439" s="24"/>
      <c r="BH439" s="24"/>
      <c r="BL439" s="3"/>
    </row>
    <row r="440" spans="1:64" x14ac:dyDescent="0.25">
      <c r="A440" s="12">
        <v>45386</v>
      </c>
      <c r="B440" s="115">
        <v>2.8380634390651087</v>
      </c>
      <c r="C440">
        <v>4</v>
      </c>
      <c r="D440">
        <v>13.611213574326808</v>
      </c>
      <c r="E440" s="3" t="s">
        <v>4485</v>
      </c>
      <c r="F440" s="13" t="s">
        <v>4485</v>
      </c>
      <c r="H440" s="16">
        <v>-0.88416859699845785</v>
      </c>
      <c r="I440">
        <v>4</v>
      </c>
      <c r="J440">
        <v>0.13879230370544357</v>
      </c>
      <c r="K440" s="3" t="s">
        <v>4485</v>
      </c>
      <c r="L440" s="13" t="s">
        <v>4485</v>
      </c>
      <c r="N440" s="115">
        <v>0.39940553594651518</v>
      </c>
      <c r="O440">
        <v>4</v>
      </c>
      <c r="P440">
        <v>1.9524617996604456</v>
      </c>
      <c r="Q440" s="3" t="s">
        <v>4485</v>
      </c>
      <c r="R440" s="13" t="s">
        <v>4485</v>
      </c>
      <c r="T440" s="115">
        <v>-1.6830960204454146</v>
      </c>
      <c r="U440">
        <v>4</v>
      </c>
      <c r="V440">
        <v>9.6435333156898224</v>
      </c>
      <c r="W440" s="3" t="s">
        <v>4485</v>
      </c>
      <c r="X440" s="13" t="s">
        <v>4485</v>
      </c>
      <c r="Z440" s="16">
        <v>3.4013605442176869</v>
      </c>
      <c r="AA440">
        <v>4</v>
      </c>
      <c r="AB440">
        <v>11.194400541883049</v>
      </c>
      <c r="AC440" s="3" t="s">
        <v>4485</v>
      </c>
      <c r="AD440" s="13" t="s">
        <v>4485</v>
      </c>
      <c r="AF440" s="16">
        <v>-0.78337290998555664</v>
      </c>
      <c r="AG440">
        <v>4</v>
      </c>
      <c r="AH440">
        <v>3.5038435018004512</v>
      </c>
      <c r="AI440" s="3" t="s">
        <v>4485</v>
      </c>
      <c r="AJ440" s="13" t="s">
        <v>4485</v>
      </c>
      <c r="AL440" s="115">
        <v>-1.8075286053838826</v>
      </c>
      <c r="AM440">
        <v>4</v>
      </c>
      <c r="AN440">
        <v>0.87450312322544521</v>
      </c>
      <c r="AO440" s="3" t="s">
        <v>4485</v>
      </c>
      <c r="AP440" s="13" t="s">
        <v>4485</v>
      </c>
      <c r="AR440" s="16">
        <v>-2.1867379847400263</v>
      </c>
      <c r="AS440">
        <v>4</v>
      </c>
      <c r="AT440">
        <v>3.8326653306613307</v>
      </c>
      <c r="AU440" s="3" t="s">
        <v>4485</v>
      </c>
      <c r="AV440" s="13" t="s">
        <v>4485</v>
      </c>
      <c r="AY440" s="24">
        <v>0.35659125504520905</v>
      </c>
      <c r="AZ440" s="24">
        <v>1.7673394760810264</v>
      </c>
      <c r="BA440" s="24" t="s">
        <v>4485</v>
      </c>
      <c r="BF440" s="24">
        <v>-0.11213041492273576</v>
      </c>
      <c r="BG440" s="24">
        <v>5.7917194674988997</v>
      </c>
      <c r="BH440" s="24"/>
      <c r="BL440" s="3"/>
    </row>
    <row r="441" spans="1:64" x14ac:dyDescent="0.25">
      <c r="A441" s="12">
        <v>45387</v>
      </c>
      <c r="B441" s="115">
        <v>2.4350649350649354</v>
      </c>
      <c r="C441">
        <v>5</v>
      </c>
      <c r="D441" t="s">
        <v>4485</v>
      </c>
      <c r="E441" s="3" t="s">
        <v>4485</v>
      </c>
      <c r="F441" s="13" t="s">
        <v>4485</v>
      </c>
      <c r="H441" s="16">
        <v>-0.9265608803125831</v>
      </c>
      <c r="I441">
        <v>5</v>
      </c>
      <c r="J441" t="s">
        <v>4485</v>
      </c>
      <c r="K441" s="3" t="s">
        <v>4485</v>
      </c>
      <c r="L441" s="13" t="s">
        <v>4485</v>
      </c>
      <c r="N441" s="115">
        <v>-2.0630955685077419</v>
      </c>
      <c r="O441">
        <v>5</v>
      </c>
      <c r="P441" t="s">
        <v>4485</v>
      </c>
      <c r="Q441" s="3" t="s">
        <v>4485</v>
      </c>
      <c r="R441" s="13" t="s">
        <v>4485</v>
      </c>
      <c r="T441" s="115">
        <v>7.4269375023209169E-2</v>
      </c>
      <c r="U441">
        <v>5</v>
      </c>
      <c r="V441" t="s">
        <v>4485</v>
      </c>
      <c r="W441" s="3" t="s">
        <v>4485</v>
      </c>
      <c r="X441" s="13" t="s">
        <v>4485</v>
      </c>
      <c r="Z441" s="16">
        <v>3.82553606237816</v>
      </c>
      <c r="AA441">
        <v>5</v>
      </c>
      <c r="AB441" t="s">
        <v>4485</v>
      </c>
      <c r="AC441" s="3" t="s">
        <v>4485</v>
      </c>
      <c r="AD441" s="13" t="s">
        <v>4485</v>
      </c>
      <c r="AF441" s="16">
        <v>-1.8431246761578195</v>
      </c>
      <c r="AG441">
        <v>5</v>
      </c>
      <c r="AH441" t="s">
        <v>4485</v>
      </c>
      <c r="AI441" s="3" t="s">
        <v>4485</v>
      </c>
      <c r="AJ441" s="13" t="s">
        <v>4485</v>
      </c>
      <c r="AL441" s="115">
        <v>1.9871650529160072</v>
      </c>
      <c r="AM441">
        <v>5</v>
      </c>
      <c r="AN441" t="s">
        <v>4485</v>
      </c>
      <c r="AO441" s="3" t="s">
        <v>4485</v>
      </c>
      <c r="AP441" s="13" t="s">
        <v>4485</v>
      </c>
      <c r="AR441" s="16">
        <v>1.069561720948931</v>
      </c>
      <c r="AS441">
        <v>5</v>
      </c>
      <c r="AT441" t="s">
        <v>4485</v>
      </c>
      <c r="AU441" s="3" t="s">
        <v>4485</v>
      </c>
      <c r="AV441" s="13" t="s">
        <v>4485</v>
      </c>
      <c r="AY441" s="24">
        <v>-4.2194748752511259E-3</v>
      </c>
      <c r="AZ441" s="24" t="s">
        <v>4485</v>
      </c>
      <c r="BA441" s="24" t="s">
        <v>4485</v>
      </c>
      <c r="BF441" s="24">
        <v>0.51827493764799515</v>
      </c>
      <c r="BG441" s="24"/>
      <c r="BH441" s="24"/>
      <c r="BL441" s="3"/>
    </row>
    <row r="442" spans="1:64" x14ac:dyDescent="0.25">
      <c r="A442" s="12">
        <v>45390</v>
      </c>
      <c r="B442" s="115">
        <v>-1.9651347068145764</v>
      </c>
      <c r="C442">
        <v>1</v>
      </c>
      <c r="D442" t="s">
        <v>4485</v>
      </c>
      <c r="E442" s="3" t="s">
        <v>4485</v>
      </c>
      <c r="F442" s="13" t="s">
        <v>4485</v>
      </c>
      <c r="H442" s="16">
        <v>2.5064241019427462</v>
      </c>
      <c r="I442">
        <v>1</v>
      </c>
      <c r="J442" t="s">
        <v>4485</v>
      </c>
      <c r="K442" s="3" t="s">
        <v>4485</v>
      </c>
      <c r="L442" s="13" t="s">
        <v>4485</v>
      </c>
      <c r="N442" s="115">
        <v>4.5248441337615812</v>
      </c>
      <c r="O442">
        <v>1</v>
      </c>
      <c r="P442" t="s">
        <v>4485</v>
      </c>
      <c r="Q442" s="3" t="s">
        <v>4485</v>
      </c>
      <c r="R442" s="13" t="s">
        <v>4485</v>
      </c>
      <c r="T442" s="115">
        <v>-1.5325243979368504</v>
      </c>
      <c r="U442">
        <v>1</v>
      </c>
      <c r="V442" t="s">
        <v>4485</v>
      </c>
      <c r="W442" s="3" t="s">
        <v>4485</v>
      </c>
      <c r="X442" s="13" t="s">
        <v>4485</v>
      </c>
      <c r="Z442" s="16">
        <v>0.54369083939607654</v>
      </c>
      <c r="AA442">
        <v>1</v>
      </c>
      <c r="AB442" t="s">
        <v>4485</v>
      </c>
      <c r="AC442" s="3" t="s">
        <v>4485</v>
      </c>
      <c r="AD442" s="13" t="s">
        <v>4485</v>
      </c>
      <c r="AF442" s="16">
        <v>1.0959730531396201</v>
      </c>
      <c r="AG442">
        <v>1</v>
      </c>
      <c r="AH442" t="s">
        <v>4485</v>
      </c>
      <c r="AI442" s="3" t="s">
        <v>4485</v>
      </c>
      <c r="AJ442" s="13" t="s">
        <v>4485</v>
      </c>
      <c r="AL442" s="115">
        <v>1.3688800574046449</v>
      </c>
      <c r="AM442">
        <v>1</v>
      </c>
      <c r="AN442" t="s">
        <v>4485</v>
      </c>
      <c r="AO442" s="3" t="s">
        <v>4485</v>
      </c>
      <c r="AP442" s="13" t="s">
        <v>4485</v>
      </c>
      <c r="AR442" s="16">
        <v>-0.60471037555696283</v>
      </c>
      <c r="AS442">
        <v>1</v>
      </c>
      <c r="AT442" t="s">
        <v>4485</v>
      </c>
      <c r="AU442" s="3" t="s">
        <v>4485</v>
      </c>
      <c r="AV442" s="13" t="s">
        <v>4485</v>
      </c>
      <c r="AY442" s="24">
        <v>0.67780951154185465</v>
      </c>
      <c r="AZ442" s="24" t="s">
        <v>4485</v>
      </c>
      <c r="BA442" s="24" t="s">
        <v>4485</v>
      </c>
      <c r="BF442" s="24">
        <v>0.60404362846839021</v>
      </c>
      <c r="BG442" s="24"/>
      <c r="BH442" s="24"/>
      <c r="BL442" s="3"/>
    </row>
    <row r="443" spans="1:64" x14ac:dyDescent="0.25">
      <c r="A443" s="12">
        <v>45391</v>
      </c>
      <c r="B443" s="115">
        <v>1.0669253152279377</v>
      </c>
      <c r="C443">
        <v>2</v>
      </c>
      <c r="D443" t="s">
        <v>4485</v>
      </c>
      <c r="E443" s="3" t="s">
        <v>4485</v>
      </c>
      <c r="F443" s="13" t="s">
        <v>4485</v>
      </c>
      <c r="H443" s="16">
        <v>3.7319484019803189</v>
      </c>
      <c r="I443">
        <v>2</v>
      </c>
      <c r="J443" t="s">
        <v>4485</v>
      </c>
      <c r="K443" s="3" t="s">
        <v>4485</v>
      </c>
      <c r="L443" s="13" t="s">
        <v>4485</v>
      </c>
      <c r="N443" s="115">
        <v>1.0483506552191513</v>
      </c>
      <c r="O443">
        <v>2</v>
      </c>
      <c r="P443" t="s">
        <v>4485</v>
      </c>
      <c r="Q443" s="3" t="s">
        <v>4485</v>
      </c>
      <c r="R443" s="13" t="s">
        <v>4485</v>
      </c>
      <c r="T443" s="115">
        <v>1.30765752185711</v>
      </c>
      <c r="U443">
        <v>2</v>
      </c>
      <c r="V443" t="s">
        <v>4485</v>
      </c>
      <c r="W443" s="3" t="s">
        <v>4485</v>
      </c>
      <c r="X443" s="13" t="s">
        <v>4485</v>
      </c>
      <c r="Z443" s="16">
        <v>1.3849445633145268</v>
      </c>
      <c r="AA443">
        <v>2</v>
      </c>
      <c r="AB443" t="s">
        <v>4485</v>
      </c>
      <c r="AC443" s="3" t="s">
        <v>4485</v>
      </c>
      <c r="AD443" s="13" t="s">
        <v>4485</v>
      </c>
      <c r="AF443" s="16">
        <v>-0.9995524392063323</v>
      </c>
      <c r="AG443">
        <v>2</v>
      </c>
      <c r="AH443" t="s">
        <v>4485</v>
      </c>
      <c r="AI443" s="3" t="s">
        <v>4485</v>
      </c>
      <c r="AJ443" s="13" t="s">
        <v>4485</v>
      </c>
      <c r="AL443" s="115">
        <v>-0.82766131227879369</v>
      </c>
      <c r="AM443">
        <v>2</v>
      </c>
      <c r="AN443" t="s">
        <v>4485</v>
      </c>
      <c r="AO443" s="3" t="s">
        <v>4485</v>
      </c>
      <c r="AP443" s="13" t="s">
        <v>4485</v>
      </c>
      <c r="AR443" s="16">
        <v>0.82452769772654133</v>
      </c>
      <c r="AS443">
        <v>2</v>
      </c>
      <c r="AT443" t="s">
        <v>4485</v>
      </c>
      <c r="AU443" s="3" t="s">
        <v>4485</v>
      </c>
      <c r="AV443" s="13" t="s">
        <v>4485</v>
      </c>
      <c r="AY443" s="24">
        <v>-0.10389873953843051</v>
      </c>
      <c r="AZ443" s="24" t="s">
        <v>4485</v>
      </c>
      <c r="BA443" s="24" t="s">
        <v>4485</v>
      </c>
      <c r="BF443" s="24">
        <v>0.82546202763144294</v>
      </c>
      <c r="BG443" s="24"/>
      <c r="BH443" s="24"/>
      <c r="BL443" s="3"/>
    </row>
    <row r="444" spans="1:64" x14ac:dyDescent="0.25">
      <c r="A444" s="12">
        <v>45392</v>
      </c>
      <c r="B444" s="115">
        <v>1.9833653230966051</v>
      </c>
      <c r="C444">
        <v>3</v>
      </c>
      <c r="D444" t="s">
        <v>4485</v>
      </c>
      <c r="E444" s="3" t="s">
        <v>4485</v>
      </c>
      <c r="F444" s="13" t="s">
        <v>4485</v>
      </c>
      <c r="H444" s="16">
        <v>2.8870105169865474</v>
      </c>
      <c r="I444">
        <v>3</v>
      </c>
      <c r="J444" t="s">
        <v>4485</v>
      </c>
      <c r="K444" s="3" t="s">
        <v>4485</v>
      </c>
      <c r="L444" s="13" t="s">
        <v>4485</v>
      </c>
      <c r="N444" s="115">
        <v>-3.0945353725069236</v>
      </c>
      <c r="O444">
        <v>3</v>
      </c>
      <c r="P444" t="s">
        <v>4485</v>
      </c>
      <c r="Q444" s="3" t="s">
        <v>4485</v>
      </c>
      <c r="R444" s="13" t="s">
        <v>4485</v>
      </c>
      <c r="T444" s="115">
        <v>11.855075698396748</v>
      </c>
      <c r="U444">
        <v>3</v>
      </c>
      <c r="V444" t="s">
        <v>4485</v>
      </c>
      <c r="W444" s="3" t="s">
        <v>4485</v>
      </c>
      <c r="X444" s="13" t="s">
        <v>4485</v>
      </c>
      <c r="Z444" s="16">
        <v>2.1910133916580294</v>
      </c>
      <c r="AA444">
        <v>3</v>
      </c>
      <c r="AB444" t="s">
        <v>4485</v>
      </c>
      <c r="AC444" s="3" t="s">
        <v>4485</v>
      </c>
      <c r="AD444" s="13" t="s">
        <v>4485</v>
      </c>
      <c r="AF444" s="16">
        <v>-0.63793449869399466</v>
      </c>
      <c r="AG444">
        <v>3</v>
      </c>
      <c r="AH444" t="s">
        <v>4485</v>
      </c>
      <c r="AI444" s="3" t="s">
        <v>4485</v>
      </c>
      <c r="AJ444" s="13" t="s">
        <v>4485</v>
      </c>
      <c r="AL444" s="115">
        <v>5.4905836490418927E-2</v>
      </c>
      <c r="AM444">
        <v>3</v>
      </c>
      <c r="AN444" t="s">
        <v>4485</v>
      </c>
      <c r="AO444" s="3" t="s">
        <v>4485</v>
      </c>
      <c r="AP444" s="13" t="s">
        <v>4485</v>
      </c>
      <c r="AR444" s="16">
        <v>0.34140531957125486</v>
      </c>
      <c r="AS444">
        <v>3</v>
      </c>
      <c r="AT444" t="s">
        <v>4485</v>
      </c>
      <c r="AU444" s="3" t="s">
        <v>4485</v>
      </c>
      <c r="AV444" s="13" t="s">
        <v>4485</v>
      </c>
      <c r="AY444" s="24">
        <v>0.49044396109129529</v>
      </c>
      <c r="AZ444" s="24" t="s">
        <v>4485</v>
      </c>
      <c r="BA444" s="24" t="s">
        <v>4485</v>
      </c>
      <c r="BF444" s="24">
        <v>1.930404002538709</v>
      </c>
      <c r="BG444" s="24"/>
      <c r="BH444" s="24"/>
      <c r="BL444" s="3"/>
    </row>
    <row r="445" spans="1:64" x14ac:dyDescent="0.25">
      <c r="A445" s="12">
        <v>45394</v>
      </c>
      <c r="B445" s="115">
        <v>-2.2898368883312457</v>
      </c>
      <c r="C445">
        <v>5</v>
      </c>
      <c r="D445" t="s">
        <v>4485</v>
      </c>
      <c r="E445" s="3" t="s">
        <v>4485</v>
      </c>
      <c r="F445" s="13" t="s">
        <v>4485</v>
      </c>
      <c r="H445" s="16">
        <v>-4.2188996431303822</v>
      </c>
      <c r="I445">
        <v>5</v>
      </c>
      <c r="J445" t="s">
        <v>4485</v>
      </c>
      <c r="K445" s="3" t="s">
        <v>4485</v>
      </c>
      <c r="L445" s="13" t="s">
        <v>4485</v>
      </c>
      <c r="N445" s="115">
        <v>3.0733733271804295</v>
      </c>
      <c r="O445">
        <v>5</v>
      </c>
      <c r="P445" t="s">
        <v>4485</v>
      </c>
      <c r="Q445" s="3" t="s">
        <v>4485</v>
      </c>
      <c r="R445" s="13" t="s">
        <v>4485</v>
      </c>
      <c r="T445" s="115">
        <v>-2.2713668107748646</v>
      </c>
      <c r="U445">
        <v>5</v>
      </c>
      <c r="V445" t="s">
        <v>4485</v>
      </c>
      <c r="W445" s="3" t="s">
        <v>4485</v>
      </c>
      <c r="X445" s="13" t="s">
        <v>4485</v>
      </c>
      <c r="Z445" s="16">
        <v>-5.0653349354160282</v>
      </c>
      <c r="AA445">
        <v>5</v>
      </c>
      <c r="AB445" t="s">
        <v>4485</v>
      </c>
      <c r="AC445" s="3" t="s">
        <v>4485</v>
      </c>
      <c r="AD445" s="13" t="s">
        <v>4485</v>
      </c>
      <c r="AF445" s="16">
        <v>-1.3169202770335149</v>
      </c>
      <c r="AG445">
        <v>5</v>
      </c>
      <c r="AH445" t="s">
        <v>4485</v>
      </c>
      <c r="AI445" s="3" t="s">
        <v>4485</v>
      </c>
      <c r="AJ445" s="13" t="s">
        <v>4485</v>
      </c>
      <c r="AL445" s="115">
        <v>-0.2798661032760747</v>
      </c>
      <c r="AM445">
        <v>5</v>
      </c>
      <c r="AN445" t="s">
        <v>4485</v>
      </c>
      <c r="AO445" s="3" t="s">
        <v>4485</v>
      </c>
      <c r="AP445" s="13" t="s">
        <v>4485</v>
      </c>
      <c r="AR445" s="16">
        <v>-3.2995727172020928</v>
      </c>
      <c r="AS445">
        <v>5</v>
      </c>
      <c r="AT445" t="s">
        <v>4485</v>
      </c>
      <c r="AU445" s="3" t="s">
        <v>4485</v>
      </c>
      <c r="AV445" s="13" t="s">
        <v>4485</v>
      </c>
      <c r="AY445" s="24">
        <v>-1.030157600049213</v>
      </c>
      <c r="AZ445" s="24" t="s">
        <v>4485</v>
      </c>
      <c r="BA445" s="24" t="s">
        <v>4485</v>
      </c>
      <c r="BF445" s="24">
        <v>-1.8584383044278372</v>
      </c>
      <c r="BG445" s="24"/>
      <c r="BH445" s="24"/>
      <c r="BL445" s="3"/>
    </row>
    <row r="446" spans="1:64" x14ac:dyDescent="0.25">
      <c r="A446" s="12">
        <v>45397</v>
      </c>
      <c r="B446" s="115">
        <v>-0.44943820224718367</v>
      </c>
      <c r="C446">
        <v>1</v>
      </c>
      <c r="D446" t="s">
        <v>4485</v>
      </c>
      <c r="E446" s="3" t="s">
        <v>4485</v>
      </c>
      <c r="F446" s="13" t="s">
        <v>4485</v>
      </c>
      <c r="H446" s="16">
        <v>-1.4139659335456958</v>
      </c>
      <c r="I446">
        <v>1</v>
      </c>
      <c r="J446" t="s">
        <v>4485</v>
      </c>
      <c r="K446" s="3" t="s">
        <v>4485</v>
      </c>
      <c r="L446" s="13" t="s">
        <v>4485</v>
      </c>
      <c r="N446" s="115">
        <v>-2.9280085959885427</v>
      </c>
      <c r="O446">
        <v>1</v>
      </c>
      <c r="P446" t="s">
        <v>4485</v>
      </c>
      <c r="Q446" s="3" t="s">
        <v>4485</v>
      </c>
      <c r="R446" s="13" t="s">
        <v>4485</v>
      </c>
      <c r="T446" s="115">
        <v>-3.4658182189403446</v>
      </c>
      <c r="U446">
        <v>1</v>
      </c>
      <c r="V446" t="s">
        <v>4485</v>
      </c>
      <c r="W446" s="3" t="s">
        <v>4485</v>
      </c>
      <c r="X446" s="13" t="s">
        <v>4485</v>
      </c>
      <c r="Z446" s="16">
        <v>-2.7963453704070034</v>
      </c>
      <c r="AA446">
        <v>1</v>
      </c>
      <c r="AB446" t="s">
        <v>4485</v>
      </c>
      <c r="AC446" s="3" t="s">
        <v>4485</v>
      </c>
      <c r="AD446" s="13" t="s">
        <v>4485</v>
      </c>
      <c r="AF446" s="16">
        <v>-0.91954611818345056</v>
      </c>
      <c r="AG446">
        <v>1</v>
      </c>
      <c r="AH446" t="s">
        <v>4485</v>
      </c>
      <c r="AI446" s="3" t="s">
        <v>4485</v>
      </c>
      <c r="AJ446" s="13" t="s">
        <v>4485</v>
      </c>
      <c r="AL446" s="115">
        <v>-2.5974025974026</v>
      </c>
      <c r="AM446">
        <v>1</v>
      </c>
      <c r="AN446" t="s">
        <v>4485</v>
      </c>
      <c r="AO446" s="3" t="s">
        <v>4485</v>
      </c>
      <c r="AP446" s="13" t="s">
        <v>4485</v>
      </c>
      <c r="AR446" s="16">
        <v>1.7674494722199605</v>
      </c>
      <c r="AS446">
        <v>1</v>
      </c>
      <c r="AT446" t="s">
        <v>4485</v>
      </c>
      <c r="AU446" s="3" t="s">
        <v>4485</v>
      </c>
      <c r="AV446" s="13" t="s">
        <v>4485</v>
      </c>
      <c r="AY446" s="24">
        <v>-1.0963880032327744</v>
      </c>
      <c r="AZ446" s="24" t="s">
        <v>4485</v>
      </c>
      <c r="BA446" s="24" t="s">
        <v>4485</v>
      </c>
      <c r="BF446" s="24">
        <v>-1.5102160587404523</v>
      </c>
      <c r="BG446" s="24"/>
      <c r="BH446" s="24"/>
      <c r="BL446" s="3"/>
    </row>
    <row r="447" spans="1:64" x14ac:dyDescent="0.25">
      <c r="A447" s="12">
        <v>45398</v>
      </c>
      <c r="B447" s="115">
        <v>-1.1931634956465802</v>
      </c>
      <c r="C447">
        <v>2</v>
      </c>
      <c r="D447" t="s">
        <v>4485</v>
      </c>
      <c r="E447" s="3" t="s">
        <v>4485</v>
      </c>
      <c r="F447" s="13" t="s">
        <v>4485</v>
      </c>
      <c r="H447" s="16">
        <v>1.0714700557832952</v>
      </c>
      <c r="I447">
        <v>2</v>
      </c>
      <c r="J447" t="s">
        <v>4485</v>
      </c>
      <c r="K447" s="3" t="s">
        <v>4485</v>
      </c>
      <c r="L447" s="13" t="s">
        <v>4485</v>
      </c>
      <c r="N447" s="115">
        <v>1.2637210589429062</v>
      </c>
      <c r="O447">
        <v>2</v>
      </c>
      <c r="P447" t="s">
        <v>4485</v>
      </c>
      <c r="Q447" s="3" t="s">
        <v>4485</v>
      </c>
      <c r="R447" s="13" t="s">
        <v>4485</v>
      </c>
      <c r="T447" s="115">
        <v>-1.0998114105433781</v>
      </c>
      <c r="U447">
        <v>2</v>
      </c>
      <c r="V447" t="s">
        <v>4485</v>
      </c>
      <c r="W447" s="3" t="s">
        <v>4485</v>
      </c>
      <c r="X447" s="13" t="s">
        <v>4485</v>
      </c>
      <c r="Z447" s="16">
        <v>0.10579427083332964</v>
      </c>
      <c r="AA447">
        <v>2</v>
      </c>
      <c r="AB447" t="s">
        <v>4485</v>
      </c>
      <c r="AC447" s="3" t="s">
        <v>4485</v>
      </c>
      <c r="AD447" s="13" t="s">
        <v>4485</v>
      </c>
      <c r="AF447" s="16">
        <v>1.8613308515588647</v>
      </c>
      <c r="AG447">
        <v>2</v>
      </c>
      <c r="AH447" t="s">
        <v>4485</v>
      </c>
      <c r="AI447" s="3" t="s">
        <v>4485</v>
      </c>
      <c r="AJ447" s="13" t="s">
        <v>4485</v>
      </c>
      <c r="AL447" s="115">
        <v>-1.0621468926553645</v>
      </c>
      <c r="AM447">
        <v>2</v>
      </c>
      <c r="AN447" t="s">
        <v>4485</v>
      </c>
      <c r="AO447" s="3" t="s">
        <v>4485</v>
      </c>
      <c r="AP447" s="13" t="s">
        <v>4485</v>
      </c>
      <c r="AR447" s="16">
        <v>0.17689153332797664</v>
      </c>
      <c r="AS447">
        <v>2</v>
      </c>
      <c r="AT447" t="s">
        <v>4485</v>
      </c>
      <c r="AU447" s="3" t="s">
        <v>4485</v>
      </c>
      <c r="AV447" s="13" t="s">
        <v>4485</v>
      </c>
      <c r="AY447" s="24">
        <v>-0.55943427994162553</v>
      </c>
      <c r="AZ447" s="24" t="s">
        <v>4485</v>
      </c>
      <c r="BA447" s="24" t="s">
        <v>4485</v>
      </c>
      <c r="BF447" s="24">
        <v>0.12216085196500795</v>
      </c>
      <c r="BG447" s="24"/>
      <c r="BH447" s="24"/>
      <c r="BL447" s="3"/>
    </row>
    <row r="448" spans="1:64" x14ac:dyDescent="0.25">
      <c r="A448" s="12">
        <v>45400</v>
      </c>
      <c r="B448" s="115">
        <v>-0.29373368146213363</v>
      </c>
      <c r="C448">
        <v>4</v>
      </c>
      <c r="D448">
        <v>-2.271273192578382</v>
      </c>
      <c r="E448" s="3" t="s">
        <v>4485</v>
      </c>
      <c r="F448" s="13" t="s">
        <v>4485</v>
      </c>
      <c r="H448" s="16">
        <v>-0.89108772126529812</v>
      </c>
      <c r="I448">
        <v>4</v>
      </c>
      <c r="J448">
        <v>-2.6811297021609191</v>
      </c>
      <c r="K448" s="3" t="s">
        <v>4485</v>
      </c>
      <c r="L448" s="13" t="s">
        <v>4485</v>
      </c>
      <c r="N448" s="115">
        <v>-0.83803971579523107</v>
      </c>
      <c r="O448">
        <v>4</v>
      </c>
      <c r="P448">
        <v>-2.6384044360969505</v>
      </c>
      <c r="Q448" s="3" t="s">
        <v>4485</v>
      </c>
      <c r="R448" s="13" t="s">
        <v>4485</v>
      </c>
      <c r="T448" s="115">
        <v>-2.4343734963377535</v>
      </c>
      <c r="U448">
        <v>4</v>
      </c>
      <c r="V448">
        <v>1.8245731503180345</v>
      </c>
      <c r="W448" s="3" t="s">
        <v>4485</v>
      </c>
      <c r="X448" s="13" t="s">
        <v>4485</v>
      </c>
      <c r="Z448" s="16">
        <v>-1.2681895780830754</v>
      </c>
      <c r="AA448">
        <v>4</v>
      </c>
      <c r="AB448">
        <v>-6.7955949503088879</v>
      </c>
      <c r="AC448" s="3" t="s">
        <v>4485</v>
      </c>
      <c r="AD448" s="13" t="s">
        <v>4485</v>
      </c>
      <c r="AF448" s="16">
        <v>-1.0710116237754383</v>
      </c>
      <c r="AG448">
        <v>4</v>
      </c>
      <c r="AH448">
        <v>-2.0996584287723508</v>
      </c>
      <c r="AI448" s="3" t="s">
        <v>4485</v>
      </c>
      <c r="AJ448" s="13" t="s">
        <v>4485</v>
      </c>
      <c r="AL448" s="115">
        <v>-2.2327546825034341</v>
      </c>
      <c r="AM448">
        <v>4</v>
      </c>
      <c r="AN448">
        <v>-5.99571734475375</v>
      </c>
      <c r="AO448" s="3" t="s">
        <v>4485</v>
      </c>
      <c r="AP448" s="13" t="s">
        <v>4485</v>
      </c>
      <c r="AR448" s="16">
        <v>-3.1784252347700561</v>
      </c>
      <c r="AS448">
        <v>4</v>
      </c>
      <c r="AT448">
        <v>-4.2238983723699919</v>
      </c>
      <c r="AU448" s="3" t="s">
        <v>4485</v>
      </c>
      <c r="AV448" s="13" t="s">
        <v>4485</v>
      </c>
      <c r="AY448" s="24">
        <v>-0.68652106971768379</v>
      </c>
      <c r="AZ448" s="24">
        <v>-2.8569851276898852</v>
      </c>
      <c r="BA448" s="24" t="s">
        <v>4485</v>
      </c>
      <c r="BF448" s="24">
        <v>-1.5187986885603284</v>
      </c>
      <c r="BG448" s="24">
        <v>-2.951319111843</v>
      </c>
      <c r="BH448" s="24"/>
      <c r="BL448" s="3"/>
    </row>
    <row r="449" spans="1:64" x14ac:dyDescent="0.25">
      <c r="A449" s="12">
        <v>45401</v>
      </c>
      <c r="B449" s="115">
        <v>1.0801963993453392</v>
      </c>
      <c r="C449">
        <v>5</v>
      </c>
      <c r="D449" t="s">
        <v>4485</v>
      </c>
      <c r="E449" s="3" t="s">
        <v>4485</v>
      </c>
      <c r="F449" s="13" t="s">
        <v>4485</v>
      </c>
      <c r="H449" s="16">
        <v>9.5594723623783601E-2</v>
      </c>
      <c r="I449">
        <v>5</v>
      </c>
      <c r="J449" t="s">
        <v>4485</v>
      </c>
      <c r="K449" s="3" t="s">
        <v>4485</v>
      </c>
      <c r="L449" s="13" t="s">
        <v>4485</v>
      </c>
      <c r="N449" s="115">
        <v>4.5471247473819592</v>
      </c>
      <c r="O449">
        <v>5</v>
      </c>
      <c r="P449" t="s">
        <v>4485</v>
      </c>
      <c r="Q449" s="3" t="s">
        <v>4485</v>
      </c>
      <c r="R449" s="13" t="s">
        <v>4485</v>
      </c>
      <c r="T449" s="115">
        <v>2.1170109777704815</v>
      </c>
      <c r="U449">
        <v>5</v>
      </c>
      <c r="V449" t="s">
        <v>4485</v>
      </c>
      <c r="W449" s="3" t="s">
        <v>4485</v>
      </c>
      <c r="X449" s="13" t="s">
        <v>4485</v>
      </c>
      <c r="Z449" s="16">
        <v>-1.4038699053108239</v>
      </c>
      <c r="AA449">
        <v>5</v>
      </c>
      <c r="AB449" t="s">
        <v>4485</v>
      </c>
      <c r="AC449" s="3" t="s">
        <v>4485</v>
      </c>
      <c r="AD449" s="13" t="s">
        <v>4485</v>
      </c>
      <c r="AF449" s="16">
        <v>-0.28476141611082373</v>
      </c>
      <c r="AG449">
        <v>5</v>
      </c>
      <c r="AH449" t="s">
        <v>4485</v>
      </c>
      <c r="AI449" s="3" t="s">
        <v>4485</v>
      </c>
      <c r="AJ449" s="13" t="s">
        <v>4485</v>
      </c>
      <c r="AL449" s="115">
        <v>-4.6726242626012188E-2</v>
      </c>
      <c r="AM449">
        <v>5</v>
      </c>
      <c r="AN449" t="s">
        <v>4485</v>
      </c>
      <c r="AO449" s="3" t="s">
        <v>4485</v>
      </c>
      <c r="AP449" s="13" t="s">
        <v>4485</v>
      </c>
      <c r="AR449" s="16">
        <v>-0.54712758020392183</v>
      </c>
      <c r="AS449">
        <v>5</v>
      </c>
      <c r="AT449" t="s">
        <v>4485</v>
      </c>
      <c r="AU449" s="3" t="s">
        <v>4485</v>
      </c>
      <c r="AV449" s="13" t="s">
        <v>4485</v>
      </c>
      <c r="AY449" s="24">
        <v>0.68717508075387623</v>
      </c>
      <c r="AZ449" s="24" t="s">
        <v>4485</v>
      </c>
      <c r="BA449" s="24" t="s">
        <v>4485</v>
      </c>
      <c r="BF449" s="24">
        <v>0.73262039157083969</v>
      </c>
      <c r="BG449" s="24"/>
      <c r="BH449" s="24"/>
      <c r="BL449" s="3"/>
    </row>
    <row r="450" spans="1:64" x14ac:dyDescent="0.25">
      <c r="A450" s="12">
        <v>45404</v>
      </c>
      <c r="B450" s="115">
        <v>1.4896373056994709</v>
      </c>
      <c r="C450">
        <v>1</v>
      </c>
      <c r="D450" t="s">
        <v>4485</v>
      </c>
      <c r="E450" s="3" t="s">
        <v>4485</v>
      </c>
      <c r="F450" s="13" t="s">
        <v>4485</v>
      </c>
      <c r="H450" s="16">
        <v>0.29074859994236296</v>
      </c>
      <c r="I450">
        <v>1</v>
      </c>
      <c r="J450" t="s">
        <v>4485</v>
      </c>
      <c r="K450" s="3" t="s">
        <v>4485</v>
      </c>
      <c r="L450" s="13" t="s">
        <v>4485</v>
      </c>
      <c r="N450" s="115">
        <v>4.1121166857042608</v>
      </c>
      <c r="O450">
        <v>1</v>
      </c>
      <c r="P450" t="s">
        <v>4485</v>
      </c>
      <c r="Q450" s="3" t="s">
        <v>4485</v>
      </c>
      <c r="R450" s="13" t="s">
        <v>4485</v>
      </c>
      <c r="T450" s="115">
        <v>4.0693306621829493</v>
      </c>
      <c r="U450">
        <v>1</v>
      </c>
      <c r="V450" t="s">
        <v>4485</v>
      </c>
      <c r="W450" s="3" t="s">
        <v>4485</v>
      </c>
      <c r="X450" s="13" t="s">
        <v>4485</v>
      </c>
      <c r="Z450" s="16">
        <v>0.3549208735229028</v>
      </c>
      <c r="AA450">
        <v>1</v>
      </c>
      <c r="AB450" t="s">
        <v>4485</v>
      </c>
      <c r="AC450" s="3" t="s">
        <v>4485</v>
      </c>
      <c r="AD450" s="13" t="s">
        <v>4485</v>
      </c>
      <c r="AF450" s="16">
        <v>0.8773058221204536</v>
      </c>
      <c r="AG450">
        <v>1</v>
      </c>
      <c r="AH450" t="s">
        <v>4485</v>
      </c>
      <c r="AI450" s="3" t="s">
        <v>4485</v>
      </c>
      <c r="AJ450" s="13" t="s">
        <v>4485</v>
      </c>
      <c r="AL450" s="115">
        <v>1.1102670484427044</v>
      </c>
      <c r="AM450">
        <v>1</v>
      </c>
      <c r="AN450" t="s">
        <v>4485</v>
      </c>
      <c r="AO450" s="3" t="s">
        <v>4485</v>
      </c>
      <c r="AP450" s="13" t="s">
        <v>4485</v>
      </c>
      <c r="AR450" s="16">
        <v>-0.50846044844545601</v>
      </c>
      <c r="AS450">
        <v>1</v>
      </c>
      <c r="AT450" t="s">
        <v>4485</v>
      </c>
      <c r="AU450" s="3" t="s">
        <v>4485</v>
      </c>
      <c r="AV450" s="13" t="s">
        <v>4485</v>
      </c>
      <c r="AY450" s="24">
        <v>0.85519483451483924</v>
      </c>
      <c r="AZ450" s="24" t="s">
        <v>4485</v>
      </c>
      <c r="BA450" s="24" t="s">
        <v>4485</v>
      </c>
      <c r="BF450" s="24">
        <v>1.509207592403025</v>
      </c>
      <c r="BG450" s="24"/>
      <c r="BH450" s="24"/>
      <c r="BL450" s="3"/>
    </row>
    <row r="451" spans="1:64" x14ac:dyDescent="0.25">
      <c r="A451" s="12">
        <v>45405</v>
      </c>
      <c r="B451" s="115">
        <v>-0.54243777919591218</v>
      </c>
      <c r="C451">
        <v>2</v>
      </c>
      <c r="D451" t="s">
        <v>4485</v>
      </c>
      <c r="E451" s="3" t="s">
        <v>4485</v>
      </c>
      <c r="F451" s="13" t="s">
        <v>4485</v>
      </c>
      <c r="H451" s="16">
        <v>1.4537545465046497</v>
      </c>
      <c r="I451">
        <v>2</v>
      </c>
      <c r="J451" t="s">
        <v>4485</v>
      </c>
      <c r="K451" s="3" t="s">
        <v>4485</v>
      </c>
      <c r="L451" s="13" t="s">
        <v>4485</v>
      </c>
      <c r="N451" s="115">
        <v>1.2237319605029959</v>
      </c>
      <c r="O451">
        <v>2</v>
      </c>
      <c r="P451" t="s">
        <v>4485</v>
      </c>
      <c r="Q451" s="3" t="s">
        <v>4485</v>
      </c>
      <c r="R451" s="13" t="s">
        <v>4485</v>
      </c>
      <c r="T451" s="115">
        <v>-0.70469740980732531</v>
      </c>
      <c r="U451">
        <v>2</v>
      </c>
      <c r="V451" t="s">
        <v>4485</v>
      </c>
      <c r="W451" s="3" t="s">
        <v>4485</v>
      </c>
      <c r="X451" s="13" t="s">
        <v>4485</v>
      </c>
      <c r="Z451" s="16">
        <v>-0.83631522010484771</v>
      </c>
      <c r="AA451">
        <v>2</v>
      </c>
      <c r="AB451" t="s">
        <v>4485</v>
      </c>
      <c r="AC451" s="3" t="s">
        <v>4485</v>
      </c>
      <c r="AD451" s="13" t="s">
        <v>4485</v>
      </c>
      <c r="AF451" s="16">
        <v>-0.46161693445549373</v>
      </c>
      <c r="AG451">
        <v>2</v>
      </c>
      <c r="AH451" t="s">
        <v>4485</v>
      </c>
      <c r="AI451" s="3" t="s">
        <v>4485</v>
      </c>
      <c r="AJ451" s="13" t="s">
        <v>4485</v>
      </c>
      <c r="AL451" s="115">
        <v>2.3232965381725741</v>
      </c>
      <c r="AM451">
        <v>2</v>
      </c>
      <c r="AN451" t="s">
        <v>4485</v>
      </c>
      <c r="AO451" s="3" t="s">
        <v>4485</v>
      </c>
      <c r="AP451" s="13" t="s">
        <v>4485</v>
      </c>
      <c r="AR451" s="16">
        <v>-1.0137399463806895</v>
      </c>
      <c r="AS451">
        <v>2</v>
      </c>
      <c r="AT451" t="s">
        <v>4485</v>
      </c>
      <c r="AU451" s="3" t="s">
        <v>4485</v>
      </c>
      <c r="AV451" s="13" t="s">
        <v>4485</v>
      </c>
      <c r="AY451" s="24">
        <v>0.14147311115487968</v>
      </c>
      <c r="AZ451" s="24" t="s">
        <v>4485</v>
      </c>
      <c r="BA451" s="24" t="s">
        <v>4485</v>
      </c>
      <c r="BF451" s="24">
        <v>0.1133822891288957</v>
      </c>
      <c r="BG451" s="24"/>
      <c r="BH451" s="24"/>
      <c r="BL451" s="3"/>
    </row>
    <row r="452" spans="1:64" x14ac:dyDescent="0.25">
      <c r="A452" s="12">
        <v>45406</v>
      </c>
      <c r="B452" s="115">
        <v>-0.22457491177413819</v>
      </c>
      <c r="C452">
        <v>3</v>
      </c>
      <c r="D452" t="s">
        <v>4485</v>
      </c>
      <c r="E452" s="3" t="s">
        <v>4485</v>
      </c>
      <c r="F452" s="13" t="s">
        <v>4485</v>
      </c>
      <c r="H452" s="16">
        <v>0.76630852839325714</v>
      </c>
      <c r="I452">
        <v>3</v>
      </c>
      <c r="J452" t="s">
        <v>4485</v>
      </c>
      <c r="K452" s="3" t="s">
        <v>4485</v>
      </c>
      <c r="L452" s="13" t="s">
        <v>4485</v>
      </c>
      <c r="N452" s="115">
        <v>0.53360013340002199</v>
      </c>
      <c r="O452">
        <v>3</v>
      </c>
      <c r="P452" t="s">
        <v>4485</v>
      </c>
      <c r="Q452" s="3" t="s">
        <v>4485</v>
      </c>
      <c r="R452" s="13" t="s">
        <v>4485</v>
      </c>
      <c r="T452" s="115">
        <v>6.0895605061362836</v>
      </c>
      <c r="U452">
        <v>3</v>
      </c>
      <c r="V452" t="s">
        <v>4485</v>
      </c>
      <c r="W452" s="3" t="s">
        <v>4485</v>
      </c>
      <c r="X452" s="13" t="s">
        <v>4485</v>
      </c>
      <c r="Z452" s="16">
        <v>3.0336088616623891</v>
      </c>
      <c r="AA452">
        <v>3</v>
      </c>
      <c r="AB452" t="s">
        <v>4485</v>
      </c>
      <c r="AC452" s="3" t="s">
        <v>4485</v>
      </c>
      <c r="AD452" s="13" t="s">
        <v>4485</v>
      </c>
      <c r="AF452" s="16">
        <v>0.58161879627968482</v>
      </c>
      <c r="AG452">
        <v>3</v>
      </c>
      <c r="AH452" t="s">
        <v>4485</v>
      </c>
      <c r="AI452" s="3" t="s">
        <v>4485</v>
      </c>
      <c r="AJ452" s="13" t="s">
        <v>4485</v>
      </c>
      <c r="AL452" s="115">
        <v>0.93194012990680597</v>
      </c>
      <c r="AM452">
        <v>3</v>
      </c>
      <c r="AN452" t="s">
        <v>4485</v>
      </c>
      <c r="AO452" s="3" t="s">
        <v>4485</v>
      </c>
      <c r="AP452" s="13" t="s">
        <v>4485</v>
      </c>
      <c r="AR452" s="16">
        <v>2.979263647905209</v>
      </c>
      <c r="AS452">
        <v>3</v>
      </c>
      <c r="AT452" t="s">
        <v>4485</v>
      </c>
      <c r="AU452" s="3" t="s">
        <v>4485</v>
      </c>
      <c r="AV452" s="13" t="s">
        <v>4485</v>
      </c>
      <c r="AY452" s="24">
        <v>0.15379113018598647</v>
      </c>
      <c r="AZ452" s="24" t="s">
        <v>4485</v>
      </c>
      <c r="BA452" s="24" t="s">
        <v>4485</v>
      </c>
      <c r="BF452" s="24">
        <v>1.7883602933036102</v>
      </c>
      <c r="BG452" s="24"/>
      <c r="BH452" s="24"/>
      <c r="BL452" s="3"/>
    </row>
    <row r="453" spans="1:64" x14ac:dyDescent="0.25">
      <c r="A453" s="12">
        <v>45407</v>
      </c>
      <c r="B453" s="115">
        <v>1.028938906752408</v>
      </c>
      <c r="C453">
        <v>4</v>
      </c>
      <c r="D453">
        <v>2.8477905073649716</v>
      </c>
      <c r="E453" s="3" t="s">
        <v>4485</v>
      </c>
      <c r="F453" s="13" t="s">
        <v>4485</v>
      </c>
      <c r="H453" s="16">
        <v>-1.9993799304144133</v>
      </c>
      <c r="I453">
        <v>4</v>
      </c>
      <c r="J453">
        <v>0.57455822793402678</v>
      </c>
      <c r="K453" s="3" t="s">
        <v>4485</v>
      </c>
      <c r="L453" s="13" t="s">
        <v>4485</v>
      </c>
      <c r="N453" s="115">
        <v>7.0658483994028893</v>
      </c>
      <c r="O453">
        <v>4</v>
      </c>
      <c r="P453">
        <v>18.592687855961795</v>
      </c>
      <c r="Q453" s="3" t="s">
        <v>4485</v>
      </c>
      <c r="R453" s="13" t="s">
        <v>4485</v>
      </c>
      <c r="T453" s="115">
        <v>0.60859208014489041</v>
      </c>
      <c r="U453">
        <v>4</v>
      </c>
      <c r="V453">
        <v>12.630829086525289</v>
      </c>
      <c r="W453" s="3" t="s">
        <v>4485</v>
      </c>
      <c r="X453" s="13" t="s">
        <v>4485</v>
      </c>
      <c r="Z453" s="16">
        <v>2.8628441114188052</v>
      </c>
      <c r="AA453">
        <v>4</v>
      </c>
      <c r="AB453">
        <v>3.9892960065870766</v>
      </c>
      <c r="AC453" s="3" t="s">
        <v>4485</v>
      </c>
      <c r="AD453" s="13" t="s">
        <v>4485</v>
      </c>
      <c r="AF453" s="16">
        <v>-7.9656613001834078</v>
      </c>
      <c r="AG453">
        <v>4</v>
      </c>
      <c r="AH453">
        <v>-7.3140071831708546</v>
      </c>
      <c r="AI453" s="3" t="s">
        <v>4485</v>
      </c>
      <c r="AJ453" s="13" t="s">
        <v>4485</v>
      </c>
      <c r="AL453" s="115">
        <v>3.3575825405702801E-2</v>
      </c>
      <c r="AM453">
        <v>4</v>
      </c>
      <c r="AN453">
        <v>4.4097891478301499</v>
      </c>
      <c r="AO453" s="3" t="s">
        <v>4485</v>
      </c>
      <c r="AP453" s="13" t="s">
        <v>4485</v>
      </c>
      <c r="AR453" s="16">
        <v>0.68217309114818392</v>
      </c>
      <c r="AS453">
        <v>4</v>
      </c>
      <c r="AT453">
        <v>1.5501948105778036</v>
      </c>
      <c r="AU453" s="3" t="s">
        <v>4485</v>
      </c>
      <c r="AV453" s="13" t="s">
        <v>4485</v>
      </c>
      <c r="AY453" s="24">
        <v>0.74969646109344124</v>
      </c>
      <c r="AZ453" s="24">
        <v>2.611856327443586</v>
      </c>
      <c r="BA453" s="24" t="s">
        <v>4485</v>
      </c>
      <c r="BF453" s="24">
        <v>6.5568438330920048E-2</v>
      </c>
      <c r="BG453" s="24">
        <v>4.3928326915965998</v>
      </c>
      <c r="BH453" s="24"/>
      <c r="BL453" s="3"/>
    </row>
    <row r="454" spans="1:64" x14ac:dyDescent="0.25">
      <c r="A454" s="12">
        <v>45408</v>
      </c>
      <c r="B454" s="115">
        <v>2.0050922978994308</v>
      </c>
      <c r="C454">
        <v>5</v>
      </c>
      <c r="D454" t="s">
        <v>4485</v>
      </c>
      <c r="E454" s="3" t="s">
        <v>4485</v>
      </c>
      <c r="F454" s="13" t="s">
        <v>4485</v>
      </c>
      <c r="H454" s="16">
        <v>-1.0621260800179892</v>
      </c>
      <c r="I454">
        <v>5</v>
      </c>
      <c r="J454" t="s">
        <v>4485</v>
      </c>
      <c r="K454" s="3" t="s">
        <v>4485</v>
      </c>
      <c r="L454" s="13" t="s">
        <v>4485</v>
      </c>
      <c r="N454" s="115">
        <v>-0.75910147172733966</v>
      </c>
      <c r="O454">
        <v>5</v>
      </c>
      <c r="P454" t="s">
        <v>4485</v>
      </c>
      <c r="Q454" s="3" t="s">
        <v>4485</v>
      </c>
      <c r="R454" s="13" t="s">
        <v>4485</v>
      </c>
      <c r="T454" s="115">
        <v>0.71194576886900429</v>
      </c>
      <c r="U454">
        <v>5</v>
      </c>
      <c r="V454" t="s">
        <v>4485</v>
      </c>
      <c r="W454" s="3" t="s">
        <v>4485</v>
      </c>
      <c r="X454" s="13" t="s">
        <v>4485</v>
      </c>
      <c r="Z454" s="16">
        <v>-0.4156934162080842</v>
      </c>
      <c r="AA454">
        <v>5</v>
      </c>
      <c r="AB454" t="s">
        <v>4485</v>
      </c>
      <c r="AC454" s="3" t="s">
        <v>4485</v>
      </c>
      <c r="AD454" s="13" t="s">
        <v>4485</v>
      </c>
      <c r="AF454" s="16">
        <v>-0.37089318829749207</v>
      </c>
      <c r="AG454">
        <v>5</v>
      </c>
      <c r="AH454" t="s">
        <v>4485</v>
      </c>
      <c r="AI454" s="3" t="s">
        <v>4485</v>
      </c>
      <c r="AJ454" s="13" t="s">
        <v>4485</v>
      </c>
      <c r="AL454" s="115">
        <v>1.588722309241446</v>
      </c>
      <c r="AM454">
        <v>5</v>
      </c>
      <c r="AN454" t="s">
        <v>4485</v>
      </c>
      <c r="AO454" s="3" t="s">
        <v>4485</v>
      </c>
      <c r="AP454" s="13" t="s">
        <v>4485</v>
      </c>
      <c r="AR454" s="16">
        <v>2.5877551020408203</v>
      </c>
      <c r="AS454">
        <v>5</v>
      </c>
      <c r="AT454" t="s">
        <v>4485</v>
      </c>
      <c r="AU454" s="3" t="s">
        <v>4485</v>
      </c>
      <c r="AV454" s="13" t="s">
        <v>4485</v>
      </c>
      <c r="AY454" s="24">
        <v>-0.66636095585579236</v>
      </c>
      <c r="AZ454" s="24" t="s">
        <v>4485</v>
      </c>
      <c r="BA454" s="24" t="s">
        <v>4485</v>
      </c>
      <c r="BF454" s="24">
        <v>0.62586353053765342</v>
      </c>
      <c r="BG454" s="24"/>
      <c r="BH454" s="24"/>
      <c r="BL454" s="3"/>
    </row>
    <row r="455" spans="1:64" x14ac:dyDescent="0.25">
      <c r="A455" s="12">
        <v>45411</v>
      </c>
      <c r="B455" s="115">
        <v>-0.84243369734789042</v>
      </c>
      <c r="C455">
        <v>1</v>
      </c>
      <c r="D455" t="s">
        <v>4485</v>
      </c>
      <c r="E455" s="3" t="s">
        <v>4485</v>
      </c>
      <c r="F455" s="13" t="s">
        <v>4485</v>
      </c>
      <c r="H455" s="16">
        <v>-0.21572888081050806</v>
      </c>
      <c r="I455">
        <v>1</v>
      </c>
      <c r="J455" t="s">
        <v>4485</v>
      </c>
      <c r="K455" s="3" t="s">
        <v>4485</v>
      </c>
      <c r="L455" s="13" t="s">
        <v>4485</v>
      </c>
      <c r="N455" s="115">
        <v>-1.4985950671245742</v>
      </c>
      <c r="O455">
        <v>1</v>
      </c>
      <c r="P455" t="s">
        <v>4485</v>
      </c>
      <c r="Q455" s="3" t="s">
        <v>4485</v>
      </c>
      <c r="R455" s="13" t="s">
        <v>4485</v>
      </c>
      <c r="T455" s="115">
        <v>-3.0112236517930469</v>
      </c>
      <c r="U455">
        <v>1</v>
      </c>
      <c r="V455" t="s">
        <v>4485</v>
      </c>
      <c r="W455" s="3" t="s">
        <v>4485</v>
      </c>
      <c r="X455" s="13" t="s">
        <v>4485</v>
      </c>
      <c r="Z455" s="16">
        <v>-1.5186451459012591</v>
      </c>
      <c r="AA455">
        <v>1</v>
      </c>
      <c r="AB455" t="s">
        <v>4485</v>
      </c>
      <c r="AC455" s="3" t="s">
        <v>4485</v>
      </c>
      <c r="AD455" s="13" t="s">
        <v>4485</v>
      </c>
      <c r="AF455" s="16">
        <v>1.8308098346992663</v>
      </c>
      <c r="AG455">
        <v>1</v>
      </c>
      <c r="AH455" t="s">
        <v>4485</v>
      </c>
      <c r="AI455" s="3" t="s">
        <v>4485</v>
      </c>
      <c r="AJ455" s="13" t="s">
        <v>4485</v>
      </c>
      <c r="AL455" s="115">
        <v>-2.4118942731277508</v>
      </c>
      <c r="AM455">
        <v>1</v>
      </c>
      <c r="AN455" t="s">
        <v>4485</v>
      </c>
      <c r="AO455" s="3" t="s">
        <v>4485</v>
      </c>
      <c r="AP455" s="13" t="s">
        <v>4485</v>
      </c>
      <c r="AR455" s="16">
        <v>-1.1617728972706403</v>
      </c>
      <c r="AS455">
        <v>1</v>
      </c>
      <c r="AT455" t="s">
        <v>4485</v>
      </c>
      <c r="AU455" s="3" t="s">
        <v>4485</v>
      </c>
      <c r="AV455" s="13" t="s">
        <v>4485</v>
      </c>
      <c r="AY455" s="24">
        <v>0.99665699522077755</v>
      </c>
      <c r="AZ455" s="24" t="s">
        <v>4485</v>
      </c>
      <c r="BA455" s="24" t="s">
        <v>4485</v>
      </c>
      <c r="BF455" s="24">
        <v>-1.0369292542770285</v>
      </c>
      <c r="BG455" s="24"/>
      <c r="BH455" s="24"/>
      <c r="BL455" s="3"/>
    </row>
    <row r="456" spans="1:64" x14ac:dyDescent="0.25">
      <c r="A456" s="12">
        <v>45412</v>
      </c>
      <c r="B456" s="115">
        <v>1.1327879169288755</v>
      </c>
      <c r="C456">
        <v>2</v>
      </c>
      <c r="D456" t="s">
        <v>4485</v>
      </c>
      <c r="E456" s="3" t="s">
        <v>4485</v>
      </c>
      <c r="F456" s="13" t="s">
        <v>4485</v>
      </c>
      <c r="H456" s="16">
        <v>-0.92032534683105449</v>
      </c>
      <c r="I456">
        <v>2</v>
      </c>
      <c r="J456" t="s">
        <v>4485</v>
      </c>
      <c r="K456" s="3" t="s">
        <v>4485</v>
      </c>
      <c r="L456" s="13" t="s">
        <v>4485</v>
      </c>
      <c r="N456" s="115">
        <v>-0.53882725832012313</v>
      </c>
      <c r="O456">
        <v>2</v>
      </c>
      <c r="P456" t="s">
        <v>4485</v>
      </c>
      <c r="Q456" s="3" t="s">
        <v>4485</v>
      </c>
      <c r="R456" s="13" t="s">
        <v>4485</v>
      </c>
      <c r="T456" s="115">
        <v>-1.3813484750377831</v>
      </c>
      <c r="U456">
        <v>2</v>
      </c>
      <c r="V456" t="s">
        <v>4485</v>
      </c>
      <c r="W456" s="3" t="s">
        <v>4485</v>
      </c>
      <c r="X456" s="13" t="s">
        <v>4485</v>
      </c>
      <c r="Z456" s="16">
        <v>2.1233650896173248</v>
      </c>
      <c r="AA456">
        <v>2</v>
      </c>
      <c r="AB456" t="s">
        <v>4485</v>
      </c>
      <c r="AC456" s="3" t="s">
        <v>4485</v>
      </c>
      <c r="AD456" s="13" t="s">
        <v>4485</v>
      </c>
      <c r="AF456" s="16">
        <v>0.29737545697604872</v>
      </c>
      <c r="AG456">
        <v>2</v>
      </c>
      <c r="AH456" t="s">
        <v>4485</v>
      </c>
      <c r="AI456" s="3" t="s">
        <v>4485</v>
      </c>
      <c r="AJ456" s="13" t="s">
        <v>4485</v>
      </c>
      <c r="AL456" s="115">
        <v>0.64891095813113642</v>
      </c>
      <c r="AM456">
        <v>2</v>
      </c>
      <c r="AN456" t="s">
        <v>4485</v>
      </c>
      <c r="AO456" s="3" t="s">
        <v>4485</v>
      </c>
      <c r="AP456" s="13" t="s">
        <v>4485</v>
      </c>
      <c r="AR456" s="16">
        <v>-0.14491586828757386</v>
      </c>
      <c r="AS456">
        <v>2</v>
      </c>
      <c r="AT456" t="s">
        <v>4485</v>
      </c>
      <c r="AU456" s="3" t="s">
        <v>4485</v>
      </c>
      <c r="AV456" s="13" t="s">
        <v>4485</v>
      </c>
      <c r="AY456" s="24">
        <v>-0.17024828426827646</v>
      </c>
      <c r="AZ456" s="24" t="s">
        <v>4485</v>
      </c>
      <c r="BA456" s="24" t="s">
        <v>4485</v>
      </c>
      <c r="BF456" s="24">
        <v>0.14962415970939089</v>
      </c>
      <c r="BG456" s="24"/>
      <c r="BH456" s="24"/>
      <c r="BL456" s="3"/>
    </row>
    <row r="457" spans="1:64" x14ac:dyDescent="0.25">
      <c r="A457" s="12">
        <v>45414</v>
      </c>
      <c r="B457" s="115">
        <v>0.90230242688240025</v>
      </c>
      <c r="C457">
        <v>4</v>
      </c>
      <c r="D457">
        <v>4.2765273311897136</v>
      </c>
      <c r="E457" s="3">
        <v>45414</v>
      </c>
      <c r="F457" s="13">
        <v>-11.748381128584651</v>
      </c>
      <c r="H457" s="16">
        <v>0.45164378501065439</v>
      </c>
      <c r="I457">
        <v>4</v>
      </c>
      <c r="J457">
        <v>-3.7069137758792889</v>
      </c>
      <c r="K457" s="3">
        <v>45414</v>
      </c>
      <c r="L457" s="13">
        <v>2.9007345207584523</v>
      </c>
      <c r="N457" s="115">
        <v>-7.9668578712664452E-3</v>
      </c>
      <c r="O457">
        <v>4</v>
      </c>
      <c r="P457">
        <v>4.0885719024713847</v>
      </c>
      <c r="Q457" s="3">
        <v>45414</v>
      </c>
      <c r="R457" s="13">
        <v>-76.264839455023505</v>
      </c>
      <c r="T457" s="115">
        <v>-0.73570262125624708</v>
      </c>
      <c r="U457">
        <v>4</v>
      </c>
      <c r="V457">
        <v>-3.7967661407430344</v>
      </c>
      <c r="W457" s="3">
        <v>45414</v>
      </c>
      <c r="X457" s="13">
        <v>0.48505817306061516</v>
      </c>
      <c r="Z457" s="16">
        <v>2.1503676179935027</v>
      </c>
      <c r="AA457">
        <v>4</v>
      </c>
      <c r="AB457">
        <v>5.2370092848998171</v>
      </c>
      <c r="AC457" s="3">
        <v>45414</v>
      </c>
      <c r="AD457" s="13">
        <v>0.17800479839022998</v>
      </c>
      <c r="AF457" s="16">
        <v>-2.5569186410249434</v>
      </c>
      <c r="AG457">
        <v>4</v>
      </c>
      <c r="AH457">
        <v>-8.7451599755451337</v>
      </c>
      <c r="AI457" s="3">
        <v>45414</v>
      </c>
      <c r="AJ457" s="13">
        <v>-0.86257432375848042</v>
      </c>
      <c r="AL457" s="115">
        <v>0.51578180187251466</v>
      </c>
      <c r="AM457">
        <v>4</v>
      </c>
      <c r="AN457">
        <v>0.33016228315613266</v>
      </c>
      <c r="AO457" s="3">
        <v>45414</v>
      </c>
      <c r="AP457" s="13">
        <v>-9.0133303586368498</v>
      </c>
      <c r="AR457" s="16">
        <v>1.6608884947190306</v>
      </c>
      <c r="AS457">
        <v>4</v>
      </c>
      <c r="AT457">
        <v>3.6327771841867382</v>
      </c>
      <c r="AU457" s="3">
        <v>45414</v>
      </c>
      <c r="AV457" s="13">
        <v>0.83273852010468108</v>
      </c>
      <c r="AY457" s="24">
        <v>0.19177300446586545</v>
      </c>
      <c r="AZ457" s="24">
        <v>1.0972038710138168</v>
      </c>
      <c r="BA457" s="24">
        <v>-0.51880502644802151</v>
      </c>
      <c r="BF457" s="24">
        <v>0.19322066500934584</v>
      </c>
      <c r="BG457" s="24">
        <v>-0.83558782827654998</v>
      </c>
      <c r="BH457" s="24">
        <v>-11.645836193464353</v>
      </c>
      <c r="BL457" s="3"/>
    </row>
    <row r="458" spans="1:64" x14ac:dyDescent="0.25">
      <c r="A458" s="12">
        <v>45415</v>
      </c>
      <c r="B458" s="115">
        <v>-0.6475485661424677</v>
      </c>
      <c r="C458">
        <v>5</v>
      </c>
      <c r="D458" t="s">
        <v>4485</v>
      </c>
      <c r="E458" s="3" t="s">
        <v>4485</v>
      </c>
      <c r="F458" s="13" t="s">
        <v>4485</v>
      </c>
      <c r="H458" s="16">
        <v>-0.42428483321241567</v>
      </c>
      <c r="I458">
        <v>5</v>
      </c>
      <c r="J458" t="s">
        <v>4485</v>
      </c>
      <c r="K458" s="3" t="s">
        <v>4485</v>
      </c>
      <c r="L458" s="13" t="s">
        <v>4485</v>
      </c>
      <c r="N458" s="115">
        <v>-1.8962632459564941</v>
      </c>
      <c r="O458">
        <v>5</v>
      </c>
      <c r="P458" t="s">
        <v>4485</v>
      </c>
      <c r="Q458" s="3" t="s">
        <v>4485</v>
      </c>
      <c r="R458" s="13" t="s">
        <v>4485</v>
      </c>
      <c r="T458" s="115">
        <v>-1.8723923883178937</v>
      </c>
      <c r="U458">
        <v>5</v>
      </c>
      <c r="V458" t="s">
        <v>4485</v>
      </c>
      <c r="W458" s="3" t="s">
        <v>4485</v>
      </c>
      <c r="X458" s="13" t="s">
        <v>4485</v>
      </c>
      <c r="Z458" s="16">
        <v>0.13543843355777418</v>
      </c>
      <c r="AA458">
        <v>5</v>
      </c>
      <c r="AB458" t="s">
        <v>4485</v>
      </c>
      <c r="AC458" s="3" t="s">
        <v>4485</v>
      </c>
      <c r="AD458" s="13" t="s">
        <v>4485</v>
      </c>
      <c r="AF458" s="16">
        <v>0.27635876392260939</v>
      </c>
      <c r="AG458">
        <v>5</v>
      </c>
      <c r="AH458" t="s">
        <v>4485</v>
      </c>
      <c r="AI458" s="3" t="s">
        <v>4485</v>
      </c>
      <c r="AJ458" s="13" t="s">
        <v>4485</v>
      </c>
      <c r="AL458" s="115">
        <v>-2.0358079089742875</v>
      </c>
      <c r="AM458">
        <v>5</v>
      </c>
      <c r="AN458" t="s">
        <v>4485</v>
      </c>
      <c r="AO458" s="3" t="s">
        <v>4485</v>
      </c>
      <c r="AP458" s="13" t="s">
        <v>4485</v>
      </c>
      <c r="AR458" s="16">
        <v>3.1723372194453446E-2</v>
      </c>
      <c r="AS458">
        <v>5</v>
      </c>
      <c r="AT458" t="s">
        <v>4485</v>
      </c>
      <c r="AU458" s="3" t="s">
        <v>4485</v>
      </c>
      <c r="AV458" s="13" t="s">
        <v>4485</v>
      </c>
      <c r="AY458" s="24">
        <v>-0.76098762815588961</v>
      </c>
      <c r="AZ458" s="24" t="s">
        <v>4485</v>
      </c>
      <c r="BA458" s="24" t="s">
        <v>4485</v>
      </c>
      <c r="BF458" s="24">
        <v>-0.79569862098618394</v>
      </c>
      <c r="BG458" s="24"/>
      <c r="BH458" s="24"/>
      <c r="BL458" s="3"/>
    </row>
    <row r="459" spans="1:64" x14ac:dyDescent="0.25">
      <c r="A459" s="12">
        <v>45418</v>
      </c>
      <c r="B459" s="115">
        <v>-0.80695220360023767</v>
      </c>
      <c r="C459">
        <v>1</v>
      </c>
      <c r="D459" t="s">
        <v>4485</v>
      </c>
      <c r="E459" s="3" t="s">
        <v>4485</v>
      </c>
      <c r="F459" s="13" t="s">
        <v>4485</v>
      </c>
      <c r="H459" s="16">
        <v>-1.033256785148694</v>
      </c>
      <c r="I459">
        <v>1</v>
      </c>
      <c r="J459" t="s">
        <v>4485</v>
      </c>
      <c r="K459" s="3" t="s">
        <v>4485</v>
      </c>
      <c r="L459" s="13" t="s">
        <v>4485</v>
      </c>
      <c r="N459" s="115">
        <v>-1.6161780232274721</v>
      </c>
      <c r="O459">
        <v>1</v>
      </c>
      <c r="P459" t="s">
        <v>4485</v>
      </c>
      <c r="Q459" s="3" t="s">
        <v>4485</v>
      </c>
      <c r="R459" s="13" t="s">
        <v>4485</v>
      </c>
      <c r="T459" s="115">
        <v>-2.4974938642884306</v>
      </c>
      <c r="U459">
        <v>1</v>
      </c>
      <c r="V459" t="s">
        <v>4485</v>
      </c>
      <c r="W459" s="3" t="s">
        <v>4485</v>
      </c>
      <c r="X459" s="13" t="s">
        <v>4485</v>
      </c>
      <c r="Z459" s="16">
        <v>-0.84631139622056795</v>
      </c>
      <c r="AA459">
        <v>1</v>
      </c>
      <c r="AB459" t="s">
        <v>4485</v>
      </c>
      <c r="AC459" s="3" t="s">
        <v>4485</v>
      </c>
      <c r="AD459" s="13" t="s">
        <v>4485</v>
      </c>
      <c r="AF459" s="16">
        <v>-9.18657090362376E-2</v>
      </c>
      <c r="AG459">
        <v>1</v>
      </c>
      <c r="AH459" t="s">
        <v>4485</v>
      </c>
      <c r="AI459" s="3" t="s">
        <v>4485</v>
      </c>
      <c r="AJ459" s="13" t="s">
        <v>4485</v>
      </c>
      <c r="AL459" s="115">
        <v>1.013436574812113</v>
      </c>
      <c r="AM459">
        <v>1</v>
      </c>
      <c r="AN459" t="s">
        <v>4485</v>
      </c>
      <c r="AO459" s="3" t="s">
        <v>4485</v>
      </c>
      <c r="AP459" s="13" t="s">
        <v>4485</v>
      </c>
      <c r="AR459" s="16">
        <v>0.44398636327599594</v>
      </c>
      <c r="AS459">
        <v>1</v>
      </c>
      <c r="AT459" t="s">
        <v>4485</v>
      </c>
      <c r="AU459" s="3" t="s">
        <v>4485</v>
      </c>
      <c r="AV459" s="13" t="s">
        <v>4485</v>
      </c>
      <c r="AY459" s="24">
        <v>-0.14749164102802706</v>
      </c>
      <c r="AZ459" s="24" t="s">
        <v>4485</v>
      </c>
      <c r="BA459" s="24" t="s">
        <v>4485</v>
      </c>
      <c r="BF459" s="24">
        <v>-0.66206445397385716</v>
      </c>
      <c r="BG459" s="24"/>
      <c r="BH459" s="24"/>
      <c r="BL459" s="3"/>
    </row>
    <row r="460" spans="1:64" x14ac:dyDescent="0.25">
      <c r="A460" s="12">
        <v>45419</v>
      </c>
      <c r="B460" s="115">
        <v>-3.4105131414267937</v>
      </c>
      <c r="C460">
        <v>2</v>
      </c>
      <c r="D460" t="s">
        <v>4485</v>
      </c>
      <c r="E460" s="3" t="s">
        <v>4485</v>
      </c>
      <c r="F460" s="13" t="s">
        <v>4485</v>
      </c>
      <c r="H460" s="16">
        <v>-0.18383313875482207</v>
      </c>
      <c r="I460">
        <v>2</v>
      </c>
      <c r="J460" t="s">
        <v>4485</v>
      </c>
      <c r="K460" s="3" t="s">
        <v>4485</v>
      </c>
      <c r="L460" s="13" t="s">
        <v>4485</v>
      </c>
      <c r="N460" s="115">
        <v>-5.8940069341258114</v>
      </c>
      <c r="O460">
        <v>2</v>
      </c>
      <c r="P460" t="s">
        <v>4485</v>
      </c>
      <c r="Q460" s="3" t="s">
        <v>4485</v>
      </c>
      <c r="R460" s="13" t="s">
        <v>4485</v>
      </c>
      <c r="T460" s="115">
        <v>-2.9762643362345655</v>
      </c>
      <c r="U460">
        <v>2</v>
      </c>
      <c r="V460" t="s">
        <v>4485</v>
      </c>
      <c r="W460" s="3" t="s">
        <v>4485</v>
      </c>
      <c r="X460" s="13" t="s">
        <v>4485</v>
      </c>
      <c r="Z460" s="16">
        <v>-3.0477823680723466</v>
      </c>
      <c r="AA460">
        <v>2</v>
      </c>
      <c r="AB460" t="s">
        <v>4485</v>
      </c>
      <c r="AC460" s="3" t="s">
        <v>4485</v>
      </c>
      <c r="AD460" s="13" t="s">
        <v>4485</v>
      </c>
      <c r="AF460" s="16">
        <v>-1.5742985315834936</v>
      </c>
      <c r="AG460">
        <v>2</v>
      </c>
      <c r="AH460" t="s">
        <v>4485</v>
      </c>
      <c r="AI460" s="3" t="s">
        <v>4485</v>
      </c>
      <c r="AJ460" s="13" t="s">
        <v>4485</v>
      </c>
      <c r="AL460" s="115">
        <v>-3.5170781197159338</v>
      </c>
      <c r="AM460">
        <v>2</v>
      </c>
      <c r="AN460" t="s">
        <v>4485</v>
      </c>
      <c r="AO460" s="3" t="s">
        <v>4485</v>
      </c>
      <c r="AP460" s="13" t="s">
        <v>4485</v>
      </c>
      <c r="AR460" s="16">
        <v>0.50517010024468101</v>
      </c>
      <c r="AS460">
        <v>2</v>
      </c>
      <c r="AT460" t="s">
        <v>4485</v>
      </c>
      <c r="AU460" s="3" t="s">
        <v>4485</v>
      </c>
      <c r="AV460" s="13" t="s">
        <v>4485</v>
      </c>
      <c r="AY460" s="24">
        <v>-0.62470201891929544</v>
      </c>
      <c r="AZ460" s="24" t="s">
        <v>4485</v>
      </c>
      <c r="BA460" s="24" t="s">
        <v>4485</v>
      </c>
      <c r="BF460" s="24">
        <v>-2.5214557587739543</v>
      </c>
      <c r="BG460" s="24"/>
      <c r="BH460" s="24"/>
      <c r="BL460" s="3"/>
    </row>
    <row r="461" spans="1:64" x14ac:dyDescent="0.25">
      <c r="A461" s="12">
        <v>45420</v>
      </c>
      <c r="B461" s="115">
        <v>-0.74505992873340177</v>
      </c>
      <c r="C461">
        <v>3</v>
      </c>
      <c r="D461" t="s">
        <v>4485</v>
      </c>
      <c r="E461" s="3" t="s">
        <v>4485</v>
      </c>
      <c r="F461" s="13" t="s">
        <v>4485</v>
      </c>
      <c r="H461" s="16">
        <v>0.33852098189996116</v>
      </c>
      <c r="I461">
        <v>3</v>
      </c>
      <c r="J461" t="s">
        <v>4485</v>
      </c>
      <c r="K461" s="3" t="s">
        <v>4485</v>
      </c>
      <c r="L461" s="13" t="s">
        <v>4485</v>
      </c>
      <c r="N461" s="115">
        <v>-1.736842105263154</v>
      </c>
      <c r="O461">
        <v>3</v>
      </c>
      <c r="P461" t="s">
        <v>4485</v>
      </c>
      <c r="Q461" s="3" t="s">
        <v>4485</v>
      </c>
      <c r="R461" s="13" t="s">
        <v>4485</v>
      </c>
      <c r="T461" s="115">
        <v>2.1796324039902104</v>
      </c>
      <c r="U461">
        <v>3</v>
      </c>
      <c r="V461" t="s">
        <v>4485</v>
      </c>
      <c r="W461" s="3" t="s">
        <v>4485</v>
      </c>
      <c r="X461" s="13" t="s">
        <v>4485</v>
      </c>
      <c r="Z461" s="16">
        <v>-2.0099694484643833E-2</v>
      </c>
      <c r="AA461">
        <v>3</v>
      </c>
      <c r="AB461" t="s">
        <v>4485</v>
      </c>
      <c r="AC461" s="3" t="s">
        <v>4485</v>
      </c>
      <c r="AD461" s="13" t="s">
        <v>4485</v>
      </c>
      <c r="AF461" s="16">
        <v>0.38217642396104629</v>
      </c>
      <c r="AG461">
        <v>3</v>
      </c>
      <c r="AH461" t="s">
        <v>4485</v>
      </c>
      <c r="AI461" s="3" t="s">
        <v>4485</v>
      </c>
      <c r="AJ461" s="13" t="s">
        <v>4485</v>
      </c>
      <c r="AL461" s="115">
        <v>-0.39724266853604129</v>
      </c>
      <c r="AM461">
        <v>3</v>
      </c>
      <c r="AN461" t="s">
        <v>4485</v>
      </c>
      <c r="AO461" s="3" t="s">
        <v>4485</v>
      </c>
      <c r="AP461" s="13" t="s">
        <v>4485</v>
      </c>
      <c r="AR461" s="16">
        <v>0.62828869865703296</v>
      </c>
      <c r="AS461">
        <v>3</v>
      </c>
      <c r="AT461" t="s">
        <v>4485</v>
      </c>
      <c r="AU461" s="3" t="s">
        <v>4485</v>
      </c>
      <c r="AV461" s="13" t="s">
        <v>4485</v>
      </c>
      <c r="AY461" s="24">
        <v>0</v>
      </c>
      <c r="AZ461" s="24" t="s">
        <v>4485</v>
      </c>
      <c r="BA461" s="24" t="s">
        <v>4485</v>
      </c>
      <c r="BF461" s="24">
        <v>8.6349173513916633E-2</v>
      </c>
      <c r="BG461" s="24"/>
      <c r="BH461" s="24"/>
      <c r="BL461" s="3"/>
    </row>
    <row r="462" spans="1:64" x14ac:dyDescent="0.25">
      <c r="A462" s="12">
        <v>45421</v>
      </c>
      <c r="B462" s="115">
        <v>-4.765013054830276</v>
      </c>
      <c r="C462">
        <v>4</v>
      </c>
      <c r="D462">
        <v>-10.021584952204748</v>
      </c>
      <c r="E462" s="3" t="s">
        <v>4485</v>
      </c>
      <c r="F462" s="13" t="s">
        <v>4485</v>
      </c>
      <c r="H462" s="16">
        <v>-0.37579977063454939</v>
      </c>
      <c r="I462">
        <v>4</v>
      </c>
      <c r="J462">
        <v>-1.6722403240877961</v>
      </c>
      <c r="K462" s="3" t="s">
        <v>4485</v>
      </c>
      <c r="L462" s="13" t="s">
        <v>4485</v>
      </c>
      <c r="N462" s="115">
        <v>-0.86591680057133047</v>
      </c>
      <c r="O462">
        <v>4</v>
      </c>
      <c r="P462">
        <v>-11.520994343080226</v>
      </c>
      <c r="Q462" s="3" t="s">
        <v>4485</v>
      </c>
      <c r="R462" s="13" t="s">
        <v>4485</v>
      </c>
      <c r="T462" s="115">
        <v>1.8702952062510123</v>
      </c>
      <c r="U462">
        <v>4</v>
      </c>
      <c r="V462">
        <v>-3.3733591126488189</v>
      </c>
      <c r="W462" s="3" t="s">
        <v>4485</v>
      </c>
      <c r="X462" s="13" t="s">
        <v>4485</v>
      </c>
      <c r="Z462" s="16">
        <v>-0.81621165212495383</v>
      </c>
      <c r="AA462">
        <v>4</v>
      </c>
      <c r="AB462">
        <v>-4.5429920284807537</v>
      </c>
      <c r="AC462" s="3" t="s">
        <v>4485</v>
      </c>
      <c r="AD462" s="13" t="s">
        <v>4485</v>
      </c>
      <c r="AF462" s="16">
        <v>-2.5212216926591298</v>
      </c>
      <c r="AG462">
        <v>4</v>
      </c>
      <c r="AH462">
        <v>-3.5117103536833927</v>
      </c>
      <c r="AI462" s="3" t="s">
        <v>4485</v>
      </c>
      <c r="AJ462" s="13" t="s">
        <v>4485</v>
      </c>
      <c r="AL462" s="115">
        <v>-1.8299120234604134</v>
      </c>
      <c r="AM462">
        <v>4</v>
      </c>
      <c r="AN462">
        <v>-6.6428690947626823</v>
      </c>
      <c r="AO462" s="3" t="s">
        <v>4485</v>
      </c>
      <c r="AP462" s="13" t="s">
        <v>4485</v>
      </c>
      <c r="AR462" s="16">
        <v>-3.636931241707634</v>
      </c>
      <c r="AS462">
        <v>4</v>
      </c>
      <c r="AT462">
        <v>-2.0778808787374135</v>
      </c>
      <c r="AU462" s="3" t="s">
        <v>4485</v>
      </c>
      <c r="AV462" s="13" t="s">
        <v>4485</v>
      </c>
      <c r="AY462" s="24">
        <v>-1.5469117811904494</v>
      </c>
      <c r="AZ462" s="24">
        <v>-3.0496904831289053</v>
      </c>
      <c r="BA462" s="24" t="s">
        <v>4485</v>
      </c>
      <c r="BF462" s="24">
        <v>-1.7652984978925312</v>
      </c>
      <c r="BG462" s="24">
        <v>-5.5398423425614354</v>
      </c>
      <c r="BH462" s="24"/>
      <c r="BL462" s="3"/>
    </row>
    <row r="463" spans="1:64" x14ac:dyDescent="0.25">
      <c r="A463" s="12">
        <v>45422</v>
      </c>
      <c r="B463" s="115">
        <v>2.7416038382453736</v>
      </c>
      <c r="C463">
        <v>5</v>
      </c>
      <c r="D463" t="s">
        <v>4485</v>
      </c>
      <c r="E463" s="3" t="s">
        <v>4485</v>
      </c>
      <c r="F463" s="13" t="s">
        <v>4485</v>
      </c>
      <c r="H463" s="16">
        <v>0.4881122687324489</v>
      </c>
      <c r="I463">
        <v>5</v>
      </c>
      <c r="J463" t="s">
        <v>4485</v>
      </c>
      <c r="K463" s="3" t="s">
        <v>4485</v>
      </c>
      <c r="L463" s="13" t="s">
        <v>4485</v>
      </c>
      <c r="N463" s="115">
        <v>-2.2422332282755595</v>
      </c>
      <c r="O463">
        <v>5</v>
      </c>
      <c r="P463" t="s">
        <v>4485</v>
      </c>
      <c r="Q463" s="3" t="s">
        <v>4485</v>
      </c>
      <c r="R463" s="13" t="s">
        <v>4485</v>
      </c>
      <c r="T463" s="115">
        <v>-1.2602460814771941</v>
      </c>
      <c r="U463">
        <v>5</v>
      </c>
      <c r="V463" t="s">
        <v>4485</v>
      </c>
      <c r="W463" s="3" t="s">
        <v>4485</v>
      </c>
      <c r="X463" s="13" t="s">
        <v>4485</v>
      </c>
      <c r="Z463" s="16">
        <v>-2.52553916004541</v>
      </c>
      <c r="AA463">
        <v>5</v>
      </c>
      <c r="AB463" t="s">
        <v>4485</v>
      </c>
      <c r="AC463" s="3" t="s">
        <v>4485</v>
      </c>
      <c r="AD463" s="13" t="s">
        <v>4485</v>
      </c>
      <c r="AF463" s="16">
        <v>-0.77535078836974347</v>
      </c>
      <c r="AG463">
        <v>5</v>
      </c>
      <c r="AH463" t="s">
        <v>4485</v>
      </c>
      <c r="AI463" s="3" t="s">
        <v>4485</v>
      </c>
      <c r="AJ463" s="13" t="s">
        <v>4485</v>
      </c>
      <c r="AL463" s="115">
        <v>-1.3203489066794067</v>
      </c>
      <c r="AM463">
        <v>5</v>
      </c>
      <c r="AN463" t="s">
        <v>4485</v>
      </c>
      <c r="AO463" s="3" t="s">
        <v>4485</v>
      </c>
      <c r="AP463" s="13" t="s">
        <v>4485</v>
      </c>
      <c r="AR463" s="16">
        <v>0.28346966874544421</v>
      </c>
      <c r="AS463">
        <v>5</v>
      </c>
      <c r="AT463" t="s">
        <v>4485</v>
      </c>
      <c r="AU463" s="3" t="s">
        <v>4485</v>
      </c>
      <c r="AV463" s="13" t="s">
        <v>4485</v>
      </c>
      <c r="AY463" s="24">
        <v>0.44495047250370362</v>
      </c>
      <c r="AZ463" s="24" t="s">
        <v>4485</v>
      </c>
      <c r="BA463" s="24" t="s">
        <v>4485</v>
      </c>
      <c r="BF463" s="24">
        <v>-0.46329552149967507</v>
      </c>
      <c r="BG463" s="24"/>
      <c r="BH463" s="24"/>
      <c r="BL463" s="3"/>
    </row>
    <row r="464" spans="1:64" x14ac:dyDescent="0.25">
      <c r="A464" s="12">
        <v>45425</v>
      </c>
      <c r="B464" s="115">
        <v>0.16677785190126751</v>
      </c>
      <c r="C464">
        <v>1</v>
      </c>
      <c r="D464" t="s">
        <v>4485</v>
      </c>
      <c r="E464" s="3" t="s">
        <v>4485</v>
      </c>
      <c r="F464" s="13" t="s">
        <v>4485</v>
      </c>
      <c r="H464" s="16">
        <v>1.804078547004953</v>
      </c>
      <c r="I464">
        <v>1</v>
      </c>
      <c r="J464" t="s">
        <v>4485</v>
      </c>
      <c r="K464" s="3" t="s">
        <v>4485</v>
      </c>
      <c r="L464" s="13" t="s">
        <v>4485</v>
      </c>
      <c r="N464" s="115">
        <v>2.0173176123802592</v>
      </c>
      <c r="O464">
        <v>1</v>
      </c>
      <c r="P464" t="s">
        <v>4485</v>
      </c>
      <c r="Q464" s="3" t="s">
        <v>4485</v>
      </c>
      <c r="R464" s="13" t="s">
        <v>4485</v>
      </c>
      <c r="T464" s="115">
        <v>-1.5714158741445141</v>
      </c>
      <c r="U464">
        <v>1</v>
      </c>
      <c r="V464" t="s">
        <v>4485</v>
      </c>
      <c r="W464" s="3" t="s">
        <v>4485</v>
      </c>
      <c r="X464" s="13" t="s">
        <v>4485</v>
      </c>
      <c r="Z464" s="16">
        <v>3.6805988771054272</v>
      </c>
      <c r="AA464">
        <v>1</v>
      </c>
      <c r="AB464" t="s">
        <v>4485</v>
      </c>
      <c r="AC464" s="3" t="s">
        <v>4485</v>
      </c>
      <c r="AD464" s="13" t="s">
        <v>4485</v>
      </c>
      <c r="AF464" s="16">
        <v>1.6240487506195957</v>
      </c>
      <c r="AG464">
        <v>1</v>
      </c>
      <c r="AH464" t="s">
        <v>4485</v>
      </c>
      <c r="AI464" s="3" t="s">
        <v>4485</v>
      </c>
      <c r="AJ464" s="13" t="s">
        <v>4485</v>
      </c>
      <c r="AL464" s="115">
        <v>1.5620270024822882</v>
      </c>
      <c r="AM464">
        <v>1</v>
      </c>
      <c r="AN464" t="s">
        <v>4485</v>
      </c>
      <c r="AO464" s="3" t="s">
        <v>4485</v>
      </c>
      <c r="AP464" s="13" t="s">
        <v>4485</v>
      </c>
      <c r="AR464" s="16">
        <v>-2.3905669520271471</v>
      </c>
      <c r="AS464">
        <v>1</v>
      </c>
      <c r="AT464" t="s">
        <v>4485</v>
      </c>
      <c r="AU464" s="3" t="s">
        <v>4485</v>
      </c>
      <c r="AV464" s="13" t="s">
        <v>4485</v>
      </c>
      <c r="AY464" s="24">
        <v>0.22148971671079176</v>
      </c>
      <c r="AZ464" s="24" t="s">
        <v>4485</v>
      </c>
      <c r="BA464" s="24" t="s">
        <v>4485</v>
      </c>
      <c r="BF464" s="24">
        <v>0.73155531917035721</v>
      </c>
      <c r="BG464" s="24"/>
      <c r="BH464" s="24"/>
      <c r="BL464" s="3"/>
    </row>
    <row r="465" spans="1:64" x14ac:dyDescent="0.25">
      <c r="A465" s="12">
        <v>45426</v>
      </c>
      <c r="B465" s="115">
        <v>3.0303030303030187</v>
      </c>
      <c r="C465">
        <v>2</v>
      </c>
      <c r="D465" t="s">
        <v>4485</v>
      </c>
      <c r="E465" s="3" t="s">
        <v>4485</v>
      </c>
      <c r="F465" s="13" t="s">
        <v>4485</v>
      </c>
      <c r="H465" s="16">
        <v>0.23956252809595327</v>
      </c>
      <c r="I465">
        <v>2</v>
      </c>
      <c r="J465" t="s">
        <v>4485</v>
      </c>
      <c r="K465" s="3" t="s">
        <v>4485</v>
      </c>
      <c r="L465" s="13" t="s">
        <v>4485</v>
      </c>
      <c r="N465" s="115">
        <v>2.2031602708803693</v>
      </c>
      <c r="O465">
        <v>2</v>
      </c>
      <c r="P465" t="s">
        <v>4485</v>
      </c>
      <c r="Q465" s="3" t="s">
        <v>4485</v>
      </c>
      <c r="R465" s="13" t="s">
        <v>4485</v>
      </c>
      <c r="T465" s="115">
        <v>6.8989182062812651</v>
      </c>
      <c r="U465">
        <v>2</v>
      </c>
      <c r="V465" t="s">
        <v>4485</v>
      </c>
      <c r="W465" s="3" t="s">
        <v>4485</v>
      </c>
      <c r="X465" s="13" t="s">
        <v>4485</v>
      </c>
      <c r="Z465" s="16">
        <v>-1.3718411552346499</v>
      </c>
      <c r="AA465">
        <v>2</v>
      </c>
      <c r="AB465" t="s">
        <v>4485</v>
      </c>
      <c r="AC465" s="3" t="s">
        <v>4485</v>
      </c>
      <c r="AD465" s="13" t="s">
        <v>4485</v>
      </c>
      <c r="AF465" s="16">
        <v>0.8636024559591412</v>
      </c>
      <c r="AG465">
        <v>2</v>
      </c>
      <c r="AH465" t="s">
        <v>4485</v>
      </c>
      <c r="AI465" s="3" t="s">
        <v>4485</v>
      </c>
      <c r="AJ465" s="13" t="s">
        <v>4485</v>
      </c>
      <c r="AL465" s="115">
        <v>3.5767511177341824E-2</v>
      </c>
      <c r="AM465">
        <v>2</v>
      </c>
      <c r="AN465" t="s">
        <v>4485</v>
      </c>
      <c r="AO465" s="3" t="s">
        <v>4485</v>
      </c>
      <c r="AP465" s="13" t="s">
        <v>4485</v>
      </c>
      <c r="AR465" s="16">
        <v>2.531855038887981</v>
      </c>
      <c r="AS465">
        <v>2</v>
      </c>
      <c r="AT465" t="s">
        <v>4485</v>
      </c>
      <c r="AU465" s="3" t="s">
        <v>4485</v>
      </c>
      <c r="AV465" s="13" t="s">
        <v>4485</v>
      </c>
      <c r="AY465" s="24">
        <v>0.51483777859713165</v>
      </c>
      <c r="AZ465" s="24" t="s">
        <v>4485</v>
      </c>
      <c r="BA465" s="24" t="s">
        <v>4485</v>
      </c>
      <c r="BF465" s="24">
        <v>1.9655298159443819</v>
      </c>
      <c r="BG465" s="24"/>
      <c r="BH465" s="24"/>
      <c r="BL465" s="3"/>
    </row>
    <row r="466" spans="1:64" x14ac:dyDescent="0.25">
      <c r="A466" s="12">
        <v>45427</v>
      </c>
      <c r="B466" s="115">
        <v>-1.0665804783451698</v>
      </c>
      <c r="C466">
        <v>3</v>
      </c>
      <c r="D466" t="s">
        <v>4485</v>
      </c>
      <c r="E466" s="3" t="s">
        <v>4485</v>
      </c>
      <c r="F466" s="13" t="s">
        <v>4485</v>
      </c>
      <c r="H466" s="16">
        <v>-0.62741970276682202</v>
      </c>
      <c r="I466">
        <v>3</v>
      </c>
      <c r="J466" t="s">
        <v>4485</v>
      </c>
      <c r="K466" s="3" t="s">
        <v>4485</v>
      </c>
      <c r="L466" s="13" t="s">
        <v>4485</v>
      </c>
      <c r="N466" s="115">
        <v>-1.1573460553052508</v>
      </c>
      <c r="O466">
        <v>3</v>
      </c>
      <c r="P466" t="s">
        <v>4485</v>
      </c>
      <c r="Q466" s="3" t="s">
        <v>4485</v>
      </c>
      <c r="R466" s="13" t="s">
        <v>4485</v>
      </c>
      <c r="T466" s="115">
        <v>-3.1727796455542259</v>
      </c>
      <c r="U466">
        <v>3</v>
      </c>
      <c r="V466" t="s">
        <v>4485</v>
      </c>
      <c r="W466" s="3" t="s">
        <v>4485</v>
      </c>
      <c r="X466" s="13" t="s">
        <v>4485</v>
      </c>
      <c r="Z466" s="16">
        <v>3.4366357572799737</v>
      </c>
      <c r="AA466">
        <v>3</v>
      </c>
      <c r="AB466" t="s">
        <v>4485</v>
      </c>
      <c r="AC466" s="3" t="s">
        <v>4485</v>
      </c>
      <c r="AD466" s="13" t="s">
        <v>4485</v>
      </c>
      <c r="AF466" s="16">
        <v>0.18205091736595336</v>
      </c>
      <c r="AG466">
        <v>3</v>
      </c>
      <c r="AH466" t="s">
        <v>4485</v>
      </c>
      <c r="AI466" s="3" t="s">
        <v>4485</v>
      </c>
      <c r="AJ466" s="13" t="s">
        <v>4485</v>
      </c>
      <c r="AL466" s="115">
        <v>-1.5970442762648207</v>
      </c>
      <c r="AM466">
        <v>3</v>
      </c>
      <c r="AN466" t="s">
        <v>4485</v>
      </c>
      <c r="AO466" s="3" t="s">
        <v>4485</v>
      </c>
      <c r="AP466" s="13" t="s">
        <v>4485</v>
      </c>
      <c r="AR466" s="16">
        <v>2.1788250484183345</v>
      </c>
      <c r="AS466">
        <v>3</v>
      </c>
      <c r="AT466" t="s">
        <v>4485</v>
      </c>
      <c r="AU466" s="3" t="s">
        <v>4485</v>
      </c>
      <c r="AV466" s="13" t="s">
        <v>4485</v>
      </c>
      <c r="AY466" s="24">
        <v>-7.7865320001707067E-2</v>
      </c>
      <c r="AZ466" s="24" t="s">
        <v>4485</v>
      </c>
      <c r="BA466" s="24" t="s">
        <v>4485</v>
      </c>
      <c r="BF466" s="24">
        <v>-0.31149876611164168</v>
      </c>
      <c r="BG466" s="24"/>
      <c r="BH466" s="24"/>
      <c r="BL466" s="3"/>
    </row>
    <row r="467" spans="1:64" x14ac:dyDescent="0.25">
      <c r="A467" s="12">
        <v>45428</v>
      </c>
      <c r="B467" s="115">
        <v>0.55537406076445228</v>
      </c>
      <c r="C467">
        <v>4</v>
      </c>
      <c r="D467">
        <v>5.4832076764907471</v>
      </c>
      <c r="E467" s="3" t="s">
        <v>4485</v>
      </c>
      <c r="F467" s="13" t="s">
        <v>4485</v>
      </c>
      <c r="H467" s="16">
        <v>1.7700378885792911</v>
      </c>
      <c r="I467">
        <v>4</v>
      </c>
      <c r="J467">
        <v>3.7063933393195287</v>
      </c>
      <c r="K467" s="3" t="s">
        <v>4485</v>
      </c>
      <c r="L467" s="13" t="s">
        <v>4485</v>
      </c>
      <c r="N467" s="115">
        <v>9.1079728280300412</v>
      </c>
      <c r="O467">
        <v>4</v>
      </c>
      <c r="P467">
        <v>9.9234579018460192</v>
      </c>
      <c r="Q467" s="3" t="s">
        <v>4485</v>
      </c>
      <c r="R467" s="13" t="s">
        <v>4485</v>
      </c>
      <c r="T467" s="115">
        <v>3.5105473452794271</v>
      </c>
      <c r="U467">
        <v>4</v>
      </c>
      <c r="V467">
        <v>4.1282712863988174</v>
      </c>
      <c r="W467" s="3" t="s">
        <v>4485</v>
      </c>
      <c r="X467" s="13" t="s">
        <v>4485</v>
      </c>
      <c r="Z467" s="16">
        <v>5.2372901348641454</v>
      </c>
      <c r="AA467">
        <v>4</v>
      </c>
      <c r="AB467">
        <v>8.5008918436841174</v>
      </c>
      <c r="AC467" s="3" t="s">
        <v>4485</v>
      </c>
      <c r="AD467" s="13" t="s">
        <v>4485</v>
      </c>
      <c r="AF467" s="16">
        <v>1.618444589568131</v>
      </c>
      <c r="AG467">
        <v>4</v>
      </c>
      <c r="AH467">
        <v>3.5411543468826876</v>
      </c>
      <c r="AI467" s="3" t="s">
        <v>4485</v>
      </c>
      <c r="AJ467" s="13" t="s">
        <v>4485</v>
      </c>
      <c r="AL467" s="115">
        <v>1.9196996305940801</v>
      </c>
      <c r="AM467">
        <v>4</v>
      </c>
      <c r="AN467">
        <v>0.54964750866292544</v>
      </c>
      <c r="AO467" s="3" t="s">
        <v>4485</v>
      </c>
      <c r="AP467" s="13" t="s">
        <v>4485</v>
      </c>
      <c r="AR467" s="16">
        <v>0.75027641762754693</v>
      </c>
      <c r="AS467">
        <v>4</v>
      </c>
      <c r="AT467">
        <v>3.3206446910180611</v>
      </c>
      <c r="AU467" s="3" t="s">
        <v>4485</v>
      </c>
      <c r="AV467" s="13" t="s">
        <v>4485</v>
      </c>
      <c r="AY467" s="24">
        <v>0.91574307843724279</v>
      </c>
      <c r="AZ467" s="24">
        <v>2.0327906182397748</v>
      </c>
      <c r="BA467" s="24" t="s">
        <v>4485</v>
      </c>
      <c r="BF467" s="24">
        <v>2.9040333841070325</v>
      </c>
      <c r="BG467" s="24">
        <v>4.7995145481316479</v>
      </c>
      <c r="BH467" s="24"/>
      <c r="BL467" s="3"/>
    </row>
    <row r="468" spans="1:64" x14ac:dyDescent="0.25">
      <c r="A468" s="12">
        <v>45429</v>
      </c>
      <c r="B468" s="115">
        <v>-1.3320337881741464</v>
      </c>
      <c r="C468">
        <v>5</v>
      </c>
      <c r="D468" t="s">
        <v>4485</v>
      </c>
      <c r="E468" s="3" t="s">
        <v>4485</v>
      </c>
      <c r="F468" s="13" t="s">
        <v>4485</v>
      </c>
      <c r="H468" s="16">
        <v>-0.13682194202959563</v>
      </c>
      <c r="I468">
        <v>5</v>
      </c>
      <c r="J468" t="s">
        <v>4485</v>
      </c>
      <c r="K468" s="3" t="s">
        <v>4485</v>
      </c>
      <c r="L468" s="13" t="s">
        <v>4485</v>
      </c>
      <c r="N468" s="115">
        <v>-0.11468829360203907</v>
      </c>
      <c r="O468">
        <v>5</v>
      </c>
      <c r="P468" t="s">
        <v>4485</v>
      </c>
      <c r="Q468" s="3" t="s">
        <v>4485</v>
      </c>
      <c r="R468" s="13" t="s">
        <v>4485</v>
      </c>
      <c r="T468" s="115">
        <v>7.502739148756854</v>
      </c>
      <c r="U468">
        <v>5</v>
      </c>
      <c r="V468" t="s">
        <v>4485</v>
      </c>
      <c r="W468" s="3" t="s">
        <v>4485</v>
      </c>
      <c r="X468" s="13" t="s">
        <v>4485</v>
      </c>
      <c r="Z468" s="16">
        <v>-0.8966934429291985</v>
      </c>
      <c r="AA468">
        <v>5</v>
      </c>
      <c r="AB468" t="s">
        <v>4485</v>
      </c>
      <c r="AC468" s="3" t="s">
        <v>4485</v>
      </c>
      <c r="AD468" s="13" t="s">
        <v>4485</v>
      </c>
      <c r="AF468" s="16">
        <v>1.3998714688870857</v>
      </c>
      <c r="AG468">
        <v>5</v>
      </c>
      <c r="AH468" t="s">
        <v>4485</v>
      </c>
      <c r="AI468" s="3" t="s">
        <v>4485</v>
      </c>
      <c r="AJ468" s="13" t="s">
        <v>4485</v>
      </c>
      <c r="AL468" s="115">
        <v>0.86155674390968506</v>
      </c>
      <c r="AM468">
        <v>5</v>
      </c>
      <c r="AN468" t="s">
        <v>4485</v>
      </c>
      <c r="AO468" s="3" t="s">
        <v>4485</v>
      </c>
      <c r="AP468" s="13" t="s">
        <v>4485</v>
      </c>
      <c r="AR468" s="16">
        <v>0.23516500744689192</v>
      </c>
      <c r="AS468">
        <v>5</v>
      </c>
      <c r="AT468" t="s">
        <v>4485</v>
      </c>
      <c r="AU468" s="3" t="s">
        <v>4485</v>
      </c>
      <c r="AV468" s="13" t="s">
        <v>4485</v>
      </c>
      <c r="AY468" s="24">
        <v>0.27785402955295629</v>
      </c>
      <c r="AZ468" s="24" t="s">
        <v>4485</v>
      </c>
      <c r="BA468" s="24" t="s">
        <v>4485</v>
      </c>
      <c r="BF468" s="24">
        <v>1.0023758679544659</v>
      </c>
      <c r="BG468" s="24"/>
      <c r="BH468" s="24"/>
      <c r="BL468" s="3"/>
    </row>
    <row r="469" spans="1:64" x14ac:dyDescent="0.25">
      <c r="A469" s="12">
        <v>45430</v>
      </c>
      <c r="B469" s="115">
        <v>0.82318077049720118</v>
      </c>
      <c r="C469">
        <v>6</v>
      </c>
      <c r="D469" t="s">
        <v>4485</v>
      </c>
      <c r="E469" s="3" t="s">
        <v>4485</v>
      </c>
      <c r="F469" s="13" t="s">
        <v>4485</v>
      </c>
      <c r="H469" s="16">
        <v>0.5283644590587806</v>
      </c>
      <c r="I469">
        <v>6</v>
      </c>
      <c r="J469" t="s">
        <v>4485</v>
      </c>
      <c r="K469" s="3" t="s">
        <v>4485</v>
      </c>
      <c r="L469" s="13" t="s">
        <v>4485</v>
      </c>
      <c r="N469" s="115">
        <v>3.157549413597966</v>
      </c>
      <c r="O469">
        <v>6</v>
      </c>
      <c r="P469" t="s">
        <v>4485</v>
      </c>
      <c r="Q469" s="3" t="s">
        <v>4485</v>
      </c>
      <c r="R469" s="13" t="s">
        <v>4485</v>
      </c>
      <c r="T469" s="115">
        <v>4.1473281485198186</v>
      </c>
      <c r="U469">
        <v>6</v>
      </c>
      <c r="V469" t="s">
        <v>4485</v>
      </c>
      <c r="W469" s="3" t="s">
        <v>4485</v>
      </c>
      <c r="X469" s="13" t="s">
        <v>4485</v>
      </c>
      <c r="Z469" s="16">
        <v>2.6239396795475933</v>
      </c>
      <c r="AA469">
        <v>6</v>
      </c>
      <c r="AB469" t="s">
        <v>4485</v>
      </c>
      <c r="AC469" s="3" t="s">
        <v>4485</v>
      </c>
      <c r="AD469" s="13" t="s">
        <v>4485</v>
      </c>
      <c r="AF469" s="16">
        <v>0.24524662441444173</v>
      </c>
      <c r="AG469">
        <v>6</v>
      </c>
      <c r="AH469" t="s">
        <v>4485</v>
      </c>
      <c r="AI469" s="3" t="s">
        <v>4485</v>
      </c>
      <c r="AJ469" s="13" t="s">
        <v>4485</v>
      </c>
      <c r="AL469" s="115">
        <v>0.31222385861560853</v>
      </c>
      <c r="AM469">
        <v>6</v>
      </c>
      <c r="AN469" t="s">
        <v>4485</v>
      </c>
      <c r="AO469" s="3" t="s">
        <v>4485</v>
      </c>
      <c r="AP469" s="13" t="s">
        <v>4485</v>
      </c>
      <c r="AR469" s="16">
        <v>1.1183232970986123</v>
      </c>
      <c r="AS469">
        <v>6</v>
      </c>
      <c r="AT469" t="s">
        <v>4485</v>
      </c>
      <c r="AU469" s="3" t="s">
        <v>4485</v>
      </c>
      <c r="AV469" s="13" t="s">
        <v>4485</v>
      </c>
      <c r="AY469" s="24">
        <v>0.15979631533733696</v>
      </c>
      <c r="AZ469" s="24" t="s">
        <v>4485</v>
      </c>
      <c r="BA469" s="24" t="s">
        <v>4485</v>
      </c>
      <c r="BF469" s="24">
        <v>1.5764020036934088</v>
      </c>
      <c r="BG469" s="24"/>
      <c r="BH469" s="24"/>
      <c r="BL469" s="3"/>
    </row>
    <row r="470" spans="1:64" x14ac:dyDescent="0.25">
      <c r="A470" s="12">
        <v>45433</v>
      </c>
      <c r="B470" s="115">
        <v>-5.290659699542779</v>
      </c>
      <c r="C470">
        <v>2</v>
      </c>
      <c r="D470" t="s">
        <v>4485</v>
      </c>
      <c r="E470" s="3" t="s">
        <v>4485</v>
      </c>
      <c r="F470" s="13" t="s">
        <v>4485</v>
      </c>
      <c r="H470" s="16">
        <v>-1.4863221459623464</v>
      </c>
      <c r="I470">
        <v>2</v>
      </c>
      <c r="J470" t="s">
        <v>4485</v>
      </c>
      <c r="K470" s="3" t="s">
        <v>4485</v>
      </c>
      <c r="L470" s="13" t="s">
        <v>4485</v>
      </c>
      <c r="N470" s="115">
        <v>-2.6792812847829581</v>
      </c>
      <c r="O470">
        <v>2</v>
      </c>
      <c r="P470" t="s">
        <v>4485</v>
      </c>
      <c r="Q470" s="3" t="s">
        <v>4485</v>
      </c>
      <c r="R470" s="13" t="s">
        <v>4485</v>
      </c>
      <c r="T470" s="115">
        <v>-4.3645834901612526</v>
      </c>
      <c r="U470">
        <v>2</v>
      </c>
      <c r="V470" t="s">
        <v>4485</v>
      </c>
      <c r="W470" s="3" t="s">
        <v>4485</v>
      </c>
      <c r="X470" s="13" t="s">
        <v>4485</v>
      </c>
      <c r="Z470" s="16">
        <v>-5.4920833180265234</v>
      </c>
      <c r="AA470">
        <v>2</v>
      </c>
      <c r="AB470" t="s">
        <v>4485</v>
      </c>
      <c r="AC470" s="3" t="s">
        <v>4485</v>
      </c>
      <c r="AD470" s="13" t="s">
        <v>4485</v>
      </c>
      <c r="AF470" s="16">
        <v>1.5860798812501669</v>
      </c>
      <c r="AG470">
        <v>2</v>
      </c>
      <c r="AH470" t="s">
        <v>4485</v>
      </c>
      <c r="AI470" s="3" t="s">
        <v>4485</v>
      </c>
      <c r="AJ470" s="13" t="s">
        <v>4485</v>
      </c>
      <c r="AL470" s="115">
        <v>6.4599483204142383E-2</v>
      </c>
      <c r="AM470">
        <v>2</v>
      </c>
      <c r="AN470" t="s">
        <v>4485</v>
      </c>
      <c r="AO470" s="3" t="s">
        <v>4485</v>
      </c>
      <c r="AP470" s="13" t="s">
        <v>4485</v>
      </c>
      <c r="AR470" s="16">
        <v>2.7068832173240529</v>
      </c>
      <c r="AS470">
        <v>2</v>
      </c>
      <c r="AT470" t="s">
        <v>4485</v>
      </c>
      <c r="AU470" s="3" t="s">
        <v>4485</v>
      </c>
      <c r="AV470" s="13" t="s">
        <v>4485</v>
      </c>
      <c r="AY470" s="24">
        <v>0.12021153675228545</v>
      </c>
      <c r="AZ470" s="24" t="s">
        <v>4485</v>
      </c>
      <c r="BA470" s="24" t="s">
        <v>4485</v>
      </c>
      <c r="BF470" s="24">
        <v>-1.7827903708010726</v>
      </c>
      <c r="BG470" s="24"/>
      <c r="BH470" s="24"/>
      <c r="BL470" s="3"/>
    </row>
    <row r="471" spans="1:64" x14ac:dyDescent="0.25">
      <c r="A471" s="12">
        <v>45434</v>
      </c>
      <c r="B471" s="115">
        <v>-0.75862068965516849</v>
      </c>
      <c r="C471">
        <v>3</v>
      </c>
      <c r="D471" t="s">
        <v>4485</v>
      </c>
      <c r="E471" s="3" t="s">
        <v>4485</v>
      </c>
      <c r="F471" s="13" t="s">
        <v>4485</v>
      </c>
      <c r="H471" s="16">
        <v>3.0857444480863574</v>
      </c>
      <c r="I471">
        <v>3</v>
      </c>
      <c r="J471" t="s">
        <v>4485</v>
      </c>
      <c r="K471" s="3" t="s">
        <v>4485</v>
      </c>
      <c r="L471" s="13" t="s">
        <v>4485</v>
      </c>
      <c r="N471" s="115">
        <v>-1.9687933992320816</v>
      </c>
      <c r="O471">
        <v>3</v>
      </c>
      <c r="P471" t="s">
        <v>4485</v>
      </c>
      <c r="Q471" s="3" t="s">
        <v>4485</v>
      </c>
      <c r="R471" s="13" t="s">
        <v>4485</v>
      </c>
      <c r="T471" s="115">
        <v>-3.9529611788041854</v>
      </c>
      <c r="U471">
        <v>3</v>
      </c>
      <c r="V471" t="s">
        <v>4485</v>
      </c>
      <c r="W471" s="3" t="s">
        <v>4485</v>
      </c>
      <c r="X471" s="13" t="s">
        <v>4485</v>
      </c>
      <c r="Z471" s="16">
        <v>0.57140635932520689</v>
      </c>
      <c r="AA471">
        <v>3</v>
      </c>
      <c r="AB471" t="s">
        <v>4485</v>
      </c>
      <c r="AC471" s="3" t="s">
        <v>4485</v>
      </c>
      <c r="AD471" s="13" t="s">
        <v>4485</v>
      </c>
      <c r="AF471" s="16">
        <v>-5.1412490529280527E-2</v>
      </c>
      <c r="AG471">
        <v>3</v>
      </c>
      <c r="AH471" t="s">
        <v>4485</v>
      </c>
      <c r="AI471" s="3" t="s">
        <v>4485</v>
      </c>
      <c r="AJ471" s="13" t="s">
        <v>4485</v>
      </c>
      <c r="AL471" s="115">
        <v>-0.53406890075709468</v>
      </c>
      <c r="AM471">
        <v>3</v>
      </c>
      <c r="AN471" t="s">
        <v>4485</v>
      </c>
      <c r="AO471" s="3" t="s">
        <v>4485</v>
      </c>
      <c r="AP471" s="13" t="s">
        <v>4485</v>
      </c>
      <c r="AR471" s="16">
        <v>-1.1370481927710774</v>
      </c>
      <c r="AS471">
        <v>3</v>
      </c>
      <c r="AT471" t="s">
        <v>4485</v>
      </c>
      <c r="AU471" s="3" t="s">
        <v>4485</v>
      </c>
      <c r="AV471" s="13" t="s">
        <v>4485</v>
      </c>
      <c r="AY471" s="24">
        <v>0.3051615580772381</v>
      </c>
      <c r="AZ471" s="24" t="s">
        <v>4485</v>
      </c>
      <c r="BA471" s="24" t="s">
        <v>4485</v>
      </c>
      <c r="BF471" s="24">
        <v>-0.7178345905899961</v>
      </c>
      <c r="BG471" s="24"/>
      <c r="BH471" s="24"/>
      <c r="BL471" s="3"/>
    </row>
    <row r="472" spans="1:64" x14ac:dyDescent="0.25">
      <c r="A472" s="12">
        <v>45435</v>
      </c>
      <c r="B472" s="115">
        <v>0.10423905489923951</v>
      </c>
      <c r="C472">
        <v>4</v>
      </c>
      <c r="D472">
        <v>-6.4002599090318339</v>
      </c>
      <c r="E472" s="3" t="s">
        <v>4485</v>
      </c>
      <c r="F472" s="13" t="s">
        <v>4485</v>
      </c>
      <c r="H472" s="16">
        <v>-2.0477519738363412</v>
      </c>
      <c r="I472">
        <v>4</v>
      </c>
      <c r="J472">
        <v>-0.13724293262046</v>
      </c>
      <c r="K472" s="3" t="s">
        <v>4485</v>
      </c>
      <c r="L472" s="13" t="s">
        <v>4485</v>
      </c>
      <c r="N472" s="115">
        <v>0.85833333333332951</v>
      </c>
      <c r="O472">
        <v>4</v>
      </c>
      <c r="P472">
        <v>-0.85197018104367084</v>
      </c>
      <c r="Q472" s="3" t="s">
        <v>4485</v>
      </c>
      <c r="R472" s="13" t="s">
        <v>4485</v>
      </c>
      <c r="T472" s="115">
        <v>1.4784219239153564</v>
      </c>
      <c r="U472">
        <v>4</v>
      </c>
      <c r="V472">
        <v>4.3624104509060295</v>
      </c>
      <c r="W472" s="3" t="s">
        <v>4485</v>
      </c>
      <c r="X472" s="13" t="s">
        <v>4485</v>
      </c>
      <c r="Z472" s="16">
        <v>-2.1760136049163288</v>
      </c>
      <c r="AA472">
        <v>4</v>
      </c>
      <c r="AB472">
        <v>-5.4362039977582661</v>
      </c>
      <c r="AC472" s="3" t="s">
        <v>4485</v>
      </c>
      <c r="AD472" s="13" t="s">
        <v>4485</v>
      </c>
      <c r="AF472" s="16">
        <v>-1.8707529035926012</v>
      </c>
      <c r="AG472">
        <v>4</v>
      </c>
      <c r="AH472">
        <v>1.2769286652323288</v>
      </c>
      <c r="AI472" s="3" t="s">
        <v>4485</v>
      </c>
      <c r="AJ472" s="13" t="s">
        <v>4485</v>
      </c>
      <c r="AL472" s="115">
        <v>-4.1302808590986867E-2</v>
      </c>
      <c r="AM472">
        <v>4</v>
      </c>
      <c r="AN472">
        <v>0.65953654188947763</v>
      </c>
      <c r="AO472" s="3" t="s">
        <v>4485</v>
      </c>
      <c r="AP472" s="13" t="s">
        <v>4485</v>
      </c>
      <c r="AR472" s="16">
        <v>-0.4417701271993435</v>
      </c>
      <c r="AS472">
        <v>4</v>
      </c>
      <c r="AT472">
        <v>2.461393744610791</v>
      </c>
      <c r="AU472" s="3" t="s">
        <v>4485</v>
      </c>
      <c r="AV472" s="13" t="s">
        <v>4485</v>
      </c>
      <c r="AY472" s="24">
        <v>1.6366637460283842</v>
      </c>
      <c r="AZ472" s="24">
        <v>2.5165317568185954</v>
      </c>
      <c r="BA472" s="24" t="s">
        <v>4485</v>
      </c>
      <c r="BF472" s="24">
        <v>-0.4545452386371085</v>
      </c>
      <c r="BG472" s="24">
        <v>-0.46184187889115003</v>
      </c>
      <c r="BH472" s="24"/>
      <c r="BL472" s="3"/>
    </row>
    <row r="473" spans="1:64" x14ac:dyDescent="0.25">
      <c r="A473" s="12">
        <v>45436</v>
      </c>
      <c r="B473" s="115">
        <v>0.55536272127732234</v>
      </c>
      <c r="C473">
        <v>5</v>
      </c>
      <c r="D473" t="s">
        <v>4485</v>
      </c>
      <c r="E473" s="3" t="s">
        <v>4485</v>
      </c>
      <c r="F473" s="13" t="s">
        <v>4485</v>
      </c>
      <c r="H473" s="16">
        <v>-7.433669605002928E-2</v>
      </c>
      <c r="I473">
        <v>5</v>
      </c>
      <c r="J473" t="s">
        <v>4485</v>
      </c>
      <c r="K473" s="3" t="s">
        <v>4485</v>
      </c>
      <c r="L473" s="13" t="s">
        <v>4485</v>
      </c>
      <c r="N473" s="115">
        <v>-72.734032884408833</v>
      </c>
      <c r="O473">
        <v>5</v>
      </c>
      <c r="P473" t="s">
        <v>4485</v>
      </c>
      <c r="Q473" s="3" t="s">
        <v>4485</v>
      </c>
      <c r="R473" s="13" t="s">
        <v>4485</v>
      </c>
      <c r="T473" s="115">
        <v>-1.8057596950559685</v>
      </c>
      <c r="U473">
        <v>5</v>
      </c>
      <c r="V473" t="s">
        <v>4485</v>
      </c>
      <c r="W473" s="3" t="s">
        <v>4485</v>
      </c>
      <c r="X473" s="13" t="s">
        <v>4485</v>
      </c>
      <c r="Z473" s="16">
        <v>0.80205452390360255</v>
      </c>
      <c r="AA473">
        <v>5</v>
      </c>
      <c r="AB473" t="s">
        <v>4485</v>
      </c>
      <c r="AC473" s="3" t="s">
        <v>4485</v>
      </c>
      <c r="AD473" s="13" t="s">
        <v>4485</v>
      </c>
      <c r="AF473" s="16">
        <v>-1.0952932737405456</v>
      </c>
      <c r="AG473">
        <v>5</v>
      </c>
      <c r="AH473" t="s">
        <v>4485</v>
      </c>
      <c r="AI473" s="3" t="s">
        <v>4485</v>
      </c>
      <c r="AJ473" s="13" t="s">
        <v>4485</v>
      </c>
      <c r="AL473" s="115">
        <v>-0.81459181866477515</v>
      </c>
      <c r="AM473">
        <v>5</v>
      </c>
      <c r="AN473" t="s">
        <v>4485</v>
      </c>
      <c r="AO473" s="3" t="s">
        <v>4485</v>
      </c>
      <c r="AP473" s="13" t="s">
        <v>4485</v>
      </c>
      <c r="AR473" s="16">
        <v>1.2776375181699984</v>
      </c>
      <c r="AS473">
        <v>5</v>
      </c>
      <c r="AT473" t="s">
        <v>4485</v>
      </c>
      <c r="AU473" s="3" t="s">
        <v>4485</v>
      </c>
      <c r="AV473" s="13" t="s">
        <v>4485</v>
      </c>
      <c r="AY473" s="24">
        <v>-4.5934172629776705E-2</v>
      </c>
      <c r="AZ473" s="24" t="s">
        <v>4485</v>
      </c>
      <c r="BA473" s="24" t="s">
        <v>4485</v>
      </c>
      <c r="BF473" s="24">
        <v>-8.902708647448133</v>
      </c>
      <c r="BG473" s="24"/>
      <c r="BH473" s="24"/>
      <c r="BL473" s="3"/>
    </row>
    <row r="474" spans="1:64" x14ac:dyDescent="0.25">
      <c r="A474" s="12">
        <v>45439</v>
      </c>
      <c r="B474" s="115">
        <v>-0.24162927166033435</v>
      </c>
      <c r="C474">
        <v>1</v>
      </c>
      <c r="D474" t="s">
        <v>4485</v>
      </c>
      <c r="E474" s="3" t="s">
        <v>4485</v>
      </c>
      <c r="F474" s="13" t="s">
        <v>4485</v>
      </c>
      <c r="H474" s="16">
        <v>2.9616171048153701</v>
      </c>
      <c r="I474">
        <v>1</v>
      </c>
      <c r="J474" t="s">
        <v>4485</v>
      </c>
      <c r="K474" s="3" t="s">
        <v>4485</v>
      </c>
      <c r="L474" s="13" t="s">
        <v>4485</v>
      </c>
      <c r="N474" s="115">
        <v>-0.5151515151515117</v>
      </c>
      <c r="O474">
        <v>1</v>
      </c>
      <c r="P474" t="s">
        <v>4485</v>
      </c>
      <c r="Q474" s="3" t="s">
        <v>4485</v>
      </c>
      <c r="R474" s="13" t="s">
        <v>4485</v>
      </c>
      <c r="T474" s="115">
        <v>-3.9690764043095674</v>
      </c>
      <c r="U474">
        <v>1</v>
      </c>
      <c r="V474" t="s">
        <v>4485</v>
      </c>
      <c r="W474" s="3" t="s">
        <v>4485</v>
      </c>
      <c r="X474" s="13" t="s">
        <v>4485</v>
      </c>
      <c r="Z474" s="16">
        <v>-1.838278524673699</v>
      </c>
      <c r="AA474">
        <v>1</v>
      </c>
      <c r="AB474" t="s">
        <v>4485</v>
      </c>
      <c r="AC474" s="3" t="s">
        <v>4485</v>
      </c>
      <c r="AD474" s="13" t="s">
        <v>4485</v>
      </c>
      <c r="AF474" s="16">
        <v>0.84800133894948515</v>
      </c>
      <c r="AG474">
        <v>1</v>
      </c>
      <c r="AH474" t="s">
        <v>4485</v>
      </c>
      <c r="AI474" s="3" t="s">
        <v>4485</v>
      </c>
      <c r="AJ474" s="13" t="s">
        <v>4485</v>
      </c>
      <c r="AL474" s="115">
        <v>0.27971195619830064</v>
      </c>
      <c r="AM474">
        <v>1</v>
      </c>
      <c r="AN474" t="s">
        <v>4485</v>
      </c>
      <c r="AO474" s="3" t="s">
        <v>4485</v>
      </c>
      <c r="AP474" s="13" t="s">
        <v>4485</v>
      </c>
      <c r="AR474" s="16">
        <v>0.96691343103187455</v>
      </c>
      <c r="AS474">
        <v>1</v>
      </c>
      <c r="AT474" t="s">
        <v>4485</v>
      </c>
      <c r="AU474" s="3" t="s">
        <v>4485</v>
      </c>
      <c r="AV474" s="13" t="s">
        <v>4485</v>
      </c>
      <c r="AY474" s="24">
        <v>-0.10737418924863253</v>
      </c>
      <c r="AZ474" s="24" t="s">
        <v>4485</v>
      </c>
      <c r="BA474" s="24" t="s">
        <v>4485</v>
      </c>
      <c r="BF474" s="24">
        <v>-0.21524426549294565</v>
      </c>
      <c r="BG474" s="24"/>
      <c r="BH474" s="24"/>
      <c r="BL474" s="3"/>
    </row>
    <row r="475" spans="1:64" x14ac:dyDescent="0.25">
      <c r="A475" s="12">
        <v>45440</v>
      </c>
      <c r="B475" s="115">
        <v>-0.20761245674741272</v>
      </c>
      <c r="C475">
        <v>2</v>
      </c>
      <c r="D475" t="s">
        <v>4485</v>
      </c>
      <c r="E475" s="3" t="s">
        <v>4485</v>
      </c>
      <c r="F475" s="13" t="s">
        <v>4485</v>
      </c>
      <c r="H475" s="16">
        <v>-0.6868735983216856</v>
      </c>
      <c r="I475">
        <v>2</v>
      </c>
      <c r="J475" t="s">
        <v>4485</v>
      </c>
      <c r="K475" s="3" t="s">
        <v>4485</v>
      </c>
      <c r="L475" s="13" t="s">
        <v>4485</v>
      </c>
      <c r="N475" s="115">
        <v>-9.9908620164483732</v>
      </c>
      <c r="O475">
        <v>2</v>
      </c>
      <c r="P475" t="s">
        <v>4485</v>
      </c>
      <c r="Q475" s="3" t="s">
        <v>4485</v>
      </c>
      <c r="R475" s="13" t="s">
        <v>4485</v>
      </c>
      <c r="T475" s="115">
        <v>-2.91185639409407</v>
      </c>
      <c r="U475">
        <v>2</v>
      </c>
      <c r="V475" t="s">
        <v>4485</v>
      </c>
      <c r="W475" s="3" t="s">
        <v>4485</v>
      </c>
      <c r="X475" s="13" t="s">
        <v>4485</v>
      </c>
      <c r="Z475" s="16">
        <v>-4.0209231752116379</v>
      </c>
      <c r="AA475">
        <v>2</v>
      </c>
      <c r="AB475" t="s">
        <v>4485</v>
      </c>
      <c r="AC475" s="3" t="s">
        <v>4485</v>
      </c>
      <c r="AD475" s="13" t="s">
        <v>4485</v>
      </c>
      <c r="AF475" s="16">
        <v>-0.33745470638675273</v>
      </c>
      <c r="AG475">
        <v>2</v>
      </c>
      <c r="AH475" t="s">
        <v>4485</v>
      </c>
      <c r="AI475" s="3" t="s">
        <v>4485</v>
      </c>
      <c r="AJ475" s="13" t="s">
        <v>4485</v>
      </c>
      <c r="AL475" s="115">
        <v>-2.6706231454005933</v>
      </c>
      <c r="AM475">
        <v>2</v>
      </c>
      <c r="AN475" t="s">
        <v>4485</v>
      </c>
      <c r="AO475" s="3" t="s">
        <v>4485</v>
      </c>
      <c r="AP475" s="13" t="s">
        <v>4485</v>
      </c>
      <c r="AR475" s="16">
        <v>-2.3267993416130417</v>
      </c>
      <c r="AS475">
        <v>2</v>
      </c>
      <c r="AT475" t="s">
        <v>4485</v>
      </c>
      <c r="AU475" s="3" t="s">
        <v>4485</v>
      </c>
      <c r="AV475" s="13" t="s">
        <v>4485</v>
      </c>
      <c r="AY475" s="24">
        <v>-0.19317604529825322</v>
      </c>
      <c r="AZ475" s="24" t="s">
        <v>4485</v>
      </c>
      <c r="BA475" s="24" t="s">
        <v>4485</v>
      </c>
      <c r="BF475" s="24">
        <v>-2.7529432168872576</v>
      </c>
      <c r="BG475" s="24"/>
      <c r="BH475" s="24"/>
      <c r="BL475" s="3"/>
    </row>
    <row r="476" spans="1:64" x14ac:dyDescent="0.25">
      <c r="A476" s="12">
        <v>45441</v>
      </c>
      <c r="B476" s="115">
        <v>-1.3522884882108106</v>
      </c>
      <c r="C476">
        <v>3</v>
      </c>
      <c r="D476" t="s">
        <v>4485</v>
      </c>
      <c r="E476" s="3" t="s">
        <v>4485</v>
      </c>
      <c r="F476" s="13" t="s">
        <v>4485</v>
      </c>
      <c r="H476" s="16">
        <v>0.35592033875695084</v>
      </c>
      <c r="I476">
        <v>3</v>
      </c>
      <c r="J476" t="s">
        <v>4485</v>
      </c>
      <c r="K476" s="3" t="s">
        <v>4485</v>
      </c>
      <c r="L476" s="13" t="s">
        <v>4485</v>
      </c>
      <c r="N476" s="115">
        <v>-2.9441624365482197</v>
      </c>
      <c r="O476">
        <v>3</v>
      </c>
      <c r="P476" t="s">
        <v>4485</v>
      </c>
      <c r="Q476" s="3" t="s">
        <v>4485</v>
      </c>
      <c r="R476" s="13" t="s">
        <v>4485</v>
      </c>
      <c r="T476" s="115">
        <v>1.2102607529727316</v>
      </c>
      <c r="U476">
        <v>3</v>
      </c>
      <c r="V476" t="s">
        <v>4485</v>
      </c>
      <c r="W476" s="3" t="s">
        <v>4485</v>
      </c>
      <c r="X476" s="13" t="s">
        <v>4485</v>
      </c>
      <c r="Z476" s="16">
        <v>-1.7930690185963272</v>
      </c>
      <c r="AA476">
        <v>3</v>
      </c>
      <c r="AB476" t="s">
        <v>4485</v>
      </c>
      <c r="AC476" s="3" t="s">
        <v>4485</v>
      </c>
      <c r="AD476" s="13" t="s">
        <v>4485</v>
      </c>
      <c r="AF476" s="16">
        <v>-1.4487524631567212</v>
      </c>
      <c r="AG476">
        <v>3</v>
      </c>
      <c r="AH476" t="s">
        <v>4485</v>
      </c>
      <c r="AI476" s="3" t="s">
        <v>4485</v>
      </c>
      <c r="AJ476" s="13" t="s">
        <v>4485</v>
      </c>
      <c r="AL476" s="115">
        <v>-0.20731707317073728</v>
      </c>
      <c r="AM476">
        <v>3</v>
      </c>
      <c r="AN476" t="s">
        <v>4485</v>
      </c>
      <c r="AO476" s="3" t="s">
        <v>4485</v>
      </c>
      <c r="AP476" s="13" t="s">
        <v>4485</v>
      </c>
      <c r="AR476" s="16">
        <v>-2.3975488318651825</v>
      </c>
      <c r="AS476">
        <v>3</v>
      </c>
      <c r="AT476" t="s">
        <v>4485</v>
      </c>
      <c r="AU476" s="3" t="s">
        <v>4485</v>
      </c>
      <c r="AV476" s="13" t="s">
        <v>4485</v>
      </c>
      <c r="AY476" s="24">
        <v>-0.80150645639774609</v>
      </c>
      <c r="AZ476" s="24" t="s">
        <v>4485</v>
      </c>
      <c r="BA476" s="24" t="s">
        <v>4485</v>
      </c>
      <c r="BF476" s="24">
        <v>-1.0963960021113608</v>
      </c>
      <c r="BG476" s="24"/>
      <c r="BH476" s="24"/>
      <c r="BL476" s="3"/>
    </row>
    <row r="477" spans="1:64" x14ac:dyDescent="0.25">
      <c r="A477" s="12">
        <v>45442</v>
      </c>
      <c r="B477" s="115">
        <v>0.21089630931459499</v>
      </c>
      <c r="C477">
        <v>4</v>
      </c>
      <c r="D477">
        <v>-1.0413051023950017</v>
      </c>
      <c r="E477" s="3" t="s">
        <v>4485</v>
      </c>
      <c r="F477" s="13" t="s">
        <v>4485</v>
      </c>
      <c r="H477" s="16">
        <v>4.0533521899585772</v>
      </c>
      <c r="I477">
        <v>4</v>
      </c>
      <c r="J477">
        <v>6.6984529816884448</v>
      </c>
      <c r="K477" s="3" t="s">
        <v>4485</v>
      </c>
      <c r="L477" s="13" t="s">
        <v>4485</v>
      </c>
      <c r="N477" s="115">
        <v>1.394700139470014</v>
      </c>
      <c r="O477">
        <v>4</v>
      </c>
      <c r="P477">
        <v>-75.972899281169958</v>
      </c>
      <c r="Q477" s="3" t="s">
        <v>4485</v>
      </c>
      <c r="R477" s="13" t="s">
        <v>4485</v>
      </c>
      <c r="T477" s="115">
        <v>-0.87679542602147853</v>
      </c>
      <c r="U477">
        <v>4</v>
      </c>
      <c r="V477">
        <v>-8.153376512202609</v>
      </c>
      <c r="W477" s="3" t="s">
        <v>4485</v>
      </c>
      <c r="X477" s="13" t="s">
        <v>4485</v>
      </c>
      <c r="Z477" s="16">
        <v>0.82182495975599812</v>
      </c>
      <c r="AA477">
        <v>4</v>
      </c>
      <c r="AB477">
        <v>-5.966021335440538</v>
      </c>
      <c r="AC477" s="3" t="s">
        <v>4485</v>
      </c>
      <c r="AD477" s="13" t="s">
        <v>4485</v>
      </c>
      <c r="AF477" s="16">
        <v>-0.45622236616069928</v>
      </c>
      <c r="AG477">
        <v>4</v>
      </c>
      <c r="AH477">
        <v>-2.4802736853721816</v>
      </c>
      <c r="AI477" s="3" t="s">
        <v>4485</v>
      </c>
      <c r="AJ477" s="13" t="s">
        <v>4485</v>
      </c>
      <c r="AL477" s="115">
        <v>-1.9858242698276918</v>
      </c>
      <c r="AM477">
        <v>4</v>
      </c>
      <c r="AN477">
        <v>-5.3125553391181164</v>
      </c>
      <c r="AO477" s="3" t="s">
        <v>4485</v>
      </c>
      <c r="AP477" s="13" t="s">
        <v>4485</v>
      </c>
      <c r="AR477" s="16">
        <v>-1.2556898446083815</v>
      </c>
      <c r="AS477">
        <v>4</v>
      </c>
      <c r="AT477">
        <v>-3.7411062657791954</v>
      </c>
      <c r="AU477" s="3" t="s">
        <v>4485</v>
      </c>
      <c r="AV477" s="13" t="s">
        <v>4485</v>
      </c>
      <c r="AY477" s="24">
        <v>-0.95156509445180637</v>
      </c>
      <c r="AZ477" s="24">
        <v>-2.085542055891656</v>
      </c>
      <c r="BA477" s="24" t="s">
        <v>4485</v>
      </c>
      <c r="BF477" s="24">
        <v>0.10256082561973889</v>
      </c>
      <c r="BG477" s="24">
        <v>-11.755539691125</v>
      </c>
      <c r="BH477" s="24"/>
      <c r="BL477" s="3"/>
    </row>
    <row r="478" spans="1:64" x14ac:dyDescent="0.25">
      <c r="A478" s="12">
        <v>45443</v>
      </c>
      <c r="B478" s="115">
        <v>0.3858295334970066</v>
      </c>
      <c r="C478">
        <v>5</v>
      </c>
      <c r="D478" t="s">
        <v>4485</v>
      </c>
      <c r="E478" s="3" t="s">
        <v>4485</v>
      </c>
      <c r="F478" s="13" t="s">
        <v>4485</v>
      </c>
      <c r="H478" s="16">
        <v>-5.2945166239735624</v>
      </c>
      <c r="I478">
        <v>5</v>
      </c>
      <c r="J478" t="s">
        <v>4485</v>
      </c>
      <c r="K478" s="3" t="s">
        <v>4485</v>
      </c>
      <c r="L478" s="13" t="s">
        <v>4485</v>
      </c>
      <c r="N478" s="115">
        <v>2.4415405777166317</v>
      </c>
      <c r="O478">
        <v>5</v>
      </c>
      <c r="P478" t="s">
        <v>4485</v>
      </c>
      <c r="Q478" s="3" t="s">
        <v>4485</v>
      </c>
      <c r="R478" s="13" t="s">
        <v>4485</v>
      </c>
      <c r="T478" s="115">
        <v>4.1906269234151088</v>
      </c>
      <c r="U478">
        <v>5</v>
      </c>
      <c r="V478" t="s">
        <v>4485</v>
      </c>
      <c r="W478" s="3" t="s">
        <v>4485</v>
      </c>
      <c r="X478" s="13" t="s">
        <v>4485</v>
      </c>
      <c r="Z478" s="16">
        <v>8.7731092436974869</v>
      </c>
      <c r="AA478">
        <v>5</v>
      </c>
      <c r="AB478" t="s">
        <v>4485</v>
      </c>
      <c r="AC478" s="3" t="s">
        <v>4485</v>
      </c>
      <c r="AD478" s="13" t="s">
        <v>4485</v>
      </c>
      <c r="AF478" s="16">
        <v>0.47245876594902747</v>
      </c>
      <c r="AG478">
        <v>5</v>
      </c>
      <c r="AH478" t="s">
        <v>4485</v>
      </c>
      <c r="AI478" s="3" t="s">
        <v>4485</v>
      </c>
      <c r="AJ478" s="13" t="s">
        <v>4485</v>
      </c>
      <c r="AL478" s="115">
        <v>1.6956548843588333</v>
      </c>
      <c r="AM478">
        <v>5</v>
      </c>
      <c r="AN478" t="s">
        <v>4485</v>
      </c>
      <c r="AO478" s="3" t="s">
        <v>4485</v>
      </c>
      <c r="AP478" s="13" t="s">
        <v>4485</v>
      </c>
      <c r="AR478" s="16">
        <v>1.0491177873152158</v>
      </c>
      <c r="AS478">
        <v>5</v>
      </c>
      <c r="AT478" t="s">
        <v>4485</v>
      </c>
      <c r="AU478" s="3" t="s">
        <v>4485</v>
      </c>
      <c r="AV478" s="13" t="s">
        <v>4485</v>
      </c>
      <c r="AY478" s="24">
        <v>0.18698321153114691</v>
      </c>
      <c r="AZ478" s="24" t="s">
        <v>4485</v>
      </c>
      <c r="BA478" s="24" t="s">
        <v>4485</v>
      </c>
      <c r="BF478" s="24">
        <v>1.6542327747332957</v>
      </c>
      <c r="BG478" s="24"/>
      <c r="BH478" s="24"/>
      <c r="BL478" s="3"/>
    </row>
    <row r="479" spans="1:64" x14ac:dyDescent="0.25">
      <c r="A479" s="12">
        <v>45446</v>
      </c>
      <c r="B479" s="115">
        <v>2.8651292802236163</v>
      </c>
      <c r="C479">
        <v>1</v>
      </c>
      <c r="D479" t="s">
        <v>4485</v>
      </c>
      <c r="E479" s="3">
        <v>45446</v>
      </c>
      <c r="F479" s="13">
        <v>13.505434782608706</v>
      </c>
      <c r="H479" s="16">
        <v>1.067176196714211</v>
      </c>
      <c r="I479">
        <v>1</v>
      </c>
      <c r="J479" t="s">
        <v>4485</v>
      </c>
      <c r="K479" s="3">
        <v>45446</v>
      </c>
      <c r="L479" s="13">
        <v>7.5978854324901368</v>
      </c>
      <c r="N479" s="115">
        <v>2.9540114132259188</v>
      </c>
      <c r="O479">
        <v>1</v>
      </c>
      <c r="P479" t="s">
        <v>4485</v>
      </c>
      <c r="Q479" s="3">
        <v>45446</v>
      </c>
      <c r="R479" s="13">
        <v>-7.4926638408868484</v>
      </c>
      <c r="T479" s="115">
        <v>0.39663786119362676</v>
      </c>
      <c r="U479">
        <v>1</v>
      </c>
      <c r="V479" t="s">
        <v>4485</v>
      </c>
      <c r="W479" s="3">
        <v>45446</v>
      </c>
      <c r="X479" s="13">
        <v>0.9162281660306304</v>
      </c>
      <c r="Z479" s="16">
        <v>-0.74551915945612557</v>
      </c>
      <c r="AA479">
        <v>1</v>
      </c>
      <c r="AB479" t="s">
        <v>4485</v>
      </c>
      <c r="AC479" s="3">
        <v>45446</v>
      </c>
      <c r="AD479" s="13">
        <v>8.7565674255691839</v>
      </c>
      <c r="AF479" s="16">
        <v>4.6347919130483728</v>
      </c>
      <c r="AG479">
        <v>1</v>
      </c>
      <c r="AH479" t="s">
        <v>4485</v>
      </c>
      <c r="AI479" s="3">
        <v>45446</v>
      </c>
      <c r="AJ479" s="13">
        <v>-2.397739504843921</v>
      </c>
      <c r="AL479" s="115">
        <v>6.5591859253356226</v>
      </c>
      <c r="AM479">
        <v>1</v>
      </c>
      <c r="AN479" t="s">
        <v>4485</v>
      </c>
      <c r="AO479" s="3">
        <v>45446</v>
      </c>
      <c r="AP479" s="13">
        <v>-5.1084392797560829</v>
      </c>
      <c r="AR479" s="16">
        <v>5.2933773792669463</v>
      </c>
      <c r="AS479">
        <v>1</v>
      </c>
      <c r="AT479" t="s">
        <v>4485</v>
      </c>
      <c r="AU479" s="3">
        <v>45446</v>
      </c>
      <c r="AV479" s="13">
        <v>8.0227085978934696</v>
      </c>
      <c r="AY479" s="24">
        <v>3.2542264554585554</v>
      </c>
      <c r="AZ479" s="24" t="s">
        <v>4485</v>
      </c>
      <c r="BA479" s="24">
        <v>3.2096939893998755</v>
      </c>
      <c r="BF479" s="24">
        <v>3.0384395446038663</v>
      </c>
      <c r="BG479" s="24"/>
      <c r="BH479" s="24">
        <v>2.9515289823363</v>
      </c>
      <c r="BL479" s="3"/>
    </row>
    <row r="480" spans="1:64" x14ac:dyDescent="0.25">
      <c r="A480" s="12">
        <v>45447</v>
      </c>
      <c r="B480" s="115">
        <v>-7.9144021739130279</v>
      </c>
      <c r="C480">
        <v>2</v>
      </c>
      <c r="D480" t="s">
        <v>4485</v>
      </c>
      <c r="E480" s="3" t="s">
        <v>4485</v>
      </c>
      <c r="F480" s="13" t="s">
        <v>4485</v>
      </c>
      <c r="H480" s="16">
        <v>1.060998833190222</v>
      </c>
      <c r="I480">
        <v>2</v>
      </c>
      <c r="J480" t="s">
        <v>4485</v>
      </c>
      <c r="K480" s="3" t="s">
        <v>4485</v>
      </c>
      <c r="L480" s="13" t="s">
        <v>4485</v>
      </c>
      <c r="N480" s="115">
        <v>-9.9771763938702218</v>
      </c>
      <c r="O480">
        <v>2</v>
      </c>
      <c r="P480" t="s">
        <v>4485</v>
      </c>
      <c r="Q480" s="3" t="s">
        <v>4485</v>
      </c>
      <c r="R480" s="13" t="s">
        <v>4485</v>
      </c>
      <c r="T480" s="115">
        <v>-11.983255720121718</v>
      </c>
      <c r="U480">
        <v>2</v>
      </c>
      <c r="V480" t="s">
        <v>4485</v>
      </c>
      <c r="W480" s="3" t="s">
        <v>4485</v>
      </c>
      <c r="X480" s="13" t="s">
        <v>4485</v>
      </c>
      <c r="Z480" s="16">
        <v>-3.4481416618019032</v>
      </c>
      <c r="AA480">
        <v>2</v>
      </c>
      <c r="AB480" t="s">
        <v>4485</v>
      </c>
      <c r="AC480" s="3" t="s">
        <v>4485</v>
      </c>
      <c r="AD480" s="13" t="s">
        <v>4485</v>
      </c>
      <c r="AF480" s="16">
        <v>-8.759418729817007</v>
      </c>
      <c r="AG480">
        <v>2</v>
      </c>
      <c r="AH480" t="s">
        <v>4485</v>
      </c>
      <c r="AI480" s="3" t="s">
        <v>4485</v>
      </c>
      <c r="AJ480" s="13" t="s">
        <v>4485</v>
      </c>
      <c r="AL480" s="115">
        <v>-12.213081746533968</v>
      </c>
      <c r="AM480">
        <v>2</v>
      </c>
      <c r="AN480" t="s">
        <v>4485</v>
      </c>
      <c r="AO480" s="3" t="s">
        <v>4485</v>
      </c>
      <c r="AP480" s="13" t="s">
        <v>4485</v>
      </c>
      <c r="AR480" s="16">
        <v>-11.182490475834769</v>
      </c>
      <c r="AS480">
        <v>2</v>
      </c>
      <c r="AT480" t="s">
        <v>4485</v>
      </c>
      <c r="AU480" s="3" t="s">
        <v>4485</v>
      </c>
      <c r="AV480" s="13" t="s">
        <v>4485</v>
      </c>
      <c r="AY480" s="24">
        <v>-5.9293583620975046</v>
      </c>
      <c r="AZ480" s="24" t="s">
        <v>4485</v>
      </c>
      <c r="BA480" s="24" t="s">
        <v>4485</v>
      </c>
      <c r="BF480" s="24">
        <v>-8.4141654007435189</v>
      </c>
      <c r="BG480" s="24"/>
      <c r="BH480" s="24"/>
      <c r="BL480" s="3"/>
    </row>
    <row r="481" spans="1:64" x14ac:dyDescent="0.25">
      <c r="A481" s="12">
        <v>45448</v>
      </c>
      <c r="B481" s="115">
        <v>6.565842862412377</v>
      </c>
      <c r="C481">
        <v>3</v>
      </c>
      <c r="D481" t="s">
        <v>4485</v>
      </c>
      <c r="E481" s="3" t="s">
        <v>4485</v>
      </c>
      <c r="F481" s="13" t="s">
        <v>4485</v>
      </c>
      <c r="H481" s="16">
        <v>4.969372847964352</v>
      </c>
      <c r="I481">
        <v>3</v>
      </c>
      <c r="J481" t="s">
        <v>4485</v>
      </c>
      <c r="K481" s="3" t="s">
        <v>4485</v>
      </c>
      <c r="L481" s="13" t="s">
        <v>4485</v>
      </c>
      <c r="N481" s="115">
        <v>1.2676566461427019</v>
      </c>
      <c r="O481">
        <v>3</v>
      </c>
      <c r="P481" t="s">
        <v>4485</v>
      </c>
      <c r="Q481" s="3" t="s">
        <v>4485</v>
      </c>
      <c r="R481" s="13" t="s">
        <v>4485</v>
      </c>
      <c r="T481" s="115">
        <v>-5.4206857033712188</v>
      </c>
      <c r="U481">
        <v>3</v>
      </c>
      <c r="V481" t="s">
        <v>4485</v>
      </c>
      <c r="W481" s="3" t="s">
        <v>4485</v>
      </c>
      <c r="X481" s="13" t="s">
        <v>4485</v>
      </c>
      <c r="Z481" s="16">
        <v>4.2645814019105863</v>
      </c>
      <c r="AA481">
        <v>3</v>
      </c>
      <c r="AB481" t="s">
        <v>4485</v>
      </c>
      <c r="AC481" s="3" t="s">
        <v>4485</v>
      </c>
      <c r="AD481" s="13" t="s">
        <v>4485</v>
      </c>
      <c r="AF481" s="16">
        <v>2.3536351570564866</v>
      </c>
      <c r="AG481">
        <v>3</v>
      </c>
      <c r="AH481" t="s">
        <v>4485</v>
      </c>
      <c r="AI481" s="3" t="s">
        <v>4485</v>
      </c>
      <c r="AJ481" s="13" t="s">
        <v>4485</v>
      </c>
      <c r="AL481" s="115">
        <v>4.3315858453473073</v>
      </c>
      <c r="AM481">
        <v>3</v>
      </c>
      <c r="AN481" t="s">
        <v>4485</v>
      </c>
      <c r="AO481" s="3" t="s">
        <v>4485</v>
      </c>
      <c r="AP481" s="13" t="s">
        <v>4485</v>
      </c>
      <c r="AR481" s="16">
        <v>-2.3549201009251473</v>
      </c>
      <c r="AS481">
        <v>3</v>
      </c>
      <c r="AT481" t="s">
        <v>4485</v>
      </c>
      <c r="AU481" s="3" t="s">
        <v>4485</v>
      </c>
      <c r="AV481" s="13" t="s">
        <v>4485</v>
      </c>
      <c r="AY481" s="24">
        <v>3.3624254609426698</v>
      </c>
      <c r="AZ481" s="24" t="s">
        <v>4485</v>
      </c>
      <c r="BA481" s="24" t="s">
        <v>4485</v>
      </c>
      <c r="BF481" s="24">
        <v>1.9223974723280968</v>
      </c>
      <c r="BG481" s="24"/>
      <c r="BH481" s="24"/>
      <c r="BL481" s="3"/>
    </row>
    <row r="482" spans="1:64" x14ac:dyDescent="0.25">
      <c r="A482" s="12">
        <v>45449</v>
      </c>
      <c r="B482" s="115">
        <v>0.72689511941849183</v>
      </c>
      <c r="C482">
        <v>4</v>
      </c>
      <c r="D482">
        <v>2.0694493160294551</v>
      </c>
      <c r="E482" s="3" t="s">
        <v>4485</v>
      </c>
      <c r="F482" s="13" t="s">
        <v>4485</v>
      </c>
      <c r="H482" s="16">
        <v>0.63425934332756573</v>
      </c>
      <c r="I482">
        <v>4</v>
      </c>
      <c r="J482">
        <v>2.1826826200620353</v>
      </c>
      <c r="K482" s="3" t="s">
        <v>4485</v>
      </c>
      <c r="L482" s="13" t="s">
        <v>4485</v>
      </c>
      <c r="N482" s="115">
        <v>4.72103004291845</v>
      </c>
      <c r="O482">
        <v>4</v>
      </c>
      <c r="P482">
        <v>0.68775790921595592</v>
      </c>
      <c r="Q482" s="3" t="s">
        <v>4485</v>
      </c>
      <c r="R482" s="13" t="s">
        <v>4485</v>
      </c>
      <c r="T482" s="115">
        <v>5.7354040026657511</v>
      </c>
      <c r="U482">
        <v>4</v>
      </c>
      <c r="V482">
        <v>-7.92754770069463</v>
      </c>
      <c r="W482" s="3" t="s">
        <v>4485</v>
      </c>
      <c r="X482" s="13" t="s">
        <v>4485</v>
      </c>
      <c r="Z482" s="16">
        <v>-0.30927436502106931</v>
      </c>
      <c r="AA482">
        <v>4</v>
      </c>
      <c r="AB482">
        <v>8.348739495798311</v>
      </c>
      <c r="AC482" s="3" t="s">
        <v>4485</v>
      </c>
      <c r="AD482" s="13" t="s">
        <v>4485</v>
      </c>
      <c r="AF482" s="16">
        <v>1.7837074604500947</v>
      </c>
      <c r="AG482">
        <v>4</v>
      </c>
      <c r="AH482">
        <v>-7.0727360172008952E-2</v>
      </c>
      <c r="AI482" s="3" t="s">
        <v>4485</v>
      </c>
      <c r="AJ482" s="13" t="s">
        <v>4485</v>
      </c>
      <c r="AL482" s="115">
        <v>4.1580302744802493</v>
      </c>
      <c r="AM482">
        <v>4</v>
      </c>
      <c r="AN482">
        <v>3.3788417180973784</v>
      </c>
      <c r="AO482" s="3" t="s">
        <v>4485</v>
      </c>
      <c r="AP482" s="13" t="s">
        <v>4485</v>
      </c>
      <c r="AR482" s="16">
        <v>5.15073212747631</v>
      </c>
      <c r="AS482">
        <v>4</v>
      </c>
      <c r="AT482">
        <v>-2.9725003973931083</v>
      </c>
      <c r="AU482" s="3" t="s">
        <v>4485</v>
      </c>
      <c r="AV482" s="13" t="s">
        <v>4485</v>
      </c>
      <c r="AY482" s="24">
        <v>0.88880145532674293</v>
      </c>
      <c r="AZ482" s="24">
        <v>1.4796352826870443</v>
      </c>
      <c r="BA482" s="24" t="s">
        <v>4485</v>
      </c>
      <c r="BF482" s="24">
        <v>2.88977381981725</v>
      </c>
      <c r="BG482" s="24">
        <v>0.42393627498460001</v>
      </c>
      <c r="BH482" s="24"/>
      <c r="BL482" s="3"/>
    </row>
    <row r="483" spans="1:64" x14ac:dyDescent="0.25">
      <c r="A483" s="12">
        <v>45450</v>
      </c>
      <c r="B483" s="115">
        <v>1.0996563573883122</v>
      </c>
      <c r="C483">
        <v>5</v>
      </c>
      <c r="D483" t="s">
        <v>4485</v>
      </c>
      <c r="E483" s="3" t="s">
        <v>4485</v>
      </c>
      <c r="F483" s="13" t="s">
        <v>4485</v>
      </c>
      <c r="H483" s="16">
        <v>-1.1443956961751338</v>
      </c>
      <c r="I483">
        <v>5</v>
      </c>
      <c r="J483" t="s">
        <v>4485</v>
      </c>
      <c r="K483" s="3" t="s">
        <v>4485</v>
      </c>
      <c r="L483" s="13" t="s">
        <v>4485</v>
      </c>
      <c r="N483" s="115">
        <v>2.5956284153005349</v>
      </c>
      <c r="O483">
        <v>5</v>
      </c>
      <c r="P483" t="s">
        <v>4485</v>
      </c>
      <c r="Q483" s="3" t="s">
        <v>4485</v>
      </c>
      <c r="R483" s="13" t="s">
        <v>4485</v>
      </c>
      <c r="T483" s="115">
        <v>0.59208892793704759</v>
      </c>
      <c r="U483">
        <v>5</v>
      </c>
      <c r="V483" t="s">
        <v>4485</v>
      </c>
      <c r="W483" s="3" t="s">
        <v>4485</v>
      </c>
      <c r="X483" s="13" t="s">
        <v>4485</v>
      </c>
      <c r="Z483" s="16">
        <v>0.21328576414472411</v>
      </c>
      <c r="AA483">
        <v>5</v>
      </c>
      <c r="AB483" t="s">
        <v>4485</v>
      </c>
      <c r="AC483" s="3" t="s">
        <v>4485</v>
      </c>
      <c r="AD483" s="13" t="s">
        <v>4485</v>
      </c>
      <c r="AF483" s="16">
        <v>2.4828718645603387</v>
      </c>
      <c r="AG483">
        <v>5</v>
      </c>
      <c r="AH483" t="s">
        <v>4485</v>
      </c>
      <c r="AI483" s="3" t="s">
        <v>4485</v>
      </c>
      <c r="AJ483" s="13" t="s">
        <v>4485</v>
      </c>
      <c r="AL483" s="115">
        <v>1.7246577820659796</v>
      </c>
      <c r="AM483">
        <v>5</v>
      </c>
      <c r="AN483" t="s">
        <v>4485</v>
      </c>
      <c r="AO483" s="3" t="s">
        <v>4485</v>
      </c>
      <c r="AP483" s="13" t="s">
        <v>4485</v>
      </c>
      <c r="AR483" s="16">
        <v>0.77817824377457412</v>
      </c>
      <c r="AS483">
        <v>5</v>
      </c>
      <c r="AT483" t="s">
        <v>4485</v>
      </c>
      <c r="AU483" s="3" t="s">
        <v>4485</v>
      </c>
      <c r="AV483" s="13" t="s">
        <v>4485</v>
      </c>
      <c r="AY483" s="24">
        <v>2.0539931818380994</v>
      </c>
      <c r="AZ483" s="24" t="s">
        <v>4485</v>
      </c>
      <c r="BA483" s="24" t="s">
        <v>4485</v>
      </c>
      <c r="BF483" s="24">
        <v>1.1408373160957492</v>
      </c>
      <c r="BG483" s="24"/>
      <c r="BH483" s="24"/>
      <c r="BL483" s="3"/>
    </row>
    <row r="484" spans="1:64" x14ac:dyDescent="0.25">
      <c r="A484" s="12">
        <v>45453</v>
      </c>
      <c r="B484" s="115">
        <v>0.38069340584636457</v>
      </c>
      <c r="C484">
        <v>1</v>
      </c>
      <c r="D484" t="s">
        <v>4485</v>
      </c>
      <c r="E484" s="3" t="s">
        <v>4485</v>
      </c>
      <c r="F484" s="13" t="s">
        <v>4485</v>
      </c>
      <c r="H484" s="16">
        <v>0.79088487579353273</v>
      </c>
      <c r="I484">
        <v>1</v>
      </c>
      <c r="J484" t="s">
        <v>4485</v>
      </c>
      <c r="K484" s="3" t="s">
        <v>4485</v>
      </c>
      <c r="L484" s="13" t="s">
        <v>4485</v>
      </c>
      <c r="N484" s="115">
        <v>-0.37283621837550091</v>
      </c>
      <c r="O484">
        <v>1</v>
      </c>
      <c r="P484" t="s">
        <v>4485</v>
      </c>
      <c r="Q484" s="3" t="s">
        <v>4485</v>
      </c>
      <c r="R484" s="13" t="s">
        <v>4485</v>
      </c>
      <c r="T484" s="115">
        <v>0.94936107999316466</v>
      </c>
      <c r="U484">
        <v>1</v>
      </c>
      <c r="V484" t="s">
        <v>4485</v>
      </c>
      <c r="W484" s="3" t="s">
        <v>4485</v>
      </c>
      <c r="X484" s="13" t="s">
        <v>4485</v>
      </c>
      <c r="Z484" s="16">
        <v>0.12769909449733696</v>
      </c>
      <c r="AA484">
        <v>1</v>
      </c>
      <c r="AB484" t="s">
        <v>4485</v>
      </c>
      <c r="AC484" s="3" t="s">
        <v>4485</v>
      </c>
      <c r="AD484" s="13" t="s">
        <v>4485</v>
      </c>
      <c r="AF484" s="16">
        <v>3.6216470068233906</v>
      </c>
      <c r="AG484">
        <v>1</v>
      </c>
      <c r="AH484" t="s">
        <v>4485</v>
      </c>
      <c r="AI484" s="3" t="s">
        <v>4485</v>
      </c>
      <c r="AJ484" s="13" t="s">
        <v>4485</v>
      </c>
      <c r="AL484" s="115">
        <v>0.49202679471219118</v>
      </c>
      <c r="AM484">
        <v>1</v>
      </c>
      <c r="AN484" t="s">
        <v>4485</v>
      </c>
      <c r="AO484" s="3" t="s">
        <v>4485</v>
      </c>
      <c r="AP484" s="13" t="s">
        <v>4485</v>
      </c>
      <c r="AR484" s="16">
        <v>-1.2842396163537313</v>
      </c>
      <c r="AS484">
        <v>1</v>
      </c>
      <c r="AT484" t="s">
        <v>4485</v>
      </c>
      <c r="AU484" s="3" t="s">
        <v>4485</v>
      </c>
      <c r="AV484" s="13" t="s">
        <v>4485</v>
      </c>
      <c r="AY484" s="24">
        <v>-0.13288879633665188</v>
      </c>
      <c r="AZ484" s="24" t="s">
        <v>4485</v>
      </c>
      <c r="BA484" s="24" t="s">
        <v>4485</v>
      </c>
      <c r="BF484" s="24">
        <v>0.66297811836307941</v>
      </c>
      <c r="BG484" s="24"/>
      <c r="BH484" s="24"/>
      <c r="BL484" s="3"/>
    </row>
    <row r="485" spans="1:64" x14ac:dyDescent="0.25">
      <c r="A485" s="12">
        <v>45454</v>
      </c>
      <c r="B485" s="115">
        <v>1.2257889746715442</v>
      </c>
      <c r="C485">
        <v>2</v>
      </c>
      <c r="D485" t="s">
        <v>4485</v>
      </c>
      <c r="E485" s="3" t="s">
        <v>4485</v>
      </c>
      <c r="F485" s="13" t="s">
        <v>4485</v>
      </c>
      <c r="H485" s="16">
        <v>0.84547671252369594</v>
      </c>
      <c r="I485">
        <v>2</v>
      </c>
      <c r="J485" t="s">
        <v>4485</v>
      </c>
      <c r="K485" s="3" t="s">
        <v>4485</v>
      </c>
      <c r="L485" s="13" t="s">
        <v>4485</v>
      </c>
      <c r="N485" s="115">
        <v>1.082598235765841</v>
      </c>
      <c r="O485">
        <v>2</v>
      </c>
      <c r="P485" t="s">
        <v>4485</v>
      </c>
      <c r="Q485" s="3" t="s">
        <v>4485</v>
      </c>
      <c r="R485" s="13" t="s">
        <v>4485</v>
      </c>
      <c r="T485" s="115">
        <v>0.58306844471194541</v>
      </c>
      <c r="U485">
        <v>2</v>
      </c>
      <c r="V485" t="s">
        <v>4485</v>
      </c>
      <c r="W485" s="3" t="s">
        <v>4485</v>
      </c>
      <c r="X485" s="13" t="s">
        <v>4485</v>
      </c>
      <c r="Z485" s="16">
        <v>0.44057971014493102</v>
      </c>
      <c r="AA485">
        <v>2</v>
      </c>
      <c r="AB485" t="s">
        <v>4485</v>
      </c>
      <c r="AC485" s="3" t="s">
        <v>4485</v>
      </c>
      <c r="AD485" s="13" t="s">
        <v>4485</v>
      </c>
      <c r="AF485" s="16">
        <v>0.66382298053852551</v>
      </c>
      <c r="AG485">
        <v>2</v>
      </c>
      <c r="AH485" t="s">
        <v>4485</v>
      </c>
      <c r="AI485" s="3" t="s">
        <v>4485</v>
      </c>
      <c r="AJ485" s="13" t="s">
        <v>4485</v>
      </c>
      <c r="AL485" s="115">
        <v>0.99103350637092702</v>
      </c>
      <c r="AM485">
        <v>2</v>
      </c>
      <c r="AN485" t="s">
        <v>4485</v>
      </c>
      <c r="AO485" s="3" t="s">
        <v>4485</v>
      </c>
      <c r="AP485" s="13" t="s">
        <v>4485</v>
      </c>
      <c r="AR485" s="16">
        <v>6.8011527377521546</v>
      </c>
      <c r="AS485">
        <v>2</v>
      </c>
      <c r="AT485" t="s">
        <v>4485</v>
      </c>
      <c r="AU485" s="3" t="s">
        <v>4485</v>
      </c>
      <c r="AV485" s="13" t="s">
        <v>4485</v>
      </c>
      <c r="AY485" s="24">
        <v>2.4291463162954087E-2</v>
      </c>
      <c r="AZ485" s="24" t="s">
        <v>4485</v>
      </c>
      <c r="BA485" s="24" t="s">
        <v>4485</v>
      </c>
      <c r="BF485" s="24">
        <v>1.6208319983251185</v>
      </c>
      <c r="BG485" s="24"/>
      <c r="BH485" s="24"/>
      <c r="BL485" s="3"/>
    </row>
    <row r="486" spans="1:64" x14ac:dyDescent="0.25">
      <c r="A486" s="12">
        <v>45455</v>
      </c>
      <c r="B486" s="115">
        <v>-0.14718672643339725</v>
      </c>
      <c r="C486">
        <v>3</v>
      </c>
      <c r="D486" t="s">
        <v>4485</v>
      </c>
      <c r="E486" s="3" t="s">
        <v>4485</v>
      </c>
      <c r="F486" s="13" t="s">
        <v>4485</v>
      </c>
      <c r="H486" s="16">
        <v>-0.85467892779675858</v>
      </c>
      <c r="I486">
        <v>3</v>
      </c>
      <c r="J486" t="s">
        <v>4485</v>
      </c>
      <c r="K486" s="3" t="s">
        <v>4485</v>
      </c>
      <c r="L486" s="13" t="s">
        <v>4485</v>
      </c>
      <c r="N486" s="115">
        <v>-1.0842258363083344</v>
      </c>
      <c r="O486">
        <v>3</v>
      </c>
      <c r="P486" t="s">
        <v>4485</v>
      </c>
      <c r="Q486" s="3" t="s">
        <v>4485</v>
      </c>
      <c r="R486" s="13" t="s">
        <v>4485</v>
      </c>
      <c r="T486" s="115">
        <v>1.9092320062830819</v>
      </c>
      <c r="U486">
        <v>3</v>
      </c>
      <c r="V486" t="s">
        <v>4485</v>
      </c>
      <c r="W486" s="3" t="s">
        <v>4485</v>
      </c>
      <c r="X486" s="13" t="s">
        <v>4485</v>
      </c>
      <c r="Z486" s="16">
        <v>0.93116318442417245</v>
      </c>
      <c r="AA486">
        <v>3</v>
      </c>
      <c r="AB486" t="s">
        <v>4485</v>
      </c>
      <c r="AC486" s="3" t="s">
        <v>4485</v>
      </c>
      <c r="AD486" s="13" t="s">
        <v>4485</v>
      </c>
      <c r="AF486" s="16">
        <v>0.64355517889773894</v>
      </c>
      <c r="AG486">
        <v>3</v>
      </c>
      <c r="AH486" t="s">
        <v>4485</v>
      </c>
      <c r="AI486" s="3" t="s">
        <v>4485</v>
      </c>
      <c r="AJ486" s="13" t="s">
        <v>4485</v>
      </c>
      <c r="AL486" s="115">
        <v>0.43808411214953269</v>
      </c>
      <c r="AM486">
        <v>3</v>
      </c>
      <c r="AN486" t="s">
        <v>4485</v>
      </c>
      <c r="AO486" s="3" t="s">
        <v>4485</v>
      </c>
      <c r="AP486" s="13" t="s">
        <v>4485</v>
      </c>
      <c r="AR486" s="16">
        <v>2.1124045948654762</v>
      </c>
      <c r="AS486">
        <v>3</v>
      </c>
      <c r="AT486" t="s">
        <v>4485</v>
      </c>
      <c r="AU486" s="3" t="s">
        <v>4485</v>
      </c>
      <c r="AV486" s="13" t="s">
        <v>4485</v>
      </c>
      <c r="AY486" s="24">
        <v>0.24973296625597063</v>
      </c>
      <c r="AZ486" s="24" t="s">
        <v>4485</v>
      </c>
      <c r="BA486" s="24" t="s">
        <v>4485</v>
      </c>
      <c r="BF486" s="24">
        <v>0.52737944478264898</v>
      </c>
      <c r="BG486" s="24"/>
      <c r="BH486" s="24"/>
      <c r="BL486" s="3"/>
    </row>
    <row r="487" spans="1:64" x14ac:dyDescent="0.25">
      <c r="A487" s="12">
        <v>45456</v>
      </c>
      <c r="B487" s="115">
        <v>-0.65661641541037841</v>
      </c>
      <c r="C487">
        <v>4</v>
      </c>
      <c r="D487">
        <v>1.9037800687285296</v>
      </c>
      <c r="E487" s="3" t="s">
        <v>4485</v>
      </c>
      <c r="F487" s="13" t="s">
        <v>4485</v>
      </c>
      <c r="H487" s="16">
        <v>0.48283928127845938</v>
      </c>
      <c r="I487">
        <v>4</v>
      </c>
      <c r="J487">
        <v>0.10207921966107261</v>
      </c>
      <c r="K487" s="3" t="s">
        <v>4485</v>
      </c>
      <c r="L487" s="13" t="s">
        <v>4485</v>
      </c>
      <c r="N487" s="115">
        <v>-2.212271086753109</v>
      </c>
      <c r="O487">
        <v>4</v>
      </c>
      <c r="P487">
        <v>-6.1475409836067897E-2</v>
      </c>
      <c r="Q487" s="3" t="s">
        <v>4485</v>
      </c>
      <c r="R487" s="13" t="s">
        <v>4485</v>
      </c>
      <c r="T487" s="115">
        <v>0.31744284193915706</v>
      </c>
      <c r="U487">
        <v>4</v>
      </c>
      <c r="V487">
        <v>4.41965735240752</v>
      </c>
      <c r="W487" s="3" t="s">
        <v>4485</v>
      </c>
      <c r="X487" s="13" t="s">
        <v>4485</v>
      </c>
      <c r="Z487" s="16">
        <v>0.38504060081582514</v>
      </c>
      <c r="AA487">
        <v>4</v>
      </c>
      <c r="AB487">
        <v>2.1134680265249934</v>
      </c>
      <c r="AC487" s="3" t="s">
        <v>4485</v>
      </c>
      <c r="AD487" s="13" t="s">
        <v>4485</v>
      </c>
      <c r="AF487" s="16">
        <v>8.9468975317090971E-2</v>
      </c>
      <c r="AG487">
        <v>4</v>
      </c>
      <c r="AH487">
        <v>7.6835966253326573</v>
      </c>
      <c r="AI487" s="3" t="s">
        <v>4485</v>
      </c>
      <c r="AJ487" s="13" t="s">
        <v>4485</v>
      </c>
      <c r="AL487" s="115">
        <v>1.6632742076184883</v>
      </c>
      <c r="AM487">
        <v>4</v>
      </c>
      <c r="AN487">
        <v>5.4151842248085362</v>
      </c>
      <c r="AO487" s="3" t="s">
        <v>4485</v>
      </c>
      <c r="AP487" s="13" t="s">
        <v>4485</v>
      </c>
      <c r="AR487" s="16">
        <v>2.355605889014726</v>
      </c>
      <c r="AS487">
        <v>4</v>
      </c>
      <c r="AT487">
        <v>11.050131061598959</v>
      </c>
      <c r="AU487" s="3" t="s">
        <v>4485</v>
      </c>
      <c r="AV487" s="13" t="s">
        <v>4485</v>
      </c>
      <c r="AY487" s="24">
        <v>0.32564491198583684</v>
      </c>
      <c r="AZ487" s="24">
        <v>2.530519600024538</v>
      </c>
      <c r="BA487" s="24" t="s">
        <v>4485</v>
      </c>
      <c r="BF487" s="24">
        <v>0.28333258172328574</v>
      </c>
      <c r="BG487" s="24">
        <v>4.3131787834531998</v>
      </c>
      <c r="BH487" s="24"/>
      <c r="BL487" s="3"/>
    </row>
    <row r="488" spans="1:64" x14ac:dyDescent="0.25">
      <c r="A488" s="12">
        <v>45457</v>
      </c>
      <c r="B488" s="115">
        <v>2.0907803331759589</v>
      </c>
      <c r="C488">
        <v>5</v>
      </c>
      <c r="D488" t="s">
        <v>4485</v>
      </c>
      <c r="E488" s="3" t="s">
        <v>4485</v>
      </c>
      <c r="F488" s="13" t="s">
        <v>4485</v>
      </c>
      <c r="H488" s="16">
        <v>-0.82481394690083931</v>
      </c>
      <c r="I488">
        <v>5</v>
      </c>
      <c r="J488" t="s">
        <v>4485</v>
      </c>
      <c r="K488" s="3" t="s">
        <v>4485</v>
      </c>
      <c r="L488" s="13" t="s">
        <v>4485</v>
      </c>
      <c r="N488" s="115">
        <v>-0.62196705625042481</v>
      </c>
      <c r="O488">
        <v>5</v>
      </c>
      <c r="P488" t="s">
        <v>4485</v>
      </c>
      <c r="Q488" s="3" t="s">
        <v>4485</v>
      </c>
      <c r="R488" s="13" t="s">
        <v>4485</v>
      </c>
      <c r="T488" s="115">
        <v>7.4134367397706136</v>
      </c>
      <c r="U488">
        <v>5</v>
      </c>
      <c r="V488" t="s">
        <v>4485</v>
      </c>
      <c r="W488" s="3" t="s">
        <v>4485</v>
      </c>
      <c r="X488" s="13" t="s">
        <v>4485</v>
      </c>
      <c r="Z488" s="16">
        <v>4.2116056509190374</v>
      </c>
      <c r="AA488">
        <v>5</v>
      </c>
      <c r="AB488" t="s">
        <v>4485</v>
      </c>
      <c r="AC488" s="3" t="s">
        <v>4485</v>
      </c>
      <c r="AD488" s="13" t="s">
        <v>4485</v>
      </c>
      <c r="AF488" s="16">
        <v>-1.0227153223262195</v>
      </c>
      <c r="AG488">
        <v>5</v>
      </c>
      <c r="AH488" t="s">
        <v>4485</v>
      </c>
      <c r="AI488" s="3" t="s">
        <v>4485</v>
      </c>
      <c r="AJ488" s="13" t="s">
        <v>4485</v>
      </c>
      <c r="AL488" s="115">
        <v>0.52056518505807081</v>
      </c>
      <c r="AM488">
        <v>5</v>
      </c>
      <c r="AN488" t="s">
        <v>4485</v>
      </c>
      <c r="AO488" s="3" t="s">
        <v>4485</v>
      </c>
      <c r="AP488" s="13" t="s">
        <v>4485</v>
      </c>
      <c r="AR488" s="16">
        <v>3.1865456959504344</v>
      </c>
      <c r="AS488">
        <v>5</v>
      </c>
      <c r="AT488" t="s">
        <v>4485</v>
      </c>
      <c r="AU488" s="3" t="s">
        <v>4485</v>
      </c>
      <c r="AV488" s="13" t="s">
        <v>4485</v>
      </c>
      <c r="AY488" s="24">
        <v>0.28505613511745032</v>
      </c>
      <c r="AZ488" s="24" t="s">
        <v>4485</v>
      </c>
      <c r="BA488" s="24" t="s">
        <v>4485</v>
      </c>
      <c r="BF488" s="24">
        <v>1.8647184141299347</v>
      </c>
      <c r="BG488" s="24"/>
      <c r="BH488" s="24"/>
      <c r="BL488" s="3"/>
    </row>
    <row r="489" spans="1:64" x14ac:dyDescent="0.25">
      <c r="A489" s="12">
        <v>45461</v>
      </c>
      <c r="B489" s="115">
        <v>3.9175530157891303</v>
      </c>
      <c r="C489">
        <v>2</v>
      </c>
      <c r="D489" t="s">
        <v>4485</v>
      </c>
      <c r="E489" s="3" t="s">
        <v>4485</v>
      </c>
      <c r="F489" s="13" t="s">
        <v>4485</v>
      </c>
      <c r="H489" s="16">
        <v>-0.22849605454823996</v>
      </c>
      <c r="I489">
        <v>2</v>
      </c>
      <c r="J489" t="s">
        <v>4485</v>
      </c>
      <c r="K489" s="3" t="s">
        <v>4485</v>
      </c>
      <c r="L489" s="13" t="s">
        <v>4485</v>
      </c>
      <c r="N489" s="115">
        <v>-0.78404401650619993</v>
      </c>
      <c r="O489">
        <v>2</v>
      </c>
      <c r="P489" t="s">
        <v>4485</v>
      </c>
      <c r="Q489" s="3" t="s">
        <v>4485</v>
      </c>
      <c r="R489" s="13" t="s">
        <v>4485</v>
      </c>
      <c r="T489" s="115">
        <v>5.1733533138069649</v>
      </c>
      <c r="U489">
        <v>2</v>
      </c>
      <c r="V489" t="s">
        <v>4485</v>
      </c>
      <c r="W489" s="3" t="s">
        <v>4485</v>
      </c>
      <c r="X489" s="13" t="s">
        <v>4485</v>
      </c>
      <c r="Z489" s="16">
        <v>-0.50289712474034209</v>
      </c>
      <c r="AA489">
        <v>2</v>
      </c>
      <c r="AB489" t="s">
        <v>4485</v>
      </c>
      <c r="AC489" s="3" t="s">
        <v>4485</v>
      </c>
      <c r="AD489" s="13" t="s">
        <v>4485</v>
      </c>
      <c r="AF489" s="16">
        <v>0.3532818020028205</v>
      </c>
      <c r="AG489">
        <v>2</v>
      </c>
      <c r="AH489" t="s">
        <v>4485</v>
      </c>
      <c r="AI489" s="3" t="s">
        <v>4485</v>
      </c>
      <c r="AJ489" s="13" t="s">
        <v>4485</v>
      </c>
      <c r="AL489" s="115">
        <v>2.2763487366256746E-2</v>
      </c>
      <c r="AM489">
        <v>2</v>
      </c>
      <c r="AN489" t="s">
        <v>4485</v>
      </c>
      <c r="AO489" s="3" t="s">
        <v>4485</v>
      </c>
      <c r="AP489" s="13" t="s">
        <v>4485</v>
      </c>
      <c r="AR489" s="16">
        <v>-1.2152405461433984</v>
      </c>
      <c r="AS489">
        <v>2</v>
      </c>
      <c r="AT489" t="s">
        <v>4485</v>
      </c>
      <c r="AU489" s="3" t="s">
        <v>4485</v>
      </c>
      <c r="AV489" s="13" t="s">
        <v>4485</v>
      </c>
      <c r="AY489" s="24">
        <v>0.39334174280650364</v>
      </c>
      <c r="AZ489" s="24" t="s">
        <v>4485</v>
      </c>
      <c r="BA489" s="24" t="s">
        <v>4485</v>
      </c>
      <c r="BF489" s="24">
        <v>0.99068690103940493</v>
      </c>
      <c r="BG489" s="24"/>
      <c r="BH489" s="24"/>
      <c r="BL489" s="3"/>
    </row>
    <row r="490" spans="1:64" x14ac:dyDescent="0.25">
      <c r="A490" s="12">
        <v>45462</v>
      </c>
      <c r="B490" s="115">
        <v>-0.15893197711379528</v>
      </c>
      <c r="C490">
        <v>3</v>
      </c>
      <c r="D490" t="s">
        <v>4485</v>
      </c>
      <c r="E490" s="3" t="s">
        <v>4485</v>
      </c>
      <c r="F490" s="13" t="s">
        <v>4485</v>
      </c>
      <c r="H490" s="16">
        <v>1.3590216709564535</v>
      </c>
      <c r="I490">
        <v>3</v>
      </c>
      <c r="J490" t="s">
        <v>4485</v>
      </c>
      <c r="K490" s="3" t="s">
        <v>4485</v>
      </c>
      <c r="L490" s="13" t="s">
        <v>4485</v>
      </c>
      <c r="N490" s="115">
        <v>-3.5907389435740877</v>
      </c>
      <c r="O490">
        <v>3</v>
      </c>
      <c r="P490" t="s">
        <v>4485</v>
      </c>
      <c r="Q490" s="3" t="s">
        <v>4485</v>
      </c>
      <c r="R490" s="13" t="s">
        <v>4485</v>
      </c>
      <c r="T490" s="115">
        <v>-3.0633723001198119</v>
      </c>
      <c r="U490">
        <v>3</v>
      </c>
      <c r="V490" t="s">
        <v>4485</v>
      </c>
      <c r="W490" s="3" t="s">
        <v>4485</v>
      </c>
      <c r="X490" s="13" t="s">
        <v>4485</v>
      </c>
      <c r="Z490" s="16">
        <v>-0.80943486063803849</v>
      </c>
      <c r="AA490">
        <v>3</v>
      </c>
      <c r="AB490" t="s">
        <v>4485</v>
      </c>
      <c r="AC490" s="3" t="s">
        <v>4485</v>
      </c>
      <c r="AD490" s="13" t="s">
        <v>4485</v>
      </c>
      <c r="AF490" s="16">
        <v>-1.8263631551085231</v>
      </c>
      <c r="AG490">
        <v>3</v>
      </c>
      <c r="AH490" t="s">
        <v>4485</v>
      </c>
      <c r="AI490" s="3" t="s">
        <v>4485</v>
      </c>
      <c r="AJ490" s="13" t="s">
        <v>4485</v>
      </c>
      <c r="AL490" s="115">
        <v>-2.162039144287665</v>
      </c>
      <c r="AM490">
        <v>3</v>
      </c>
      <c r="AN490" t="s">
        <v>4485</v>
      </c>
      <c r="AO490" s="3" t="s">
        <v>4485</v>
      </c>
      <c r="AP490" s="13" t="s">
        <v>4485</v>
      </c>
      <c r="AR490" s="16">
        <v>0.7887690860409482</v>
      </c>
      <c r="AS490">
        <v>3</v>
      </c>
      <c r="AT490" t="s">
        <v>4485</v>
      </c>
      <c r="AU490" s="3" t="s">
        <v>4485</v>
      </c>
      <c r="AV490" s="13" t="s">
        <v>4485</v>
      </c>
      <c r="AY490" s="24">
        <v>-0.17785965642099444</v>
      </c>
      <c r="AZ490" s="24" t="s">
        <v>4485</v>
      </c>
      <c r="BA490" s="24" t="s">
        <v>4485</v>
      </c>
      <c r="BF490" s="24">
        <v>-1.2288673771751686</v>
      </c>
      <c r="BG490" s="24"/>
      <c r="BH490" s="24"/>
      <c r="BL490" s="3"/>
    </row>
    <row r="491" spans="1:64" x14ac:dyDescent="0.25">
      <c r="A491" s="12">
        <v>45463</v>
      </c>
      <c r="B491" s="115">
        <v>5.8643744030563383</v>
      </c>
      <c r="C491">
        <v>4</v>
      </c>
      <c r="D491">
        <v>11.396984924623109</v>
      </c>
      <c r="E491" s="3" t="s">
        <v>4485</v>
      </c>
      <c r="F491" s="13" t="s">
        <v>4485</v>
      </c>
      <c r="H491" s="16">
        <v>1.5766338270825038</v>
      </c>
      <c r="I491">
        <v>4</v>
      </c>
      <c r="J491">
        <v>2.3664558665231317</v>
      </c>
      <c r="K491" s="3" t="s">
        <v>4485</v>
      </c>
      <c r="L491" s="13" t="s">
        <v>4485</v>
      </c>
      <c r="N491" s="115">
        <v>1.3014092608570418</v>
      </c>
      <c r="O491">
        <v>4</v>
      </c>
      <c r="P491">
        <v>-5.8347814463307159</v>
      </c>
      <c r="Q491" s="3" t="s">
        <v>4485</v>
      </c>
      <c r="R491" s="13" t="s">
        <v>4485</v>
      </c>
      <c r="T491" s="115">
        <v>-1.6903290462669085</v>
      </c>
      <c r="U491">
        <v>4</v>
      </c>
      <c r="V491">
        <v>8.0002935887555502</v>
      </c>
      <c r="W491" s="3" t="s">
        <v>4485</v>
      </c>
      <c r="X491" s="13" t="s">
        <v>4485</v>
      </c>
      <c r="Z491" s="16">
        <v>6.6464810575296587E-2</v>
      </c>
      <c r="AA491">
        <v>4</v>
      </c>
      <c r="AB491">
        <v>3.3128740802866874</v>
      </c>
      <c r="AC491" s="3" t="s">
        <v>4485</v>
      </c>
      <c r="AD491" s="13" t="s">
        <v>4485</v>
      </c>
      <c r="AF491" s="16">
        <v>0.42599083310865954</v>
      </c>
      <c r="AG491">
        <v>4</v>
      </c>
      <c r="AH491">
        <v>-1.9841060996789548</v>
      </c>
      <c r="AI491" s="3" t="s">
        <v>4485</v>
      </c>
      <c r="AJ491" s="13" t="s">
        <v>4485</v>
      </c>
      <c r="AL491" s="115">
        <v>1.7096999302163347</v>
      </c>
      <c r="AM491">
        <v>4</v>
      </c>
      <c r="AN491">
        <v>1.7156150043617331</v>
      </c>
      <c r="AO491" s="3" t="s">
        <v>4485</v>
      </c>
      <c r="AP491" s="13" t="s">
        <v>4485</v>
      </c>
      <c r="AR491" s="16">
        <v>-1.6298104537622089</v>
      </c>
      <c r="AS491">
        <v>4</v>
      </c>
      <c r="AT491">
        <v>3.4428086070215107</v>
      </c>
      <c r="AU491" s="3" t="s">
        <v>4485</v>
      </c>
      <c r="AV491" s="13" t="s">
        <v>4485</v>
      </c>
      <c r="AY491" s="24">
        <v>0.21687361796223847</v>
      </c>
      <c r="AZ491" s="24">
        <v>1.0463942168550688</v>
      </c>
      <c r="BA491" s="24" t="s">
        <v>4485</v>
      </c>
      <c r="BF491" s="24">
        <v>1.0375796171155494</v>
      </c>
      <c r="BG491" s="24">
        <v>2.9731681383735</v>
      </c>
      <c r="BH491" s="24"/>
      <c r="BL491" s="3"/>
    </row>
    <row r="492" spans="1:64" x14ac:dyDescent="0.25">
      <c r="A492" s="12">
        <v>45464</v>
      </c>
      <c r="B492" s="115">
        <v>-1.9427402862985623</v>
      </c>
      <c r="C492">
        <v>5</v>
      </c>
      <c r="D492" t="s">
        <v>4485</v>
      </c>
      <c r="E492" s="3" t="s">
        <v>4485</v>
      </c>
      <c r="F492" s="13" t="s">
        <v>4485</v>
      </c>
      <c r="H492" s="16">
        <v>0.62549054054567543</v>
      </c>
      <c r="I492">
        <v>5</v>
      </c>
      <c r="J492" t="s">
        <v>4485</v>
      </c>
      <c r="K492" s="3" t="s">
        <v>4485</v>
      </c>
      <c r="L492" s="13" t="s">
        <v>4485</v>
      </c>
      <c r="N492" s="115">
        <v>8.5172829867275576E-2</v>
      </c>
      <c r="O492">
        <v>5</v>
      </c>
      <c r="P492" t="s">
        <v>4485</v>
      </c>
      <c r="Q492" s="3" t="s">
        <v>4485</v>
      </c>
      <c r="R492" s="13" t="s">
        <v>4485</v>
      </c>
      <c r="T492" s="115">
        <v>0.12402731999048866</v>
      </c>
      <c r="U492">
        <v>5</v>
      </c>
      <c r="V492" t="s">
        <v>4485</v>
      </c>
      <c r="W492" s="3" t="s">
        <v>4485</v>
      </c>
      <c r="X492" s="13" t="s">
        <v>4485</v>
      </c>
      <c r="Z492" s="16">
        <v>-1.4612546125461221</v>
      </c>
      <c r="AA492">
        <v>5</v>
      </c>
      <c r="AB492" t="s">
        <v>4485</v>
      </c>
      <c r="AC492" s="3" t="s">
        <v>4485</v>
      </c>
      <c r="AD492" s="13" t="s">
        <v>4485</v>
      </c>
      <c r="AF492" s="16">
        <v>-2.1048109965635762</v>
      </c>
      <c r="AG492">
        <v>5</v>
      </c>
      <c r="AH492" t="s">
        <v>4485</v>
      </c>
      <c r="AI492" s="3" t="s">
        <v>4485</v>
      </c>
      <c r="AJ492" s="13" t="s">
        <v>4485</v>
      </c>
      <c r="AL492" s="115">
        <v>-2.1040594625500257</v>
      </c>
      <c r="AM492">
        <v>5</v>
      </c>
      <c r="AN492" t="s">
        <v>4485</v>
      </c>
      <c r="AO492" s="3" t="s">
        <v>4485</v>
      </c>
      <c r="AP492" s="13" t="s">
        <v>4485</v>
      </c>
      <c r="AR492" s="16">
        <v>2.1531275089409534</v>
      </c>
      <c r="AS492">
        <v>5</v>
      </c>
      <c r="AT492" t="s">
        <v>4485</v>
      </c>
      <c r="AU492" s="3" t="s">
        <v>4485</v>
      </c>
      <c r="AV492" s="13" t="s">
        <v>4485</v>
      </c>
      <c r="AY492" s="24">
        <v>-0.27962829380065962</v>
      </c>
      <c r="AZ492" s="24" t="s">
        <v>4485</v>
      </c>
      <c r="BA492" s="24" t="s">
        <v>4485</v>
      </c>
      <c r="BF492" s="24">
        <v>-0.63694536779020794</v>
      </c>
      <c r="BG492" s="24"/>
      <c r="BH492" s="24"/>
      <c r="BL492" s="3"/>
    </row>
    <row r="493" spans="1:64" x14ac:dyDescent="0.25">
      <c r="A493" s="12">
        <v>45467</v>
      </c>
      <c r="B493" s="115">
        <v>-0.47230571060541632</v>
      </c>
      <c r="C493">
        <v>1</v>
      </c>
      <c r="D493" t="s">
        <v>4485</v>
      </c>
      <c r="E493" s="3" t="s">
        <v>4485</v>
      </c>
      <c r="F493" s="13" t="s">
        <v>4485</v>
      </c>
      <c r="H493" s="16">
        <v>1.2536298871594829</v>
      </c>
      <c r="I493">
        <v>1</v>
      </c>
      <c r="J493" t="s">
        <v>4485</v>
      </c>
      <c r="K493" s="3" t="s">
        <v>4485</v>
      </c>
      <c r="L493" s="13" t="s">
        <v>4485</v>
      </c>
      <c r="N493" s="115">
        <v>-1.2552301255229996</v>
      </c>
      <c r="O493">
        <v>1</v>
      </c>
      <c r="P493" t="s">
        <v>4485</v>
      </c>
      <c r="Q493" s="3" t="s">
        <v>4485</v>
      </c>
      <c r="R493" s="13" t="s">
        <v>4485</v>
      </c>
      <c r="T493" s="115">
        <v>1.5628446827645797</v>
      </c>
      <c r="U493">
        <v>1</v>
      </c>
      <c r="V493" t="s">
        <v>4485</v>
      </c>
      <c r="W493" s="3" t="s">
        <v>4485</v>
      </c>
      <c r="X493" s="13" t="s">
        <v>4485</v>
      </c>
      <c r="Z493" s="16">
        <v>-3.7559916117435659</v>
      </c>
      <c r="AA493">
        <v>1</v>
      </c>
      <c r="AB493" t="s">
        <v>4485</v>
      </c>
      <c r="AC493" s="3" t="s">
        <v>4485</v>
      </c>
      <c r="AD493" s="13" t="s">
        <v>4485</v>
      </c>
      <c r="AF493" s="16">
        <v>-0.25230364194823035</v>
      </c>
      <c r="AG493">
        <v>1</v>
      </c>
      <c r="AH493" t="s">
        <v>4485</v>
      </c>
      <c r="AI493" s="3" t="s">
        <v>4485</v>
      </c>
      <c r="AJ493" s="13" t="s">
        <v>4485</v>
      </c>
      <c r="AL493" s="115">
        <v>-1.8280574699217356</v>
      </c>
      <c r="AM493">
        <v>1</v>
      </c>
      <c r="AN493" t="s">
        <v>4485</v>
      </c>
      <c r="AO493" s="3" t="s">
        <v>4485</v>
      </c>
      <c r="AP493" s="13" t="s">
        <v>4485</v>
      </c>
      <c r="AR493" s="16">
        <v>-0.10717347813661046</v>
      </c>
      <c r="AS493">
        <v>1</v>
      </c>
      <c r="AT493" t="s">
        <v>4485</v>
      </c>
      <c r="AU493" s="3" t="s">
        <v>4485</v>
      </c>
      <c r="AV493" s="13" t="s">
        <v>4485</v>
      </c>
      <c r="AY493" s="24">
        <v>0.15637565901170583</v>
      </c>
      <c r="AZ493" s="24" t="s">
        <v>4485</v>
      </c>
      <c r="BA493" s="24" t="s">
        <v>4485</v>
      </c>
      <c r="BF493" s="24">
        <v>-0.53968483019318747</v>
      </c>
      <c r="BG493" s="24"/>
      <c r="BH493" s="24"/>
      <c r="BL493" s="3"/>
    </row>
    <row r="494" spans="1:64" x14ac:dyDescent="0.25">
      <c r="A494" s="12">
        <v>45468</v>
      </c>
      <c r="B494" s="115">
        <v>3.6792801676321951</v>
      </c>
      <c r="C494">
        <v>2</v>
      </c>
      <c r="D494" t="s">
        <v>4485</v>
      </c>
      <c r="E494" s="3" t="s">
        <v>4485</v>
      </c>
      <c r="F494" s="13" t="s">
        <v>4485</v>
      </c>
      <c r="H494" s="16">
        <v>0.36817015216790311</v>
      </c>
      <c r="I494">
        <v>2</v>
      </c>
      <c r="J494" t="s">
        <v>4485</v>
      </c>
      <c r="K494" s="3" t="s">
        <v>4485</v>
      </c>
      <c r="L494" s="13" t="s">
        <v>4485</v>
      </c>
      <c r="N494" s="115">
        <v>2.6429187015225351</v>
      </c>
      <c r="O494">
        <v>2</v>
      </c>
      <c r="P494" t="s">
        <v>4485</v>
      </c>
      <c r="Q494" s="3" t="s">
        <v>4485</v>
      </c>
      <c r="R494" s="13" t="s">
        <v>4485</v>
      </c>
      <c r="T494" s="115">
        <v>-0.70006014836596331</v>
      </c>
      <c r="U494">
        <v>2</v>
      </c>
      <c r="V494" t="s">
        <v>4485</v>
      </c>
      <c r="W494" s="3" t="s">
        <v>4485</v>
      </c>
      <c r="X494" s="13" t="s">
        <v>4485</v>
      </c>
      <c r="Z494" s="16">
        <v>3.2099918291117078</v>
      </c>
      <c r="AA494">
        <v>2</v>
      </c>
      <c r="AB494" t="s">
        <v>4485</v>
      </c>
      <c r="AC494" s="3" t="s">
        <v>4485</v>
      </c>
      <c r="AD494" s="13" t="s">
        <v>4485</v>
      </c>
      <c r="AF494" s="16">
        <v>-0.10997470581766194</v>
      </c>
      <c r="AG494">
        <v>2</v>
      </c>
      <c r="AH494" t="s">
        <v>4485</v>
      </c>
      <c r="AI494" s="3" t="s">
        <v>4485</v>
      </c>
      <c r="AJ494" s="13" t="s">
        <v>4485</v>
      </c>
      <c r="AL494" s="115">
        <v>-1.8799452674162731</v>
      </c>
      <c r="AM494">
        <v>2</v>
      </c>
      <c r="AN494" t="s">
        <v>4485</v>
      </c>
      <c r="AO494" s="3" t="s">
        <v>4485</v>
      </c>
      <c r="AP494" s="13" t="s">
        <v>4485</v>
      </c>
      <c r="AR494" s="16">
        <v>2.8610256777061079E-2</v>
      </c>
      <c r="AS494">
        <v>2</v>
      </c>
      <c r="AT494" t="s">
        <v>4485</v>
      </c>
      <c r="AU494" s="3" t="s">
        <v>4485</v>
      </c>
      <c r="AV494" s="13" t="s">
        <v>4485</v>
      </c>
      <c r="AY494" s="24">
        <v>0.779382993773861</v>
      </c>
      <c r="AZ494" s="24" t="s">
        <v>4485</v>
      </c>
      <c r="BA494" s="24" t="s">
        <v>4485</v>
      </c>
      <c r="BF494" s="24">
        <v>0.89748034358633533</v>
      </c>
      <c r="BG494" s="24"/>
      <c r="BH494" s="24"/>
      <c r="BL494" s="3"/>
    </row>
    <row r="495" spans="1:64" x14ac:dyDescent="0.25">
      <c r="A495" s="12">
        <v>45469</v>
      </c>
      <c r="B495" s="115">
        <v>-0.40420852404445012</v>
      </c>
      <c r="C495">
        <v>3</v>
      </c>
      <c r="D495" t="s">
        <v>4485</v>
      </c>
      <c r="E495" s="3" t="s">
        <v>4485</v>
      </c>
      <c r="F495" s="13" t="s">
        <v>4485</v>
      </c>
      <c r="H495" s="16">
        <v>-2.1527170977744912</v>
      </c>
      <c r="I495">
        <v>3</v>
      </c>
      <c r="J495" t="s">
        <v>4485</v>
      </c>
      <c r="K495" s="3" t="s">
        <v>4485</v>
      </c>
      <c r="L495" s="13" t="s">
        <v>4485</v>
      </c>
      <c r="N495" s="115">
        <v>-0.16092919115588425</v>
      </c>
      <c r="O495">
        <v>3</v>
      </c>
      <c r="P495" t="s">
        <v>4485</v>
      </c>
      <c r="Q495" s="3" t="s">
        <v>4485</v>
      </c>
      <c r="R495" s="13" t="s">
        <v>4485</v>
      </c>
      <c r="T495" s="115">
        <v>0.41054632948024888</v>
      </c>
      <c r="U495">
        <v>3</v>
      </c>
      <c r="V495" t="s">
        <v>4485</v>
      </c>
      <c r="W495" s="3" t="s">
        <v>4485</v>
      </c>
      <c r="X495" s="13" t="s">
        <v>4485</v>
      </c>
      <c r="Z495" s="16">
        <v>1.4250169644876793</v>
      </c>
      <c r="AA495">
        <v>3</v>
      </c>
      <c r="AB495" t="s">
        <v>4485</v>
      </c>
      <c r="AC495" s="3" t="s">
        <v>4485</v>
      </c>
      <c r="AD495" s="13" t="s">
        <v>4485</v>
      </c>
      <c r="AF495" s="16">
        <v>0.17615325333039997</v>
      </c>
      <c r="AG495">
        <v>3</v>
      </c>
      <c r="AH495" t="s">
        <v>4485</v>
      </c>
      <c r="AI495" s="3" t="s">
        <v>4485</v>
      </c>
      <c r="AJ495" s="13" t="s">
        <v>4485</v>
      </c>
      <c r="AL495" s="115">
        <v>0.12732674467956928</v>
      </c>
      <c r="AM495">
        <v>3</v>
      </c>
      <c r="AN495" t="s">
        <v>4485</v>
      </c>
      <c r="AO495" s="3" t="s">
        <v>4485</v>
      </c>
      <c r="AP495" s="13" t="s">
        <v>4485</v>
      </c>
      <c r="AR495" s="16">
        <v>0.23596710761529888</v>
      </c>
      <c r="AS495">
        <v>3</v>
      </c>
      <c r="AT495" t="s">
        <v>4485</v>
      </c>
      <c r="AU495" s="3" t="s">
        <v>4485</v>
      </c>
      <c r="AV495" s="13" t="s">
        <v>4485</v>
      </c>
      <c r="AY495" s="24">
        <v>0.62180403266262807</v>
      </c>
      <c r="AZ495" s="24" t="s">
        <v>4485</v>
      </c>
      <c r="BA495" s="24" t="s">
        <v>4485</v>
      </c>
      <c r="BF495" s="24">
        <v>-2.6963850690525253E-2</v>
      </c>
      <c r="BG495" s="24"/>
      <c r="BH495" s="24"/>
      <c r="BL495" s="3"/>
    </row>
    <row r="496" spans="1:64" x14ac:dyDescent="0.25">
      <c r="A496" s="12">
        <v>45470</v>
      </c>
      <c r="B496" s="115">
        <v>-0.1969561324977693</v>
      </c>
      <c r="C496">
        <v>4</v>
      </c>
      <c r="D496">
        <v>0.57740887766149884</v>
      </c>
      <c r="E496" s="3" t="s">
        <v>4485</v>
      </c>
      <c r="F496" s="13" t="s">
        <v>4485</v>
      </c>
      <c r="H496" s="16">
        <v>1.2516120394240853</v>
      </c>
      <c r="I496">
        <v>4</v>
      </c>
      <c r="J496">
        <v>1.3130372248391518</v>
      </c>
      <c r="K496" s="3" t="s">
        <v>4485</v>
      </c>
      <c r="L496" s="13" t="s">
        <v>4485</v>
      </c>
      <c r="N496" s="115">
        <v>-1.8011072955357719</v>
      </c>
      <c r="O496">
        <v>4</v>
      </c>
      <c r="P496">
        <v>-0.54652565831498467</v>
      </c>
      <c r="Q496" s="3" t="s">
        <v>4485</v>
      </c>
      <c r="R496" s="13" t="s">
        <v>4485</v>
      </c>
      <c r="T496" s="115">
        <v>1.0204936575230079</v>
      </c>
      <c r="U496">
        <v>4</v>
      </c>
      <c r="V496">
        <v>2.4261782595399124</v>
      </c>
      <c r="W496" s="3" t="s">
        <v>4485</v>
      </c>
      <c r="X496" s="13" t="s">
        <v>4485</v>
      </c>
      <c r="Z496" s="16">
        <v>2.8917633065715034</v>
      </c>
      <c r="AA496">
        <v>4</v>
      </c>
      <c r="AB496">
        <v>2.1476014760147533</v>
      </c>
      <c r="AC496" s="3" t="s">
        <v>4485</v>
      </c>
      <c r="AD496" s="13" t="s">
        <v>4485</v>
      </c>
      <c r="AF496" s="16">
        <v>-1.5166501813386035</v>
      </c>
      <c r="AG496">
        <v>4</v>
      </c>
      <c r="AH496">
        <v>-3.7693298969072191</v>
      </c>
      <c r="AI496" s="3" t="s">
        <v>4485</v>
      </c>
      <c r="AJ496" s="13" t="s">
        <v>4485</v>
      </c>
      <c r="AL496" s="115">
        <v>-1.0839287876952941</v>
      </c>
      <c r="AM496">
        <v>4</v>
      </c>
      <c r="AN496">
        <v>-6.6037735849056602</v>
      </c>
      <c r="AO496" s="3" t="s">
        <v>4485</v>
      </c>
      <c r="AP496" s="13" t="s">
        <v>4485</v>
      </c>
      <c r="AR496" s="16">
        <v>0.6206306177771469</v>
      </c>
      <c r="AS496">
        <v>4</v>
      </c>
      <c r="AT496">
        <v>2.9486898766513461</v>
      </c>
      <c r="AU496" s="3" t="s">
        <v>4485</v>
      </c>
      <c r="AV496" s="13" t="s">
        <v>4485</v>
      </c>
      <c r="AY496" s="24">
        <v>0.73610738704920531</v>
      </c>
      <c r="AZ496" s="24">
        <v>2.0261382441549625</v>
      </c>
      <c r="BA496" s="24" t="s">
        <v>4485</v>
      </c>
      <c r="BF496" s="24">
        <v>2.4438413325395203E-2</v>
      </c>
      <c r="BG496" s="24">
        <v>-0.29227334283810003</v>
      </c>
      <c r="BH496" s="24"/>
      <c r="BL496" s="3"/>
    </row>
    <row r="497" spans="1:64" x14ac:dyDescent="0.25">
      <c r="A497" s="12">
        <v>45471</v>
      </c>
      <c r="B497" s="116">
        <v>-8.3722042817836601E-2</v>
      </c>
      <c r="C497" s="14">
        <v>5</v>
      </c>
      <c r="D497" s="14" t="s">
        <v>4485</v>
      </c>
      <c r="E497" s="113" t="s">
        <v>4485</v>
      </c>
      <c r="F497" s="15" t="s">
        <v>4485</v>
      </c>
      <c r="G497" s="14"/>
      <c r="H497" s="17">
        <v>-2.4477051127234328</v>
      </c>
      <c r="I497" s="14">
        <v>5</v>
      </c>
      <c r="J497" s="14" t="s">
        <v>4485</v>
      </c>
      <c r="K497" s="113" t="s">
        <v>4485</v>
      </c>
      <c r="L497" s="15" t="s">
        <v>4485</v>
      </c>
      <c r="M497" s="14"/>
      <c r="N497" s="116">
        <v>1.2417927490722303</v>
      </c>
      <c r="O497" s="14">
        <v>5</v>
      </c>
      <c r="P497" s="14" t="s">
        <v>4485</v>
      </c>
      <c r="Q497" s="113" t="s">
        <v>4485</v>
      </c>
      <c r="R497" s="15" t="s">
        <v>4485</v>
      </c>
      <c r="S497" s="14"/>
      <c r="T497" s="116">
        <v>-0.42796005706134388</v>
      </c>
      <c r="U497" s="14">
        <v>5</v>
      </c>
      <c r="V497" s="14" t="s">
        <v>4485</v>
      </c>
      <c r="W497" s="113" t="s">
        <v>4485</v>
      </c>
      <c r="X497" s="13" t="s">
        <v>4485</v>
      </c>
      <c r="Y497" s="14"/>
      <c r="Z497" s="17">
        <v>0.95007586157070234</v>
      </c>
      <c r="AA497" s="14">
        <v>5</v>
      </c>
      <c r="AB497" s="14" t="s">
        <v>4485</v>
      </c>
      <c r="AC497" s="113" t="s">
        <v>4485</v>
      </c>
      <c r="AD497" s="15" t="s">
        <v>4485</v>
      </c>
      <c r="AE497" s="14"/>
      <c r="AF497" s="17">
        <v>1.1856935609864969</v>
      </c>
      <c r="AG497" s="14">
        <v>5</v>
      </c>
      <c r="AH497" s="14" t="s">
        <v>4485</v>
      </c>
      <c r="AI497" s="113" t="s">
        <v>4485</v>
      </c>
      <c r="AJ497" s="15" t="s">
        <v>4485</v>
      </c>
      <c r="AK497" s="14"/>
      <c r="AL497" s="116">
        <v>0.97949188858279768</v>
      </c>
      <c r="AM497">
        <v>5</v>
      </c>
      <c r="AN497" t="s">
        <v>4485</v>
      </c>
      <c r="AO497" s="3" t="s">
        <v>4485</v>
      </c>
      <c r="AP497" s="13" t="s">
        <v>4485</v>
      </c>
      <c r="AQ497" s="14"/>
      <c r="AR497" s="17">
        <v>2.523927685218001</v>
      </c>
      <c r="AS497" s="14">
        <v>5</v>
      </c>
      <c r="AT497" s="14" t="s">
        <v>4485</v>
      </c>
      <c r="AU497" s="113" t="s">
        <v>4485</v>
      </c>
      <c r="AV497" s="15" t="s">
        <v>4485</v>
      </c>
      <c r="AY497" s="24">
        <v>-0.14098858366778869</v>
      </c>
      <c r="AZ497" s="24" t="s">
        <v>4485</v>
      </c>
      <c r="BA497" s="24" t="s">
        <v>4485</v>
      </c>
      <c r="BF497" s="24">
        <v>0.55456275078899486</v>
      </c>
      <c r="BG497" s="24"/>
      <c r="BH497" s="24"/>
      <c r="BL497" s="3"/>
    </row>
    <row r="498" spans="1:64" x14ac:dyDescent="0.25">
      <c r="X498" s="18"/>
      <c r="AL498" s="18"/>
      <c r="AM498" s="18"/>
      <c r="AN498" s="18"/>
      <c r="AO498" s="18"/>
      <c r="AP498" s="18"/>
      <c r="BL498" s="3"/>
    </row>
    <row r="499" spans="1:64" x14ac:dyDescent="0.25">
      <c r="BL499" s="3"/>
    </row>
    <row r="500" spans="1:64" x14ac:dyDescent="0.25">
      <c r="BL500" s="3"/>
    </row>
    <row r="501" spans="1:64" x14ac:dyDescent="0.25">
      <c r="BL501" s="3"/>
    </row>
    <row r="502" spans="1:64" x14ac:dyDescent="0.25">
      <c r="BL502" s="3"/>
    </row>
    <row r="503" spans="1:64" x14ac:dyDescent="0.25">
      <c r="BL503" s="3"/>
    </row>
    <row r="504" spans="1:64" x14ac:dyDescent="0.25">
      <c r="BL504" s="3"/>
    </row>
    <row r="505" spans="1:64" x14ac:dyDescent="0.25">
      <c r="BL505" s="3"/>
    </row>
    <row r="506" spans="1:64" x14ac:dyDescent="0.25">
      <c r="BL506" s="3"/>
    </row>
    <row r="507" spans="1:64" x14ac:dyDescent="0.25">
      <c r="BL507" s="3"/>
    </row>
    <row r="508" spans="1:64" x14ac:dyDescent="0.25">
      <c r="BL508" s="3"/>
    </row>
    <row r="509" spans="1:64" x14ac:dyDescent="0.25">
      <c r="BL509" s="3"/>
    </row>
    <row r="510" spans="1:64" x14ac:dyDescent="0.25">
      <c r="BL510" s="3"/>
    </row>
    <row r="511" spans="1:64" x14ac:dyDescent="0.25">
      <c r="BL511" s="3"/>
    </row>
    <row r="512" spans="1:64" x14ac:dyDescent="0.25">
      <c r="BL512" s="3"/>
    </row>
    <row r="513" spans="64:64" x14ac:dyDescent="0.25">
      <c r="BL513" s="3"/>
    </row>
    <row r="514" spans="64:64" x14ac:dyDescent="0.25">
      <c r="BL514" s="3"/>
    </row>
    <row r="515" spans="64:64" x14ac:dyDescent="0.25">
      <c r="BL515" s="3"/>
    </row>
    <row r="516" spans="64:64" x14ac:dyDescent="0.25">
      <c r="BL516" s="3"/>
    </row>
    <row r="517" spans="64:64" x14ac:dyDescent="0.25">
      <c r="BL517" s="3"/>
    </row>
    <row r="518" spans="64:64" x14ac:dyDescent="0.25">
      <c r="BL518" s="3"/>
    </row>
    <row r="519" spans="64:64" x14ac:dyDescent="0.25">
      <c r="BL519" s="3"/>
    </row>
    <row r="520" spans="64:64" x14ac:dyDescent="0.25">
      <c r="BL520" s="3"/>
    </row>
    <row r="521" spans="64:64" x14ac:dyDescent="0.25">
      <c r="BL521" s="3"/>
    </row>
    <row r="522" spans="64:64" x14ac:dyDescent="0.25">
      <c r="BL522" s="3"/>
    </row>
    <row r="523" spans="64:64" x14ac:dyDescent="0.25">
      <c r="BL523" s="3"/>
    </row>
    <row r="524" spans="64:64" x14ac:dyDescent="0.25">
      <c r="BL524" s="3"/>
    </row>
    <row r="525" spans="64:64" x14ac:dyDescent="0.25">
      <c r="BL525" s="3"/>
    </row>
    <row r="526" spans="64:64" x14ac:dyDescent="0.25">
      <c r="BL526" s="3"/>
    </row>
    <row r="527" spans="64:64" x14ac:dyDescent="0.25">
      <c r="BL527" s="3"/>
    </row>
    <row r="528" spans="64:64" x14ac:dyDescent="0.25">
      <c r="BL528" s="3"/>
    </row>
    <row r="529" spans="64:64" x14ac:dyDescent="0.25">
      <c r="BL529" s="3"/>
    </row>
    <row r="530" spans="64:64" x14ac:dyDescent="0.25">
      <c r="BL530" s="3"/>
    </row>
    <row r="531" spans="64:64" x14ac:dyDescent="0.25">
      <c r="BL531" s="3"/>
    </row>
    <row r="532" spans="64:64" x14ac:dyDescent="0.25">
      <c r="BL532" s="3"/>
    </row>
    <row r="533" spans="64:64" x14ac:dyDescent="0.25">
      <c r="BL533" s="3"/>
    </row>
    <row r="534" spans="64:64" x14ac:dyDescent="0.25">
      <c r="BL534" s="3"/>
    </row>
    <row r="535" spans="64:64" x14ac:dyDescent="0.25">
      <c r="BL535" s="3"/>
    </row>
    <row r="536" spans="64:64" x14ac:dyDescent="0.25">
      <c r="BL536" s="3"/>
    </row>
    <row r="537" spans="64:64" x14ac:dyDescent="0.25">
      <c r="BL537" s="3"/>
    </row>
    <row r="538" spans="64:64" x14ac:dyDescent="0.25">
      <c r="BL538" s="3"/>
    </row>
    <row r="539" spans="64:64" x14ac:dyDescent="0.25">
      <c r="BL539" s="3"/>
    </row>
    <row r="540" spans="64:64" x14ac:dyDescent="0.25">
      <c r="BL540" s="3"/>
    </row>
    <row r="541" spans="64:64" x14ac:dyDescent="0.25">
      <c r="BL541" s="3"/>
    </row>
    <row r="542" spans="64:64" x14ac:dyDescent="0.25">
      <c r="BL542" s="3"/>
    </row>
    <row r="543" spans="64:64" x14ac:dyDescent="0.25">
      <c r="BL543" s="3"/>
    </row>
    <row r="544" spans="64:64" x14ac:dyDescent="0.25">
      <c r="BL544" s="3"/>
    </row>
    <row r="545" spans="64:64" x14ac:dyDescent="0.25">
      <c r="BL545" s="3"/>
    </row>
    <row r="546" spans="64:64" x14ac:dyDescent="0.25">
      <c r="BL546" s="3"/>
    </row>
    <row r="547" spans="64:64" x14ac:dyDescent="0.25">
      <c r="BL547" s="3"/>
    </row>
    <row r="548" spans="64:64" x14ac:dyDescent="0.25">
      <c r="BL548" s="3"/>
    </row>
    <row r="549" spans="64:64" x14ac:dyDescent="0.25">
      <c r="BL549" s="3"/>
    </row>
    <row r="550" spans="64:64" x14ac:dyDescent="0.25">
      <c r="BL550" s="3"/>
    </row>
    <row r="551" spans="64:64" x14ac:dyDescent="0.25">
      <c r="BL551" s="3"/>
    </row>
    <row r="552" spans="64:64" x14ac:dyDescent="0.25">
      <c r="BL552" s="3"/>
    </row>
    <row r="553" spans="64:64" x14ac:dyDescent="0.25">
      <c r="BL553" s="3"/>
    </row>
    <row r="554" spans="64:64" x14ac:dyDescent="0.25">
      <c r="BL554" s="3"/>
    </row>
    <row r="555" spans="64:64" x14ac:dyDescent="0.25">
      <c r="BL555" s="3"/>
    </row>
    <row r="556" spans="64:64" x14ac:dyDescent="0.25">
      <c r="BL556" s="3"/>
    </row>
    <row r="557" spans="64:64" x14ac:dyDescent="0.25">
      <c r="BL557" s="3"/>
    </row>
    <row r="558" spans="64:64" x14ac:dyDescent="0.25">
      <c r="BL558" s="3"/>
    </row>
    <row r="559" spans="64:64" x14ac:dyDescent="0.25">
      <c r="BL559" s="3"/>
    </row>
    <row r="560" spans="64:64" x14ac:dyDescent="0.25">
      <c r="BL560" s="3"/>
    </row>
    <row r="561" spans="64:64" x14ac:dyDescent="0.25">
      <c r="BL561" s="3"/>
    </row>
    <row r="562" spans="64:64" x14ac:dyDescent="0.25">
      <c r="BL562" s="3"/>
    </row>
    <row r="563" spans="64:64" x14ac:dyDescent="0.25">
      <c r="BL563" s="3"/>
    </row>
    <row r="564" spans="64:64" x14ac:dyDescent="0.25">
      <c r="BL564" s="3"/>
    </row>
    <row r="565" spans="64:64" x14ac:dyDescent="0.25">
      <c r="BL565" s="3"/>
    </row>
    <row r="566" spans="64:64" x14ac:dyDescent="0.25">
      <c r="BL566" s="3"/>
    </row>
    <row r="567" spans="64:64" x14ac:dyDescent="0.25">
      <c r="BL567" s="3"/>
    </row>
    <row r="568" spans="64:64" x14ac:dyDescent="0.25">
      <c r="BL568" s="3"/>
    </row>
    <row r="569" spans="64:64" x14ac:dyDescent="0.25">
      <c r="BL569" s="3"/>
    </row>
    <row r="570" spans="64:64" x14ac:dyDescent="0.25">
      <c r="BL570" s="3"/>
    </row>
    <row r="571" spans="64:64" x14ac:dyDescent="0.25">
      <c r="BL571" s="3"/>
    </row>
    <row r="572" spans="64:64" x14ac:dyDescent="0.25">
      <c r="BL572" s="3"/>
    </row>
    <row r="573" spans="64:64" x14ac:dyDescent="0.25">
      <c r="BL573" s="3"/>
    </row>
    <row r="574" spans="64:64" x14ac:dyDescent="0.25">
      <c r="BL574" s="3"/>
    </row>
    <row r="575" spans="64:64" x14ac:dyDescent="0.25">
      <c r="BL575" s="3"/>
    </row>
    <row r="576" spans="64:64" x14ac:dyDescent="0.25">
      <c r="BL576" s="3"/>
    </row>
    <row r="577" spans="64:64" x14ac:dyDescent="0.25">
      <c r="BL577" s="3"/>
    </row>
    <row r="578" spans="64:64" x14ac:dyDescent="0.25">
      <c r="BL578" s="3"/>
    </row>
    <row r="579" spans="64:64" x14ac:dyDescent="0.25">
      <c r="BL579" s="3"/>
    </row>
    <row r="580" spans="64:64" x14ac:dyDescent="0.25">
      <c r="BL580" s="3"/>
    </row>
    <row r="581" spans="64:64" x14ac:dyDescent="0.25">
      <c r="BL581" s="3"/>
    </row>
    <row r="582" spans="64:64" x14ac:dyDescent="0.25">
      <c r="BL582" s="3"/>
    </row>
    <row r="583" spans="64:64" x14ac:dyDescent="0.25">
      <c r="BL583" s="3"/>
    </row>
    <row r="584" spans="64:64" x14ac:dyDescent="0.25">
      <c r="BL584" s="3"/>
    </row>
    <row r="585" spans="64:64" x14ac:dyDescent="0.25">
      <c r="BL585" s="3"/>
    </row>
    <row r="586" spans="64:64" x14ac:dyDescent="0.25">
      <c r="BL586" s="3"/>
    </row>
    <row r="587" spans="64:64" x14ac:dyDescent="0.25">
      <c r="BL587" s="3"/>
    </row>
    <row r="588" spans="64:64" x14ac:dyDescent="0.25">
      <c r="BL588" s="3"/>
    </row>
    <row r="589" spans="64:64" x14ac:dyDescent="0.25">
      <c r="BL589" s="3"/>
    </row>
    <row r="590" spans="64:64" x14ac:dyDescent="0.25">
      <c r="BL590" s="3"/>
    </row>
    <row r="591" spans="64:64" x14ac:dyDescent="0.25">
      <c r="BL591" s="3"/>
    </row>
    <row r="592" spans="64:64" x14ac:dyDescent="0.25">
      <c r="BL592" s="3"/>
    </row>
    <row r="593" spans="64:64" x14ac:dyDescent="0.25">
      <c r="BL593" s="3"/>
    </row>
    <row r="594" spans="64:64" x14ac:dyDescent="0.25">
      <c r="BL594" s="3"/>
    </row>
    <row r="595" spans="64:64" x14ac:dyDescent="0.25">
      <c r="BL595" s="3"/>
    </row>
    <row r="596" spans="64:64" x14ac:dyDescent="0.25">
      <c r="BL596" s="3"/>
    </row>
    <row r="597" spans="64:64" x14ac:dyDescent="0.25">
      <c r="BL597" s="3"/>
    </row>
    <row r="598" spans="64:64" x14ac:dyDescent="0.25">
      <c r="BL598" s="3"/>
    </row>
    <row r="599" spans="64:64" x14ac:dyDescent="0.25">
      <c r="BL599" s="3"/>
    </row>
    <row r="600" spans="64:64" x14ac:dyDescent="0.25">
      <c r="BL600" s="3"/>
    </row>
    <row r="601" spans="64:64" x14ac:dyDescent="0.25">
      <c r="BL601" s="3"/>
    </row>
    <row r="602" spans="64:64" x14ac:dyDescent="0.25">
      <c r="BL602" s="3"/>
    </row>
    <row r="603" spans="64:64" x14ac:dyDescent="0.25">
      <c r="BL603" s="3"/>
    </row>
    <row r="604" spans="64:64" x14ac:dyDescent="0.25">
      <c r="BL604" s="3"/>
    </row>
    <row r="605" spans="64:64" x14ac:dyDescent="0.25">
      <c r="BL605" s="3"/>
    </row>
    <row r="606" spans="64:64" x14ac:dyDescent="0.25">
      <c r="BL606" s="3"/>
    </row>
    <row r="607" spans="64:64" x14ac:dyDescent="0.25">
      <c r="BL607" s="3"/>
    </row>
    <row r="608" spans="64:64" x14ac:dyDescent="0.25">
      <c r="BL608" s="3"/>
    </row>
    <row r="609" spans="64:64" x14ac:dyDescent="0.25">
      <c r="BL609" s="3"/>
    </row>
    <row r="610" spans="64:64" x14ac:dyDescent="0.25">
      <c r="BL610" s="3"/>
    </row>
    <row r="611" spans="64:64" x14ac:dyDescent="0.25">
      <c r="BL611" s="3"/>
    </row>
    <row r="612" spans="64:64" x14ac:dyDescent="0.25">
      <c r="BL612" s="3"/>
    </row>
    <row r="613" spans="64:64" x14ac:dyDescent="0.25">
      <c r="BL613" s="3"/>
    </row>
    <row r="614" spans="64:64" x14ac:dyDescent="0.25">
      <c r="BL614" s="3"/>
    </row>
    <row r="615" spans="64:64" x14ac:dyDescent="0.25">
      <c r="BL615" s="3"/>
    </row>
    <row r="616" spans="64:64" x14ac:dyDescent="0.25">
      <c r="BL616" s="3"/>
    </row>
    <row r="617" spans="64:64" x14ac:dyDescent="0.25">
      <c r="BL617" s="3"/>
    </row>
    <row r="618" spans="64:64" x14ac:dyDescent="0.25">
      <c r="BL618" s="3"/>
    </row>
    <row r="619" spans="64:64" x14ac:dyDescent="0.25">
      <c r="BL619" s="3"/>
    </row>
    <row r="620" spans="64:64" x14ac:dyDescent="0.25">
      <c r="BL620" s="3"/>
    </row>
    <row r="621" spans="64:64" x14ac:dyDescent="0.25">
      <c r="BL621" s="3"/>
    </row>
    <row r="622" spans="64:64" x14ac:dyDescent="0.25">
      <c r="BL622" s="3"/>
    </row>
    <row r="623" spans="64:64" x14ac:dyDescent="0.25">
      <c r="BL623" s="3"/>
    </row>
    <row r="624" spans="64:64" x14ac:dyDescent="0.25">
      <c r="BL624" s="3"/>
    </row>
    <row r="625" spans="64:64" x14ac:dyDescent="0.25">
      <c r="BL625" s="3"/>
    </row>
    <row r="626" spans="64:64" x14ac:dyDescent="0.25">
      <c r="BL626" s="3"/>
    </row>
    <row r="627" spans="64:64" x14ac:dyDescent="0.25">
      <c r="BL627" s="3"/>
    </row>
    <row r="628" spans="64:64" x14ac:dyDescent="0.25">
      <c r="BL628" s="3"/>
    </row>
    <row r="629" spans="64:64" x14ac:dyDescent="0.25">
      <c r="BL629" s="3"/>
    </row>
    <row r="630" spans="64:64" x14ac:dyDescent="0.25">
      <c r="BL630" s="3"/>
    </row>
    <row r="631" spans="64:64" x14ac:dyDescent="0.25">
      <c r="BL631" s="3"/>
    </row>
    <row r="632" spans="64:64" x14ac:dyDescent="0.25">
      <c r="BL632" s="3"/>
    </row>
    <row r="633" spans="64:64" x14ac:dyDescent="0.25">
      <c r="BL633" s="3"/>
    </row>
    <row r="634" spans="64:64" x14ac:dyDescent="0.25">
      <c r="BL634" s="3"/>
    </row>
    <row r="635" spans="64:64" x14ac:dyDescent="0.25">
      <c r="BL635" s="3"/>
    </row>
    <row r="636" spans="64:64" x14ac:dyDescent="0.25">
      <c r="BL636" s="3"/>
    </row>
    <row r="637" spans="64:64" x14ac:dyDescent="0.25">
      <c r="BL637" s="3"/>
    </row>
    <row r="638" spans="64:64" x14ac:dyDescent="0.25">
      <c r="BL638" s="3"/>
    </row>
    <row r="639" spans="64:64" x14ac:dyDescent="0.25">
      <c r="BL639" s="3"/>
    </row>
    <row r="640" spans="64:64" x14ac:dyDescent="0.25">
      <c r="BL640" s="3"/>
    </row>
    <row r="641" spans="64:64" x14ac:dyDescent="0.25">
      <c r="BL641" s="3"/>
    </row>
    <row r="642" spans="64:64" x14ac:dyDescent="0.25">
      <c r="BL642" s="3"/>
    </row>
    <row r="643" spans="64:64" x14ac:dyDescent="0.25">
      <c r="BL643" s="3"/>
    </row>
    <row r="644" spans="64:64" x14ac:dyDescent="0.25">
      <c r="BL644" s="3"/>
    </row>
    <row r="645" spans="64:64" x14ac:dyDescent="0.25">
      <c r="BL645" s="3"/>
    </row>
    <row r="646" spans="64:64" x14ac:dyDescent="0.25">
      <c r="BL646" s="3"/>
    </row>
    <row r="647" spans="64:64" x14ac:dyDescent="0.25">
      <c r="BL647" s="3"/>
    </row>
    <row r="648" spans="64:64" x14ac:dyDescent="0.25">
      <c r="BL648" s="3"/>
    </row>
    <row r="649" spans="64:64" x14ac:dyDescent="0.25">
      <c r="BL649" s="3"/>
    </row>
    <row r="650" spans="64:64" x14ac:dyDescent="0.25">
      <c r="BL650" s="3"/>
    </row>
    <row r="651" spans="64:64" x14ac:dyDescent="0.25">
      <c r="BL651" s="3"/>
    </row>
    <row r="652" spans="64:64" x14ac:dyDescent="0.25">
      <c r="BL652" s="3"/>
    </row>
    <row r="653" spans="64:64" x14ac:dyDescent="0.25">
      <c r="BL653" s="3"/>
    </row>
    <row r="654" spans="64:64" x14ac:dyDescent="0.25">
      <c r="BL654" s="3"/>
    </row>
    <row r="655" spans="64:64" x14ac:dyDescent="0.25">
      <c r="BL655" s="3"/>
    </row>
    <row r="656" spans="64:64" x14ac:dyDescent="0.25">
      <c r="BL656" s="3"/>
    </row>
    <row r="657" spans="64:64" x14ac:dyDescent="0.25">
      <c r="BL657" s="3"/>
    </row>
    <row r="658" spans="64:64" x14ac:dyDescent="0.25">
      <c r="BL658" s="3"/>
    </row>
    <row r="659" spans="64:64" x14ac:dyDescent="0.25">
      <c r="BL659" s="3"/>
    </row>
    <row r="660" spans="64:64" x14ac:dyDescent="0.25">
      <c r="BL660" s="3"/>
    </row>
    <row r="661" spans="64:64" x14ac:dyDescent="0.25">
      <c r="BL661" s="3"/>
    </row>
    <row r="662" spans="64:64" x14ac:dyDescent="0.25">
      <c r="BL662" s="3"/>
    </row>
    <row r="663" spans="64:64" x14ac:dyDescent="0.25">
      <c r="BL663" s="3"/>
    </row>
    <row r="664" spans="64:64" x14ac:dyDescent="0.25">
      <c r="BL664" s="3"/>
    </row>
    <row r="665" spans="64:64" x14ac:dyDescent="0.25">
      <c r="BL665" s="3"/>
    </row>
    <row r="666" spans="64:64" x14ac:dyDescent="0.25">
      <c r="BL666" s="3"/>
    </row>
    <row r="667" spans="64:64" x14ac:dyDescent="0.25">
      <c r="BL667" s="3"/>
    </row>
  </sheetData>
  <mergeCells count="14">
    <mergeCell ref="AF1:AJ1"/>
    <mergeCell ref="AY1:BA2"/>
    <mergeCell ref="B1:F1"/>
    <mergeCell ref="H1:L1"/>
    <mergeCell ref="N1:R1"/>
    <mergeCell ref="T1:X1"/>
    <mergeCell ref="Z1:AD1"/>
    <mergeCell ref="BX68:BY68"/>
    <mergeCell ref="BX69:BY69"/>
    <mergeCell ref="BX70:BY70"/>
    <mergeCell ref="AL1:AP1"/>
    <mergeCell ref="AR1:AV1"/>
    <mergeCell ref="BF1:BH2"/>
    <mergeCell ref="BL1:B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16E7-7FB0-4D27-9380-A46739EA3E21}">
  <dimension ref="A1:DX1400"/>
  <sheetViews>
    <sheetView topLeftCell="J970" zoomScale="128" zoomScaleNormal="102" workbookViewId="0">
      <selection activeCell="S987" sqref="S987"/>
    </sheetView>
  </sheetViews>
  <sheetFormatPr defaultRowHeight="15" x14ac:dyDescent="0.25"/>
  <cols>
    <col min="1" max="5" width="13.140625" customWidth="1"/>
    <col min="6" max="7" width="16.42578125" customWidth="1"/>
    <col min="8" max="8" width="13.140625" customWidth="1"/>
    <col min="9" max="9" width="17.42578125" bestFit="1" customWidth="1"/>
    <col min="10" max="10" width="30.42578125" bestFit="1" customWidth="1"/>
    <col min="11" max="11" width="16.28515625" bestFit="1" customWidth="1"/>
    <col min="12" max="12" width="13.140625" customWidth="1"/>
    <col min="13" max="14" width="16.140625" customWidth="1"/>
    <col min="15" max="15" width="27.5703125" customWidth="1"/>
    <col min="16" max="16" width="45.28515625" customWidth="1"/>
    <col min="17" max="17" width="27.42578125" customWidth="1"/>
    <col min="18" max="18" width="14.28515625" bestFit="1" customWidth="1"/>
    <col min="19" max="20" width="14.5703125" bestFit="1" customWidth="1"/>
    <col min="21" max="21" width="13.42578125" bestFit="1" customWidth="1"/>
    <col min="22" max="22" width="13" bestFit="1" customWidth="1"/>
    <col min="23" max="23" width="12.28515625" bestFit="1" customWidth="1"/>
    <col min="24" max="24" width="14.5703125" bestFit="1" customWidth="1"/>
    <col min="25" max="25" width="13.42578125" bestFit="1" customWidth="1"/>
    <col min="26" max="26" width="15.5703125" bestFit="1" customWidth="1"/>
    <col min="27" max="27" width="12.85546875" bestFit="1" customWidth="1"/>
    <col min="28" max="28" width="17.140625" bestFit="1" customWidth="1"/>
    <col min="29" max="29" width="27.7109375" bestFit="1" customWidth="1"/>
    <col min="30" max="30" width="17.5703125" bestFit="1" customWidth="1"/>
    <col min="31" max="31" width="18.42578125" bestFit="1" customWidth="1"/>
    <col min="32" max="32" width="20.28515625" bestFit="1" customWidth="1"/>
    <col min="33" max="33" width="12" bestFit="1" customWidth="1"/>
    <col min="34" max="34" width="17.5703125" bestFit="1" customWidth="1"/>
    <col min="35" max="35" width="17.7109375" bestFit="1" customWidth="1"/>
    <col min="36" max="36" width="17.5703125" bestFit="1" customWidth="1"/>
    <col min="37" max="37" width="16.28515625" bestFit="1" customWidth="1"/>
    <col min="38" max="38" width="15.28515625" bestFit="1" customWidth="1"/>
    <col min="39" max="39" width="14.5703125" bestFit="1" customWidth="1"/>
    <col min="40" max="40" width="17.5703125" bestFit="1" customWidth="1"/>
    <col min="41" max="41" width="15.5703125" bestFit="1" customWidth="1"/>
    <col min="42" max="42" width="18.42578125" bestFit="1" customWidth="1"/>
    <col min="43" max="43" width="12.28515625" bestFit="1" customWidth="1"/>
    <col min="44" max="44" width="18.85546875" bestFit="1" customWidth="1"/>
    <col min="45" max="45" width="31.28515625" bestFit="1" customWidth="1"/>
    <col min="46" max="46" width="17.5703125" bestFit="1" customWidth="1"/>
    <col min="47" max="47" width="18.42578125" bestFit="1" customWidth="1"/>
    <col min="48" max="48" width="20.28515625" bestFit="1" customWidth="1"/>
    <col min="49" max="61" width="18.42578125" customWidth="1"/>
    <col min="62" max="62" width="17.5703125" bestFit="1" customWidth="1"/>
    <col min="63" max="63" width="18.42578125" customWidth="1"/>
    <col min="64" max="64" width="20.28515625" bestFit="1" customWidth="1"/>
    <col min="65" max="67" width="16" customWidth="1"/>
    <col min="69" max="71" width="12" customWidth="1"/>
    <col min="73" max="77" width="9.28515625" bestFit="1" customWidth="1"/>
    <col min="78" max="78" width="20.5703125" bestFit="1" customWidth="1"/>
    <col min="79" max="79" width="18.42578125" bestFit="1" customWidth="1"/>
    <col min="80" max="80" width="20.28515625" bestFit="1" customWidth="1"/>
    <col min="81" max="83" width="10.7109375" customWidth="1"/>
    <col min="85" max="86" width="11.5703125" bestFit="1" customWidth="1"/>
    <col min="87" max="87" width="9.28515625" bestFit="1" customWidth="1"/>
    <col min="90" max="91" width="9.28515625" bestFit="1" customWidth="1"/>
    <col min="92" max="93" width="9.42578125" bestFit="1" customWidth="1"/>
    <col min="94" max="94" width="17.5703125" bestFit="1" customWidth="1"/>
    <col min="95" max="95" width="18.42578125" bestFit="1" customWidth="1"/>
    <col min="96" max="96" width="21.42578125" bestFit="1" customWidth="1"/>
    <col min="97" max="99" width="11.28515625" customWidth="1"/>
    <col min="101" max="102" width="11.140625" customWidth="1"/>
    <col min="103" max="103" width="9.28515625" bestFit="1" customWidth="1"/>
    <col min="105" max="109" width="9.28515625" bestFit="1" customWidth="1"/>
    <col min="110" max="110" width="17.5703125" bestFit="1" customWidth="1"/>
    <col min="111" max="111" width="18.42578125" bestFit="1" customWidth="1"/>
    <col min="112" max="112" width="20.28515625" bestFit="1" customWidth="1"/>
    <col min="113" max="114" width="10" bestFit="1" customWidth="1"/>
    <col min="115" max="115" width="9.28515625" bestFit="1" customWidth="1"/>
    <col min="117" max="118" width="10.5703125" bestFit="1" customWidth="1"/>
    <col min="126" max="126" width="17.5703125" bestFit="1" customWidth="1"/>
    <col min="127" max="127" width="18.42578125" bestFit="1" customWidth="1"/>
    <col min="128" max="128" width="20.28515625" bestFit="1" customWidth="1"/>
  </cols>
  <sheetData>
    <row r="1" spans="1:63" ht="30" hidden="1" customHeight="1" x14ac:dyDescent="0.25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Q1" s="261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G1" s="261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W1" s="261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</row>
    <row r="2" spans="1:63" hidden="1" x14ac:dyDescent="0.2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</row>
    <row r="3" spans="1:63" hidden="1" x14ac:dyDescent="0.25">
      <c r="A3" s="263"/>
      <c r="B3" s="263"/>
      <c r="C3" s="263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43"/>
      <c r="O3" s="258"/>
      <c r="Q3" s="263"/>
      <c r="R3" s="263"/>
      <c r="S3" s="263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43"/>
      <c r="AE3" s="258"/>
      <c r="AG3" s="263"/>
      <c r="AH3" s="263"/>
      <c r="AI3" s="263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43"/>
      <c r="AU3" s="258"/>
      <c r="AW3" s="263"/>
      <c r="AX3" s="263"/>
      <c r="AY3" s="263"/>
      <c r="AZ3" s="258"/>
      <c r="BA3" s="258"/>
      <c r="BB3" s="258"/>
      <c r="BC3" s="258"/>
      <c r="BD3" s="258"/>
      <c r="BE3" s="258"/>
      <c r="BF3" s="258"/>
      <c r="BG3" s="258"/>
      <c r="BH3" s="258"/>
      <c r="BI3" s="258"/>
      <c r="BJ3" s="43"/>
      <c r="BK3" s="258"/>
    </row>
    <row r="4" spans="1:63" hidden="1" x14ac:dyDescent="0.25">
      <c r="A4" s="263"/>
      <c r="B4" s="263"/>
      <c r="C4" s="263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43"/>
      <c r="O4" s="258"/>
      <c r="Q4" s="263"/>
      <c r="R4" s="263"/>
      <c r="S4" s="263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43"/>
      <c r="AE4" s="258"/>
      <c r="AG4" s="263"/>
      <c r="AH4" s="263"/>
      <c r="AI4" s="263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43"/>
      <c r="AU4" s="258"/>
      <c r="AW4" s="263"/>
      <c r="AX4" s="263"/>
      <c r="AY4" s="263"/>
      <c r="AZ4" s="258"/>
      <c r="BA4" s="258"/>
      <c r="BB4" s="258"/>
      <c r="BC4" s="258"/>
      <c r="BD4" s="258"/>
      <c r="BE4" s="258"/>
      <c r="BF4" s="258"/>
      <c r="BG4" s="258"/>
      <c r="BH4" s="258"/>
      <c r="BI4" s="258"/>
      <c r="BJ4" s="43"/>
      <c r="BK4" s="258"/>
    </row>
    <row r="5" spans="1:63" hidden="1" x14ac:dyDescent="0.25">
      <c r="A5" s="186"/>
      <c r="B5" s="186"/>
      <c r="C5" s="187"/>
      <c r="D5" s="188"/>
      <c r="E5" s="188"/>
      <c r="F5" s="188"/>
      <c r="G5" s="188"/>
      <c r="H5" s="188"/>
      <c r="I5" s="189"/>
      <c r="J5" s="188"/>
      <c r="K5" s="190"/>
      <c r="L5" s="191"/>
      <c r="M5" s="191"/>
      <c r="N5" s="190"/>
      <c r="O5" s="190"/>
      <c r="Q5" s="186"/>
      <c r="R5" s="186"/>
      <c r="S5" s="187"/>
      <c r="T5" s="188"/>
      <c r="U5" s="191"/>
      <c r="V5" s="191"/>
      <c r="W5" s="191"/>
      <c r="X5" s="191"/>
      <c r="Y5" s="192"/>
      <c r="Z5" s="191"/>
      <c r="AA5" s="190"/>
      <c r="AB5" s="191"/>
      <c r="AC5" s="191"/>
      <c r="AD5" s="190"/>
      <c r="AE5" s="190"/>
      <c r="AG5" s="186"/>
      <c r="AH5" s="186"/>
      <c r="AI5" s="187"/>
      <c r="AJ5" s="188"/>
      <c r="AK5" s="188"/>
      <c r="AL5" s="188"/>
      <c r="AM5" s="188"/>
      <c r="AN5" s="188"/>
      <c r="AO5" s="189"/>
      <c r="AP5" s="188"/>
      <c r="AQ5" s="190"/>
      <c r="AR5" s="191"/>
      <c r="AS5" s="191"/>
      <c r="AT5" s="190"/>
      <c r="AU5" s="190"/>
      <c r="AW5" s="186"/>
      <c r="AX5" s="186"/>
      <c r="AY5" s="187"/>
      <c r="AZ5" s="188"/>
      <c r="BA5" s="188"/>
      <c r="BB5" s="188"/>
      <c r="BC5" s="188"/>
      <c r="BD5" s="188"/>
      <c r="BE5" s="189"/>
      <c r="BF5" s="188"/>
      <c r="BG5" s="190"/>
      <c r="BH5" s="191"/>
      <c r="BI5" s="191"/>
      <c r="BJ5" s="190"/>
      <c r="BK5" s="190"/>
    </row>
    <row r="6" spans="1:63" hidden="1" x14ac:dyDescent="0.25">
      <c r="A6" s="186"/>
      <c r="B6" s="186"/>
      <c r="C6" s="187"/>
      <c r="D6" s="188"/>
      <c r="E6" s="188"/>
      <c r="F6" s="188"/>
      <c r="G6" s="188"/>
      <c r="H6" s="188"/>
      <c r="I6" s="189"/>
      <c r="J6" s="188"/>
      <c r="K6" s="190"/>
      <c r="L6" s="191"/>
      <c r="M6" s="191"/>
      <c r="N6" s="190"/>
      <c r="O6" s="190"/>
      <c r="Q6" s="186"/>
      <c r="R6" s="186"/>
      <c r="S6" s="187"/>
      <c r="T6" s="188"/>
      <c r="U6" s="191"/>
      <c r="V6" s="191"/>
      <c r="W6" s="191"/>
      <c r="X6" s="191"/>
      <c r="Y6" s="192"/>
      <c r="Z6" s="191"/>
      <c r="AA6" s="190"/>
      <c r="AB6" s="191"/>
      <c r="AC6" s="191"/>
      <c r="AD6" s="190"/>
      <c r="AE6" s="190"/>
      <c r="AG6" s="186"/>
      <c r="AH6" s="186"/>
      <c r="AI6" s="187"/>
      <c r="AJ6" s="188"/>
      <c r="AK6" s="188"/>
      <c r="AL6" s="188"/>
      <c r="AM6" s="188"/>
      <c r="AN6" s="188"/>
      <c r="AO6" s="189"/>
      <c r="AP6" s="188"/>
      <c r="AQ6" s="190"/>
      <c r="AR6" s="191"/>
      <c r="AS6" s="191"/>
      <c r="AT6" s="190"/>
      <c r="AU6" s="190"/>
      <c r="AW6" s="186"/>
      <c r="AX6" s="186"/>
      <c r="AY6" s="187"/>
      <c r="AZ6" s="188"/>
      <c r="BA6" s="188"/>
      <c r="BB6" s="188"/>
      <c r="BC6" s="188"/>
      <c r="BD6" s="188"/>
      <c r="BE6" s="189"/>
      <c r="BF6" s="188"/>
      <c r="BG6" s="190"/>
      <c r="BH6" s="191"/>
      <c r="BI6" s="191"/>
      <c r="BJ6" s="190"/>
      <c r="BK6" s="190"/>
    </row>
    <row r="7" spans="1:63" hidden="1" x14ac:dyDescent="0.25">
      <c r="A7" s="186"/>
      <c r="B7" s="186"/>
      <c r="C7" s="187"/>
      <c r="D7" s="188"/>
      <c r="E7" s="188"/>
      <c r="F7" s="188"/>
      <c r="G7" s="188"/>
      <c r="H7" s="188"/>
      <c r="I7" s="189"/>
      <c r="J7" s="188"/>
      <c r="K7" s="190"/>
      <c r="L7" s="191"/>
      <c r="M7" s="191"/>
      <c r="N7" s="190"/>
      <c r="O7" s="190"/>
      <c r="Q7" s="186"/>
      <c r="R7" s="186"/>
      <c r="S7" s="187"/>
      <c r="T7" s="188"/>
      <c r="U7" s="191"/>
      <c r="V7" s="191"/>
      <c r="W7" s="191"/>
      <c r="X7" s="191"/>
      <c r="Y7" s="192"/>
      <c r="Z7" s="191"/>
      <c r="AA7" s="190"/>
      <c r="AB7" s="191"/>
      <c r="AC7" s="191"/>
      <c r="AD7" s="190"/>
      <c r="AE7" s="190"/>
      <c r="AG7" s="186"/>
      <c r="AH7" s="186"/>
      <c r="AI7" s="187"/>
      <c r="AJ7" s="188"/>
      <c r="AK7" s="188"/>
      <c r="AL7" s="188"/>
      <c r="AM7" s="188"/>
      <c r="AN7" s="188"/>
      <c r="AO7" s="189"/>
      <c r="AP7" s="188"/>
      <c r="AQ7" s="190"/>
      <c r="AR7" s="191"/>
      <c r="AS7" s="191"/>
      <c r="AT7" s="190"/>
      <c r="AU7" s="190"/>
      <c r="AW7" s="186"/>
      <c r="AX7" s="186"/>
      <c r="AY7" s="187"/>
      <c r="AZ7" s="188"/>
      <c r="BA7" s="188"/>
      <c r="BB7" s="188"/>
      <c r="BC7" s="188"/>
      <c r="BD7" s="188"/>
      <c r="BE7" s="189"/>
      <c r="BF7" s="188"/>
      <c r="BG7" s="190"/>
      <c r="BH7" s="191"/>
      <c r="BI7" s="191"/>
      <c r="BJ7" s="190"/>
      <c r="BK7" s="190"/>
    </row>
    <row r="8" spans="1:63" hidden="1" x14ac:dyDescent="0.25">
      <c r="A8" s="186"/>
      <c r="B8" s="186"/>
      <c r="C8" s="187"/>
      <c r="D8" s="188"/>
      <c r="E8" s="188"/>
      <c r="F8" s="188"/>
      <c r="G8" s="188"/>
      <c r="H8" s="188"/>
      <c r="I8" s="189"/>
      <c r="J8" s="188"/>
      <c r="K8" s="190"/>
      <c r="L8" s="191"/>
      <c r="M8" s="191"/>
      <c r="N8" s="190"/>
      <c r="O8" s="190"/>
      <c r="Q8" s="186"/>
      <c r="R8" s="186"/>
      <c r="S8" s="187"/>
      <c r="T8" s="188"/>
      <c r="U8" s="191"/>
      <c r="V8" s="191"/>
      <c r="W8" s="191"/>
      <c r="X8" s="191"/>
      <c r="Y8" s="192"/>
      <c r="Z8" s="191"/>
      <c r="AA8" s="190"/>
      <c r="AB8" s="191"/>
      <c r="AC8" s="191"/>
      <c r="AD8" s="190"/>
      <c r="AE8" s="190"/>
      <c r="AG8" s="186"/>
      <c r="AH8" s="186"/>
      <c r="AI8" s="187"/>
      <c r="AJ8" s="188"/>
      <c r="AK8" s="188"/>
      <c r="AL8" s="188"/>
      <c r="AM8" s="188"/>
      <c r="AN8" s="188"/>
      <c r="AO8" s="189"/>
      <c r="AP8" s="188"/>
      <c r="AQ8" s="190"/>
      <c r="AR8" s="191"/>
      <c r="AS8" s="191"/>
      <c r="AT8" s="190"/>
      <c r="AU8" s="190"/>
      <c r="AW8" s="186"/>
      <c r="AX8" s="186"/>
      <c r="AY8" s="187"/>
      <c r="AZ8" s="188"/>
      <c r="BA8" s="188"/>
      <c r="BB8" s="188"/>
      <c r="BC8" s="188"/>
      <c r="BD8" s="188"/>
      <c r="BE8" s="189"/>
      <c r="BF8" s="188"/>
      <c r="BG8" s="190"/>
      <c r="BH8" s="191"/>
      <c r="BI8" s="191"/>
      <c r="BJ8" s="190"/>
      <c r="BK8" s="190"/>
    </row>
    <row r="9" spans="1:63" hidden="1" x14ac:dyDescent="0.25">
      <c r="A9" s="186"/>
      <c r="B9" s="186"/>
      <c r="C9" s="187"/>
      <c r="D9" s="188"/>
      <c r="E9" s="188"/>
      <c r="F9" s="188"/>
      <c r="G9" s="188"/>
      <c r="H9" s="188"/>
      <c r="I9" s="189"/>
      <c r="J9" s="188"/>
      <c r="K9" s="190"/>
      <c r="L9" s="191"/>
      <c r="M9" s="191"/>
      <c r="N9" s="190"/>
      <c r="O9" s="190"/>
      <c r="Q9" s="186"/>
      <c r="R9" s="186"/>
      <c r="S9" s="187"/>
      <c r="T9" s="188"/>
      <c r="U9" s="191"/>
      <c r="V9" s="191"/>
      <c r="W9" s="191"/>
      <c r="X9" s="191"/>
      <c r="Y9" s="192"/>
      <c r="Z9" s="191"/>
      <c r="AA9" s="190"/>
      <c r="AB9" s="191"/>
      <c r="AC9" s="191"/>
      <c r="AD9" s="190"/>
      <c r="AE9" s="190"/>
      <c r="AG9" s="186"/>
      <c r="AH9" s="186"/>
      <c r="AI9" s="187"/>
      <c r="AJ9" s="188"/>
      <c r="AK9" s="188"/>
      <c r="AL9" s="188"/>
      <c r="AM9" s="188"/>
      <c r="AN9" s="188"/>
      <c r="AO9" s="189"/>
      <c r="AP9" s="188"/>
      <c r="AQ9" s="190"/>
      <c r="AR9" s="191"/>
      <c r="AS9" s="191"/>
      <c r="AT9" s="190"/>
      <c r="AU9" s="190"/>
      <c r="AW9" s="186"/>
      <c r="AX9" s="186"/>
      <c r="AY9" s="187"/>
      <c r="AZ9" s="188"/>
      <c r="BA9" s="188"/>
      <c r="BB9" s="188"/>
      <c r="BC9" s="188"/>
      <c r="BD9" s="188"/>
      <c r="BE9" s="189"/>
      <c r="BF9" s="188"/>
      <c r="BG9" s="190"/>
      <c r="BH9" s="191"/>
      <c r="BI9" s="191"/>
      <c r="BJ9" s="190"/>
      <c r="BK9" s="190"/>
    </row>
    <row r="10" spans="1:63" hidden="1" x14ac:dyDescent="0.25">
      <c r="A10" s="186"/>
      <c r="B10" s="186"/>
      <c r="C10" s="187"/>
      <c r="D10" s="188"/>
      <c r="E10" s="188"/>
      <c r="F10" s="188"/>
      <c r="G10" s="188"/>
      <c r="H10" s="188"/>
      <c r="I10" s="189"/>
      <c r="J10" s="188"/>
      <c r="K10" s="190"/>
      <c r="L10" s="191"/>
      <c r="M10" s="191"/>
      <c r="N10" s="190"/>
      <c r="O10" s="190"/>
      <c r="Q10" s="186"/>
      <c r="R10" s="186"/>
      <c r="S10" s="187"/>
      <c r="T10" s="188"/>
      <c r="U10" s="191"/>
      <c r="V10" s="191"/>
      <c r="W10" s="191"/>
      <c r="X10" s="191"/>
      <c r="Y10" s="192"/>
      <c r="Z10" s="191"/>
      <c r="AA10" s="190"/>
      <c r="AB10" s="191"/>
      <c r="AC10" s="191"/>
      <c r="AD10" s="190"/>
      <c r="AE10" s="190"/>
      <c r="AG10" s="186"/>
      <c r="AH10" s="186"/>
      <c r="AI10" s="187"/>
      <c r="AJ10" s="188"/>
      <c r="AK10" s="188"/>
      <c r="AL10" s="188"/>
      <c r="AM10" s="188"/>
      <c r="AN10" s="188"/>
      <c r="AO10" s="189"/>
      <c r="AP10" s="188"/>
      <c r="AQ10" s="190"/>
      <c r="AR10" s="191"/>
      <c r="AS10" s="191"/>
      <c r="AT10" s="190"/>
      <c r="AU10" s="190"/>
      <c r="AW10" s="186"/>
      <c r="AX10" s="186"/>
      <c r="AY10" s="187"/>
      <c r="AZ10" s="188"/>
      <c r="BA10" s="188"/>
      <c r="BB10" s="188"/>
      <c r="BC10" s="188"/>
      <c r="BD10" s="188"/>
      <c r="BE10" s="189"/>
      <c r="BF10" s="188"/>
      <c r="BG10" s="190"/>
      <c r="BH10" s="191"/>
      <c r="BI10" s="191"/>
      <c r="BJ10" s="190"/>
      <c r="BK10" s="190"/>
    </row>
    <row r="11" spans="1:63" hidden="1" x14ac:dyDescent="0.25">
      <c r="A11" s="186"/>
      <c r="B11" s="186"/>
      <c r="C11" s="187"/>
      <c r="D11" s="188"/>
      <c r="E11" s="188"/>
      <c r="F11" s="188"/>
      <c r="G11" s="188"/>
      <c r="H11" s="188"/>
      <c r="I11" s="189"/>
      <c r="J11" s="188"/>
      <c r="K11" s="190"/>
      <c r="L11" s="191"/>
      <c r="M11" s="191"/>
      <c r="N11" s="190"/>
      <c r="O11" s="190"/>
      <c r="Q11" s="186"/>
      <c r="R11" s="186"/>
      <c r="S11" s="187"/>
      <c r="T11" s="188"/>
      <c r="U11" s="191"/>
      <c r="V11" s="191"/>
      <c r="W11" s="191"/>
      <c r="X11" s="191"/>
      <c r="Y11" s="192"/>
      <c r="Z11" s="191"/>
      <c r="AA11" s="190"/>
      <c r="AB11" s="191"/>
      <c r="AC11" s="191"/>
      <c r="AD11" s="190"/>
      <c r="AE11" s="190"/>
      <c r="AG11" s="186"/>
      <c r="AH11" s="186"/>
      <c r="AI11" s="187"/>
      <c r="AJ11" s="188"/>
      <c r="AK11" s="188"/>
      <c r="AL11" s="188"/>
      <c r="AM11" s="188"/>
      <c r="AN11" s="188"/>
      <c r="AO11" s="189"/>
      <c r="AP11" s="188"/>
      <c r="AQ11" s="190"/>
      <c r="AR11" s="191"/>
      <c r="AS11" s="191"/>
      <c r="AT11" s="190"/>
      <c r="AU11" s="190"/>
      <c r="AW11" s="186"/>
      <c r="AX11" s="186"/>
      <c r="AY11" s="187"/>
      <c r="AZ11" s="188"/>
      <c r="BA11" s="188"/>
      <c r="BB11" s="188"/>
      <c r="BC11" s="188"/>
      <c r="BD11" s="188"/>
      <c r="BE11" s="189"/>
      <c r="BF11" s="188"/>
      <c r="BG11" s="190"/>
      <c r="BH11" s="191"/>
      <c r="BI11" s="191"/>
      <c r="BJ11" s="190"/>
      <c r="BK11" s="190"/>
    </row>
    <row r="12" spans="1:63" hidden="1" x14ac:dyDescent="0.25">
      <c r="A12" s="186"/>
      <c r="B12" s="186"/>
      <c r="C12" s="187"/>
      <c r="D12" s="188"/>
      <c r="E12" s="188"/>
      <c r="F12" s="188"/>
      <c r="G12" s="188"/>
      <c r="H12" s="188"/>
      <c r="I12" s="189"/>
      <c r="J12" s="188"/>
      <c r="K12" s="190"/>
      <c r="L12" s="191"/>
      <c r="M12" s="191"/>
      <c r="N12" s="190"/>
      <c r="O12" s="190"/>
      <c r="Q12" s="186"/>
      <c r="R12" s="186"/>
      <c r="S12" s="187"/>
      <c r="T12" s="188"/>
      <c r="U12" s="191"/>
      <c r="V12" s="191"/>
      <c r="W12" s="191"/>
      <c r="X12" s="191"/>
      <c r="Y12" s="192"/>
      <c r="Z12" s="191"/>
      <c r="AA12" s="190"/>
      <c r="AB12" s="191"/>
      <c r="AC12" s="191"/>
      <c r="AD12" s="190"/>
      <c r="AE12" s="190"/>
      <c r="AG12" s="186"/>
      <c r="AH12" s="186"/>
      <c r="AI12" s="187"/>
      <c r="AJ12" s="188"/>
      <c r="AK12" s="188"/>
      <c r="AL12" s="188"/>
      <c r="AM12" s="188"/>
      <c r="AN12" s="188"/>
      <c r="AO12" s="189"/>
      <c r="AP12" s="188"/>
      <c r="AQ12" s="190"/>
      <c r="AR12" s="191"/>
      <c r="AS12" s="191"/>
      <c r="AT12" s="190"/>
      <c r="AU12" s="190"/>
      <c r="AW12" s="186"/>
      <c r="AX12" s="186"/>
      <c r="AY12" s="187"/>
      <c r="AZ12" s="188"/>
      <c r="BA12" s="188"/>
      <c r="BB12" s="188"/>
      <c r="BC12" s="188"/>
      <c r="BD12" s="188"/>
      <c r="BE12" s="189"/>
      <c r="BF12" s="188"/>
      <c r="BG12" s="190"/>
      <c r="BH12" s="191"/>
      <c r="BI12" s="191"/>
      <c r="BJ12" s="190"/>
      <c r="BK12" s="190"/>
    </row>
    <row r="13" spans="1:63" hidden="1" x14ac:dyDescent="0.25">
      <c r="A13" s="186"/>
      <c r="B13" s="186"/>
      <c r="C13" s="187"/>
      <c r="D13" s="188"/>
      <c r="E13" s="188"/>
      <c r="F13" s="188"/>
      <c r="G13" s="188"/>
      <c r="H13" s="188"/>
      <c r="I13" s="189"/>
      <c r="J13" s="188"/>
      <c r="K13" s="190"/>
      <c r="L13" s="191"/>
      <c r="M13" s="191"/>
      <c r="N13" s="190"/>
      <c r="O13" s="190"/>
      <c r="Q13" s="186"/>
      <c r="R13" s="186"/>
      <c r="S13" s="187"/>
      <c r="T13" s="188"/>
      <c r="U13" s="191"/>
      <c r="V13" s="191"/>
      <c r="W13" s="191"/>
      <c r="X13" s="191"/>
      <c r="Y13" s="192"/>
      <c r="Z13" s="191"/>
      <c r="AA13" s="190"/>
      <c r="AB13" s="191"/>
      <c r="AC13" s="191"/>
      <c r="AD13" s="190"/>
      <c r="AE13" s="190"/>
      <c r="AG13" s="186"/>
      <c r="AH13" s="186"/>
      <c r="AI13" s="187"/>
      <c r="AJ13" s="188"/>
      <c r="AK13" s="188"/>
      <c r="AL13" s="188"/>
      <c r="AM13" s="188"/>
      <c r="AN13" s="188"/>
      <c r="AO13" s="189"/>
      <c r="AP13" s="188"/>
      <c r="AQ13" s="190"/>
      <c r="AR13" s="191"/>
      <c r="AS13" s="191"/>
      <c r="AT13" s="190"/>
      <c r="AU13" s="190"/>
      <c r="AW13" s="186"/>
      <c r="AX13" s="186"/>
      <c r="AY13" s="187"/>
      <c r="AZ13" s="188"/>
      <c r="BA13" s="188"/>
      <c r="BB13" s="188"/>
      <c r="BC13" s="188"/>
      <c r="BD13" s="188"/>
      <c r="BE13" s="189"/>
      <c r="BF13" s="188"/>
      <c r="BG13" s="190"/>
      <c r="BH13" s="191"/>
      <c r="BI13" s="191"/>
      <c r="BJ13" s="190"/>
      <c r="BK13" s="190"/>
    </row>
    <row r="14" spans="1:63" hidden="1" x14ac:dyDescent="0.25">
      <c r="A14" s="186"/>
      <c r="B14" s="186"/>
      <c r="C14" s="187"/>
      <c r="D14" s="188"/>
      <c r="E14" s="188"/>
      <c r="F14" s="188"/>
      <c r="G14" s="188"/>
      <c r="H14" s="188"/>
      <c r="I14" s="189"/>
      <c r="J14" s="188"/>
      <c r="K14" s="190"/>
      <c r="L14" s="191"/>
      <c r="M14" s="191"/>
      <c r="N14" s="190"/>
      <c r="O14" s="190"/>
      <c r="Q14" s="186"/>
      <c r="R14" s="186"/>
      <c r="S14" s="187"/>
      <c r="T14" s="188"/>
      <c r="U14" s="191"/>
      <c r="V14" s="191"/>
      <c r="W14" s="191"/>
      <c r="X14" s="191"/>
      <c r="Y14" s="192"/>
      <c r="Z14" s="191"/>
      <c r="AA14" s="190"/>
      <c r="AB14" s="191"/>
      <c r="AC14" s="191"/>
      <c r="AD14" s="190"/>
      <c r="AE14" s="190"/>
      <c r="AG14" s="186"/>
      <c r="AH14" s="186"/>
      <c r="AI14" s="187"/>
      <c r="AJ14" s="188"/>
      <c r="AK14" s="188"/>
      <c r="AL14" s="188"/>
      <c r="AM14" s="188"/>
      <c r="AN14" s="188"/>
      <c r="AO14" s="189"/>
      <c r="AP14" s="188"/>
      <c r="AQ14" s="190"/>
      <c r="AR14" s="191"/>
      <c r="AS14" s="191"/>
      <c r="AT14" s="190"/>
      <c r="AU14" s="190"/>
      <c r="AW14" s="186"/>
      <c r="AX14" s="186"/>
      <c r="AY14" s="187"/>
      <c r="AZ14" s="188"/>
      <c r="BA14" s="188"/>
      <c r="BB14" s="188"/>
      <c r="BC14" s="188"/>
      <c r="BD14" s="188"/>
      <c r="BE14" s="189"/>
      <c r="BF14" s="188"/>
      <c r="BG14" s="190"/>
      <c r="BH14" s="191"/>
      <c r="BI14" s="191"/>
      <c r="BJ14" s="190"/>
      <c r="BK14" s="190"/>
    </row>
    <row r="15" spans="1:63" hidden="1" x14ac:dyDescent="0.25">
      <c r="A15" s="186"/>
      <c r="B15" s="186"/>
      <c r="C15" s="187"/>
      <c r="D15" s="188"/>
      <c r="E15" s="188"/>
      <c r="F15" s="188"/>
      <c r="G15" s="188"/>
      <c r="H15" s="188"/>
      <c r="I15" s="189"/>
      <c r="J15" s="188"/>
      <c r="K15" s="190"/>
      <c r="L15" s="191"/>
      <c r="M15" s="191"/>
      <c r="N15" s="190"/>
      <c r="O15" s="190"/>
      <c r="Q15" s="186"/>
      <c r="R15" s="186"/>
      <c r="S15" s="187"/>
      <c r="T15" s="188"/>
      <c r="U15" s="191"/>
      <c r="V15" s="191"/>
      <c r="W15" s="191"/>
      <c r="X15" s="191"/>
      <c r="Y15" s="192"/>
      <c r="Z15" s="191"/>
      <c r="AA15" s="190"/>
      <c r="AB15" s="191"/>
      <c r="AC15" s="191"/>
      <c r="AD15" s="190"/>
      <c r="AE15" s="188"/>
      <c r="AG15" s="186"/>
      <c r="AH15" s="186"/>
      <c r="AI15" s="187"/>
      <c r="AJ15" s="188"/>
      <c r="AK15" s="188"/>
      <c r="AL15" s="188"/>
      <c r="AM15" s="188"/>
      <c r="AN15" s="188"/>
      <c r="AO15" s="189"/>
      <c r="AP15" s="188"/>
      <c r="AQ15" s="190"/>
      <c r="AR15" s="191"/>
      <c r="AS15" s="191"/>
      <c r="AT15" s="190"/>
      <c r="AU15" s="190"/>
      <c r="AW15" s="186"/>
      <c r="AX15" s="186"/>
      <c r="AY15" s="187"/>
      <c r="AZ15" s="188"/>
      <c r="BA15" s="188"/>
      <c r="BB15" s="188"/>
      <c r="BC15" s="188"/>
      <c r="BD15" s="188"/>
      <c r="BE15" s="189"/>
      <c r="BF15" s="188"/>
      <c r="BG15" s="190"/>
      <c r="BH15" s="191"/>
      <c r="BI15" s="191"/>
      <c r="BJ15" s="190"/>
      <c r="BK15" s="190"/>
    </row>
    <row r="16" spans="1:63" hidden="1" x14ac:dyDescent="0.25">
      <c r="A16" s="186"/>
      <c r="B16" s="186"/>
      <c r="C16" s="187"/>
      <c r="D16" s="188"/>
      <c r="E16" s="188"/>
      <c r="F16" s="188"/>
      <c r="G16" s="188"/>
      <c r="H16" s="188"/>
      <c r="I16" s="189"/>
      <c r="J16" s="188"/>
      <c r="K16" s="190"/>
      <c r="L16" s="191"/>
      <c r="M16" s="191"/>
      <c r="N16" s="190"/>
      <c r="O16" s="190"/>
      <c r="Q16" s="186"/>
      <c r="R16" s="186"/>
      <c r="S16" s="187"/>
      <c r="T16" s="188"/>
      <c r="U16" s="191"/>
      <c r="V16" s="191"/>
      <c r="W16" s="191"/>
      <c r="X16" s="191"/>
      <c r="Y16" s="192"/>
      <c r="Z16" s="191"/>
      <c r="AA16" s="190"/>
      <c r="AB16" s="191"/>
      <c r="AC16" s="191"/>
      <c r="AD16" s="190"/>
      <c r="AE16" s="188"/>
      <c r="AG16" s="186"/>
      <c r="AH16" s="186"/>
      <c r="AI16" s="187"/>
      <c r="AJ16" s="188"/>
      <c r="AK16" s="188"/>
      <c r="AL16" s="188"/>
      <c r="AM16" s="188"/>
      <c r="AN16" s="188"/>
      <c r="AO16" s="189"/>
      <c r="AP16" s="188"/>
      <c r="AQ16" s="190"/>
      <c r="AR16" s="191"/>
      <c r="AS16" s="191"/>
      <c r="AT16" s="190"/>
      <c r="AU16" s="190"/>
      <c r="AW16" s="186"/>
      <c r="AX16" s="186"/>
      <c r="AY16" s="187"/>
      <c r="AZ16" s="188"/>
      <c r="BA16" s="188"/>
      <c r="BB16" s="188"/>
      <c r="BC16" s="188"/>
      <c r="BD16" s="188"/>
      <c r="BE16" s="189"/>
      <c r="BF16" s="188"/>
      <c r="BG16" s="190"/>
      <c r="BH16" s="191"/>
      <c r="BI16" s="191"/>
      <c r="BJ16" s="190"/>
      <c r="BK16" s="190"/>
    </row>
    <row r="17" spans="1:63" hidden="1" x14ac:dyDescent="0.25">
      <c r="A17" s="186"/>
      <c r="B17" s="186"/>
      <c r="C17" s="187"/>
      <c r="D17" s="188"/>
      <c r="E17" s="188"/>
      <c r="F17" s="188"/>
      <c r="G17" s="188"/>
      <c r="H17" s="188"/>
      <c r="I17" s="189"/>
      <c r="J17" s="188"/>
      <c r="K17" s="190"/>
      <c r="L17" s="191"/>
      <c r="M17" s="191"/>
      <c r="N17" s="190"/>
      <c r="O17" s="190"/>
      <c r="Q17" s="186"/>
      <c r="R17" s="186"/>
      <c r="S17" s="187"/>
      <c r="T17" s="188"/>
      <c r="U17" s="191"/>
      <c r="V17" s="191"/>
      <c r="W17" s="191"/>
      <c r="X17" s="191"/>
      <c r="Y17" s="192"/>
      <c r="Z17" s="191"/>
      <c r="AA17" s="190"/>
      <c r="AB17" s="191"/>
      <c r="AC17" s="191"/>
      <c r="AD17" s="190"/>
      <c r="AE17" s="190"/>
      <c r="AG17" s="186"/>
      <c r="AH17" s="186"/>
      <c r="AI17" s="187"/>
      <c r="AJ17" s="188"/>
      <c r="AK17" s="188"/>
      <c r="AL17" s="188"/>
      <c r="AM17" s="188"/>
      <c r="AN17" s="188"/>
      <c r="AO17" s="189"/>
      <c r="AP17" s="188"/>
      <c r="AQ17" s="190"/>
      <c r="AR17" s="191"/>
      <c r="AS17" s="191"/>
      <c r="AT17" s="190"/>
      <c r="AU17" s="190"/>
      <c r="AW17" s="186"/>
      <c r="AX17" s="186"/>
      <c r="AY17" s="187"/>
      <c r="AZ17" s="188"/>
      <c r="BA17" s="188"/>
      <c r="BB17" s="188"/>
      <c r="BC17" s="188"/>
      <c r="BD17" s="188"/>
      <c r="BE17" s="189"/>
      <c r="BF17" s="188"/>
      <c r="BG17" s="190"/>
      <c r="BH17" s="191"/>
      <c r="BI17" s="191"/>
      <c r="BJ17" s="190"/>
      <c r="BK17" s="190"/>
    </row>
    <row r="18" spans="1:63" hidden="1" x14ac:dyDescent="0.25">
      <c r="A18" s="186"/>
      <c r="B18" s="186"/>
      <c r="C18" s="187"/>
      <c r="D18" s="188"/>
      <c r="E18" s="188"/>
      <c r="F18" s="188"/>
      <c r="G18" s="188"/>
      <c r="H18" s="188"/>
      <c r="I18" s="189"/>
      <c r="J18" s="188"/>
      <c r="K18" s="190"/>
      <c r="L18" s="191"/>
      <c r="M18" s="191"/>
      <c r="N18" s="190"/>
      <c r="O18" s="190"/>
      <c r="Q18" s="186"/>
      <c r="R18" s="186"/>
      <c r="S18" s="187"/>
      <c r="T18" s="188"/>
      <c r="U18" s="191"/>
      <c r="V18" s="191"/>
      <c r="W18" s="191"/>
      <c r="X18" s="191"/>
      <c r="Y18" s="192"/>
      <c r="Z18" s="191"/>
      <c r="AA18" s="190"/>
      <c r="AB18" s="191"/>
      <c r="AC18" s="191"/>
      <c r="AD18" s="190"/>
      <c r="AE18" s="190"/>
      <c r="AG18" s="186"/>
      <c r="AH18" s="186"/>
      <c r="AI18" s="187"/>
      <c r="AJ18" s="188"/>
      <c r="AK18" s="188"/>
      <c r="AL18" s="188"/>
      <c r="AM18" s="188"/>
      <c r="AN18" s="188"/>
      <c r="AO18" s="189"/>
      <c r="AP18" s="188"/>
      <c r="AQ18" s="190"/>
      <c r="AR18" s="191"/>
      <c r="AS18" s="191"/>
      <c r="AT18" s="190"/>
      <c r="AU18" s="190"/>
      <c r="AW18" s="186"/>
      <c r="AX18" s="186"/>
      <c r="AY18" s="187"/>
      <c r="AZ18" s="188"/>
      <c r="BA18" s="188"/>
      <c r="BB18" s="188"/>
      <c r="BC18" s="188"/>
      <c r="BD18" s="188"/>
      <c r="BE18" s="189"/>
      <c r="BF18" s="188"/>
      <c r="BG18" s="190"/>
      <c r="BH18" s="191"/>
      <c r="BI18" s="191"/>
      <c r="BJ18" s="190"/>
      <c r="BK18" s="190"/>
    </row>
    <row r="19" spans="1:63" hidden="1" x14ac:dyDescent="0.25">
      <c r="A19" s="186"/>
      <c r="B19" s="186"/>
      <c r="C19" s="187"/>
      <c r="D19" s="188"/>
      <c r="E19" s="188"/>
      <c r="F19" s="188"/>
      <c r="G19" s="188"/>
      <c r="H19" s="188"/>
      <c r="I19" s="189"/>
      <c r="J19" s="188"/>
      <c r="K19" s="190"/>
      <c r="L19" s="191"/>
      <c r="M19" s="191"/>
      <c r="N19" s="190"/>
      <c r="O19" s="190"/>
      <c r="Q19" s="186"/>
      <c r="R19" s="186"/>
      <c r="S19" s="187"/>
      <c r="T19" s="188"/>
      <c r="U19" s="191"/>
      <c r="V19" s="191"/>
      <c r="W19" s="191"/>
      <c r="X19" s="191"/>
      <c r="Y19" s="192"/>
      <c r="Z19" s="191"/>
      <c r="AA19" s="190"/>
      <c r="AB19" s="191"/>
      <c r="AC19" s="191"/>
      <c r="AD19" s="190"/>
      <c r="AE19" s="190"/>
      <c r="AG19" s="186"/>
      <c r="AH19" s="186"/>
      <c r="AI19" s="187"/>
      <c r="AJ19" s="188"/>
      <c r="AK19" s="188"/>
      <c r="AL19" s="188"/>
      <c r="AM19" s="188"/>
      <c r="AN19" s="188"/>
      <c r="AO19" s="189"/>
      <c r="AP19" s="188"/>
      <c r="AQ19" s="190"/>
      <c r="AR19" s="191"/>
      <c r="AS19" s="191"/>
      <c r="AT19" s="190"/>
      <c r="AU19" s="190"/>
      <c r="AW19" s="186"/>
      <c r="AX19" s="186"/>
      <c r="AY19" s="187"/>
      <c r="AZ19" s="188"/>
      <c r="BA19" s="188"/>
      <c r="BB19" s="188"/>
      <c r="BC19" s="188"/>
      <c r="BD19" s="188"/>
      <c r="BE19" s="189"/>
      <c r="BF19" s="188"/>
      <c r="BG19" s="190"/>
      <c r="BH19" s="191"/>
      <c r="BI19" s="191"/>
      <c r="BJ19" s="190"/>
      <c r="BK19" s="190"/>
    </row>
    <row r="20" spans="1:63" hidden="1" x14ac:dyDescent="0.25">
      <c r="A20" s="186"/>
      <c r="B20" s="186"/>
      <c r="C20" s="187"/>
      <c r="D20" s="188"/>
      <c r="E20" s="188"/>
      <c r="F20" s="188"/>
      <c r="G20" s="188"/>
      <c r="H20" s="188"/>
      <c r="I20" s="189"/>
      <c r="J20" s="188"/>
      <c r="K20" s="190"/>
      <c r="L20" s="191"/>
      <c r="M20" s="191"/>
      <c r="N20" s="190"/>
      <c r="O20" s="190"/>
      <c r="Q20" s="186"/>
      <c r="R20" s="186"/>
      <c r="S20" s="187"/>
      <c r="T20" s="188"/>
      <c r="U20" s="191"/>
      <c r="V20" s="191"/>
      <c r="W20" s="191"/>
      <c r="X20" s="191"/>
      <c r="Y20" s="192"/>
      <c r="Z20" s="191"/>
      <c r="AA20" s="190"/>
      <c r="AB20" s="191"/>
      <c r="AC20" s="191"/>
      <c r="AD20" s="190"/>
      <c r="AE20" s="190"/>
      <c r="AG20" s="186"/>
      <c r="AH20" s="186"/>
      <c r="AI20" s="187"/>
      <c r="AJ20" s="188"/>
      <c r="AK20" s="188"/>
      <c r="AL20" s="188"/>
      <c r="AM20" s="188"/>
      <c r="AN20" s="188"/>
      <c r="AO20" s="189"/>
      <c r="AP20" s="188"/>
      <c r="AQ20" s="190"/>
      <c r="AR20" s="191"/>
      <c r="AS20" s="191"/>
      <c r="AT20" s="190"/>
      <c r="AU20" s="190"/>
      <c r="AW20" s="186"/>
      <c r="AX20" s="186"/>
      <c r="AY20" s="187"/>
      <c r="AZ20" s="188"/>
      <c r="BA20" s="188"/>
      <c r="BB20" s="188"/>
      <c r="BC20" s="188"/>
      <c r="BD20" s="188"/>
      <c r="BE20" s="189"/>
      <c r="BF20" s="188"/>
      <c r="BG20" s="190"/>
      <c r="BH20" s="191"/>
      <c r="BI20" s="191"/>
      <c r="BJ20" s="190"/>
      <c r="BK20" s="190"/>
    </row>
    <row r="21" spans="1:63" hidden="1" x14ac:dyDescent="0.25">
      <c r="A21" s="186"/>
      <c r="B21" s="186"/>
      <c r="C21" s="187"/>
      <c r="D21" s="188"/>
      <c r="E21" s="188"/>
      <c r="F21" s="188"/>
      <c r="G21" s="188"/>
      <c r="H21" s="188"/>
      <c r="I21" s="189"/>
      <c r="J21" s="188"/>
      <c r="K21" s="190"/>
      <c r="L21" s="191"/>
      <c r="M21" s="191"/>
      <c r="N21" s="190"/>
      <c r="O21" s="190"/>
      <c r="Q21" s="186"/>
      <c r="R21" s="186"/>
      <c r="S21" s="187"/>
      <c r="T21" s="188"/>
      <c r="U21" s="191"/>
      <c r="V21" s="191"/>
      <c r="W21" s="191"/>
      <c r="X21" s="191"/>
      <c r="Y21" s="192"/>
      <c r="Z21" s="191"/>
      <c r="AA21" s="190"/>
      <c r="AB21" s="191"/>
      <c r="AC21" s="191"/>
      <c r="AD21" s="190"/>
      <c r="AE21" s="190"/>
      <c r="AG21" s="186"/>
      <c r="AH21" s="186"/>
      <c r="AI21" s="187"/>
      <c r="AJ21" s="188"/>
      <c r="AK21" s="188"/>
      <c r="AL21" s="188"/>
      <c r="AM21" s="188"/>
      <c r="AN21" s="188"/>
      <c r="AO21" s="189"/>
      <c r="AP21" s="188"/>
      <c r="AQ21" s="190"/>
      <c r="AR21" s="191"/>
      <c r="AS21" s="191"/>
      <c r="AT21" s="190"/>
      <c r="AU21" s="190"/>
      <c r="AW21" s="186"/>
      <c r="AX21" s="186"/>
      <c r="AY21" s="187"/>
      <c r="AZ21" s="188"/>
      <c r="BA21" s="188"/>
      <c r="BB21" s="188"/>
      <c r="BC21" s="188"/>
      <c r="BD21" s="188"/>
      <c r="BE21" s="189"/>
      <c r="BF21" s="188"/>
      <c r="BG21" s="190"/>
      <c r="BH21" s="191"/>
      <c r="BI21" s="191"/>
      <c r="BJ21" s="190"/>
      <c r="BK21" s="190"/>
    </row>
    <row r="22" spans="1:63" hidden="1" x14ac:dyDescent="0.25">
      <c r="A22" s="186"/>
      <c r="B22" s="186"/>
      <c r="C22" s="187"/>
      <c r="D22" s="188"/>
      <c r="E22" s="188"/>
      <c r="F22" s="188"/>
      <c r="G22" s="188"/>
      <c r="H22" s="188"/>
      <c r="I22" s="189"/>
      <c r="J22" s="188"/>
      <c r="K22" s="190"/>
      <c r="L22" s="191"/>
      <c r="M22" s="191"/>
      <c r="N22" s="190"/>
      <c r="O22" s="190"/>
      <c r="Q22" s="186"/>
      <c r="R22" s="186"/>
      <c r="S22" s="187"/>
      <c r="T22" s="188"/>
      <c r="U22" s="191"/>
      <c r="V22" s="191"/>
      <c r="W22" s="191"/>
      <c r="X22" s="191"/>
      <c r="Y22" s="192"/>
      <c r="Z22" s="191"/>
      <c r="AA22" s="190"/>
      <c r="AB22" s="191"/>
      <c r="AC22" s="191"/>
      <c r="AD22" s="190"/>
      <c r="AE22" s="188"/>
      <c r="AG22" s="186"/>
      <c r="AH22" s="186"/>
      <c r="AI22" s="187"/>
      <c r="AJ22" s="188"/>
      <c r="AK22" s="188"/>
      <c r="AL22" s="188"/>
      <c r="AM22" s="188"/>
      <c r="AN22" s="188"/>
      <c r="AO22" s="189"/>
      <c r="AP22" s="188"/>
      <c r="AQ22" s="190"/>
      <c r="AR22" s="191"/>
      <c r="AS22" s="191"/>
      <c r="AT22" s="190"/>
      <c r="AU22" s="190"/>
      <c r="AW22" s="186"/>
      <c r="AX22" s="186"/>
      <c r="AY22" s="187"/>
      <c r="AZ22" s="188"/>
      <c r="BA22" s="188"/>
      <c r="BB22" s="188"/>
      <c r="BC22" s="188"/>
      <c r="BD22" s="188"/>
      <c r="BE22" s="189"/>
      <c r="BF22" s="188"/>
      <c r="BG22" s="190"/>
      <c r="BH22" s="191"/>
      <c r="BI22" s="191"/>
      <c r="BJ22" s="190"/>
      <c r="BK22" s="190"/>
    </row>
    <row r="23" spans="1:63" hidden="1" x14ac:dyDescent="0.25">
      <c r="A23" s="186"/>
      <c r="B23" s="186"/>
      <c r="C23" s="187"/>
      <c r="D23" s="188"/>
      <c r="E23" s="188"/>
      <c r="F23" s="188"/>
      <c r="G23" s="188"/>
      <c r="H23" s="188"/>
      <c r="I23" s="189"/>
      <c r="J23" s="188"/>
      <c r="K23" s="190"/>
      <c r="L23" s="191"/>
      <c r="M23" s="191"/>
      <c r="N23" s="190"/>
      <c r="O23" s="190"/>
      <c r="Q23" s="186"/>
      <c r="R23" s="186"/>
      <c r="S23" s="187"/>
      <c r="T23" s="188"/>
      <c r="U23" s="191"/>
      <c r="V23" s="191"/>
      <c r="W23" s="191"/>
      <c r="X23" s="191"/>
      <c r="Y23" s="192"/>
      <c r="Z23" s="191"/>
      <c r="AA23" s="190"/>
      <c r="AB23" s="191"/>
      <c r="AC23" s="191"/>
      <c r="AD23" s="190"/>
      <c r="AE23" s="190"/>
      <c r="AG23" s="186"/>
      <c r="AH23" s="186"/>
      <c r="AI23" s="187"/>
      <c r="AJ23" s="188"/>
      <c r="AK23" s="188"/>
      <c r="AL23" s="188"/>
      <c r="AM23" s="188"/>
      <c r="AN23" s="188"/>
      <c r="AO23" s="189"/>
      <c r="AP23" s="188"/>
      <c r="AQ23" s="190"/>
      <c r="AR23" s="191"/>
      <c r="AS23" s="191"/>
      <c r="AT23" s="190"/>
      <c r="AU23" s="190"/>
      <c r="AW23" s="186"/>
      <c r="AX23" s="186"/>
      <c r="AY23" s="187"/>
      <c r="AZ23" s="188"/>
      <c r="BA23" s="188"/>
      <c r="BB23" s="188"/>
      <c r="BC23" s="188"/>
      <c r="BD23" s="188"/>
      <c r="BE23" s="189"/>
      <c r="BF23" s="188"/>
      <c r="BG23" s="190"/>
      <c r="BH23" s="191"/>
      <c r="BI23" s="191"/>
      <c r="BJ23" s="190"/>
      <c r="BK23" s="190"/>
    </row>
    <row r="24" spans="1:63" hidden="1" x14ac:dyDescent="0.25">
      <c r="A24" s="186"/>
      <c r="B24" s="186"/>
      <c r="C24" s="187"/>
      <c r="D24" s="188"/>
      <c r="E24" s="188"/>
      <c r="F24" s="188"/>
      <c r="G24" s="188"/>
      <c r="H24" s="188"/>
      <c r="I24" s="189"/>
      <c r="J24" s="188"/>
      <c r="K24" s="190"/>
      <c r="L24" s="191"/>
      <c r="M24" s="191"/>
      <c r="N24" s="190"/>
      <c r="O24" s="190"/>
      <c r="Q24" s="186"/>
      <c r="R24" s="186"/>
      <c r="S24" s="187"/>
      <c r="T24" s="188"/>
      <c r="U24" s="191"/>
      <c r="V24" s="191"/>
      <c r="W24" s="191"/>
      <c r="X24" s="191"/>
      <c r="Y24" s="192"/>
      <c r="Z24" s="191"/>
      <c r="AA24" s="190"/>
      <c r="AB24" s="191"/>
      <c r="AC24" s="191"/>
      <c r="AD24" s="190"/>
      <c r="AE24" s="190"/>
      <c r="AG24" s="186"/>
      <c r="AH24" s="186"/>
      <c r="AI24" s="187"/>
      <c r="AJ24" s="188"/>
      <c r="AK24" s="188"/>
      <c r="AL24" s="188"/>
      <c r="AM24" s="188"/>
      <c r="AN24" s="188"/>
      <c r="AO24" s="189"/>
      <c r="AP24" s="188"/>
      <c r="AQ24" s="190"/>
      <c r="AR24" s="191"/>
      <c r="AS24" s="191"/>
      <c r="AT24" s="190"/>
      <c r="AU24" s="190"/>
      <c r="AW24" s="186"/>
      <c r="AX24" s="186"/>
      <c r="AY24" s="187"/>
      <c r="AZ24" s="188"/>
      <c r="BA24" s="188"/>
      <c r="BB24" s="188"/>
      <c r="BC24" s="188"/>
      <c r="BD24" s="188"/>
      <c r="BE24" s="189"/>
      <c r="BF24" s="188"/>
      <c r="BG24" s="190"/>
      <c r="BH24" s="191"/>
      <c r="BI24" s="191"/>
      <c r="BJ24" s="190"/>
      <c r="BK24" s="190"/>
    </row>
    <row r="25" spans="1:63" hidden="1" x14ac:dyDescent="0.25">
      <c r="A25" s="186"/>
      <c r="B25" s="186"/>
      <c r="C25" s="187"/>
      <c r="D25" s="188"/>
      <c r="E25" s="188"/>
      <c r="F25" s="188"/>
      <c r="G25" s="188"/>
      <c r="H25" s="188"/>
      <c r="I25" s="189"/>
      <c r="J25" s="188"/>
      <c r="K25" s="190"/>
      <c r="L25" s="191"/>
      <c r="M25" s="191"/>
      <c r="N25" s="190"/>
      <c r="O25" s="190"/>
      <c r="Q25" s="186"/>
      <c r="R25" s="186"/>
      <c r="S25" s="187"/>
      <c r="T25" s="188"/>
      <c r="U25" s="191"/>
      <c r="V25" s="191"/>
      <c r="W25" s="191"/>
      <c r="X25" s="191"/>
      <c r="Y25" s="192"/>
      <c r="Z25" s="191"/>
      <c r="AA25" s="190"/>
      <c r="AB25" s="191"/>
      <c r="AC25" s="191"/>
      <c r="AD25" s="190"/>
      <c r="AE25" s="190"/>
      <c r="AG25" s="186"/>
      <c r="AH25" s="186"/>
      <c r="AI25" s="187"/>
      <c r="AJ25" s="188"/>
      <c r="AK25" s="188"/>
      <c r="AL25" s="188"/>
      <c r="AM25" s="188"/>
      <c r="AN25" s="188"/>
      <c r="AO25" s="189"/>
      <c r="AP25" s="188"/>
      <c r="AQ25" s="190"/>
      <c r="AR25" s="191"/>
      <c r="AS25" s="191"/>
      <c r="AT25" s="190"/>
      <c r="AU25" s="190"/>
      <c r="AW25" s="186"/>
      <c r="AX25" s="186"/>
      <c r="AY25" s="187"/>
      <c r="AZ25" s="188"/>
      <c r="BA25" s="188"/>
      <c r="BB25" s="188"/>
      <c r="BC25" s="188"/>
      <c r="BD25" s="188"/>
      <c r="BE25" s="189"/>
      <c r="BF25" s="188"/>
      <c r="BG25" s="190"/>
      <c r="BH25" s="191"/>
      <c r="BI25" s="191"/>
      <c r="BJ25" s="190"/>
      <c r="BK25" s="190"/>
    </row>
    <row r="26" spans="1:63" hidden="1" x14ac:dyDescent="0.25">
      <c r="A26" s="186"/>
      <c r="B26" s="186"/>
      <c r="C26" s="187"/>
      <c r="D26" s="188"/>
      <c r="E26" s="188"/>
      <c r="F26" s="188"/>
      <c r="G26" s="188"/>
      <c r="H26" s="188"/>
      <c r="I26" s="189"/>
      <c r="J26" s="188"/>
      <c r="K26" s="190"/>
      <c r="L26" s="191"/>
      <c r="M26" s="191"/>
      <c r="N26" s="190"/>
      <c r="O26" s="190"/>
      <c r="Q26" s="186"/>
      <c r="R26" s="186"/>
      <c r="S26" s="187"/>
      <c r="T26" s="188"/>
      <c r="U26" s="191"/>
      <c r="V26" s="191"/>
      <c r="W26" s="191"/>
      <c r="X26" s="191"/>
      <c r="Y26" s="192"/>
      <c r="Z26" s="191"/>
      <c r="AA26" s="190"/>
      <c r="AB26" s="191"/>
      <c r="AC26" s="191"/>
      <c r="AD26" s="190"/>
      <c r="AE26" s="190"/>
      <c r="AG26" s="186"/>
      <c r="AH26" s="186"/>
      <c r="AI26" s="187"/>
      <c r="AJ26" s="188"/>
      <c r="AK26" s="188"/>
      <c r="AL26" s="188"/>
      <c r="AM26" s="188"/>
      <c r="AN26" s="188"/>
      <c r="AO26" s="189"/>
      <c r="AP26" s="188"/>
      <c r="AQ26" s="190"/>
      <c r="AR26" s="191"/>
      <c r="AS26" s="191"/>
      <c r="AT26" s="190"/>
      <c r="AU26" s="190"/>
      <c r="AW26" s="186"/>
      <c r="AX26" s="186"/>
      <c r="AY26" s="187"/>
      <c r="AZ26" s="188"/>
      <c r="BA26" s="188"/>
      <c r="BB26" s="188"/>
      <c r="BC26" s="188"/>
      <c r="BD26" s="188"/>
      <c r="BE26" s="189"/>
      <c r="BF26" s="188"/>
      <c r="BG26" s="190"/>
      <c r="BH26" s="191"/>
      <c r="BI26" s="191"/>
      <c r="BJ26" s="190"/>
      <c r="BK26" s="190"/>
    </row>
    <row r="27" spans="1:63" hidden="1" x14ac:dyDescent="0.25">
      <c r="A27" s="186"/>
      <c r="B27" s="186"/>
      <c r="C27" s="187"/>
      <c r="D27" s="188"/>
      <c r="E27" s="188"/>
      <c r="F27" s="188"/>
      <c r="G27" s="188"/>
      <c r="H27" s="188"/>
      <c r="I27" s="189"/>
      <c r="J27" s="188"/>
      <c r="K27" s="190"/>
      <c r="L27" s="191"/>
      <c r="M27" s="191"/>
      <c r="N27" s="190"/>
      <c r="O27" s="190"/>
      <c r="Q27" s="186"/>
      <c r="R27" s="186"/>
      <c r="S27" s="187"/>
      <c r="T27" s="188"/>
      <c r="U27" s="191"/>
      <c r="V27" s="191"/>
      <c r="W27" s="191"/>
      <c r="X27" s="191"/>
      <c r="Y27" s="192"/>
      <c r="Z27" s="191"/>
      <c r="AA27" s="190"/>
      <c r="AB27" s="191"/>
      <c r="AC27" s="191"/>
      <c r="AD27" s="190"/>
      <c r="AE27" s="190"/>
      <c r="AG27" s="186"/>
      <c r="AH27" s="186"/>
      <c r="AI27" s="187"/>
      <c r="AJ27" s="188"/>
      <c r="AK27" s="188"/>
      <c r="AL27" s="188"/>
      <c r="AM27" s="188"/>
      <c r="AN27" s="188"/>
      <c r="AO27" s="189"/>
      <c r="AP27" s="188"/>
      <c r="AQ27" s="190"/>
      <c r="AR27" s="191"/>
      <c r="AS27" s="191"/>
      <c r="AT27" s="190"/>
      <c r="AU27" s="190"/>
      <c r="AW27" s="186"/>
      <c r="AX27" s="186"/>
      <c r="AY27" s="187"/>
      <c r="AZ27" s="188"/>
      <c r="BA27" s="188"/>
      <c r="BB27" s="188"/>
      <c r="BC27" s="188"/>
      <c r="BD27" s="188"/>
      <c r="BE27" s="189"/>
      <c r="BF27" s="188"/>
      <c r="BG27" s="190"/>
      <c r="BH27" s="191"/>
      <c r="BI27" s="191"/>
      <c r="BJ27" s="190"/>
      <c r="BK27" s="190"/>
    </row>
    <row r="28" spans="1:63" hidden="1" x14ac:dyDescent="0.25">
      <c r="A28" s="186"/>
      <c r="B28" s="186"/>
      <c r="C28" s="187"/>
      <c r="D28" s="188"/>
      <c r="E28" s="188"/>
      <c r="F28" s="188"/>
      <c r="G28" s="188"/>
      <c r="H28" s="188"/>
      <c r="I28" s="189"/>
      <c r="J28" s="188"/>
      <c r="K28" s="190"/>
      <c r="L28" s="191"/>
      <c r="M28" s="191"/>
      <c r="N28" s="190"/>
      <c r="O28" s="190"/>
      <c r="Q28" s="186"/>
      <c r="R28" s="186"/>
      <c r="S28" s="187"/>
      <c r="T28" s="188"/>
      <c r="U28" s="191"/>
      <c r="V28" s="191"/>
      <c r="W28" s="191"/>
      <c r="X28" s="191"/>
      <c r="Y28" s="192"/>
      <c r="Z28" s="191"/>
      <c r="AA28" s="190"/>
      <c r="AB28" s="191"/>
      <c r="AC28" s="191"/>
      <c r="AD28" s="190"/>
      <c r="AE28" s="190"/>
      <c r="AG28" s="186"/>
      <c r="AH28" s="186"/>
      <c r="AI28" s="187"/>
      <c r="AJ28" s="188"/>
      <c r="AK28" s="188"/>
      <c r="AL28" s="188"/>
      <c r="AM28" s="188"/>
      <c r="AN28" s="188"/>
      <c r="AO28" s="189"/>
      <c r="AP28" s="188"/>
      <c r="AQ28" s="190"/>
      <c r="AR28" s="191"/>
      <c r="AS28" s="191"/>
      <c r="AT28" s="190"/>
      <c r="AU28" s="190"/>
      <c r="AW28" s="186"/>
      <c r="AX28" s="186"/>
      <c r="AY28" s="187"/>
      <c r="AZ28" s="188"/>
      <c r="BA28" s="188"/>
      <c r="BB28" s="188"/>
      <c r="BC28" s="188"/>
      <c r="BD28" s="188"/>
      <c r="BE28" s="189"/>
      <c r="BF28" s="188"/>
      <c r="BG28" s="190"/>
      <c r="BH28" s="191"/>
      <c r="BI28" s="191"/>
      <c r="BJ28" s="190"/>
      <c r="BK28" s="190"/>
    </row>
    <row r="29" spans="1:63" hidden="1" x14ac:dyDescent="0.25">
      <c r="A29" s="186"/>
      <c r="B29" s="186"/>
      <c r="C29" s="187"/>
      <c r="D29" s="188"/>
      <c r="E29" s="188"/>
      <c r="F29" s="188"/>
      <c r="G29" s="188"/>
      <c r="H29" s="188"/>
      <c r="I29" s="189"/>
      <c r="J29" s="188"/>
      <c r="K29" s="190"/>
      <c r="L29" s="191"/>
      <c r="M29" s="191"/>
      <c r="N29" s="190"/>
      <c r="O29" s="190"/>
      <c r="Q29" s="186"/>
      <c r="R29" s="186"/>
      <c r="S29" s="187"/>
      <c r="T29" s="188"/>
      <c r="U29" s="191"/>
      <c r="V29" s="191"/>
      <c r="W29" s="191"/>
      <c r="X29" s="191"/>
      <c r="Y29" s="192"/>
      <c r="Z29" s="191"/>
      <c r="AA29" s="190"/>
      <c r="AB29" s="191"/>
      <c r="AC29" s="191"/>
      <c r="AD29" s="190"/>
      <c r="AE29" s="190"/>
      <c r="AG29" s="186"/>
      <c r="AH29" s="186"/>
      <c r="AI29" s="187"/>
      <c r="AJ29" s="188"/>
      <c r="AK29" s="188"/>
      <c r="AL29" s="188"/>
      <c r="AM29" s="188"/>
      <c r="AN29" s="188"/>
      <c r="AO29" s="189"/>
      <c r="AP29" s="188"/>
      <c r="AQ29" s="190"/>
      <c r="AR29" s="191"/>
      <c r="AS29" s="191"/>
      <c r="AT29" s="190"/>
      <c r="AU29" s="190"/>
      <c r="AW29" s="186"/>
      <c r="AX29" s="186"/>
      <c r="AY29" s="187"/>
      <c r="AZ29" s="188"/>
      <c r="BA29" s="188"/>
      <c r="BB29" s="188"/>
      <c r="BC29" s="188"/>
      <c r="BD29" s="188"/>
      <c r="BE29" s="189"/>
      <c r="BF29" s="188"/>
      <c r="BG29" s="190"/>
      <c r="BH29" s="191"/>
      <c r="BI29" s="191"/>
      <c r="BJ29" s="190"/>
      <c r="BK29" s="190"/>
    </row>
    <row r="30" spans="1:63" hidden="1" x14ac:dyDescent="0.25">
      <c r="A30" s="186"/>
      <c r="B30" s="186"/>
      <c r="C30" s="187"/>
      <c r="D30" s="188"/>
      <c r="E30" s="188"/>
      <c r="F30" s="188"/>
      <c r="G30" s="188"/>
      <c r="H30" s="188"/>
      <c r="I30" s="189"/>
      <c r="J30" s="188"/>
      <c r="K30" s="190"/>
      <c r="L30" s="191"/>
      <c r="M30" s="191"/>
      <c r="N30" s="190"/>
      <c r="O30" s="190"/>
      <c r="Q30" s="186"/>
      <c r="R30" s="186"/>
      <c r="S30" s="187"/>
      <c r="T30" s="188"/>
      <c r="U30" s="191"/>
      <c r="V30" s="191"/>
      <c r="W30" s="191"/>
      <c r="X30" s="191"/>
      <c r="Y30" s="192"/>
      <c r="Z30" s="191"/>
      <c r="AA30" s="190"/>
      <c r="AB30" s="191"/>
      <c r="AC30" s="191"/>
      <c r="AD30" s="190"/>
      <c r="AE30" s="190"/>
      <c r="AG30" s="186"/>
      <c r="AH30" s="186"/>
      <c r="AI30" s="187"/>
      <c r="AJ30" s="188"/>
      <c r="AK30" s="188"/>
      <c r="AL30" s="188"/>
      <c r="AM30" s="188"/>
      <c r="AN30" s="188"/>
      <c r="AO30" s="189"/>
      <c r="AP30" s="188"/>
      <c r="AQ30" s="190"/>
      <c r="AR30" s="191"/>
      <c r="AS30" s="191"/>
      <c r="AT30" s="190"/>
      <c r="AU30" s="190"/>
      <c r="AW30" s="186"/>
      <c r="AX30" s="186"/>
      <c r="AY30" s="187"/>
      <c r="AZ30" s="188"/>
      <c r="BA30" s="188"/>
      <c r="BB30" s="188"/>
      <c r="BC30" s="188"/>
      <c r="BD30" s="188"/>
      <c r="BE30" s="189"/>
      <c r="BF30" s="188"/>
      <c r="BG30" s="190"/>
      <c r="BH30" s="191"/>
      <c r="BI30" s="191"/>
      <c r="BJ30" s="190"/>
      <c r="BK30" s="190"/>
    </row>
    <row r="31" spans="1:63" hidden="1" x14ac:dyDescent="0.25">
      <c r="A31" s="186"/>
      <c r="B31" s="186"/>
      <c r="C31" s="187"/>
      <c r="D31" s="188"/>
      <c r="E31" s="188"/>
      <c r="F31" s="188"/>
      <c r="G31" s="188"/>
      <c r="H31" s="188"/>
      <c r="I31" s="189"/>
      <c r="J31" s="188"/>
      <c r="K31" s="190"/>
      <c r="L31" s="191"/>
      <c r="M31" s="191"/>
      <c r="N31" s="190"/>
      <c r="O31" s="190"/>
      <c r="Q31" s="186"/>
      <c r="R31" s="186"/>
      <c r="S31" s="187"/>
      <c r="T31" s="188"/>
      <c r="U31" s="191"/>
      <c r="V31" s="191"/>
      <c r="W31" s="191"/>
      <c r="X31" s="191"/>
      <c r="Y31" s="192"/>
      <c r="Z31" s="191"/>
      <c r="AA31" s="190"/>
      <c r="AB31" s="191"/>
      <c r="AC31" s="191"/>
      <c r="AD31" s="190"/>
      <c r="AE31" s="190"/>
      <c r="AG31" s="186"/>
      <c r="AH31" s="186"/>
      <c r="AI31" s="187"/>
      <c r="AJ31" s="188"/>
      <c r="AK31" s="188"/>
      <c r="AL31" s="188"/>
      <c r="AM31" s="188"/>
      <c r="AN31" s="188"/>
      <c r="AO31" s="189"/>
      <c r="AP31" s="188"/>
      <c r="AQ31" s="190"/>
      <c r="AR31" s="191"/>
      <c r="AS31" s="191"/>
      <c r="AT31" s="190"/>
      <c r="AU31" s="190"/>
      <c r="AW31" s="186"/>
      <c r="AX31" s="186"/>
      <c r="AY31" s="187"/>
      <c r="AZ31" s="188"/>
      <c r="BA31" s="188"/>
      <c r="BB31" s="188"/>
      <c r="BC31" s="188"/>
      <c r="BD31" s="188"/>
      <c r="BE31" s="189"/>
      <c r="BF31" s="188"/>
      <c r="BG31" s="190"/>
      <c r="BH31" s="191"/>
      <c r="BI31" s="191"/>
      <c r="BJ31" s="190"/>
      <c r="BK31" s="190"/>
    </row>
    <row r="32" spans="1:63" hidden="1" x14ac:dyDescent="0.25">
      <c r="A32" s="186"/>
      <c r="B32" s="186"/>
      <c r="C32" s="187"/>
      <c r="D32" s="188"/>
      <c r="E32" s="188"/>
      <c r="F32" s="188"/>
      <c r="G32" s="188"/>
      <c r="H32" s="188"/>
      <c r="I32" s="189"/>
      <c r="J32" s="188"/>
      <c r="K32" s="190"/>
      <c r="L32" s="191"/>
      <c r="M32" s="191"/>
      <c r="N32" s="190"/>
      <c r="O32" s="190"/>
      <c r="Q32" s="186"/>
      <c r="R32" s="186"/>
      <c r="S32" s="187"/>
      <c r="T32" s="188"/>
      <c r="U32" s="191"/>
      <c r="V32" s="191"/>
      <c r="W32" s="191"/>
      <c r="X32" s="191"/>
      <c r="Y32" s="192"/>
      <c r="Z32" s="191"/>
      <c r="AA32" s="190"/>
      <c r="AB32" s="191"/>
      <c r="AC32" s="191"/>
      <c r="AD32" s="190"/>
      <c r="AE32" s="190"/>
      <c r="AG32" s="186"/>
      <c r="AH32" s="186"/>
      <c r="AI32" s="187"/>
      <c r="AJ32" s="188"/>
      <c r="AK32" s="188"/>
      <c r="AL32" s="188"/>
      <c r="AM32" s="188"/>
      <c r="AN32" s="188"/>
      <c r="AO32" s="189"/>
      <c r="AP32" s="188"/>
      <c r="AQ32" s="190"/>
      <c r="AR32" s="191"/>
      <c r="AS32" s="191"/>
      <c r="AT32" s="190"/>
      <c r="AU32" s="190"/>
      <c r="AW32" s="186"/>
      <c r="AX32" s="186"/>
      <c r="AY32" s="187"/>
      <c r="AZ32" s="188"/>
      <c r="BA32" s="188"/>
      <c r="BB32" s="188"/>
      <c r="BC32" s="188"/>
      <c r="BD32" s="188"/>
      <c r="BE32" s="189"/>
      <c r="BF32" s="188"/>
      <c r="BG32" s="190"/>
      <c r="BH32" s="191"/>
      <c r="BI32" s="191"/>
      <c r="BJ32" s="190"/>
      <c r="BK32" s="190"/>
    </row>
    <row r="33" spans="1:63" hidden="1" x14ac:dyDescent="0.25">
      <c r="A33" s="186"/>
      <c r="B33" s="186"/>
      <c r="C33" s="187"/>
      <c r="D33" s="188"/>
      <c r="E33" s="188"/>
      <c r="F33" s="188"/>
      <c r="G33" s="188"/>
      <c r="H33" s="188"/>
      <c r="I33" s="189"/>
      <c r="J33" s="188"/>
      <c r="K33" s="190"/>
      <c r="L33" s="191"/>
      <c r="M33" s="191"/>
      <c r="N33" s="190"/>
      <c r="O33" s="190"/>
      <c r="Q33" s="186"/>
      <c r="R33" s="186"/>
      <c r="S33" s="187"/>
      <c r="T33" s="188"/>
      <c r="U33" s="191"/>
      <c r="V33" s="191"/>
      <c r="W33" s="191"/>
      <c r="X33" s="191"/>
      <c r="Y33" s="192"/>
      <c r="Z33" s="191"/>
      <c r="AA33" s="190"/>
      <c r="AB33" s="191"/>
      <c r="AC33" s="191"/>
      <c r="AD33" s="190"/>
      <c r="AE33" s="190"/>
      <c r="AG33" s="186"/>
      <c r="AH33" s="186"/>
      <c r="AI33" s="187"/>
      <c r="AJ33" s="188"/>
      <c r="AK33" s="188"/>
      <c r="AL33" s="188"/>
      <c r="AM33" s="188"/>
      <c r="AN33" s="188"/>
      <c r="AO33" s="189"/>
      <c r="AP33" s="188"/>
      <c r="AQ33" s="190"/>
      <c r="AR33" s="191"/>
      <c r="AS33" s="191"/>
      <c r="AT33" s="190"/>
      <c r="AU33" s="190"/>
      <c r="AW33" s="186"/>
      <c r="AX33" s="186"/>
      <c r="AY33" s="187"/>
      <c r="AZ33" s="188"/>
      <c r="BA33" s="188"/>
      <c r="BB33" s="188"/>
      <c r="BC33" s="188"/>
      <c r="BD33" s="188"/>
      <c r="BE33" s="189"/>
      <c r="BF33" s="188"/>
      <c r="BG33" s="190"/>
      <c r="BH33" s="191"/>
      <c r="BI33" s="191"/>
      <c r="BJ33" s="190"/>
      <c r="BK33" s="190"/>
    </row>
    <row r="34" spans="1:63" hidden="1" x14ac:dyDescent="0.25">
      <c r="A34" s="186"/>
      <c r="B34" s="186"/>
      <c r="C34" s="187"/>
      <c r="D34" s="188"/>
      <c r="E34" s="188"/>
      <c r="F34" s="188"/>
      <c r="G34" s="188"/>
      <c r="H34" s="188"/>
      <c r="I34" s="189"/>
      <c r="J34" s="188"/>
      <c r="K34" s="190"/>
      <c r="L34" s="191"/>
      <c r="M34" s="191"/>
      <c r="N34" s="190"/>
      <c r="O34" s="190"/>
      <c r="Q34" s="186"/>
      <c r="R34" s="186"/>
      <c r="S34" s="187"/>
      <c r="T34" s="188"/>
      <c r="U34" s="191"/>
      <c r="V34" s="191"/>
      <c r="W34" s="191"/>
      <c r="X34" s="191"/>
      <c r="Y34" s="192"/>
      <c r="Z34" s="191"/>
      <c r="AA34" s="190"/>
      <c r="AB34" s="191"/>
      <c r="AC34" s="191"/>
      <c r="AD34" s="190"/>
      <c r="AE34" s="190"/>
      <c r="AG34" s="186"/>
      <c r="AH34" s="186"/>
      <c r="AI34" s="187"/>
      <c r="AJ34" s="188"/>
      <c r="AK34" s="188"/>
      <c r="AL34" s="188"/>
      <c r="AM34" s="188"/>
      <c r="AN34" s="188"/>
      <c r="AO34" s="189"/>
      <c r="AP34" s="188"/>
      <c r="AQ34" s="190"/>
      <c r="AR34" s="191"/>
      <c r="AS34" s="191"/>
      <c r="AT34" s="190"/>
      <c r="AU34" s="190"/>
      <c r="AW34" s="186"/>
      <c r="AX34" s="186"/>
      <c r="AY34" s="187"/>
      <c r="AZ34" s="188"/>
      <c r="BA34" s="188"/>
      <c r="BB34" s="188"/>
      <c r="BC34" s="188"/>
      <c r="BD34" s="188"/>
      <c r="BE34" s="189"/>
      <c r="BF34" s="188"/>
      <c r="BG34" s="190"/>
      <c r="BH34" s="191"/>
      <c r="BI34" s="191"/>
      <c r="BJ34" s="190"/>
      <c r="BK34" s="190"/>
    </row>
    <row r="35" spans="1:63" hidden="1" x14ac:dyDescent="0.25">
      <c r="A35" s="186"/>
      <c r="B35" s="186"/>
      <c r="C35" s="187"/>
      <c r="D35" s="188"/>
      <c r="E35" s="188"/>
      <c r="F35" s="188"/>
      <c r="G35" s="188"/>
      <c r="H35" s="188"/>
      <c r="I35" s="189"/>
      <c r="J35" s="188"/>
      <c r="K35" s="190"/>
      <c r="L35" s="191"/>
      <c r="M35" s="191"/>
      <c r="N35" s="190"/>
      <c r="O35" s="190"/>
      <c r="Q35" s="186"/>
      <c r="R35" s="186"/>
      <c r="S35" s="187"/>
      <c r="T35" s="188"/>
      <c r="U35" s="191"/>
      <c r="V35" s="191"/>
      <c r="W35" s="191"/>
      <c r="X35" s="191"/>
      <c r="Y35" s="192"/>
      <c r="Z35" s="191"/>
      <c r="AA35" s="190"/>
      <c r="AB35" s="191"/>
      <c r="AC35" s="191"/>
      <c r="AD35" s="190"/>
      <c r="AE35" s="190"/>
      <c r="AG35" s="186"/>
      <c r="AH35" s="186"/>
      <c r="AI35" s="187"/>
      <c r="AJ35" s="188"/>
      <c r="AK35" s="188"/>
      <c r="AL35" s="188"/>
      <c r="AM35" s="188"/>
      <c r="AN35" s="188"/>
      <c r="AO35" s="189"/>
      <c r="AP35" s="188"/>
      <c r="AQ35" s="190"/>
      <c r="AR35" s="191"/>
      <c r="AS35" s="191"/>
      <c r="AT35" s="190"/>
      <c r="AU35" s="190"/>
      <c r="AW35" s="186"/>
      <c r="AX35" s="186"/>
      <c r="AY35" s="187"/>
      <c r="AZ35" s="188"/>
      <c r="BA35" s="188"/>
      <c r="BB35" s="188"/>
      <c r="BC35" s="188"/>
      <c r="BD35" s="188"/>
      <c r="BE35" s="189"/>
      <c r="BF35" s="188"/>
      <c r="BG35" s="190"/>
      <c r="BH35" s="191"/>
      <c r="BI35" s="191"/>
      <c r="BJ35" s="190"/>
      <c r="BK35" s="190"/>
    </row>
    <row r="36" spans="1:63" hidden="1" x14ac:dyDescent="0.25">
      <c r="A36" s="186"/>
      <c r="B36" s="186"/>
      <c r="C36" s="187"/>
      <c r="D36" s="188"/>
      <c r="E36" s="188"/>
      <c r="F36" s="188"/>
      <c r="G36" s="188"/>
      <c r="H36" s="188"/>
      <c r="I36" s="189"/>
      <c r="J36" s="188"/>
      <c r="K36" s="190"/>
      <c r="L36" s="191"/>
      <c r="M36" s="191"/>
      <c r="N36" s="190"/>
      <c r="O36" s="190"/>
      <c r="Q36" s="186"/>
      <c r="R36" s="186"/>
      <c r="S36" s="187"/>
      <c r="T36" s="188"/>
      <c r="U36" s="191"/>
      <c r="V36" s="191"/>
      <c r="W36" s="191"/>
      <c r="X36" s="191"/>
      <c r="Y36" s="192"/>
      <c r="Z36" s="191"/>
      <c r="AA36" s="190"/>
      <c r="AB36" s="191"/>
      <c r="AC36" s="191"/>
      <c r="AD36" s="190"/>
      <c r="AE36" s="190"/>
      <c r="AG36" s="186"/>
      <c r="AH36" s="186"/>
      <c r="AI36" s="187"/>
      <c r="AJ36" s="188"/>
      <c r="AK36" s="188"/>
      <c r="AL36" s="188"/>
      <c r="AM36" s="188"/>
      <c r="AN36" s="188"/>
      <c r="AO36" s="189"/>
      <c r="AP36" s="188"/>
      <c r="AQ36" s="190"/>
      <c r="AR36" s="191"/>
      <c r="AS36" s="191"/>
      <c r="AT36" s="190"/>
      <c r="AU36" s="190"/>
      <c r="AW36" s="186"/>
      <c r="AX36" s="186"/>
      <c r="AY36" s="187"/>
      <c r="AZ36" s="188"/>
      <c r="BA36" s="188"/>
      <c r="BB36" s="188"/>
      <c r="BC36" s="188"/>
      <c r="BD36" s="188"/>
      <c r="BE36" s="189"/>
      <c r="BF36" s="188"/>
      <c r="BG36" s="190"/>
      <c r="BH36" s="191"/>
      <c r="BI36" s="191"/>
      <c r="BJ36" s="190"/>
      <c r="BK36" s="190"/>
    </row>
    <row r="37" spans="1:63" hidden="1" x14ac:dyDescent="0.25">
      <c r="A37" s="186"/>
      <c r="B37" s="186"/>
      <c r="C37" s="187"/>
      <c r="D37" s="188"/>
      <c r="E37" s="188"/>
      <c r="F37" s="188"/>
      <c r="G37" s="188"/>
      <c r="H37" s="188"/>
      <c r="I37" s="189"/>
      <c r="J37" s="188"/>
      <c r="K37" s="190"/>
      <c r="L37" s="191"/>
      <c r="M37" s="191"/>
      <c r="N37" s="190"/>
      <c r="O37" s="190"/>
      <c r="Q37" s="186"/>
      <c r="R37" s="186"/>
      <c r="S37" s="187"/>
      <c r="T37" s="188"/>
      <c r="U37" s="191"/>
      <c r="V37" s="191"/>
      <c r="W37" s="191"/>
      <c r="X37" s="191"/>
      <c r="Y37" s="192"/>
      <c r="Z37" s="191"/>
      <c r="AA37" s="190"/>
      <c r="AB37" s="191"/>
      <c r="AC37" s="191"/>
      <c r="AD37" s="190"/>
      <c r="AE37" s="190"/>
      <c r="AG37" s="186"/>
      <c r="AH37" s="186"/>
      <c r="AI37" s="187"/>
      <c r="AJ37" s="188"/>
      <c r="AK37" s="188"/>
      <c r="AL37" s="188"/>
      <c r="AM37" s="188"/>
      <c r="AN37" s="188"/>
      <c r="AO37" s="189"/>
      <c r="AP37" s="188"/>
      <c r="AQ37" s="190"/>
      <c r="AR37" s="191"/>
      <c r="AS37" s="191"/>
      <c r="AT37" s="190"/>
      <c r="AU37" s="190"/>
      <c r="AW37" s="186"/>
      <c r="AX37" s="186"/>
      <c r="AY37" s="187"/>
      <c r="AZ37" s="188"/>
      <c r="BA37" s="188"/>
      <c r="BB37" s="188"/>
      <c r="BC37" s="188"/>
      <c r="BD37" s="188"/>
      <c r="BE37" s="189"/>
      <c r="BF37" s="188"/>
      <c r="BG37" s="190"/>
      <c r="BH37" s="191"/>
      <c r="BI37" s="191"/>
      <c r="BJ37" s="190"/>
      <c r="BK37" s="190"/>
    </row>
    <row r="38" spans="1:63" hidden="1" x14ac:dyDescent="0.25">
      <c r="A38" s="186"/>
      <c r="B38" s="186"/>
      <c r="C38" s="187"/>
      <c r="D38" s="188"/>
      <c r="E38" s="188"/>
      <c r="F38" s="188"/>
      <c r="G38" s="188"/>
      <c r="H38" s="188"/>
      <c r="I38" s="189"/>
      <c r="J38" s="188"/>
      <c r="K38" s="190"/>
      <c r="L38" s="191"/>
      <c r="M38" s="191"/>
      <c r="N38" s="190"/>
      <c r="O38" s="190"/>
      <c r="Q38" s="186"/>
      <c r="R38" s="186"/>
      <c r="S38" s="187"/>
      <c r="T38" s="188"/>
      <c r="U38" s="191"/>
      <c r="V38" s="191"/>
      <c r="W38" s="191"/>
      <c r="X38" s="191"/>
      <c r="Y38" s="192"/>
      <c r="Z38" s="191"/>
      <c r="AA38" s="190"/>
      <c r="AB38" s="191"/>
      <c r="AC38" s="191"/>
      <c r="AD38" s="190"/>
      <c r="AE38" s="190"/>
      <c r="AG38" s="186"/>
      <c r="AH38" s="186"/>
      <c r="AI38" s="187"/>
      <c r="AJ38" s="188"/>
      <c r="AK38" s="188"/>
      <c r="AL38" s="188"/>
      <c r="AM38" s="188"/>
      <c r="AN38" s="188"/>
      <c r="AO38" s="189"/>
      <c r="AP38" s="188"/>
      <c r="AQ38" s="190"/>
      <c r="AR38" s="191"/>
      <c r="AS38" s="191"/>
      <c r="AT38" s="190"/>
      <c r="AU38" s="190"/>
      <c r="AW38" s="186"/>
      <c r="AX38" s="186"/>
      <c r="AY38" s="187"/>
      <c r="AZ38" s="188"/>
      <c r="BA38" s="188"/>
      <c r="BB38" s="188"/>
      <c r="BC38" s="188"/>
      <c r="BD38" s="188"/>
      <c r="BE38" s="189"/>
      <c r="BF38" s="188"/>
      <c r="BG38" s="190"/>
      <c r="BH38" s="191"/>
      <c r="BI38" s="191"/>
      <c r="BJ38" s="190"/>
      <c r="BK38" s="190"/>
    </row>
    <row r="39" spans="1:63" hidden="1" x14ac:dyDescent="0.25">
      <c r="A39" s="186"/>
      <c r="B39" s="186"/>
      <c r="C39" s="187"/>
      <c r="D39" s="188"/>
      <c r="E39" s="188"/>
      <c r="F39" s="188"/>
      <c r="G39" s="188"/>
      <c r="H39" s="188"/>
      <c r="I39" s="189"/>
      <c r="J39" s="188"/>
      <c r="K39" s="190"/>
      <c r="L39" s="191"/>
      <c r="M39" s="191"/>
      <c r="N39" s="190"/>
      <c r="O39" s="190"/>
      <c r="Q39" s="186"/>
      <c r="R39" s="186"/>
      <c r="S39" s="187"/>
      <c r="T39" s="188"/>
      <c r="U39" s="191"/>
      <c r="V39" s="191"/>
      <c r="W39" s="191"/>
      <c r="X39" s="191"/>
      <c r="Y39" s="192"/>
      <c r="Z39" s="191"/>
      <c r="AA39" s="190"/>
      <c r="AB39" s="191"/>
      <c r="AC39" s="191"/>
      <c r="AD39" s="190"/>
      <c r="AE39" s="190"/>
      <c r="AG39" s="186"/>
      <c r="AH39" s="186"/>
      <c r="AI39" s="187"/>
      <c r="AJ39" s="188"/>
      <c r="AK39" s="188"/>
      <c r="AL39" s="188"/>
      <c r="AM39" s="188"/>
      <c r="AN39" s="188"/>
      <c r="AO39" s="189"/>
      <c r="AP39" s="188"/>
      <c r="AQ39" s="190"/>
      <c r="AR39" s="191"/>
      <c r="AS39" s="191"/>
      <c r="AT39" s="190"/>
      <c r="AU39" s="190"/>
      <c r="AW39" s="186"/>
      <c r="AX39" s="186"/>
      <c r="AY39" s="187"/>
      <c r="AZ39" s="188"/>
      <c r="BA39" s="188"/>
      <c r="BB39" s="188"/>
      <c r="BC39" s="188"/>
      <c r="BD39" s="188"/>
      <c r="BE39" s="189"/>
      <c r="BF39" s="188"/>
      <c r="BG39" s="190"/>
      <c r="BH39" s="191"/>
      <c r="BI39" s="191"/>
      <c r="BJ39" s="190"/>
      <c r="BK39" s="190"/>
    </row>
    <row r="40" spans="1:63" hidden="1" x14ac:dyDescent="0.25">
      <c r="A40" s="186"/>
      <c r="B40" s="186"/>
      <c r="C40" s="187"/>
      <c r="D40" s="188"/>
      <c r="E40" s="188"/>
      <c r="F40" s="188"/>
      <c r="G40" s="188"/>
      <c r="H40" s="188"/>
      <c r="I40" s="189"/>
      <c r="J40" s="188"/>
      <c r="K40" s="190"/>
      <c r="L40" s="191"/>
      <c r="M40" s="191"/>
      <c r="N40" s="190"/>
      <c r="O40" s="190"/>
      <c r="Q40" s="186"/>
      <c r="R40" s="186"/>
      <c r="S40" s="187"/>
      <c r="T40" s="188"/>
      <c r="U40" s="191"/>
      <c r="V40" s="191"/>
      <c r="W40" s="191"/>
      <c r="X40" s="191"/>
      <c r="Y40" s="192"/>
      <c r="Z40" s="191"/>
      <c r="AA40" s="190"/>
      <c r="AB40" s="191"/>
      <c r="AC40" s="191"/>
      <c r="AD40" s="190"/>
      <c r="AE40" s="190"/>
      <c r="AG40" s="186"/>
      <c r="AH40" s="186"/>
      <c r="AI40" s="187"/>
      <c r="AJ40" s="188"/>
      <c r="AK40" s="188"/>
      <c r="AL40" s="188"/>
      <c r="AM40" s="188"/>
      <c r="AN40" s="188"/>
      <c r="AO40" s="189"/>
      <c r="AP40" s="188"/>
      <c r="AQ40" s="190"/>
      <c r="AR40" s="191"/>
      <c r="AS40" s="191"/>
      <c r="AT40" s="190"/>
      <c r="AU40" s="190"/>
      <c r="AW40" s="186"/>
      <c r="AX40" s="186"/>
      <c r="AY40" s="187"/>
      <c r="AZ40" s="188"/>
      <c r="BA40" s="188"/>
      <c r="BB40" s="188"/>
      <c r="BC40" s="188"/>
      <c r="BD40" s="188"/>
      <c r="BE40" s="189"/>
      <c r="BF40" s="188"/>
      <c r="BG40" s="190"/>
      <c r="BH40" s="191"/>
      <c r="BI40" s="191"/>
      <c r="BJ40" s="190"/>
      <c r="BK40" s="190"/>
    </row>
    <row r="41" spans="1:63" hidden="1" x14ac:dyDescent="0.25">
      <c r="A41" s="186"/>
      <c r="B41" s="186"/>
      <c r="C41" s="187"/>
      <c r="D41" s="188"/>
      <c r="E41" s="188"/>
      <c r="F41" s="188"/>
      <c r="G41" s="188"/>
      <c r="H41" s="188"/>
      <c r="I41" s="189"/>
      <c r="J41" s="188"/>
      <c r="K41" s="190"/>
      <c r="L41" s="191"/>
      <c r="M41" s="191"/>
      <c r="N41" s="190"/>
      <c r="O41" s="190"/>
      <c r="Q41" s="186"/>
      <c r="R41" s="186"/>
      <c r="S41" s="187"/>
      <c r="T41" s="188"/>
      <c r="U41" s="191"/>
      <c r="V41" s="191"/>
      <c r="W41" s="191"/>
      <c r="X41" s="191"/>
      <c r="Y41" s="192"/>
      <c r="Z41" s="191"/>
      <c r="AA41" s="190"/>
      <c r="AB41" s="191"/>
      <c r="AC41" s="191"/>
      <c r="AD41" s="190"/>
      <c r="AE41" s="190"/>
      <c r="AG41" s="186"/>
      <c r="AH41" s="186"/>
      <c r="AI41" s="187"/>
      <c r="AJ41" s="188"/>
      <c r="AK41" s="188"/>
      <c r="AL41" s="188"/>
      <c r="AM41" s="188"/>
      <c r="AN41" s="188"/>
      <c r="AO41" s="189"/>
      <c r="AP41" s="188"/>
      <c r="AQ41" s="190"/>
      <c r="AR41" s="191"/>
      <c r="AS41" s="191"/>
      <c r="AT41" s="190"/>
      <c r="AU41" s="190"/>
      <c r="AW41" s="186"/>
      <c r="AX41" s="186"/>
      <c r="AY41" s="187"/>
      <c r="AZ41" s="188"/>
      <c r="BA41" s="188"/>
      <c r="BB41" s="188"/>
      <c r="BC41" s="188"/>
      <c r="BD41" s="188"/>
      <c r="BE41" s="189"/>
      <c r="BF41" s="188"/>
      <c r="BG41" s="190"/>
      <c r="BH41" s="191"/>
      <c r="BI41" s="191"/>
      <c r="BJ41" s="190"/>
      <c r="BK41" s="190"/>
    </row>
    <row r="42" spans="1:63" hidden="1" x14ac:dyDescent="0.25">
      <c r="A42" s="186"/>
      <c r="B42" s="186"/>
      <c r="C42" s="187"/>
      <c r="D42" s="188"/>
      <c r="E42" s="188"/>
      <c r="F42" s="188"/>
      <c r="G42" s="188"/>
      <c r="H42" s="188"/>
      <c r="I42" s="189"/>
      <c r="J42" s="188"/>
      <c r="K42" s="190"/>
      <c r="L42" s="191"/>
      <c r="M42" s="191"/>
      <c r="N42" s="190"/>
      <c r="O42" s="190"/>
      <c r="Q42" s="186"/>
      <c r="R42" s="186"/>
      <c r="S42" s="187"/>
      <c r="T42" s="188"/>
      <c r="U42" s="191"/>
      <c r="V42" s="191"/>
      <c r="W42" s="191"/>
      <c r="X42" s="191"/>
      <c r="Y42" s="192"/>
      <c r="Z42" s="191"/>
      <c r="AA42" s="190"/>
      <c r="AB42" s="191"/>
      <c r="AC42" s="191"/>
      <c r="AD42" s="190"/>
      <c r="AE42" s="190"/>
      <c r="AG42" s="186"/>
      <c r="AH42" s="186"/>
      <c r="AI42" s="187"/>
      <c r="AJ42" s="188"/>
      <c r="AK42" s="188"/>
      <c r="AL42" s="188"/>
      <c r="AM42" s="188"/>
      <c r="AN42" s="188"/>
      <c r="AO42" s="189"/>
      <c r="AP42" s="188"/>
      <c r="AQ42" s="190"/>
      <c r="AR42" s="191"/>
      <c r="AS42" s="191"/>
      <c r="AT42" s="190"/>
      <c r="AU42" s="190"/>
      <c r="AW42" s="186"/>
      <c r="AX42" s="186"/>
      <c r="AY42" s="187"/>
      <c r="AZ42" s="188"/>
      <c r="BA42" s="188"/>
      <c r="BB42" s="188"/>
      <c r="BC42" s="188"/>
      <c r="BD42" s="188"/>
      <c r="BE42" s="189"/>
      <c r="BF42" s="188"/>
      <c r="BG42" s="190"/>
      <c r="BH42" s="191"/>
      <c r="BI42" s="191"/>
      <c r="BJ42" s="190"/>
      <c r="BK42" s="190"/>
    </row>
    <row r="43" spans="1:63" hidden="1" x14ac:dyDescent="0.25">
      <c r="A43" s="186"/>
      <c r="B43" s="186"/>
      <c r="C43" s="187"/>
      <c r="D43" s="188"/>
      <c r="E43" s="188"/>
      <c r="F43" s="188"/>
      <c r="G43" s="188"/>
      <c r="H43" s="188"/>
      <c r="I43" s="189"/>
      <c r="J43" s="188"/>
      <c r="K43" s="190"/>
      <c r="L43" s="191"/>
      <c r="M43" s="191"/>
      <c r="N43" s="190"/>
      <c r="O43" s="190"/>
      <c r="Q43" s="186"/>
      <c r="R43" s="186"/>
      <c r="S43" s="187"/>
      <c r="T43" s="188"/>
      <c r="U43" s="191"/>
      <c r="V43" s="191"/>
      <c r="W43" s="191"/>
      <c r="X43" s="191"/>
      <c r="Y43" s="192"/>
      <c r="Z43" s="191"/>
      <c r="AA43" s="190"/>
      <c r="AB43" s="191"/>
      <c r="AC43" s="191"/>
      <c r="AD43" s="190"/>
      <c r="AE43" s="190"/>
      <c r="AG43" s="186"/>
      <c r="AH43" s="186"/>
      <c r="AI43" s="187"/>
      <c r="AJ43" s="188"/>
      <c r="AK43" s="188"/>
      <c r="AL43" s="188"/>
      <c r="AM43" s="188"/>
      <c r="AN43" s="188"/>
      <c r="AO43" s="189"/>
      <c r="AP43" s="188"/>
      <c r="AQ43" s="190"/>
      <c r="AR43" s="191"/>
      <c r="AS43" s="191"/>
      <c r="AT43" s="190"/>
      <c r="AU43" s="190"/>
      <c r="AW43" s="186"/>
      <c r="AX43" s="186"/>
      <c r="AY43" s="187"/>
      <c r="AZ43" s="188"/>
      <c r="BA43" s="188"/>
      <c r="BB43" s="188"/>
      <c r="BC43" s="188"/>
      <c r="BD43" s="188"/>
      <c r="BE43" s="189"/>
      <c r="BF43" s="188"/>
      <c r="BG43" s="190"/>
      <c r="BH43" s="191"/>
      <c r="BI43" s="191"/>
      <c r="BJ43" s="190"/>
      <c r="BK43" s="190"/>
    </row>
    <row r="44" spans="1:63" hidden="1" x14ac:dyDescent="0.25">
      <c r="A44" s="186"/>
      <c r="B44" s="186"/>
      <c r="C44" s="187"/>
      <c r="D44" s="188"/>
      <c r="E44" s="188"/>
      <c r="F44" s="188"/>
      <c r="G44" s="188"/>
      <c r="H44" s="188"/>
      <c r="I44" s="189"/>
      <c r="J44" s="188"/>
      <c r="K44" s="190"/>
      <c r="L44" s="191"/>
      <c r="M44" s="191"/>
      <c r="N44" s="190"/>
      <c r="O44" s="190"/>
      <c r="Q44" s="186"/>
      <c r="R44" s="186"/>
      <c r="S44" s="187"/>
      <c r="T44" s="188"/>
      <c r="U44" s="191"/>
      <c r="V44" s="191"/>
      <c r="W44" s="191"/>
      <c r="X44" s="191"/>
      <c r="Y44" s="192"/>
      <c r="Z44" s="191"/>
      <c r="AA44" s="190"/>
      <c r="AB44" s="191"/>
      <c r="AC44" s="191"/>
      <c r="AD44" s="190"/>
      <c r="AE44" s="190"/>
      <c r="AG44" s="186"/>
      <c r="AH44" s="186"/>
      <c r="AI44" s="187"/>
      <c r="AJ44" s="188"/>
      <c r="AK44" s="188"/>
      <c r="AL44" s="188"/>
      <c r="AM44" s="188"/>
      <c r="AN44" s="188"/>
      <c r="AO44" s="189"/>
      <c r="AP44" s="188"/>
      <c r="AQ44" s="190"/>
      <c r="AR44" s="191"/>
      <c r="AS44" s="191"/>
      <c r="AT44" s="190"/>
      <c r="AU44" s="190"/>
      <c r="AW44" s="186"/>
      <c r="AX44" s="186"/>
      <c r="AY44" s="187"/>
      <c r="AZ44" s="188"/>
      <c r="BA44" s="188"/>
      <c r="BB44" s="188"/>
      <c r="BC44" s="188"/>
      <c r="BD44" s="188"/>
      <c r="BE44" s="189"/>
      <c r="BF44" s="188"/>
      <c r="BG44" s="190"/>
      <c r="BH44" s="191"/>
      <c r="BI44" s="191"/>
      <c r="BJ44" s="190"/>
      <c r="BK44" s="190"/>
    </row>
    <row r="45" spans="1:63" hidden="1" x14ac:dyDescent="0.25">
      <c r="A45" s="186"/>
      <c r="B45" s="186"/>
      <c r="C45" s="187"/>
      <c r="D45" s="188"/>
      <c r="E45" s="188"/>
      <c r="F45" s="188"/>
      <c r="G45" s="188"/>
      <c r="H45" s="188"/>
      <c r="I45" s="189"/>
      <c r="J45" s="188"/>
      <c r="K45" s="190"/>
      <c r="L45" s="191"/>
      <c r="M45" s="191"/>
      <c r="N45" s="190"/>
      <c r="O45" s="190"/>
      <c r="Q45" s="186"/>
      <c r="R45" s="186"/>
      <c r="S45" s="187"/>
      <c r="T45" s="188"/>
      <c r="U45" s="191"/>
      <c r="V45" s="191"/>
      <c r="W45" s="191"/>
      <c r="X45" s="191"/>
      <c r="Y45" s="192"/>
      <c r="Z45" s="191"/>
      <c r="AA45" s="190"/>
      <c r="AB45" s="191"/>
      <c r="AC45" s="191"/>
      <c r="AD45" s="190"/>
      <c r="AE45" s="190"/>
      <c r="AG45" s="186"/>
      <c r="AH45" s="186"/>
      <c r="AI45" s="187"/>
      <c r="AJ45" s="188"/>
      <c r="AK45" s="188"/>
      <c r="AL45" s="188"/>
      <c r="AM45" s="188"/>
      <c r="AN45" s="188"/>
      <c r="AO45" s="189"/>
      <c r="AP45" s="188"/>
      <c r="AQ45" s="190"/>
      <c r="AR45" s="191"/>
      <c r="AS45" s="191"/>
      <c r="AT45" s="190"/>
      <c r="AU45" s="190"/>
      <c r="AW45" s="186"/>
      <c r="AX45" s="186"/>
      <c r="AY45" s="187"/>
      <c r="AZ45" s="188"/>
      <c r="BA45" s="188"/>
      <c r="BB45" s="188"/>
      <c r="BC45" s="188"/>
      <c r="BD45" s="188"/>
      <c r="BE45" s="189"/>
      <c r="BF45" s="188"/>
      <c r="BG45" s="190"/>
      <c r="BH45" s="191"/>
      <c r="BI45" s="191"/>
      <c r="BJ45" s="190"/>
      <c r="BK45" s="190"/>
    </row>
    <row r="46" spans="1:63" hidden="1" x14ac:dyDescent="0.25">
      <c r="A46" s="186"/>
      <c r="B46" s="186"/>
      <c r="C46" s="187"/>
      <c r="D46" s="188"/>
      <c r="E46" s="188"/>
      <c r="F46" s="188"/>
      <c r="G46" s="188"/>
      <c r="H46" s="188"/>
      <c r="I46" s="189"/>
      <c r="J46" s="188"/>
      <c r="K46" s="190"/>
      <c r="L46" s="191"/>
      <c r="M46" s="191"/>
      <c r="N46" s="190"/>
      <c r="O46" s="190"/>
      <c r="Q46" s="186"/>
      <c r="R46" s="186"/>
      <c r="S46" s="187"/>
      <c r="T46" s="188"/>
      <c r="U46" s="191"/>
      <c r="V46" s="191"/>
      <c r="W46" s="191"/>
      <c r="X46" s="191"/>
      <c r="Y46" s="192"/>
      <c r="Z46" s="191"/>
      <c r="AA46" s="190"/>
      <c r="AB46" s="191"/>
      <c r="AC46" s="191"/>
      <c r="AD46" s="190"/>
      <c r="AE46" s="190"/>
      <c r="AG46" s="186"/>
      <c r="AH46" s="186"/>
      <c r="AI46" s="187"/>
      <c r="AJ46" s="188"/>
      <c r="AK46" s="188"/>
      <c r="AL46" s="188"/>
      <c r="AM46" s="188"/>
      <c r="AN46" s="188"/>
      <c r="AO46" s="189"/>
      <c r="AP46" s="188"/>
      <c r="AQ46" s="190"/>
      <c r="AR46" s="191"/>
      <c r="AS46" s="191"/>
      <c r="AT46" s="190"/>
      <c r="AU46" s="190"/>
      <c r="AW46" s="186"/>
      <c r="AX46" s="186"/>
      <c r="AY46" s="187"/>
      <c r="AZ46" s="188"/>
      <c r="BA46" s="188"/>
      <c r="BB46" s="188"/>
      <c r="BC46" s="188"/>
      <c r="BD46" s="188"/>
      <c r="BE46" s="189"/>
      <c r="BF46" s="188"/>
      <c r="BG46" s="190"/>
      <c r="BH46" s="191"/>
      <c r="BI46" s="191"/>
      <c r="BJ46" s="190"/>
      <c r="BK46" s="190"/>
    </row>
    <row r="47" spans="1:63" hidden="1" x14ac:dyDescent="0.25">
      <c r="A47" s="186"/>
      <c r="B47" s="186"/>
      <c r="C47" s="187"/>
      <c r="D47" s="188"/>
      <c r="E47" s="188"/>
      <c r="F47" s="188"/>
      <c r="G47" s="188"/>
      <c r="H47" s="188"/>
      <c r="I47" s="189"/>
      <c r="J47" s="188"/>
      <c r="K47" s="190"/>
      <c r="L47" s="191"/>
      <c r="M47" s="191"/>
      <c r="N47" s="190"/>
      <c r="O47" s="190"/>
      <c r="Q47" s="186"/>
      <c r="R47" s="186"/>
      <c r="S47" s="187"/>
      <c r="T47" s="188"/>
      <c r="U47" s="191"/>
      <c r="V47" s="191"/>
      <c r="W47" s="191"/>
      <c r="X47" s="191"/>
      <c r="Y47" s="192"/>
      <c r="Z47" s="191"/>
      <c r="AA47" s="190"/>
      <c r="AB47" s="191"/>
      <c r="AC47" s="191"/>
      <c r="AD47" s="190"/>
      <c r="AE47" s="190"/>
      <c r="AG47" s="186"/>
      <c r="AH47" s="186"/>
      <c r="AI47" s="187"/>
      <c r="AJ47" s="188"/>
      <c r="AK47" s="188"/>
      <c r="AL47" s="188"/>
      <c r="AM47" s="188"/>
      <c r="AN47" s="188"/>
      <c r="AO47" s="189"/>
      <c r="AP47" s="188"/>
      <c r="AQ47" s="190"/>
      <c r="AR47" s="191"/>
      <c r="AS47" s="191"/>
      <c r="AT47" s="190"/>
      <c r="AU47" s="190"/>
      <c r="AW47" s="186"/>
      <c r="AX47" s="186"/>
      <c r="AY47" s="187"/>
      <c r="AZ47" s="188"/>
      <c r="BA47" s="188"/>
      <c r="BB47" s="188"/>
      <c r="BC47" s="188"/>
      <c r="BD47" s="188"/>
      <c r="BE47" s="189"/>
      <c r="BF47" s="188"/>
      <c r="BG47" s="190"/>
      <c r="BH47" s="191"/>
      <c r="BI47" s="191"/>
      <c r="BJ47" s="190"/>
      <c r="BK47" s="190"/>
    </row>
    <row r="48" spans="1:63" hidden="1" x14ac:dyDescent="0.25">
      <c r="A48" s="186"/>
      <c r="B48" s="186"/>
      <c r="C48" s="187"/>
      <c r="D48" s="188"/>
      <c r="E48" s="188"/>
      <c r="F48" s="188"/>
      <c r="G48" s="188"/>
      <c r="H48" s="188"/>
      <c r="I48" s="189"/>
      <c r="J48" s="188"/>
      <c r="K48" s="190"/>
      <c r="L48" s="191"/>
      <c r="M48" s="191"/>
      <c r="N48" s="190"/>
      <c r="O48" s="190"/>
      <c r="Q48" s="186"/>
      <c r="R48" s="186"/>
      <c r="S48" s="187"/>
      <c r="T48" s="188"/>
      <c r="U48" s="191"/>
      <c r="V48" s="191"/>
      <c r="W48" s="191"/>
      <c r="X48" s="191"/>
      <c r="Y48" s="192"/>
      <c r="Z48" s="191"/>
      <c r="AA48" s="190"/>
      <c r="AB48" s="191"/>
      <c r="AC48" s="191"/>
      <c r="AD48" s="190"/>
      <c r="AE48" s="190"/>
      <c r="AG48" s="186"/>
      <c r="AH48" s="186"/>
      <c r="AI48" s="187"/>
      <c r="AJ48" s="188"/>
      <c r="AK48" s="188"/>
      <c r="AL48" s="188"/>
      <c r="AM48" s="188"/>
      <c r="AN48" s="188"/>
      <c r="AO48" s="189"/>
      <c r="AP48" s="188"/>
      <c r="AQ48" s="190"/>
      <c r="AR48" s="191"/>
      <c r="AS48" s="191"/>
      <c r="AT48" s="190"/>
      <c r="AU48" s="190"/>
      <c r="AW48" s="186"/>
      <c r="AX48" s="186"/>
      <c r="AY48" s="187"/>
      <c r="AZ48" s="188"/>
      <c r="BA48" s="188"/>
      <c r="BB48" s="188"/>
      <c r="BC48" s="188"/>
      <c r="BD48" s="188"/>
      <c r="BE48" s="189"/>
      <c r="BF48" s="188"/>
      <c r="BG48" s="190"/>
      <c r="BH48" s="191"/>
      <c r="BI48" s="191"/>
      <c r="BJ48" s="190"/>
      <c r="BK48" s="190"/>
    </row>
    <row r="49" spans="1:63" hidden="1" x14ac:dyDescent="0.25">
      <c r="A49" s="186"/>
      <c r="B49" s="186"/>
      <c r="C49" s="187"/>
      <c r="D49" s="188"/>
      <c r="E49" s="188"/>
      <c r="F49" s="188"/>
      <c r="G49" s="188"/>
      <c r="H49" s="188"/>
      <c r="I49" s="189"/>
      <c r="J49" s="188"/>
      <c r="K49" s="190"/>
      <c r="L49" s="191"/>
      <c r="M49" s="191"/>
      <c r="N49" s="190"/>
      <c r="O49" s="190"/>
      <c r="Q49" s="186"/>
      <c r="R49" s="186"/>
      <c r="S49" s="187"/>
      <c r="T49" s="188"/>
      <c r="U49" s="191"/>
      <c r="V49" s="191"/>
      <c r="W49" s="191"/>
      <c r="X49" s="191"/>
      <c r="Y49" s="192"/>
      <c r="Z49" s="191"/>
      <c r="AA49" s="190"/>
      <c r="AB49" s="191"/>
      <c r="AC49" s="191"/>
      <c r="AD49" s="190"/>
      <c r="AE49" s="190"/>
      <c r="AG49" s="186"/>
      <c r="AH49" s="186"/>
      <c r="AI49" s="187"/>
      <c r="AJ49" s="188"/>
      <c r="AK49" s="188"/>
      <c r="AL49" s="188"/>
      <c r="AM49" s="188"/>
      <c r="AN49" s="188"/>
      <c r="AO49" s="189"/>
      <c r="AP49" s="188"/>
      <c r="AQ49" s="190"/>
      <c r="AR49" s="191"/>
      <c r="AS49" s="191"/>
      <c r="AT49" s="190"/>
      <c r="AU49" s="190"/>
      <c r="AW49" s="186"/>
      <c r="AX49" s="186"/>
      <c r="AY49" s="187"/>
      <c r="AZ49" s="188"/>
      <c r="BA49" s="188"/>
      <c r="BB49" s="188"/>
      <c r="BC49" s="188"/>
      <c r="BD49" s="188"/>
      <c r="BE49" s="189"/>
      <c r="BF49" s="188"/>
      <c r="BG49" s="190"/>
      <c r="BH49" s="191"/>
      <c r="BI49" s="191"/>
      <c r="BJ49" s="190"/>
      <c r="BK49" s="190"/>
    </row>
    <row r="50" spans="1:63" hidden="1" x14ac:dyDescent="0.25">
      <c r="A50" s="186"/>
      <c r="B50" s="186"/>
      <c r="C50" s="187"/>
      <c r="D50" s="188"/>
      <c r="E50" s="188"/>
      <c r="F50" s="188"/>
      <c r="G50" s="188"/>
      <c r="H50" s="188"/>
      <c r="I50" s="189"/>
      <c r="J50" s="188"/>
      <c r="K50" s="190"/>
      <c r="L50" s="191"/>
      <c r="M50" s="191"/>
      <c r="N50" s="190"/>
      <c r="O50" s="190"/>
      <c r="Q50" s="186"/>
      <c r="R50" s="186"/>
      <c r="S50" s="187"/>
      <c r="T50" s="188"/>
      <c r="U50" s="191"/>
      <c r="V50" s="191"/>
      <c r="W50" s="191"/>
      <c r="X50" s="191"/>
      <c r="Y50" s="192"/>
      <c r="Z50" s="191"/>
      <c r="AA50" s="190"/>
      <c r="AB50" s="191"/>
      <c r="AC50" s="191"/>
      <c r="AD50" s="190"/>
      <c r="AE50" s="188"/>
      <c r="AG50" s="186"/>
      <c r="AH50" s="186"/>
      <c r="AI50" s="187"/>
      <c r="AJ50" s="188"/>
      <c r="AK50" s="188"/>
      <c r="AL50" s="188"/>
      <c r="AM50" s="188"/>
      <c r="AN50" s="188"/>
      <c r="AO50" s="189"/>
      <c r="AP50" s="188"/>
      <c r="AQ50" s="190"/>
      <c r="AR50" s="191"/>
      <c r="AS50" s="191"/>
      <c r="AT50" s="190"/>
      <c r="AU50" s="190"/>
      <c r="AW50" s="186"/>
      <c r="AX50" s="186"/>
      <c r="AY50" s="187"/>
      <c r="AZ50" s="188"/>
      <c r="BA50" s="188"/>
      <c r="BB50" s="188"/>
      <c r="BC50" s="188"/>
      <c r="BD50" s="188"/>
      <c r="BE50" s="189"/>
      <c r="BF50" s="188"/>
      <c r="BG50" s="190"/>
      <c r="BH50" s="191"/>
      <c r="BI50" s="191"/>
      <c r="BJ50" s="190"/>
      <c r="BK50" s="190"/>
    </row>
    <row r="51" spans="1:63" hidden="1" x14ac:dyDescent="0.25">
      <c r="A51" s="186"/>
      <c r="B51" s="186"/>
      <c r="C51" s="187"/>
      <c r="D51" s="188"/>
      <c r="E51" s="188"/>
      <c r="F51" s="188"/>
      <c r="G51" s="188"/>
      <c r="H51" s="188"/>
      <c r="I51" s="189"/>
      <c r="J51" s="188"/>
      <c r="K51" s="190"/>
      <c r="L51" s="191"/>
      <c r="M51" s="191"/>
      <c r="N51" s="190"/>
      <c r="O51" s="190"/>
      <c r="Q51" s="186"/>
      <c r="R51" s="186"/>
      <c r="S51" s="187"/>
      <c r="T51" s="188"/>
      <c r="U51" s="191"/>
      <c r="V51" s="191"/>
      <c r="W51" s="191"/>
      <c r="X51" s="191"/>
      <c r="Y51" s="192"/>
      <c r="Z51" s="191"/>
      <c r="AA51" s="190"/>
      <c r="AB51" s="191"/>
      <c r="AC51" s="191"/>
      <c r="AD51" s="190"/>
      <c r="AE51" s="190"/>
      <c r="AG51" s="186"/>
      <c r="AH51" s="186"/>
      <c r="AI51" s="187"/>
      <c r="AJ51" s="188"/>
      <c r="AK51" s="188"/>
      <c r="AL51" s="188"/>
      <c r="AM51" s="188"/>
      <c r="AN51" s="188"/>
      <c r="AO51" s="189"/>
      <c r="AP51" s="188"/>
      <c r="AQ51" s="190"/>
      <c r="AR51" s="191"/>
      <c r="AS51" s="191"/>
      <c r="AT51" s="190"/>
      <c r="AU51" s="190"/>
      <c r="AW51" s="186"/>
      <c r="AX51" s="186"/>
      <c r="AY51" s="187"/>
      <c r="AZ51" s="188"/>
      <c r="BA51" s="188"/>
      <c r="BB51" s="188"/>
      <c r="BC51" s="188"/>
      <c r="BD51" s="188"/>
      <c r="BE51" s="189"/>
      <c r="BF51" s="188"/>
      <c r="BG51" s="190"/>
      <c r="BH51" s="191"/>
      <c r="BI51" s="191"/>
      <c r="BJ51" s="190"/>
      <c r="BK51" s="190"/>
    </row>
    <row r="52" spans="1:63" hidden="1" x14ac:dyDescent="0.25">
      <c r="A52" s="186"/>
      <c r="B52" s="186"/>
      <c r="C52" s="187"/>
      <c r="D52" s="188"/>
      <c r="E52" s="188"/>
      <c r="F52" s="188"/>
      <c r="G52" s="188"/>
      <c r="H52" s="188"/>
      <c r="I52" s="189"/>
      <c r="J52" s="188"/>
      <c r="K52" s="190"/>
      <c r="L52" s="191"/>
      <c r="M52" s="191"/>
      <c r="N52" s="190"/>
      <c r="O52" s="190"/>
      <c r="Q52" s="186"/>
      <c r="R52" s="186"/>
      <c r="S52" s="187"/>
      <c r="T52" s="188"/>
      <c r="U52" s="191"/>
      <c r="V52" s="191"/>
      <c r="W52" s="191"/>
      <c r="X52" s="191"/>
      <c r="Y52" s="192"/>
      <c r="Z52" s="191"/>
      <c r="AA52" s="190"/>
      <c r="AB52" s="191"/>
      <c r="AC52" s="191"/>
      <c r="AD52" s="190"/>
      <c r="AE52" s="190"/>
      <c r="AG52" s="186"/>
      <c r="AH52" s="186"/>
      <c r="AI52" s="187"/>
      <c r="AJ52" s="188"/>
      <c r="AK52" s="188"/>
      <c r="AL52" s="188"/>
      <c r="AM52" s="188"/>
      <c r="AN52" s="188"/>
      <c r="AO52" s="189"/>
      <c r="AP52" s="188"/>
      <c r="AQ52" s="190"/>
      <c r="AR52" s="191"/>
      <c r="AS52" s="191"/>
      <c r="AT52" s="190"/>
      <c r="AU52" s="190"/>
      <c r="AW52" s="186"/>
      <c r="AX52" s="186"/>
      <c r="AY52" s="187"/>
      <c r="AZ52" s="188"/>
      <c r="BA52" s="188"/>
      <c r="BB52" s="188"/>
      <c r="BC52" s="188"/>
      <c r="BD52" s="188"/>
      <c r="BE52" s="189"/>
      <c r="BF52" s="188"/>
      <c r="BG52" s="190"/>
      <c r="BH52" s="191"/>
      <c r="BI52" s="191"/>
      <c r="BJ52" s="190"/>
      <c r="BK52" s="190"/>
    </row>
    <row r="53" spans="1:63" hidden="1" x14ac:dyDescent="0.25">
      <c r="A53" s="186"/>
      <c r="B53" s="186"/>
      <c r="C53" s="187"/>
      <c r="D53" s="188"/>
      <c r="E53" s="188"/>
      <c r="F53" s="188"/>
      <c r="G53" s="188"/>
      <c r="H53" s="188"/>
      <c r="I53" s="189"/>
      <c r="J53" s="188"/>
      <c r="K53" s="190"/>
      <c r="L53" s="191"/>
      <c r="M53" s="191"/>
      <c r="N53" s="190"/>
      <c r="O53" s="190"/>
      <c r="Q53" s="186"/>
      <c r="R53" s="186"/>
      <c r="S53" s="187"/>
      <c r="T53" s="188"/>
      <c r="U53" s="191"/>
      <c r="V53" s="191"/>
      <c r="W53" s="191"/>
      <c r="X53" s="191"/>
      <c r="Y53" s="192"/>
      <c r="Z53" s="191"/>
      <c r="AA53" s="190"/>
      <c r="AB53" s="191"/>
      <c r="AC53" s="191"/>
      <c r="AD53" s="190"/>
      <c r="AE53" s="188"/>
      <c r="AG53" s="186"/>
      <c r="AH53" s="186"/>
      <c r="AI53" s="187"/>
      <c r="AJ53" s="188"/>
      <c r="AK53" s="188"/>
      <c r="AL53" s="188"/>
      <c r="AM53" s="188"/>
      <c r="AN53" s="188"/>
      <c r="AO53" s="189"/>
      <c r="AP53" s="188"/>
      <c r="AQ53" s="190"/>
      <c r="AR53" s="191"/>
      <c r="AS53" s="191"/>
      <c r="AT53" s="190"/>
      <c r="AU53" s="190"/>
      <c r="AW53" s="186"/>
      <c r="AX53" s="186"/>
      <c r="AY53" s="187"/>
      <c r="AZ53" s="188"/>
      <c r="BA53" s="188"/>
      <c r="BB53" s="188"/>
      <c r="BC53" s="188"/>
      <c r="BD53" s="188"/>
      <c r="BE53" s="189"/>
      <c r="BF53" s="188"/>
      <c r="BG53" s="190"/>
      <c r="BH53" s="191"/>
      <c r="BI53" s="191"/>
      <c r="BJ53" s="190"/>
      <c r="BK53" s="190"/>
    </row>
    <row r="54" spans="1:63" hidden="1" x14ac:dyDescent="0.25">
      <c r="A54" s="186"/>
      <c r="B54" s="186"/>
      <c r="C54" s="187"/>
      <c r="D54" s="188"/>
      <c r="E54" s="188"/>
      <c r="F54" s="188"/>
      <c r="G54" s="188"/>
      <c r="H54" s="188"/>
      <c r="I54" s="189"/>
      <c r="J54" s="188"/>
      <c r="K54" s="190"/>
      <c r="L54" s="191"/>
      <c r="M54" s="191"/>
      <c r="N54" s="190"/>
      <c r="O54" s="190"/>
      <c r="Q54" s="186"/>
      <c r="R54" s="186"/>
      <c r="S54" s="187"/>
      <c r="T54" s="188"/>
      <c r="U54" s="191"/>
      <c r="V54" s="191"/>
      <c r="W54" s="191"/>
      <c r="X54" s="191"/>
      <c r="Y54" s="192"/>
      <c r="Z54" s="191"/>
      <c r="AA54" s="190"/>
      <c r="AB54" s="191"/>
      <c r="AC54" s="191"/>
      <c r="AD54" s="190"/>
      <c r="AE54" s="190"/>
      <c r="AG54" s="186"/>
      <c r="AH54" s="186"/>
      <c r="AI54" s="187"/>
      <c r="AJ54" s="188"/>
      <c r="AK54" s="188"/>
      <c r="AL54" s="188"/>
      <c r="AM54" s="188"/>
      <c r="AN54" s="188"/>
      <c r="AO54" s="189"/>
      <c r="AP54" s="188"/>
      <c r="AQ54" s="190"/>
      <c r="AR54" s="191"/>
      <c r="AS54" s="191"/>
      <c r="AT54" s="190"/>
      <c r="AU54" s="190"/>
      <c r="AW54" s="186"/>
      <c r="AX54" s="186"/>
      <c r="AY54" s="187"/>
      <c r="AZ54" s="188"/>
      <c r="BA54" s="188"/>
      <c r="BB54" s="188"/>
      <c r="BC54" s="188"/>
      <c r="BD54" s="188"/>
      <c r="BE54" s="189"/>
      <c r="BF54" s="188"/>
      <c r="BG54" s="190"/>
      <c r="BH54" s="191"/>
      <c r="BI54" s="191"/>
      <c r="BJ54" s="190"/>
      <c r="BK54" s="190"/>
    </row>
    <row r="55" spans="1:63" hidden="1" x14ac:dyDescent="0.25">
      <c r="A55" s="186"/>
      <c r="B55" s="186"/>
      <c r="C55" s="187"/>
      <c r="D55" s="188"/>
      <c r="E55" s="188"/>
      <c r="F55" s="188"/>
      <c r="G55" s="188"/>
      <c r="H55" s="188"/>
      <c r="I55" s="189"/>
      <c r="J55" s="188"/>
      <c r="K55" s="190"/>
      <c r="L55" s="191"/>
      <c r="M55" s="191"/>
      <c r="N55" s="190"/>
      <c r="O55" s="190"/>
      <c r="Q55" s="186"/>
      <c r="R55" s="186"/>
      <c r="S55" s="187"/>
      <c r="T55" s="188"/>
      <c r="U55" s="191"/>
      <c r="V55" s="191"/>
      <c r="W55" s="191"/>
      <c r="X55" s="191"/>
      <c r="Y55" s="192"/>
      <c r="Z55" s="191"/>
      <c r="AA55" s="190"/>
      <c r="AB55" s="191"/>
      <c r="AC55" s="191"/>
      <c r="AD55" s="190"/>
      <c r="AE55" s="190"/>
      <c r="AG55" s="186"/>
      <c r="AH55" s="186"/>
      <c r="AI55" s="187"/>
      <c r="AJ55" s="188"/>
      <c r="AK55" s="188"/>
      <c r="AL55" s="188"/>
      <c r="AM55" s="188"/>
      <c r="AN55" s="188"/>
      <c r="AO55" s="189"/>
      <c r="AP55" s="188"/>
      <c r="AQ55" s="190"/>
      <c r="AR55" s="191"/>
      <c r="AS55" s="191"/>
      <c r="AT55" s="190"/>
      <c r="AU55" s="190"/>
      <c r="AW55" s="186"/>
      <c r="AX55" s="186"/>
      <c r="AY55" s="187"/>
      <c r="AZ55" s="188"/>
      <c r="BA55" s="188"/>
      <c r="BB55" s="188"/>
      <c r="BC55" s="188"/>
      <c r="BD55" s="188"/>
      <c r="BE55" s="189"/>
      <c r="BF55" s="188"/>
      <c r="BG55" s="190"/>
      <c r="BH55" s="191"/>
      <c r="BI55" s="191"/>
      <c r="BJ55" s="190"/>
      <c r="BK55" s="190"/>
    </row>
    <row r="56" spans="1:63" hidden="1" x14ac:dyDescent="0.25">
      <c r="A56" s="186"/>
      <c r="B56" s="186"/>
      <c r="C56" s="187"/>
      <c r="D56" s="188"/>
      <c r="E56" s="188"/>
      <c r="F56" s="188"/>
      <c r="G56" s="188"/>
      <c r="H56" s="188"/>
      <c r="I56" s="189"/>
      <c r="J56" s="188"/>
      <c r="K56" s="190"/>
      <c r="L56" s="191"/>
      <c r="M56" s="191"/>
      <c r="N56" s="190"/>
      <c r="O56" s="190"/>
      <c r="Q56" s="186"/>
      <c r="R56" s="186"/>
      <c r="S56" s="187"/>
      <c r="T56" s="188"/>
      <c r="U56" s="191"/>
      <c r="V56" s="191"/>
      <c r="W56" s="191"/>
      <c r="X56" s="191"/>
      <c r="Y56" s="192"/>
      <c r="Z56" s="191"/>
      <c r="AA56" s="190"/>
      <c r="AB56" s="191"/>
      <c r="AC56" s="191"/>
      <c r="AD56" s="190"/>
      <c r="AE56" s="190"/>
      <c r="AG56" s="186"/>
      <c r="AH56" s="186"/>
      <c r="AI56" s="187"/>
      <c r="AJ56" s="188"/>
      <c r="AK56" s="188"/>
      <c r="AL56" s="188"/>
      <c r="AM56" s="188"/>
      <c r="AN56" s="188"/>
      <c r="AO56" s="189"/>
      <c r="AP56" s="188"/>
      <c r="AQ56" s="190"/>
      <c r="AR56" s="191"/>
      <c r="AS56" s="191"/>
      <c r="AT56" s="190"/>
      <c r="AU56" s="190"/>
      <c r="AW56" s="186"/>
      <c r="AX56" s="186"/>
      <c r="AY56" s="187"/>
      <c r="AZ56" s="188"/>
      <c r="BA56" s="188"/>
      <c r="BB56" s="188"/>
      <c r="BC56" s="188"/>
      <c r="BD56" s="188"/>
      <c r="BE56" s="189"/>
      <c r="BF56" s="188"/>
      <c r="BG56" s="190"/>
      <c r="BH56" s="191"/>
      <c r="BI56" s="191"/>
      <c r="BJ56" s="190"/>
      <c r="BK56" s="190"/>
    </row>
    <row r="57" spans="1:63" hidden="1" x14ac:dyDescent="0.25">
      <c r="A57" s="186"/>
      <c r="B57" s="186"/>
      <c r="C57" s="187"/>
      <c r="D57" s="188"/>
      <c r="E57" s="188"/>
      <c r="F57" s="188"/>
      <c r="G57" s="188"/>
      <c r="H57" s="188"/>
      <c r="I57" s="189"/>
      <c r="J57" s="188"/>
      <c r="K57" s="190"/>
      <c r="L57" s="191"/>
      <c r="M57" s="191"/>
      <c r="N57" s="190"/>
      <c r="O57" s="190"/>
      <c r="Q57" s="186"/>
      <c r="R57" s="186"/>
      <c r="S57" s="187"/>
      <c r="T57" s="188"/>
      <c r="U57" s="191"/>
      <c r="V57" s="191"/>
      <c r="W57" s="191"/>
      <c r="X57" s="191"/>
      <c r="Y57" s="192"/>
      <c r="Z57" s="191"/>
      <c r="AA57" s="190"/>
      <c r="AB57" s="191"/>
      <c r="AC57" s="191"/>
      <c r="AD57" s="190"/>
      <c r="AE57" s="190"/>
      <c r="AG57" s="186"/>
      <c r="AH57" s="186"/>
      <c r="AI57" s="187"/>
      <c r="AJ57" s="188"/>
      <c r="AK57" s="188"/>
      <c r="AL57" s="188"/>
      <c r="AM57" s="188"/>
      <c r="AN57" s="188"/>
      <c r="AO57" s="189"/>
      <c r="AP57" s="188"/>
      <c r="AQ57" s="190"/>
      <c r="AR57" s="191"/>
      <c r="AS57" s="191"/>
      <c r="AT57" s="190"/>
      <c r="AU57" s="190"/>
      <c r="AW57" s="186"/>
      <c r="AX57" s="186"/>
      <c r="AY57" s="187"/>
      <c r="AZ57" s="188"/>
      <c r="BA57" s="188"/>
      <c r="BB57" s="188"/>
      <c r="BC57" s="188"/>
      <c r="BD57" s="188"/>
      <c r="BE57" s="189"/>
      <c r="BF57" s="188"/>
      <c r="BG57" s="190"/>
      <c r="BH57" s="191"/>
      <c r="BI57" s="191"/>
      <c r="BJ57" s="190"/>
      <c r="BK57" s="190"/>
    </row>
    <row r="58" spans="1:63" hidden="1" x14ac:dyDescent="0.25">
      <c r="A58" s="186"/>
      <c r="B58" s="186"/>
      <c r="C58" s="187"/>
      <c r="D58" s="188"/>
      <c r="E58" s="188"/>
      <c r="F58" s="188"/>
      <c r="G58" s="188"/>
      <c r="H58" s="188"/>
      <c r="I58" s="189"/>
      <c r="J58" s="188"/>
      <c r="K58" s="190"/>
      <c r="L58" s="191"/>
      <c r="M58" s="191"/>
      <c r="N58" s="190"/>
      <c r="O58" s="190"/>
      <c r="Q58" s="186"/>
      <c r="R58" s="186"/>
      <c r="S58" s="187"/>
      <c r="T58" s="188"/>
      <c r="U58" s="191"/>
      <c r="V58" s="191"/>
      <c r="W58" s="191"/>
      <c r="X58" s="191"/>
      <c r="Y58" s="192"/>
      <c r="Z58" s="191"/>
      <c r="AA58" s="190"/>
      <c r="AB58" s="191"/>
      <c r="AC58" s="191"/>
      <c r="AD58" s="190"/>
      <c r="AE58" s="190"/>
      <c r="AG58" s="186"/>
      <c r="AH58" s="186"/>
      <c r="AI58" s="187"/>
      <c r="AJ58" s="188"/>
      <c r="AK58" s="188"/>
      <c r="AL58" s="188"/>
      <c r="AM58" s="188"/>
      <c r="AN58" s="188"/>
      <c r="AO58" s="189"/>
      <c r="AP58" s="188"/>
      <c r="AQ58" s="190"/>
      <c r="AR58" s="191"/>
      <c r="AS58" s="191"/>
      <c r="AT58" s="190"/>
      <c r="AU58" s="190"/>
      <c r="AW58" s="186"/>
      <c r="AX58" s="186"/>
      <c r="AY58" s="187"/>
      <c r="AZ58" s="188"/>
      <c r="BA58" s="188"/>
      <c r="BB58" s="188"/>
      <c r="BC58" s="188"/>
      <c r="BD58" s="188"/>
      <c r="BE58" s="189"/>
      <c r="BF58" s="188"/>
      <c r="BG58" s="190"/>
      <c r="BH58" s="191"/>
      <c r="BI58" s="191"/>
      <c r="BJ58" s="190"/>
      <c r="BK58" s="190"/>
    </row>
    <row r="59" spans="1:63" hidden="1" x14ac:dyDescent="0.25">
      <c r="A59" s="186"/>
      <c r="B59" s="186"/>
      <c r="C59" s="187"/>
      <c r="D59" s="188"/>
      <c r="E59" s="188"/>
      <c r="F59" s="188"/>
      <c r="G59" s="188"/>
      <c r="H59" s="188"/>
      <c r="I59" s="189"/>
      <c r="J59" s="188"/>
      <c r="K59" s="190"/>
      <c r="L59" s="191"/>
      <c r="M59" s="191"/>
      <c r="N59" s="190"/>
      <c r="O59" s="190"/>
      <c r="Q59" s="186"/>
      <c r="R59" s="186"/>
      <c r="S59" s="187"/>
      <c r="T59" s="188"/>
      <c r="U59" s="191"/>
      <c r="V59" s="191"/>
      <c r="W59" s="191"/>
      <c r="X59" s="191"/>
      <c r="Y59" s="192"/>
      <c r="Z59" s="191"/>
      <c r="AA59" s="190"/>
      <c r="AB59" s="191"/>
      <c r="AC59" s="191"/>
      <c r="AD59" s="190"/>
      <c r="AE59" s="190"/>
      <c r="AG59" s="186"/>
      <c r="AH59" s="186"/>
      <c r="AI59" s="187"/>
      <c r="AJ59" s="188"/>
      <c r="AK59" s="188"/>
      <c r="AL59" s="188"/>
      <c r="AM59" s="188"/>
      <c r="AN59" s="188"/>
      <c r="AO59" s="189"/>
      <c r="AP59" s="188"/>
      <c r="AQ59" s="190"/>
      <c r="AR59" s="191"/>
      <c r="AS59" s="191"/>
      <c r="AT59" s="190"/>
      <c r="AU59" s="190"/>
      <c r="AW59" s="186"/>
      <c r="AX59" s="186"/>
      <c r="AY59" s="187"/>
      <c r="AZ59" s="188"/>
      <c r="BA59" s="188"/>
      <c r="BB59" s="188"/>
      <c r="BC59" s="188"/>
      <c r="BD59" s="188"/>
      <c r="BE59" s="189"/>
      <c r="BF59" s="188"/>
      <c r="BG59" s="190"/>
      <c r="BH59" s="191"/>
      <c r="BI59" s="191"/>
      <c r="BJ59" s="190"/>
      <c r="BK59" s="190"/>
    </row>
    <row r="60" spans="1:63" hidden="1" x14ac:dyDescent="0.25">
      <c r="A60" s="186"/>
      <c r="B60" s="186"/>
      <c r="C60" s="187"/>
      <c r="D60" s="188"/>
      <c r="E60" s="188"/>
      <c r="F60" s="188"/>
      <c r="G60" s="188"/>
      <c r="H60" s="188"/>
      <c r="I60" s="189"/>
      <c r="J60" s="188"/>
      <c r="K60" s="190"/>
      <c r="L60" s="191"/>
      <c r="M60" s="191"/>
      <c r="N60" s="190"/>
      <c r="O60" s="190"/>
      <c r="Q60" s="186"/>
      <c r="R60" s="186"/>
      <c r="S60" s="187"/>
      <c r="T60" s="188"/>
      <c r="U60" s="191"/>
      <c r="V60" s="191"/>
      <c r="W60" s="191"/>
      <c r="X60" s="191"/>
      <c r="Y60" s="192"/>
      <c r="Z60" s="191"/>
      <c r="AA60" s="190"/>
      <c r="AB60" s="191"/>
      <c r="AC60" s="191"/>
      <c r="AD60" s="190"/>
      <c r="AE60" s="190"/>
      <c r="AG60" s="186"/>
      <c r="AH60" s="186"/>
      <c r="AI60" s="187"/>
      <c r="AJ60" s="188"/>
      <c r="AK60" s="188"/>
      <c r="AL60" s="188"/>
      <c r="AM60" s="188"/>
      <c r="AN60" s="188"/>
      <c r="AO60" s="189"/>
      <c r="AP60" s="188"/>
      <c r="AQ60" s="190"/>
      <c r="AR60" s="191"/>
      <c r="AS60" s="191"/>
      <c r="AT60" s="190"/>
      <c r="AU60" s="190"/>
      <c r="AW60" s="186"/>
      <c r="AX60" s="186"/>
      <c r="AY60" s="187"/>
      <c r="AZ60" s="188"/>
      <c r="BA60" s="188"/>
      <c r="BB60" s="188"/>
      <c r="BC60" s="188"/>
      <c r="BD60" s="188"/>
      <c r="BE60" s="189"/>
      <c r="BF60" s="188"/>
      <c r="BG60" s="190"/>
      <c r="BH60" s="191"/>
      <c r="BI60" s="191"/>
      <c r="BJ60" s="190"/>
      <c r="BK60" s="190"/>
    </row>
    <row r="61" spans="1:63" hidden="1" x14ac:dyDescent="0.25">
      <c r="A61" s="186"/>
      <c r="B61" s="186"/>
      <c r="C61" s="187"/>
      <c r="D61" s="188"/>
      <c r="E61" s="188"/>
      <c r="F61" s="188"/>
      <c r="G61" s="188"/>
      <c r="H61" s="188"/>
      <c r="I61" s="189"/>
      <c r="J61" s="188"/>
      <c r="K61" s="190"/>
      <c r="L61" s="191"/>
      <c r="M61" s="191"/>
      <c r="N61" s="190"/>
      <c r="O61" s="190"/>
      <c r="Q61" s="186"/>
      <c r="R61" s="186"/>
      <c r="S61" s="187"/>
      <c r="T61" s="188"/>
      <c r="U61" s="191"/>
      <c r="V61" s="191"/>
      <c r="W61" s="191"/>
      <c r="X61" s="191"/>
      <c r="Y61" s="192"/>
      <c r="Z61" s="191"/>
      <c r="AA61" s="190"/>
      <c r="AB61" s="191"/>
      <c r="AC61" s="191"/>
      <c r="AD61" s="190"/>
      <c r="AE61" s="190"/>
      <c r="AG61" s="186"/>
      <c r="AH61" s="186"/>
      <c r="AI61" s="187"/>
      <c r="AJ61" s="188"/>
      <c r="AK61" s="188"/>
      <c r="AL61" s="188"/>
      <c r="AM61" s="188"/>
      <c r="AN61" s="188"/>
      <c r="AO61" s="189"/>
      <c r="AP61" s="188"/>
      <c r="AQ61" s="190"/>
      <c r="AR61" s="191"/>
      <c r="AS61" s="191"/>
      <c r="AT61" s="190"/>
      <c r="AU61" s="190"/>
      <c r="AW61" s="186"/>
      <c r="AX61" s="186"/>
      <c r="AY61" s="187"/>
      <c r="AZ61" s="188"/>
      <c r="BA61" s="188"/>
      <c r="BB61" s="188"/>
      <c r="BC61" s="188"/>
      <c r="BD61" s="188"/>
      <c r="BE61" s="189"/>
      <c r="BF61" s="188"/>
      <c r="BG61" s="190"/>
      <c r="BH61" s="191"/>
      <c r="BI61" s="191"/>
      <c r="BJ61" s="190"/>
      <c r="BK61" s="190"/>
    </row>
    <row r="62" spans="1:63" hidden="1" x14ac:dyDescent="0.25">
      <c r="A62" s="186"/>
      <c r="B62" s="186"/>
      <c r="C62" s="187"/>
      <c r="D62" s="188"/>
      <c r="E62" s="188"/>
      <c r="F62" s="188"/>
      <c r="G62" s="188"/>
      <c r="H62" s="188"/>
      <c r="I62" s="189"/>
      <c r="J62" s="188"/>
      <c r="K62" s="190"/>
      <c r="L62" s="191"/>
      <c r="M62" s="191"/>
      <c r="N62" s="190"/>
      <c r="O62" s="190"/>
      <c r="Q62" s="186"/>
      <c r="R62" s="186"/>
      <c r="S62" s="187"/>
      <c r="T62" s="188"/>
      <c r="U62" s="191"/>
      <c r="V62" s="191"/>
      <c r="W62" s="191"/>
      <c r="X62" s="191"/>
      <c r="Y62" s="192"/>
      <c r="Z62" s="191"/>
      <c r="AA62" s="190"/>
      <c r="AB62" s="191"/>
      <c r="AC62" s="191"/>
      <c r="AD62" s="190"/>
      <c r="AE62" s="190"/>
      <c r="AG62" s="186"/>
      <c r="AH62" s="186"/>
      <c r="AI62" s="187"/>
      <c r="AJ62" s="188"/>
      <c r="AK62" s="188"/>
      <c r="AL62" s="188"/>
      <c r="AM62" s="188"/>
      <c r="AN62" s="188"/>
      <c r="AO62" s="189"/>
      <c r="AP62" s="188"/>
      <c r="AQ62" s="190"/>
      <c r="AR62" s="191"/>
      <c r="AS62" s="191"/>
      <c r="AT62" s="190"/>
      <c r="AU62" s="190"/>
      <c r="AW62" s="186"/>
      <c r="AX62" s="186"/>
      <c r="AY62" s="187"/>
      <c r="AZ62" s="188"/>
      <c r="BA62" s="188"/>
      <c r="BB62" s="188"/>
      <c r="BC62" s="188"/>
      <c r="BD62" s="188"/>
      <c r="BE62" s="189"/>
      <c r="BF62" s="188"/>
      <c r="BG62" s="190"/>
      <c r="BH62" s="191"/>
      <c r="BI62" s="191"/>
      <c r="BJ62" s="190"/>
      <c r="BK62" s="190"/>
    </row>
    <row r="63" spans="1:63" hidden="1" x14ac:dyDescent="0.25">
      <c r="A63" s="186"/>
      <c r="B63" s="186"/>
      <c r="C63" s="187"/>
      <c r="D63" s="188"/>
      <c r="E63" s="188"/>
      <c r="F63" s="188"/>
      <c r="G63" s="188"/>
      <c r="H63" s="188"/>
      <c r="I63" s="189"/>
      <c r="J63" s="188"/>
      <c r="K63" s="190"/>
      <c r="L63" s="191"/>
      <c r="M63" s="191"/>
      <c r="N63" s="190"/>
      <c r="O63" s="190"/>
      <c r="Q63" s="186"/>
      <c r="R63" s="186"/>
      <c r="S63" s="187"/>
      <c r="T63" s="188"/>
      <c r="U63" s="191"/>
      <c r="V63" s="191"/>
      <c r="W63" s="191"/>
      <c r="X63" s="191"/>
      <c r="Y63" s="192"/>
      <c r="Z63" s="191"/>
      <c r="AA63" s="190"/>
      <c r="AB63" s="191"/>
      <c r="AC63" s="191"/>
      <c r="AD63" s="190"/>
      <c r="AE63" s="190"/>
      <c r="AG63" s="186"/>
      <c r="AH63" s="186"/>
      <c r="AI63" s="187"/>
      <c r="AJ63" s="188"/>
      <c r="AK63" s="188"/>
      <c r="AL63" s="188"/>
      <c r="AM63" s="188"/>
      <c r="AN63" s="188"/>
      <c r="AO63" s="189"/>
      <c r="AP63" s="188"/>
      <c r="AQ63" s="190"/>
      <c r="AR63" s="191"/>
      <c r="AS63" s="191"/>
      <c r="AT63" s="190"/>
      <c r="AU63" s="190"/>
      <c r="AW63" s="186"/>
      <c r="AX63" s="186"/>
      <c r="AY63" s="187"/>
      <c r="AZ63" s="188"/>
      <c r="BA63" s="188"/>
      <c r="BB63" s="188"/>
      <c r="BC63" s="188"/>
      <c r="BD63" s="188"/>
      <c r="BE63" s="189"/>
      <c r="BF63" s="188"/>
      <c r="BG63" s="190"/>
      <c r="BH63" s="191"/>
      <c r="BI63" s="191"/>
      <c r="BJ63" s="190"/>
      <c r="BK63" s="190"/>
    </row>
    <row r="64" spans="1:63" hidden="1" x14ac:dyDescent="0.25">
      <c r="A64" s="186"/>
      <c r="B64" s="186"/>
      <c r="C64" s="187"/>
      <c r="D64" s="188"/>
      <c r="E64" s="188"/>
      <c r="F64" s="188"/>
      <c r="G64" s="188"/>
      <c r="H64" s="188"/>
      <c r="I64" s="189"/>
      <c r="J64" s="188"/>
      <c r="K64" s="190"/>
      <c r="L64" s="191"/>
      <c r="M64" s="191"/>
      <c r="N64" s="190"/>
      <c r="O64" s="190"/>
      <c r="Q64" s="186"/>
      <c r="R64" s="186"/>
      <c r="S64" s="187"/>
      <c r="T64" s="188"/>
      <c r="U64" s="191"/>
      <c r="V64" s="191"/>
      <c r="W64" s="191"/>
      <c r="X64" s="191"/>
      <c r="Y64" s="192"/>
      <c r="Z64" s="191"/>
      <c r="AA64" s="190"/>
      <c r="AB64" s="191"/>
      <c r="AC64" s="191"/>
      <c r="AD64" s="190"/>
      <c r="AE64" s="190"/>
      <c r="AG64" s="186"/>
      <c r="AH64" s="186"/>
      <c r="AI64" s="187"/>
      <c r="AJ64" s="188"/>
      <c r="AK64" s="188"/>
      <c r="AL64" s="188"/>
      <c r="AM64" s="188"/>
      <c r="AN64" s="188"/>
      <c r="AO64" s="189"/>
      <c r="AP64" s="188"/>
      <c r="AQ64" s="190"/>
      <c r="AR64" s="191"/>
      <c r="AS64" s="191"/>
      <c r="AT64" s="190"/>
      <c r="AU64" s="190"/>
      <c r="AW64" s="186"/>
      <c r="AX64" s="186"/>
      <c r="AY64" s="187"/>
      <c r="AZ64" s="188"/>
      <c r="BA64" s="188"/>
      <c r="BB64" s="188"/>
      <c r="BC64" s="188"/>
      <c r="BD64" s="188"/>
      <c r="BE64" s="189"/>
      <c r="BF64" s="188"/>
      <c r="BG64" s="190"/>
      <c r="BH64" s="191"/>
      <c r="BI64" s="191"/>
      <c r="BJ64" s="190"/>
      <c r="BK64" s="190"/>
    </row>
    <row r="65" spans="1:63" hidden="1" x14ac:dyDescent="0.25">
      <c r="A65" s="186"/>
      <c r="B65" s="186"/>
      <c r="C65" s="187"/>
      <c r="D65" s="188"/>
      <c r="E65" s="188"/>
      <c r="F65" s="188"/>
      <c r="G65" s="188"/>
      <c r="H65" s="188"/>
      <c r="I65" s="189"/>
      <c r="J65" s="188"/>
      <c r="K65" s="190"/>
      <c r="L65" s="191"/>
      <c r="M65" s="191"/>
      <c r="N65" s="190"/>
      <c r="O65" s="190"/>
      <c r="Q65" s="186"/>
      <c r="R65" s="186"/>
      <c r="S65" s="187"/>
      <c r="T65" s="188"/>
      <c r="U65" s="191"/>
      <c r="V65" s="191"/>
      <c r="W65" s="191"/>
      <c r="X65" s="191"/>
      <c r="Y65" s="192"/>
      <c r="Z65" s="191"/>
      <c r="AA65" s="190"/>
      <c r="AB65" s="191"/>
      <c r="AC65" s="191"/>
      <c r="AD65" s="190"/>
      <c r="AE65" s="190"/>
      <c r="AG65" s="186"/>
      <c r="AH65" s="186"/>
      <c r="AI65" s="187"/>
      <c r="AJ65" s="188"/>
      <c r="AK65" s="188"/>
      <c r="AL65" s="188"/>
      <c r="AM65" s="188"/>
      <c r="AN65" s="188"/>
      <c r="AO65" s="189"/>
      <c r="AP65" s="188"/>
      <c r="AQ65" s="190"/>
      <c r="AR65" s="191"/>
      <c r="AS65" s="191"/>
      <c r="AT65" s="190"/>
      <c r="AU65" s="190"/>
      <c r="AW65" s="186"/>
      <c r="AX65" s="186"/>
      <c r="AY65" s="187"/>
      <c r="AZ65" s="188"/>
      <c r="BA65" s="188"/>
      <c r="BB65" s="188"/>
      <c r="BC65" s="188"/>
      <c r="BD65" s="188"/>
      <c r="BE65" s="189"/>
      <c r="BF65" s="188"/>
      <c r="BG65" s="190"/>
      <c r="BH65" s="191"/>
      <c r="BI65" s="191"/>
      <c r="BJ65" s="190"/>
      <c r="BK65" s="190"/>
    </row>
    <row r="66" spans="1:63" hidden="1" x14ac:dyDescent="0.25">
      <c r="A66" s="186"/>
      <c r="B66" s="186"/>
      <c r="C66" s="187"/>
      <c r="D66" s="188"/>
      <c r="E66" s="188"/>
      <c r="F66" s="188"/>
      <c r="G66" s="188"/>
      <c r="H66" s="188"/>
      <c r="I66" s="189"/>
      <c r="J66" s="188"/>
      <c r="K66" s="190"/>
      <c r="L66" s="191"/>
      <c r="M66" s="191"/>
      <c r="N66" s="190"/>
      <c r="O66" s="190"/>
      <c r="Q66" s="186"/>
      <c r="R66" s="186"/>
      <c r="S66" s="187"/>
      <c r="T66" s="188"/>
      <c r="U66" s="191"/>
      <c r="V66" s="191"/>
      <c r="W66" s="191"/>
      <c r="X66" s="191"/>
      <c r="Y66" s="192"/>
      <c r="Z66" s="191"/>
      <c r="AA66" s="190"/>
      <c r="AB66" s="191"/>
      <c r="AC66" s="191"/>
      <c r="AD66" s="190"/>
      <c r="AE66" s="190"/>
      <c r="AG66" s="186"/>
      <c r="AH66" s="186"/>
      <c r="AI66" s="187"/>
      <c r="AJ66" s="188"/>
      <c r="AK66" s="188"/>
      <c r="AL66" s="188"/>
      <c r="AM66" s="188"/>
      <c r="AN66" s="188"/>
      <c r="AO66" s="189"/>
      <c r="AP66" s="188"/>
      <c r="AQ66" s="190"/>
      <c r="AR66" s="191"/>
      <c r="AS66" s="191"/>
      <c r="AT66" s="190"/>
      <c r="AU66" s="190"/>
      <c r="AW66" s="186"/>
      <c r="AX66" s="186"/>
      <c r="AY66" s="187"/>
      <c r="AZ66" s="188"/>
      <c r="BA66" s="188"/>
      <c r="BB66" s="188"/>
      <c r="BC66" s="188"/>
      <c r="BD66" s="188"/>
      <c r="BE66" s="189"/>
      <c r="BF66" s="188"/>
      <c r="BG66" s="190"/>
      <c r="BH66" s="191"/>
      <c r="BI66" s="191"/>
      <c r="BJ66" s="190"/>
      <c r="BK66" s="190"/>
    </row>
    <row r="67" spans="1:63" hidden="1" x14ac:dyDescent="0.25">
      <c r="A67" s="186"/>
      <c r="B67" s="186"/>
      <c r="C67" s="187"/>
      <c r="D67" s="188"/>
      <c r="E67" s="188"/>
      <c r="F67" s="188"/>
      <c r="G67" s="188"/>
      <c r="H67" s="188"/>
      <c r="I67" s="189"/>
      <c r="J67" s="188"/>
      <c r="K67" s="190"/>
      <c r="L67" s="191"/>
      <c r="M67" s="191"/>
      <c r="N67" s="190"/>
      <c r="O67" s="190"/>
      <c r="Q67" s="186"/>
      <c r="R67" s="186"/>
      <c r="S67" s="187"/>
      <c r="T67" s="188"/>
      <c r="U67" s="191"/>
      <c r="V67" s="191"/>
      <c r="W67" s="191"/>
      <c r="X67" s="191"/>
      <c r="Y67" s="192"/>
      <c r="Z67" s="191"/>
      <c r="AA67" s="190"/>
      <c r="AB67" s="191"/>
      <c r="AC67" s="191"/>
      <c r="AD67" s="190"/>
      <c r="AE67" s="188"/>
      <c r="AG67" s="186"/>
      <c r="AH67" s="186"/>
      <c r="AI67" s="187"/>
      <c r="AJ67" s="188"/>
      <c r="AK67" s="188"/>
      <c r="AL67" s="188"/>
      <c r="AM67" s="188"/>
      <c r="AN67" s="188"/>
      <c r="AO67" s="189"/>
      <c r="AP67" s="188"/>
      <c r="AQ67" s="190"/>
      <c r="AR67" s="191"/>
      <c r="AS67" s="191"/>
      <c r="AT67" s="190"/>
      <c r="AU67" s="190"/>
      <c r="AW67" s="186"/>
      <c r="AX67" s="186"/>
      <c r="AY67" s="187"/>
      <c r="AZ67" s="188"/>
      <c r="BA67" s="188"/>
      <c r="BB67" s="188"/>
      <c r="BC67" s="188"/>
      <c r="BD67" s="188"/>
      <c r="BE67" s="189"/>
      <c r="BF67" s="188"/>
      <c r="BG67" s="190"/>
      <c r="BH67" s="191"/>
      <c r="BI67" s="191"/>
      <c r="BJ67" s="190"/>
      <c r="BK67" s="190"/>
    </row>
    <row r="68" spans="1:63" hidden="1" x14ac:dyDescent="0.25">
      <c r="A68" s="186"/>
      <c r="B68" s="186"/>
      <c r="C68" s="187"/>
      <c r="D68" s="188"/>
      <c r="E68" s="188"/>
      <c r="F68" s="188"/>
      <c r="G68" s="188"/>
      <c r="H68" s="188"/>
      <c r="I68" s="189"/>
      <c r="J68" s="188"/>
      <c r="K68" s="190"/>
      <c r="L68" s="191"/>
      <c r="M68" s="191"/>
      <c r="N68" s="190"/>
      <c r="O68" s="190"/>
      <c r="Q68" s="186"/>
      <c r="R68" s="186"/>
      <c r="S68" s="187"/>
      <c r="T68" s="188"/>
      <c r="U68" s="191"/>
      <c r="V68" s="191"/>
      <c r="W68" s="191"/>
      <c r="X68" s="191"/>
      <c r="Y68" s="192"/>
      <c r="Z68" s="191"/>
      <c r="AA68" s="190"/>
      <c r="AB68" s="191"/>
      <c r="AC68" s="191"/>
      <c r="AD68" s="190"/>
      <c r="AE68" s="190"/>
      <c r="AG68" s="186"/>
      <c r="AH68" s="186"/>
      <c r="AI68" s="187"/>
      <c r="AJ68" s="188"/>
      <c r="AK68" s="188"/>
      <c r="AL68" s="188"/>
      <c r="AM68" s="188"/>
      <c r="AN68" s="188"/>
      <c r="AO68" s="189"/>
      <c r="AP68" s="188"/>
      <c r="AQ68" s="190"/>
      <c r="AR68" s="191"/>
      <c r="AS68" s="191"/>
      <c r="AT68" s="190"/>
      <c r="AU68" s="190"/>
      <c r="AW68" s="186"/>
      <c r="AX68" s="186"/>
      <c r="AY68" s="187"/>
      <c r="AZ68" s="188"/>
      <c r="BA68" s="188"/>
      <c r="BB68" s="188"/>
      <c r="BC68" s="188"/>
      <c r="BD68" s="188"/>
      <c r="BE68" s="189"/>
      <c r="BF68" s="188"/>
      <c r="BG68" s="190"/>
      <c r="BH68" s="191"/>
      <c r="BI68" s="191"/>
      <c r="BJ68" s="190"/>
      <c r="BK68" s="190"/>
    </row>
    <row r="69" spans="1:63" hidden="1" x14ac:dyDescent="0.25">
      <c r="A69" s="186"/>
      <c r="B69" s="186"/>
      <c r="C69" s="187"/>
      <c r="D69" s="188"/>
      <c r="E69" s="188"/>
      <c r="F69" s="188"/>
      <c r="G69" s="188"/>
      <c r="H69" s="188"/>
      <c r="I69" s="189"/>
      <c r="J69" s="188"/>
      <c r="K69" s="190"/>
      <c r="L69" s="191"/>
      <c r="M69" s="191"/>
      <c r="N69" s="190"/>
      <c r="O69" s="190"/>
      <c r="Q69" s="186"/>
      <c r="R69" s="186"/>
      <c r="S69" s="187"/>
      <c r="T69" s="188"/>
      <c r="U69" s="191"/>
      <c r="V69" s="191"/>
      <c r="W69" s="191"/>
      <c r="X69" s="191"/>
      <c r="Y69" s="192"/>
      <c r="Z69" s="191"/>
      <c r="AA69" s="190"/>
      <c r="AB69" s="191"/>
      <c r="AC69" s="191"/>
      <c r="AD69" s="190"/>
      <c r="AE69" s="190"/>
      <c r="AG69" s="186"/>
      <c r="AH69" s="186"/>
      <c r="AI69" s="187"/>
      <c r="AJ69" s="188"/>
      <c r="AK69" s="188"/>
      <c r="AL69" s="188"/>
      <c r="AM69" s="188"/>
      <c r="AN69" s="188"/>
      <c r="AO69" s="189"/>
      <c r="AP69" s="188"/>
      <c r="AQ69" s="190"/>
      <c r="AR69" s="191"/>
      <c r="AS69" s="191"/>
      <c r="AT69" s="190"/>
      <c r="AU69" s="190"/>
      <c r="AW69" s="186"/>
      <c r="AX69" s="186"/>
      <c r="AY69" s="187"/>
      <c r="AZ69" s="188"/>
      <c r="BA69" s="188"/>
      <c r="BB69" s="188"/>
      <c r="BC69" s="188"/>
      <c r="BD69" s="188"/>
      <c r="BE69" s="189"/>
      <c r="BF69" s="188"/>
      <c r="BG69" s="190"/>
      <c r="BH69" s="191"/>
      <c r="BI69" s="191"/>
      <c r="BJ69" s="190"/>
      <c r="BK69" s="190"/>
    </row>
    <row r="70" spans="1:63" hidden="1" x14ac:dyDescent="0.25">
      <c r="A70" s="186"/>
      <c r="B70" s="186"/>
      <c r="C70" s="187"/>
      <c r="D70" s="188"/>
      <c r="E70" s="188"/>
      <c r="F70" s="188"/>
      <c r="G70" s="188"/>
      <c r="H70" s="188"/>
      <c r="I70" s="189"/>
      <c r="J70" s="188"/>
      <c r="K70" s="190"/>
      <c r="L70" s="191"/>
      <c r="M70" s="191"/>
      <c r="N70" s="190"/>
      <c r="O70" s="190"/>
      <c r="Q70" s="186"/>
      <c r="R70" s="186"/>
      <c r="S70" s="187"/>
      <c r="T70" s="188"/>
      <c r="U70" s="191"/>
      <c r="V70" s="191"/>
      <c r="W70" s="191"/>
      <c r="X70" s="191"/>
      <c r="Y70" s="192"/>
      <c r="Z70" s="191"/>
      <c r="AA70" s="190"/>
      <c r="AB70" s="191"/>
      <c r="AC70" s="191"/>
      <c r="AD70" s="190"/>
      <c r="AE70" s="190"/>
      <c r="AG70" s="186"/>
      <c r="AH70" s="186"/>
      <c r="AI70" s="187"/>
      <c r="AJ70" s="188"/>
      <c r="AK70" s="188"/>
      <c r="AL70" s="188"/>
      <c r="AM70" s="188"/>
      <c r="AN70" s="188"/>
      <c r="AO70" s="189"/>
      <c r="AP70" s="188"/>
      <c r="AQ70" s="190"/>
      <c r="AR70" s="191"/>
      <c r="AS70" s="191"/>
      <c r="AT70" s="190"/>
      <c r="AU70" s="190"/>
      <c r="AW70" s="186"/>
      <c r="AX70" s="186"/>
      <c r="AY70" s="187"/>
      <c r="AZ70" s="188"/>
      <c r="BA70" s="188"/>
      <c r="BB70" s="188"/>
      <c r="BC70" s="188"/>
      <c r="BD70" s="188"/>
      <c r="BE70" s="189"/>
      <c r="BF70" s="188"/>
      <c r="BG70" s="190"/>
      <c r="BH70" s="191"/>
      <c r="BI70" s="191"/>
      <c r="BJ70" s="190"/>
      <c r="BK70" s="190"/>
    </row>
    <row r="71" spans="1:63" hidden="1" x14ac:dyDescent="0.25">
      <c r="A71" s="186"/>
      <c r="B71" s="186"/>
      <c r="C71" s="187"/>
      <c r="D71" s="188"/>
      <c r="E71" s="188"/>
      <c r="F71" s="188"/>
      <c r="G71" s="188"/>
      <c r="H71" s="188"/>
      <c r="I71" s="189"/>
      <c r="J71" s="188"/>
      <c r="K71" s="190"/>
      <c r="L71" s="191"/>
      <c r="M71" s="191"/>
      <c r="N71" s="190"/>
      <c r="O71" s="190"/>
      <c r="Q71" s="186"/>
      <c r="R71" s="186"/>
      <c r="S71" s="187"/>
      <c r="T71" s="188"/>
      <c r="U71" s="191"/>
      <c r="V71" s="191"/>
      <c r="W71" s="191"/>
      <c r="X71" s="191"/>
      <c r="Y71" s="192"/>
      <c r="Z71" s="191"/>
      <c r="AA71" s="190"/>
      <c r="AB71" s="191"/>
      <c r="AC71" s="191"/>
      <c r="AD71" s="190"/>
      <c r="AE71" s="190"/>
      <c r="AG71" s="186"/>
      <c r="AH71" s="186"/>
      <c r="AI71" s="187"/>
      <c r="AJ71" s="188"/>
      <c r="AK71" s="188"/>
      <c r="AL71" s="188"/>
      <c r="AM71" s="188"/>
      <c r="AN71" s="188"/>
      <c r="AO71" s="189"/>
      <c r="AP71" s="188"/>
      <c r="AQ71" s="190"/>
      <c r="AR71" s="191"/>
      <c r="AS71" s="191"/>
      <c r="AT71" s="190"/>
      <c r="AU71" s="190"/>
      <c r="AW71" s="186"/>
      <c r="AX71" s="186"/>
      <c r="AY71" s="187"/>
      <c r="AZ71" s="188"/>
      <c r="BA71" s="188"/>
      <c r="BB71" s="188"/>
      <c r="BC71" s="188"/>
      <c r="BD71" s="188"/>
      <c r="BE71" s="189"/>
      <c r="BF71" s="188"/>
      <c r="BG71" s="190"/>
      <c r="BH71" s="191"/>
      <c r="BI71" s="191"/>
      <c r="BJ71" s="190"/>
      <c r="BK71" s="190"/>
    </row>
    <row r="72" spans="1:63" hidden="1" x14ac:dyDescent="0.25">
      <c r="A72" s="186"/>
      <c r="B72" s="186"/>
      <c r="C72" s="187"/>
      <c r="D72" s="188"/>
      <c r="E72" s="188"/>
      <c r="F72" s="188"/>
      <c r="G72" s="188"/>
      <c r="H72" s="188"/>
      <c r="I72" s="189"/>
      <c r="J72" s="188"/>
      <c r="K72" s="190"/>
      <c r="L72" s="191"/>
      <c r="M72" s="191"/>
      <c r="N72" s="190"/>
      <c r="O72" s="190"/>
      <c r="Q72" s="186"/>
      <c r="R72" s="186"/>
      <c r="S72" s="187"/>
      <c r="T72" s="188"/>
      <c r="U72" s="191"/>
      <c r="V72" s="191"/>
      <c r="W72" s="191"/>
      <c r="X72" s="191"/>
      <c r="Y72" s="192"/>
      <c r="Z72" s="191"/>
      <c r="AA72" s="190"/>
      <c r="AB72" s="191"/>
      <c r="AC72" s="191"/>
      <c r="AD72" s="190"/>
      <c r="AE72" s="190"/>
      <c r="AG72" s="186"/>
      <c r="AH72" s="186"/>
      <c r="AI72" s="187"/>
      <c r="AJ72" s="188"/>
      <c r="AK72" s="188"/>
      <c r="AL72" s="188"/>
      <c r="AM72" s="188"/>
      <c r="AN72" s="188"/>
      <c r="AO72" s="189"/>
      <c r="AP72" s="188"/>
      <c r="AQ72" s="190"/>
      <c r="AR72" s="191"/>
      <c r="AS72" s="191"/>
      <c r="AT72" s="190"/>
      <c r="AU72" s="190"/>
      <c r="AW72" s="186"/>
      <c r="AX72" s="186"/>
      <c r="AY72" s="187"/>
      <c r="AZ72" s="188"/>
      <c r="BA72" s="188"/>
      <c r="BB72" s="188"/>
      <c r="BC72" s="188"/>
      <c r="BD72" s="188"/>
      <c r="BE72" s="189"/>
      <c r="BF72" s="188"/>
      <c r="BG72" s="190"/>
      <c r="BH72" s="191"/>
      <c r="BI72" s="191"/>
      <c r="BJ72" s="190"/>
      <c r="BK72" s="190"/>
    </row>
    <row r="73" spans="1:63" hidden="1" x14ac:dyDescent="0.25">
      <c r="A73" s="186"/>
      <c r="B73" s="186"/>
      <c r="C73" s="187"/>
      <c r="D73" s="188"/>
      <c r="E73" s="188"/>
      <c r="F73" s="188"/>
      <c r="G73" s="188"/>
      <c r="H73" s="188"/>
      <c r="I73" s="189"/>
      <c r="J73" s="188"/>
      <c r="K73" s="190"/>
      <c r="L73" s="191"/>
      <c r="M73" s="191"/>
      <c r="N73" s="190"/>
      <c r="O73" s="190"/>
      <c r="Q73" s="186"/>
      <c r="R73" s="186"/>
      <c r="S73" s="187"/>
      <c r="T73" s="188"/>
      <c r="U73" s="191"/>
      <c r="V73" s="191"/>
      <c r="W73" s="191"/>
      <c r="X73" s="191"/>
      <c r="Y73" s="192"/>
      <c r="Z73" s="191"/>
      <c r="AA73" s="190"/>
      <c r="AB73" s="191"/>
      <c r="AC73" s="191"/>
      <c r="AD73" s="190"/>
      <c r="AE73" s="190"/>
      <c r="AG73" s="186"/>
      <c r="AH73" s="186"/>
      <c r="AI73" s="187"/>
      <c r="AJ73" s="188"/>
      <c r="AK73" s="188"/>
      <c r="AL73" s="188"/>
      <c r="AM73" s="188"/>
      <c r="AN73" s="188"/>
      <c r="AO73" s="189"/>
      <c r="AP73" s="188"/>
      <c r="AQ73" s="190"/>
      <c r="AR73" s="191"/>
      <c r="AS73" s="191"/>
      <c r="AT73" s="190"/>
      <c r="AU73" s="190"/>
      <c r="AW73" s="186"/>
      <c r="AX73" s="186"/>
      <c r="AY73" s="187"/>
      <c r="AZ73" s="188"/>
      <c r="BA73" s="188"/>
      <c r="BB73" s="188"/>
      <c r="BC73" s="188"/>
      <c r="BD73" s="188"/>
      <c r="BE73" s="189"/>
      <c r="BF73" s="188"/>
      <c r="BG73" s="190"/>
      <c r="BH73" s="191"/>
      <c r="BI73" s="191"/>
      <c r="BJ73" s="190"/>
      <c r="BK73" s="190"/>
    </row>
    <row r="74" spans="1:63" hidden="1" x14ac:dyDescent="0.25">
      <c r="A74" s="186"/>
      <c r="B74" s="186"/>
      <c r="C74" s="187"/>
      <c r="D74" s="188"/>
      <c r="E74" s="188"/>
      <c r="F74" s="188"/>
      <c r="G74" s="188"/>
      <c r="H74" s="188"/>
      <c r="I74" s="189"/>
      <c r="J74" s="188"/>
      <c r="K74" s="190"/>
      <c r="L74" s="191"/>
      <c r="M74" s="191"/>
      <c r="N74" s="190"/>
      <c r="O74" s="190"/>
      <c r="Q74" s="186"/>
      <c r="R74" s="186"/>
      <c r="S74" s="187"/>
      <c r="T74" s="188"/>
      <c r="U74" s="191"/>
      <c r="V74" s="191"/>
      <c r="W74" s="191"/>
      <c r="X74" s="191"/>
      <c r="Y74" s="192"/>
      <c r="Z74" s="191"/>
      <c r="AA74" s="190"/>
      <c r="AB74" s="191"/>
      <c r="AC74" s="191"/>
      <c r="AD74" s="190"/>
      <c r="AE74" s="188"/>
      <c r="AG74" s="186"/>
      <c r="AH74" s="186"/>
      <c r="AI74" s="187"/>
      <c r="AJ74" s="188"/>
      <c r="AK74" s="188"/>
      <c r="AL74" s="188"/>
      <c r="AM74" s="188"/>
      <c r="AN74" s="188"/>
      <c r="AO74" s="189"/>
      <c r="AP74" s="188"/>
      <c r="AQ74" s="190"/>
      <c r="AR74" s="191"/>
      <c r="AS74" s="191"/>
      <c r="AT74" s="190"/>
      <c r="AU74" s="190"/>
      <c r="AW74" s="186"/>
      <c r="AX74" s="186"/>
      <c r="AY74" s="187"/>
      <c r="AZ74" s="188"/>
      <c r="BA74" s="188"/>
      <c r="BB74" s="188"/>
      <c r="BC74" s="188"/>
      <c r="BD74" s="188"/>
      <c r="BE74" s="189"/>
      <c r="BF74" s="188"/>
      <c r="BG74" s="190"/>
      <c r="BH74" s="191"/>
      <c r="BI74" s="191"/>
      <c r="BJ74" s="190"/>
      <c r="BK74" s="190"/>
    </row>
    <row r="75" spans="1:63" hidden="1" x14ac:dyDescent="0.25">
      <c r="A75" s="186"/>
      <c r="B75" s="186"/>
      <c r="C75" s="187"/>
      <c r="D75" s="188"/>
      <c r="E75" s="188"/>
      <c r="F75" s="188"/>
      <c r="G75" s="188"/>
      <c r="H75" s="188"/>
      <c r="I75" s="189"/>
      <c r="J75" s="188"/>
      <c r="K75" s="190"/>
      <c r="L75" s="191"/>
      <c r="M75" s="191"/>
      <c r="N75" s="190"/>
      <c r="O75" s="190"/>
      <c r="Q75" s="186"/>
      <c r="R75" s="186"/>
      <c r="S75" s="187"/>
      <c r="T75" s="188"/>
      <c r="U75" s="191"/>
      <c r="V75" s="191"/>
      <c r="W75" s="191"/>
      <c r="X75" s="191"/>
      <c r="Y75" s="192"/>
      <c r="Z75" s="191"/>
      <c r="AA75" s="190"/>
      <c r="AB75" s="191"/>
      <c r="AC75" s="191"/>
      <c r="AD75" s="190"/>
      <c r="AE75" s="188"/>
      <c r="AG75" s="186"/>
      <c r="AH75" s="186"/>
      <c r="AI75" s="187"/>
      <c r="AJ75" s="188"/>
      <c r="AK75" s="188"/>
      <c r="AL75" s="188"/>
      <c r="AM75" s="188"/>
      <c r="AN75" s="188"/>
      <c r="AO75" s="189"/>
      <c r="AP75" s="188"/>
      <c r="AQ75" s="190"/>
      <c r="AR75" s="191"/>
      <c r="AS75" s="191"/>
      <c r="AT75" s="190"/>
      <c r="AU75" s="190"/>
      <c r="AW75" s="186"/>
      <c r="AX75" s="186"/>
      <c r="AY75" s="187"/>
      <c r="AZ75" s="188"/>
      <c r="BA75" s="188"/>
      <c r="BB75" s="188"/>
      <c r="BC75" s="188"/>
      <c r="BD75" s="188"/>
      <c r="BE75" s="189"/>
      <c r="BF75" s="188"/>
      <c r="BG75" s="190"/>
      <c r="BH75" s="191"/>
      <c r="BI75" s="191"/>
      <c r="BJ75" s="190"/>
      <c r="BK75" s="190"/>
    </row>
    <row r="76" spans="1:63" hidden="1" x14ac:dyDescent="0.25">
      <c r="A76" s="186"/>
      <c r="B76" s="186"/>
      <c r="C76" s="187"/>
      <c r="D76" s="188"/>
      <c r="E76" s="188"/>
      <c r="F76" s="188"/>
      <c r="G76" s="188"/>
      <c r="H76" s="188"/>
      <c r="I76" s="189"/>
      <c r="J76" s="188"/>
      <c r="K76" s="190"/>
      <c r="L76" s="191"/>
      <c r="M76" s="191"/>
      <c r="N76" s="190"/>
      <c r="O76" s="190"/>
      <c r="Q76" s="186"/>
      <c r="R76" s="186"/>
      <c r="S76" s="187"/>
      <c r="T76" s="188"/>
      <c r="U76" s="191"/>
      <c r="V76" s="191"/>
      <c r="W76" s="191"/>
      <c r="X76" s="191"/>
      <c r="Y76" s="192"/>
      <c r="Z76" s="191"/>
      <c r="AA76" s="190"/>
      <c r="AB76" s="191"/>
      <c r="AC76" s="191"/>
      <c r="AD76" s="190"/>
      <c r="AE76" s="190"/>
      <c r="AG76" s="186"/>
      <c r="AH76" s="186"/>
      <c r="AI76" s="187"/>
      <c r="AJ76" s="188"/>
      <c r="AK76" s="188"/>
      <c r="AL76" s="188"/>
      <c r="AM76" s="188"/>
      <c r="AN76" s="188"/>
      <c r="AO76" s="189"/>
      <c r="AP76" s="188"/>
      <c r="AQ76" s="190"/>
      <c r="AR76" s="191"/>
      <c r="AS76" s="191"/>
      <c r="AT76" s="190"/>
      <c r="AU76" s="190"/>
      <c r="AW76" s="186"/>
      <c r="AX76" s="186"/>
      <c r="AY76" s="187"/>
      <c r="AZ76" s="188"/>
      <c r="BA76" s="188"/>
      <c r="BB76" s="188"/>
      <c r="BC76" s="188"/>
      <c r="BD76" s="188"/>
      <c r="BE76" s="189"/>
      <c r="BF76" s="188"/>
      <c r="BG76" s="190"/>
      <c r="BH76" s="191"/>
      <c r="BI76" s="191"/>
      <c r="BJ76" s="190"/>
      <c r="BK76" s="190"/>
    </row>
    <row r="77" spans="1:63" hidden="1" x14ac:dyDescent="0.25">
      <c r="A77" s="186"/>
      <c r="B77" s="186"/>
      <c r="C77" s="187"/>
      <c r="D77" s="188"/>
      <c r="E77" s="188"/>
      <c r="F77" s="188"/>
      <c r="G77" s="188"/>
      <c r="H77" s="188"/>
      <c r="I77" s="189"/>
      <c r="J77" s="188"/>
      <c r="K77" s="190"/>
      <c r="L77" s="191"/>
      <c r="M77" s="191"/>
      <c r="N77" s="190"/>
      <c r="O77" s="190"/>
      <c r="Q77" s="186"/>
      <c r="R77" s="186"/>
      <c r="S77" s="187"/>
      <c r="T77" s="188"/>
      <c r="U77" s="191"/>
      <c r="V77" s="191"/>
      <c r="W77" s="191"/>
      <c r="X77" s="191"/>
      <c r="Y77" s="192"/>
      <c r="Z77" s="191"/>
      <c r="AA77" s="190"/>
      <c r="AB77" s="191"/>
      <c r="AC77" s="191"/>
      <c r="AD77" s="190"/>
      <c r="AE77" s="190"/>
      <c r="AG77" s="186"/>
      <c r="AH77" s="186"/>
      <c r="AI77" s="187"/>
      <c r="AJ77" s="188"/>
      <c r="AK77" s="188"/>
      <c r="AL77" s="188"/>
      <c r="AM77" s="188"/>
      <c r="AN77" s="188"/>
      <c r="AO77" s="189"/>
      <c r="AP77" s="188"/>
      <c r="AQ77" s="190"/>
      <c r="AR77" s="191"/>
      <c r="AS77" s="191"/>
      <c r="AT77" s="190"/>
      <c r="AU77" s="190"/>
      <c r="AW77" s="186"/>
      <c r="AX77" s="186"/>
      <c r="AY77" s="187"/>
      <c r="AZ77" s="188"/>
      <c r="BA77" s="188"/>
      <c r="BB77" s="188"/>
      <c r="BC77" s="188"/>
      <c r="BD77" s="188"/>
      <c r="BE77" s="189"/>
      <c r="BF77" s="188"/>
      <c r="BG77" s="190"/>
      <c r="BH77" s="191"/>
      <c r="BI77" s="191"/>
      <c r="BJ77" s="190"/>
      <c r="BK77" s="190"/>
    </row>
    <row r="78" spans="1:63" hidden="1" x14ac:dyDescent="0.25">
      <c r="A78" s="186"/>
      <c r="B78" s="186"/>
      <c r="C78" s="187"/>
      <c r="D78" s="188"/>
      <c r="E78" s="188"/>
      <c r="F78" s="188"/>
      <c r="G78" s="188"/>
      <c r="H78" s="188"/>
      <c r="I78" s="189"/>
      <c r="J78" s="188"/>
      <c r="K78" s="190"/>
      <c r="L78" s="191"/>
      <c r="M78" s="191"/>
      <c r="N78" s="190"/>
      <c r="O78" s="190"/>
      <c r="Q78" s="186"/>
      <c r="R78" s="186"/>
      <c r="S78" s="187"/>
      <c r="T78" s="188"/>
      <c r="U78" s="191"/>
      <c r="V78" s="191"/>
      <c r="W78" s="191"/>
      <c r="X78" s="191"/>
      <c r="Y78" s="192"/>
      <c r="Z78" s="191"/>
      <c r="AA78" s="190"/>
      <c r="AB78" s="188"/>
      <c r="AC78" s="188"/>
      <c r="AD78" s="190"/>
      <c r="AE78" s="188"/>
      <c r="AG78" s="186"/>
      <c r="AH78" s="186"/>
      <c r="AI78" s="187"/>
      <c r="AJ78" s="188"/>
      <c r="AK78" s="188"/>
      <c r="AL78" s="188"/>
      <c r="AM78" s="188"/>
      <c r="AN78" s="188"/>
      <c r="AO78" s="189"/>
      <c r="AP78" s="188"/>
      <c r="AQ78" s="190"/>
      <c r="AR78" s="191"/>
      <c r="AS78" s="191"/>
      <c r="AT78" s="190"/>
      <c r="AU78" s="190"/>
      <c r="AW78" s="186"/>
      <c r="AX78" s="186"/>
      <c r="AY78" s="187"/>
      <c r="AZ78" s="188"/>
      <c r="BA78" s="188"/>
      <c r="BB78" s="188"/>
      <c r="BC78" s="188"/>
      <c r="BD78" s="188"/>
      <c r="BE78" s="189"/>
      <c r="BF78" s="188"/>
      <c r="BG78" s="190"/>
      <c r="BH78" s="191"/>
      <c r="BI78" s="191"/>
      <c r="BJ78" s="190"/>
      <c r="BK78" s="190"/>
    </row>
    <row r="79" spans="1:63" hidden="1" x14ac:dyDescent="0.25">
      <c r="A79" s="186"/>
      <c r="B79" s="186"/>
      <c r="C79" s="187"/>
      <c r="D79" s="188"/>
      <c r="E79" s="188"/>
      <c r="F79" s="188"/>
      <c r="G79" s="188"/>
      <c r="H79" s="188"/>
      <c r="I79" s="189"/>
      <c r="J79" s="188"/>
      <c r="K79" s="190"/>
      <c r="L79" s="191"/>
      <c r="M79" s="191"/>
      <c r="N79" s="190"/>
      <c r="O79" s="190"/>
      <c r="Q79" s="186"/>
      <c r="R79" s="186"/>
      <c r="S79" s="187"/>
      <c r="T79" s="188"/>
      <c r="U79" s="191"/>
      <c r="V79" s="191"/>
      <c r="W79" s="191"/>
      <c r="X79" s="191"/>
      <c r="Y79" s="192"/>
      <c r="Z79" s="191"/>
      <c r="AA79" s="190"/>
      <c r="AB79" s="191"/>
      <c r="AC79" s="191"/>
      <c r="AD79" s="190"/>
      <c r="AE79" s="190"/>
      <c r="AG79" s="186"/>
      <c r="AH79" s="186"/>
      <c r="AI79" s="187"/>
      <c r="AJ79" s="188"/>
      <c r="AK79" s="188"/>
      <c r="AL79" s="188"/>
      <c r="AM79" s="188"/>
      <c r="AN79" s="188"/>
      <c r="AO79" s="189"/>
      <c r="AP79" s="188"/>
      <c r="AQ79" s="190"/>
      <c r="AR79" s="191"/>
      <c r="AS79" s="191"/>
      <c r="AT79" s="190"/>
      <c r="AU79" s="190"/>
      <c r="AW79" s="186"/>
      <c r="AX79" s="186"/>
      <c r="AY79" s="187"/>
      <c r="AZ79" s="188"/>
      <c r="BA79" s="188"/>
      <c r="BB79" s="188"/>
      <c r="BC79" s="188"/>
      <c r="BD79" s="188"/>
      <c r="BE79" s="189"/>
      <c r="BF79" s="188"/>
      <c r="BG79" s="190"/>
      <c r="BH79" s="191"/>
      <c r="BI79" s="191"/>
      <c r="BJ79" s="190"/>
      <c r="BK79" s="190"/>
    </row>
    <row r="80" spans="1:63" hidden="1" x14ac:dyDescent="0.25">
      <c r="A80" s="186"/>
      <c r="B80" s="186"/>
      <c r="C80" s="187"/>
      <c r="D80" s="188"/>
      <c r="E80" s="188"/>
      <c r="F80" s="188"/>
      <c r="G80" s="188"/>
      <c r="H80" s="188"/>
      <c r="I80" s="189"/>
      <c r="J80" s="188"/>
      <c r="K80" s="190"/>
      <c r="L80" s="191"/>
      <c r="M80" s="191"/>
      <c r="N80" s="190"/>
      <c r="O80" s="190"/>
      <c r="Q80" s="186"/>
      <c r="R80" s="186"/>
      <c r="S80" s="187"/>
      <c r="T80" s="188"/>
      <c r="U80" s="191"/>
      <c r="V80" s="191"/>
      <c r="W80" s="191"/>
      <c r="X80" s="191"/>
      <c r="Y80" s="192"/>
      <c r="Z80" s="191"/>
      <c r="AA80" s="190"/>
      <c r="AB80" s="191"/>
      <c r="AC80" s="191"/>
      <c r="AD80" s="190"/>
      <c r="AE80" s="190"/>
      <c r="AG80" s="186"/>
      <c r="AH80" s="186"/>
      <c r="AI80" s="187"/>
      <c r="AJ80" s="188"/>
      <c r="AK80" s="188"/>
      <c r="AL80" s="188"/>
      <c r="AM80" s="188"/>
      <c r="AN80" s="188"/>
      <c r="AO80" s="189"/>
      <c r="AP80" s="188"/>
      <c r="AQ80" s="190"/>
      <c r="AR80" s="191"/>
      <c r="AS80" s="191"/>
      <c r="AT80" s="190"/>
      <c r="AU80" s="190"/>
      <c r="AW80" s="186"/>
      <c r="AX80" s="186"/>
      <c r="AY80" s="187"/>
      <c r="AZ80" s="188"/>
      <c r="BA80" s="188"/>
      <c r="BB80" s="188"/>
      <c r="BC80" s="188"/>
      <c r="BD80" s="188"/>
      <c r="BE80" s="189"/>
      <c r="BF80" s="188"/>
      <c r="BG80" s="190"/>
      <c r="BH80" s="191"/>
      <c r="BI80" s="191"/>
      <c r="BJ80" s="190"/>
      <c r="BK80" s="190"/>
    </row>
    <row r="81" spans="1:63" hidden="1" x14ac:dyDescent="0.25">
      <c r="A81" s="186"/>
      <c r="B81" s="186"/>
      <c r="C81" s="187"/>
      <c r="D81" s="188"/>
      <c r="E81" s="188"/>
      <c r="F81" s="188"/>
      <c r="G81" s="188"/>
      <c r="H81" s="188"/>
      <c r="I81" s="189"/>
      <c r="J81" s="188"/>
      <c r="K81" s="190"/>
      <c r="L81" s="191"/>
      <c r="M81" s="191"/>
      <c r="N81" s="190"/>
      <c r="O81" s="190"/>
      <c r="Q81" s="186"/>
      <c r="R81" s="186"/>
      <c r="S81" s="187"/>
      <c r="T81" s="188"/>
      <c r="U81" s="191"/>
      <c r="V81" s="191"/>
      <c r="W81" s="191"/>
      <c r="X81" s="191"/>
      <c r="Y81" s="192"/>
      <c r="Z81" s="191"/>
      <c r="AA81" s="190"/>
      <c r="AB81" s="191"/>
      <c r="AC81" s="191"/>
      <c r="AD81" s="190"/>
      <c r="AE81" s="190"/>
      <c r="AG81" s="186"/>
      <c r="AH81" s="186"/>
      <c r="AI81" s="187"/>
      <c r="AJ81" s="188"/>
      <c r="AK81" s="188"/>
      <c r="AL81" s="188"/>
      <c r="AM81" s="188"/>
      <c r="AN81" s="188"/>
      <c r="AO81" s="189"/>
      <c r="AP81" s="188"/>
      <c r="AQ81" s="190"/>
      <c r="AR81" s="191"/>
      <c r="AS81" s="191"/>
      <c r="AT81" s="190"/>
      <c r="AU81" s="190"/>
      <c r="AW81" s="186"/>
      <c r="AX81" s="186"/>
      <c r="AY81" s="187"/>
      <c r="AZ81" s="188"/>
      <c r="BA81" s="188"/>
      <c r="BB81" s="188"/>
      <c r="BC81" s="188"/>
      <c r="BD81" s="188"/>
      <c r="BE81" s="189"/>
      <c r="BF81" s="188"/>
      <c r="BG81" s="190"/>
      <c r="BH81" s="191"/>
      <c r="BI81" s="191"/>
      <c r="BJ81" s="190"/>
      <c r="BK81" s="190"/>
    </row>
    <row r="82" spans="1:63" hidden="1" x14ac:dyDescent="0.25">
      <c r="A82" s="186"/>
      <c r="B82" s="186"/>
      <c r="C82" s="187"/>
      <c r="D82" s="188"/>
      <c r="E82" s="188"/>
      <c r="F82" s="188"/>
      <c r="G82" s="188"/>
      <c r="H82" s="188"/>
      <c r="I82" s="189"/>
      <c r="J82" s="188"/>
      <c r="K82" s="190"/>
      <c r="L82" s="191"/>
      <c r="M82" s="191"/>
      <c r="N82" s="190"/>
      <c r="O82" s="190"/>
      <c r="Q82" s="186"/>
      <c r="R82" s="186"/>
      <c r="S82" s="187"/>
      <c r="T82" s="188"/>
      <c r="U82" s="191"/>
      <c r="V82" s="191"/>
      <c r="W82" s="191"/>
      <c r="X82" s="191"/>
      <c r="Y82" s="192"/>
      <c r="Z82" s="191"/>
      <c r="AA82" s="190"/>
      <c r="AB82" s="191"/>
      <c r="AC82" s="191"/>
      <c r="AD82" s="190"/>
      <c r="AE82" s="190"/>
      <c r="AG82" s="186"/>
      <c r="AH82" s="186"/>
      <c r="AI82" s="187"/>
      <c r="AJ82" s="188"/>
      <c r="AK82" s="188"/>
      <c r="AL82" s="188"/>
      <c r="AM82" s="188"/>
      <c r="AN82" s="188"/>
      <c r="AO82" s="189"/>
      <c r="AP82" s="188"/>
      <c r="AQ82" s="190"/>
      <c r="AR82" s="191"/>
      <c r="AS82" s="191"/>
      <c r="AT82" s="190"/>
      <c r="AU82" s="190"/>
      <c r="AW82" s="186"/>
      <c r="AX82" s="186"/>
      <c r="AY82" s="187"/>
      <c r="AZ82" s="188"/>
      <c r="BA82" s="188"/>
      <c r="BB82" s="188"/>
      <c r="BC82" s="188"/>
      <c r="BD82" s="188"/>
      <c r="BE82" s="189"/>
      <c r="BF82" s="188"/>
      <c r="BG82" s="190"/>
      <c r="BH82" s="191"/>
      <c r="BI82" s="191"/>
      <c r="BJ82" s="190"/>
      <c r="BK82" s="190"/>
    </row>
    <row r="83" spans="1:63" hidden="1" x14ac:dyDescent="0.25">
      <c r="A83" s="186"/>
      <c r="B83" s="186"/>
      <c r="C83" s="187"/>
      <c r="D83" s="188"/>
      <c r="E83" s="188"/>
      <c r="F83" s="188"/>
      <c r="G83" s="188"/>
      <c r="H83" s="188"/>
      <c r="I83" s="189"/>
      <c r="J83" s="188"/>
      <c r="K83" s="190"/>
      <c r="L83" s="191"/>
      <c r="M83" s="191"/>
      <c r="N83" s="190"/>
      <c r="O83" s="190"/>
      <c r="Q83" s="186"/>
      <c r="R83" s="186"/>
      <c r="S83" s="187"/>
      <c r="T83" s="188"/>
      <c r="U83" s="191"/>
      <c r="V83" s="191"/>
      <c r="W83" s="191"/>
      <c r="X83" s="191"/>
      <c r="Y83" s="192"/>
      <c r="Z83" s="191"/>
      <c r="AA83" s="190"/>
      <c r="AB83" s="191"/>
      <c r="AC83" s="191"/>
      <c r="AD83" s="190"/>
      <c r="AE83" s="190"/>
      <c r="AG83" s="186"/>
      <c r="AH83" s="186"/>
      <c r="AI83" s="187"/>
      <c r="AJ83" s="188"/>
      <c r="AK83" s="188"/>
      <c r="AL83" s="188"/>
      <c r="AM83" s="188"/>
      <c r="AN83" s="188"/>
      <c r="AO83" s="189"/>
      <c r="AP83" s="188"/>
      <c r="AQ83" s="190"/>
      <c r="AR83" s="191"/>
      <c r="AS83" s="191"/>
      <c r="AT83" s="190"/>
      <c r="AU83" s="190"/>
      <c r="AW83" s="186"/>
      <c r="AX83" s="186"/>
      <c r="AY83" s="187"/>
      <c r="AZ83" s="188"/>
      <c r="BA83" s="188"/>
      <c r="BB83" s="188"/>
      <c r="BC83" s="188"/>
      <c r="BD83" s="188"/>
      <c r="BE83" s="189"/>
      <c r="BF83" s="188"/>
      <c r="BG83" s="190"/>
      <c r="BH83" s="191"/>
      <c r="BI83" s="191"/>
      <c r="BJ83" s="190"/>
      <c r="BK83" s="190"/>
    </row>
    <row r="84" spans="1:63" hidden="1" x14ac:dyDescent="0.25">
      <c r="A84" s="186"/>
      <c r="B84" s="186"/>
      <c r="C84" s="187"/>
      <c r="D84" s="188"/>
      <c r="E84" s="188"/>
      <c r="F84" s="188"/>
      <c r="G84" s="188"/>
      <c r="H84" s="188"/>
      <c r="I84" s="189"/>
      <c r="J84" s="188"/>
      <c r="K84" s="190"/>
      <c r="L84" s="191"/>
      <c r="M84" s="191"/>
      <c r="N84" s="190"/>
      <c r="O84" s="190"/>
      <c r="Q84" s="186"/>
      <c r="R84" s="186"/>
      <c r="S84" s="187"/>
      <c r="T84" s="188"/>
      <c r="U84" s="191"/>
      <c r="V84" s="191"/>
      <c r="W84" s="191"/>
      <c r="X84" s="191"/>
      <c r="Y84" s="192"/>
      <c r="Z84" s="191"/>
      <c r="AA84" s="190"/>
      <c r="AB84" s="191"/>
      <c r="AC84" s="191"/>
      <c r="AD84" s="190"/>
      <c r="AE84" s="190"/>
      <c r="AG84" s="186"/>
      <c r="AH84" s="186"/>
      <c r="AI84" s="187"/>
      <c r="AJ84" s="188"/>
      <c r="AK84" s="188"/>
      <c r="AL84" s="188"/>
      <c r="AM84" s="188"/>
      <c r="AN84" s="188"/>
      <c r="AO84" s="189"/>
      <c r="AP84" s="188"/>
      <c r="AQ84" s="190"/>
      <c r="AR84" s="191"/>
      <c r="AS84" s="191"/>
      <c r="AT84" s="190"/>
      <c r="AU84" s="190"/>
      <c r="AW84" s="186"/>
      <c r="AX84" s="186"/>
      <c r="AY84" s="187"/>
      <c r="AZ84" s="188"/>
      <c r="BA84" s="188"/>
      <c r="BB84" s="188"/>
      <c r="BC84" s="188"/>
      <c r="BD84" s="188"/>
      <c r="BE84" s="189"/>
      <c r="BF84" s="188"/>
      <c r="BG84" s="190"/>
      <c r="BH84" s="191"/>
      <c r="BI84" s="191"/>
      <c r="BJ84" s="190"/>
      <c r="BK84" s="190"/>
    </row>
    <row r="85" spans="1:63" hidden="1" x14ac:dyDescent="0.25">
      <c r="A85" s="186"/>
      <c r="B85" s="186"/>
      <c r="C85" s="187"/>
      <c r="D85" s="188"/>
      <c r="E85" s="188"/>
      <c r="F85" s="188"/>
      <c r="G85" s="188"/>
      <c r="H85" s="188"/>
      <c r="I85" s="189"/>
      <c r="J85" s="188"/>
      <c r="K85" s="190"/>
      <c r="L85" s="191"/>
      <c r="M85" s="191"/>
      <c r="N85" s="190"/>
      <c r="O85" s="190"/>
      <c r="Q85" s="186"/>
      <c r="R85" s="186"/>
      <c r="S85" s="187"/>
      <c r="T85" s="188"/>
      <c r="U85" s="191"/>
      <c r="V85" s="191"/>
      <c r="W85" s="191"/>
      <c r="X85" s="191"/>
      <c r="Y85" s="192"/>
      <c r="Z85" s="191"/>
      <c r="AA85" s="190"/>
      <c r="AB85" s="191"/>
      <c r="AC85" s="191"/>
      <c r="AD85" s="190"/>
      <c r="AE85" s="190"/>
      <c r="AG85" s="186"/>
      <c r="AH85" s="186"/>
      <c r="AI85" s="187"/>
      <c r="AJ85" s="188"/>
      <c r="AK85" s="188"/>
      <c r="AL85" s="188"/>
      <c r="AM85" s="188"/>
      <c r="AN85" s="188"/>
      <c r="AO85" s="189"/>
      <c r="AP85" s="188"/>
      <c r="AQ85" s="190"/>
      <c r="AR85" s="191"/>
      <c r="AS85" s="191"/>
      <c r="AT85" s="190"/>
      <c r="AU85" s="190"/>
      <c r="AW85" s="186"/>
      <c r="AX85" s="186"/>
      <c r="AY85" s="187"/>
      <c r="AZ85" s="188"/>
      <c r="BA85" s="188"/>
      <c r="BB85" s="188"/>
      <c r="BC85" s="188"/>
      <c r="BD85" s="188"/>
      <c r="BE85" s="189"/>
      <c r="BF85" s="188"/>
      <c r="BG85" s="190"/>
      <c r="BH85" s="191"/>
      <c r="BI85" s="191"/>
      <c r="BJ85" s="190"/>
      <c r="BK85" s="190"/>
    </row>
    <row r="86" spans="1:63" hidden="1" x14ac:dyDescent="0.25">
      <c r="A86" s="186"/>
      <c r="B86" s="186"/>
      <c r="C86" s="187"/>
      <c r="D86" s="188"/>
      <c r="E86" s="188"/>
      <c r="F86" s="188"/>
      <c r="G86" s="188"/>
      <c r="H86" s="188"/>
      <c r="I86" s="189"/>
      <c r="J86" s="188"/>
      <c r="K86" s="190"/>
      <c r="L86" s="191"/>
      <c r="M86" s="191"/>
      <c r="N86" s="190"/>
      <c r="O86" s="190"/>
      <c r="Q86" s="186"/>
      <c r="R86" s="186"/>
      <c r="S86" s="187"/>
      <c r="T86" s="188"/>
      <c r="U86" s="191"/>
      <c r="V86" s="191"/>
      <c r="W86" s="191"/>
      <c r="X86" s="191"/>
      <c r="Y86" s="192"/>
      <c r="Z86" s="191"/>
      <c r="AA86" s="190"/>
      <c r="AB86" s="191"/>
      <c r="AC86" s="191"/>
      <c r="AD86" s="190"/>
      <c r="AE86" s="188"/>
      <c r="AG86" s="186"/>
      <c r="AH86" s="186"/>
      <c r="AI86" s="187"/>
      <c r="AJ86" s="188"/>
      <c r="AK86" s="188"/>
      <c r="AL86" s="188"/>
      <c r="AM86" s="188"/>
      <c r="AN86" s="188"/>
      <c r="AO86" s="189"/>
      <c r="AP86" s="188"/>
      <c r="AQ86" s="190"/>
      <c r="AR86" s="191"/>
      <c r="AS86" s="191"/>
      <c r="AT86" s="190"/>
      <c r="AU86" s="190"/>
      <c r="AW86" s="186"/>
      <c r="AX86" s="186"/>
      <c r="AY86" s="187"/>
      <c r="AZ86" s="188"/>
      <c r="BA86" s="188"/>
      <c r="BB86" s="188"/>
      <c r="BC86" s="188"/>
      <c r="BD86" s="188"/>
      <c r="BE86" s="189"/>
      <c r="BF86" s="188"/>
      <c r="BG86" s="190"/>
      <c r="BH86" s="191"/>
      <c r="BI86" s="191"/>
      <c r="BJ86" s="190"/>
      <c r="BK86" s="190"/>
    </row>
    <row r="87" spans="1:63" hidden="1" x14ac:dyDescent="0.25">
      <c r="A87" s="186"/>
      <c r="B87" s="186"/>
      <c r="C87" s="187"/>
      <c r="D87" s="188"/>
      <c r="E87" s="188"/>
      <c r="F87" s="188"/>
      <c r="G87" s="188"/>
      <c r="H87" s="188"/>
      <c r="I87" s="189"/>
      <c r="J87" s="188"/>
      <c r="K87" s="190"/>
      <c r="L87" s="191"/>
      <c r="M87" s="191"/>
      <c r="N87" s="190"/>
      <c r="O87" s="190"/>
      <c r="Q87" s="186"/>
      <c r="R87" s="186"/>
      <c r="S87" s="187"/>
      <c r="T87" s="188"/>
      <c r="U87" s="191"/>
      <c r="V87" s="191"/>
      <c r="W87" s="191"/>
      <c r="X87" s="191"/>
      <c r="Y87" s="192"/>
      <c r="Z87" s="191"/>
      <c r="AA87" s="190"/>
      <c r="AB87" s="191"/>
      <c r="AC87" s="191"/>
      <c r="AD87" s="190"/>
      <c r="AE87" s="188"/>
      <c r="AG87" s="186"/>
      <c r="AH87" s="186"/>
      <c r="AI87" s="187"/>
      <c r="AJ87" s="188"/>
      <c r="AK87" s="188"/>
      <c r="AL87" s="188"/>
      <c r="AM87" s="188"/>
      <c r="AN87" s="188"/>
      <c r="AO87" s="189"/>
      <c r="AP87" s="188"/>
      <c r="AQ87" s="190"/>
      <c r="AR87" s="191"/>
      <c r="AS87" s="191"/>
      <c r="AT87" s="190"/>
      <c r="AU87" s="190"/>
      <c r="AW87" s="186"/>
      <c r="AX87" s="186"/>
      <c r="AY87" s="187"/>
      <c r="AZ87" s="188"/>
      <c r="BA87" s="188"/>
      <c r="BB87" s="188"/>
      <c r="BC87" s="188"/>
      <c r="BD87" s="188"/>
      <c r="BE87" s="189"/>
      <c r="BF87" s="188"/>
      <c r="BG87" s="190"/>
      <c r="BH87" s="191"/>
      <c r="BI87" s="191"/>
      <c r="BJ87" s="190"/>
      <c r="BK87" s="190"/>
    </row>
    <row r="88" spans="1:63" hidden="1" x14ac:dyDescent="0.25">
      <c r="A88" s="186"/>
      <c r="B88" s="186"/>
      <c r="C88" s="187"/>
      <c r="D88" s="188"/>
      <c r="E88" s="188"/>
      <c r="F88" s="188"/>
      <c r="G88" s="188"/>
      <c r="H88" s="188"/>
      <c r="I88" s="189"/>
      <c r="J88" s="188"/>
      <c r="K88" s="190"/>
      <c r="L88" s="191"/>
      <c r="M88" s="191"/>
      <c r="N88" s="190"/>
      <c r="O88" s="190"/>
      <c r="Q88" s="186"/>
      <c r="R88" s="186"/>
      <c r="S88" s="187"/>
      <c r="T88" s="188"/>
      <c r="U88" s="191"/>
      <c r="V88" s="191"/>
      <c r="W88" s="191"/>
      <c r="X88" s="191"/>
      <c r="Y88" s="192"/>
      <c r="Z88" s="191"/>
      <c r="AA88" s="190"/>
      <c r="AB88" s="191"/>
      <c r="AC88" s="191"/>
      <c r="AD88" s="190"/>
      <c r="AE88" s="190"/>
      <c r="AG88" s="186"/>
      <c r="AH88" s="186"/>
      <c r="AI88" s="187"/>
      <c r="AJ88" s="188"/>
      <c r="AK88" s="188"/>
      <c r="AL88" s="188"/>
      <c r="AM88" s="188"/>
      <c r="AN88" s="188"/>
      <c r="AO88" s="189"/>
      <c r="AP88" s="188"/>
      <c r="AQ88" s="190"/>
      <c r="AR88" s="191"/>
      <c r="AS88" s="191"/>
      <c r="AT88" s="190"/>
      <c r="AU88" s="190"/>
      <c r="AW88" s="186"/>
      <c r="AX88" s="186"/>
      <c r="AY88" s="187"/>
      <c r="AZ88" s="188"/>
      <c r="BA88" s="188"/>
      <c r="BB88" s="188"/>
      <c r="BC88" s="188"/>
      <c r="BD88" s="188"/>
      <c r="BE88" s="189"/>
      <c r="BF88" s="188"/>
      <c r="BG88" s="190"/>
      <c r="BH88" s="191"/>
      <c r="BI88" s="191"/>
      <c r="BJ88" s="190"/>
      <c r="BK88" s="190"/>
    </row>
    <row r="89" spans="1:63" hidden="1" x14ac:dyDescent="0.25">
      <c r="A89" s="186"/>
      <c r="B89" s="186"/>
      <c r="C89" s="187"/>
      <c r="D89" s="188"/>
      <c r="E89" s="188"/>
      <c r="F89" s="188"/>
      <c r="G89" s="188"/>
      <c r="H89" s="188"/>
      <c r="I89" s="189"/>
      <c r="J89" s="188"/>
      <c r="K89" s="190"/>
      <c r="L89" s="191"/>
      <c r="M89" s="191"/>
      <c r="N89" s="190"/>
      <c r="O89" s="190"/>
      <c r="Q89" s="186"/>
      <c r="R89" s="186"/>
      <c r="S89" s="187"/>
      <c r="T89" s="188"/>
      <c r="U89" s="191"/>
      <c r="V89" s="191"/>
      <c r="W89" s="191"/>
      <c r="X89" s="191"/>
      <c r="Y89" s="192"/>
      <c r="Z89" s="191"/>
      <c r="AA89" s="190"/>
      <c r="AB89" s="191"/>
      <c r="AC89" s="191"/>
      <c r="AD89" s="190"/>
      <c r="AE89" s="188"/>
      <c r="AG89" s="186"/>
      <c r="AH89" s="186"/>
      <c r="AI89" s="187"/>
      <c r="AJ89" s="188"/>
      <c r="AK89" s="188"/>
      <c r="AL89" s="188"/>
      <c r="AM89" s="188"/>
      <c r="AN89" s="188"/>
      <c r="AO89" s="189"/>
      <c r="AP89" s="188"/>
      <c r="AQ89" s="190"/>
      <c r="AR89" s="191"/>
      <c r="AS89" s="191"/>
      <c r="AT89" s="190"/>
      <c r="AU89" s="190"/>
      <c r="AW89" s="186"/>
      <c r="AX89" s="186"/>
      <c r="AY89" s="187"/>
      <c r="AZ89" s="188"/>
      <c r="BA89" s="188"/>
      <c r="BB89" s="188"/>
      <c r="BC89" s="188"/>
      <c r="BD89" s="188"/>
      <c r="BE89" s="189"/>
      <c r="BF89" s="188"/>
      <c r="BG89" s="190"/>
      <c r="BH89" s="191"/>
      <c r="BI89" s="191"/>
      <c r="BJ89" s="190"/>
      <c r="BK89" s="190"/>
    </row>
    <row r="90" spans="1:63" hidden="1" x14ac:dyDescent="0.25">
      <c r="A90" s="186"/>
      <c r="B90" s="186"/>
      <c r="C90" s="187"/>
      <c r="D90" s="188"/>
      <c r="E90" s="188"/>
      <c r="F90" s="188"/>
      <c r="G90" s="188"/>
      <c r="H90" s="188"/>
      <c r="I90" s="189"/>
      <c r="J90" s="188"/>
      <c r="K90" s="190"/>
      <c r="L90" s="191"/>
      <c r="M90" s="191"/>
      <c r="N90" s="190"/>
      <c r="O90" s="190"/>
      <c r="Q90" s="186"/>
      <c r="R90" s="186"/>
      <c r="S90" s="187"/>
      <c r="T90" s="188"/>
      <c r="U90" s="191"/>
      <c r="V90" s="191"/>
      <c r="W90" s="191"/>
      <c r="X90" s="191"/>
      <c r="Y90" s="192"/>
      <c r="Z90" s="191"/>
      <c r="AA90" s="190"/>
      <c r="AB90" s="191"/>
      <c r="AC90" s="191"/>
      <c r="AD90" s="190"/>
      <c r="AE90" s="190"/>
      <c r="AG90" s="186"/>
      <c r="AH90" s="186"/>
      <c r="AI90" s="187"/>
      <c r="AJ90" s="188"/>
      <c r="AK90" s="188"/>
      <c r="AL90" s="188"/>
      <c r="AM90" s="188"/>
      <c r="AN90" s="188"/>
      <c r="AO90" s="189"/>
      <c r="AP90" s="188"/>
      <c r="AQ90" s="190"/>
      <c r="AR90" s="191"/>
      <c r="AS90" s="191"/>
      <c r="AT90" s="190"/>
      <c r="AU90" s="190"/>
      <c r="AW90" s="186"/>
      <c r="AX90" s="186"/>
      <c r="AY90" s="187"/>
      <c r="AZ90" s="188"/>
      <c r="BA90" s="188"/>
      <c r="BB90" s="188"/>
      <c r="BC90" s="188"/>
      <c r="BD90" s="188"/>
      <c r="BE90" s="189"/>
      <c r="BF90" s="188"/>
      <c r="BG90" s="190"/>
      <c r="BH90" s="191"/>
      <c r="BI90" s="191"/>
      <c r="BJ90" s="190"/>
      <c r="BK90" s="190"/>
    </row>
    <row r="91" spans="1:63" hidden="1" x14ac:dyDescent="0.25">
      <c r="A91" s="186"/>
      <c r="B91" s="186"/>
      <c r="C91" s="187"/>
      <c r="D91" s="188"/>
      <c r="E91" s="188"/>
      <c r="F91" s="188"/>
      <c r="G91" s="188"/>
      <c r="H91" s="188"/>
      <c r="I91" s="189"/>
      <c r="J91" s="188"/>
      <c r="K91" s="190"/>
      <c r="L91" s="191"/>
      <c r="M91" s="191"/>
      <c r="N91" s="190"/>
      <c r="O91" s="190"/>
      <c r="Q91" s="186"/>
      <c r="R91" s="186"/>
      <c r="S91" s="187"/>
      <c r="T91" s="188"/>
      <c r="U91" s="191"/>
      <c r="V91" s="191"/>
      <c r="W91" s="191"/>
      <c r="X91" s="191"/>
      <c r="Y91" s="192"/>
      <c r="Z91" s="191"/>
      <c r="AA91" s="190"/>
      <c r="AB91" s="191"/>
      <c r="AC91" s="191"/>
      <c r="AD91" s="190"/>
      <c r="AE91" s="190"/>
      <c r="AG91" s="186"/>
      <c r="AH91" s="186"/>
      <c r="AI91" s="187"/>
      <c r="AJ91" s="188"/>
      <c r="AK91" s="188"/>
      <c r="AL91" s="188"/>
      <c r="AM91" s="188"/>
      <c r="AN91" s="188"/>
      <c r="AO91" s="189"/>
      <c r="AP91" s="188"/>
      <c r="AQ91" s="190"/>
      <c r="AR91" s="191"/>
      <c r="AS91" s="191"/>
      <c r="AT91" s="190"/>
      <c r="AU91" s="190"/>
      <c r="AW91" s="186"/>
      <c r="AX91" s="186"/>
      <c r="AY91" s="187"/>
      <c r="AZ91" s="188"/>
      <c r="BA91" s="188"/>
      <c r="BB91" s="188"/>
      <c r="BC91" s="188"/>
      <c r="BD91" s="188"/>
      <c r="BE91" s="189"/>
      <c r="BF91" s="188"/>
      <c r="BG91" s="190"/>
      <c r="BH91" s="191"/>
      <c r="BI91" s="191"/>
      <c r="BJ91" s="190"/>
      <c r="BK91" s="190"/>
    </row>
    <row r="92" spans="1:63" hidden="1" x14ac:dyDescent="0.25">
      <c r="A92" s="186"/>
      <c r="B92" s="186"/>
      <c r="C92" s="187"/>
      <c r="D92" s="188"/>
      <c r="E92" s="188"/>
      <c r="F92" s="188"/>
      <c r="G92" s="188"/>
      <c r="H92" s="188"/>
      <c r="I92" s="189"/>
      <c r="J92" s="188"/>
      <c r="K92" s="190"/>
      <c r="L92" s="191"/>
      <c r="M92" s="191"/>
      <c r="N92" s="190"/>
      <c r="O92" s="190"/>
      <c r="Q92" s="186"/>
      <c r="R92" s="186"/>
      <c r="S92" s="187"/>
      <c r="T92" s="188"/>
      <c r="U92" s="191"/>
      <c r="V92" s="191"/>
      <c r="W92" s="191"/>
      <c r="X92" s="191"/>
      <c r="Y92" s="192"/>
      <c r="Z92" s="191"/>
      <c r="AA92" s="190"/>
      <c r="AB92" s="191"/>
      <c r="AC92" s="191"/>
      <c r="AD92" s="190"/>
      <c r="AE92" s="190"/>
      <c r="AG92" s="186"/>
      <c r="AH92" s="186"/>
      <c r="AI92" s="187"/>
      <c r="AJ92" s="188"/>
      <c r="AK92" s="188"/>
      <c r="AL92" s="188"/>
      <c r="AM92" s="188"/>
      <c r="AN92" s="188"/>
      <c r="AO92" s="189"/>
      <c r="AP92" s="188"/>
      <c r="AQ92" s="190"/>
      <c r="AR92" s="191"/>
      <c r="AS92" s="191"/>
      <c r="AT92" s="190"/>
      <c r="AU92" s="190"/>
      <c r="AW92" s="186"/>
      <c r="AX92" s="186"/>
      <c r="AY92" s="187"/>
      <c r="AZ92" s="188"/>
      <c r="BA92" s="188"/>
      <c r="BB92" s="188"/>
      <c r="BC92" s="188"/>
      <c r="BD92" s="188"/>
      <c r="BE92" s="189"/>
      <c r="BF92" s="188"/>
      <c r="BG92" s="190"/>
      <c r="BH92" s="191"/>
      <c r="BI92" s="191"/>
      <c r="BJ92" s="190"/>
      <c r="BK92" s="190"/>
    </row>
    <row r="93" spans="1:63" hidden="1" x14ac:dyDescent="0.25">
      <c r="A93" s="186"/>
      <c r="B93" s="186"/>
      <c r="C93" s="187"/>
      <c r="D93" s="188"/>
      <c r="E93" s="188"/>
      <c r="F93" s="188"/>
      <c r="G93" s="188"/>
      <c r="H93" s="188"/>
      <c r="I93" s="189"/>
      <c r="J93" s="188"/>
      <c r="K93" s="190"/>
      <c r="L93" s="191"/>
      <c r="M93" s="191"/>
      <c r="N93" s="190"/>
      <c r="O93" s="190"/>
      <c r="Q93" s="186"/>
      <c r="R93" s="186"/>
      <c r="S93" s="187"/>
      <c r="T93" s="188"/>
      <c r="U93" s="191"/>
      <c r="V93" s="191"/>
      <c r="W93" s="191"/>
      <c r="X93" s="191"/>
      <c r="Y93" s="192"/>
      <c r="Z93" s="191"/>
      <c r="AA93" s="190"/>
      <c r="AB93" s="191"/>
      <c r="AC93" s="191"/>
      <c r="AD93" s="190"/>
      <c r="AE93" s="190"/>
      <c r="AG93" s="186"/>
      <c r="AH93" s="186"/>
      <c r="AI93" s="187"/>
      <c r="AJ93" s="188"/>
      <c r="AK93" s="188"/>
      <c r="AL93" s="188"/>
      <c r="AM93" s="188"/>
      <c r="AN93" s="188"/>
      <c r="AO93" s="189"/>
      <c r="AP93" s="188"/>
      <c r="AQ93" s="190"/>
      <c r="AR93" s="191"/>
      <c r="AS93" s="191"/>
      <c r="AT93" s="190"/>
      <c r="AU93" s="190"/>
      <c r="AW93" s="186"/>
      <c r="AX93" s="186"/>
      <c r="AY93" s="187"/>
      <c r="AZ93" s="188"/>
      <c r="BA93" s="188"/>
      <c r="BB93" s="188"/>
      <c r="BC93" s="188"/>
      <c r="BD93" s="188"/>
      <c r="BE93" s="189"/>
      <c r="BF93" s="188"/>
      <c r="BG93" s="190"/>
      <c r="BH93" s="191"/>
      <c r="BI93" s="191"/>
      <c r="BJ93" s="190"/>
      <c r="BK93" s="190"/>
    </row>
    <row r="94" spans="1:63" hidden="1" x14ac:dyDescent="0.25">
      <c r="A94" s="186"/>
      <c r="B94" s="186"/>
      <c r="C94" s="187"/>
      <c r="D94" s="188"/>
      <c r="E94" s="188"/>
      <c r="F94" s="188"/>
      <c r="G94" s="188"/>
      <c r="H94" s="188"/>
      <c r="I94" s="189"/>
      <c r="J94" s="188"/>
      <c r="K94" s="190"/>
      <c r="L94" s="191"/>
      <c r="M94" s="191"/>
      <c r="N94" s="190"/>
      <c r="O94" s="190"/>
      <c r="Q94" s="186"/>
      <c r="R94" s="186"/>
      <c r="S94" s="187"/>
      <c r="T94" s="188"/>
      <c r="U94" s="191"/>
      <c r="V94" s="191"/>
      <c r="W94" s="191"/>
      <c r="X94" s="191"/>
      <c r="Y94" s="192"/>
      <c r="Z94" s="191"/>
      <c r="AA94" s="190"/>
      <c r="AB94" s="191"/>
      <c r="AC94" s="191"/>
      <c r="AD94" s="190"/>
      <c r="AE94" s="190"/>
      <c r="AG94" s="186"/>
      <c r="AH94" s="186"/>
      <c r="AI94" s="187"/>
      <c r="AJ94" s="188"/>
      <c r="AK94" s="188"/>
      <c r="AL94" s="188"/>
      <c r="AM94" s="188"/>
      <c r="AN94" s="188"/>
      <c r="AO94" s="189"/>
      <c r="AP94" s="188"/>
      <c r="AQ94" s="190"/>
      <c r="AR94" s="191"/>
      <c r="AS94" s="191"/>
      <c r="AT94" s="190"/>
      <c r="AU94" s="190"/>
      <c r="AW94" s="186"/>
      <c r="AX94" s="186"/>
      <c r="AY94" s="187"/>
      <c r="AZ94" s="188"/>
      <c r="BA94" s="188"/>
      <c r="BB94" s="188"/>
      <c r="BC94" s="188"/>
      <c r="BD94" s="188"/>
      <c r="BE94" s="189"/>
      <c r="BF94" s="188"/>
      <c r="BG94" s="190"/>
      <c r="BH94" s="191"/>
      <c r="BI94" s="191"/>
      <c r="BJ94" s="190"/>
      <c r="BK94" s="190"/>
    </row>
    <row r="95" spans="1:63" hidden="1" x14ac:dyDescent="0.25">
      <c r="A95" s="186"/>
      <c r="B95" s="186"/>
      <c r="C95" s="187"/>
      <c r="D95" s="188"/>
      <c r="E95" s="188"/>
      <c r="F95" s="188"/>
      <c r="G95" s="188"/>
      <c r="H95" s="188"/>
      <c r="I95" s="189"/>
      <c r="J95" s="188"/>
      <c r="K95" s="190"/>
      <c r="L95" s="191"/>
      <c r="M95" s="191"/>
      <c r="N95" s="190"/>
      <c r="O95" s="190"/>
      <c r="Q95" s="186"/>
      <c r="R95" s="186"/>
      <c r="S95" s="187"/>
      <c r="T95" s="188"/>
      <c r="U95" s="191"/>
      <c r="V95" s="191"/>
      <c r="W95" s="191"/>
      <c r="X95" s="191"/>
      <c r="Y95" s="192"/>
      <c r="Z95" s="191"/>
      <c r="AA95" s="190"/>
      <c r="AB95" s="191"/>
      <c r="AC95" s="191"/>
      <c r="AD95" s="190"/>
      <c r="AE95" s="190"/>
      <c r="AG95" s="186"/>
      <c r="AH95" s="186"/>
      <c r="AI95" s="187"/>
      <c r="AJ95" s="188"/>
      <c r="AK95" s="188"/>
      <c r="AL95" s="188"/>
      <c r="AM95" s="188"/>
      <c r="AN95" s="188"/>
      <c r="AO95" s="189"/>
      <c r="AP95" s="188"/>
      <c r="AQ95" s="190"/>
      <c r="AR95" s="191"/>
      <c r="AS95" s="191"/>
      <c r="AT95" s="190"/>
      <c r="AU95" s="190"/>
      <c r="AW95" s="186"/>
      <c r="AX95" s="186"/>
      <c r="AY95" s="187"/>
      <c r="AZ95" s="188"/>
      <c r="BA95" s="188"/>
      <c r="BB95" s="188"/>
      <c r="BC95" s="188"/>
      <c r="BD95" s="188"/>
      <c r="BE95" s="189"/>
      <c r="BF95" s="188"/>
      <c r="BG95" s="190"/>
      <c r="BH95" s="191"/>
      <c r="BI95" s="191"/>
      <c r="BJ95" s="190"/>
      <c r="BK95" s="190"/>
    </row>
    <row r="96" spans="1:63" hidden="1" x14ac:dyDescent="0.25">
      <c r="A96" s="186"/>
      <c r="B96" s="186"/>
      <c r="C96" s="187"/>
      <c r="D96" s="188"/>
      <c r="E96" s="188"/>
      <c r="F96" s="188"/>
      <c r="G96" s="188"/>
      <c r="H96" s="188"/>
      <c r="I96" s="189"/>
      <c r="J96" s="188"/>
      <c r="K96" s="190"/>
      <c r="L96" s="191"/>
      <c r="M96" s="191"/>
      <c r="N96" s="190"/>
      <c r="O96" s="190"/>
      <c r="Q96" s="186"/>
      <c r="R96" s="186"/>
      <c r="S96" s="187"/>
      <c r="T96" s="188"/>
      <c r="U96" s="191"/>
      <c r="V96" s="191"/>
      <c r="W96" s="191"/>
      <c r="X96" s="191"/>
      <c r="Y96" s="192"/>
      <c r="Z96" s="191"/>
      <c r="AA96" s="190"/>
      <c r="AB96" s="191"/>
      <c r="AC96" s="191"/>
      <c r="AD96" s="190"/>
      <c r="AE96" s="190"/>
      <c r="AG96" s="186"/>
      <c r="AH96" s="186"/>
      <c r="AI96" s="187"/>
      <c r="AJ96" s="188"/>
      <c r="AK96" s="188"/>
      <c r="AL96" s="188"/>
      <c r="AM96" s="188"/>
      <c r="AN96" s="188"/>
      <c r="AO96" s="189"/>
      <c r="AP96" s="188"/>
      <c r="AQ96" s="190"/>
      <c r="AR96" s="191"/>
      <c r="AS96" s="191"/>
      <c r="AT96" s="190"/>
      <c r="AU96" s="190"/>
      <c r="AW96" s="186"/>
      <c r="AX96" s="186"/>
      <c r="AY96" s="187"/>
      <c r="AZ96" s="188"/>
      <c r="BA96" s="188"/>
      <c r="BB96" s="188"/>
      <c r="BC96" s="188"/>
      <c r="BD96" s="188"/>
      <c r="BE96" s="189"/>
      <c r="BF96" s="188"/>
      <c r="BG96" s="190"/>
      <c r="BH96" s="191"/>
      <c r="BI96" s="191"/>
      <c r="BJ96" s="190"/>
      <c r="BK96" s="190"/>
    </row>
    <row r="97" spans="1:63" hidden="1" x14ac:dyDescent="0.25">
      <c r="A97" s="186"/>
      <c r="B97" s="186"/>
      <c r="C97" s="187"/>
      <c r="D97" s="188"/>
      <c r="E97" s="188"/>
      <c r="F97" s="188"/>
      <c r="G97" s="188"/>
      <c r="H97" s="188"/>
      <c r="I97" s="189"/>
      <c r="J97" s="188"/>
      <c r="K97" s="190"/>
      <c r="L97" s="191"/>
      <c r="M97" s="191"/>
      <c r="N97" s="190"/>
      <c r="O97" s="190"/>
      <c r="Q97" s="186"/>
      <c r="R97" s="186"/>
      <c r="S97" s="187"/>
      <c r="T97" s="188"/>
      <c r="U97" s="191"/>
      <c r="V97" s="191"/>
      <c r="W97" s="191"/>
      <c r="X97" s="191"/>
      <c r="Y97" s="192"/>
      <c r="Z97" s="191"/>
      <c r="AA97" s="190"/>
      <c r="AB97" s="191"/>
      <c r="AC97" s="191"/>
      <c r="AD97" s="190"/>
      <c r="AE97" s="188"/>
      <c r="AG97" s="186"/>
      <c r="AH97" s="186"/>
      <c r="AI97" s="187"/>
      <c r="AJ97" s="188"/>
      <c r="AK97" s="188"/>
      <c r="AL97" s="188"/>
      <c r="AM97" s="188"/>
      <c r="AN97" s="188"/>
      <c r="AO97" s="189"/>
      <c r="AP97" s="188"/>
      <c r="AQ97" s="190"/>
      <c r="AR97" s="191"/>
      <c r="AS97" s="191"/>
      <c r="AT97" s="190"/>
      <c r="AU97" s="190"/>
      <c r="AW97" s="186"/>
      <c r="AX97" s="186"/>
      <c r="AY97" s="187"/>
      <c r="AZ97" s="188"/>
      <c r="BA97" s="188"/>
      <c r="BB97" s="188"/>
      <c r="BC97" s="188"/>
      <c r="BD97" s="188"/>
      <c r="BE97" s="189"/>
      <c r="BF97" s="188"/>
      <c r="BG97" s="190"/>
      <c r="BH97" s="191"/>
      <c r="BI97" s="191"/>
      <c r="BJ97" s="190"/>
      <c r="BK97" s="190"/>
    </row>
    <row r="98" spans="1:63" hidden="1" x14ac:dyDescent="0.25">
      <c r="A98" s="186"/>
      <c r="B98" s="186"/>
      <c r="C98" s="187"/>
      <c r="D98" s="188"/>
      <c r="E98" s="188"/>
      <c r="F98" s="188"/>
      <c r="G98" s="188"/>
      <c r="H98" s="188"/>
      <c r="I98" s="189"/>
      <c r="J98" s="188"/>
      <c r="K98" s="190"/>
      <c r="L98" s="191"/>
      <c r="M98" s="191"/>
      <c r="N98" s="190"/>
      <c r="O98" s="190"/>
      <c r="Q98" s="186"/>
      <c r="R98" s="186"/>
      <c r="S98" s="187"/>
      <c r="T98" s="188"/>
      <c r="U98" s="191"/>
      <c r="V98" s="191"/>
      <c r="W98" s="191"/>
      <c r="X98" s="191"/>
      <c r="Y98" s="192"/>
      <c r="Z98" s="191"/>
      <c r="AA98" s="190"/>
      <c r="AB98" s="191"/>
      <c r="AC98" s="191"/>
      <c r="AD98" s="190"/>
      <c r="AE98" s="190"/>
      <c r="AG98" s="186"/>
      <c r="AH98" s="186"/>
      <c r="AI98" s="187"/>
      <c r="AJ98" s="188"/>
      <c r="AK98" s="188"/>
      <c r="AL98" s="188"/>
      <c r="AM98" s="188"/>
      <c r="AN98" s="188"/>
      <c r="AO98" s="189"/>
      <c r="AP98" s="188"/>
      <c r="AQ98" s="190"/>
      <c r="AR98" s="191"/>
      <c r="AS98" s="191"/>
      <c r="AT98" s="190"/>
      <c r="AU98" s="190"/>
      <c r="AW98" s="186"/>
      <c r="AX98" s="186"/>
      <c r="AY98" s="187"/>
      <c r="AZ98" s="188"/>
      <c r="BA98" s="188"/>
      <c r="BB98" s="188"/>
      <c r="BC98" s="188"/>
      <c r="BD98" s="188"/>
      <c r="BE98" s="189"/>
      <c r="BF98" s="188"/>
      <c r="BG98" s="190"/>
      <c r="BH98" s="191"/>
      <c r="BI98" s="191"/>
      <c r="BJ98" s="190"/>
      <c r="BK98" s="190"/>
    </row>
    <row r="99" spans="1:63" hidden="1" x14ac:dyDescent="0.25">
      <c r="A99" s="186"/>
      <c r="B99" s="186"/>
      <c r="C99" s="187"/>
      <c r="D99" s="188"/>
      <c r="E99" s="188"/>
      <c r="F99" s="188"/>
      <c r="G99" s="188"/>
      <c r="H99" s="188"/>
      <c r="I99" s="189"/>
      <c r="J99" s="188"/>
      <c r="K99" s="190"/>
      <c r="L99" s="191"/>
      <c r="M99" s="191"/>
      <c r="N99" s="190"/>
      <c r="O99" s="190"/>
      <c r="Q99" s="186"/>
      <c r="R99" s="186"/>
      <c r="S99" s="187"/>
      <c r="T99" s="188"/>
      <c r="U99" s="191"/>
      <c r="V99" s="191"/>
      <c r="W99" s="191"/>
      <c r="X99" s="191"/>
      <c r="Y99" s="192"/>
      <c r="Z99" s="191"/>
      <c r="AA99" s="190"/>
      <c r="AB99" s="191"/>
      <c r="AC99" s="191"/>
      <c r="AD99" s="190"/>
      <c r="AE99" s="188"/>
      <c r="AG99" s="186"/>
      <c r="AH99" s="186"/>
      <c r="AI99" s="187"/>
      <c r="AJ99" s="188"/>
      <c r="AK99" s="188"/>
      <c r="AL99" s="188"/>
      <c r="AM99" s="188"/>
      <c r="AN99" s="188"/>
      <c r="AO99" s="189"/>
      <c r="AP99" s="188"/>
      <c r="AQ99" s="190"/>
      <c r="AR99" s="191"/>
      <c r="AS99" s="191"/>
      <c r="AT99" s="190"/>
      <c r="AU99" s="190"/>
      <c r="AW99" s="186"/>
      <c r="AX99" s="186"/>
      <c r="AY99" s="187"/>
      <c r="AZ99" s="188"/>
      <c r="BA99" s="188"/>
      <c r="BB99" s="188"/>
      <c r="BC99" s="188"/>
      <c r="BD99" s="188"/>
      <c r="BE99" s="189"/>
      <c r="BF99" s="188"/>
      <c r="BG99" s="190"/>
      <c r="BH99" s="191"/>
      <c r="BI99" s="191"/>
      <c r="BJ99" s="190"/>
      <c r="BK99" s="190"/>
    </row>
    <row r="100" spans="1:63" hidden="1" x14ac:dyDescent="0.25">
      <c r="A100" s="186"/>
      <c r="B100" s="186"/>
      <c r="C100" s="187"/>
      <c r="D100" s="188"/>
      <c r="E100" s="188"/>
      <c r="F100" s="188"/>
      <c r="G100" s="188"/>
      <c r="H100" s="188"/>
      <c r="I100" s="189"/>
      <c r="J100" s="188"/>
      <c r="K100" s="190"/>
      <c r="L100" s="191"/>
      <c r="M100" s="191"/>
      <c r="N100" s="190"/>
      <c r="O100" s="190"/>
      <c r="Q100" s="186"/>
      <c r="R100" s="186"/>
      <c r="S100" s="187"/>
      <c r="T100" s="188"/>
      <c r="U100" s="191"/>
      <c r="V100" s="191"/>
      <c r="W100" s="191"/>
      <c r="X100" s="191"/>
      <c r="Y100" s="192"/>
      <c r="Z100" s="191"/>
      <c r="AA100" s="190"/>
      <c r="AB100" s="191"/>
      <c r="AC100" s="191"/>
      <c r="AD100" s="190"/>
      <c r="AE100" s="190"/>
      <c r="AG100" s="186"/>
      <c r="AH100" s="186"/>
      <c r="AI100" s="187"/>
      <c r="AJ100" s="188"/>
      <c r="AK100" s="188"/>
      <c r="AL100" s="188"/>
      <c r="AM100" s="188"/>
      <c r="AN100" s="188"/>
      <c r="AO100" s="189"/>
      <c r="AP100" s="188"/>
      <c r="AQ100" s="190"/>
      <c r="AR100" s="191"/>
      <c r="AS100" s="191"/>
      <c r="AT100" s="190"/>
      <c r="AU100" s="190"/>
      <c r="AW100" s="186"/>
      <c r="AX100" s="186"/>
      <c r="AY100" s="187"/>
      <c r="AZ100" s="188"/>
      <c r="BA100" s="188"/>
      <c r="BB100" s="188"/>
      <c r="BC100" s="188"/>
      <c r="BD100" s="188"/>
      <c r="BE100" s="189"/>
      <c r="BF100" s="188"/>
      <c r="BG100" s="190"/>
      <c r="BH100" s="191"/>
      <c r="BI100" s="191"/>
      <c r="BJ100" s="190"/>
      <c r="BK100" s="190"/>
    </row>
    <row r="101" spans="1:63" hidden="1" x14ac:dyDescent="0.25">
      <c r="A101" s="186"/>
      <c r="B101" s="186"/>
      <c r="C101" s="187"/>
      <c r="D101" s="188"/>
      <c r="E101" s="188"/>
      <c r="F101" s="188"/>
      <c r="G101" s="188"/>
      <c r="H101" s="188"/>
      <c r="I101" s="189"/>
      <c r="J101" s="188"/>
      <c r="K101" s="190"/>
      <c r="L101" s="191"/>
      <c r="M101" s="191"/>
      <c r="N101" s="190"/>
      <c r="O101" s="190"/>
      <c r="Q101" s="186"/>
      <c r="R101" s="186"/>
      <c r="S101" s="187"/>
      <c r="T101" s="188"/>
      <c r="U101" s="191"/>
      <c r="V101" s="191"/>
      <c r="W101" s="191"/>
      <c r="X101" s="191"/>
      <c r="Y101" s="192"/>
      <c r="Z101" s="191"/>
      <c r="AA101" s="190"/>
      <c r="AB101" s="191"/>
      <c r="AC101" s="191"/>
      <c r="AD101" s="190"/>
      <c r="AE101" s="190"/>
      <c r="AG101" s="186"/>
      <c r="AH101" s="186"/>
      <c r="AI101" s="187"/>
      <c r="AJ101" s="188"/>
      <c r="AK101" s="188"/>
      <c r="AL101" s="188"/>
      <c r="AM101" s="188"/>
      <c r="AN101" s="188"/>
      <c r="AO101" s="189"/>
      <c r="AP101" s="188"/>
      <c r="AQ101" s="190"/>
      <c r="AR101" s="191"/>
      <c r="AS101" s="191"/>
      <c r="AT101" s="190"/>
      <c r="AU101" s="190"/>
      <c r="AW101" s="186"/>
      <c r="AX101" s="186"/>
      <c r="AY101" s="187"/>
      <c r="AZ101" s="188"/>
      <c r="BA101" s="188"/>
      <c r="BB101" s="188"/>
      <c r="BC101" s="188"/>
      <c r="BD101" s="188"/>
      <c r="BE101" s="189"/>
      <c r="BF101" s="188"/>
      <c r="BG101" s="190"/>
      <c r="BH101" s="191"/>
      <c r="BI101" s="191"/>
      <c r="BJ101" s="190"/>
      <c r="BK101" s="190"/>
    </row>
    <row r="102" spans="1:63" hidden="1" x14ac:dyDescent="0.25">
      <c r="A102" s="186"/>
      <c r="B102" s="186"/>
      <c r="C102" s="187"/>
      <c r="D102" s="188"/>
      <c r="E102" s="188"/>
      <c r="F102" s="188"/>
      <c r="G102" s="188"/>
      <c r="H102" s="188"/>
      <c r="I102" s="189"/>
      <c r="J102" s="188"/>
      <c r="K102" s="190"/>
      <c r="L102" s="191"/>
      <c r="M102" s="191"/>
      <c r="N102" s="190"/>
      <c r="O102" s="190"/>
      <c r="Q102" s="186"/>
      <c r="R102" s="186"/>
      <c r="S102" s="187"/>
      <c r="T102" s="188"/>
      <c r="U102" s="191"/>
      <c r="V102" s="191"/>
      <c r="W102" s="191"/>
      <c r="X102" s="191"/>
      <c r="Y102" s="192"/>
      <c r="Z102" s="191"/>
      <c r="AA102" s="190"/>
      <c r="AB102" s="191"/>
      <c r="AC102" s="191"/>
      <c r="AD102" s="190"/>
      <c r="AE102" s="190"/>
      <c r="AG102" s="186"/>
      <c r="AH102" s="186"/>
      <c r="AI102" s="187"/>
      <c r="AJ102" s="188"/>
      <c r="AK102" s="188"/>
      <c r="AL102" s="188"/>
      <c r="AM102" s="188"/>
      <c r="AN102" s="188"/>
      <c r="AO102" s="189"/>
      <c r="AP102" s="188"/>
      <c r="AQ102" s="190"/>
      <c r="AR102" s="191"/>
      <c r="AS102" s="191"/>
      <c r="AT102" s="190"/>
      <c r="AU102" s="190"/>
      <c r="AW102" s="186"/>
      <c r="AX102" s="186"/>
      <c r="AY102" s="187"/>
      <c r="AZ102" s="188"/>
      <c r="BA102" s="188"/>
      <c r="BB102" s="188"/>
      <c r="BC102" s="188"/>
      <c r="BD102" s="188"/>
      <c r="BE102" s="189"/>
      <c r="BF102" s="188"/>
      <c r="BG102" s="190"/>
      <c r="BH102" s="191"/>
      <c r="BI102" s="191"/>
      <c r="BJ102" s="190"/>
      <c r="BK102" s="190"/>
    </row>
    <row r="103" spans="1:63" hidden="1" x14ac:dyDescent="0.25">
      <c r="A103" s="186"/>
      <c r="B103" s="186"/>
      <c r="C103" s="187"/>
      <c r="D103" s="188"/>
      <c r="E103" s="188"/>
      <c r="F103" s="188"/>
      <c r="G103" s="188"/>
      <c r="H103" s="188"/>
      <c r="I103" s="189"/>
      <c r="J103" s="188"/>
      <c r="K103" s="190"/>
      <c r="L103" s="191"/>
      <c r="M103" s="191"/>
      <c r="N103" s="190"/>
      <c r="O103" s="190"/>
      <c r="Q103" s="186"/>
      <c r="R103" s="186"/>
      <c r="S103" s="187"/>
      <c r="T103" s="188"/>
      <c r="U103" s="191"/>
      <c r="V103" s="191"/>
      <c r="W103" s="191"/>
      <c r="X103" s="191"/>
      <c r="Y103" s="192"/>
      <c r="Z103" s="191"/>
      <c r="AA103" s="190"/>
      <c r="AB103" s="191"/>
      <c r="AC103" s="191"/>
      <c r="AD103" s="190"/>
      <c r="AE103" s="190"/>
      <c r="AG103" s="186"/>
      <c r="AH103" s="186"/>
      <c r="AI103" s="187"/>
      <c r="AJ103" s="188"/>
      <c r="AK103" s="188"/>
      <c r="AL103" s="188"/>
      <c r="AM103" s="188"/>
      <c r="AN103" s="188"/>
      <c r="AO103" s="189"/>
      <c r="AP103" s="188"/>
      <c r="AQ103" s="190"/>
      <c r="AR103" s="191"/>
      <c r="AS103" s="191"/>
      <c r="AT103" s="190"/>
      <c r="AU103" s="190"/>
      <c r="AW103" s="186"/>
      <c r="AX103" s="186"/>
      <c r="AY103" s="187"/>
      <c r="AZ103" s="188"/>
      <c r="BA103" s="188"/>
      <c r="BB103" s="188"/>
      <c r="BC103" s="188"/>
      <c r="BD103" s="188"/>
      <c r="BE103" s="189"/>
      <c r="BF103" s="188"/>
      <c r="BG103" s="190"/>
      <c r="BH103" s="191"/>
      <c r="BI103" s="191"/>
      <c r="BJ103" s="190"/>
      <c r="BK103" s="190"/>
    </row>
    <row r="104" spans="1:63" hidden="1" x14ac:dyDescent="0.25">
      <c r="A104" s="186"/>
      <c r="B104" s="186"/>
      <c r="C104" s="187"/>
      <c r="D104" s="188"/>
      <c r="E104" s="188"/>
      <c r="F104" s="188"/>
      <c r="G104" s="188"/>
      <c r="H104" s="188"/>
      <c r="I104" s="189"/>
      <c r="J104" s="188"/>
      <c r="K104" s="190"/>
      <c r="L104" s="191"/>
      <c r="M104" s="191"/>
      <c r="N104" s="190"/>
      <c r="O104" s="190"/>
      <c r="Q104" s="186"/>
      <c r="R104" s="186"/>
      <c r="S104" s="187"/>
      <c r="T104" s="188"/>
      <c r="U104" s="191"/>
      <c r="V104" s="191"/>
      <c r="W104" s="191"/>
      <c r="X104" s="191"/>
      <c r="Y104" s="192"/>
      <c r="Z104" s="191"/>
      <c r="AA104" s="190"/>
      <c r="AB104" s="191"/>
      <c r="AC104" s="191"/>
      <c r="AD104" s="190"/>
      <c r="AE104" s="190"/>
      <c r="AG104" s="186"/>
      <c r="AH104" s="186"/>
      <c r="AI104" s="187"/>
      <c r="AJ104" s="188"/>
      <c r="AK104" s="188"/>
      <c r="AL104" s="188"/>
      <c r="AM104" s="188"/>
      <c r="AN104" s="188"/>
      <c r="AO104" s="189"/>
      <c r="AP104" s="188"/>
      <c r="AQ104" s="190"/>
      <c r="AR104" s="191"/>
      <c r="AS104" s="191"/>
      <c r="AT104" s="190"/>
      <c r="AU104" s="190"/>
      <c r="AW104" s="186"/>
      <c r="AX104" s="186"/>
      <c r="AY104" s="187"/>
      <c r="AZ104" s="188"/>
      <c r="BA104" s="188"/>
      <c r="BB104" s="188"/>
      <c r="BC104" s="188"/>
      <c r="BD104" s="188"/>
      <c r="BE104" s="189"/>
      <c r="BF104" s="188"/>
      <c r="BG104" s="190"/>
      <c r="BH104" s="191"/>
      <c r="BI104" s="191"/>
      <c r="BJ104" s="190"/>
      <c r="BK104" s="190"/>
    </row>
    <row r="105" spans="1:63" hidden="1" x14ac:dyDescent="0.25">
      <c r="A105" s="186"/>
      <c r="B105" s="186"/>
      <c r="C105" s="187"/>
      <c r="D105" s="188"/>
      <c r="E105" s="188"/>
      <c r="F105" s="188"/>
      <c r="G105" s="188"/>
      <c r="H105" s="188"/>
      <c r="I105" s="189"/>
      <c r="J105" s="188"/>
      <c r="K105" s="190"/>
      <c r="L105" s="191"/>
      <c r="M105" s="191"/>
      <c r="N105" s="190"/>
      <c r="O105" s="190"/>
      <c r="Q105" s="186"/>
      <c r="R105" s="186"/>
      <c r="S105" s="187"/>
      <c r="T105" s="188"/>
      <c r="U105" s="191"/>
      <c r="V105" s="191"/>
      <c r="W105" s="191"/>
      <c r="X105" s="191"/>
      <c r="Y105" s="192"/>
      <c r="Z105" s="191"/>
      <c r="AA105" s="190"/>
      <c r="AB105" s="191"/>
      <c r="AC105" s="191"/>
      <c r="AD105" s="190"/>
      <c r="AE105" s="190"/>
      <c r="AG105" s="186"/>
      <c r="AH105" s="186"/>
      <c r="AI105" s="187"/>
      <c r="AJ105" s="188"/>
      <c r="AK105" s="188"/>
      <c r="AL105" s="188"/>
      <c r="AM105" s="188"/>
      <c r="AN105" s="188"/>
      <c r="AO105" s="189"/>
      <c r="AP105" s="188"/>
      <c r="AQ105" s="190"/>
      <c r="AR105" s="191"/>
      <c r="AS105" s="191"/>
      <c r="AT105" s="190"/>
      <c r="AU105" s="190"/>
      <c r="AW105" s="186"/>
      <c r="AX105" s="186"/>
      <c r="AY105" s="187"/>
      <c r="AZ105" s="188"/>
      <c r="BA105" s="188"/>
      <c r="BB105" s="188"/>
      <c r="BC105" s="188"/>
      <c r="BD105" s="188"/>
      <c r="BE105" s="189"/>
      <c r="BF105" s="188"/>
      <c r="BG105" s="190"/>
      <c r="BH105" s="191"/>
      <c r="BI105" s="191"/>
      <c r="BJ105" s="190"/>
      <c r="BK105" s="190"/>
    </row>
    <row r="106" spans="1:63" hidden="1" x14ac:dyDescent="0.25">
      <c r="A106" s="186"/>
      <c r="B106" s="186"/>
      <c r="C106" s="187"/>
      <c r="D106" s="188"/>
      <c r="E106" s="188"/>
      <c r="F106" s="188"/>
      <c r="G106" s="188"/>
      <c r="H106" s="188"/>
      <c r="I106" s="189"/>
      <c r="J106" s="188"/>
      <c r="K106" s="190"/>
      <c r="L106" s="191"/>
      <c r="M106" s="191"/>
      <c r="N106" s="190"/>
      <c r="O106" s="190"/>
      <c r="Q106" s="186"/>
      <c r="R106" s="186"/>
      <c r="S106" s="187"/>
      <c r="T106" s="188"/>
      <c r="U106" s="191"/>
      <c r="V106" s="191"/>
      <c r="W106" s="191"/>
      <c r="X106" s="191"/>
      <c r="Y106" s="192"/>
      <c r="Z106" s="191"/>
      <c r="AA106" s="190"/>
      <c r="AB106" s="191"/>
      <c r="AC106" s="191"/>
      <c r="AD106" s="190"/>
      <c r="AE106" s="188"/>
      <c r="AG106" s="186"/>
      <c r="AH106" s="186"/>
      <c r="AI106" s="187"/>
      <c r="AJ106" s="188"/>
      <c r="AK106" s="188"/>
      <c r="AL106" s="188"/>
      <c r="AM106" s="188"/>
      <c r="AN106" s="188"/>
      <c r="AO106" s="189"/>
      <c r="AP106" s="188"/>
      <c r="AQ106" s="190"/>
      <c r="AR106" s="191"/>
      <c r="AS106" s="191"/>
      <c r="AT106" s="190"/>
      <c r="AU106" s="190"/>
      <c r="AW106" s="186"/>
      <c r="AX106" s="186"/>
      <c r="AY106" s="187"/>
      <c r="AZ106" s="188"/>
      <c r="BA106" s="188"/>
      <c r="BB106" s="188"/>
      <c r="BC106" s="188"/>
      <c r="BD106" s="188"/>
      <c r="BE106" s="189"/>
      <c r="BF106" s="188"/>
      <c r="BG106" s="190"/>
      <c r="BH106" s="191"/>
      <c r="BI106" s="191"/>
      <c r="BJ106" s="190"/>
      <c r="BK106" s="190"/>
    </row>
    <row r="107" spans="1:63" hidden="1" x14ac:dyDescent="0.25">
      <c r="A107" s="186"/>
      <c r="B107" s="186"/>
      <c r="C107" s="187"/>
      <c r="D107" s="188"/>
      <c r="E107" s="188"/>
      <c r="F107" s="188"/>
      <c r="G107" s="188"/>
      <c r="H107" s="188"/>
      <c r="I107" s="189"/>
      <c r="J107" s="188"/>
      <c r="K107" s="190"/>
      <c r="L107" s="191"/>
      <c r="M107" s="191"/>
      <c r="N107" s="190"/>
      <c r="O107" s="190"/>
      <c r="Q107" s="186"/>
      <c r="R107" s="186"/>
      <c r="S107" s="187"/>
      <c r="T107" s="188"/>
      <c r="U107" s="191"/>
      <c r="V107" s="191"/>
      <c r="W107" s="191"/>
      <c r="X107" s="191"/>
      <c r="Y107" s="192"/>
      <c r="Z107" s="191"/>
      <c r="AA107" s="190"/>
      <c r="AB107" s="191"/>
      <c r="AC107" s="191"/>
      <c r="AD107" s="190"/>
      <c r="AE107" s="190"/>
      <c r="AG107" s="186"/>
      <c r="AH107" s="186"/>
      <c r="AI107" s="187"/>
      <c r="AJ107" s="188"/>
      <c r="AK107" s="188"/>
      <c r="AL107" s="188"/>
      <c r="AM107" s="188"/>
      <c r="AN107" s="188"/>
      <c r="AO107" s="189"/>
      <c r="AP107" s="188"/>
      <c r="AQ107" s="190"/>
      <c r="AR107" s="191"/>
      <c r="AS107" s="191"/>
      <c r="AT107" s="190"/>
      <c r="AU107" s="190"/>
      <c r="AW107" s="186"/>
      <c r="AX107" s="186"/>
      <c r="AY107" s="187"/>
      <c r="AZ107" s="188"/>
      <c r="BA107" s="188"/>
      <c r="BB107" s="188"/>
      <c r="BC107" s="188"/>
      <c r="BD107" s="188"/>
      <c r="BE107" s="189"/>
      <c r="BF107" s="188"/>
      <c r="BG107" s="190"/>
      <c r="BH107" s="191"/>
      <c r="BI107" s="191"/>
      <c r="BJ107" s="190"/>
      <c r="BK107" s="190"/>
    </row>
    <row r="108" spans="1:63" hidden="1" x14ac:dyDescent="0.25">
      <c r="A108" s="186"/>
      <c r="B108" s="186"/>
      <c r="C108" s="187"/>
      <c r="D108" s="188"/>
      <c r="E108" s="188"/>
      <c r="F108" s="188"/>
      <c r="G108" s="188"/>
      <c r="H108" s="188"/>
      <c r="I108" s="189"/>
      <c r="J108" s="188"/>
      <c r="K108" s="190"/>
      <c r="L108" s="191"/>
      <c r="M108" s="191"/>
      <c r="N108" s="190"/>
      <c r="O108" s="190"/>
      <c r="Q108" s="186"/>
      <c r="R108" s="186"/>
      <c r="S108" s="187"/>
      <c r="T108" s="188"/>
      <c r="U108" s="191"/>
      <c r="V108" s="191"/>
      <c r="W108" s="191"/>
      <c r="X108" s="191"/>
      <c r="Y108" s="192"/>
      <c r="Z108" s="191"/>
      <c r="AA108" s="190"/>
      <c r="AB108" s="191"/>
      <c r="AC108" s="191"/>
      <c r="AD108" s="190"/>
      <c r="AE108" s="190"/>
      <c r="AG108" s="186"/>
      <c r="AH108" s="186"/>
      <c r="AI108" s="187"/>
      <c r="AJ108" s="188"/>
      <c r="AK108" s="188"/>
      <c r="AL108" s="188"/>
      <c r="AM108" s="188"/>
      <c r="AN108" s="188"/>
      <c r="AO108" s="189"/>
      <c r="AP108" s="188"/>
      <c r="AQ108" s="190"/>
      <c r="AR108" s="191"/>
      <c r="AS108" s="191"/>
      <c r="AT108" s="190"/>
      <c r="AU108" s="190"/>
      <c r="AW108" s="186"/>
      <c r="AX108" s="186"/>
      <c r="AY108" s="187"/>
      <c r="AZ108" s="188"/>
      <c r="BA108" s="188"/>
      <c r="BB108" s="188"/>
      <c r="BC108" s="188"/>
      <c r="BD108" s="188"/>
      <c r="BE108" s="189"/>
      <c r="BF108" s="188"/>
      <c r="BG108" s="190"/>
      <c r="BH108" s="191"/>
      <c r="BI108" s="191"/>
      <c r="BJ108" s="190"/>
      <c r="BK108" s="190"/>
    </row>
    <row r="109" spans="1:63" hidden="1" x14ac:dyDescent="0.25">
      <c r="A109" s="186"/>
      <c r="B109" s="186"/>
      <c r="C109" s="187"/>
      <c r="D109" s="188"/>
      <c r="E109" s="188"/>
      <c r="F109" s="188"/>
      <c r="G109" s="188"/>
      <c r="H109" s="188"/>
      <c r="I109" s="189"/>
      <c r="J109" s="188"/>
      <c r="K109" s="190"/>
      <c r="L109" s="191"/>
      <c r="M109" s="191"/>
      <c r="N109" s="190"/>
      <c r="O109" s="190"/>
      <c r="Q109" s="186"/>
      <c r="R109" s="186"/>
      <c r="S109" s="187"/>
      <c r="T109" s="188"/>
      <c r="U109" s="191"/>
      <c r="V109" s="191"/>
      <c r="W109" s="191"/>
      <c r="X109" s="191"/>
      <c r="Y109" s="192"/>
      <c r="Z109" s="191"/>
      <c r="AA109" s="190"/>
      <c r="AB109" s="191"/>
      <c r="AC109" s="191"/>
      <c r="AD109" s="190"/>
      <c r="AE109" s="190"/>
      <c r="AG109" s="186"/>
      <c r="AH109" s="186"/>
      <c r="AI109" s="187"/>
      <c r="AJ109" s="188"/>
      <c r="AK109" s="188"/>
      <c r="AL109" s="188"/>
      <c r="AM109" s="188"/>
      <c r="AN109" s="188"/>
      <c r="AO109" s="189"/>
      <c r="AP109" s="188"/>
      <c r="AQ109" s="190"/>
      <c r="AR109" s="191"/>
      <c r="AS109" s="191"/>
      <c r="AT109" s="190"/>
      <c r="AU109" s="190"/>
      <c r="AW109" s="186"/>
      <c r="AX109" s="186"/>
      <c r="AY109" s="187"/>
      <c r="AZ109" s="188"/>
      <c r="BA109" s="188"/>
      <c r="BB109" s="188"/>
      <c r="BC109" s="188"/>
      <c r="BD109" s="188"/>
      <c r="BE109" s="189"/>
      <c r="BF109" s="188"/>
      <c r="BG109" s="190"/>
      <c r="BH109" s="191"/>
      <c r="BI109" s="191"/>
      <c r="BJ109" s="190"/>
      <c r="BK109" s="190"/>
    </row>
    <row r="110" spans="1:63" hidden="1" x14ac:dyDescent="0.25">
      <c r="A110" s="186"/>
      <c r="B110" s="186"/>
      <c r="C110" s="187"/>
      <c r="D110" s="188"/>
      <c r="E110" s="188"/>
      <c r="F110" s="188"/>
      <c r="G110" s="188"/>
      <c r="H110" s="188"/>
      <c r="I110" s="189"/>
      <c r="J110" s="188"/>
      <c r="K110" s="190"/>
      <c r="L110" s="191"/>
      <c r="M110" s="191"/>
      <c r="N110" s="190"/>
      <c r="O110" s="190"/>
      <c r="Q110" s="186"/>
      <c r="R110" s="186"/>
      <c r="S110" s="187"/>
      <c r="T110" s="188"/>
      <c r="U110" s="191"/>
      <c r="V110" s="191"/>
      <c r="W110" s="191"/>
      <c r="X110" s="191"/>
      <c r="Y110" s="192"/>
      <c r="Z110" s="191"/>
      <c r="AA110" s="190"/>
      <c r="AB110" s="191"/>
      <c r="AC110" s="191"/>
      <c r="AD110" s="190"/>
      <c r="AE110" s="190"/>
      <c r="AG110" s="186"/>
      <c r="AH110" s="186"/>
      <c r="AI110" s="187"/>
      <c r="AJ110" s="188"/>
      <c r="AK110" s="188"/>
      <c r="AL110" s="188"/>
      <c r="AM110" s="188"/>
      <c r="AN110" s="188"/>
      <c r="AO110" s="189"/>
      <c r="AP110" s="188"/>
      <c r="AQ110" s="190"/>
      <c r="AR110" s="191"/>
      <c r="AS110" s="191"/>
      <c r="AT110" s="190"/>
      <c r="AU110" s="190"/>
      <c r="AW110" s="186"/>
      <c r="AX110" s="186"/>
      <c r="AY110" s="187"/>
      <c r="AZ110" s="188"/>
      <c r="BA110" s="188"/>
      <c r="BB110" s="188"/>
      <c r="BC110" s="188"/>
      <c r="BD110" s="188"/>
      <c r="BE110" s="189"/>
      <c r="BF110" s="188"/>
      <c r="BG110" s="190"/>
      <c r="BH110" s="191"/>
      <c r="BI110" s="191"/>
      <c r="BJ110" s="190"/>
      <c r="BK110" s="190"/>
    </row>
    <row r="111" spans="1:63" hidden="1" x14ac:dyDescent="0.25">
      <c r="A111" s="186"/>
      <c r="B111" s="186"/>
      <c r="C111" s="187"/>
      <c r="D111" s="188"/>
      <c r="E111" s="188"/>
      <c r="F111" s="188"/>
      <c r="G111" s="188"/>
      <c r="H111" s="188"/>
      <c r="I111" s="189"/>
      <c r="J111" s="188"/>
      <c r="K111" s="190"/>
      <c r="L111" s="191"/>
      <c r="M111" s="191"/>
      <c r="N111" s="190"/>
      <c r="O111" s="190"/>
      <c r="Q111" s="186"/>
      <c r="R111" s="186"/>
      <c r="S111" s="187"/>
      <c r="T111" s="188"/>
      <c r="U111" s="191"/>
      <c r="V111" s="191"/>
      <c r="W111" s="191"/>
      <c r="X111" s="191"/>
      <c r="Y111" s="192"/>
      <c r="Z111" s="191"/>
      <c r="AA111" s="190"/>
      <c r="AB111" s="191"/>
      <c r="AC111" s="191"/>
      <c r="AD111" s="190"/>
      <c r="AE111" s="188"/>
      <c r="AG111" s="186"/>
      <c r="AH111" s="186"/>
      <c r="AI111" s="187"/>
      <c r="AJ111" s="188"/>
      <c r="AK111" s="188"/>
      <c r="AL111" s="188"/>
      <c r="AM111" s="188"/>
      <c r="AN111" s="188"/>
      <c r="AO111" s="189"/>
      <c r="AP111" s="188"/>
      <c r="AQ111" s="190"/>
      <c r="AR111" s="191"/>
      <c r="AS111" s="191"/>
      <c r="AT111" s="190"/>
      <c r="AU111" s="190"/>
      <c r="AW111" s="186"/>
      <c r="AX111" s="186"/>
      <c r="AY111" s="187"/>
      <c r="AZ111" s="188"/>
      <c r="BA111" s="188"/>
      <c r="BB111" s="188"/>
      <c r="BC111" s="188"/>
      <c r="BD111" s="188"/>
      <c r="BE111" s="189"/>
      <c r="BF111" s="188"/>
      <c r="BG111" s="190"/>
      <c r="BH111" s="191"/>
      <c r="BI111" s="191"/>
      <c r="BJ111" s="190"/>
      <c r="BK111" s="190"/>
    </row>
    <row r="112" spans="1:63" hidden="1" x14ac:dyDescent="0.25">
      <c r="A112" s="186"/>
      <c r="B112" s="186"/>
      <c r="C112" s="187"/>
      <c r="D112" s="188"/>
      <c r="E112" s="188"/>
      <c r="F112" s="188"/>
      <c r="G112" s="188"/>
      <c r="H112" s="188"/>
      <c r="I112" s="189"/>
      <c r="J112" s="188"/>
      <c r="K112" s="190"/>
      <c r="L112" s="191"/>
      <c r="M112" s="191"/>
      <c r="N112" s="190"/>
      <c r="O112" s="190"/>
      <c r="Q112" s="186"/>
      <c r="R112" s="186"/>
      <c r="S112" s="187"/>
      <c r="T112" s="188"/>
      <c r="U112" s="191"/>
      <c r="V112" s="191"/>
      <c r="W112" s="191"/>
      <c r="X112" s="191"/>
      <c r="Y112" s="192"/>
      <c r="Z112" s="191"/>
      <c r="AA112" s="190"/>
      <c r="AB112" s="191"/>
      <c r="AC112" s="191"/>
      <c r="AD112" s="190"/>
      <c r="AE112" s="190"/>
      <c r="AG112" s="186"/>
      <c r="AH112" s="186"/>
      <c r="AI112" s="187"/>
      <c r="AJ112" s="188"/>
      <c r="AK112" s="188"/>
      <c r="AL112" s="188"/>
      <c r="AM112" s="188"/>
      <c r="AN112" s="188"/>
      <c r="AO112" s="189"/>
      <c r="AP112" s="188"/>
      <c r="AQ112" s="190"/>
      <c r="AR112" s="191"/>
      <c r="AS112" s="191"/>
      <c r="AT112" s="190"/>
      <c r="AU112" s="190"/>
      <c r="AW112" s="186"/>
      <c r="AX112" s="186"/>
      <c r="AY112" s="187"/>
      <c r="AZ112" s="188"/>
      <c r="BA112" s="188"/>
      <c r="BB112" s="188"/>
      <c r="BC112" s="188"/>
      <c r="BD112" s="188"/>
      <c r="BE112" s="189"/>
      <c r="BF112" s="188"/>
      <c r="BG112" s="190"/>
      <c r="BH112" s="191"/>
      <c r="BI112" s="191"/>
      <c r="BJ112" s="190"/>
      <c r="BK112" s="190"/>
    </row>
    <row r="113" spans="1:63" hidden="1" x14ac:dyDescent="0.25">
      <c r="A113" s="186"/>
      <c r="B113" s="186"/>
      <c r="C113" s="187"/>
      <c r="D113" s="188"/>
      <c r="E113" s="188"/>
      <c r="F113" s="188"/>
      <c r="G113" s="188"/>
      <c r="H113" s="188"/>
      <c r="I113" s="189"/>
      <c r="J113" s="188"/>
      <c r="K113" s="190"/>
      <c r="L113" s="191"/>
      <c r="M113" s="191"/>
      <c r="N113" s="190"/>
      <c r="O113" s="190"/>
      <c r="Q113" s="186"/>
      <c r="R113" s="186"/>
      <c r="S113" s="187"/>
      <c r="T113" s="188"/>
      <c r="U113" s="191"/>
      <c r="V113" s="191"/>
      <c r="W113" s="191"/>
      <c r="X113" s="191"/>
      <c r="Y113" s="192"/>
      <c r="Z113" s="191"/>
      <c r="AA113" s="190"/>
      <c r="AB113" s="191"/>
      <c r="AC113" s="191"/>
      <c r="AD113" s="190"/>
      <c r="AE113" s="190"/>
      <c r="AG113" s="186"/>
      <c r="AH113" s="186"/>
      <c r="AI113" s="187"/>
      <c r="AJ113" s="188"/>
      <c r="AK113" s="188"/>
      <c r="AL113" s="188"/>
      <c r="AM113" s="188"/>
      <c r="AN113" s="188"/>
      <c r="AO113" s="189"/>
      <c r="AP113" s="188"/>
      <c r="AQ113" s="190"/>
      <c r="AR113" s="191"/>
      <c r="AS113" s="191"/>
      <c r="AT113" s="190"/>
      <c r="AU113" s="190"/>
      <c r="AW113" s="186"/>
      <c r="AX113" s="186"/>
      <c r="AY113" s="187"/>
      <c r="AZ113" s="188"/>
      <c r="BA113" s="188"/>
      <c r="BB113" s="188"/>
      <c r="BC113" s="188"/>
      <c r="BD113" s="188"/>
      <c r="BE113" s="189"/>
      <c r="BF113" s="188"/>
      <c r="BG113" s="190"/>
      <c r="BH113" s="191"/>
      <c r="BI113" s="191"/>
      <c r="BJ113" s="190"/>
      <c r="BK113" s="190"/>
    </row>
    <row r="114" spans="1:63" hidden="1" x14ac:dyDescent="0.25">
      <c r="A114" s="186"/>
      <c r="B114" s="186"/>
      <c r="C114" s="187"/>
      <c r="D114" s="188"/>
      <c r="E114" s="188"/>
      <c r="F114" s="188"/>
      <c r="G114" s="188"/>
      <c r="H114" s="188"/>
      <c r="I114" s="189"/>
      <c r="J114" s="188"/>
      <c r="K114" s="190"/>
      <c r="L114" s="191"/>
      <c r="M114" s="191"/>
      <c r="N114" s="190"/>
      <c r="O114" s="190"/>
      <c r="Q114" s="186"/>
      <c r="R114" s="186"/>
      <c r="S114" s="187"/>
      <c r="T114" s="188"/>
      <c r="U114" s="191"/>
      <c r="V114" s="191"/>
      <c r="W114" s="191"/>
      <c r="X114" s="191"/>
      <c r="Y114" s="192"/>
      <c r="Z114" s="191"/>
      <c r="AA114" s="190"/>
      <c r="AB114" s="191"/>
      <c r="AC114" s="191"/>
      <c r="AD114" s="190"/>
      <c r="AE114" s="190"/>
      <c r="AG114" s="186"/>
      <c r="AH114" s="186"/>
      <c r="AI114" s="187"/>
      <c r="AJ114" s="188"/>
      <c r="AK114" s="188"/>
      <c r="AL114" s="188"/>
      <c r="AM114" s="188"/>
      <c r="AN114" s="188"/>
      <c r="AO114" s="189"/>
      <c r="AP114" s="188"/>
      <c r="AQ114" s="190"/>
      <c r="AR114" s="191"/>
      <c r="AS114" s="191"/>
      <c r="AT114" s="190"/>
      <c r="AU114" s="190"/>
      <c r="AW114" s="186"/>
      <c r="AX114" s="186"/>
      <c r="AY114" s="187"/>
      <c r="AZ114" s="188"/>
      <c r="BA114" s="188"/>
      <c r="BB114" s="188"/>
      <c r="BC114" s="188"/>
      <c r="BD114" s="188"/>
      <c r="BE114" s="189"/>
      <c r="BF114" s="188"/>
      <c r="BG114" s="190"/>
      <c r="BH114" s="191"/>
      <c r="BI114" s="191"/>
      <c r="BJ114" s="190"/>
      <c r="BK114" s="190"/>
    </row>
    <row r="115" spans="1:63" hidden="1" x14ac:dyDescent="0.25">
      <c r="A115" s="186"/>
      <c r="B115" s="186"/>
      <c r="C115" s="187"/>
      <c r="D115" s="188"/>
      <c r="E115" s="188"/>
      <c r="F115" s="188"/>
      <c r="G115" s="188"/>
      <c r="H115" s="188"/>
      <c r="I115" s="189"/>
      <c r="J115" s="188"/>
      <c r="K115" s="190"/>
      <c r="L115" s="191"/>
      <c r="M115" s="191"/>
      <c r="N115" s="190"/>
      <c r="O115" s="190"/>
      <c r="Q115" s="186"/>
      <c r="R115" s="186"/>
      <c r="S115" s="187"/>
      <c r="T115" s="188"/>
      <c r="U115" s="191"/>
      <c r="V115" s="191"/>
      <c r="W115" s="191"/>
      <c r="X115" s="191"/>
      <c r="Y115" s="192"/>
      <c r="Z115" s="191"/>
      <c r="AA115" s="190"/>
      <c r="AB115" s="191"/>
      <c r="AC115" s="191"/>
      <c r="AD115" s="190"/>
      <c r="AE115" s="190"/>
      <c r="AG115" s="186"/>
      <c r="AH115" s="186"/>
      <c r="AI115" s="187"/>
      <c r="AJ115" s="188"/>
      <c r="AK115" s="188"/>
      <c r="AL115" s="188"/>
      <c r="AM115" s="188"/>
      <c r="AN115" s="188"/>
      <c r="AO115" s="189"/>
      <c r="AP115" s="188"/>
      <c r="AQ115" s="190"/>
      <c r="AR115" s="191"/>
      <c r="AS115" s="191"/>
      <c r="AT115" s="190"/>
      <c r="AU115" s="190"/>
      <c r="AW115" s="186"/>
      <c r="AX115" s="186"/>
      <c r="AY115" s="187"/>
      <c r="AZ115" s="188"/>
      <c r="BA115" s="188"/>
      <c r="BB115" s="188"/>
      <c r="BC115" s="188"/>
      <c r="BD115" s="188"/>
      <c r="BE115" s="189"/>
      <c r="BF115" s="188"/>
      <c r="BG115" s="190"/>
      <c r="BH115" s="191"/>
      <c r="BI115" s="191"/>
      <c r="BJ115" s="190"/>
      <c r="BK115" s="190"/>
    </row>
    <row r="116" spans="1:63" hidden="1" x14ac:dyDescent="0.25">
      <c r="A116" s="186"/>
      <c r="B116" s="186"/>
      <c r="C116" s="187"/>
      <c r="D116" s="188"/>
      <c r="E116" s="188"/>
      <c r="F116" s="188"/>
      <c r="G116" s="188"/>
      <c r="H116" s="188"/>
      <c r="I116" s="189"/>
      <c r="J116" s="188"/>
      <c r="K116" s="190"/>
      <c r="L116" s="191"/>
      <c r="M116" s="191"/>
      <c r="N116" s="190"/>
      <c r="O116" s="190"/>
      <c r="Q116" s="186"/>
      <c r="R116" s="186"/>
      <c r="S116" s="187"/>
      <c r="T116" s="188"/>
      <c r="U116" s="191"/>
      <c r="V116" s="191"/>
      <c r="W116" s="191"/>
      <c r="X116" s="191"/>
      <c r="Y116" s="192"/>
      <c r="Z116" s="191"/>
      <c r="AA116" s="190"/>
      <c r="AB116" s="191"/>
      <c r="AC116" s="191"/>
      <c r="AD116" s="190"/>
      <c r="AE116" s="188"/>
      <c r="AG116" s="186"/>
      <c r="AH116" s="186"/>
      <c r="AI116" s="187"/>
      <c r="AJ116" s="188"/>
      <c r="AK116" s="188"/>
      <c r="AL116" s="188"/>
      <c r="AM116" s="188"/>
      <c r="AN116" s="188"/>
      <c r="AO116" s="189"/>
      <c r="AP116" s="188"/>
      <c r="AQ116" s="190"/>
      <c r="AR116" s="191"/>
      <c r="AS116" s="191"/>
      <c r="AT116" s="190"/>
      <c r="AU116" s="190"/>
      <c r="AW116" s="186"/>
      <c r="AX116" s="186"/>
      <c r="AY116" s="187"/>
      <c r="AZ116" s="188"/>
      <c r="BA116" s="188"/>
      <c r="BB116" s="188"/>
      <c r="BC116" s="188"/>
      <c r="BD116" s="188"/>
      <c r="BE116" s="189"/>
      <c r="BF116" s="188"/>
      <c r="BG116" s="190"/>
      <c r="BH116" s="191"/>
      <c r="BI116" s="191"/>
      <c r="BJ116" s="190"/>
      <c r="BK116" s="190"/>
    </row>
    <row r="117" spans="1:63" hidden="1" x14ac:dyDescent="0.25">
      <c r="A117" s="186"/>
      <c r="B117" s="186"/>
      <c r="C117" s="187"/>
      <c r="D117" s="188"/>
      <c r="E117" s="188"/>
      <c r="F117" s="188"/>
      <c r="G117" s="188"/>
      <c r="H117" s="188"/>
      <c r="I117" s="189"/>
      <c r="J117" s="188"/>
      <c r="K117" s="190"/>
      <c r="L117" s="191"/>
      <c r="M117" s="191"/>
      <c r="N117" s="190"/>
      <c r="O117" s="190"/>
      <c r="Q117" s="186"/>
      <c r="R117" s="186"/>
      <c r="S117" s="187"/>
      <c r="T117" s="188"/>
      <c r="U117" s="191"/>
      <c r="V117" s="191"/>
      <c r="W117" s="191"/>
      <c r="X117" s="191"/>
      <c r="Y117" s="192"/>
      <c r="Z117" s="191"/>
      <c r="AA117" s="190"/>
      <c r="AB117" s="191"/>
      <c r="AC117" s="191"/>
      <c r="AD117" s="190"/>
      <c r="AE117" s="190"/>
      <c r="AG117" s="186"/>
      <c r="AH117" s="186"/>
      <c r="AI117" s="187"/>
      <c r="AJ117" s="188"/>
      <c r="AK117" s="188"/>
      <c r="AL117" s="188"/>
      <c r="AM117" s="188"/>
      <c r="AN117" s="188"/>
      <c r="AO117" s="189"/>
      <c r="AP117" s="188"/>
      <c r="AQ117" s="190"/>
      <c r="AR117" s="191"/>
      <c r="AS117" s="191"/>
      <c r="AT117" s="190"/>
      <c r="AU117" s="190"/>
      <c r="AW117" s="186"/>
      <c r="AX117" s="186"/>
      <c r="AY117" s="187"/>
      <c r="AZ117" s="188"/>
      <c r="BA117" s="188"/>
      <c r="BB117" s="188"/>
      <c r="BC117" s="188"/>
      <c r="BD117" s="188"/>
      <c r="BE117" s="189"/>
      <c r="BF117" s="188"/>
      <c r="BG117" s="190"/>
      <c r="BH117" s="191"/>
      <c r="BI117" s="191"/>
      <c r="BJ117" s="190"/>
      <c r="BK117" s="190"/>
    </row>
    <row r="118" spans="1:63" hidden="1" x14ac:dyDescent="0.25">
      <c r="A118" s="186"/>
      <c r="B118" s="186"/>
      <c r="C118" s="187"/>
      <c r="D118" s="188"/>
      <c r="E118" s="188"/>
      <c r="F118" s="188"/>
      <c r="G118" s="188"/>
      <c r="H118" s="188"/>
      <c r="I118" s="189"/>
      <c r="J118" s="188"/>
      <c r="K118" s="190"/>
      <c r="L118" s="191"/>
      <c r="M118" s="191"/>
      <c r="N118" s="190"/>
      <c r="O118" s="190"/>
      <c r="Q118" s="186"/>
      <c r="R118" s="186"/>
      <c r="S118" s="187"/>
      <c r="T118" s="188"/>
      <c r="U118" s="191"/>
      <c r="V118" s="191"/>
      <c r="W118" s="191"/>
      <c r="X118" s="191"/>
      <c r="Y118" s="192"/>
      <c r="Z118" s="191"/>
      <c r="AA118" s="190"/>
      <c r="AB118" s="191"/>
      <c r="AC118" s="191"/>
      <c r="AD118" s="190"/>
      <c r="AE118" s="190"/>
      <c r="AG118" s="186"/>
      <c r="AH118" s="186"/>
      <c r="AI118" s="187"/>
      <c r="AJ118" s="188"/>
      <c r="AK118" s="188"/>
      <c r="AL118" s="188"/>
      <c r="AM118" s="188"/>
      <c r="AN118" s="188"/>
      <c r="AO118" s="189"/>
      <c r="AP118" s="188"/>
      <c r="AQ118" s="190"/>
      <c r="AR118" s="191"/>
      <c r="AS118" s="191"/>
      <c r="AT118" s="190"/>
      <c r="AU118" s="190"/>
      <c r="AW118" s="186"/>
      <c r="AX118" s="186"/>
      <c r="AY118" s="187"/>
      <c r="AZ118" s="188"/>
      <c r="BA118" s="188"/>
      <c r="BB118" s="188"/>
      <c r="BC118" s="188"/>
      <c r="BD118" s="188"/>
      <c r="BE118" s="189"/>
      <c r="BF118" s="188"/>
      <c r="BG118" s="190"/>
      <c r="BH118" s="191"/>
      <c r="BI118" s="191"/>
      <c r="BJ118" s="190"/>
      <c r="BK118" s="190"/>
    </row>
    <row r="119" spans="1:63" hidden="1" x14ac:dyDescent="0.25">
      <c r="A119" s="186"/>
      <c r="B119" s="186"/>
      <c r="C119" s="187"/>
      <c r="D119" s="188"/>
      <c r="E119" s="188"/>
      <c r="F119" s="188"/>
      <c r="G119" s="188"/>
      <c r="H119" s="188"/>
      <c r="I119" s="189"/>
      <c r="J119" s="188"/>
      <c r="K119" s="190"/>
      <c r="L119" s="191"/>
      <c r="M119" s="191"/>
      <c r="N119" s="190"/>
      <c r="O119" s="190"/>
      <c r="Q119" s="186"/>
      <c r="R119" s="186"/>
      <c r="S119" s="187"/>
      <c r="T119" s="188"/>
      <c r="U119" s="191"/>
      <c r="V119" s="191"/>
      <c r="W119" s="191"/>
      <c r="X119" s="191"/>
      <c r="Y119" s="192"/>
      <c r="Z119" s="191"/>
      <c r="AA119" s="190"/>
      <c r="AB119" s="191"/>
      <c r="AC119" s="191"/>
      <c r="AD119" s="190"/>
      <c r="AE119" s="190"/>
      <c r="AG119" s="186"/>
      <c r="AH119" s="186"/>
      <c r="AI119" s="187"/>
      <c r="AJ119" s="188"/>
      <c r="AK119" s="188"/>
      <c r="AL119" s="188"/>
      <c r="AM119" s="188"/>
      <c r="AN119" s="188"/>
      <c r="AO119" s="189"/>
      <c r="AP119" s="188"/>
      <c r="AQ119" s="190"/>
      <c r="AR119" s="191"/>
      <c r="AS119" s="191"/>
      <c r="AT119" s="190"/>
      <c r="AU119" s="190"/>
      <c r="AW119" s="186"/>
      <c r="AX119" s="186"/>
      <c r="AY119" s="187"/>
      <c r="AZ119" s="188"/>
      <c r="BA119" s="188"/>
      <c r="BB119" s="188"/>
      <c r="BC119" s="188"/>
      <c r="BD119" s="188"/>
      <c r="BE119" s="189"/>
      <c r="BF119" s="188"/>
      <c r="BG119" s="190"/>
      <c r="BH119" s="191"/>
      <c r="BI119" s="191"/>
      <c r="BJ119" s="190"/>
      <c r="BK119" s="190"/>
    </row>
    <row r="120" spans="1:63" hidden="1" x14ac:dyDescent="0.25">
      <c r="A120" s="186"/>
      <c r="B120" s="186"/>
      <c r="C120" s="187"/>
      <c r="D120" s="188"/>
      <c r="E120" s="188"/>
      <c r="F120" s="188"/>
      <c r="G120" s="188"/>
      <c r="H120" s="188"/>
      <c r="I120" s="189"/>
      <c r="J120" s="188"/>
      <c r="K120" s="190"/>
      <c r="L120" s="191"/>
      <c r="M120" s="191"/>
      <c r="N120" s="190"/>
      <c r="O120" s="190"/>
      <c r="Q120" s="186"/>
      <c r="R120" s="186"/>
      <c r="S120" s="187"/>
      <c r="T120" s="188"/>
      <c r="U120" s="191"/>
      <c r="V120" s="191"/>
      <c r="W120" s="191"/>
      <c r="X120" s="191"/>
      <c r="Y120" s="192"/>
      <c r="Z120" s="191"/>
      <c r="AA120" s="190"/>
      <c r="AB120" s="191"/>
      <c r="AC120" s="191"/>
      <c r="AD120" s="190"/>
      <c r="AE120" s="190"/>
      <c r="AG120" s="186"/>
      <c r="AH120" s="186"/>
      <c r="AI120" s="187"/>
      <c r="AJ120" s="188"/>
      <c r="AK120" s="188"/>
      <c r="AL120" s="188"/>
      <c r="AM120" s="188"/>
      <c r="AN120" s="188"/>
      <c r="AO120" s="189"/>
      <c r="AP120" s="188"/>
      <c r="AQ120" s="190"/>
      <c r="AR120" s="191"/>
      <c r="AS120" s="191"/>
      <c r="AT120" s="190"/>
      <c r="AU120" s="190"/>
      <c r="AW120" s="186"/>
      <c r="AX120" s="186"/>
      <c r="AY120" s="187"/>
      <c r="AZ120" s="188"/>
      <c r="BA120" s="188"/>
      <c r="BB120" s="188"/>
      <c r="BC120" s="188"/>
      <c r="BD120" s="188"/>
      <c r="BE120" s="189"/>
      <c r="BF120" s="188"/>
      <c r="BG120" s="190"/>
      <c r="BH120" s="191"/>
      <c r="BI120" s="191"/>
      <c r="BJ120" s="190"/>
      <c r="BK120" s="190"/>
    </row>
    <row r="121" spans="1:63" hidden="1" x14ac:dyDescent="0.25">
      <c r="A121" s="186"/>
      <c r="B121" s="186"/>
      <c r="C121" s="187"/>
      <c r="D121" s="188"/>
      <c r="E121" s="188"/>
      <c r="F121" s="188"/>
      <c r="G121" s="188"/>
      <c r="H121" s="188"/>
      <c r="I121" s="189"/>
      <c r="J121" s="188"/>
      <c r="K121" s="190"/>
      <c r="L121" s="191"/>
      <c r="M121" s="191"/>
      <c r="N121" s="190"/>
      <c r="O121" s="190"/>
      <c r="Q121" s="186"/>
      <c r="R121" s="186"/>
      <c r="S121" s="187"/>
      <c r="T121" s="188"/>
      <c r="U121" s="191"/>
      <c r="V121" s="191"/>
      <c r="W121" s="191"/>
      <c r="X121" s="191"/>
      <c r="Y121" s="192"/>
      <c r="Z121" s="191"/>
      <c r="AA121" s="190"/>
      <c r="AB121" s="191"/>
      <c r="AC121" s="191"/>
      <c r="AD121" s="190"/>
      <c r="AE121" s="190"/>
      <c r="AG121" s="186"/>
      <c r="AH121" s="186"/>
      <c r="AI121" s="187"/>
      <c r="AJ121" s="188"/>
      <c r="AK121" s="188"/>
      <c r="AL121" s="188"/>
      <c r="AM121" s="188"/>
      <c r="AN121" s="188"/>
      <c r="AO121" s="189"/>
      <c r="AP121" s="188"/>
      <c r="AQ121" s="190"/>
      <c r="AR121" s="191"/>
      <c r="AS121" s="191"/>
      <c r="AT121" s="190"/>
      <c r="AU121" s="190"/>
      <c r="AW121" s="186"/>
      <c r="AX121" s="186"/>
      <c r="AY121" s="187"/>
      <c r="AZ121" s="188"/>
      <c r="BA121" s="188"/>
      <c r="BB121" s="188"/>
      <c r="BC121" s="188"/>
      <c r="BD121" s="188"/>
      <c r="BE121" s="189"/>
      <c r="BF121" s="188"/>
      <c r="BG121" s="190"/>
      <c r="BH121" s="191"/>
      <c r="BI121" s="191"/>
      <c r="BJ121" s="190"/>
      <c r="BK121" s="190"/>
    </row>
    <row r="122" spans="1:63" hidden="1" x14ac:dyDescent="0.25">
      <c r="A122" s="186"/>
      <c r="B122" s="186"/>
      <c r="C122" s="187"/>
      <c r="D122" s="188"/>
      <c r="E122" s="188"/>
      <c r="F122" s="188"/>
      <c r="G122" s="188"/>
      <c r="H122" s="188"/>
      <c r="I122" s="189"/>
      <c r="J122" s="188"/>
      <c r="K122" s="190"/>
      <c r="L122" s="191"/>
      <c r="M122" s="191"/>
      <c r="N122" s="190"/>
      <c r="O122" s="190"/>
      <c r="Q122" s="186"/>
      <c r="R122" s="186"/>
      <c r="S122" s="187"/>
      <c r="T122" s="188"/>
      <c r="U122" s="191"/>
      <c r="V122" s="191"/>
      <c r="W122" s="191"/>
      <c r="X122" s="191"/>
      <c r="Y122" s="192"/>
      <c r="Z122" s="191"/>
      <c r="AA122" s="190"/>
      <c r="AB122" s="191"/>
      <c r="AC122" s="191"/>
      <c r="AD122" s="190"/>
      <c r="AE122" s="190"/>
      <c r="AG122" s="186"/>
      <c r="AH122" s="186"/>
      <c r="AI122" s="187"/>
      <c r="AJ122" s="188"/>
      <c r="AK122" s="188"/>
      <c r="AL122" s="188"/>
      <c r="AM122" s="188"/>
      <c r="AN122" s="188"/>
      <c r="AO122" s="189"/>
      <c r="AP122" s="188"/>
      <c r="AQ122" s="190"/>
      <c r="AR122" s="191"/>
      <c r="AS122" s="191"/>
      <c r="AT122" s="190"/>
      <c r="AU122" s="190"/>
      <c r="AW122" s="186"/>
      <c r="AX122" s="186"/>
      <c r="AY122" s="187"/>
      <c r="AZ122" s="188"/>
      <c r="BA122" s="188"/>
      <c r="BB122" s="188"/>
      <c r="BC122" s="188"/>
      <c r="BD122" s="188"/>
      <c r="BE122" s="189"/>
      <c r="BF122" s="188"/>
      <c r="BG122" s="190"/>
      <c r="BH122" s="191"/>
      <c r="BI122" s="191"/>
      <c r="BJ122" s="190"/>
      <c r="BK122" s="190"/>
    </row>
    <row r="123" spans="1:63" hidden="1" x14ac:dyDescent="0.25">
      <c r="A123" s="186"/>
      <c r="B123" s="186"/>
      <c r="C123" s="187"/>
      <c r="D123" s="188"/>
      <c r="E123" s="188"/>
      <c r="F123" s="188"/>
      <c r="G123" s="188"/>
      <c r="H123" s="188"/>
      <c r="I123" s="189"/>
      <c r="J123" s="188"/>
      <c r="K123" s="190"/>
      <c r="L123" s="191"/>
      <c r="M123" s="191"/>
      <c r="N123" s="190"/>
      <c r="O123" s="190"/>
      <c r="Q123" s="186"/>
      <c r="R123" s="186"/>
      <c r="S123" s="187"/>
      <c r="T123" s="188"/>
      <c r="U123" s="191"/>
      <c r="V123" s="191"/>
      <c r="W123" s="191"/>
      <c r="X123" s="191"/>
      <c r="Y123" s="192"/>
      <c r="Z123" s="191"/>
      <c r="AA123" s="190"/>
      <c r="AB123" s="191"/>
      <c r="AC123" s="191"/>
      <c r="AD123" s="190"/>
      <c r="AE123" s="190"/>
      <c r="AG123" s="186"/>
      <c r="AH123" s="186"/>
      <c r="AI123" s="187"/>
      <c r="AJ123" s="188"/>
      <c r="AK123" s="188"/>
      <c r="AL123" s="188"/>
      <c r="AM123" s="188"/>
      <c r="AN123" s="188"/>
      <c r="AO123" s="189"/>
      <c r="AP123" s="188"/>
      <c r="AQ123" s="190"/>
      <c r="AR123" s="191"/>
      <c r="AS123" s="191"/>
      <c r="AT123" s="190"/>
      <c r="AU123" s="190"/>
      <c r="AW123" s="186"/>
      <c r="AX123" s="186"/>
      <c r="AY123" s="187"/>
      <c r="AZ123" s="188"/>
      <c r="BA123" s="188"/>
      <c r="BB123" s="188"/>
      <c r="BC123" s="188"/>
      <c r="BD123" s="188"/>
      <c r="BE123" s="189"/>
      <c r="BF123" s="188"/>
      <c r="BG123" s="190"/>
      <c r="BH123" s="191"/>
      <c r="BI123" s="191"/>
      <c r="BJ123" s="190"/>
      <c r="BK123" s="190"/>
    </row>
    <row r="124" spans="1:63" hidden="1" x14ac:dyDescent="0.25">
      <c r="A124" s="186"/>
      <c r="B124" s="186"/>
      <c r="C124" s="187"/>
      <c r="D124" s="188"/>
      <c r="E124" s="188"/>
      <c r="F124" s="188"/>
      <c r="G124" s="188"/>
      <c r="H124" s="188"/>
      <c r="I124" s="189"/>
      <c r="J124" s="188"/>
      <c r="K124" s="190"/>
      <c r="L124" s="191"/>
      <c r="M124" s="191"/>
      <c r="N124" s="190"/>
      <c r="O124" s="190"/>
      <c r="Q124" s="186"/>
      <c r="R124" s="186"/>
      <c r="S124" s="187"/>
      <c r="T124" s="188"/>
      <c r="U124" s="191"/>
      <c r="V124" s="191"/>
      <c r="W124" s="191"/>
      <c r="X124" s="191"/>
      <c r="Y124" s="192"/>
      <c r="Z124" s="191"/>
      <c r="AA124" s="190"/>
      <c r="AB124" s="191"/>
      <c r="AC124" s="191"/>
      <c r="AD124" s="190"/>
      <c r="AE124" s="190"/>
      <c r="AG124" s="186"/>
      <c r="AH124" s="186"/>
      <c r="AI124" s="187"/>
      <c r="AJ124" s="188"/>
      <c r="AK124" s="188"/>
      <c r="AL124" s="188"/>
      <c r="AM124" s="188"/>
      <c r="AN124" s="188"/>
      <c r="AO124" s="189"/>
      <c r="AP124" s="188"/>
      <c r="AQ124" s="190"/>
      <c r="AR124" s="191"/>
      <c r="AS124" s="191"/>
      <c r="AT124" s="190"/>
      <c r="AU124" s="190"/>
      <c r="AW124" s="186"/>
      <c r="AX124" s="186"/>
      <c r="AY124" s="187"/>
      <c r="AZ124" s="188"/>
      <c r="BA124" s="188"/>
      <c r="BB124" s="188"/>
      <c r="BC124" s="188"/>
      <c r="BD124" s="188"/>
      <c r="BE124" s="189"/>
      <c r="BF124" s="188"/>
      <c r="BG124" s="190"/>
      <c r="BH124" s="191"/>
      <c r="BI124" s="191"/>
      <c r="BJ124" s="190"/>
      <c r="BK124" s="190"/>
    </row>
    <row r="125" spans="1:63" hidden="1" x14ac:dyDescent="0.25">
      <c r="A125" s="186"/>
      <c r="B125" s="186"/>
      <c r="C125" s="187"/>
      <c r="D125" s="188"/>
      <c r="E125" s="188"/>
      <c r="F125" s="188"/>
      <c r="G125" s="188"/>
      <c r="H125" s="188"/>
      <c r="I125" s="189"/>
      <c r="J125" s="188"/>
      <c r="K125" s="190"/>
      <c r="L125" s="191"/>
      <c r="M125" s="191"/>
      <c r="N125" s="190"/>
      <c r="O125" s="190"/>
      <c r="Q125" s="186"/>
      <c r="R125" s="186"/>
      <c r="S125" s="187"/>
      <c r="T125" s="188"/>
      <c r="U125" s="191"/>
      <c r="V125" s="191"/>
      <c r="W125" s="191"/>
      <c r="X125" s="191"/>
      <c r="Y125" s="192"/>
      <c r="Z125" s="191"/>
      <c r="AA125" s="190"/>
      <c r="AB125" s="191"/>
      <c r="AC125" s="191"/>
      <c r="AD125" s="190"/>
      <c r="AE125" s="190"/>
      <c r="AG125" s="186"/>
      <c r="AH125" s="186"/>
      <c r="AI125" s="187"/>
      <c r="AJ125" s="188"/>
      <c r="AK125" s="188"/>
      <c r="AL125" s="188"/>
      <c r="AM125" s="188"/>
      <c r="AN125" s="188"/>
      <c r="AO125" s="189"/>
      <c r="AP125" s="188"/>
      <c r="AQ125" s="190"/>
      <c r="AR125" s="191"/>
      <c r="AS125" s="191"/>
      <c r="AT125" s="190"/>
      <c r="AU125" s="190"/>
      <c r="AW125" s="186"/>
      <c r="AX125" s="186"/>
      <c r="AY125" s="187"/>
      <c r="AZ125" s="188"/>
      <c r="BA125" s="188"/>
      <c r="BB125" s="188"/>
      <c r="BC125" s="188"/>
      <c r="BD125" s="188"/>
      <c r="BE125" s="189"/>
      <c r="BF125" s="188"/>
      <c r="BG125" s="190"/>
      <c r="BH125" s="191"/>
      <c r="BI125" s="191"/>
      <c r="BJ125" s="190"/>
      <c r="BK125" s="190"/>
    </row>
    <row r="126" spans="1:63" hidden="1" x14ac:dyDescent="0.25">
      <c r="A126" s="186"/>
      <c r="B126" s="186"/>
      <c r="C126" s="187"/>
      <c r="D126" s="188"/>
      <c r="E126" s="188"/>
      <c r="F126" s="188"/>
      <c r="G126" s="188"/>
      <c r="H126" s="188"/>
      <c r="I126" s="189"/>
      <c r="J126" s="188"/>
      <c r="K126" s="190"/>
      <c r="L126" s="191"/>
      <c r="M126" s="191"/>
      <c r="N126" s="190"/>
      <c r="O126" s="190"/>
      <c r="Q126" s="186"/>
      <c r="R126" s="186"/>
      <c r="S126" s="187"/>
      <c r="T126" s="188"/>
      <c r="U126" s="191"/>
      <c r="V126" s="191"/>
      <c r="W126" s="191"/>
      <c r="X126" s="191"/>
      <c r="Y126" s="192"/>
      <c r="Z126" s="191"/>
      <c r="AA126" s="190"/>
      <c r="AB126" s="191"/>
      <c r="AC126" s="191"/>
      <c r="AD126" s="190"/>
      <c r="AE126" s="190"/>
      <c r="AG126" s="186"/>
      <c r="AH126" s="186"/>
      <c r="AI126" s="187"/>
      <c r="AJ126" s="188"/>
      <c r="AK126" s="188"/>
      <c r="AL126" s="188"/>
      <c r="AM126" s="188"/>
      <c r="AN126" s="188"/>
      <c r="AO126" s="189"/>
      <c r="AP126" s="188"/>
      <c r="AQ126" s="190"/>
      <c r="AR126" s="191"/>
      <c r="AS126" s="191"/>
      <c r="AT126" s="190"/>
      <c r="AU126" s="190"/>
      <c r="AW126" s="186"/>
      <c r="AX126" s="186"/>
      <c r="AY126" s="187"/>
      <c r="AZ126" s="188"/>
      <c r="BA126" s="188"/>
      <c r="BB126" s="188"/>
      <c r="BC126" s="188"/>
      <c r="BD126" s="188"/>
      <c r="BE126" s="189"/>
      <c r="BF126" s="188"/>
      <c r="BG126" s="190"/>
      <c r="BH126" s="191"/>
      <c r="BI126" s="191"/>
      <c r="BJ126" s="190"/>
      <c r="BK126" s="190"/>
    </row>
    <row r="127" spans="1:63" hidden="1" x14ac:dyDescent="0.25">
      <c r="A127" s="186"/>
      <c r="B127" s="186"/>
      <c r="C127" s="187"/>
      <c r="D127" s="188"/>
      <c r="E127" s="188"/>
      <c r="F127" s="188"/>
      <c r="G127" s="188"/>
      <c r="H127" s="188"/>
      <c r="I127" s="189"/>
      <c r="J127" s="188"/>
      <c r="K127" s="190"/>
      <c r="L127" s="191"/>
      <c r="M127" s="191"/>
      <c r="N127" s="190"/>
      <c r="O127" s="190"/>
      <c r="Q127" s="186"/>
      <c r="R127" s="186"/>
      <c r="S127" s="187"/>
      <c r="T127" s="188"/>
      <c r="U127" s="191"/>
      <c r="V127" s="191"/>
      <c r="W127" s="191"/>
      <c r="X127" s="191"/>
      <c r="Y127" s="192"/>
      <c r="Z127" s="191"/>
      <c r="AA127" s="190"/>
      <c r="AB127" s="191"/>
      <c r="AC127" s="191"/>
      <c r="AD127" s="190"/>
      <c r="AE127" s="190"/>
      <c r="AG127" s="186"/>
      <c r="AH127" s="186"/>
      <c r="AI127" s="187"/>
      <c r="AJ127" s="188"/>
      <c r="AK127" s="188"/>
      <c r="AL127" s="188"/>
      <c r="AM127" s="188"/>
      <c r="AN127" s="188"/>
      <c r="AO127" s="189"/>
      <c r="AP127" s="188"/>
      <c r="AQ127" s="190"/>
      <c r="AR127" s="191"/>
      <c r="AS127" s="191"/>
      <c r="AT127" s="190"/>
      <c r="AU127" s="190"/>
      <c r="AW127" s="186"/>
      <c r="AX127" s="186"/>
      <c r="AY127" s="187"/>
      <c r="AZ127" s="188"/>
      <c r="BA127" s="188"/>
      <c r="BB127" s="188"/>
      <c r="BC127" s="188"/>
      <c r="BD127" s="188"/>
      <c r="BE127" s="189"/>
      <c r="BF127" s="188"/>
      <c r="BG127" s="190"/>
      <c r="BH127" s="191"/>
      <c r="BI127" s="191"/>
      <c r="BJ127" s="190"/>
      <c r="BK127" s="190"/>
    </row>
    <row r="128" spans="1:63" hidden="1" x14ac:dyDescent="0.25">
      <c r="A128" s="186"/>
      <c r="B128" s="186"/>
      <c r="C128" s="187"/>
      <c r="D128" s="188"/>
      <c r="E128" s="188"/>
      <c r="F128" s="188"/>
      <c r="G128" s="188"/>
      <c r="H128" s="188"/>
      <c r="I128" s="189"/>
      <c r="J128" s="188"/>
      <c r="K128" s="190"/>
      <c r="L128" s="191"/>
      <c r="M128" s="191"/>
      <c r="N128" s="190"/>
      <c r="O128" s="190"/>
      <c r="Q128" s="186"/>
      <c r="R128" s="186"/>
      <c r="S128" s="187"/>
      <c r="T128" s="188"/>
      <c r="U128" s="191"/>
      <c r="V128" s="191"/>
      <c r="W128" s="191"/>
      <c r="X128" s="191"/>
      <c r="Y128" s="192"/>
      <c r="Z128" s="191"/>
      <c r="AA128" s="190"/>
      <c r="AB128" s="191"/>
      <c r="AC128" s="191"/>
      <c r="AD128" s="190"/>
      <c r="AE128" s="190"/>
      <c r="AG128" s="186"/>
      <c r="AH128" s="186"/>
      <c r="AI128" s="187"/>
      <c r="AJ128" s="188"/>
      <c r="AK128" s="188"/>
      <c r="AL128" s="188"/>
      <c r="AM128" s="188"/>
      <c r="AN128" s="188"/>
      <c r="AO128" s="189"/>
      <c r="AP128" s="188"/>
      <c r="AQ128" s="190"/>
      <c r="AR128" s="191"/>
      <c r="AS128" s="191"/>
      <c r="AT128" s="190"/>
      <c r="AU128" s="190"/>
      <c r="AW128" s="186"/>
      <c r="AX128" s="186"/>
      <c r="AY128" s="187"/>
      <c r="AZ128" s="188"/>
      <c r="BA128" s="188"/>
      <c r="BB128" s="188"/>
      <c r="BC128" s="188"/>
      <c r="BD128" s="188"/>
      <c r="BE128" s="189"/>
      <c r="BF128" s="188"/>
      <c r="BG128" s="190"/>
      <c r="BH128" s="191"/>
      <c r="BI128" s="191"/>
      <c r="BJ128" s="190"/>
      <c r="BK128" s="190"/>
    </row>
    <row r="129" spans="1:63" hidden="1" x14ac:dyDescent="0.25">
      <c r="A129" s="186"/>
      <c r="B129" s="186"/>
      <c r="C129" s="187"/>
      <c r="D129" s="188"/>
      <c r="E129" s="188"/>
      <c r="F129" s="188"/>
      <c r="G129" s="188"/>
      <c r="H129" s="188"/>
      <c r="I129" s="189"/>
      <c r="J129" s="188"/>
      <c r="K129" s="190"/>
      <c r="L129" s="191"/>
      <c r="M129" s="191"/>
      <c r="N129" s="190"/>
      <c r="O129" s="190"/>
      <c r="Q129" s="186"/>
      <c r="R129" s="186"/>
      <c r="S129" s="187"/>
      <c r="T129" s="188"/>
      <c r="U129" s="191"/>
      <c r="V129" s="191"/>
      <c r="W129" s="191"/>
      <c r="X129" s="191"/>
      <c r="Y129" s="192"/>
      <c r="Z129" s="191"/>
      <c r="AA129" s="190"/>
      <c r="AB129" s="191"/>
      <c r="AC129" s="191"/>
      <c r="AD129" s="190"/>
      <c r="AE129" s="190"/>
      <c r="AG129" s="186"/>
      <c r="AH129" s="186"/>
      <c r="AI129" s="187"/>
      <c r="AJ129" s="188"/>
      <c r="AK129" s="188"/>
      <c r="AL129" s="188"/>
      <c r="AM129" s="188"/>
      <c r="AN129" s="188"/>
      <c r="AO129" s="189"/>
      <c r="AP129" s="188"/>
      <c r="AQ129" s="190"/>
      <c r="AR129" s="191"/>
      <c r="AS129" s="191"/>
      <c r="AT129" s="190"/>
      <c r="AU129" s="190"/>
      <c r="AW129" s="186"/>
      <c r="AX129" s="186"/>
      <c r="AY129" s="187"/>
      <c r="AZ129" s="188"/>
      <c r="BA129" s="188"/>
      <c r="BB129" s="188"/>
      <c r="BC129" s="188"/>
      <c r="BD129" s="188"/>
      <c r="BE129" s="189"/>
      <c r="BF129" s="188"/>
      <c r="BG129" s="190"/>
      <c r="BH129" s="191"/>
      <c r="BI129" s="191"/>
      <c r="BJ129" s="190"/>
      <c r="BK129" s="190"/>
    </row>
    <row r="130" spans="1:63" hidden="1" x14ac:dyDescent="0.25">
      <c r="A130" s="186"/>
      <c r="B130" s="186"/>
      <c r="C130" s="187"/>
      <c r="D130" s="188"/>
      <c r="E130" s="188"/>
      <c r="F130" s="188"/>
      <c r="G130" s="188"/>
      <c r="H130" s="188"/>
      <c r="I130" s="189"/>
      <c r="J130" s="188"/>
      <c r="K130" s="190"/>
      <c r="L130" s="191"/>
      <c r="M130" s="191"/>
      <c r="N130" s="190"/>
      <c r="O130" s="190"/>
      <c r="Q130" s="186"/>
      <c r="R130" s="186"/>
      <c r="S130" s="187"/>
      <c r="T130" s="188"/>
      <c r="U130" s="191"/>
      <c r="V130" s="191"/>
      <c r="W130" s="191"/>
      <c r="X130" s="191"/>
      <c r="Y130" s="192"/>
      <c r="Z130" s="191"/>
      <c r="AA130" s="190"/>
      <c r="AB130" s="191"/>
      <c r="AC130" s="191"/>
      <c r="AD130" s="190"/>
      <c r="AE130" s="188"/>
      <c r="AG130" s="186"/>
      <c r="AH130" s="186"/>
      <c r="AI130" s="187"/>
      <c r="AJ130" s="188"/>
      <c r="AK130" s="188"/>
      <c r="AL130" s="188"/>
      <c r="AM130" s="188"/>
      <c r="AN130" s="188"/>
      <c r="AO130" s="189"/>
      <c r="AP130" s="188"/>
      <c r="AQ130" s="190"/>
      <c r="AR130" s="191"/>
      <c r="AS130" s="191"/>
      <c r="AT130" s="190"/>
      <c r="AU130" s="190"/>
      <c r="AW130" s="186"/>
      <c r="AX130" s="186"/>
      <c r="AY130" s="187"/>
      <c r="AZ130" s="188"/>
      <c r="BA130" s="188"/>
      <c r="BB130" s="188"/>
      <c r="BC130" s="188"/>
      <c r="BD130" s="188"/>
      <c r="BE130" s="189"/>
      <c r="BF130" s="188"/>
      <c r="BG130" s="190"/>
      <c r="BH130" s="191"/>
      <c r="BI130" s="191"/>
      <c r="BJ130" s="190"/>
      <c r="BK130" s="190"/>
    </row>
    <row r="131" spans="1:63" hidden="1" x14ac:dyDescent="0.25">
      <c r="A131" s="186"/>
      <c r="B131" s="186"/>
      <c r="C131" s="187"/>
      <c r="D131" s="188"/>
      <c r="E131" s="188"/>
      <c r="F131" s="188"/>
      <c r="G131" s="188"/>
      <c r="H131" s="188"/>
      <c r="I131" s="189"/>
      <c r="J131" s="188"/>
      <c r="K131" s="190"/>
      <c r="L131" s="191"/>
      <c r="M131" s="191"/>
      <c r="N131" s="190"/>
      <c r="O131" s="190"/>
      <c r="Q131" s="186"/>
      <c r="R131" s="186"/>
      <c r="S131" s="187"/>
      <c r="T131" s="188"/>
      <c r="U131" s="191"/>
      <c r="V131" s="191"/>
      <c r="W131" s="191"/>
      <c r="X131" s="191"/>
      <c r="Y131" s="192"/>
      <c r="Z131" s="191"/>
      <c r="AA131" s="190"/>
      <c r="AB131" s="191"/>
      <c r="AC131" s="191"/>
      <c r="AD131" s="190"/>
      <c r="AE131" s="190"/>
      <c r="AG131" s="186"/>
      <c r="AH131" s="186"/>
      <c r="AI131" s="187"/>
      <c r="AJ131" s="188"/>
      <c r="AK131" s="188"/>
      <c r="AL131" s="188"/>
      <c r="AM131" s="188"/>
      <c r="AN131" s="188"/>
      <c r="AO131" s="189"/>
      <c r="AP131" s="188"/>
      <c r="AQ131" s="190"/>
      <c r="AR131" s="191"/>
      <c r="AS131" s="191"/>
      <c r="AT131" s="190"/>
      <c r="AU131" s="190"/>
      <c r="AW131" s="186"/>
      <c r="AX131" s="186"/>
      <c r="AY131" s="187"/>
      <c r="AZ131" s="188"/>
      <c r="BA131" s="188"/>
      <c r="BB131" s="188"/>
      <c r="BC131" s="188"/>
      <c r="BD131" s="188"/>
      <c r="BE131" s="189"/>
      <c r="BF131" s="188"/>
      <c r="BG131" s="190"/>
      <c r="BH131" s="191"/>
      <c r="BI131" s="191"/>
      <c r="BJ131" s="190"/>
      <c r="BK131" s="190"/>
    </row>
    <row r="132" spans="1:63" hidden="1" x14ac:dyDescent="0.25">
      <c r="A132" s="186"/>
      <c r="B132" s="186"/>
      <c r="C132" s="187"/>
      <c r="D132" s="188"/>
      <c r="E132" s="188"/>
      <c r="F132" s="188"/>
      <c r="G132" s="188"/>
      <c r="H132" s="188"/>
      <c r="I132" s="189"/>
      <c r="J132" s="188"/>
      <c r="K132" s="190"/>
      <c r="L132" s="191"/>
      <c r="M132" s="191"/>
      <c r="N132" s="190"/>
      <c r="O132" s="190"/>
      <c r="Q132" s="186"/>
      <c r="R132" s="186"/>
      <c r="S132" s="187"/>
      <c r="T132" s="188"/>
      <c r="U132" s="191"/>
      <c r="V132" s="191"/>
      <c r="W132" s="191"/>
      <c r="X132" s="191"/>
      <c r="Y132" s="192"/>
      <c r="Z132" s="191"/>
      <c r="AA132" s="190"/>
      <c r="AB132" s="191"/>
      <c r="AC132" s="191"/>
      <c r="AD132" s="190"/>
      <c r="AE132" s="190"/>
      <c r="AG132" s="186"/>
      <c r="AH132" s="186"/>
      <c r="AI132" s="187"/>
      <c r="AJ132" s="188"/>
      <c r="AK132" s="188"/>
      <c r="AL132" s="188"/>
      <c r="AM132" s="188"/>
      <c r="AN132" s="188"/>
      <c r="AO132" s="189"/>
      <c r="AP132" s="188"/>
      <c r="AQ132" s="190"/>
      <c r="AR132" s="191"/>
      <c r="AS132" s="191"/>
      <c r="AT132" s="190"/>
      <c r="AU132" s="190"/>
      <c r="AW132" s="186"/>
      <c r="AX132" s="186"/>
      <c r="AY132" s="187"/>
      <c r="AZ132" s="188"/>
      <c r="BA132" s="188"/>
      <c r="BB132" s="188"/>
      <c r="BC132" s="188"/>
      <c r="BD132" s="188"/>
      <c r="BE132" s="189"/>
      <c r="BF132" s="188"/>
      <c r="BG132" s="190"/>
      <c r="BH132" s="191"/>
      <c r="BI132" s="191"/>
      <c r="BJ132" s="190"/>
      <c r="BK132" s="190"/>
    </row>
    <row r="133" spans="1:63" hidden="1" x14ac:dyDescent="0.25">
      <c r="A133" s="186"/>
      <c r="B133" s="186"/>
      <c r="C133" s="187"/>
      <c r="D133" s="188"/>
      <c r="E133" s="188"/>
      <c r="F133" s="188"/>
      <c r="G133" s="188"/>
      <c r="H133" s="188"/>
      <c r="I133" s="189"/>
      <c r="J133" s="188"/>
      <c r="K133" s="190"/>
      <c r="L133" s="191"/>
      <c r="M133" s="191"/>
      <c r="N133" s="190"/>
      <c r="O133" s="190"/>
      <c r="Q133" s="186"/>
      <c r="R133" s="186"/>
      <c r="S133" s="187"/>
      <c r="T133" s="188"/>
      <c r="U133" s="191"/>
      <c r="V133" s="191"/>
      <c r="W133" s="191"/>
      <c r="X133" s="191"/>
      <c r="Y133" s="192"/>
      <c r="Z133" s="191"/>
      <c r="AA133" s="190"/>
      <c r="AB133" s="191"/>
      <c r="AC133" s="191"/>
      <c r="AD133" s="190"/>
      <c r="AE133" s="188"/>
      <c r="AG133" s="186"/>
      <c r="AH133" s="186"/>
      <c r="AI133" s="187"/>
      <c r="AJ133" s="188"/>
      <c r="AK133" s="188"/>
      <c r="AL133" s="188"/>
      <c r="AM133" s="188"/>
      <c r="AN133" s="188"/>
      <c r="AO133" s="189"/>
      <c r="AP133" s="188"/>
      <c r="AQ133" s="190"/>
      <c r="AR133" s="191"/>
      <c r="AS133" s="191"/>
      <c r="AT133" s="190"/>
      <c r="AU133" s="190"/>
      <c r="AW133" s="186"/>
      <c r="AX133" s="186"/>
      <c r="AY133" s="187"/>
      <c r="AZ133" s="188"/>
      <c r="BA133" s="188"/>
      <c r="BB133" s="188"/>
      <c r="BC133" s="188"/>
      <c r="BD133" s="188"/>
      <c r="BE133" s="189"/>
      <c r="BF133" s="188"/>
      <c r="BG133" s="190"/>
      <c r="BH133" s="191"/>
      <c r="BI133" s="191"/>
      <c r="BJ133" s="190"/>
      <c r="BK133" s="190"/>
    </row>
    <row r="134" spans="1:63" hidden="1" x14ac:dyDescent="0.25">
      <c r="A134" s="186"/>
      <c r="B134" s="186"/>
      <c r="C134" s="187"/>
      <c r="D134" s="188"/>
      <c r="E134" s="188"/>
      <c r="F134" s="188"/>
      <c r="G134" s="188"/>
      <c r="H134" s="188"/>
      <c r="I134" s="189"/>
      <c r="J134" s="188"/>
      <c r="K134" s="190"/>
      <c r="L134" s="191"/>
      <c r="M134" s="191"/>
      <c r="N134" s="190"/>
      <c r="O134" s="190"/>
      <c r="Q134" s="186"/>
      <c r="R134" s="186"/>
      <c r="S134" s="187"/>
      <c r="T134" s="188"/>
      <c r="U134" s="191"/>
      <c r="V134" s="191"/>
      <c r="W134" s="191"/>
      <c r="X134" s="191"/>
      <c r="Y134" s="192"/>
      <c r="Z134" s="191"/>
      <c r="AA134" s="190"/>
      <c r="AB134" s="191"/>
      <c r="AC134" s="191"/>
      <c r="AD134" s="190"/>
      <c r="AE134" s="190"/>
      <c r="AG134" s="186"/>
      <c r="AH134" s="186"/>
      <c r="AI134" s="187"/>
      <c r="AJ134" s="188"/>
      <c r="AK134" s="188"/>
      <c r="AL134" s="188"/>
      <c r="AM134" s="188"/>
      <c r="AN134" s="188"/>
      <c r="AO134" s="189"/>
      <c r="AP134" s="188"/>
      <c r="AQ134" s="190"/>
      <c r="AR134" s="191"/>
      <c r="AS134" s="191"/>
      <c r="AT134" s="190"/>
      <c r="AU134" s="190"/>
      <c r="AW134" s="186"/>
      <c r="AX134" s="186"/>
      <c r="AY134" s="187"/>
      <c r="AZ134" s="188"/>
      <c r="BA134" s="188"/>
      <c r="BB134" s="188"/>
      <c r="BC134" s="188"/>
      <c r="BD134" s="188"/>
      <c r="BE134" s="189"/>
      <c r="BF134" s="188"/>
      <c r="BG134" s="190"/>
      <c r="BH134" s="191"/>
      <c r="BI134" s="191"/>
      <c r="BJ134" s="190"/>
      <c r="BK134" s="190"/>
    </row>
    <row r="135" spans="1:63" hidden="1" x14ac:dyDescent="0.25">
      <c r="A135" s="186"/>
      <c r="B135" s="186"/>
      <c r="C135" s="187"/>
      <c r="D135" s="188"/>
      <c r="E135" s="188"/>
      <c r="F135" s="188"/>
      <c r="G135" s="188"/>
      <c r="H135" s="188"/>
      <c r="I135" s="189"/>
      <c r="J135" s="188"/>
      <c r="K135" s="190"/>
      <c r="L135" s="191"/>
      <c r="M135" s="191"/>
      <c r="N135" s="190"/>
      <c r="O135" s="190"/>
      <c r="Q135" s="186"/>
      <c r="R135" s="186"/>
      <c r="S135" s="187"/>
      <c r="T135" s="188"/>
      <c r="U135" s="191"/>
      <c r="V135" s="191"/>
      <c r="W135" s="191"/>
      <c r="X135" s="191"/>
      <c r="Y135" s="192"/>
      <c r="Z135" s="191"/>
      <c r="AA135" s="190"/>
      <c r="AB135" s="191"/>
      <c r="AC135" s="191"/>
      <c r="AD135" s="190"/>
      <c r="AE135" s="190"/>
      <c r="AG135" s="186"/>
      <c r="AH135" s="186"/>
      <c r="AI135" s="187"/>
      <c r="AJ135" s="188"/>
      <c r="AK135" s="188"/>
      <c r="AL135" s="188"/>
      <c r="AM135" s="188"/>
      <c r="AN135" s="188"/>
      <c r="AO135" s="189"/>
      <c r="AP135" s="188"/>
      <c r="AQ135" s="190"/>
      <c r="AR135" s="191"/>
      <c r="AS135" s="191"/>
      <c r="AT135" s="190"/>
      <c r="AU135" s="190"/>
      <c r="AW135" s="186"/>
      <c r="AX135" s="186"/>
      <c r="AY135" s="187"/>
      <c r="AZ135" s="188"/>
      <c r="BA135" s="188"/>
      <c r="BB135" s="188"/>
      <c r="BC135" s="188"/>
      <c r="BD135" s="188"/>
      <c r="BE135" s="189"/>
      <c r="BF135" s="188"/>
      <c r="BG135" s="190"/>
      <c r="BH135" s="191"/>
      <c r="BI135" s="191"/>
      <c r="BJ135" s="190"/>
      <c r="BK135" s="190"/>
    </row>
    <row r="136" spans="1:63" hidden="1" x14ac:dyDescent="0.25">
      <c r="A136" s="186"/>
      <c r="B136" s="186"/>
      <c r="C136" s="187"/>
      <c r="D136" s="188"/>
      <c r="E136" s="188"/>
      <c r="F136" s="188"/>
      <c r="G136" s="188"/>
      <c r="H136" s="188"/>
      <c r="I136" s="189"/>
      <c r="J136" s="188"/>
      <c r="K136" s="190"/>
      <c r="L136" s="191"/>
      <c r="M136" s="191"/>
      <c r="N136" s="190"/>
      <c r="O136" s="190"/>
      <c r="Q136" s="186"/>
      <c r="R136" s="186"/>
      <c r="S136" s="187"/>
      <c r="T136" s="188"/>
      <c r="U136" s="191"/>
      <c r="V136" s="191"/>
      <c r="W136" s="191"/>
      <c r="X136" s="191"/>
      <c r="Y136" s="192"/>
      <c r="Z136" s="191"/>
      <c r="AA136" s="190"/>
      <c r="AB136" s="191"/>
      <c r="AC136" s="191"/>
      <c r="AD136" s="190"/>
      <c r="AE136" s="190"/>
      <c r="AG136" s="186"/>
      <c r="AH136" s="186"/>
      <c r="AI136" s="187"/>
      <c r="AJ136" s="188"/>
      <c r="AK136" s="188"/>
      <c r="AL136" s="188"/>
      <c r="AM136" s="188"/>
      <c r="AN136" s="188"/>
      <c r="AO136" s="189"/>
      <c r="AP136" s="188"/>
      <c r="AQ136" s="190"/>
      <c r="AR136" s="191"/>
      <c r="AS136" s="191"/>
      <c r="AT136" s="190"/>
      <c r="AU136" s="190"/>
      <c r="AW136" s="186"/>
      <c r="AX136" s="186"/>
      <c r="AY136" s="187"/>
      <c r="AZ136" s="188"/>
      <c r="BA136" s="188"/>
      <c r="BB136" s="188"/>
      <c r="BC136" s="188"/>
      <c r="BD136" s="188"/>
      <c r="BE136" s="189"/>
      <c r="BF136" s="188"/>
      <c r="BG136" s="190"/>
      <c r="BH136" s="191"/>
      <c r="BI136" s="191"/>
      <c r="BJ136" s="190"/>
      <c r="BK136" s="190"/>
    </row>
    <row r="137" spans="1:63" hidden="1" x14ac:dyDescent="0.25">
      <c r="A137" s="186"/>
      <c r="B137" s="186"/>
      <c r="C137" s="187"/>
      <c r="D137" s="188"/>
      <c r="E137" s="188"/>
      <c r="F137" s="188"/>
      <c r="G137" s="188"/>
      <c r="H137" s="188"/>
      <c r="I137" s="189"/>
      <c r="J137" s="188"/>
      <c r="K137" s="190"/>
      <c r="L137" s="191"/>
      <c r="M137" s="191"/>
      <c r="N137" s="190"/>
      <c r="O137" s="190"/>
      <c r="Q137" s="186"/>
      <c r="R137" s="186"/>
      <c r="S137" s="187"/>
      <c r="T137" s="188"/>
      <c r="U137" s="191"/>
      <c r="V137" s="191"/>
      <c r="W137" s="191"/>
      <c r="X137" s="191"/>
      <c r="Y137" s="192"/>
      <c r="Z137" s="191"/>
      <c r="AA137" s="190"/>
      <c r="AB137" s="191"/>
      <c r="AC137" s="191"/>
      <c r="AD137" s="190"/>
      <c r="AE137" s="190"/>
      <c r="AG137" s="186"/>
      <c r="AH137" s="186"/>
      <c r="AI137" s="187"/>
      <c r="AJ137" s="188"/>
      <c r="AK137" s="188"/>
      <c r="AL137" s="188"/>
      <c r="AM137" s="188"/>
      <c r="AN137" s="188"/>
      <c r="AO137" s="189"/>
      <c r="AP137" s="188"/>
      <c r="AQ137" s="190"/>
      <c r="AR137" s="191"/>
      <c r="AS137" s="191"/>
      <c r="AT137" s="190"/>
      <c r="AU137" s="190"/>
      <c r="AW137" s="186"/>
      <c r="AX137" s="186"/>
      <c r="AY137" s="187"/>
      <c r="AZ137" s="188"/>
      <c r="BA137" s="188"/>
      <c r="BB137" s="188"/>
      <c r="BC137" s="188"/>
      <c r="BD137" s="188"/>
      <c r="BE137" s="189"/>
      <c r="BF137" s="188"/>
      <c r="BG137" s="190"/>
      <c r="BH137" s="191"/>
      <c r="BI137" s="191"/>
      <c r="BJ137" s="190"/>
      <c r="BK137" s="190"/>
    </row>
    <row r="138" spans="1:63" hidden="1" x14ac:dyDescent="0.25">
      <c r="A138" s="186"/>
      <c r="B138" s="186"/>
      <c r="C138" s="187"/>
      <c r="D138" s="188"/>
      <c r="E138" s="188"/>
      <c r="F138" s="188"/>
      <c r="G138" s="188"/>
      <c r="H138" s="188"/>
      <c r="I138" s="189"/>
      <c r="J138" s="188"/>
      <c r="K138" s="190"/>
      <c r="L138" s="191"/>
      <c r="M138" s="191"/>
      <c r="N138" s="190"/>
      <c r="O138" s="190"/>
      <c r="Q138" s="186"/>
      <c r="R138" s="186"/>
      <c r="S138" s="187"/>
      <c r="T138" s="188"/>
      <c r="U138" s="191"/>
      <c r="V138" s="191"/>
      <c r="W138" s="191"/>
      <c r="X138" s="191"/>
      <c r="Y138" s="192"/>
      <c r="Z138" s="191"/>
      <c r="AA138" s="190"/>
      <c r="AB138" s="191"/>
      <c r="AC138" s="191"/>
      <c r="AD138" s="190"/>
      <c r="AE138" s="190"/>
      <c r="AG138" s="186"/>
      <c r="AH138" s="186"/>
      <c r="AI138" s="187"/>
      <c r="AJ138" s="188"/>
      <c r="AK138" s="188"/>
      <c r="AL138" s="188"/>
      <c r="AM138" s="188"/>
      <c r="AN138" s="188"/>
      <c r="AO138" s="189"/>
      <c r="AP138" s="188"/>
      <c r="AQ138" s="190"/>
      <c r="AR138" s="191"/>
      <c r="AS138" s="191"/>
      <c r="AT138" s="190"/>
      <c r="AU138" s="190"/>
      <c r="AW138" s="186"/>
      <c r="AX138" s="186"/>
      <c r="AY138" s="187"/>
      <c r="AZ138" s="188"/>
      <c r="BA138" s="188"/>
      <c r="BB138" s="188"/>
      <c r="BC138" s="188"/>
      <c r="BD138" s="188"/>
      <c r="BE138" s="189"/>
      <c r="BF138" s="188"/>
      <c r="BG138" s="190"/>
      <c r="BH138" s="191"/>
      <c r="BI138" s="191"/>
      <c r="BJ138" s="190"/>
      <c r="BK138" s="190"/>
    </row>
    <row r="139" spans="1:63" hidden="1" x14ac:dyDescent="0.25">
      <c r="A139" s="186"/>
      <c r="B139" s="186"/>
      <c r="C139" s="187"/>
      <c r="D139" s="188"/>
      <c r="E139" s="188"/>
      <c r="F139" s="188"/>
      <c r="G139" s="188"/>
      <c r="H139" s="188"/>
      <c r="I139" s="189"/>
      <c r="J139" s="188"/>
      <c r="K139" s="190"/>
      <c r="L139" s="191"/>
      <c r="M139" s="191"/>
      <c r="N139" s="190"/>
      <c r="O139" s="190"/>
      <c r="Q139" s="186"/>
      <c r="R139" s="186"/>
      <c r="S139" s="187"/>
      <c r="T139" s="188"/>
      <c r="U139" s="191"/>
      <c r="V139" s="191"/>
      <c r="W139" s="191"/>
      <c r="X139" s="191"/>
      <c r="Y139" s="192"/>
      <c r="Z139" s="191"/>
      <c r="AA139" s="190"/>
      <c r="AB139" s="191"/>
      <c r="AC139" s="191"/>
      <c r="AD139" s="190"/>
      <c r="AE139" s="190"/>
      <c r="AG139" s="186"/>
      <c r="AH139" s="186"/>
      <c r="AI139" s="187"/>
      <c r="AJ139" s="188"/>
      <c r="AK139" s="188"/>
      <c r="AL139" s="188"/>
      <c r="AM139" s="188"/>
      <c r="AN139" s="188"/>
      <c r="AO139" s="189"/>
      <c r="AP139" s="188"/>
      <c r="AQ139" s="190"/>
      <c r="AR139" s="191"/>
      <c r="AS139" s="191"/>
      <c r="AT139" s="190"/>
      <c r="AU139" s="190"/>
      <c r="AW139" s="186"/>
      <c r="AX139" s="186"/>
      <c r="AY139" s="187"/>
      <c r="AZ139" s="188"/>
      <c r="BA139" s="188"/>
      <c r="BB139" s="188"/>
      <c r="BC139" s="188"/>
      <c r="BD139" s="188"/>
      <c r="BE139" s="189"/>
      <c r="BF139" s="188"/>
      <c r="BG139" s="190"/>
      <c r="BH139" s="191"/>
      <c r="BI139" s="191"/>
      <c r="BJ139" s="190"/>
      <c r="BK139" s="190"/>
    </row>
    <row r="140" spans="1:63" hidden="1" x14ac:dyDescent="0.25">
      <c r="A140" s="186"/>
      <c r="B140" s="186"/>
      <c r="C140" s="187"/>
      <c r="D140" s="188"/>
      <c r="E140" s="188"/>
      <c r="F140" s="188"/>
      <c r="G140" s="188"/>
      <c r="H140" s="188"/>
      <c r="I140" s="189"/>
      <c r="J140" s="188"/>
      <c r="K140" s="190"/>
      <c r="L140" s="191"/>
      <c r="M140" s="191"/>
      <c r="N140" s="190"/>
      <c r="O140" s="190"/>
      <c r="Q140" s="186"/>
      <c r="R140" s="186"/>
      <c r="S140" s="187"/>
      <c r="T140" s="188"/>
      <c r="U140" s="191"/>
      <c r="V140" s="191"/>
      <c r="W140" s="191"/>
      <c r="X140" s="191"/>
      <c r="Y140" s="192"/>
      <c r="Z140" s="191"/>
      <c r="AA140" s="190"/>
      <c r="AB140" s="191"/>
      <c r="AC140" s="191"/>
      <c r="AD140" s="190"/>
      <c r="AE140" s="190"/>
      <c r="AG140" s="186"/>
      <c r="AH140" s="186"/>
      <c r="AI140" s="187"/>
      <c r="AJ140" s="188"/>
      <c r="AK140" s="188"/>
      <c r="AL140" s="188"/>
      <c r="AM140" s="188"/>
      <c r="AN140" s="188"/>
      <c r="AO140" s="189"/>
      <c r="AP140" s="188"/>
      <c r="AQ140" s="190"/>
      <c r="AR140" s="191"/>
      <c r="AS140" s="191"/>
      <c r="AT140" s="190"/>
      <c r="AU140" s="190"/>
      <c r="AW140" s="186"/>
      <c r="AX140" s="186"/>
      <c r="AY140" s="187"/>
      <c r="AZ140" s="188"/>
      <c r="BA140" s="188"/>
      <c r="BB140" s="188"/>
      <c r="BC140" s="188"/>
      <c r="BD140" s="188"/>
      <c r="BE140" s="189"/>
      <c r="BF140" s="188"/>
      <c r="BG140" s="190"/>
      <c r="BH140" s="191"/>
      <c r="BI140" s="191"/>
      <c r="BJ140" s="190"/>
      <c r="BK140" s="190"/>
    </row>
    <row r="141" spans="1:63" hidden="1" x14ac:dyDescent="0.25">
      <c r="A141" s="186"/>
      <c r="B141" s="186"/>
      <c r="C141" s="187"/>
      <c r="D141" s="188"/>
      <c r="E141" s="188"/>
      <c r="F141" s="188"/>
      <c r="G141" s="188"/>
      <c r="H141" s="188"/>
      <c r="I141" s="189"/>
      <c r="J141" s="188"/>
      <c r="K141" s="190"/>
      <c r="L141" s="191"/>
      <c r="M141" s="191"/>
      <c r="N141" s="190"/>
      <c r="O141" s="190"/>
      <c r="Q141" s="186"/>
      <c r="R141" s="186"/>
      <c r="S141" s="187"/>
      <c r="T141" s="188"/>
      <c r="U141" s="191"/>
      <c r="V141" s="191"/>
      <c r="W141" s="191"/>
      <c r="X141" s="191"/>
      <c r="Y141" s="192"/>
      <c r="Z141" s="191"/>
      <c r="AA141" s="190"/>
      <c r="AB141" s="191"/>
      <c r="AC141" s="191"/>
      <c r="AD141" s="190"/>
      <c r="AE141" s="190"/>
      <c r="AG141" s="186"/>
      <c r="AH141" s="186"/>
      <c r="AI141" s="187"/>
      <c r="AJ141" s="188"/>
      <c r="AK141" s="188"/>
      <c r="AL141" s="188"/>
      <c r="AM141" s="188"/>
      <c r="AN141" s="188"/>
      <c r="AO141" s="189"/>
      <c r="AP141" s="188"/>
      <c r="AQ141" s="190"/>
      <c r="AR141" s="191"/>
      <c r="AS141" s="191"/>
      <c r="AT141" s="190"/>
      <c r="AU141" s="190"/>
      <c r="AW141" s="186"/>
      <c r="AX141" s="186"/>
      <c r="AY141" s="187"/>
      <c r="AZ141" s="188"/>
      <c r="BA141" s="188"/>
      <c r="BB141" s="188"/>
      <c r="BC141" s="188"/>
      <c r="BD141" s="188"/>
      <c r="BE141" s="189"/>
      <c r="BF141" s="188"/>
      <c r="BG141" s="190"/>
      <c r="BH141" s="191"/>
      <c r="BI141" s="191"/>
      <c r="BJ141" s="190"/>
      <c r="BK141" s="190"/>
    </row>
    <row r="142" spans="1:63" hidden="1" x14ac:dyDescent="0.25">
      <c r="A142" s="186"/>
      <c r="B142" s="186"/>
      <c r="C142" s="187"/>
      <c r="D142" s="188"/>
      <c r="E142" s="188"/>
      <c r="F142" s="188"/>
      <c r="G142" s="188"/>
      <c r="H142" s="188"/>
      <c r="I142" s="189"/>
      <c r="J142" s="188"/>
      <c r="K142" s="190"/>
      <c r="L142" s="191"/>
      <c r="M142" s="191"/>
      <c r="N142" s="190"/>
      <c r="O142" s="190"/>
      <c r="Q142" s="186"/>
      <c r="R142" s="186"/>
      <c r="S142" s="187"/>
      <c r="T142" s="188"/>
      <c r="U142" s="191"/>
      <c r="V142" s="191"/>
      <c r="W142" s="191"/>
      <c r="X142" s="191"/>
      <c r="Y142" s="192"/>
      <c r="Z142" s="191"/>
      <c r="AA142" s="190"/>
      <c r="AB142" s="191"/>
      <c r="AC142" s="191"/>
      <c r="AD142" s="190"/>
      <c r="AE142" s="190"/>
      <c r="AG142" s="186"/>
      <c r="AH142" s="186"/>
      <c r="AI142" s="187"/>
      <c r="AJ142" s="188"/>
      <c r="AK142" s="188"/>
      <c r="AL142" s="188"/>
      <c r="AM142" s="188"/>
      <c r="AN142" s="188"/>
      <c r="AO142" s="189"/>
      <c r="AP142" s="188"/>
      <c r="AQ142" s="190"/>
      <c r="AR142" s="191"/>
      <c r="AS142" s="191"/>
      <c r="AT142" s="190"/>
      <c r="AU142" s="190"/>
      <c r="AW142" s="186"/>
      <c r="AX142" s="186"/>
      <c r="AY142" s="187"/>
      <c r="AZ142" s="188"/>
      <c r="BA142" s="188"/>
      <c r="BB142" s="188"/>
      <c r="BC142" s="188"/>
      <c r="BD142" s="188"/>
      <c r="BE142" s="189"/>
      <c r="BF142" s="188"/>
      <c r="BG142" s="190"/>
      <c r="BH142" s="191"/>
      <c r="BI142" s="191"/>
      <c r="BJ142" s="190"/>
      <c r="BK142" s="190"/>
    </row>
    <row r="143" spans="1:63" hidden="1" x14ac:dyDescent="0.25">
      <c r="A143" s="186"/>
      <c r="B143" s="186"/>
      <c r="C143" s="187"/>
      <c r="D143" s="188"/>
      <c r="E143" s="188"/>
      <c r="F143" s="188"/>
      <c r="G143" s="188"/>
      <c r="H143" s="188"/>
      <c r="I143" s="189"/>
      <c r="J143" s="188"/>
      <c r="K143" s="190"/>
      <c r="L143" s="191"/>
      <c r="M143" s="191"/>
      <c r="N143" s="190"/>
      <c r="O143" s="190"/>
      <c r="Q143" s="186"/>
      <c r="R143" s="186"/>
      <c r="S143" s="187"/>
      <c r="T143" s="188"/>
      <c r="U143" s="191"/>
      <c r="V143" s="191"/>
      <c r="W143" s="191"/>
      <c r="X143" s="191"/>
      <c r="Y143" s="192"/>
      <c r="Z143" s="191"/>
      <c r="AA143" s="190"/>
      <c r="AB143" s="191"/>
      <c r="AC143" s="191"/>
      <c r="AD143" s="190"/>
      <c r="AE143" s="190"/>
      <c r="AG143" s="186"/>
      <c r="AH143" s="186"/>
      <c r="AI143" s="187"/>
      <c r="AJ143" s="188"/>
      <c r="AK143" s="188"/>
      <c r="AL143" s="188"/>
      <c r="AM143" s="188"/>
      <c r="AN143" s="188"/>
      <c r="AO143" s="189"/>
      <c r="AP143" s="188"/>
      <c r="AQ143" s="190"/>
      <c r="AR143" s="191"/>
      <c r="AS143" s="191"/>
      <c r="AT143" s="190"/>
      <c r="AU143" s="190"/>
      <c r="AW143" s="186"/>
      <c r="AX143" s="186"/>
      <c r="AY143" s="187"/>
      <c r="AZ143" s="188"/>
      <c r="BA143" s="188"/>
      <c r="BB143" s="188"/>
      <c r="BC143" s="188"/>
      <c r="BD143" s="188"/>
      <c r="BE143" s="189"/>
      <c r="BF143" s="188"/>
      <c r="BG143" s="190"/>
      <c r="BH143" s="191"/>
      <c r="BI143" s="191"/>
      <c r="BJ143" s="190"/>
      <c r="BK143" s="190"/>
    </row>
    <row r="144" spans="1:63" hidden="1" x14ac:dyDescent="0.25">
      <c r="A144" s="186"/>
      <c r="B144" s="186"/>
      <c r="C144" s="187"/>
      <c r="D144" s="188"/>
      <c r="E144" s="188"/>
      <c r="F144" s="188"/>
      <c r="G144" s="188"/>
      <c r="H144" s="188"/>
      <c r="I144" s="189"/>
      <c r="J144" s="188"/>
      <c r="K144" s="190"/>
      <c r="L144" s="191"/>
      <c r="M144" s="191"/>
      <c r="N144" s="190"/>
      <c r="O144" s="190"/>
      <c r="Q144" s="186"/>
      <c r="R144" s="186"/>
      <c r="S144" s="187"/>
      <c r="T144" s="188"/>
      <c r="U144" s="191"/>
      <c r="V144" s="191"/>
      <c r="W144" s="191"/>
      <c r="X144" s="191"/>
      <c r="Y144" s="192"/>
      <c r="Z144" s="191"/>
      <c r="AA144" s="190"/>
      <c r="AB144" s="191"/>
      <c r="AC144" s="191"/>
      <c r="AD144" s="190"/>
      <c r="AE144" s="188"/>
      <c r="AG144" s="186"/>
      <c r="AH144" s="186"/>
      <c r="AI144" s="187"/>
      <c r="AJ144" s="188"/>
      <c r="AK144" s="188"/>
      <c r="AL144" s="188"/>
      <c r="AM144" s="188"/>
      <c r="AN144" s="188"/>
      <c r="AO144" s="189"/>
      <c r="AP144" s="188"/>
      <c r="AQ144" s="190"/>
      <c r="AR144" s="191"/>
      <c r="AS144" s="191"/>
      <c r="AT144" s="190"/>
      <c r="AU144" s="190"/>
      <c r="AW144" s="186"/>
      <c r="AX144" s="186"/>
      <c r="AY144" s="187"/>
      <c r="AZ144" s="188"/>
      <c r="BA144" s="188"/>
      <c r="BB144" s="188"/>
      <c r="BC144" s="188"/>
      <c r="BD144" s="188"/>
      <c r="BE144" s="189"/>
      <c r="BF144" s="188"/>
      <c r="BG144" s="190"/>
      <c r="BH144" s="191"/>
      <c r="BI144" s="191"/>
      <c r="BJ144" s="190"/>
      <c r="BK144" s="190"/>
    </row>
    <row r="145" spans="1:63" hidden="1" x14ac:dyDescent="0.25">
      <c r="A145" s="186"/>
      <c r="B145" s="186"/>
      <c r="C145" s="187"/>
      <c r="D145" s="188"/>
      <c r="E145" s="188"/>
      <c r="F145" s="188"/>
      <c r="G145" s="188"/>
      <c r="H145" s="188"/>
      <c r="I145" s="189"/>
      <c r="J145" s="188"/>
      <c r="K145" s="190"/>
      <c r="L145" s="191"/>
      <c r="M145" s="191"/>
      <c r="N145" s="190"/>
      <c r="O145" s="190"/>
      <c r="Q145" s="186"/>
      <c r="R145" s="186"/>
      <c r="S145" s="187"/>
      <c r="T145" s="188"/>
      <c r="U145" s="191"/>
      <c r="V145" s="191"/>
      <c r="W145" s="191"/>
      <c r="X145" s="191"/>
      <c r="Y145" s="192"/>
      <c r="Z145" s="191"/>
      <c r="AA145" s="190"/>
      <c r="AB145" s="191"/>
      <c r="AC145" s="191"/>
      <c r="AD145" s="190"/>
      <c r="AE145" s="190"/>
      <c r="AG145" s="186"/>
      <c r="AH145" s="186"/>
      <c r="AI145" s="187"/>
      <c r="AJ145" s="188"/>
      <c r="AK145" s="188"/>
      <c r="AL145" s="188"/>
      <c r="AM145" s="188"/>
      <c r="AN145" s="188"/>
      <c r="AO145" s="189"/>
      <c r="AP145" s="188"/>
      <c r="AQ145" s="190"/>
      <c r="AR145" s="191"/>
      <c r="AS145" s="191"/>
      <c r="AT145" s="190"/>
      <c r="AU145" s="190"/>
      <c r="AW145" s="186"/>
      <c r="AX145" s="186"/>
      <c r="AY145" s="187"/>
      <c r="AZ145" s="188"/>
      <c r="BA145" s="188"/>
      <c r="BB145" s="188"/>
      <c r="BC145" s="188"/>
      <c r="BD145" s="188"/>
      <c r="BE145" s="189"/>
      <c r="BF145" s="188"/>
      <c r="BG145" s="190"/>
      <c r="BH145" s="191"/>
      <c r="BI145" s="191"/>
      <c r="BJ145" s="190"/>
      <c r="BK145" s="190"/>
    </row>
    <row r="146" spans="1:63" hidden="1" x14ac:dyDescent="0.25">
      <c r="A146" s="186"/>
      <c r="B146" s="186"/>
      <c r="C146" s="187"/>
      <c r="D146" s="188"/>
      <c r="E146" s="188"/>
      <c r="F146" s="188"/>
      <c r="G146" s="188"/>
      <c r="H146" s="188"/>
      <c r="I146" s="189"/>
      <c r="J146" s="188"/>
      <c r="K146" s="190"/>
      <c r="L146" s="191"/>
      <c r="M146" s="191"/>
      <c r="N146" s="190"/>
      <c r="O146" s="190"/>
      <c r="Q146" s="186"/>
      <c r="R146" s="186"/>
      <c r="S146" s="187"/>
      <c r="T146" s="188"/>
      <c r="U146" s="191"/>
      <c r="V146" s="191"/>
      <c r="W146" s="191"/>
      <c r="X146" s="191"/>
      <c r="Y146" s="192"/>
      <c r="Z146" s="191"/>
      <c r="AA146" s="190"/>
      <c r="AB146" s="191"/>
      <c r="AC146" s="191"/>
      <c r="AD146" s="190"/>
      <c r="AE146" s="190"/>
      <c r="AG146" s="186"/>
      <c r="AH146" s="186"/>
      <c r="AI146" s="187"/>
      <c r="AJ146" s="188"/>
      <c r="AK146" s="188"/>
      <c r="AL146" s="188"/>
      <c r="AM146" s="188"/>
      <c r="AN146" s="188"/>
      <c r="AO146" s="189"/>
      <c r="AP146" s="188"/>
      <c r="AQ146" s="190"/>
      <c r="AR146" s="191"/>
      <c r="AS146" s="191"/>
      <c r="AT146" s="190"/>
      <c r="AU146" s="190"/>
      <c r="AW146" s="186"/>
      <c r="AX146" s="186"/>
      <c r="AY146" s="187"/>
      <c r="AZ146" s="188"/>
      <c r="BA146" s="188"/>
      <c r="BB146" s="188"/>
      <c r="BC146" s="188"/>
      <c r="BD146" s="188"/>
      <c r="BE146" s="189"/>
      <c r="BF146" s="188"/>
      <c r="BG146" s="190"/>
      <c r="BH146" s="191"/>
      <c r="BI146" s="191"/>
      <c r="BJ146" s="190"/>
      <c r="BK146" s="190"/>
    </row>
    <row r="147" spans="1:63" hidden="1" x14ac:dyDescent="0.25">
      <c r="A147" s="186"/>
      <c r="B147" s="186"/>
      <c r="C147" s="187"/>
      <c r="D147" s="188"/>
      <c r="E147" s="188"/>
      <c r="F147" s="188"/>
      <c r="G147" s="188"/>
      <c r="H147" s="188"/>
      <c r="I147" s="189"/>
      <c r="J147" s="188"/>
      <c r="K147" s="190"/>
      <c r="L147" s="191"/>
      <c r="M147" s="191"/>
      <c r="N147" s="190"/>
      <c r="O147" s="190"/>
      <c r="Q147" s="186"/>
      <c r="R147" s="186"/>
      <c r="S147" s="187"/>
      <c r="T147" s="188"/>
      <c r="U147" s="191"/>
      <c r="V147" s="191"/>
      <c r="W147" s="191"/>
      <c r="X147" s="191"/>
      <c r="Y147" s="192"/>
      <c r="Z147" s="191"/>
      <c r="AA147" s="190"/>
      <c r="AB147" s="191"/>
      <c r="AC147" s="191"/>
      <c r="AD147" s="190"/>
      <c r="AE147" s="190"/>
      <c r="AG147" s="186"/>
      <c r="AH147" s="186"/>
      <c r="AI147" s="187"/>
      <c r="AJ147" s="188"/>
      <c r="AK147" s="188"/>
      <c r="AL147" s="188"/>
      <c r="AM147" s="188"/>
      <c r="AN147" s="188"/>
      <c r="AO147" s="189"/>
      <c r="AP147" s="188"/>
      <c r="AQ147" s="190"/>
      <c r="AR147" s="191"/>
      <c r="AS147" s="191"/>
      <c r="AT147" s="190"/>
      <c r="AU147" s="190"/>
      <c r="AW147" s="186"/>
      <c r="AX147" s="186"/>
      <c r="AY147" s="187"/>
      <c r="AZ147" s="188"/>
      <c r="BA147" s="188"/>
      <c r="BB147" s="188"/>
      <c r="BC147" s="188"/>
      <c r="BD147" s="188"/>
      <c r="BE147" s="189"/>
      <c r="BF147" s="188"/>
      <c r="BG147" s="190"/>
      <c r="BH147" s="191"/>
      <c r="BI147" s="191"/>
      <c r="BJ147" s="190"/>
      <c r="BK147" s="190"/>
    </row>
    <row r="148" spans="1:63" hidden="1" x14ac:dyDescent="0.25">
      <c r="A148" s="186"/>
      <c r="B148" s="186"/>
      <c r="C148" s="187"/>
      <c r="D148" s="188"/>
      <c r="E148" s="188"/>
      <c r="F148" s="188"/>
      <c r="G148" s="188"/>
      <c r="H148" s="188"/>
      <c r="I148" s="189"/>
      <c r="J148" s="188"/>
      <c r="K148" s="190"/>
      <c r="L148" s="191"/>
      <c r="M148" s="191"/>
      <c r="N148" s="190"/>
      <c r="O148" s="190"/>
      <c r="Q148" s="186"/>
      <c r="R148" s="186"/>
      <c r="S148" s="187"/>
      <c r="T148" s="188"/>
      <c r="U148" s="191"/>
      <c r="V148" s="191"/>
      <c r="W148" s="191"/>
      <c r="X148" s="191"/>
      <c r="Y148" s="192"/>
      <c r="Z148" s="191"/>
      <c r="AA148" s="190"/>
      <c r="AB148" s="191"/>
      <c r="AC148" s="191"/>
      <c r="AD148" s="190"/>
      <c r="AE148" s="190"/>
      <c r="AG148" s="186"/>
      <c r="AH148" s="186"/>
      <c r="AI148" s="187"/>
      <c r="AJ148" s="188"/>
      <c r="AK148" s="188"/>
      <c r="AL148" s="188"/>
      <c r="AM148" s="188"/>
      <c r="AN148" s="188"/>
      <c r="AO148" s="189"/>
      <c r="AP148" s="188"/>
      <c r="AQ148" s="190"/>
      <c r="AR148" s="191"/>
      <c r="AS148" s="191"/>
      <c r="AT148" s="190"/>
      <c r="AU148" s="190"/>
      <c r="AW148" s="186"/>
      <c r="AX148" s="186"/>
      <c r="AY148" s="187"/>
      <c r="AZ148" s="188"/>
      <c r="BA148" s="188"/>
      <c r="BB148" s="188"/>
      <c r="BC148" s="188"/>
      <c r="BD148" s="188"/>
      <c r="BE148" s="189"/>
      <c r="BF148" s="188"/>
      <c r="BG148" s="190"/>
      <c r="BH148" s="191"/>
      <c r="BI148" s="191"/>
      <c r="BJ148" s="190"/>
      <c r="BK148" s="190"/>
    </row>
    <row r="149" spans="1:63" hidden="1" x14ac:dyDescent="0.25">
      <c r="A149" s="186"/>
      <c r="B149" s="186"/>
      <c r="C149" s="187"/>
      <c r="D149" s="188"/>
      <c r="E149" s="188"/>
      <c r="F149" s="188"/>
      <c r="G149" s="188"/>
      <c r="H149" s="188"/>
      <c r="I149" s="189"/>
      <c r="J149" s="188"/>
      <c r="K149" s="190"/>
      <c r="L149" s="191"/>
      <c r="M149" s="191"/>
      <c r="N149" s="190"/>
      <c r="O149" s="190"/>
      <c r="Q149" s="186"/>
      <c r="R149" s="186"/>
      <c r="S149" s="187"/>
      <c r="T149" s="188"/>
      <c r="U149" s="191"/>
      <c r="V149" s="191"/>
      <c r="W149" s="191"/>
      <c r="X149" s="191"/>
      <c r="Y149" s="192"/>
      <c r="Z149" s="191"/>
      <c r="AA149" s="190"/>
      <c r="AB149" s="191"/>
      <c r="AC149" s="191"/>
      <c r="AD149" s="190"/>
      <c r="AE149" s="190"/>
      <c r="AG149" s="186"/>
      <c r="AH149" s="186"/>
      <c r="AI149" s="187"/>
      <c r="AJ149" s="188"/>
      <c r="AK149" s="188"/>
      <c r="AL149" s="188"/>
      <c r="AM149" s="188"/>
      <c r="AN149" s="188"/>
      <c r="AO149" s="189"/>
      <c r="AP149" s="188"/>
      <c r="AQ149" s="190"/>
      <c r="AR149" s="191"/>
      <c r="AS149" s="191"/>
      <c r="AT149" s="190"/>
      <c r="AU149" s="190"/>
      <c r="AW149" s="186"/>
      <c r="AX149" s="186"/>
      <c r="AY149" s="187"/>
      <c r="AZ149" s="188"/>
      <c r="BA149" s="188"/>
      <c r="BB149" s="188"/>
      <c r="BC149" s="188"/>
      <c r="BD149" s="188"/>
      <c r="BE149" s="189"/>
      <c r="BF149" s="188"/>
      <c r="BG149" s="190"/>
      <c r="BH149" s="191"/>
      <c r="BI149" s="191"/>
      <c r="BJ149" s="190"/>
      <c r="BK149" s="190"/>
    </row>
    <row r="150" spans="1:63" hidden="1" x14ac:dyDescent="0.25">
      <c r="A150" s="186"/>
      <c r="B150" s="186"/>
      <c r="C150" s="187"/>
      <c r="D150" s="188"/>
      <c r="E150" s="188"/>
      <c r="F150" s="188"/>
      <c r="G150" s="188"/>
      <c r="H150" s="188"/>
      <c r="I150" s="189"/>
      <c r="J150" s="188"/>
      <c r="K150" s="190"/>
      <c r="L150" s="191"/>
      <c r="M150" s="191"/>
      <c r="N150" s="190"/>
      <c r="O150" s="190"/>
      <c r="Q150" s="186"/>
      <c r="R150" s="186"/>
      <c r="S150" s="187"/>
      <c r="T150" s="188"/>
      <c r="U150" s="191"/>
      <c r="V150" s="191"/>
      <c r="W150" s="191"/>
      <c r="X150" s="191"/>
      <c r="Y150" s="192"/>
      <c r="Z150" s="191"/>
      <c r="AA150" s="190"/>
      <c r="AB150" s="191"/>
      <c r="AC150" s="191"/>
      <c r="AD150" s="190"/>
      <c r="AE150" s="190"/>
      <c r="AG150" s="186"/>
      <c r="AH150" s="186"/>
      <c r="AI150" s="187"/>
      <c r="AJ150" s="188"/>
      <c r="AK150" s="188"/>
      <c r="AL150" s="188"/>
      <c r="AM150" s="188"/>
      <c r="AN150" s="188"/>
      <c r="AO150" s="189"/>
      <c r="AP150" s="188"/>
      <c r="AQ150" s="190"/>
      <c r="AR150" s="191"/>
      <c r="AS150" s="191"/>
      <c r="AT150" s="190"/>
      <c r="AU150" s="190"/>
      <c r="AW150" s="186"/>
      <c r="AX150" s="186"/>
      <c r="AY150" s="187"/>
      <c r="AZ150" s="188"/>
      <c r="BA150" s="188"/>
      <c r="BB150" s="188"/>
      <c r="BC150" s="188"/>
      <c r="BD150" s="188"/>
      <c r="BE150" s="189"/>
      <c r="BF150" s="188"/>
      <c r="BG150" s="190"/>
      <c r="BH150" s="191"/>
      <c r="BI150" s="191"/>
      <c r="BJ150" s="190"/>
      <c r="BK150" s="190"/>
    </row>
    <row r="151" spans="1:63" hidden="1" x14ac:dyDescent="0.25">
      <c r="A151" s="186"/>
      <c r="B151" s="186"/>
      <c r="C151" s="187"/>
      <c r="D151" s="188"/>
      <c r="E151" s="188"/>
      <c r="F151" s="188"/>
      <c r="G151" s="188"/>
      <c r="H151" s="188"/>
      <c r="I151" s="189"/>
      <c r="J151" s="188"/>
      <c r="K151" s="190"/>
      <c r="L151" s="191"/>
      <c r="M151" s="191"/>
      <c r="N151" s="190"/>
      <c r="O151" s="190"/>
      <c r="Q151" s="186"/>
      <c r="R151" s="186"/>
      <c r="S151" s="187"/>
      <c r="T151" s="188"/>
      <c r="U151" s="191"/>
      <c r="V151" s="191"/>
      <c r="W151" s="191"/>
      <c r="X151" s="191"/>
      <c r="Y151" s="192"/>
      <c r="Z151" s="191"/>
      <c r="AA151" s="190"/>
      <c r="AB151" s="188"/>
      <c r="AC151" s="188"/>
      <c r="AD151" s="190"/>
      <c r="AE151" s="188"/>
      <c r="AG151" s="186"/>
      <c r="AH151" s="186"/>
      <c r="AI151" s="187"/>
      <c r="AJ151" s="188"/>
      <c r="AK151" s="188"/>
      <c r="AL151" s="188"/>
      <c r="AM151" s="188"/>
      <c r="AN151" s="188"/>
      <c r="AO151" s="189"/>
      <c r="AP151" s="188"/>
      <c r="AQ151" s="190"/>
      <c r="AR151" s="191"/>
      <c r="AS151" s="191"/>
      <c r="AT151" s="190"/>
      <c r="AU151" s="190"/>
      <c r="AW151" s="186"/>
      <c r="AX151" s="186"/>
      <c r="AY151" s="187"/>
      <c r="AZ151" s="188"/>
      <c r="BA151" s="188"/>
      <c r="BB151" s="188"/>
      <c r="BC151" s="188"/>
      <c r="BD151" s="188"/>
      <c r="BE151" s="189"/>
      <c r="BF151" s="188"/>
      <c r="BG151" s="190"/>
      <c r="BH151" s="191"/>
      <c r="BI151" s="191"/>
      <c r="BJ151" s="190"/>
      <c r="BK151" s="190"/>
    </row>
    <row r="152" spans="1:63" hidden="1" x14ac:dyDescent="0.25">
      <c r="A152" s="186"/>
      <c r="B152" s="186"/>
      <c r="C152" s="187"/>
      <c r="D152" s="188"/>
      <c r="E152" s="188"/>
      <c r="F152" s="188"/>
      <c r="G152" s="188"/>
      <c r="H152" s="188"/>
      <c r="I152" s="189"/>
      <c r="J152" s="188"/>
      <c r="K152" s="190"/>
      <c r="L152" s="191"/>
      <c r="M152" s="191"/>
      <c r="N152" s="190"/>
      <c r="O152" s="190"/>
      <c r="Q152" s="186"/>
      <c r="R152" s="186"/>
      <c r="S152" s="187"/>
      <c r="T152" s="188"/>
      <c r="U152" s="191"/>
      <c r="V152" s="191"/>
      <c r="W152" s="191"/>
      <c r="X152" s="191"/>
      <c r="Y152" s="192"/>
      <c r="Z152" s="191"/>
      <c r="AA152" s="190"/>
      <c r="AB152" s="191"/>
      <c r="AC152" s="191"/>
      <c r="AD152" s="190"/>
      <c r="AE152" s="190"/>
      <c r="AG152" s="186"/>
      <c r="AH152" s="186"/>
      <c r="AI152" s="187"/>
      <c r="AJ152" s="188"/>
      <c r="AK152" s="188"/>
      <c r="AL152" s="188"/>
      <c r="AM152" s="188"/>
      <c r="AN152" s="188"/>
      <c r="AO152" s="189"/>
      <c r="AP152" s="188"/>
      <c r="AQ152" s="190"/>
      <c r="AR152" s="191"/>
      <c r="AS152" s="191"/>
      <c r="AT152" s="190"/>
      <c r="AU152" s="190"/>
      <c r="AW152" s="186"/>
      <c r="AX152" s="186"/>
      <c r="AY152" s="187"/>
      <c r="AZ152" s="188"/>
      <c r="BA152" s="188"/>
      <c r="BB152" s="188"/>
      <c r="BC152" s="188"/>
      <c r="BD152" s="188"/>
      <c r="BE152" s="189"/>
      <c r="BF152" s="188"/>
      <c r="BG152" s="190"/>
      <c r="BH152" s="191"/>
      <c r="BI152" s="191"/>
      <c r="BJ152" s="190"/>
      <c r="BK152" s="190"/>
    </row>
    <row r="153" spans="1:63" hidden="1" x14ac:dyDescent="0.25">
      <c r="A153" s="186"/>
      <c r="B153" s="186"/>
      <c r="C153" s="187"/>
      <c r="D153" s="188"/>
      <c r="E153" s="188"/>
      <c r="F153" s="188"/>
      <c r="G153" s="188"/>
      <c r="H153" s="188"/>
      <c r="I153" s="189"/>
      <c r="J153" s="188"/>
      <c r="K153" s="190"/>
      <c r="L153" s="191"/>
      <c r="M153" s="191"/>
      <c r="N153" s="190"/>
      <c r="O153" s="190"/>
      <c r="Q153" s="186"/>
      <c r="R153" s="186"/>
      <c r="S153" s="187"/>
      <c r="T153" s="188"/>
      <c r="U153" s="191"/>
      <c r="V153" s="191"/>
      <c r="W153" s="191"/>
      <c r="X153" s="191"/>
      <c r="Y153" s="192"/>
      <c r="Z153" s="191"/>
      <c r="AA153" s="190"/>
      <c r="AB153" s="191"/>
      <c r="AC153" s="191"/>
      <c r="AD153" s="190"/>
      <c r="AE153" s="190"/>
      <c r="AG153" s="186"/>
      <c r="AH153" s="186"/>
      <c r="AI153" s="187"/>
      <c r="AJ153" s="188"/>
      <c r="AK153" s="188"/>
      <c r="AL153" s="188"/>
      <c r="AM153" s="188"/>
      <c r="AN153" s="188"/>
      <c r="AO153" s="189"/>
      <c r="AP153" s="188"/>
      <c r="AQ153" s="190"/>
      <c r="AR153" s="191"/>
      <c r="AS153" s="191"/>
      <c r="AT153" s="190"/>
      <c r="AU153" s="190"/>
      <c r="AW153" s="186"/>
      <c r="AX153" s="186"/>
      <c r="AY153" s="187"/>
      <c r="AZ153" s="188"/>
      <c r="BA153" s="188"/>
      <c r="BB153" s="188"/>
      <c r="BC153" s="188"/>
      <c r="BD153" s="188"/>
      <c r="BE153" s="189"/>
      <c r="BF153" s="188"/>
      <c r="BG153" s="190"/>
      <c r="BH153" s="191"/>
      <c r="BI153" s="191"/>
      <c r="BJ153" s="190"/>
      <c r="BK153" s="190"/>
    </row>
    <row r="154" spans="1:63" hidden="1" x14ac:dyDescent="0.25">
      <c r="A154" s="186"/>
      <c r="B154" s="186"/>
      <c r="C154" s="187"/>
      <c r="D154" s="188"/>
      <c r="E154" s="188"/>
      <c r="F154" s="188"/>
      <c r="G154" s="188"/>
      <c r="H154" s="188"/>
      <c r="I154" s="189"/>
      <c r="J154" s="188"/>
      <c r="K154" s="190"/>
      <c r="L154" s="191"/>
      <c r="M154" s="191"/>
      <c r="N154" s="190"/>
      <c r="O154" s="190"/>
      <c r="Q154" s="186"/>
      <c r="R154" s="186"/>
      <c r="S154" s="187"/>
      <c r="T154" s="188"/>
      <c r="U154" s="191"/>
      <c r="V154" s="191"/>
      <c r="W154" s="191"/>
      <c r="X154" s="191"/>
      <c r="Y154" s="192"/>
      <c r="Z154" s="191"/>
      <c r="AA154" s="190"/>
      <c r="AB154" s="191"/>
      <c r="AC154" s="191"/>
      <c r="AD154" s="190"/>
      <c r="AE154" s="190"/>
      <c r="AG154" s="186"/>
      <c r="AH154" s="186"/>
      <c r="AI154" s="187"/>
      <c r="AJ154" s="188"/>
      <c r="AK154" s="188"/>
      <c r="AL154" s="188"/>
      <c r="AM154" s="188"/>
      <c r="AN154" s="188"/>
      <c r="AO154" s="189"/>
      <c r="AP154" s="188"/>
      <c r="AQ154" s="190"/>
      <c r="AR154" s="191"/>
      <c r="AS154" s="191"/>
      <c r="AT154" s="190"/>
      <c r="AU154" s="190"/>
      <c r="AW154" s="186"/>
      <c r="AX154" s="186"/>
      <c r="AY154" s="187"/>
      <c r="AZ154" s="188"/>
      <c r="BA154" s="188"/>
      <c r="BB154" s="188"/>
      <c r="BC154" s="188"/>
      <c r="BD154" s="188"/>
      <c r="BE154" s="189"/>
      <c r="BF154" s="188"/>
      <c r="BG154" s="190"/>
      <c r="BH154" s="191"/>
      <c r="BI154" s="191"/>
      <c r="BJ154" s="190"/>
      <c r="BK154" s="190"/>
    </row>
    <row r="155" spans="1:63" hidden="1" x14ac:dyDescent="0.25">
      <c r="A155" s="186"/>
      <c r="B155" s="186"/>
      <c r="C155" s="187"/>
      <c r="D155" s="188"/>
      <c r="E155" s="188"/>
      <c r="F155" s="188"/>
      <c r="G155" s="188"/>
      <c r="H155" s="188"/>
      <c r="I155" s="189"/>
      <c r="J155" s="188"/>
      <c r="K155" s="190"/>
      <c r="L155" s="191"/>
      <c r="M155" s="191"/>
      <c r="N155" s="190"/>
      <c r="O155" s="190"/>
      <c r="Q155" s="186"/>
      <c r="R155" s="186"/>
      <c r="S155" s="187"/>
      <c r="T155" s="188"/>
      <c r="U155" s="191"/>
      <c r="V155" s="191"/>
      <c r="W155" s="191"/>
      <c r="X155" s="191"/>
      <c r="Y155" s="192"/>
      <c r="Z155" s="191"/>
      <c r="AA155" s="190"/>
      <c r="AB155" s="191"/>
      <c r="AC155" s="191"/>
      <c r="AD155" s="190"/>
      <c r="AE155" s="190"/>
      <c r="AG155" s="186"/>
      <c r="AH155" s="186"/>
      <c r="AI155" s="187"/>
      <c r="AJ155" s="188"/>
      <c r="AK155" s="188"/>
      <c r="AL155" s="188"/>
      <c r="AM155" s="188"/>
      <c r="AN155" s="188"/>
      <c r="AO155" s="189"/>
      <c r="AP155" s="188"/>
      <c r="AQ155" s="190"/>
      <c r="AR155" s="191"/>
      <c r="AS155" s="191"/>
      <c r="AT155" s="190"/>
      <c r="AU155" s="190"/>
      <c r="AW155" s="186"/>
      <c r="AX155" s="186"/>
      <c r="AY155" s="187"/>
      <c r="AZ155" s="188"/>
      <c r="BA155" s="188"/>
      <c r="BB155" s="188"/>
      <c r="BC155" s="188"/>
      <c r="BD155" s="188"/>
      <c r="BE155" s="189"/>
      <c r="BF155" s="188"/>
      <c r="BG155" s="190"/>
      <c r="BH155" s="191"/>
      <c r="BI155" s="191"/>
      <c r="BJ155" s="190"/>
      <c r="BK155" s="190"/>
    </row>
    <row r="156" spans="1:63" hidden="1" x14ac:dyDescent="0.25">
      <c r="A156" s="186"/>
      <c r="B156" s="186"/>
      <c r="C156" s="187"/>
      <c r="D156" s="188"/>
      <c r="E156" s="188"/>
      <c r="F156" s="188"/>
      <c r="G156" s="188"/>
      <c r="H156" s="188"/>
      <c r="I156" s="189"/>
      <c r="J156" s="188"/>
      <c r="K156" s="190"/>
      <c r="L156" s="191"/>
      <c r="M156" s="191"/>
      <c r="N156" s="190"/>
      <c r="O156" s="190"/>
      <c r="Q156" s="186"/>
      <c r="R156" s="186"/>
      <c r="S156" s="187"/>
      <c r="T156" s="188"/>
      <c r="U156" s="191"/>
      <c r="V156" s="191"/>
      <c r="W156" s="191"/>
      <c r="X156" s="191"/>
      <c r="Y156" s="192"/>
      <c r="Z156" s="191"/>
      <c r="AA156" s="190"/>
      <c r="AB156" s="191"/>
      <c r="AC156" s="191"/>
      <c r="AD156" s="190"/>
      <c r="AE156" s="190"/>
      <c r="AG156" s="186"/>
      <c r="AH156" s="186"/>
      <c r="AI156" s="187"/>
      <c r="AJ156" s="188"/>
      <c r="AK156" s="188"/>
      <c r="AL156" s="188"/>
      <c r="AM156" s="188"/>
      <c r="AN156" s="188"/>
      <c r="AO156" s="189"/>
      <c r="AP156" s="188"/>
      <c r="AQ156" s="190"/>
      <c r="AR156" s="191"/>
      <c r="AS156" s="191"/>
      <c r="AT156" s="190"/>
      <c r="AU156" s="190"/>
      <c r="AW156" s="186"/>
      <c r="AX156" s="186"/>
      <c r="AY156" s="187"/>
      <c r="AZ156" s="188"/>
      <c r="BA156" s="188"/>
      <c r="BB156" s="188"/>
      <c r="BC156" s="188"/>
      <c r="BD156" s="188"/>
      <c r="BE156" s="189"/>
      <c r="BF156" s="188"/>
      <c r="BG156" s="190"/>
      <c r="BH156" s="191"/>
      <c r="BI156" s="191"/>
      <c r="BJ156" s="190"/>
      <c r="BK156" s="190"/>
    </row>
    <row r="157" spans="1:63" hidden="1" x14ac:dyDescent="0.25">
      <c r="A157" s="186"/>
      <c r="B157" s="186"/>
      <c r="C157" s="187"/>
      <c r="D157" s="188"/>
      <c r="E157" s="188"/>
      <c r="F157" s="188"/>
      <c r="G157" s="188"/>
      <c r="H157" s="188"/>
      <c r="I157" s="189"/>
      <c r="J157" s="188"/>
      <c r="K157" s="190"/>
      <c r="L157" s="191"/>
      <c r="M157" s="191"/>
      <c r="N157" s="190"/>
      <c r="O157" s="190"/>
      <c r="Q157" s="186"/>
      <c r="R157" s="186"/>
      <c r="S157" s="187"/>
      <c r="T157" s="188"/>
      <c r="U157" s="191"/>
      <c r="V157" s="191"/>
      <c r="W157" s="191"/>
      <c r="X157" s="191"/>
      <c r="Y157" s="192"/>
      <c r="Z157" s="191"/>
      <c r="AA157" s="190"/>
      <c r="AB157" s="191"/>
      <c r="AC157" s="191"/>
      <c r="AD157" s="190"/>
      <c r="AE157" s="190"/>
      <c r="AG157" s="186"/>
      <c r="AH157" s="186"/>
      <c r="AI157" s="187"/>
      <c r="AJ157" s="188"/>
      <c r="AK157" s="188"/>
      <c r="AL157" s="188"/>
      <c r="AM157" s="188"/>
      <c r="AN157" s="188"/>
      <c r="AO157" s="189"/>
      <c r="AP157" s="188"/>
      <c r="AQ157" s="190"/>
      <c r="AR157" s="191"/>
      <c r="AS157" s="191"/>
      <c r="AT157" s="190"/>
      <c r="AU157" s="190"/>
      <c r="AW157" s="186"/>
      <c r="AX157" s="186"/>
      <c r="AY157" s="187"/>
      <c r="AZ157" s="188"/>
      <c r="BA157" s="188"/>
      <c r="BB157" s="188"/>
      <c r="BC157" s="188"/>
      <c r="BD157" s="188"/>
      <c r="BE157" s="189"/>
      <c r="BF157" s="188"/>
      <c r="BG157" s="190"/>
      <c r="BH157" s="191"/>
      <c r="BI157" s="191"/>
      <c r="BJ157" s="190"/>
      <c r="BK157" s="190"/>
    </row>
    <row r="158" spans="1:63" hidden="1" x14ac:dyDescent="0.25">
      <c r="A158" s="186"/>
      <c r="B158" s="186"/>
      <c r="C158" s="187"/>
      <c r="D158" s="188"/>
      <c r="E158" s="188"/>
      <c r="F158" s="188"/>
      <c r="G158" s="188"/>
      <c r="H158" s="188"/>
      <c r="I158" s="189"/>
      <c r="J158" s="188"/>
      <c r="K158" s="190"/>
      <c r="L158" s="191"/>
      <c r="M158" s="191"/>
      <c r="N158" s="190"/>
      <c r="O158" s="190"/>
      <c r="Q158" s="186"/>
      <c r="R158" s="186"/>
      <c r="S158" s="187"/>
      <c r="T158" s="188"/>
      <c r="U158" s="191"/>
      <c r="V158" s="191"/>
      <c r="W158" s="191"/>
      <c r="X158" s="191"/>
      <c r="Y158" s="192"/>
      <c r="Z158" s="191"/>
      <c r="AA158" s="190"/>
      <c r="AB158" s="191"/>
      <c r="AC158" s="191"/>
      <c r="AD158" s="190"/>
      <c r="AE158" s="190"/>
      <c r="AG158" s="186"/>
      <c r="AH158" s="186"/>
      <c r="AI158" s="187"/>
      <c r="AJ158" s="188"/>
      <c r="AK158" s="188"/>
      <c r="AL158" s="188"/>
      <c r="AM158" s="188"/>
      <c r="AN158" s="188"/>
      <c r="AO158" s="189"/>
      <c r="AP158" s="188"/>
      <c r="AQ158" s="190"/>
      <c r="AR158" s="191"/>
      <c r="AS158" s="191"/>
      <c r="AT158" s="190"/>
      <c r="AU158" s="190"/>
      <c r="AW158" s="186"/>
      <c r="AX158" s="186"/>
      <c r="AY158" s="187"/>
      <c r="AZ158" s="188"/>
      <c r="BA158" s="188"/>
      <c r="BB158" s="188"/>
      <c r="BC158" s="188"/>
      <c r="BD158" s="188"/>
      <c r="BE158" s="189"/>
      <c r="BF158" s="188"/>
      <c r="BG158" s="190"/>
      <c r="BH158" s="191"/>
      <c r="BI158" s="191"/>
      <c r="BJ158" s="190"/>
      <c r="BK158" s="190"/>
    </row>
    <row r="159" spans="1:63" hidden="1" x14ac:dyDescent="0.25">
      <c r="A159" s="186"/>
      <c r="B159" s="186"/>
      <c r="C159" s="187"/>
      <c r="D159" s="188"/>
      <c r="E159" s="188"/>
      <c r="F159" s="188"/>
      <c r="G159" s="188"/>
      <c r="H159" s="188"/>
      <c r="I159" s="189"/>
      <c r="J159" s="188"/>
      <c r="K159" s="190"/>
      <c r="L159" s="191"/>
      <c r="M159" s="191"/>
      <c r="N159" s="190"/>
      <c r="O159" s="190"/>
      <c r="Q159" s="186"/>
      <c r="R159" s="186"/>
      <c r="S159" s="187"/>
      <c r="T159" s="188"/>
      <c r="U159" s="191"/>
      <c r="V159" s="191"/>
      <c r="W159" s="191"/>
      <c r="X159" s="191"/>
      <c r="Y159" s="192"/>
      <c r="Z159" s="191"/>
      <c r="AA159" s="190"/>
      <c r="AB159" s="191"/>
      <c r="AC159" s="191"/>
      <c r="AD159" s="190"/>
      <c r="AE159" s="190"/>
      <c r="AG159" s="186"/>
      <c r="AH159" s="186"/>
      <c r="AI159" s="187"/>
      <c r="AJ159" s="188"/>
      <c r="AK159" s="188"/>
      <c r="AL159" s="188"/>
      <c r="AM159" s="188"/>
      <c r="AN159" s="188"/>
      <c r="AO159" s="189"/>
      <c r="AP159" s="188"/>
      <c r="AQ159" s="190"/>
      <c r="AR159" s="191"/>
      <c r="AS159" s="191"/>
      <c r="AT159" s="190"/>
      <c r="AU159" s="190"/>
      <c r="AW159" s="186"/>
      <c r="AX159" s="186"/>
      <c r="AY159" s="187"/>
      <c r="AZ159" s="188"/>
      <c r="BA159" s="188"/>
      <c r="BB159" s="188"/>
      <c r="BC159" s="188"/>
      <c r="BD159" s="188"/>
      <c r="BE159" s="189"/>
      <c r="BF159" s="188"/>
      <c r="BG159" s="190"/>
      <c r="BH159" s="191"/>
      <c r="BI159" s="191"/>
      <c r="BJ159" s="190"/>
      <c r="BK159" s="190"/>
    </row>
    <row r="160" spans="1:63" hidden="1" x14ac:dyDescent="0.25">
      <c r="A160" s="186"/>
      <c r="B160" s="186"/>
      <c r="C160" s="187"/>
      <c r="D160" s="188"/>
      <c r="E160" s="188"/>
      <c r="F160" s="188"/>
      <c r="G160" s="188"/>
      <c r="H160" s="188"/>
      <c r="I160" s="189"/>
      <c r="J160" s="188"/>
      <c r="K160" s="190"/>
      <c r="L160" s="191"/>
      <c r="M160" s="191"/>
      <c r="N160" s="190"/>
      <c r="O160" s="190"/>
      <c r="Q160" s="186"/>
      <c r="R160" s="186"/>
      <c r="S160" s="187"/>
      <c r="T160" s="188"/>
      <c r="U160" s="191"/>
      <c r="V160" s="191"/>
      <c r="W160" s="191"/>
      <c r="X160" s="191"/>
      <c r="Y160" s="192"/>
      <c r="Z160" s="191"/>
      <c r="AA160" s="190"/>
      <c r="AB160" s="191"/>
      <c r="AC160" s="191"/>
      <c r="AD160" s="190"/>
      <c r="AE160" s="190"/>
      <c r="AG160" s="186"/>
      <c r="AH160" s="186"/>
      <c r="AI160" s="187"/>
      <c r="AJ160" s="188"/>
      <c r="AK160" s="188"/>
      <c r="AL160" s="188"/>
      <c r="AM160" s="188"/>
      <c r="AN160" s="188"/>
      <c r="AO160" s="189"/>
      <c r="AP160" s="188"/>
      <c r="AQ160" s="190"/>
      <c r="AR160" s="191"/>
      <c r="AS160" s="191"/>
      <c r="AT160" s="190"/>
      <c r="AU160" s="190"/>
      <c r="AW160" s="186"/>
      <c r="AX160" s="186"/>
      <c r="AY160" s="187"/>
      <c r="AZ160" s="188"/>
      <c r="BA160" s="188"/>
      <c r="BB160" s="188"/>
      <c r="BC160" s="188"/>
      <c r="BD160" s="188"/>
      <c r="BE160" s="189"/>
      <c r="BF160" s="188"/>
      <c r="BG160" s="190"/>
      <c r="BH160" s="191"/>
      <c r="BI160" s="191"/>
      <c r="BJ160" s="190"/>
      <c r="BK160" s="190"/>
    </row>
    <row r="161" spans="1:63" hidden="1" x14ac:dyDescent="0.25">
      <c r="A161" s="186"/>
      <c r="B161" s="186"/>
      <c r="C161" s="187"/>
      <c r="D161" s="188"/>
      <c r="E161" s="188"/>
      <c r="F161" s="188"/>
      <c r="G161" s="188"/>
      <c r="H161" s="188"/>
      <c r="I161" s="189"/>
      <c r="J161" s="188"/>
      <c r="K161" s="190"/>
      <c r="L161" s="191"/>
      <c r="M161" s="191"/>
      <c r="N161" s="190"/>
      <c r="O161" s="190"/>
      <c r="Q161" s="186"/>
      <c r="R161" s="186"/>
      <c r="S161" s="187"/>
      <c r="T161" s="188"/>
      <c r="U161" s="191"/>
      <c r="V161" s="191"/>
      <c r="W161" s="191"/>
      <c r="X161" s="191"/>
      <c r="Y161" s="192"/>
      <c r="Z161" s="191"/>
      <c r="AA161" s="190"/>
      <c r="AB161" s="191"/>
      <c r="AC161" s="191"/>
      <c r="AD161" s="190"/>
      <c r="AE161" s="190"/>
      <c r="AG161" s="186"/>
      <c r="AH161" s="186"/>
      <c r="AI161" s="187"/>
      <c r="AJ161" s="188"/>
      <c r="AK161" s="188"/>
      <c r="AL161" s="188"/>
      <c r="AM161" s="188"/>
      <c r="AN161" s="188"/>
      <c r="AO161" s="189"/>
      <c r="AP161" s="188"/>
      <c r="AQ161" s="190"/>
      <c r="AR161" s="191"/>
      <c r="AS161" s="191"/>
      <c r="AT161" s="190"/>
      <c r="AU161" s="190"/>
      <c r="AW161" s="186"/>
      <c r="AX161" s="186"/>
      <c r="AY161" s="187"/>
      <c r="AZ161" s="188"/>
      <c r="BA161" s="188"/>
      <c r="BB161" s="188"/>
      <c r="BC161" s="188"/>
      <c r="BD161" s="188"/>
      <c r="BE161" s="189"/>
      <c r="BF161" s="188"/>
      <c r="BG161" s="190"/>
      <c r="BH161" s="191"/>
      <c r="BI161" s="191"/>
      <c r="BJ161" s="190"/>
      <c r="BK161" s="190"/>
    </row>
    <row r="162" spans="1:63" hidden="1" x14ac:dyDescent="0.25">
      <c r="A162" s="186"/>
      <c r="B162" s="186"/>
      <c r="C162" s="187"/>
      <c r="D162" s="188"/>
      <c r="E162" s="188"/>
      <c r="F162" s="188"/>
      <c r="G162" s="188"/>
      <c r="H162" s="188"/>
      <c r="I162" s="189"/>
      <c r="J162" s="188"/>
      <c r="K162" s="190"/>
      <c r="L162" s="191"/>
      <c r="M162" s="191"/>
      <c r="N162" s="190"/>
      <c r="O162" s="190"/>
      <c r="Q162" s="186"/>
      <c r="R162" s="186"/>
      <c r="S162" s="187"/>
      <c r="T162" s="188"/>
      <c r="U162" s="191"/>
      <c r="V162" s="191"/>
      <c r="W162" s="191"/>
      <c r="X162" s="191"/>
      <c r="Y162" s="192"/>
      <c r="Z162" s="191"/>
      <c r="AA162" s="190"/>
      <c r="AB162" s="191"/>
      <c r="AC162" s="191"/>
      <c r="AD162" s="190"/>
      <c r="AE162" s="190"/>
      <c r="AG162" s="186"/>
      <c r="AH162" s="186"/>
      <c r="AI162" s="187"/>
      <c r="AJ162" s="188"/>
      <c r="AK162" s="188"/>
      <c r="AL162" s="188"/>
      <c r="AM162" s="188"/>
      <c r="AN162" s="188"/>
      <c r="AO162" s="189"/>
      <c r="AP162" s="188"/>
      <c r="AQ162" s="190"/>
      <c r="AR162" s="191"/>
      <c r="AS162" s="191"/>
      <c r="AT162" s="190"/>
      <c r="AU162" s="190"/>
      <c r="AW162" s="186"/>
      <c r="AX162" s="186"/>
      <c r="AY162" s="187"/>
      <c r="AZ162" s="188"/>
      <c r="BA162" s="188"/>
      <c r="BB162" s="188"/>
      <c r="BC162" s="188"/>
      <c r="BD162" s="188"/>
      <c r="BE162" s="189"/>
      <c r="BF162" s="188"/>
      <c r="BG162" s="190"/>
      <c r="BH162" s="191"/>
      <c r="BI162" s="191"/>
      <c r="BJ162" s="190"/>
      <c r="BK162" s="190"/>
    </row>
    <row r="163" spans="1:63" hidden="1" x14ac:dyDescent="0.25">
      <c r="A163" s="186"/>
      <c r="B163" s="186"/>
      <c r="C163" s="187"/>
      <c r="D163" s="188"/>
      <c r="E163" s="188"/>
      <c r="F163" s="188"/>
      <c r="G163" s="188"/>
      <c r="H163" s="188"/>
      <c r="I163" s="189"/>
      <c r="J163" s="188"/>
      <c r="K163" s="190"/>
      <c r="L163" s="191"/>
      <c r="M163" s="191"/>
      <c r="N163" s="190"/>
      <c r="O163" s="190"/>
      <c r="Q163" s="186"/>
      <c r="R163" s="186"/>
      <c r="S163" s="187"/>
      <c r="T163" s="188"/>
      <c r="U163" s="191"/>
      <c r="V163" s="191"/>
      <c r="W163" s="191"/>
      <c r="X163" s="191"/>
      <c r="Y163" s="192"/>
      <c r="Z163" s="191"/>
      <c r="AA163" s="190"/>
      <c r="AB163" s="191"/>
      <c r="AC163" s="191"/>
      <c r="AD163" s="190"/>
      <c r="AE163" s="190"/>
      <c r="AG163" s="186"/>
      <c r="AH163" s="186"/>
      <c r="AI163" s="187"/>
      <c r="AJ163" s="188"/>
      <c r="AK163" s="188"/>
      <c r="AL163" s="188"/>
      <c r="AM163" s="188"/>
      <c r="AN163" s="188"/>
      <c r="AO163" s="189"/>
      <c r="AP163" s="188"/>
      <c r="AQ163" s="190"/>
      <c r="AR163" s="191"/>
      <c r="AS163" s="191"/>
      <c r="AT163" s="190"/>
      <c r="AU163" s="190"/>
      <c r="AW163" s="186"/>
      <c r="AX163" s="186"/>
      <c r="AY163" s="187"/>
      <c r="AZ163" s="188"/>
      <c r="BA163" s="188"/>
      <c r="BB163" s="188"/>
      <c r="BC163" s="188"/>
      <c r="BD163" s="188"/>
      <c r="BE163" s="189"/>
      <c r="BF163" s="188"/>
      <c r="BG163" s="190"/>
      <c r="BH163" s="191"/>
      <c r="BI163" s="191"/>
      <c r="BJ163" s="190"/>
      <c r="BK163" s="190"/>
    </row>
    <row r="164" spans="1:63" hidden="1" x14ac:dyDescent="0.25">
      <c r="A164" s="186"/>
      <c r="B164" s="186"/>
      <c r="C164" s="187"/>
      <c r="D164" s="188"/>
      <c r="E164" s="188"/>
      <c r="F164" s="188"/>
      <c r="G164" s="188"/>
      <c r="H164" s="188"/>
      <c r="I164" s="189"/>
      <c r="J164" s="188"/>
      <c r="K164" s="190"/>
      <c r="L164" s="191"/>
      <c r="M164" s="191"/>
      <c r="N164" s="190"/>
      <c r="O164" s="190"/>
      <c r="Q164" s="186"/>
      <c r="R164" s="186"/>
      <c r="S164" s="187"/>
      <c r="T164" s="188"/>
      <c r="U164" s="191"/>
      <c r="V164" s="191"/>
      <c r="W164" s="191"/>
      <c r="X164" s="191"/>
      <c r="Y164" s="192"/>
      <c r="Z164" s="191"/>
      <c r="AA164" s="190"/>
      <c r="AB164" s="191"/>
      <c r="AC164" s="191"/>
      <c r="AD164" s="190"/>
      <c r="AE164" s="190"/>
      <c r="AG164" s="186"/>
      <c r="AH164" s="186"/>
      <c r="AI164" s="187"/>
      <c r="AJ164" s="188"/>
      <c r="AK164" s="188"/>
      <c r="AL164" s="188"/>
      <c r="AM164" s="188"/>
      <c r="AN164" s="188"/>
      <c r="AO164" s="189"/>
      <c r="AP164" s="188"/>
      <c r="AQ164" s="190"/>
      <c r="AR164" s="191"/>
      <c r="AS164" s="191"/>
      <c r="AT164" s="190"/>
      <c r="AU164" s="190"/>
      <c r="AW164" s="186"/>
      <c r="AX164" s="186"/>
      <c r="AY164" s="187"/>
      <c r="AZ164" s="188"/>
      <c r="BA164" s="188"/>
      <c r="BB164" s="188"/>
      <c r="BC164" s="188"/>
      <c r="BD164" s="188"/>
      <c r="BE164" s="189"/>
      <c r="BF164" s="188"/>
      <c r="BG164" s="190"/>
      <c r="BH164" s="191"/>
      <c r="BI164" s="191"/>
      <c r="BJ164" s="190"/>
      <c r="BK164" s="190"/>
    </row>
    <row r="165" spans="1:63" hidden="1" x14ac:dyDescent="0.25">
      <c r="A165" s="186"/>
      <c r="B165" s="186"/>
      <c r="C165" s="187"/>
      <c r="D165" s="188"/>
      <c r="E165" s="188"/>
      <c r="F165" s="188"/>
      <c r="G165" s="188"/>
      <c r="H165" s="188"/>
      <c r="I165" s="189"/>
      <c r="J165" s="188"/>
      <c r="K165" s="190"/>
      <c r="L165" s="191"/>
      <c r="M165" s="191"/>
      <c r="N165" s="190"/>
      <c r="O165" s="190"/>
      <c r="Q165" s="186"/>
      <c r="R165" s="186"/>
      <c r="S165" s="187"/>
      <c r="T165" s="188"/>
      <c r="U165" s="191"/>
      <c r="V165" s="191"/>
      <c r="W165" s="191"/>
      <c r="X165" s="191"/>
      <c r="Y165" s="192"/>
      <c r="Z165" s="191"/>
      <c r="AA165" s="190"/>
      <c r="AB165" s="191"/>
      <c r="AC165" s="191"/>
      <c r="AD165" s="190"/>
      <c r="AE165" s="188"/>
      <c r="AG165" s="186"/>
      <c r="AH165" s="186"/>
      <c r="AI165" s="187"/>
      <c r="AJ165" s="188"/>
      <c r="AK165" s="188"/>
      <c r="AL165" s="188"/>
      <c r="AM165" s="188"/>
      <c r="AN165" s="188"/>
      <c r="AO165" s="189"/>
      <c r="AP165" s="188"/>
      <c r="AQ165" s="190"/>
      <c r="AR165" s="191"/>
      <c r="AS165" s="191"/>
      <c r="AT165" s="190"/>
      <c r="AU165" s="190"/>
      <c r="AW165" s="186"/>
      <c r="AX165" s="186"/>
      <c r="AY165" s="187"/>
      <c r="AZ165" s="188"/>
      <c r="BA165" s="188"/>
      <c r="BB165" s="188"/>
      <c r="BC165" s="188"/>
      <c r="BD165" s="188"/>
      <c r="BE165" s="189"/>
      <c r="BF165" s="188"/>
      <c r="BG165" s="190"/>
      <c r="BH165" s="191"/>
      <c r="BI165" s="191"/>
      <c r="BJ165" s="190"/>
      <c r="BK165" s="190"/>
    </row>
    <row r="166" spans="1:63" hidden="1" x14ac:dyDescent="0.25">
      <c r="A166" s="186"/>
      <c r="B166" s="186"/>
      <c r="C166" s="187"/>
      <c r="D166" s="188"/>
      <c r="E166" s="188"/>
      <c r="F166" s="188"/>
      <c r="G166" s="188"/>
      <c r="H166" s="188"/>
      <c r="I166" s="189"/>
      <c r="J166" s="188"/>
      <c r="K166" s="190"/>
      <c r="L166" s="191"/>
      <c r="M166" s="191"/>
      <c r="N166" s="190"/>
      <c r="O166" s="190"/>
      <c r="Q166" s="186"/>
      <c r="R166" s="186"/>
      <c r="S166" s="187"/>
      <c r="T166" s="188"/>
      <c r="U166" s="191"/>
      <c r="V166" s="191"/>
      <c r="W166" s="191"/>
      <c r="X166" s="191"/>
      <c r="Y166" s="192"/>
      <c r="Z166" s="191"/>
      <c r="AA166" s="190"/>
      <c r="AB166" s="191"/>
      <c r="AC166" s="191"/>
      <c r="AD166" s="190"/>
      <c r="AE166" s="188"/>
      <c r="AG166" s="186"/>
      <c r="AH166" s="186"/>
      <c r="AI166" s="187"/>
      <c r="AJ166" s="188"/>
      <c r="AK166" s="188"/>
      <c r="AL166" s="188"/>
      <c r="AM166" s="188"/>
      <c r="AN166" s="188"/>
      <c r="AO166" s="189"/>
      <c r="AP166" s="188"/>
      <c r="AQ166" s="190"/>
      <c r="AR166" s="191"/>
      <c r="AS166" s="191"/>
      <c r="AT166" s="190"/>
      <c r="AU166" s="190"/>
      <c r="AW166" s="186"/>
      <c r="AX166" s="186"/>
      <c r="AY166" s="187"/>
      <c r="AZ166" s="188"/>
      <c r="BA166" s="188"/>
      <c r="BB166" s="188"/>
      <c r="BC166" s="188"/>
      <c r="BD166" s="188"/>
      <c r="BE166" s="189"/>
      <c r="BF166" s="188"/>
      <c r="BG166" s="190"/>
      <c r="BH166" s="191"/>
      <c r="BI166" s="191"/>
      <c r="BJ166" s="190"/>
      <c r="BK166" s="190"/>
    </row>
    <row r="167" spans="1:63" hidden="1" x14ac:dyDescent="0.25">
      <c r="A167" s="186"/>
      <c r="B167" s="186"/>
      <c r="C167" s="187"/>
      <c r="D167" s="188"/>
      <c r="E167" s="188"/>
      <c r="F167" s="188"/>
      <c r="G167" s="188"/>
      <c r="H167" s="188"/>
      <c r="I167" s="189"/>
      <c r="J167" s="188"/>
      <c r="K167" s="190"/>
      <c r="L167" s="191"/>
      <c r="M167" s="191"/>
      <c r="N167" s="190"/>
      <c r="O167" s="190"/>
      <c r="Q167" s="186"/>
      <c r="R167" s="186"/>
      <c r="S167" s="187"/>
      <c r="T167" s="188"/>
      <c r="U167" s="191"/>
      <c r="V167" s="191"/>
      <c r="W167" s="191"/>
      <c r="X167" s="191"/>
      <c r="Y167" s="192"/>
      <c r="Z167" s="191"/>
      <c r="AA167" s="190"/>
      <c r="AB167" s="191"/>
      <c r="AC167" s="191"/>
      <c r="AD167" s="190"/>
      <c r="AE167" s="188"/>
      <c r="AG167" s="186"/>
      <c r="AH167" s="186"/>
      <c r="AI167" s="187"/>
      <c r="AJ167" s="188"/>
      <c r="AK167" s="188"/>
      <c r="AL167" s="188"/>
      <c r="AM167" s="188"/>
      <c r="AN167" s="188"/>
      <c r="AO167" s="189"/>
      <c r="AP167" s="188"/>
      <c r="AQ167" s="190"/>
      <c r="AR167" s="191"/>
      <c r="AS167" s="191"/>
      <c r="AT167" s="190"/>
      <c r="AU167" s="190"/>
      <c r="AW167" s="186"/>
      <c r="AX167" s="186"/>
      <c r="AY167" s="187"/>
      <c r="AZ167" s="188"/>
      <c r="BA167" s="188"/>
      <c r="BB167" s="188"/>
      <c r="BC167" s="188"/>
      <c r="BD167" s="188"/>
      <c r="BE167" s="189"/>
      <c r="BF167" s="188"/>
      <c r="BG167" s="190"/>
      <c r="BH167" s="191"/>
      <c r="BI167" s="191"/>
      <c r="BJ167" s="190"/>
      <c r="BK167" s="190"/>
    </row>
    <row r="168" spans="1:63" hidden="1" x14ac:dyDescent="0.25">
      <c r="A168" s="186"/>
      <c r="B168" s="186"/>
      <c r="C168" s="187"/>
      <c r="D168" s="188"/>
      <c r="E168" s="188"/>
      <c r="F168" s="188"/>
      <c r="G168" s="188"/>
      <c r="H168" s="188"/>
      <c r="I168" s="189"/>
      <c r="J168" s="188"/>
      <c r="K168" s="190"/>
      <c r="L168" s="191"/>
      <c r="M168" s="191"/>
      <c r="N168" s="190"/>
      <c r="O168" s="190"/>
      <c r="Q168" s="186"/>
      <c r="R168" s="186"/>
      <c r="S168" s="187"/>
      <c r="T168" s="188"/>
      <c r="U168" s="191"/>
      <c r="V168" s="191"/>
      <c r="W168" s="191"/>
      <c r="X168" s="191"/>
      <c r="Y168" s="192"/>
      <c r="Z168" s="191"/>
      <c r="AA168" s="190"/>
      <c r="AB168" s="191"/>
      <c r="AC168" s="191"/>
      <c r="AD168" s="190"/>
      <c r="AE168" s="188"/>
      <c r="AG168" s="186"/>
      <c r="AH168" s="186"/>
      <c r="AI168" s="187"/>
      <c r="AJ168" s="188"/>
      <c r="AK168" s="188"/>
      <c r="AL168" s="188"/>
      <c r="AM168" s="188"/>
      <c r="AN168" s="188"/>
      <c r="AO168" s="189"/>
      <c r="AP168" s="188"/>
      <c r="AQ168" s="190"/>
      <c r="AR168" s="191"/>
      <c r="AS168" s="191"/>
      <c r="AT168" s="190"/>
      <c r="AU168" s="190"/>
      <c r="AW168" s="186"/>
      <c r="AX168" s="186"/>
      <c r="AY168" s="187"/>
      <c r="AZ168" s="188"/>
      <c r="BA168" s="188"/>
      <c r="BB168" s="188"/>
      <c r="BC168" s="188"/>
      <c r="BD168" s="188"/>
      <c r="BE168" s="189"/>
      <c r="BF168" s="188"/>
      <c r="BG168" s="190"/>
      <c r="BH168" s="191"/>
      <c r="BI168" s="191"/>
      <c r="BJ168" s="190"/>
      <c r="BK168" s="190"/>
    </row>
    <row r="169" spans="1:63" hidden="1" x14ac:dyDescent="0.25">
      <c r="A169" s="186"/>
      <c r="B169" s="186"/>
      <c r="C169" s="187"/>
      <c r="D169" s="188"/>
      <c r="E169" s="188"/>
      <c r="F169" s="188"/>
      <c r="G169" s="188"/>
      <c r="H169" s="188"/>
      <c r="I169" s="189"/>
      <c r="J169" s="188"/>
      <c r="K169" s="190"/>
      <c r="L169" s="191"/>
      <c r="M169" s="191"/>
      <c r="N169" s="190"/>
      <c r="O169" s="190"/>
      <c r="Q169" s="186"/>
      <c r="R169" s="186"/>
      <c r="S169" s="187"/>
      <c r="T169" s="188"/>
      <c r="U169" s="191"/>
      <c r="V169" s="191"/>
      <c r="W169" s="191"/>
      <c r="X169" s="191"/>
      <c r="Y169" s="192"/>
      <c r="Z169" s="191"/>
      <c r="AA169" s="190"/>
      <c r="AB169" s="191"/>
      <c r="AC169" s="191"/>
      <c r="AD169" s="190"/>
      <c r="AE169" s="188"/>
      <c r="AG169" s="186"/>
      <c r="AH169" s="186"/>
      <c r="AI169" s="187"/>
      <c r="AJ169" s="188"/>
      <c r="AK169" s="188"/>
      <c r="AL169" s="188"/>
      <c r="AM169" s="188"/>
      <c r="AN169" s="188"/>
      <c r="AO169" s="189"/>
      <c r="AP169" s="188"/>
      <c r="AQ169" s="190"/>
      <c r="AR169" s="191"/>
      <c r="AS169" s="191"/>
      <c r="AT169" s="190"/>
      <c r="AU169" s="190"/>
      <c r="AW169" s="186"/>
      <c r="AX169" s="186"/>
      <c r="AY169" s="187"/>
      <c r="AZ169" s="188"/>
      <c r="BA169" s="188"/>
      <c r="BB169" s="188"/>
      <c r="BC169" s="188"/>
      <c r="BD169" s="188"/>
      <c r="BE169" s="189"/>
      <c r="BF169" s="188"/>
      <c r="BG169" s="190"/>
      <c r="BH169" s="191"/>
      <c r="BI169" s="191"/>
      <c r="BJ169" s="190"/>
      <c r="BK169" s="190"/>
    </row>
    <row r="170" spans="1:63" hidden="1" x14ac:dyDescent="0.25">
      <c r="A170" s="186"/>
      <c r="B170" s="186"/>
      <c r="C170" s="187"/>
      <c r="D170" s="188"/>
      <c r="E170" s="188"/>
      <c r="F170" s="188"/>
      <c r="G170" s="188"/>
      <c r="H170" s="188"/>
      <c r="I170" s="189"/>
      <c r="J170" s="188"/>
      <c r="K170" s="190"/>
      <c r="L170" s="191"/>
      <c r="M170" s="191"/>
      <c r="N170" s="190"/>
      <c r="O170" s="190"/>
      <c r="Q170" s="186"/>
      <c r="R170" s="186"/>
      <c r="S170" s="187"/>
      <c r="T170" s="188"/>
      <c r="U170" s="191"/>
      <c r="V170" s="191"/>
      <c r="W170" s="191"/>
      <c r="X170" s="191"/>
      <c r="Y170" s="192"/>
      <c r="Z170" s="191"/>
      <c r="AA170" s="190"/>
      <c r="AB170" s="191"/>
      <c r="AC170" s="191"/>
      <c r="AD170" s="190"/>
      <c r="AE170" s="190"/>
      <c r="AG170" s="186"/>
      <c r="AH170" s="186"/>
      <c r="AI170" s="187"/>
      <c r="AJ170" s="188"/>
      <c r="AK170" s="188"/>
      <c r="AL170" s="188"/>
      <c r="AM170" s="188"/>
      <c r="AN170" s="188"/>
      <c r="AO170" s="189"/>
      <c r="AP170" s="188"/>
      <c r="AQ170" s="190"/>
      <c r="AR170" s="191"/>
      <c r="AS170" s="191"/>
      <c r="AT170" s="190"/>
      <c r="AU170" s="190"/>
      <c r="AW170" s="186"/>
      <c r="AX170" s="186"/>
      <c r="AY170" s="187"/>
      <c r="AZ170" s="188"/>
      <c r="BA170" s="188"/>
      <c r="BB170" s="188"/>
      <c r="BC170" s="188"/>
      <c r="BD170" s="188"/>
      <c r="BE170" s="189"/>
      <c r="BF170" s="188"/>
      <c r="BG170" s="190"/>
      <c r="BH170" s="191"/>
      <c r="BI170" s="191"/>
      <c r="BJ170" s="190"/>
      <c r="BK170" s="190"/>
    </row>
    <row r="171" spans="1:63" hidden="1" x14ac:dyDescent="0.25">
      <c r="A171" s="186"/>
      <c r="B171" s="186"/>
      <c r="C171" s="187"/>
      <c r="D171" s="188"/>
      <c r="E171" s="188"/>
      <c r="F171" s="188"/>
      <c r="G171" s="188"/>
      <c r="H171" s="188"/>
      <c r="I171" s="189"/>
      <c r="J171" s="188"/>
      <c r="K171" s="190"/>
      <c r="L171" s="191"/>
      <c r="M171" s="191"/>
      <c r="N171" s="190"/>
      <c r="O171" s="190"/>
      <c r="Q171" s="186"/>
      <c r="R171" s="186"/>
      <c r="S171" s="187"/>
      <c r="T171" s="188"/>
      <c r="U171" s="191"/>
      <c r="V171" s="191"/>
      <c r="W171" s="191"/>
      <c r="X171" s="191"/>
      <c r="Y171" s="192"/>
      <c r="Z171" s="191"/>
      <c r="AA171" s="190"/>
      <c r="AB171" s="191"/>
      <c r="AC171" s="191"/>
      <c r="AD171" s="190"/>
      <c r="AE171" s="190"/>
      <c r="AG171" s="186"/>
      <c r="AH171" s="186"/>
      <c r="AI171" s="187"/>
      <c r="AJ171" s="188"/>
      <c r="AK171" s="188"/>
      <c r="AL171" s="188"/>
      <c r="AM171" s="188"/>
      <c r="AN171" s="188"/>
      <c r="AO171" s="189"/>
      <c r="AP171" s="188"/>
      <c r="AQ171" s="190"/>
      <c r="AR171" s="191"/>
      <c r="AS171" s="191"/>
      <c r="AT171" s="190"/>
      <c r="AU171" s="190"/>
      <c r="AW171" s="186"/>
      <c r="AX171" s="186"/>
      <c r="AY171" s="187"/>
      <c r="AZ171" s="188"/>
      <c r="BA171" s="188"/>
      <c r="BB171" s="188"/>
      <c r="BC171" s="188"/>
      <c r="BD171" s="188"/>
      <c r="BE171" s="189"/>
      <c r="BF171" s="188"/>
      <c r="BG171" s="190"/>
      <c r="BH171" s="191"/>
      <c r="BI171" s="191"/>
      <c r="BJ171" s="190"/>
      <c r="BK171" s="190"/>
    </row>
    <row r="172" spans="1:63" hidden="1" x14ac:dyDescent="0.25">
      <c r="A172" s="186"/>
      <c r="B172" s="186"/>
      <c r="C172" s="187"/>
      <c r="D172" s="188"/>
      <c r="E172" s="188"/>
      <c r="F172" s="188"/>
      <c r="G172" s="188"/>
      <c r="H172" s="188"/>
      <c r="I172" s="189"/>
      <c r="J172" s="188"/>
      <c r="K172" s="190"/>
      <c r="L172" s="191"/>
      <c r="M172" s="191"/>
      <c r="N172" s="190"/>
      <c r="O172" s="190"/>
      <c r="Q172" s="186"/>
      <c r="R172" s="186"/>
      <c r="S172" s="187"/>
      <c r="T172" s="188"/>
      <c r="U172" s="191"/>
      <c r="V172" s="191"/>
      <c r="W172" s="191"/>
      <c r="X172" s="191"/>
      <c r="Y172" s="192"/>
      <c r="Z172" s="191"/>
      <c r="AA172" s="190"/>
      <c r="AB172" s="191"/>
      <c r="AC172" s="191"/>
      <c r="AD172" s="190"/>
      <c r="AE172" s="190"/>
      <c r="AG172" s="186"/>
      <c r="AH172" s="186"/>
      <c r="AI172" s="187"/>
      <c r="AJ172" s="188"/>
      <c r="AK172" s="188"/>
      <c r="AL172" s="188"/>
      <c r="AM172" s="188"/>
      <c r="AN172" s="188"/>
      <c r="AO172" s="189"/>
      <c r="AP172" s="188"/>
      <c r="AQ172" s="190"/>
      <c r="AR172" s="191"/>
      <c r="AS172" s="191"/>
      <c r="AT172" s="190"/>
      <c r="AU172" s="190"/>
      <c r="AW172" s="186"/>
      <c r="AX172" s="186"/>
      <c r="AY172" s="187"/>
      <c r="AZ172" s="188"/>
      <c r="BA172" s="188"/>
      <c r="BB172" s="188"/>
      <c r="BC172" s="188"/>
      <c r="BD172" s="188"/>
      <c r="BE172" s="189"/>
      <c r="BF172" s="188"/>
      <c r="BG172" s="190"/>
      <c r="BH172" s="191"/>
      <c r="BI172" s="191"/>
      <c r="BJ172" s="190"/>
      <c r="BK172" s="190"/>
    </row>
    <row r="173" spans="1:63" hidden="1" x14ac:dyDescent="0.25">
      <c r="A173" s="186"/>
      <c r="B173" s="186"/>
      <c r="C173" s="187"/>
      <c r="D173" s="188"/>
      <c r="E173" s="188"/>
      <c r="F173" s="188"/>
      <c r="G173" s="188"/>
      <c r="H173" s="188"/>
      <c r="I173" s="189"/>
      <c r="J173" s="188"/>
      <c r="K173" s="190"/>
      <c r="L173" s="191"/>
      <c r="M173" s="191"/>
      <c r="N173" s="190"/>
      <c r="O173" s="190"/>
      <c r="Q173" s="186"/>
      <c r="R173" s="186"/>
      <c r="S173" s="187"/>
      <c r="T173" s="188"/>
      <c r="U173" s="191"/>
      <c r="V173" s="191"/>
      <c r="W173" s="191"/>
      <c r="X173" s="191"/>
      <c r="Y173" s="192"/>
      <c r="Z173" s="191"/>
      <c r="AA173" s="190"/>
      <c r="AB173" s="191"/>
      <c r="AC173" s="191"/>
      <c r="AD173" s="190"/>
      <c r="AE173" s="190"/>
      <c r="AG173" s="186"/>
      <c r="AH173" s="186"/>
      <c r="AI173" s="187"/>
      <c r="AJ173" s="188"/>
      <c r="AK173" s="188"/>
      <c r="AL173" s="188"/>
      <c r="AM173" s="188"/>
      <c r="AN173" s="188"/>
      <c r="AO173" s="189"/>
      <c r="AP173" s="188"/>
      <c r="AQ173" s="190"/>
      <c r="AR173" s="191"/>
      <c r="AS173" s="191"/>
      <c r="AT173" s="190"/>
      <c r="AU173" s="190"/>
      <c r="AW173" s="186"/>
      <c r="AX173" s="186"/>
      <c r="AY173" s="187"/>
      <c r="AZ173" s="188"/>
      <c r="BA173" s="188"/>
      <c r="BB173" s="188"/>
      <c r="BC173" s="188"/>
      <c r="BD173" s="188"/>
      <c r="BE173" s="189"/>
      <c r="BF173" s="188"/>
      <c r="BG173" s="190"/>
      <c r="BH173" s="191"/>
      <c r="BI173" s="191"/>
      <c r="BJ173" s="190"/>
      <c r="BK173" s="190"/>
    </row>
    <row r="174" spans="1:63" hidden="1" x14ac:dyDescent="0.25">
      <c r="A174" s="186"/>
      <c r="B174" s="186"/>
      <c r="C174" s="187"/>
      <c r="D174" s="188"/>
      <c r="E174" s="188"/>
      <c r="F174" s="188"/>
      <c r="G174" s="188"/>
      <c r="H174" s="188"/>
      <c r="I174" s="189"/>
      <c r="J174" s="188"/>
      <c r="K174" s="190"/>
      <c r="L174" s="191"/>
      <c r="M174" s="191"/>
      <c r="N174" s="190"/>
      <c r="O174" s="190"/>
      <c r="Q174" s="186"/>
      <c r="R174" s="186"/>
      <c r="S174" s="187"/>
      <c r="T174" s="188"/>
      <c r="U174" s="191"/>
      <c r="V174" s="191"/>
      <c r="W174" s="191"/>
      <c r="X174" s="191"/>
      <c r="Y174" s="192"/>
      <c r="Z174" s="191"/>
      <c r="AA174" s="190"/>
      <c r="AB174" s="191"/>
      <c r="AC174" s="191"/>
      <c r="AD174" s="190"/>
      <c r="AE174" s="190"/>
      <c r="AG174" s="186"/>
      <c r="AH174" s="186"/>
      <c r="AI174" s="187"/>
      <c r="AJ174" s="188"/>
      <c r="AK174" s="188"/>
      <c r="AL174" s="188"/>
      <c r="AM174" s="188"/>
      <c r="AN174" s="188"/>
      <c r="AO174" s="189"/>
      <c r="AP174" s="188"/>
      <c r="AQ174" s="190"/>
      <c r="AR174" s="191"/>
      <c r="AS174" s="191"/>
      <c r="AT174" s="190"/>
      <c r="AU174" s="190"/>
      <c r="AW174" s="186"/>
      <c r="AX174" s="186"/>
      <c r="AY174" s="187"/>
      <c r="AZ174" s="188"/>
      <c r="BA174" s="188"/>
      <c r="BB174" s="188"/>
      <c r="BC174" s="188"/>
      <c r="BD174" s="188"/>
      <c r="BE174" s="189"/>
      <c r="BF174" s="188"/>
      <c r="BG174" s="190"/>
      <c r="BH174" s="191"/>
      <c r="BI174" s="191"/>
      <c r="BJ174" s="190"/>
      <c r="BK174" s="190"/>
    </row>
    <row r="175" spans="1:63" hidden="1" x14ac:dyDescent="0.25">
      <c r="A175" s="186"/>
      <c r="B175" s="186"/>
      <c r="C175" s="187"/>
      <c r="D175" s="188"/>
      <c r="E175" s="188"/>
      <c r="F175" s="188"/>
      <c r="G175" s="188"/>
      <c r="H175" s="188"/>
      <c r="I175" s="189"/>
      <c r="J175" s="188"/>
      <c r="K175" s="190"/>
      <c r="L175" s="191"/>
      <c r="M175" s="191"/>
      <c r="N175" s="190"/>
      <c r="O175" s="190"/>
      <c r="Q175" s="186"/>
      <c r="R175" s="186"/>
      <c r="S175" s="187"/>
      <c r="T175" s="188"/>
      <c r="U175" s="191"/>
      <c r="V175" s="191"/>
      <c r="W175" s="191"/>
      <c r="X175" s="191"/>
      <c r="Y175" s="192"/>
      <c r="Z175" s="191"/>
      <c r="AA175" s="190"/>
      <c r="AB175" s="191"/>
      <c r="AC175" s="191"/>
      <c r="AD175" s="190"/>
      <c r="AE175" s="190"/>
      <c r="AG175" s="186"/>
      <c r="AH175" s="186"/>
      <c r="AI175" s="187"/>
      <c r="AJ175" s="188"/>
      <c r="AK175" s="188"/>
      <c r="AL175" s="188"/>
      <c r="AM175" s="188"/>
      <c r="AN175" s="188"/>
      <c r="AO175" s="189"/>
      <c r="AP175" s="188"/>
      <c r="AQ175" s="190"/>
      <c r="AR175" s="191"/>
      <c r="AS175" s="191"/>
      <c r="AT175" s="190"/>
      <c r="AU175" s="190"/>
      <c r="AW175" s="186"/>
      <c r="AX175" s="186"/>
      <c r="AY175" s="187"/>
      <c r="AZ175" s="188"/>
      <c r="BA175" s="188"/>
      <c r="BB175" s="188"/>
      <c r="BC175" s="188"/>
      <c r="BD175" s="188"/>
      <c r="BE175" s="189"/>
      <c r="BF175" s="188"/>
      <c r="BG175" s="190"/>
      <c r="BH175" s="191"/>
      <c r="BI175" s="191"/>
      <c r="BJ175" s="190"/>
      <c r="BK175" s="190"/>
    </row>
    <row r="176" spans="1:63" hidden="1" x14ac:dyDescent="0.25">
      <c r="A176" s="186"/>
      <c r="B176" s="186"/>
      <c r="C176" s="187"/>
      <c r="D176" s="188"/>
      <c r="E176" s="188"/>
      <c r="F176" s="188"/>
      <c r="G176" s="188"/>
      <c r="H176" s="188"/>
      <c r="I176" s="189"/>
      <c r="J176" s="188"/>
      <c r="K176" s="190"/>
      <c r="L176" s="191"/>
      <c r="M176" s="191"/>
      <c r="N176" s="190"/>
      <c r="O176" s="190"/>
      <c r="Q176" s="186"/>
      <c r="R176" s="186"/>
      <c r="S176" s="187"/>
      <c r="T176" s="188"/>
      <c r="U176" s="191"/>
      <c r="V176" s="191"/>
      <c r="W176" s="191"/>
      <c r="X176" s="191"/>
      <c r="Y176" s="192"/>
      <c r="Z176" s="191"/>
      <c r="AA176" s="190"/>
      <c r="AB176" s="191"/>
      <c r="AC176" s="191"/>
      <c r="AD176" s="190"/>
      <c r="AE176" s="188"/>
      <c r="AG176" s="186"/>
      <c r="AH176" s="186"/>
      <c r="AI176" s="187"/>
      <c r="AJ176" s="188"/>
      <c r="AK176" s="188"/>
      <c r="AL176" s="188"/>
      <c r="AM176" s="188"/>
      <c r="AN176" s="188"/>
      <c r="AO176" s="189"/>
      <c r="AP176" s="188"/>
      <c r="AQ176" s="190"/>
      <c r="AR176" s="191"/>
      <c r="AS176" s="191"/>
      <c r="AT176" s="190"/>
      <c r="AU176" s="190"/>
      <c r="AW176" s="186"/>
      <c r="AX176" s="186"/>
      <c r="AY176" s="187"/>
      <c r="AZ176" s="188"/>
      <c r="BA176" s="188"/>
      <c r="BB176" s="188"/>
      <c r="BC176" s="188"/>
      <c r="BD176" s="188"/>
      <c r="BE176" s="189"/>
      <c r="BF176" s="188"/>
      <c r="BG176" s="190"/>
      <c r="BH176" s="191"/>
      <c r="BI176" s="191"/>
      <c r="BJ176" s="190"/>
      <c r="BK176" s="190"/>
    </row>
    <row r="177" spans="1:63" hidden="1" x14ac:dyDescent="0.25">
      <c r="A177" s="186"/>
      <c r="B177" s="186"/>
      <c r="C177" s="187"/>
      <c r="D177" s="188"/>
      <c r="E177" s="188"/>
      <c r="F177" s="188"/>
      <c r="G177" s="188"/>
      <c r="H177" s="188"/>
      <c r="I177" s="189"/>
      <c r="J177" s="188"/>
      <c r="K177" s="190"/>
      <c r="L177" s="191"/>
      <c r="M177" s="191"/>
      <c r="N177" s="190"/>
      <c r="O177" s="190"/>
      <c r="Q177" s="186"/>
      <c r="R177" s="186"/>
      <c r="S177" s="187"/>
      <c r="T177" s="188"/>
      <c r="U177" s="191"/>
      <c r="V177" s="191"/>
      <c r="W177" s="191"/>
      <c r="X177" s="191"/>
      <c r="Y177" s="192"/>
      <c r="Z177" s="191"/>
      <c r="AA177" s="190"/>
      <c r="AB177" s="191"/>
      <c r="AC177" s="191"/>
      <c r="AD177" s="190"/>
      <c r="AE177" s="190"/>
      <c r="AG177" s="186"/>
      <c r="AH177" s="186"/>
      <c r="AI177" s="187"/>
      <c r="AJ177" s="188"/>
      <c r="AK177" s="188"/>
      <c r="AL177" s="188"/>
      <c r="AM177" s="188"/>
      <c r="AN177" s="188"/>
      <c r="AO177" s="189"/>
      <c r="AP177" s="188"/>
      <c r="AQ177" s="190"/>
      <c r="AR177" s="191"/>
      <c r="AS177" s="191"/>
      <c r="AT177" s="190"/>
      <c r="AU177" s="190"/>
      <c r="AW177" s="186"/>
      <c r="AX177" s="186"/>
      <c r="AY177" s="187"/>
      <c r="AZ177" s="188"/>
      <c r="BA177" s="188"/>
      <c r="BB177" s="188"/>
      <c r="BC177" s="188"/>
      <c r="BD177" s="188"/>
      <c r="BE177" s="189"/>
      <c r="BF177" s="188"/>
      <c r="BG177" s="190"/>
      <c r="BH177" s="191"/>
      <c r="BI177" s="191"/>
      <c r="BJ177" s="190"/>
      <c r="BK177" s="190"/>
    </row>
    <row r="178" spans="1:63" hidden="1" x14ac:dyDescent="0.25">
      <c r="A178" s="186"/>
      <c r="B178" s="186"/>
      <c r="C178" s="187"/>
      <c r="D178" s="188"/>
      <c r="E178" s="188"/>
      <c r="F178" s="188"/>
      <c r="G178" s="188"/>
      <c r="H178" s="188"/>
      <c r="I178" s="189"/>
      <c r="J178" s="188"/>
      <c r="K178" s="190"/>
      <c r="L178" s="191"/>
      <c r="M178" s="191"/>
      <c r="N178" s="190"/>
      <c r="O178" s="190"/>
      <c r="Q178" s="186"/>
      <c r="R178" s="186"/>
      <c r="S178" s="187"/>
      <c r="T178" s="188"/>
      <c r="U178" s="191"/>
      <c r="V178" s="191"/>
      <c r="W178" s="191"/>
      <c r="X178" s="191"/>
      <c r="Y178" s="192"/>
      <c r="Z178" s="191"/>
      <c r="AA178" s="190"/>
      <c r="AB178" s="191"/>
      <c r="AC178" s="191"/>
      <c r="AD178" s="190"/>
      <c r="AE178" s="190"/>
      <c r="AG178" s="186"/>
      <c r="AH178" s="186"/>
      <c r="AI178" s="187"/>
      <c r="AJ178" s="188"/>
      <c r="AK178" s="188"/>
      <c r="AL178" s="188"/>
      <c r="AM178" s="188"/>
      <c r="AN178" s="188"/>
      <c r="AO178" s="189"/>
      <c r="AP178" s="188"/>
      <c r="AQ178" s="190"/>
      <c r="AR178" s="191"/>
      <c r="AS178" s="191"/>
      <c r="AT178" s="190"/>
      <c r="AU178" s="190"/>
      <c r="AW178" s="186"/>
      <c r="AX178" s="186"/>
      <c r="AY178" s="187"/>
      <c r="AZ178" s="188"/>
      <c r="BA178" s="188"/>
      <c r="BB178" s="188"/>
      <c r="BC178" s="188"/>
      <c r="BD178" s="188"/>
      <c r="BE178" s="189"/>
      <c r="BF178" s="188"/>
      <c r="BG178" s="190"/>
      <c r="BH178" s="191"/>
      <c r="BI178" s="191"/>
      <c r="BJ178" s="190"/>
      <c r="BK178" s="190"/>
    </row>
    <row r="179" spans="1:63" hidden="1" x14ac:dyDescent="0.25">
      <c r="A179" s="186"/>
      <c r="B179" s="186"/>
      <c r="C179" s="187"/>
      <c r="D179" s="188"/>
      <c r="E179" s="188"/>
      <c r="F179" s="188"/>
      <c r="G179" s="188"/>
      <c r="H179" s="188"/>
      <c r="I179" s="189"/>
      <c r="J179" s="188"/>
      <c r="K179" s="190"/>
      <c r="L179" s="191"/>
      <c r="M179" s="191"/>
      <c r="N179" s="190"/>
      <c r="O179" s="190"/>
      <c r="Q179" s="186"/>
      <c r="R179" s="186"/>
      <c r="S179" s="187"/>
      <c r="T179" s="188"/>
      <c r="U179" s="191"/>
      <c r="V179" s="191"/>
      <c r="W179" s="191"/>
      <c r="X179" s="191"/>
      <c r="Y179" s="192"/>
      <c r="Z179" s="191"/>
      <c r="AA179" s="190"/>
      <c r="AB179" s="191"/>
      <c r="AC179" s="191"/>
      <c r="AD179" s="190"/>
      <c r="AE179" s="190"/>
      <c r="AG179" s="186"/>
      <c r="AH179" s="186"/>
      <c r="AI179" s="187"/>
      <c r="AJ179" s="188"/>
      <c r="AK179" s="188"/>
      <c r="AL179" s="188"/>
      <c r="AM179" s="188"/>
      <c r="AN179" s="188"/>
      <c r="AO179" s="189"/>
      <c r="AP179" s="188"/>
      <c r="AQ179" s="190"/>
      <c r="AR179" s="191"/>
      <c r="AS179" s="191"/>
      <c r="AT179" s="190"/>
      <c r="AU179" s="190"/>
      <c r="AW179" s="186"/>
      <c r="AX179" s="186"/>
      <c r="AY179" s="187"/>
      <c r="AZ179" s="188"/>
      <c r="BA179" s="188"/>
      <c r="BB179" s="188"/>
      <c r="BC179" s="188"/>
      <c r="BD179" s="188"/>
      <c r="BE179" s="189"/>
      <c r="BF179" s="188"/>
      <c r="BG179" s="190"/>
      <c r="BH179" s="191"/>
      <c r="BI179" s="191"/>
      <c r="BJ179" s="190"/>
      <c r="BK179" s="190"/>
    </row>
    <row r="180" spans="1:63" hidden="1" x14ac:dyDescent="0.25">
      <c r="A180" s="186"/>
      <c r="B180" s="186"/>
      <c r="C180" s="187"/>
      <c r="D180" s="188"/>
      <c r="E180" s="188"/>
      <c r="F180" s="188"/>
      <c r="G180" s="188"/>
      <c r="H180" s="188"/>
      <c r="I180" s="189"/>
      <c r="J180" s="188"/>
      <c r="K180" s="190"/>
      <c r="L180" s="191"/>
      <c r="M180" s="191"/>
      <c r="N180" s="190"/>
      <c r="O180" s="190"/>
      <c r="Q180" s="186"/>
      <c r="R180" s="186"/>
      <c r="S180" s="187"/>
      <c r="T180" s="188"/>
      <c r="U180" s="191"/>
      <c r="V180" s="191"/>
      <c r="W180" s="191"/>
      <c r="X180" s="191"/>
      <c r="Y180" s="192"/>
      <c r="Z180" s="191"/>
      <c r="AA180" s="190"/>
      <c r="AB180" s="191"/>
      <c r="AC180" s="191"/>
      <c r="AD180" s="190"/>
      <c r="AE180" s="190"/>
      <c r="AG180" s="186"/>
      <c r="AH180" s="186"/>
      <c r="AI180" s="187"/>
      <c r="AJ180" s="188"/>
      <c r="AK180" s="188"/>
      <c r="AL180" s="188"/>
      <c r="AM180" s="188"/>
      <c r="AN180" s="188"/>
      <c r="AO180" s="189"/>
      <c r="AP180" s="188"/>
      <c r="AQ180" s="190"/>
      <c r="AR180" s="191"/>
      <c r="AS180" s="191"/>
      <c r="AT180" s="190"/>
      <c r="AU180" s="190"/>
      <c r="AW180" s="186"/>
      <c r="AX180" s="186"/>
      <c r="AY180" s="187"/>
      <c r="AZ180" s="188"/>
      <c r="BA180" s="188"/>
      <c r="BB180" s="188"/>
      <c r="BC180" s="188"/>
      <c r="BD180" s="188"/>
      <c r="BE180" s="189"/>
      <c r="BF180" s="188"/>
      <c r="BG180" s="190"/>
      <c r="BH180" s="191"/>
      <c r="BI180" s="191"/>
      <c r="BJ180" s="190"/>
      <c r="BK180" s="190"/>
    </row>
    <row r="181" spans="1:63" hidden="1" x14ac:dyDescent="0.25">
      <c r="A181" s="186"/>
      <c r="B181" s="186"/>
      <c r="C181" s="187"/>
      <c r="D181" s="188"/>
      <c r="E181" s="188"/>
      <c r="F181" s="188"/>
      <c r="G181" s="188"/>
      <c r="H181" s="188"/>
      <c r="I181" s="189"/>
      <c r="J181" s="188"/>
      <c r="K181" s="190"/>
      <c r="L181" s="191"/>
      <c r="M181" s="191"/>
      <c r="N181" s="190"/>
      <c r="O181" s="190"/>
      <c r="Q181" s="186"/>
      <c r="R181" s="186"/>
      <c r="S181" s="187"/>
      <c r="T181" s="188"/>
      <c r="U181" s="191"/>
      <c r="V181" s="191"/>
      <c r="W181" s="191"/>
      <c r="X181" s="191"/>
      <c r="Y181" s="192"/>
      <c r="Z181" s="191"/>
      <c r="AA181" s="190"/>
      <c r="AB181" s="191"/>
      <c r="AC181" s="191"/>
      <c r="AD181" s="190"/>
      <c r="AE181" s="190"/>
      <c r="AG181" s="186"/>
      <c r="AH181" s="186"/>
      <c r="AI181" s="187"/>
      <c r="AJ181" s="188"/>
      <c r="AK181" s="188"/>
      <c r="AL181" s="188"/>
      <c r="AM181" s="188"/>
      <c r="AN181" s="188"/>
      <c r="AO181" s="189"/>
      <c r="AP181" s="188"/>
      <c r="AQ181" s="190"/>
      <c r="AR181" s="191"/>
      <c r="AS181" s="191"/>
      <c r="AT181" s="190"/>
      <c r="AU181" s="190"/>
      <c r="AW181" s="186"/>
      <c r="AX181" s="186"/>
      <c r="AY181" s="187"/>
      <c r="AZ181" s="188"/>
      <c r="BA181" s="188"/>
      <c r="BB181" s="188"/>
      <c r="BC181" s="188"/>
      <c r="BD181" s="188"/>
      <c r="BE181" s="189"/>
      <c r="BF181" s="188"/>
      <c r="BG181" s="190"/>
      <c r="BH181" s="191"/>
      <c r="BI181" s="191"/>
      <c r="BJ181" s="190"/>
      <c r="BK181" s="190"/>
    </row>
    <row r="182" spans="1:63" hidden="1" x14ac:dyDescent="0.25">
      <c r="A182" s="186"/>
      <c r="B182" s="186"/>
      <c r="C182" s="187"/>
      <c r="D182" s="188"/>
      <c r="E182" s="188"/>
      <c r="F182" s="188"/>
      <c r="G182" s="188"/>
      <c r="H182" s="188"/>
      <c r="I182" s="189"/>
      <c r="J182" s="188"/>
      <c r="K182" s="190"/>
      <c r="L182" s="191"/>
      <c r="M182" s="191"/>
      <c r="N182" s="190"/>
      <c r="O182" s="190"/>
      <c r="Q182" s="186"/>
      <c r="R182" s="186"/>
      <c r="S182" s="187"/>
      <c r="T182" s="188"/>
      <c r="U182" s="191"/>
      <c r="V182" s="191"/>
      <c r="W182" s="191"/>
      <c r="X182" s="191"/>
      <c r="Y182" s="192"/>
      <c r="Z182" s="191"/>
      <c r="AA182" s="190"/>
      <c r="AB182" s="191"/>
      <c r="AC182" s="191"/>
      <c r="AD182" s="190"/>
      <c r="AE182" s="190"/>
      <c r="AG182" s="186"/>
      <c r="AH182" s="186"/>
      <c r="AI182" s="187"/>
      <c r="AJ182" s="188"/>
      <c r="AK182" s="188"/>
      <c r="AL182" s="188"/>
      <c r="AM182" s="188"/>
      <c r="AN182" s="188"/>
      <c r="AO182" s="189"/>
      <c r="AP182" s="188"/>
      <c r="AQ182" s="190"/>
      <c r="AR182" s="191"/>
      <c r="AS182" s="191"/>
      <c r="AT182" s="190"/>
      <c r="AU182" s="190"/>
      <c r="AW182" s="186"/>
      <c r="AX182" s="186"/>
      <c r="AY182" s="187"/>
      <c r="AZ182" s="188"/>
      <c r="BA182" s="188"/>
      <c r="BB182" s="188"/>
      <c r="BC182" s="188"/>
      <c r="BD182" s="188"/>
      <c r="BE182" s="189"/>
      <c r="BF182" s="188"/>
      <c r="BG182" s="190"/>
      <c r="BH182" s="191"/>
      <c r="BI182" s="191"/>
      <c r="BJ182" s="190"/>
      <c r="BK182" s="190"/>
    </row>
    <row r="183" spans="1:63" hidden="1" x14ac:dyDescent="0.25">
      <c r="A183" s="186"/>
      <c r="B183" s="186"/>
      <c r="C183" s="187"/>
      <c r="D183" s="188"/>
      <c r="E183" s="188"/>
      <c r="F183" s="188"/>
      <c r="G183" s="188"/>
      <c r="H183" s="188"/>
      <c r="I183" s="189"/>
      <c r="J183" s="188"/>
      <c r="K183" s="190"/>
      <c r="L183" s="191"/>
      <c r="M183" s="191"/>
      <c r="N183" s="190"/>
      <c r="O183" s="190"/>
      <c r="Q183" s="186"/>
      <c r="R183" s="186"/>
      <c r="S183" s="187"/>
      <c r="T183" s="188"/>
      <c r="U183" s="191"/>
      <c r="V183" s="191"/>
      <c r="W183" s="191"/>
      <c r="X183" s="191"/>
      <c r="Y183" s="192"/>
      <c r="Z183" s="191"/>
      <c r="AA183" s="190"/>
      <c r="AB183" s="191"/>
      <c r="AC183" s="191"/>
      <c r="AD183" s="190"/>
      <c r="AE183" s="190"/>
      <c r="AG183" s="186"/>
      <c r="AH183" s="186"/>
      <c r="AI183" s="187"/>
      <c r="AJ183" s="188"/>
      <c r="AK183" s="188"/>
      <c r="AL183" s="188"/>
      <c r="AM183" s="188"/>
      <c r="AN183" s="188"/>
      <c r="AO183" s="189"/>
      <c r="AP183" s="188"/>
      <c r="AQ183" s="190"/>
      <c r="AR183" s="191"/>
      <c r="AS183" s="191"/>
      <c r="AT183" s="190"/>
      <c r="AU183" s="190"/>
      <c r="AW183" s="186"/>
      <c r="AX183" s="186"/>
      <c r="AY183" s="187"/>
      <c r="AZ183" s="188"/>
      <c r="BA183" s="188"/>
      <c r="BB183" s="188"/>
      <c r="BC183" s="188"/>
      <c r="BD183" s="188"/>
      <c r="BE183" s="189"/>
      <c r="BF183" s="188"/>
      <c r="BG183" s="190"/>
      <c r="BH183" s="191"/>
      <c r="BI183" s="191"/>
      <c r="BJ183" s="190"/>
      <c r="BK183" s="190"/>
    </row>
    <row r="184" spans="1:63" hidden="1" x14ac:dyDescent="0.25">
      <c r="A184" s="186"/>
      <c r="B184" s="186"/>
      <c r="C184" s="187"/>
      <c r="D184" s="188"/>
      <c r="E184" s="188"/>
      <c r="F184" s="188"/>
      <c r="G184" s="188"/>
      <c r="H184" s="188"/>
      <c r="I184" s="189"/>
      <c r="J184" s="188"/>
      <c r="K184" s="190"/>
      <c r="L184" s="191"/>
      <c r="M184" s="191"/>
      <c r="N184" s="190"/>
      <c r="O184" s="190"/>
      <c r="Q184" s="186"/>
      <c r="R184" s="186"/>
      <c r="S184" s="187"/>
      <c r="T184" s="188"/>
      <c r="U184" s="191"/>
      <c r="V184" s="191"/>
      <c r="W184" s="191"/>
      <c r="X184" s="191"/>
      <c r="Y184" s="192"/>
      <c r="Z184" s="191"/>
      <c r="AA184" s="190"/>
      <c r="AB184" s="191"/>
      <c r="AC184" s="191"/>
      <c r="AD184" s="190"/>
      <c r="AE184" s="188"/>
      <c r="AG184" s="186"/>
      <c r="AH184" s="186"/>
      <c r="AI184" s="187"/>
      <c r="AJ184" s="188"/>
      <c r="AK184" s="188"/>
      <c r="AL184" s="188"/>
      <c r="AM184" s="188"/>
      <c r="AN184" s="188"/>
      <c r="AO184" s="189"/>
      <c r="AP184" s="188"/>
      <c r="AQ184" s="190"/>
      <c r="AR184" s="191"/>
      <c r="AS184" s="191"/>
      <c r="AT184" s="190"/>
      <c r="AU184" s="190"/>
      <c r="AW184" s="186"/>
      <c r="AX184" s="186"/>
      <c r="AY184" s="187"/>
      <c r="AZ184" s="188"/>
      <c r="BA184" s="188"/>
      <c r="BB184" s="188"/>
      <c r="BC184" s="188"/>
      <c r="BD184" s="188"/>
      <c r="BE184" s="189"/>
      <c r="BF184" s="188"/>
      <c r="BG184" s="190"/>
      <c r="BH184" s="191"/>
      <c r="BI184" s="191"/>
      <c r="BJ184" s="190"/>
      <c r="BK184" s="190"/>
    </row>
    <row r="185" spans="1:63" hidden="1" x14ac:dyDescent="0.25">
      <c r="A185" s="186"/>
      <c r="B185" s="186"/>
      <c r="C185" s="187"/>
      <c r="D185" s="188"/>
      <c r="E185" s="188"/>
      <c r="F185" s="188"/>
      <c r="G185" s="188"/>
      <c r="H185" s="188"/>
      <c r="I185" s="189"/>
      <c r="J185" s="188"/>
      <c r="K185" s="190"/>
      <c r="L185" s="191"/>
      <c r="M185" s="191"/>
      <c r="N185" s="190"/>
      <c r="O185" s="190"/>
      <c r="Q185" s="186"/>
      <c r="R185" s="186"/>
      <c r="S185" s="187"/>
      <c r="T185" s="188"/>
      <c r="U185" s="191"/>
      <c r="V185" s="191"/>
      <c r="W185" s="191"/>
      <c r="X185" s="191"/>
      <c r="Y185" s="192"/>
      <c r="Z185" s="191"/>
      <c r="AA185" s="190"/>
      <c r="AB185" s="191"/>
      <c r="AC185" s="191"/>
      <c r="AD185" s="190"/>
      <c r="AE185" s="190"/>
      <c r="AG185" s="186"/>
      <c r="AH185" s="186"/>
      <c r="AI185" s="187"/>
      <c r="AJ185" s="188"/>
      <c r="AK185" s="188"/>
      <c r="AL185" s="188"/>
      <c r="AM185" s="188"/>
      <c r="AN185" s="188"/>
      <c r="AO185" s="189"/>
      <c r="AP185" s="188"/>
      <c r="AQ185" s="190"/>
      <c r="AR185" s="191"/>
      <c r="AS185" s="191"/>
      <c r="AT185" s="190"/>
      <c r="AU185" s="190"/>
      <c r="AW185" s="186"/>
      <c r="AX185" s="186"/>
      <c r="AY185" s="187"/>
      <c r="AZ185" s="188"/>
      <c r="BA185" s="188"/>
      <c r="BB185" s="188"/>
      <c r="BC185" s="188"/>
      <c r="BD185" s="188"/>
      <c r="BE185" s="189"/>
      <c r="BF185" s="188"/>
      <c r="BG185" s="190"/>
      <c r="BH185" s="191"/>
      <c r="BI185" s="191"/>
      <c r="BJ185" s="190"/>
      <c r="BK185" s="190"/>
    </row>
    <row r="186" spans="1:63" hidden="1" x14ac:dyDescent="0.25">
      <c r="A186" s="186"/>
      <c r="B186" s="186"/>
      <c r="C186" s="187"/>
      <c r="D186" s="188"/>
      <c r="E186" s="188"/>
      <c r="F186" s="188"/>
      <c r="G186" s="188"/>
      <c r="H186" s="188"/>
      <c r="I186" s="189"/>
      <c r="J186" s="188"/>
      <c r="K186" s="190"/>
      <c r="L186" s="191"/>
      <c r="M186" s="191"/>
      <c r="N186" s="190"/>
      <c r="O186" s="190"/>
      <c r="Q186" s="186"/>
      <c r="R186" s="186"/>
      <c r="S186" s="187"/>
      <c r="T186" s="188"/>
      <c r="U186" s="191"/>
      <c r="V186" s="191"/>
      <c r="W186" s="191"/>
      <c r="X186" s="191"/>
      <c r="Y186" s="192"/>
      <c r="Z186" s="191"/>
      <c r="AA186" s="190"/>
      <c r="AB186" s="191"/>
      <c r="AC186" s="191"/>
      <c r="AD186" s="190"/>
      <c r="AE186" s="190"/>
      <c r="AG186" s="186"/>
      <c r="AH186" s="186"/>
      <c r="AI186" s="187"/>
      <c r="AJ186" s="188"/>
      <c r="AK186" s="188"/>
      <c r="AL186" s="188"/>
      <c r="AM186" s="188"/>
      <c r="AN186" s="188"/>
      <c r="AO186" s="189"/>
      <c r="AP186" s="188"/>
      <c r="AQ186" s="190"/>
      <c r="AR186" s="191"/>
      <c r="AS186" s="191"/>
      <c r="AT186" s="190"/>
      <c r="AU186" s="190"/>
      <c r="AW186" s="186"/>
      <c r="AX186" s="186"/>
      <c r="AY186" s="187"/>
      <c r="AZ186" s="188"/>
      <c r="BA186" s="188"/>
      <c r="BB186" s="188"/>
      <c r="BC186" s="188"/>
      <c r="BD186" s="188"/>
      <c r="BE186" s="189"/>
      <c r="BF186" s="188"/>
      <c r="BG186" s="190"/>
      <c r="BH186" s="191"/>
      <c r="BI186" s="191"/>
      <c r="BJ186" s="190"/>
      <c r="BK186" s="190"/>
    </row>
    <row r="187" spans="1:63" hidden="1" x14ac:dyDescent="0.25">
      <c r="A187" s="186"/>
      <c r="B187" s="186"/>
      <c r="C187" s="187"/>
      <c r="D187" s="188"/>
      <c r="E187" s="188"/>
      <c r="F187" s="188"/>
      <c r="G187" s="188"/>
      <c r="H187" s="188"/>
      <c r="I187" s="189"/>
      <c r="J187" s="188"/>
      <c r="K187" s="190"/>
      <c r="L187" s="191"/>
      <c r="M187" s="191"/>
      <c r="N187" s="190"/>
      <c r="O187" s="190"/>
      <c r="Q187" s="186"/>
      <c r="R187" s="186"/>
      <c r="S187" s="187"/>
      <c r="T187" s="188"/>
      <c r="U187" s="191"/>
      <c r="V187" s="191"/>
      <c r="W187" s="191"/>
      <c r="X187" s="191"/>
      <c r="Y187" s="192"/>
      <c r="Z187" s="191"/>
      <c r="AA187" s="190"/>
      <c r="AB187" s="191"/>
      <c r="AC187" s="191"/>
      <c r="AD187" s="190"/>
      <c r="AE187" s="188"/>
      <c r="AG187" s="186"/>
      <c r="AH187" s="186"/>
      <c r="AI187" s="187"/>
      <c r="AJ187" s="188"/>
      <c r="AK187" s="188"/>
      <c r="AL187" s="188"/>
      <c r="AM187" s="188"/>
      <c r="AN187" s="188"/>
      <c r="AO187" s="189"/>
      <c r="AP187" s="188"/>
      <c r="AQ187" s="190"/>
      <c r="AR187" s="191"/>
      <c r="AS187" s="191"/>
      <c r="AT187" s="190"/>
      <c r="AU187" s="190"/>
      <c r="AW187" s="186"/>
      <c r="AX187" s="186"/>
      <c r="AY187" s="187"/>
      <c r="AZ187" s="188"/>
      <c r="BA187" s="188"/>
      <c r="BB187" s="188"/>
      <c r="BC187" s="188"/>
      <c r="BD187" s="188"/>
      <c r="BE187" s="189"/>
      <c r="BF187" s="188"/>
      <c r="BG187" s="190"/>
      <c r="BH187" s="191"/>
      <c r="BI187" s="191"/>
      <c r="BJ187" s="190"/>
      <c r="BK187" s="190"/>
    </row>
    <row r="188" spans="1:63" hidden="1" x14ac:dyDescent="0.25">
      <c r="A188" s="186"/>
      <c r="B188" s="186"/>
      <c r="C188" s="187"/>
      <c r="D188" s="188"/>
      <c r="E188" s="188"/>
      <c r="F188" s="188"/>
      <c r="G188" s="188"/>
      <c r="H188" s="188"/>
      <c r="I188" s="189"/>
      <c r="J188" s="188"/>
      <c r="K188" s="190"/>
      <c r="L188" s="191"/>
      <c r="M188" s="191"/>
      <c r="N188" s="190"/>
      <c r="O188" s="190"/>
      <c r="Q188" s="186"/>
      <c r="R188" s="186"/>
      <c r="S188" s="187"/>
      <c r="T188" s="188"/>
      <c r="U188" s="191"/>
      <c r="V188" s="191"/>
      <c r="W188" s="191"/>
      <c r="X188" s="191"/>
      <c r="Y188" s="192"/>
      <c r="Z188" s="191"/>
      <c r="AA188" s="190"/>
      <c r="AB188" s="191"/>
      <c r="AC188" s="191"/>
      <c r="AD188" s="190"/>
      <c r="AE188" s="190"/>
      <c r="AG188" s="186"/>
      <c r="AH188" s="186"/>
      <c r="AI188" s="187"/>
      <c r="AJ188" s="188"/>
      <c r="AK188" s="188"/>
      <c r="AL188" s="188"/>
      <c r="AM188" s="188"/>
      <c r="AN188" s="188"/>
      <c r="AO188" s="189"/>
      <c r="AP188" s="188"/>
      <c r="AQ188" s="190"/>
      <c r="AR188" s="191"/>
      <c r="AS188" s="191"/>
      <c r="AT188" s="190"/>
      <c r="AU188" s="190"/>
      <c r="AW188" s="186"/>
      <c r="AX188" s="186"/>
      <c r="AY188" s="187"/>
      <c r="AZ188" s="188"/>
      <c r="BA188" s="188"/>
      <c r="BB188" s="188"/>
      <c r="BC188" s="188"/>
      <c r="BD188" s="188"/>
      <c r="BE188" s="189"/>
      <c r="BF188" s="188"/>
      <c r="BG188" s="190"/>
      <c r="BH188" s="191"/>
      <c r="BI188" s="191"/>
      <c r="BJ188" s="190"/>
      <c r="BK188" s="190"/>
    </row>
    <row r="189" spans="1:63" hidden="1" x14ac:dyDescent="0.25">
      <c r="A189" s="186"/>
      <c r="B189" s="186"/>
      <c r="C189" s="187"/>
      <c r="D189" s="188"/>
      <c r="E189" s="188"/>
      <c r="F189" s="188"/>
      <c r="G189" s="188"/>
      <c r="H189" s="188"/>
      <c r="I189" s="189"/>
      <c r="J189" s="188"/>
      <c r="K189" s="190"/>
      <c r="L189" s="191"/>
      <c r="M189" s="191"/>
      <c r="N189" s="190"/>
      <c r="O189" s="190"/>
      <c r="Q189" s="186"/>
      <c r="R189" s="186"/>
      <c r="S189" s="187"/>
      <c r="T189" s="188"/>
      <c r="U189" s="191"/>
      <c r="V189" s="191"/>
      <c r="W189" s="191"/>
      <c r="X189" s="191"/>
      <c r="Y189" s="192"/>
      <c r="Z189" s="191"/>
      <c r="AA189" s="190"/>
      <c r="AB189" s="191"/>
      <c r="AC189" s="191"/>
      <c r="AD189" s="190"/>
      <c r="AE189" s="188"/>
      <c r="AG189" s="186"/>
      <c r="AH189" s="186"/>
      <c r="AI189" s="187"/>
      <c r="AJ189" s="188"/>
      <c r="AK189" s="188"/>
      <c r="AL189" s="188"/>
      <c r="AM189" s="188"/>
      <c r="AN189" s="188"/>
      <c r="AO189" s="189"/>
      <c r="AP189" s="188"/>
      <c r="AQ189" s="190"/>
      <c r="AR189" s="191"/>
      <c r="AS189" s="191"/>
      <c r="AT189" s="190"/>
      <c r="AU189" s="190"/>
      <c r="AW189" s="186"/>
      <c r="AX189" s="186"/>
      <c r="AY189" s="187"/>
      <c r="AZ189" s="188"/>
      <c r="BA189" s="188"/>
      <c r="BB189" s="188"/>
      <c r="BC189" s="188"/>
      <c r="BD189" s="188"/>
      <c r="BE189" s="189"/>
      <c r="BF189" s="188"/>
      <c r="BG189" s="190"/>
      <c r="BH189" s="191"/>
      <c r="BI189" s="191"/>
      <c r="BJ189" s="190"/>
      <c r="BK189" s="190"/>
    </row>
    <row r="190" spans="1:63" hidden="1" x14ac:dyDescent="0.25">
      <c r="A190" s="186"/>
      <c r="B190" s="186"/>
      <c r="C190" s="187"/>
      <c r="D190" s="188"/>
      <c r="E190" s="188"/>
      <c r="F190" s="188"/>
      <c r="G190" s="188"/>
      <c r="H190" s="188"/>
      <c r="I190" s="189"/>
      <c r="J190" s="188"/>
      <c r="K190" s="190"/>
      <c r="L190" s="191"/>
      <c r="M190" s="191"/>
      <c r="N190" s="190"/>
      <c r="O190" s="190"/>
      <c r="Q190" s="186"/>
      <c r="R190" s="186"/>
      <c r="S190" s="187"/>
      <c r="T190" s="188"/>
      <c r="U190" s="191"/>
      <c r="V190" s="191"/>
      <c r="W190" s="191"/>
      <c r="X190" s="191"/>
      <c r="Y190" s="192"/>
      <c r="Z190" s="191"/>
      <c r="AA190" s="190"/>
      <c r="AB190" s="191"/>
      <c r="AC190" s="191"/>
      <c r="AD190" s="190"/>
      <c r="AE190" s="190"/>
      <c r="AG190" s="186"/>
      <c r="AH190" s="186"/>
      <c r="AI190" s="187"/>
      <c r="AJ190" s="188"/>
      <c r="AK190" s="188"/>
      <c r="AL190" s="188"/>
      <c r="AM190" s="188"/>
      <c r="AN190" s="188"/>
      <c r="AO190" s="189"/>
      <c r="AP190" s="188"/>
      <c r="AQ190" s="190"/>
      <c r="AR190" s="191"/>
      <c r="AS190" s="191"/>
      <c r="AT190" s="190"/>
      <c r="AU190" s="190"/>
      <c r="AW190" s="186"/>
      <c r="AX190" s="186"/>
      <c r="AY190" s="187"/>
      <c r="AZ190" s="188"/>
      <c r="BA190" s="188"/>
      <c r="BB190" s="188"/>
      <c r="BC190" s="188"/>
      <c r="BD190" s="188"/>
      <c r="BE190" s="189"/>
      <c r="BF190" s="188"/>
      <c r="BG190" s="190"/>
      <c r="BH190" s="191"/>
      <c r="BI190" s="191"/>
      <c r="BJ190" s="190"/>
      <c r="BK190" s="190"/>
    </row>
    <row r="191" spans="1:63" hidden="1" x14ac:dyDescent="0.25">
      <c r="A191" s="186"/>
      <c r="B191" s="186"/>
      <c r="C191" s="187"/>
      <c r="D191" s="188"/>
      <c r="E191" s="188"/>
      <c r="F191" s="188"/>
      <c r="G191" s="188"/>
      <c r="H191" s="188"/>
      <c r="I191" s="189"/>
      <c r="J191" s="188"/>
      <c r="K191" s="190"/>
      <c r="L191" s="191"/>
      <c r="M191" s="191"/>
      <c r="N191" s="190"/>
      <c r="O191" s="190"/>
      <c r="Q191" s="186"/>
      <c r="R191" s="186"/>
      <c r="S191" s="187"/>
      <c r="T191" s="188"/>
      <c r="U191" s="191"/>
      <c r="V191" s="191"/>
      <c r="W191" s="191"/>
      <c r="X191" s="191"/>
      <c r="Y191" s="192"/>
      <c r="Z191" s="191"/>
      <c r="AA191" s="190"/>
      <c r="AB191" s="191"/>
      <c r="AC191" s="191"/>
      <c r="AD191" s="190"/>
      <c r="AE191" s="190"/>
      <c r="AG191" s="186"/>
      <c r="AH191" s="186"/>
      <c r="AI191" s="187"/>
      <c r="AJ191" s="188"/>
      <c r="AK191" s="188"/>
      <c r="AL191" s="188"/>
      <c r="AM191" s="188"/>
      <c r="AN191" s="188"/>
      <c r="AO191" s="189"/>
      <c r="AP191" s="188"/>
      <c r="AQ191" s="190"/>
      <c r="AR191" s="191"/>
      <c r="AS191" s="191"/>
      <c r="AT191" s="190"/>
      <c r="AU191" s="190"/>
      <c r="AW191" s="186"/>
      <c r="AX191" s="186"/>
      <c r="AY191" s="187"/>
      <c r="AZ191" s="188"/>
      <c r="BA191" s="188"/>
      <c r="BB191" s="188"/>
      <c r="BC191" s="188"/>
      <c r="BD191" s="188"/>
      <c r="BE191" s="189"/>
      <c r="BF191" s="188"/>
      <c r="BG191" s="190"/>
      <c r="BH191" s="191"/>
      <c r="BI191" s="191"/>
      <c r="BJ191" s="190"/>
      <c r="BK191" s="190"/>
    </row>
    <row r="192" spans="1:63" hidden="1" x14ac:dyDescent="0.25">
      <c r="A192" s="186"/>
      <c r="B192" s="186"/>
      <c r="C192" s="187"/>
      <c r="D192" s="188"/>
      <c r="E192" s="188"/>
      <c r="F192" s="188"/>
      <c r="G192" s="188"/>
      <c r="H192" s="188"/>
      <c r="I192" s="189"/>
      <c r="J192" s="188"/>
      <c r="K192" s="190"/>
      <c r="L192" s="191"/>
      <c r="M192" s="191"/>
      <c r="N192" s="190"/>
      <c r="O192" s="190"/>
      <c r="Q192" s="186"/>
      <c r="R192" s="186"/>
      <c r="S192" s="187"/>
      <c r="T192" s="188"/>
      <c r="U192" s="191"/>
      <c r="V192" s="191"/>
      <c r="W192" s="191"/>
      <c r="X192" s="191"/>
      <c r="Y192" s="192"/>
      <c r="Z192" s="191"/>
      <c r="AA192" s="190"/>
      <c r="AB192" s="191"/>
      <c r="AC192" s="191"/>
      <c r="AD192" s="190"/>
      <c r="AE192" s="190"/>
      <c r="AG192" s="186"/>
      <c r="AH192" s="186"/>
      <c r="AI192" s="187"/>
      <c r="AJ192" s="188"/>
      <c r="AK192" s="188"/>
      <c r="AL192" s="188"/>
      <c r="AM192" s="188"/>
      <c r="AN192" s="188"/>
      <c r="AO192" s="189"/>
      <c r="AP192" s="188"/>
      <c r="AQ192" s="190"/>
      <c r="AR192" s="191"/>
      <c r="AS192" s="191"/>
      <c r="AT192" s="190"/>
      <c r="AU192" s="190"/>
      <c r="AW192" s="186"/>
      <c r="AX192" s="186"/>
      <c r="AY192" s="187"/>
      <c r="AZ192" s="188"/>
      <c r="BA192" s="188"/>
      <c r="BB192" s="188"/>
      <c r="BC192" s="188"/>
      <c r="BD192" s="188"/>
      <c r="BE192" s="189"/>
      <c r="BF192" s="188"/>
      <c r="BG192" s="190"/>
      <c r="BH192" s="191"/>
      <c r="BI192" s="191"/>
      <c r="BJ192" s="190"/>
      <c r="BK192" s="190"/>
    </row>
    <row r="193" spans="1:63" hidden="1" x14ac:dyDescent="0.25">
      <c r="A193" s="186"/>
      <c r="B193" s="186"/>
      <c r="C193" s="187"/>
      <c r="D193" s="188"/>
      <c r="E193" s="188"/>
      <c r="F193" s="188"/>
      <c r="G193" s="188"/>
      <c r="H193" s="188"/>
      <c r="I193" s="189"/>
      <c r="J193" s="188"/>
      <c r="K193" s="190"/>
      <c r="L193" s="191"/>
      <c r="M193" s="191"/>
      <c r="N193" s="190"/>
      <c r="O193" s="190"/>
      <c r="Q193" s="186"/>
      <c r="R193" s="186"/>
      <c r="S193" s="187"/>
      <c r="T193" s="188"/>
      <c r="U193" s="191"/>
      <c r="V193" s="191"/>
      <c r="W193" s="191"/>
      <c r="X193" s="191"/>
      <c r="Y193" s="192"/>
      <c r="Z193" s="191"/>
      <c r="AA193" s="190"/>
      <c r="AB193" s="191"/>
      <c r="AC193" s="191"/>
      <c r="AD193" s="190"/>
      <c r="AE193" s="188"/>
      <c r="AG193" s="186"/>
      <c r="AH193" s="186"/>
      <c r="AI193" s="187"/>
      <c r="AJ193" s="188"/>
      <c r="AK193" s="188"/>
      <c r="AL193" s="188"/>
      <c r="AM193" s="188"/>
      <c r="AN193" s="188"/>
      <c r="AO193" s="189"/>
      <c r="AP193" s="188"/>
      <c r="AQ193" s="190"/>
      <c r="AR193" s="191"/>
      <c r="AS193" s="191"/>
      <c r="AT193" s="190"/>
      <c r="AU193" s="190"/>
      <c r="AW193" s="186"/>
      <c r="AX193" s="186"/>
      <c r="AY193" s="187"/>
      <c r="AZ193" s="188"/>
      <c r="BA193" s="188"/>
      <c r="BB193" s="188"/>
      <c r="BC193" s="188"/>
      <c r="BD193" s="188"/>
      <c r="BE193" s="189"/>
      <c r="BF193" s="188"/>
      <c r="BG193" s="190"/>
      <c r="BH193" s="191"/>
      <c r="BI193" s="191"/>
      <c r="BJ193" s="190"/>
      <c r="BK193" s="190"/>
    </row>
    <row r="194" spans="1:63" hidden="1" x14ac:dyDescent="0.25">
      <c r="A194" s="186"/>
      <c r="B194" s="186"/>
      <c r="C194" s="187"/>
      <c r="D194" s="188"/>
      <c r="E194" s="188"/>
      <c r="F194" s="188"/>
      <c r="G194" s="188"/>
      <c r="H194" s="188"/>
      <c r="I194" s="189"/>
      <c r="J194" s="188"/>
      <c r="K194" s="190"/>
      <c r="L194" s="191"/>
      <c r="M194" s="191"/>
      <c r="N194" s="190"/>
      <c r="O194" s="190"/>
      <c r="Q194" s="186"/>
      <c r="R194" s="186"/>
      <c r="S194" s="187"/>
      <c r="T194" s="188"/>
      <c r="U194" s="191"/>
      <c r="V194" s="191"/>
      <c r="W194" s="191"/>
      <c r="X194" s="191"/>
      <c r="Y194" s="192"/>
      <c r="Z194" s="191"/>
      <c r="AA194" s="190"/>
      <c r="AB194" s="191"/>
      <c r="AC194" s="191"/>
      <c r="AD194" s="190"/>
      <c r="AE194" s="188"/>
      <c r="AG194" s="186"/>
      <c r="AH194" s="186"/>
      <c r="AI194" s="187"/>
      <c r="AJ194" s="188"/>
      <c r="AK194" s="188"/>
      <c r="AL194" s="188"/>
      <c r="AM194" s="188"/>
      <c r="AN194" s="188"/>
      <c r="AO194" s="189"/>
      <c r="AP194" s="188"/>
      <c r="AQ194" s="190"/>
      <c r="AR194" s="191"/>
      <c r="AS194" s="191"/>
      <c r="AT194" s="190"/>
      <c r="AU194" s="190"/>
      <c r="AW194" s="186"/>
      <c r="AX194" s="186"/>
      <c r="AY194" s="187"/>
      <c r="AZ194" s="188"/>
      <c r="BA194" s="188"/>
      <c r="BB194" s="188"/>
      <c r="BC194" s="188"/>
      <c r="BD194" s="188"/>
      <c r="BE194" s="189"/>
      <c r="BF194" s="188"/>
      <c r="BG194" s="190"/>
      <c r="BH194" s="191"/>
      <c r="BI194" s="191"/>
      <c r="BJ194" s="190"/>
      <c r="BK194" s="190"/>
    </row>
    <row r="195" spans="1:63" hidden="1" x14ac:dyDescent="0.25">
      <c r="A195" s="186"/>
      <c r="B195" s="186"/>
      <c r="C195" s="187"/>
      <c r="D195" s="188"/>
      <c r="E195" s="188"/>
      <c r="F195" s="188"/>
      <c r="G195" s="188"/>
      <c r="H195" s="188"/>
      <c r="I195" s="189"/>
      <c r="J195" s="188"/>
      <c r="K195" s="190"/>
      <c r="L195" s="191"/>
      <c r="M195" s="191"/>
      <c r="N195" s="190"/>
      <c r="O195" s="190"/>
      <c r="Q195" s="186"/>
      <c r="R195" s="186"/>
      <c r="S195" s="187"/>
      <c r="T195" s="188"/>
      <c r="U195" s="191"/>
      <c r="V195" s="191"/>
      <c r="W195" s="191"/>
      <c r="X195" s="191"/>
      <c r="Y195" s="192"/>
      <c r="Z195" s="191"/>
      <c r="AA195" s="190"/>
      <c r="AB195" s="191"/>
      <c r="AC195" s="191"/>
      <c r="AD195" s="190"/>
      <c r="AE195" s="190"/>
      <c r="AG195" s="186"/>
      <c r="AH195" s="186"/>
      <c r="AI195" s="187"/>
      <c r="AJ195" s="188"/>
      <c r="AK195" s="188"/>
      <c r="AL195" s="188"/>
      <c r="AM195" s="188"/>
      <c r="AN195" s="188"/>
      <c r="AO195" s="189"/>
      <c r="AP195" s="188"/>
      <c r="AQ195" s="190"/>
      <c r="AR195" s="191"/>
      <c r="AS195" s="191"/>
      <c r="AT195" s="190"/>
      <c r="AU195" s="190"/>
      <c r="AW195" s="186"/>
      <c r="AX195" s="186"/>
      <c r="AY195" s="187"/>
      <c r="AZ195" s="188"/>
      <c r="BA195" s="188"/>
      <c r="BB195" s="188"/>
      <c r="BC195" s="188"/>
      <c r="BD195" s="188"/>
      <c r="BE195" s="189"/>
      <c r="BF195" s="188"/>
      <c r="BG195" s="190"/>
      <c r="BH195" s="191"/>
      <c r="BI195" s="191"/>
      <c r="BJ195" s="190"/>
      <c r="BK195" s="190"/>
    </row>
    <row r="196" spans="1:63" hidden="1" x14ac:dyDescent="0.25">
      <c r="A196" s="186"/>
      <c r="B196" s="186"/>
      <c r="C196" s="187"/>
      <c r="D196" s="188"/>
      <c r="E196" s="188"/>
      <c r="F196" s="188"/>
      <c r="G196" s="188"/>
      <c r="H196" s="188"/>
      <c r="I196" s="189"/>
      <c r="J196" s="188"/>
      <c r="K196" s="190"/>
      <c r="L196" s="191"/>
      <c r="M196" s="191"/>
      <c r="N196" s="190"/>
      <c r="O196" s="190"/>
      <c r="Q196" s="186"/>
      <c r="R196" s="186"/>
      <c r="S196" s="187"/>
      <c r="T196" s="188"/>
      <c r="U196" s="191"/>
      <c r="V196" s="191"/>
      <c r="W196" s="191"/>
      <c r="X196" s="191"/>
      <c r="Y196" s="192"/>
      <c r="Z196" s="191"/>
      <c r="AA196" s="190"/>
      <c r="AB196" s="191"/>
      <c r="AC196" s="191"/>
      <c r="AD196" s="190"/>
      <c r="AE196" s="190"/>
      <c r="AG196" s="186"/>
      <c r="AH196" s="186"/>
      <c r="AI196" s="187"/>
      <c r="AJ196" s="188"/>
      <c r="AK196" s="188"/>
      <c r="AL196" s="188"/>
      <c r="AM196" s="188"/>
      <c r="AN196" s="188"/>
      <c r="AO196" s="189"/>
      <c r="AP196" s="188"/>
      <c r="AQ196" s="190"/>
      <c r="AR196" s="191"/>
      <c r="AS196" s="191"/>
      <c r="AT196" s="190"/>
      <c r="AU196" s="190"/>
      <c r="AW196" s="186"/>
      <c r="AX196" s="186"/>
      <c r="AY196" s="187"/>
      <c r="AZ196" s="188"/>
      <c r="BA196" s="188"/>
      <c r="BB196" s="188"/>
      <c r="BC196" s="188"/>
      <c r="BD196" s="188"/>
      <c r="BE196" s="189"/>
      <c r="BF196" s="188"/>
      <c r="BG196" s="190"/>
      <c r="BH196" s="191"/>
      <c r="BI196" s="191"/>
      <c r="BJ196" s="190"/>
      <c r="BK196" s="190"/>
    </row>
    <row r="197" spans="1:63" hidden="1" x14ac:dyDescent="0.25">
      <c r="A197" s="186"/>
      <c r="B197" s="186"/>
      <c r="C197" s="187"/>
      <c r="D197" s="188"/>
      <c r="E197" s="188"/>
      <c r="F197" s="188"/>
      <c r="G197" s="188"/>
      <c r="H197" s="188"/>
      <c r="I197" s="189"/>
      <c r="J197" s="188"/>
      <c r="K197" s="190"/>
      <c r="L197" s="191"/>
      <c r="M197" s="191"/>
      <c r="N197" s="190"/>
      <c r="O197" s="190"/>
      <c r="Q197" s="186"/>
      <c r="R197" s="186"/>
      <c r="S197" s="187"/>
      <c r="T197" s="188"/>
      <c r="U197" s="191"/>
      <c r="V197" s="191"/>
      <c r="W197" s="191"/>
      <c r="X197" s="191"/>
      <c r="Y197" s="192"/>
      <c r="Z197" s="191"/>
      <c r="AA197" s="190"/>
      <c r="AB197" s="191"/>
      <c r="AC197" s="191"/>
      <c r="AD197" s="190"/>
      <c r="AE197" s="190"/>
      <c r="AG197" s="186"/>
      <c r="AH197" s="186"/>
      <c r="AI197" s="187"/>
      <c r="AJ197" s="188"/>
      <c r="AK197" s="188"/>
      <c r="AL197" s="188"/>
      <c r="AM197" s="188"/>
      <c r="AN197" s="188"/>
      <c r="AO197" s="189"/>
      <c r="AP197" s="188"/>
      <c r="AQ197" s="190"/>
      <c r="AR197" s="191"/>
      <c r="AS197" s="191"/>
      <c r="AT197" s="190"/>
      <c r="AU197" s="190"/>
      <c r="AW197" s="186"/>
      <c r="AX197" s="186"/>
      <c r="AY197" s="187"/>
      <c r="AZ197" s="188"/>
      <c r="BA197" s="188"/>
      <c r="BB197" s="188"/>
      <c r="BC197" s="188"/>
      <c r="BD197" s="188"/>
      <c r="BE197" s="189"/>
      <c r="BF197" s="188"/>
      <c r="BG197" s="190"/>
      <c r="BH197" s="191"/>
      <c r="BI197" s="191"/>
      <c r="BJ197" s="190"/>
      <c r="BK197" s="190"/>
    </row>
    <row r="198" spans="1:63" hidden="1" x14ac:dyDescent="0.25">
      <c r="A198" s="186"/>
      <c r="B198" s="186"/>
      <c r="C198" s="187"/>
      <c r="D198" s="188"/>
      <c r="E198" s="188"/>
      <c r="F198" s="188"/>
      <c r="G198" s="188"/>
      <c r="H198" s="188"/>
      <c r="I198" s="189"/>
      <c r="J198" s="188"/>
      <c r="K198" s="190"/>
      <c r="L198" s="191"/>
      <c r="M198" s="191"/>
      <c r="N198" s="190"/>
      <c r="O198" s="190"/>
      <c r="Q198" s="186"/>
      <c r="R198" s="186"/>
      <c r="S198" s="187"/>
      <c r="T198" s="188"/>
      <c r="U198" s="191"/>
      <c r="V198" s="191"/>
      <c r="W198" s="191"/>
      <c r="X198" s="191"/>
      <c r="Y198" s="192"/>
      <c r="Z198" s="191"/>
      <c r="AA198" s="190"/>
      <c r="AB198" s="191"/>
      <c r="AC198" s="191"/>
      <c r="AD198" s="190"/>
      <c r="AE198" s="190"/>
      <c r="AG198" s="186"/>
      <c r="AH198" s="186"/>
      <c r="AI198" s="187"/>
      <c r="AJ198" s="188"/>
      <c r="AK198" s="188"/>
      <c r="AL198" s="188"/>
      <c r="AM198" s="188"/>
      <c r="AN198" s="188"/>
      <c r="AO198" s="189"/>
      <c r="AP198" s="188"/>
      <c r="AQ198" s="190"/>
      <c r="AR198" s="191"/>
      <c r="AS198" s="191"/>
      <c r="AT198" s="190"/>
      <c r="AU198" s="190"/>
      <c r="AW198" s="186"/>
      <c r="AX198" s="186"/>
      <c r="AY198" s="187"/>
      <c r="AZ198" s="188"/>
      <c r="BA198" s="188"/>
      <c r="BB198" s="188"/>
      <c r="BC198" s="188"/>
      <c r="BD198" s="188"/>
      <c r="BE198" s="189"/>
      <c r="BF198" s="188"/>
      <c r="BG198" s="190"/>
      <c r="BH198" s="191"/>
      <c r="BI198" s="191"/>
      <c r="BJ198" s="190"/>
      <c r="BK198" s="190"/>
    </row>
    <row r="199" spans="1:63" hidden="1" x14ac:dyDescent="0.25">
      <c r="A199" s="186"/>
      <c r="B199" s="186"/>
      <c r="C199" s="187"/>
      <c r="D199" s="188"/>
      <c r="E199" s="188"/>
      <c r="F199" s="188"/>
      <c r="G199" s="188"/>
      <c r="H199" s="188"/>
      <c r="I199" s="189"/>
      <c r="J199" s="188"/>
      <c r="K199" s="190"/>
      <c r="L199" s="191"/>
      <c r="M199" s="191"/>
      <c r="N199" s="190"/>
      <c r="O199" s="190"/>
      <c r="Q199" s="186"/>
      <c r="R199" s="186"/>
      <c r="S199" s="187"/>
      <c r="T199" s="188"/>
      <c r="U199" s="191"/>
      <c r="V199" s="191"/>
      <c r="W199" s="191"/>
      <c r="X199" s="191"/>
      <c r="Y199" s="192"/>
      <c r="Z199" s="191"/>
      <c r="AA199" s="190"/>
      <c r="AB199" s="191"/>
      <c r="AC199" s="191"/>
      <c r="AD199" s="190"/>
      <c r="AE199" s="190"/>
      <c r="AG199" s="186"/>
      <c r="AH199" s="186"/>
      <c r="AI199" s="187"/>
      <c r="AJ199" s="188"/>
      <c r="AK199" s="188"/>
      <c r="AL199" s="188"/>
      <c r="AM199" s="188"/>
      <c r="AN199" s="188"/>
      <c r="AO199" s="189"/>
      <c r="AP199" s="188"/>
      <c r="AQ199" s="190"/>
      <c r="AR199" s="191"/>
      <c r="AS199" s="191"/>
      <c r="AT199" s="190"/>
      <c r="AU199" s="190"/>
      <c r="AW199" s="186"/>
      <c r="AX199" s="186"/>
      <c r="AY199" s="187"/>
      <c r="AZ199" s="188"/>
      <c r="BA199" s="188"/>
      <c r="BB199" s="188"/>
      <c r="BC199" s="188"/>
      <c r="BD199" s="188"/>
      <c r="BE199" s="189"/>
      <c r="BF199" s="188"/>
      <c r="BG199" s="190"/>
      <c r="BH199" s="191"/>
      <c r="BI199" s="191"/>
      <c r="BJ199" s="190"/>
      <c r="BK199" s="190"/>
    </row>
    <row r="200" spans="1:63" hidden="1" x14ac:dyDescent="0.25">
      <c r="A200" s="186"/>
      <c r="B200" s="186"/>
      <c r="C200" s="187"/>
      <c r="D200" s="188"/>
      <c r="E200" s="188"/>
      <c r="F200" s="188"/>
      <c r="G200" s="188"/>
      <c r="H200" s="188"/>
      <c r="I200" s="189"/>
      <c r="J200" s="188"/>
      <c r="K200" s="190"/>
      <c r="L200" s="191"/>
      <c r="M200" s="191"/>
      <c r="N200" s="190"/>
      <c r="O200" s="190"/>
      <c r="Q200" s="186"/>
      <c r="R200" s="186"/>
      <c r="S200" s="187"/>
      <c r="T200" s="188"/>
      <c r="U200" s="191"/>
      <c r="V200" s="191"/>
      <c r="W200" s="191"/>
      <c r="X200" s="191"/>
      <c r="Y200" s="192"/>
      <c r="Z200" s="191"/>
      <c r="AA200" s="190"/>
      <c r="AB200" s="191"/>
      <c r="AC200" s="191"/>
      <c r="AD200" s="190"/>
      <c r="AE200" s="190"/>
      <c r="AG200" s="186"/>
      <c r="AH200" s="186"/>
      <c r="AI200" s="187"/>
      <c r="AJ200" s="188"/>
      <c r="AK200" s="188"/>
      <c r="AL200" s="188"/>
      <c r="AM200" s="188"/>
      <c r="AN200" s="188"/>
      <c r="AO200" s="189"/>
      <c r="AP200" s="188"/>
      <c r="AQ200" s="190"/>
      <c r="AR200" s="191"/>
      <c r="AS200" s="191"/>
      <c r="AT200" s="190"/>
      <c r="AU200" s="190"/>
      <c r="AW200" s="186"/>
      <c r="AX200" s="186"/>
      <c r="AY200" s="187"/>
      <c r="AZ200" s="188"/>
      <c r="BA200" s="188"/>
      <c r="BB200" s="188"/>
      <c r="BC200" s="188"/>
      <c r="BD200" s="188"/>
      <c r="BE200" s="189"/>
      <c r="BF200" s="188"/>
      <c r="BG200" s="190"/>
      <c r="BH200" s="191"/>
      <c r="BI200" s="191"/>
      <c r="BJ200" s="190"/>
      <c r="BK200" s="190"/>
    </row>
    <row r="201" spans="1:63" hidden="1" x14ac:dyDescent="0.25">
      <c r="A201" s="186"/>
      <c r="B201" s="186"/>
      <c r="C201" s="187"/>
      <c r="D201" s="188"/>
      <c r="E201" s="188"/>
      <c r="F201" s="188"/>
      <c r="G201" s="188"/>
      <c r="H201" s="188"/>
      <c r="I201" s="189"/>
      <c r="J201" s="188"/>
      <c r="K201" s="190"/>
      <c r="L201" s="191"/>
      <c r="M201" s="191"/>
      <c r="N201" s="190"/>
      <c r="O201" s="190"/>
      <c r="Q201" s="186"/>
      <c r="R201" s="186"/>
      <c r="S201" s="187"/>
      <c r="T201" s="188"/>
      <c r="U201" s="191"/>
      <c r="V201" s="191"/>
      <c r="W201" s="191"/>
      <c r="X201" s="191"/>
      <c r="Y201" s="192"/>
      <c r="Z201" s="191"/>
      <c r="AA201" s="190"/>
      <c r="AB201" s="191"/>
      <c r="AC201" s="191"/>
      <c r="AD201" s="190"/>
      <c r="AE201" s="188"/>
      <c r="AG201" s="186"/>
      <c r="AH201" s="186"/>
      <c r="AI201" s="187"/>
      <c r="AJ201" s="188"/>
      <c r="AK201" s="188"/>
      <c r="AL201" s="188"/>
      <c r="AM201" s="188"/>
      <c r="AN201" s="188"/>
      <c r="AO201" s="189"/>
      <c r="AP201" s="188"/>
      <c r="AQ201" s="190"/>
      <c r="AR201" s="191"/>
      <c r="AS201" s="191"/>
      <c r="AT201" s="190"/>
      <c r="AU201" s="190"/>
      <c r="AW201" s="186"/>
      <c r="AX201" s="186"/>
      <c r="AY201" s="187"/>
      <c r="AZ201" s="188"/>
      <c r="BA201" s="188"/>
      <c r="BB201" s="188"/>
      <c r="BC201" s="188"/>
      <c r="BD201" s="188"/>
      <c r="BE201" s="189"/>
      <c r="BF201" s="188"/>
      <c r="BG201" s="190"/>
      <c r="BH201" s="191"/>
      <c r="BI201" s="191"/>
      <c r="BJ201" s="190"/>
      <c r="BK201" s="190"/>
    </row>
    <row r="202" spans="1:63" hidden="1" x14ac:dyDescent="0.25">
      <c r="A202" s="186"/>
      <c r="B202" s="186"/>
      <c r="C202" s="187"/>
      <c r="D202" s="188"/>
      <c r="E202" s="188"/>
      <c r="F202" s="188"/>
      <c r="G202" s="188"/>
      <c r="H202" s="188"/>
      <c r="I202" s="189"/>
      <c r="J202" s="188"/>
      <c r="K202" s="190"/>
      <c r="L202" s="191"/>
      <c r="M202" s="191"/>
      <c r="N202" s="190"/>
      <c r="O202" s="190"/>
      <c r="Q202" s="186"/>
      <c r="R202" s="186"/>
      <c r="S202" s="187"/>
      <c r="T202" s="188"/>
      <c r="U202" s="191"/>
      <c r="V202" s="191"/>
      <c r="W202" s="191"/>
      <c r="X202" s="191"/>
      <c r="Y202" s="192"/>
      <c r="Z202" s="191"/>
      <c r="AA202" s="190"/>
      <c r="AB202" s="191"/>
      <c r="AC202" s="191"/>
      <c r="AD202" s="190"/>
      <c r="AE202" s="190"/>
      <c r="AG202" s="186"/>
      <c r="AH202" s="186"/>
      <c r="AI202" s="187"/>
      <c r="AJ202" s="188"/>
      <c r="AK202" s="188"/>
      <c r="AL202" s="188"/>
      <c r="AM202" s="188"/>
      <c r="AN202" s="188"/>
      <c r="AO202" s="189"/>
      <c r="AP202" s="188"/>
      <c r="AQ202" s="190"/>
      <c r="AR202" s="191"/>
      <c r="AS202" s="191"/>
      <c r="AT202" s="190"/>
      <c r="AU202" s="190"/>
      <c r="AW202" s="186"/>
      <c r="AX202" s="186"/>
      <c r="AY202" s="187"/>
      <c r="AZ202" s="188"/>
      <c r="BA202" s="188"/>
      <c r="BB202" s="188"/>
      <c r="BC202" s="188"/>
      <c r="BD202" s="188"/>
      <c r="BE202" s="189"/>
      <c r="BF202" s="188"/>
      <c r="BG202" s="190"/>
      <c r="BH202" s="191"/>
      <c r="BI202" s="191"/>
      <c r="BJ202" s="190"/>
      <c r="BK202" s="190"/>
    </row>
    <row r="203" spans="1:63" hidden="1" x14ac:dyDescent="0.25">
      <c r="A203" s="186"/>
      <c r="B203" s="186"/>
      <c r="C203" s="187"/>
      <c r="D203" s="188"/>
      <c r="E203" s="188"/>
      <c r="F203" s="188"/>
      <c r="G203" s="188"/>
      <c r="H203" s="188"/>
      <c r="I203" s="189"/>
      <c r="J203" s="188"/>
      <c r="K203" s="190"/>
      <c r="L203" s="191"/>
      <c r="M203" s="191"/>
      <c r="N203" s="190"/>
      <c r="O203" s="190"/>
      <c r="Q203" s="186"/>
      <c r="R203" s="186"/>
      <c r="S203" s="187"/>
      <c r="T203" s="188"/>
      <c r="U203" s="191"/>
      <c r="V203" s="191"/>
      <c r="W203" s="191"/>
      <c r="X203" s="191"/>
      <c r="Y203" s="192"/>
      <c r="Z203" s="191"/>
      <c r="AA203" s="190"/>
      <c r="AB203" s="191"/>
      <c r="AC203" s="191"/>
      <c r="AD203" s="190"/>
      <c r="AE203" s="190"/>
      <c r="AG203" s="186"/>
      <c r="AH203" s="186"/>
      <c r="AI203" s="187"/>
      <c r="AJ203" s="188"/>
      <c r="AK203" s="188"/>
      <c r="AL203" s="188"/>
      <c r="AM203" s="188"/>
      <c r="AN203" s="188"/>
      <c r="AO203" s="189"/>
      <c r="AP203" s="188"/>
      <c r="AQ203" s="190"/>
      <c r="AR203" s="191"/>
      <c r="AS203" s="191"/>
      <c r="AT203" s="190"/>
      <c r="AU203" s="190"/>
      <c r="AW203" s="186"/>
      <c r="AX203" s="186"/>
      <c r="AY203" s="187"/>
      <c r="AZ203" s="188"/>
      <c r="BA203" s="188"/>
      <c r="BB203" s="188"/>
      <c r="BC203" s="188"/>
      <c r="BD203" s="188"/>
      <c r="BE203" s="189"/>
      <c r="BF203" s="188"/>
      <c r="BG203" s="190"/>
      <c r="BH203" s="191"/>
      <c r="BI203" s="191"/>
      <c r="BJ203" s="190"/>
      <c r="BK203" s="190"/>
    </row>
    <row r="204" spans="1:63" hidden="1" x14ac:dyDescent="0.25">
      <c r="A204" s="186"/>
      <c r="B204" s="186"/>
      <c r="C204" s="187"/>
      <c r="D204" s="188"/>
      <c r="E204" s="188"/>
      <c r="F204" s="188"/>
      <c r="G204" s="188"/>
      <c r="H204" s="188"/>
      <c r="I204" s="189"/>
      <c r="J204" s="188"/>
      <c r="K204" s="190"/>
      <c r="L204" s="191"/>
      <c r="M204" s="191"/>
      <c r="N204" s="190"/>
      <c r="O204" s="190"/>
      <c r="Q204" s="186"/>
      <c r="R204" s="186"/>
      <c r="S204" s="187"/>
      <c r="T204" s="188"/>
      <c r="U204" s="191"/>
      <c r="V204" s="191"/>
      <c r="W204" s="191"/>
      <c r="X204" s="191"/>
      <c r="Y204" s="192"/>
      <c r="Z204" s="191"/>
      <c r="AA204" s="190"/>
      <c r="AB204" s="191"/>
      <c r="AC204" s="191"/>
      <c r="AD204" s="190"/>
      <c r="AE204" s="188"/>
      <c r="AG204" s="186"/>
      <c r="AH204" s="186"/>
      <c r="AI204" s="187"/>
      <c r="AJ204" s="188"/>
      <c r="AK204" s="188"/>
      <c r="AL204" s="188"/>
      <c r="AM204" s="188"/>
      <c r="AN204" s="188"/>
      <c r="AO204" s="189"/>
      <c r="AP204" s="188"/>
      <c r="AQ204" s="190"/>
      <c r="AR204" s="191"/>
      <c r="AS204" s="191"/>
      <c r="AT204" s="190"/>
      <c r="AU204" s="190"/>
      <c r="AW204" s="186"/>
      <c r="AX204" s="186"/>
      <c r="AY204" s="187"/>
      <c r="AZ204" s="188"/>
      <c r="BA204" s="188"/>
      <c r="BB204" s="188"/>
      <c r="BC204" s="188"/>
      <c r="BD204" s="188"/>
      <c r="BE204" s="189"/>
      <c r="BF204" s="188"/>
      <c r="BG204" s="190"/>
      <c r="BH204" s="191"/>
      <c r="BI204" s="191"/>
      <c r="BJ204" s="190"/>
      <c r="BK204" s="190"/>
    </row>
    <row r="205" spans="1:63" hidden="1" x14ac:dyDescent="0.25">
      <c r="A205" s="186"/>
      <c r="B205" s="186"/>
      <c r="C205" s="187"/>
      <c r="D205" s="188"/>
      <c r="E205" s="188"/>
      <c r="F205" s="188"/>
      <c r="G205" s="188"/>
      <c r="H205" s="188"/>
      <c r="I205" s="189"/>
      <c r="J205" s="188"/>
      <c r="K205" s="190"/>
      <c r="L205" s="191"/>
      <c r="M205" s="191"/>
      <c r="N205" s="190"/>
      <c r="O205" s="190"/>
      <c r="Q205" s="186"/>
      <c r="R205" s="186"/>
      <c r="S205" s="187"/>
      <c r="T205" s="188"/>
      <c r="U205" s="191"/>
      <c r="V205" s="191"/>
      <c r="W205" s="191"/>
      <c r="X205" s="191"/>
      <c r="Y205" s="192"/>
      <c r="Z205" s="191"/>
      <c r="AA205" s="190"/>
      <c r="AB205" s="191"/>
      <c r="AC205" s="191"/>
      <c r="AD205" s="190"/>
      <c r="AE205" s="190"/>
      <c r="AG205" s="186"/>
      <c r="AH205" s="186"/>
      <c r="AI205" s="187"/>
      <c r="AJ205" s="188"/>
      <c r="AK205" s="188"/>
      <c r="AL205" s="188"/>
      <c r="AM205" s="188"/>
      <c r="AN205" s="188"/>
      <c r="AO205" s="189"/>
      <c r="AP205" s="188"/>
      <c r="AQ205" s="190"/>
      <c r="AR205" s="191"/>
      <c r="AS205" s="191"/>
      <c r="AT205" s="190"/>
      <c r="AU205" s="190"/>
      <c r="AW205" s="186"/>
      <c r="AX205" s="186"/>
      <c r="AY205" s="187"/>
      <c r="AZ205" s="188"/>
      <c r="BA205" s="188"/>
      <c r="BB205" s="188"/>
      <c r="BC205" s="188"/>
      <c r="BD205" s="188"/>
      <c r="BE205" s="189"/>
      <c r="BF205" s="188"/>
      <c r="BG205" s="190"/>
      <c r="BH205" s="191"/>
      <c r="BI205" s="191"/>
      <c r="BJ205" s="190"/>
      <c r="BK205" s="190"/>
    </row>
    <row r="206" spans="1:63" hidden="1" x14ac:dyDescent="0.25">
      <c r="A206" s="186"/>
      <c r="B206" s="186"/>
      <c r="C206" s="187"/>
      <c r="D206" s="188"/>
      <c r="E206" s="188"/>
      <c r="F206" s="188"/>
      <c r="G206" s="188"/>
      <c r="H206" s="188"/>
      <c r="I206" s="189"/>
      <c r="J206" s="188"/>
      <c r="K206" s="190"/>
      <c r="L206" s="191"/>
      <c r="M206" s="191"/>
      <c r="N206" s="190"/>
      <c r="O206" s="190"/>
      <c r="Q206" s="186"/>
      <c r="R206" s="186"/>
      <c r="S206" s="187"/>
      <c r="T206" s="188"/>
      <c r="U206" s="191"/>
      <c r="V206" s="191"/>
      <c r="W206" s="191"/>
      <c r="X206" s="191"/>
      <c r="Y206" s="192"/>
      <c r="Z206" s="191"/>
      <c r="AA206" s="190"/>
      <c r="AB206" s="191"/>
      <c r="AC206" s="191"/>
      <c r="AD206" s="190"/>
      <c r="AE206" s="188"/>
      <c r="AG206" s="186"/>
      <c r="AH206" s="186"/>
      <c r="AI206" s="187"/>
      <c r="AJ206" s="188"/>
      <c r="AK206" s="188"/>
      <c r="AL206" s="188"/>
      <c r="AM206" s="188"/>
      <c r="AN206" s="188"/>
      <c r="AO206" s="189"/>
      <c r="AP206" s="188"/>
      <c r="AQ206" s="190"/>
      <c r="AR206" s="191"/>
      <c r="AS206" s="191"/>
      <c r="AT206" s="190"/>
      <c r="AU206" s="190"/>
      <c r="AW206" s="186"/>
      <c r="AX206" s="186"/>
      <c r="AY206" s="187"/>
      <c r="AZ206" s="188"/>
      <c r="BA206" s="188"/>
      <c r="BB206" s="188"/>
      <c r="BC206" s="188"/>
      <c r="BD206" s="188"/>
      <c r="BE206" s="189"/>
      <c r="BF206" s="188"/>
      <c r="BG206" s="190"/>
      <c r="BH206" s="191"/>
      <c r="BI206" s="191"/>
      <c r="BJ206" s="190"/>
      <c r="BK206" s="190"/>
    </row>
    <row r="207" spans="1:63" hidden="1" x14ac:dyDescent="0.25">
      <c r="A207" s="186"/>
      <c r="B207" s="186"/>
      <c r="C207" s="187"/>
      <c r="D207" s="188"/>
      <c r="E207" s="188"/>
      <c r="F207" s="188"/>
      <c r="G207" s="188"/>
      <c r="H207" s="188"/>
      <c r="I207" s="189"/>
      <c r="J207" s="188"/>
      <c r="K207" s="190"/>
      <c r="L207" s="191"/>
      <c r="M207" s="191"/>
      <c r="N207" s="190"/>
      <c r="O207" s="190"/>
      <c r="Q207" s="186"/>
      <c r="R207" s="186"/>
      <c r="S207" s="187"/>
      <c r="T207" s="188"/>
      <c r="U207" s="191"/>
      <c r="V207" s="191"/>
      <c r="W207" s="191"/>
      <c r="X207" s="191"/>
      <c r="Y207" s="192"/>
      <c r="Z207" s="191"/>
      <c r="AA207" s="190"/>
      <c r="AB207" s="191"/>
      <c r="AC207" s="191"/>
      <c r="AD207" s="190"/>
      <c r="AE207" s="188"/>
      <c r="AG207" s="186"/>
      <c r="AH207" s="186"/>
      <c r="AI207" s="187"/>
      <c r="AJ207" s="188"/>
      <c r="AK207" s="188"/>
      <c r="AL207" s="188"/>
      <c r="AM207" s="188"/>
      <c r="AN207" s="188"/>
      <c r="AO207" s="189"/>
      <c r="AP207" s="188"/>
      <c r="AQ207" s="190"/>
      <c r="AR207" s="191"/>
      <c r="AS207" s="191"/>
      <c r="AT207" s="190"/>
      <c r="AU207" s="190"/>
      <c r="AW207" s="186"/>
      <c r="AX207" s="186"/>
      <c r="AY207" s="187"/>
      <c r="AZ207" s="188"/>
      <c r="BA207" s="188"/>
      <c r="BB207" s="188"/>
      <c r="BC207" s="188"/>
      <c r="BD207" s="188"/>
      <c r="BE207" s="189"/>
      <c r="BF207" s="188"/>
      <c r="BG207" s="190"/>
      <c r="BH207" s="191"/>
      <c r="BI207" s="191"/>
      <c r="BJ207" s="190"/>
      <c r="BK207" s="190"/>
    </row>
    <row r="208" spans="1:63" hidden="1" x14ac:dyDescent="0.25">
      <c r="A208" s="186"/>
      <c r="B208" s="186"/>
      <c r="C208" s="187"/>
      <c r="D208" s="188"/>
      <c r="E208" s="188"/>
      <c r="F208" s="188"/>
      <c r="G208" s="188"/>
      <c r="H208" s="188"/>
      <c r="I208" s="189"/>
      <c r="J208" s="188"/>
      <c r="K208" s="190"/>
      <c r="L208" s="191"/>
      <c r="M208" s="191"/>
      <c r="N208" s="190"/>
      <c r="O208" s="190"/>
      <c r="Q208" s="186"/>
      <c r="R208" s="186"/>
      <c r="S208" s="187"/>
      <c r="T208" s="188"/>
      <c r="U208" s="191"/>
      <c r="V208" s="191"/>
      <c r="W208" s="191"/>
      <c r="X208" s="191"/>
      <c r="Y208" s="192"/>
      <c r="Z208" s="191"/>
      <c r="AA208" s="190"/>
      <c r="AB208" s="191"/>
      <c r="AC208" s="191"/>
      <c r="AD208" s="190"/>
      <c r="AE208" s="188"/>
      <c r="AG208" s="186"/>
      <c r="AH208" s="186"/>
      <c r="AI208" s="187"/>
      <c r="AJ208" s="188"/>
      <c r="AK208" s="188"/>
      <c r="AL208" s="188"/>
      <c r="AM208" s="188"/>
      <c r="AN208" s="188"/>
      <c r="AO208" s="189"/>
      <c r="AP208" s="188"/>
      <c r="AQ208" s="190"/>
      <c r="AR208" s="191"/>
      <c r="AS208" s="191"/>
      <c r="AT208" s="190"/>
      <c r="AU208" s="190"/>
      <c r="AW208" s="186"/>
      <c r="AX208" s="186"/>
      <c r="AY208" s="187"/>
      <c r="AZ208" s="188"/>
      <c r="BA208" s="188"/>
      <c r="BB208" s="188"/>
      <c r="BC208" s="188"/>
      <c r="BD208" s="188"/>
      <c r="BE208" s="189"/>
      <c r="BF208" s="188"/>
      <c r="BG208" s="190"/>
      <c r="BH208" s="191"/>
      <c r="BI208" s="191"/>
      <c r="BJ208" s="190"/>
      <c r="BK208" s="190"/>
    </row>
    <row r="209" spans="1:63" hidden="1" x14ac:dyDescent="0.25">
      <c r="A209" s="186"/>
      <c r="B209" s="186"/>
      <c r="C209" s="187"/>
      <c r="D209" s="188"/>
      <c r="E209" s="188"/>
      <c r="F209" s="188"/>
      <c r="G209" s="188"/>
      <c r="H209" s="188"/>
      <c r="I209" s="189"/>
      <c r="J209" s="188"/>
      <c r="K209" s="190"/>
      <c r="L209" s="191"/>
      <c r="M209" s="191"/>
      <c r="N209" s="190"/>
      <c r="O209" s="190"/>
      <c r="Q209" s="186"/>
      <c r="R209" s="186"/>
      <c r="S209" s="187"/>
      <c r="T209" s="188"/>
      <c r="U209" s="191"/>
      <c r="V209" s="191"/>
      <c r="W209" s="191"/>
      <c r="X209" s="191"/>
      <c r="Y209" s="192"/>
      <c r="Z209" s="191"/>
      <c r="AA209" s="190"/>
      <c r="AB209" s="191"/>
      <c r="AC209" s="191"/>
      <c r="AD209" s="190"/>
      <c r="AE209" s="190"/>
      <c r="AG209" s="186"/>
      <c r="AH209" s="186"/>
      <c r="AI209" s="187"/>
      <c r="AJ209" s="188"/>
      <c r="AK209" s="188"/>
      <c r="AL209" s="188"/>
      <c r="AM209" s="188"/>
      <c r="AN209" s="188"/>
      <c r="AO209" s="189"/>
      <c r="AP209" s="188"/>
      <c r="AQ209" s="190"/>
      <c r="AR209" s="191"/>
      <c r="AS209" s="191"/>
      <c r="AT209" s="190"/>
      <c r="AU209" s="190"/>
      <c r="AW209" s="186"/>
      <c r="AX209" s="186"/>
      <c r="AY209" s="187"/>
      <c r="AZ209" s="188"/>
      <c r="BA209" s="188"/>
      <c r="BB209" s="188"/>
      <c r="BC209" s="188"/>
      <c r="BD209" s="188"/>
      <c r="BE209" s="189"/>
      <c r="BF209" s="188"/>
      <c r="BG209" s="190"/>
      <c r="BH209" s="191"/>
      <c r="BI209" s="191"/>
      <c r="BJ209" s="190"/>
      <c r="BK209" s="190"/>
    </row>
    <row r="210" spans="1:63" hidden="1" x14ac:dyDescent="0.25">
      <c r="A210" s="186"/>
      <c r="B210" s="186"/>
      <c r="C210" s="187"/>
      <c r="D210" s="188"/>
      <c r="E210" s="188"/>
      <c r="F210" s="188"/>
      <c r="G210" s="188"/>
      <c r="H210" s="188"/>
      <c r="I210" s="189"/>
      <c r="J210" s="188"/>
      <c r="K210" s="190"/>
      <c r="L210" s="191"/>
      <c r="M210" s="191"/>
      <c r="N210" s="190"/>
      <c r="O210" s="190"/>
      <c r="Q210" s="186"/>
      <c r="R210" s="186"/>
      <c r="S210" s="187"/>
      <c r="T210" s="188"/>
      <c r="U210" s="191"/>
      <c r="V210" s="191"/>
      <c r="W210" s="191"/>
      <c r="X210" s="191"/>
      <c r="Y210" s="192"/>
      <c r="Z210" s="191"/>
      <c r="AA210" s="190"/>
      <c r="AB210" s="191"/>
      <c r="AC210" s="191"/>
      <c r="AD210" s="190"/>
      <c r="AE210" s="188"/>
      <c r="AG210" s="186"/>
      <c r="AH210" s="186"/>
      <c r="AI210" s="187"/>
      <c r="AJ210" s="188"/>
      <c r="AK210" s="188"/>
      <c r="AL210" s="188"/>
      <c r="AM210" s="188"/>
      <c r="AN210" s="188"/>
      <c r="AO210" s="189"/>
      <c r="AP210" s="188"/>
      <c r="AQ210" s="190"/>
      <c r="AR210" s="191"/>
      <c r="AS210" s="191"/>
      <c r="AT210" s="190"/>
      <c r="AU210" s="190"/>
      <c r="AW210" s="186"/>
      <c r="AX210" s="186"/>
      <c r="AY210" s="187"/>
      <c r="AZ210" s="188"/>
      <c r="BA210" s="188"/>
      <c r="BB210" s="188"/>
      <c r="BC210" s="188"/>
      <c r="BD210" s="188"/>
      <c r="BE210" s="189"/>
      <c r="BF210" s="188"/>
      <c r="BG210" s="190"/>
      <c r="BH210" s="191"/>
      <c r="BI210" s="191"/>
      <c r="BJ210" s="190"/>
      <c r="BK210" s="190"/>
    </row>
    <row r="211" spans="1:63" hidden="1" x14ac:dyDescent="0.25">
      <c r="A211" s="186"/>
      <c r="B211" s="186"/>
      <c r="C211" s="187"/>
      <c r="D211" s="188"/>
      <c r="E211" s="188"/>
      <c r="F211" s="188"/>
      <c r="G211" s="188"/>
      <c r="H211" s="188"/>
      <c r="I211" s="189"/>
      <c r="J211" s="188"/>
      <c r="K211" s="190"/>
      <c r="L211" s="191"/>
      <c r="M211" s="191"/>
      <c r="N211" s="190"/>
      <c r="O211" s="190"/>
      <c r="Q211" s="186"/>
      <c r="R211" s="186"/>
      <c r="S211" s="187"/>
      <c r="T211" s="188"/>
      <c r="U211" s="191"/>
      <c r="V211" s="191"/>
      <c r="W211" s="191"/>
      <c r="X211" s="191"/>
      <c r="Y211" s="192"/>
      <c r="Z211" s="191"/>
      <c r="AA211" s="190"/>
      <c r="AB211" s="191"/>
      <c r="AC211" s="191"/>
      <c r="AD211" s="190"/>
      <c r="AE211" s="190"/>
      <c r="AG211" s="186"/>
      <c r="AH211" s="186"/>
      <c r="AI211" s="187"/>
      <c r="AJ211" s="188"/>
      <c r="AK211" s="188"/>
      <c r="AL211" s="188"/>
      <c r="AM211" s="188"/>
      <c r="AN211" s="188"/>
      <c r="AO211" s="189"/>
      <c r="AP211" s="188"/>
      <c r="AQ211" s="190"/>
      <c r="AR211" s="191"/>
      <c r="AS211" s="191"/>
      <c r="AT211" s="190"/>
      <c r="AU211" s="190"/>
      <c r="AW211" s="186"/>
      <c r="AX211" s="186"/>
      <c r="AY211" s="187"/>
      <c r="AZ211" s="188"/>
      <c r="BA211" s="188"/>
      <c r="BB211" s="188"/>
      <c r="BC211" s="188"/>
      <c r="BD211" s="188"/>
      <c r="BE211" s="189"/>
      <c r="BF211" s="188"/>
      <c r="BG211" s="190"/>
      <c r="BH211" s="191"/>
      <c r="BI211" s="191"/>
      <c r="BJ211" s="190"/>
      <c r="BK211" s="190"/>
    </row>
    <row r="212" spans="1:63" hidden="1" x14ac:dyDescent="0.25">
      <c r="A212" s="186"/>
      <c r="B212" s="186"/>
      <c r="C212" s="187"/>
      <c r="D212" s="188"/>
      <c r="E212" s="188"/>
      <c r="F212" s="188"/>
      <c r="G212" s="188"/>
      <c r="H212" s="188"/>
      <c r="I212" s="189"/>
      <c r="J212" s="188"/>
      <c r="K212" s="190"/>
      <c r="L212" s="191"/>
      <c r="M212" s="191"/>
      <c r="N212" s="190"/>
      <c r="O212" s="188"/>
      <c r="Q212" s="186"/>
      <c r="R212" s="186"/>
      <c r="S212" s="187"/>
      <c r="T212" s="188"/>
      <c r="U212" s="191"/>
      <c r="V212" s="191"/>
      <c r="W212" s="191"/>
      <c r="X212" s="191"/>
      <c r="Y212" s="192"/>
      <c r="Z212" s="191"/>
      <c r="AA212" s="190"/>
      <c r="AB212" s="191"/>
      <c r="AC212" s="191"/>
      <c r="AD212" s="190"/>
      <c r="AE212" s="188"/>
      <c r="AG212" s="186"/>
      <c r="AH212" s="186"/>
      <c r="AI212" s="187"/>
      <c r="AJ212" s="188"/>
      <c r="AK212" s="188"/>
      <c r="AL212" s="188"/>
      <c r="AM212" s="188"/>
      <c r="AN212" s="188"/>
      <c r="AO212" s="189"/>
      <c r="AP212" s="188"/>
      <c r="AQ212" s="190"/>
      <c r="AR212" s="191"/>
      <c r="AS212" s="191"/>
      <c r="AT212" s="190"/>
      <c r="AU212" s="190"/>
      <c r="AW212" s="186"/>
      <c r="AX212" s="186"/>
      <c r="AY212" s="187"/>
      <c r="AZ212" s="188"/>
      <c r="BA212" s="188"/>
      <c r="BB212" s="188"/>
      <c r="BC212" s="188"/>
      <c r="BD212" s="188"/>
      <c r="BE212" s="189"/>
      <c r="BF212" s="188"/>
      <c r="BG212" s="190"/>
      <c r="BH212" s="191"/>
      <c r="BI212" s="191"/>
      <c r="BJ212" s="190"/>
      <c r="BK212" s="190"/>
    </row>
    <row r="213" spans="1:63" hidden="1" x14ac:dyDescent="0.25">
      <c r="A213" s="186"/>
      <c r="B213" s="186"/>
      <c r="C213" s="187"/>
      <c r="D213" s="188"/>
      <c r="E213" s="188"/>
      <c r="F213" s="188"/>
      <c r="G213" s="188"/>
      <c r="H213" s="188"/>
      <c r="I213" s="189"/>
      <c r="J213" s="188"/>
      <c r="K213" s="190"/>
      <c r="L213" s="191"/>
      <c r="M213" s="191"/>
      <c r="N213" s="190"/>
      <c r="O213" s="190"/>
      <c r="Q213" s="186"/>
      <c r="R213" s="186"/>
      <c r="S213" s="187"/>
      <c r="T213" s="188"/>
      <c r="U213" s="191"/>
      <c r="V213" s="191"/>
      <c r="W213" s="191"/>
      <c r="X213" s="191"/>
      <c r="Y213" s="192"/>
      <c r="Z213" s="191"/>
      <c r="AA213" s="190"/>
      <c r="AB213" s="191"/>
      <c r="AC213" s="191"/>
      <c r="AD213" s="190"/>
      <c r="AE213" s="190"/>
      <c r="AG213" s="186"/>
      <c r="AH213" s="186"/>
      <c r="AI213" s="187"/>
      <c r="AJ213" s="188"/>
      <c r="AK213" s="188"/>
      <c r="AL213" s="188"/>
      <c r="AM213" s="188"/>
      <c r="AN213" s="188"/>
      <c r="AO213" s="189"/>
      <c r="AP213" s="188"/>
      <c r="AQ213" s="190"/>
      <c r="AR213" s="191"/>
      <c r="AS213" s="191"/>
      <c r="AT213" s="190"/>
      <c r="AU213" s="190"/>
      <c r="AW213" s="186"/>
      <c r="AX213" s="186"/>
      <c r="AY213" s="187"/>
      <c r="AZ213" s="188"/>
      <c r="BA213" s="188"/>
      <c r="BB213" s="188"/>
      <c r="BC213" s="188"/>
      <c r="BD213" s="188"/>
      <c r="BE213" s="189"/>
      <c r="BF213" s="188"/>
      <c r="BG213" s="190"/>
      <c r="BH213" s="191"/>
      <c r="BI213" s="191"/>
      <c r="BJ213" s="190"/>
      <c r="BK213" s="190"/>
    </row>
    <row r="214" spans="1:63" hidden="1" x14ac:dyDescent="0.25">
      <c r="A214" s="186"/>
      <c r="B214" s="186"/>
      <c r="C214" s="187"/>
      <c r="D214" s="188"/>
      <c r="E214" s="188"/>
      <c r="F214" s="188"/>
      <c r="G214" s="188"/>
      <c r="H214" s="188"/>
      <c r="I214" s="189"/>
      <c r="J214" s="188"/>
      <c r="K214" s="190"/>
      <c r="L214" s="191"/>
      <c r="M214" s="191"/>
      <c r="N214" s="190"/>
      <c r="O214" s="190"/>
      <c r="Q214" s="186"/>
      <c r="R214" s="186"/>
      <c r="S214" s="187"/>
      <c r="T214" s="188"/>
      <c r="U214" s="191"/>
      <c r="V214" s="191"/>
      <c r="W214" s="191"/>
      <c r="X214" s="191"/>
      <c r="Y214" s="192"/>
      <c r="Z214" s="191"/>
      <c r="AA214" s="190"/>
      <c r="AB214" s="191"/>
      <c r="AC214" s="191"/>
      <c r="AD214" s="190"/>
      <c r="AE214" s="190"/>
      <c r="AG214" s="186"/>
      <c r="AH214" s="186"/>
      <c r="AI214" s="187"/>
      <c r="AJ214" s="188"/>
      <c r="AK214" s="188"/>
      <c r="AL214" s="188"/>
      <c r="AM214" s="188"/>
      <c r="AN214" s="188"/>
      <c r="AO214" s="189"/>
      <c r="AP214" s="188"/>
      <c r="AQ214" s="190"/>
      <c r="AR214" s="191"/>
      <c r="AS214" s="191"/>
      <c r="AT214" s="190"/>
      <c r="AU214" s="190"/>
      <c r="AW214" s="186"/>
      <c r="AX214" s="186"/>
      <c r="AY214" s="187"/>
      <c r="AZ214" s="188"/>
      <c r="BA214" s="188"/>
      <c r="BB214" s="188"/>
      <c r="BC214" s="188"/>
      <c r="BD214" s="188"/>
      <c r="BE214" s="189"/>
      <c r="BF214" s="188"/>
      <c r="BG214" s="190"/>
      <c r="BH214" s="191"/>
      <c r="BI214" s="191"/>
      <c r="BJ214" s="190"/>
      <c r="BK214" s="190"/>
    </row>
    <row r="215" spans="1:63" hidden="1" x14ac:dyDescent="0.25">
      <c r="A215" s="186"/>
      <c r="B215" s="186"/>
      <c r="C215" s="187"/>
      <c r="D215" s="188"/>
      <c r="E215" s="188"/>
      <c r="F215" s="188"/>
      <c r="G215" s="188"/>
      <c r="H215" s="188"/>
      <c r="I215" s="189"/>
      <c r="J215" s="188"/>
      <c r="K215" s="190"/>
      <c r="L215" s="191"/>
      <c r="M215" s="191"/>
      <c r="N215" s="190"/>
      <c r="O215" s="190"/>
      <c r="Q215" s="186"/>
      <c r="R215" s="186"/>
      <c r="S215" s="187"/>
      <c r="T215" s="188"/>
      <c r="U215" s="191"/>
      <c r="V215" s="191"/>
      <c r="W215" s="191"/>
      <c r="X215" s="191"/>
      <c r="Y215" s="192"/>
      <c r="Z215" s="191"/>
      <c r="AA215" s="190"/>
      <c r="AB215" s="191"/>
      <c r="AC215" s="191"/>
      <c r="AD215" s="190"/>
      <c r="AE215" s="190"/>
      <c r="AG215" s="186"/>
      <c r="AH215" s="186"/>
      <c r="AI215" s="187"/>
      <c r="AJ215" s="188"/>
      <c r="AK215" s="188"/>
      <c r="AL215" s="188"/>
      <c r="AM215" s="188"/>
      <c r="AN215" s="188"/>
      <c r="AO215" s="189"/>
      <c r="AP215" s="188"/>
      <c r="AQ215" s="190"/>
      <c r="AR215" s="191"/>
      <c r="AS215" s="191"/>
      <c r="AT215" s="190"/>
      <c r="AU215" s="190"/>
      <c r="AW215" s="186"/>
      <c r="AX215" s="186"/>
      <c r="AY215" s="187"/>
      <c r="AZ215" s="188"/>
      <c r="BA215" s="188"/>
      <c r="BB215" s="188"/>
      <c r="BC215" s="188"/>
      <c r="BD215" s="188"/>
      <c r="BE215" s="189"/>
      <c r="BF215" s="188"/>
      <c r="BG215" s="190"/>
      <c r="BH215" s="191"/>
      <c r="BI215" s="191"/>
      <c r="BJ215" s="190"/>
      <c r="BK215" s="190"/>
    </row>
    <row r="216" spans="1:63" hidden="1" x14ac:dyDescent="0.25">
      <c r="A216" s="186"/>
      <c r="B216" s="186"/>
      <c r="C216" s="187"/>
      <c r="D216" s="188"/>
      <c r="E216" s="188"/>
      <c r="F216" s="188"/>
      <c r="G216" s="188"/>
      <c r="H216" s="188"/>
      <c r="I216" s="189"/>
      <c r="J216" s="188"/>
      <c r="K216" s="190"/>
      <c r="L216" s="191"/>
      <c r="M216" s="191"/>
      <c r="N216" s="190"/>
      <c r="O216" s="190"/>
      <c r="Q216" s="186"/>
      <c r="R216" s="186"/>
      <c r="S216" s="187"/>
      <c r="T216" s="188"/>
      <c r="U216" s="191"/>
      <c r="V216" s="191"/>
      <c r="W216" s="191"/>
      <c r="X216" s="191"/>
      <c r="Y216" s="192"/>
      <c r="Z216" s="191"/>
      <c r="AA216" s="190"/>
      <c r="AB216" s="191"/>
      <c r="AC216" s="191"/>
      <c r="AD216" s="190"/>
      <c r="AE216" s="190"/>
      <c r="AG216" s="186"/>
      <c r="AH216" s="186"/>
      <c r="AI216" s="187"/>
      <c r="AJ216" s="188"/>
      <c r="AK216" s="188"/>
      <c r="AL216" s="188"/>
      <c r="AM216" s="188"/>
      <c r="AN216" s="188"/>
      <c r="AO216" s="189"/>
      <c r="AP216" s="188"/>
      <c r="AQ216" s="190"/>
      <c r="AR216" s="191"/>
      <c r="AS216" s="191"/>
      <c r="AT216" s="190"/>
      <c r="AU216" s="190"/>
      <c r="AW216" s="186"/>
      <c r="AX216" s="186"/>
      <c r="AY216" s="187"/>
      <c r="AZ216" s="188"/>
      <c r="BA216" s="188"/>
      <c r="BB216" s="188"/>
      <c r="BC216" s="188"/>
      <c r="BD216" s="188"/>
      <c r="BE216" s="189"/>
      <c r="BF216" s="188"/>
      <c r="BG216" s="190"/>
      <c r="BH216" s="191"/>
      <c r="BI216" s="191"/>
      <c r="BJ216" s="190"/>
      <c r="BK216" s="190"/>
    </row>
    <row r="217" spans="1:63" hidden="1" x14ac:dyDescent="0.25">
      <c r="A217" s="186"/>
      <c r="B217" s="186"/>
      <c r="C217" s="187"/>
      <c r="D217" s="188"/>
      <c r="E217" s="188"/>
      <c r="F217" s="188"/>
      <c r="G217" s="188"/>
      <c r="H217" s="188"/>
      <c r="I217" s="189"/>
      <c r="J217" s="188"/>
      <c r="K217" s="190"/>
      <c r="L217" s="191"/>
      <c r="M217" s="191"/>
      <c r="N217" s="190"/>
      <c r="O217" s="190"/>
      <c r="Q217" s="186"/>
      <c r="R217" s="186"/>
      <c r="S217" s="187"/>
      <c r="T217" s="188"/>
      <c r="U217" s="191"/>
      <c r="V217" s="191"/>
      <c r="W217" s="191"/>
      <c r="X217" s="191"/>
      <c r="Y217" s="192"/>
      <c r="Z217" s="191"/>
      <c r="AA217" s="190"/>
      <c r="AB217" s="191"/>
      <c r="AC217" s="191"/>
      <c r="AD217" s="190"/>
      <c r="AE217" s="190"/>
      <c r="AG217" s="186"/>
      <c r="AH217" s="186"/>
      <c r="AI217" s="187"/>
      <c r="AJ217" s="188"/>
      <c r="AK217" s="188"/>
      <c r="AL217" s="188"/>
      <c r="AM217" s="188"/>
      <c r="AN217" s="188"/>
      <c r="AO217" s="189"/>
      <c r="AP217" s="188"/>
      <c r="AQ217" s="190"/>
      <c r="AR217" s="191"/>
      <c r="AS217" s="191"/>
      <c r="AT217" s="190"/>
      <c r="AU217" s="190"/>
      <c r="AW217" s="186"/>
      <c r="AX217" s="186"/>
      <c r="AY217" s="187"/>
      <c r="AZ217" s="188"/>
      <c r="BA217" s="188"/>
      <c r="BB217" s="188"/>
      <c r="BC217" s="188"/>
      <c r="BD217" s="188"/>
      <c r="BE217" s="189"/>
      <c r="BF217" s="188"/>
      <c r="BG217" s="190"/>
      <c r="BH217" s="191"/>
      <c r="BI217" s="191"/>
      <c r="BJ217" s="190"/>
      <c r="BK217" s="190"/>
    </row>
    <row r="218" spans="1:63" hidden="1" x14ac:dyDescent="0.25">
      <c r="A218" s="186"/>
      <c r="B218" s="186"/>
      <c r="C218" s="187"/>
      <c r="D218" s="188"/>
      <c r="E218" s="188"/>
      <c r="F218" s="188"/>
      <c r="G218" s="188"/>
      <c r="H218" s="188"/>
      <c r="I218" s="189"/>
      <c r="J218" s="188"/>
      <c r="K218" s="190"/>
      <c r="L218" s="191"/>
      <c r="M218" s="191"/>
      <c r="N218" s="190"/>
      <c r="O218" s="190"/>
      <c r="Q218" s="186"/>
      <c r="R218" s="186"/>
      <c r="S218" s="187"/>
      <c r="T218" s="188"/>
      <c r="U218" s="191"/>
      <c r="V218" s="191"/>
      <c r="W218" s="191"/>
      <c r="X218" s="191"/>
      <c r="Y218" s="192"/>
      <c r="Z218" s="191"/>
      <c r="AA218" s="190"/>
      <c r="AB218" s="191"/>
      <c r="AC218" s="191"/>
      <c r="AD218" s="190"/>
      <c r="AE218" s="190"/>
      <c r="AG218" s="186"/>
      <c r="AH218" s="186"/>
      <c r="AI218" s="187"/>
      <c r="AJ218" s="188"/>
      <c r="AK218" s="188"/>
      <c r="AL218" s="188"/>
      <c r="AM218" s="188"/>
      <c r="AN218" s="188"/>
      <c r="AO218" s="189"/>
      <c r="AP218" s="188"/>
      <c r="AQ218" s="190"/>
      <c r="AR218" s="191"/>
      <c r="AS218" s="191"/>
      <c r="AT218" s="190"/>
      <c r="AU218" s="190"/>
      <c r="AW218" s="186"/>
      <c r="AX218" s="186"/>
      <c r="AY218" s="187"/>
      <c r="AZ218" s="188"/>
      <c r="BA218" s="188"/>
      <c r="BB218" s="188"/>
      <c r="BC218" s="188"/>
      <c r="BD218" s="188"/>
      <c r="BE218" s="189"/>
      <c r="BF218" s="188"/>
      <c r="BG218" s="190"/>
      <c r="BH218" s="191"/>
      <c r="BI218" s="191"/>
      <c r="BJ218" s="190"/>
      <c r="BK218" s="190"/>
    </row>
    <row r="219" spans="1:63" hidden="1" x14ac:dyDescent="0.25">
      <c r="A219" s="186"/>
      <c r="B219" s="186"/>
      <c r="C219" s="187"/>
      <c r="D219" s="188"/>
      <c r="E219" s="188"/>
      <c r="F219" s="188"/>
      <c r="G219" s="188"/>
      <c r="H219" s="188"/>
      <c r="I219" s="189"/>
      <c r="J219" s="188"/>
      <c r="K219" s="190"/>
      <c r="L219" s="191"/>
      <c r="M219" s="191"/>
      <c r="N219" s="190"/>
      <c r="O219" s="190"/>
      <c r="Q219" s="186"/>
      <c r="R219" s="186"/>
      <c r="S219" s="187"/>
      <c r="T219" s="188"/>
      <c r="U219" s="191"/>
      <c r="V219" s="191"/>
      <c r="W219" s="191"/>
      <c r="X219" s="191"/>
      <c r="Y219" s="192"/>
      <c r="Z219" s="191"/>
      <c r="AA219" s="190"/>
      <c r="AB219" s="191"/>
      <c r="AC219" s="191"/>
      <c r="AD219" s="190"/>
      <c r="AE219" s="190"/>
      <c r="AG219" s="186"/>
      <c r="AH219" s="186"/>
      <c r="AI219" s="187"/>
      <c r="AJ219" s="188"/>
      <c r="AK219" s="188"/>
      <c r="AL219" s="188"/>
      <c r="AM219" s="188"/>
      <c r="AN219" s="188"/>
      <c r="AO219" s="189"/>
      <c r="AP219" s="188"/>
      <c r="AQ219" s="190"/>
      <c r="AR219" s="191"/>
      <c r="AS219" s="191"/>
      <c r="AT219" s="190"/>
      <c r="AU219" s="190"/>
      <c r="AW219" s="186"/>
      <c r="AX219" s="186"/>
      <c r="AY219" s="187"/>
      <c r="AZ219" s="188"/>
      <c r="BA219" s="188"/>
      <c r="BB219" s="188"/>
      <c r="BC219" s="188"/>
      <c r="BD219" s="188"/>
      <c r="BE219" s="189"/>
      <c r="BF219" s="188"/>
      <c r="BG219" s="190"/>
      <c r="BH219" s="191"/>
      <c r="BI219" s="191"/>
      <c r="BJ219" s="190"/>
      <c r="BK219" s="190"/>
    </row>
    <row r="220" spans="1:63" hidden="1" x14ac:dyDescent="0.25">
      <c r="A220" s="186"/>
      <c r="B220" s="186"/>
      <c r="C220" s="187"/>
      <c r="D220" s="188"/>
      <c r="E220" s="188"/>
      <c r="F220" s="188"/>
      <c r="G220" s="188"/>
      <c r="H220" s="188"/>
      <c r="I220" s="189"/>
      <c r="J220" s="188"/>
      <c r="K220" s="190"/>
      <c r="L220" s="191"/>
      <c r="M220" s="191"/>
      <c r="N220" s="190"/>
      <c r="O220" s="190"/>
      <c r="Q220" s="186"/>
      <c r="R220" s="186"/>
      <c r="S220" s="187"/>
      <c r="T220" s="188"/>
      <c r="U220" s="191"/>
      <c r="V220" s="191"/>
      <c r="W220" s="191"/>
      <c r="X220" s="191"/>
      <c r="Y220" s="192"/>
      <c r="Z220" s="191"/>
      <c r="AA220" s="190"/>
      <c r="AB220" s="191"/>
      <c r="AC220" s="191"/>
      <c r="AD220" s="190"/>
      <c r="AE220" s="190"/>
      <c r="AG220" s="186"/>
      <c r="AH220" s="186"/>
      <c r="AI220" s="187"/>
      <c r="AJ220" s="188"/>
      <c r="AK220" s="188"/>
      <c r="AL220" s="188"/>
      <c r="AM220" s="188"/>
      <c r="AN220" s="188"/>
      <c r="AO220" s="189"/>
      <c r="AP220" s="188"/>
      <c r="AQ220" s="190"/>
      <c r="AR220" s="191"/>
      <c r="AS220" s="191"/>
      <c r="AT220" s="190"/>
      <c r="AU220" s="190"/>
      <c r="AW220" s="186"/>
      <c r="AX220" s="186"/>
      <c r="AY220" s="187"/>
      <c r="AZ220" s="188"/>
      <c r="BA220" s="188"/>
      <c r="BB220" s="188"/>
      <c r="BC220" s="188"/>
      <c r="BD220" s="188"/>
      <c r="BE220" s="189"/>
      <c r="BF220" s="188"/>
      <c r="BG220" s="190"/>
      <c r="BH220" s="191"/>
      <c r="BI220" s="191"/>
      <c r="BJ220" s="190"/>
      <c r="BK220" s="190"/>
    </row>
    <row r="221" spans="1:63" hidden="1" x14ac:dyDescent="0.25">
      <c r="A221" s="186"/>
      <c r="B221" s="186"/>
      <c r="C221" s="187"/>
      <c r="D221" s="188"/>
      <c r="E221" s="188"/>
      <c r="F221" s="188"/>
      <c r="G221" s="188"/>
      <c r="H221" s="188"/>
      <c r="I221" s="189"/>
      <c r="J221" s="188"/>
      <c r="K221" s="190"/>
      <c r="L221" s="191"/>
      <c r="M221" s="191"/>
      <c r="N221" s="190"/>
      <c r="O221" s="190"/>
      <c r="Q221" s="186"/>
      <c r="R221" s="186"/>
      <c r="S221" s="187"/>
      <c r="T221" s="188"/>
      <c r="U221" s="191"/>
      <c r="V221" s="191"/>
      <c r="W221" s="191"/>
      <c r="X221" s="191"/>
      <c r="Y221" s="192"/>
      <c r="Z221" s="191"/>
      <c r="AA221" s="190"/>
      <c r="AB221" s="191"/>
      <c r="AC221" s="191"/>
      <c r="AD221" s="190"/>
      <c r="AE221" s="190"/>
      <c r="AG221" s="186"/>
      <c r="AH221" s="186"/>
      <c r="AI221" s="187"/>
      <c r="AJ221" s="188"/>
      <c r="AK221" s="188"/>
      <c r="AL221" s="188"/>
      <c r="AM221" s="188"/>
      <c r="AN221" s="188"/>
      <c r="AO221" s="189"/>
      <c r="AP221" s="188"/>
      <c r="AQ221" s="190"/>
      <c r="AR221" s="191"/>
      <c r="AS221" s="191"/>
      <c r="AT221" s="190"/>
      <c r="AU221" s="190"/>
      <c r="AW221" s="186"/>
      <c r="AX221" s="186"/>
      <c r="AY221" s="187"/>
      <c r="AZ221" s="188"/>
      <c r="BA221" s="188"/>
      <c r="BB221" s="188"/>
      <c r="BC221" s="188"/>
      <c r="BD221" s="188"/>
      <c r="BE221" s="189"/>
      <c r="BF221" s="188"/>
      <c r="BG221" s="190"/>
      <c r="BH221" s="191"/>
      <c r="BI221" s="191"/>
      <c r="BJ221" s="190"/>
      <c r="BK221" s="190"/>
    </row>
    <row r="222" spans="1:63" hidden="1" x14ac:dyDescent="0.25">
      <c r="A222" s="186"/>
      <c r="B222" s="186"/>
      <c r="C222" s="187"/>
      <c r="D222" s="188"/>
      <c r="E222" s="188"/>
      <c r="F222" s="188"/>
      <c r="G222" s="188"/>
      <c r="H222" s="188"/>
      <c r="I222" s="189"/>
      <c r="J222" s="188"/>
      <c r="K222" s="190"/>
      <c r="L222" s="191"/>
      <c r="M222" s="191"/>
      <c r="N222" s="190"/>
      <c r="O222" s="190"/>
      <c r="Q222" s="186"/>
      <c r="R222" s="186"/>
      <c r="S222" s="187"/>
      <c r="T222" s="188"/>
      <c r="U222" s="191"/>
      <c r="V222" s="191"/>
      <c r="W222" s="191"/>
      <c r="X222" s="191"/>
      <c r="Y222" s="192"/>
      <c r="Z222" s="191"/>
      <c r="AA222" s="190"/>
      <c r="AB222" s="191"/>
      <c r="AC222" s="191"/>
      <c r="AD222" s="190"/>
      <c r="AE222" s="190"/>
      <c r="AG222" s="186"/>
      <c r="AH222" s="186"/>
      <c r="AI222" s="187"/>
      <c r="AJ222" s="188"/>
      <c r="AK222" s="188"/>
      <c r="AL222" s="188"/>
      <c r="AM222" s="188"/>
      <c r="AN222" s="188"/>
      <c r="AO222" s="189"/>
      <c r="AP222" s="188"/>
      <c r="AQ222" s="190"/>
      <c r="AR222" s="191"/>
      <c r="AS222" s="191"/>
      <c r="AT222" s="190"/>
      <c r="AU222" s="190"/>
      <c r="AW222" s="186"/>
      <c r="AX222" s="186"/>
      <c r="AY222" s="187"/>
      <c r="AZ222" s="188"/>
      <c r="BA222" s="188"/>
      <c r="BB222" s="188"/>
      <c r="BC222" s="188"/>
      <c r="BD222" s="188"/>
      <c r="BE222" s="189"/>
      <c r="BF222" s="188"/>
      <c r="BG222" s="190"/>
      <c r="BH222" s="191"/>
      <c r="BI222" s="191"/>
      <c r="BJ222" s="190"/>
      <c r="BK222" s="190"/>
    </row>
    <row r="223" spans="1:63" hidden="1" x14ac:dyDescent="0.25">
      <c r="A223" s="186"/>
      <c r="B223" s="186"/>
      <c r="C223" s="187"/>
      <c r="D223" s="188"/>
      <c r="E223" s="188"/>
      <c r="F223" s="188"/>
      <c r="G223" s="188"/>
      <c r="H223" s="188"/>
      <c r="I223" s="189"/>
      <c r="J223" s="188"/>
      <c r="K223" s="190"/>
      <c r="L223" s="191"/>
      <c r="M223" s="191"/>
      <c r="N223" s="190"/>
      <c r="O223" s="190"/>
      <c r="Q223" s="186"/>
      <c r="R223" s="186"/>
      <c r="S223" s="187"/>
      <c r="T223" s="188"/>
      <c r="U223" s="191"/>
      <c r="V223" s="191"/>
      <c r="W223" s="191"/>
      <c r="X223" s="191"/>
      <c r="Y223" s="192"/>
      <c r="Z223" s="191"/>
      <c r="AA223" s="190"/>
      <c r="AB223" s="191"/>
      <c r="AC223" s="191"/>
      <c r="AD223" s="190"/>
      <c r="AE223" s="190"/>
      <c r="AG223" s="186"/>
      <c r="AH223" s="186"/>
      <c r="AI223" s="187"/>
      <c r="AJ223" s="188"/>
      <c r="AK223" s="188"/>
      <c r="AL223" s="188"/>
      <c r="AM223" s="188"/>
      <c r="AN223" s="188"/>
      <c r="AO223" s="189"/>
      <c r="AP223" s="188"/>
      <c r="AQ223" s="190"/>
      <c r="AR223" s="191"/>
      <c r="AS223" s="191"/>
      <c r="AT223" s="190"/>
      <c r="AU223" s="190"/>
      <c r="AW223" s="186"/>
      <c r="AX223" s="186"/>
      <c r="AY223" s="187"/>
      <c r="AZ223" s="188"/>
      <c r="BA223" s="188"/>
      <c r="BB223" s="188"/>
      <c r="BC223" s="188"/>
      <c r="BD223" s="188"/>
      <c r="BE223" s="189"/>
      <c r="BF223" s="188"/>
      <c r="BG223" s="190"/>
      <c r="BH223" s="191"/>
      <c r="BI223" s="191"/>
      <c r="BJ223" s="190"/>
      <c r="BK223" s="190"/>
    </row>
    <row r="224" spans="1:63" hidden="1" x14ac:dyDescent="0.25">
      <c r="A224" s="186"/>
      <c r="B224" s="186"/>
      <c r="C224" s="187"/>
      <c r="D224" s="188"/>
      <c r="E224" s="188"/>
      <c r="F224" s="188"/>
      <c r="G224" s="188"/>
      <c r="H224" s="188"/>
      <c r="I224" s="189"/>
      <c r="J224" s="188"/>
      <c r="K224" s="190"/>
      <c r="L224" s="191"/>
      <c r="M224" s="191"/>
      <c r="N224" s="190"/>
      <c r="O224" s="190"/>
      <c r="Q224" s="186"/>
      <c r="R224" s="186"/>
      <c r="S224" s="187"/>
      <c r="T224" s="188"/>
      <c r="U224" s="191"/>
      <c r="V224" s="191"/>
      <c r="W224" s="191"/>
      <c r="X224" s="191"/>
      <c r="Y224" s="192"/>
      <c r="Z224" s="191"/>
      <c r="AA224" s="190"/>
      <c r="AB224" s="191"/>
      <c r="AC224" s="191"/>
      <c r="AD224" s="190"/>
      <c r="AE224" s="188"/>
      <c r="AG224" s="186"/>
      <c r="AH224" s="186"/>
      <c r="AI224" s="187"/>
      <c r="AJ224" s="188"/>
      <c r="AK224" s="188"/>
      <c r="AL224" s="188"/>
      <c r="AM224" s="188"/>
      <c r="AN224" s="188"/>
      <c r="AO224" s="189"/>
      <c r="AP224" s="188"/>
      <c r="AQ224" s="190"/>
      <c r="AR224" s="191"/>
      <c r="AS224" s="191"/>
      <c r="AT224" s="190"/>
      <c r="AU224" s="190"/>
      <c r="AW224" s="186"/>
      <c r="AX224" s="186"/>
      <c r="AY224" s="187"/>
      <c r="AZ224" s="188"/>
      <c r="BA224" s="188"/>
      <c r="BB224" s="188"/>
      <c r="BC224" s="188"/>
      <c r="BD224" s="188"/>
      <c r="BE224" s="189"/>
      <c r="BF224" s="188"/>
      <c r="BG224" s="190"/>
      <c r="BH224" s="191"/>
      <c r="BI224" s="191"/>
      <c r="BJ224" s="190"/>
      <c r="BK224" s="190"/>
    </row>
    <row r="225" spans="1:63" hidden="1" x14ac:dyDescent="0.25">
      <c r="A225" s="186"/>
      <c r="B225" s="186"/>
      <c r="C225" s="187"/>
      <c r="D225" s="188"/>
      <c r="E225" s="188"/>
      <c r="F225" s="188"/>
      <c r="G225" s="188"/>
      <c r="H225" s="188"/>
      <c r="I225" s="189"/>
      <c r="J225" s="188"/>
      <c r="K225" s="190"/>
      <c r="L225" s="191"/>
      <c r="M225" s="191"/>
      <c r="N225" s="190"/>
      <c r="O225" s="190"/>
      <c r="Q225" s="186"/>
      <c r="R225" s="186"/>
      <c r="S225" s="187"/>
      <c r="T225" s="188"/>
      <c r="U225" s="191"/>
      <c r="V225" s="191"/>
      <c r="W225" s="191"/>
      <c r="X225" s="191"/>
      <c r="Y225" s="192"/>
      <c r="Z225" s="191"/>
      <c r="AA225" s="190"/>
      <c r="AB225" s="191"/>
      <c r="AC225" s="191"/>
      <c r="AD225" s="190"/>
      <c r="AE225" s="190"/>
      <c r="AG225" s="186"/>
      <c r="AH225" s="186"/>
      <c r="AI225" s="187"/>
      <c r="AJ225" s="188"/>
      <c r="AK225" s="188"/>
      <c r="AL225" s="188"/>
      <c r="AM225" s="188"/>
      <c r="AN225" s="188"/>
      <c r="AO225" s="189"/>
      <c r="AP225" s="188"/>
      <c r="AQ225" s="190"/>
      <c r="AR225" s="191"/>
      <c r="AS225" s="191"/>
      <c r="AT225" s="190"/>
      <c r="AU225" s="190"/>
      <c r="AW225" s="186"/>
      <c r="AX225" s="186"/>
      <c r="AY225" s="187"/>
      <c r="AZ225" s="188"/>
      <c r="BA225" s="188"/>
      <c r="BB225" s="188"/>
      <c r="BC225" s="188"/>
      <c r="BD225" s="188"/>
      <c r="BE225" s="189"/>
      <c r="BF225" s="188"/>
      <c r="BG225" s="190"/>
      <c r="BH225" s="191"/>
      <c r="BI225" s="191"/>
      <c r="BJ225" s="190"/>
      <c r="BK225" s="190"/>
    </row>
    <row r="226" spans="1:63" hidden="1" x14ac:dyDescent="0.25">
      <c r="A226" s="186"/>
      <c r="B226" s="186"/>
      <c r="C226" s="187"/>
      <c r="D226" s="188"/>
      <c r="E226" s="188"/>
      <c r="F226" s="188"/>
      <c r="G226" s="188"/>
      <c r="H226" s="188"/>
      <c r="I226" s="189"/>
      <c r="J226" s="188"/>
      <c r="K226" s="190"/>
      <c r="L226" s="191"/>
      <c r="M226" s="191"/>
      <c r="N226" s="190"/>
      <c r="O226" s="190"/>
      <c r="Q226" s="186"/>
      <c r="R226" s="186"/>
      <c r="S226" s="187"/>
      <c r="T226" s="188"/>
      <c r="U226" s="191"/>
      <c r="V226" s="191"/>
      <c r="W226" s="191"/>
      <c r="X226" s="191"/>
      <c r="Y226" s="192"/>
      <c r="Z226" s="191"/>
      <c r="AA226" s="190"/>
      <c r="AB226" s="191"/>
      <c r="AC226" s="191"/>
      <c r="AD226" s="190"/>
      <c r="AE226" s="190"/>
      <c r="AG226" s="186"/>
      <c r="AH226" s="186"/>
      <c r="AI226" s="187"/>
      <c r="AJ226" s="188"/>
      <c r="AK226" s="188"/>
      <c r="AL226" s="188"/>
      <c r="AM226" s="188"/>
      <c r="AN226" s="188"/>
      <c r="AO226" s="189"/>
      <c r="AP226" s="188"/>
      <c r="AQ226" s="190"/>
      <c r="AR226" s="191"/>
      <c r="AS226" s="191"/>
      <c r="AT226" s="190"/>
      <c r="AU226" s="190"/>
      <c r="AW226" s="186"/>
      <c r="AX226" s="186"/>
      <c r="AY226" s="187"/>
      <c r="AZ226" s="188"/>
      <c r="BA226" s="188"/>
      <c r="BB226" s="188"/>
      <c r="BC226" s="188"/>
      <c r="BD226" s="188"/>
      <c r="BE226" s="189"/>
      <c r="BF226" s="188"/>
      <c r="BG226" s="190"/>
      <c r="BH226" s="191"/>
      <c r="BI226" s="191"/>
      <c r="BJ226" s="190"/>
      <c r="BK226" s="190"/>
    </row>
    <row r="227" spans="1:63" hidden="1" x14ac:dyDescent="0.25">
      <c r="A227" s="186"/>
      <c r="B227" s="186"/>
      <c r="C227" s="187"/>
      <c r="D227" s="188"/>
      <c r="E227" s="188"/>
      <c r="F227" s="188"/>
      <c r="G227" s="188"/>
      <c r="H227" s="188"/>
      <c r="I227" s="189"/>
      <c r="J227" s="188"/>
      <c r="K227" s="190"/>
      <c r="L227" s="191"/>
      <c r="M227" s="191"/>
      <c r="N227" s="190"/>
      <c r="O227" s="190"/>
      <c r="Q227" s="186"/>
      <c r="R227" s="186"/>
      <c r="S227" s="187"/>
      <c r="T227" s="188"/>
      <c r="U227" s="191"/>
      <c r="V227" s="191"/>
      <c r="W227" s="191"/>
      <c r="X227" s="191"/>
      <c r="Y227" s="192"/>
      <c r="Z227" s="191"/>
      <c r="AA227" s="190"/>
      <c r="AB227" s="191"/>
      <c r="AC227" s="191"/>
      <c r="AD227" s="190"/>
      <c r="AE227" s="188"/>
      <c r="AG227" s="186"/>
      <c r="AH227" s="186"/>
      <c r="AI227" s="187"/>
      <c r="AJ227" s="188"/>
      <c r="AK227" s="188"/>
      <c r="AL227" s="188"/>
      <c r="AM227" s="188"/>
      <c r="AN227" s="188"/>
      <c r="AO227" s="189"/>
      <c r="AP227" s="188"/>
      <c r="AQ227" s="190"/>
      <c r="AR227" s="191"/>
      <c r="AS227" s="191"/>
      <c r="AT227" s="190"/>
      <c r="AU227" s="190"/>
      <c r="AW227" s="186"/>
      <c r="AX227" s="186"/>
      <c r="AY227" s="187"/>
      <c r="AZ227" s="188"/>
      <c r="BA227" s="188"/>
      <c r="BB227" s="188"/>
      <c r="BC227" s="188"/>
      <c r="BD227" s="188"/>
      <c r="BE227" s="189"/>
      <c r="BF227" s="188"/>
      <c r="BG227" s="190"/>
      <c r="BH227" s="191"/>
      <c r="BI227" s="191"/>
      <c r="BJ227" s="190"/>
      <c r="BK227" s="190"/>
    </row>
    <row r="228" spans="1:63" hidden="1" x14ac:dyDescent="0.25">
      <c r="A228" s="186"/>
      <c r="B228" s="186"/>
      <c r="C228" s="187"/>
      <c r="D228" s="188"/>
      <c r="E228" s="188"/>
      <c r="F228" s="188"/>
      <c r="G228" s="188"/>
      <c r="H228" s="188"/>
      <c r="I228" s="189"/>
      <c r="J228" s="188"/>
      <c r="K228" s="190"/>
      <c r="L228" s="191"/>
      <c r="M228" s="191"/>
      <c r="N228" s="190"/>
      <c r="O228" s="190"/>
      <c r="Q228" s="186"/>
      <c r="R228" s="186"/>
      <c r="S228" s="187"/>
      <c r="T228" s="188"/>
      <c r="U228" s="191"/>
      <c r="V228" s="191"/>
      <c r="W228" s="191"/>
      <c r="X228" s="191"/>
      <c r="Y228" s="192"/>
      <c r="Z228" s="191"/>
      <c r="AA228" s="190"/>
      <c r="AB228" s="191"/>
      <c r="AC228" s="191"/>
      <c r="AD228" s="190"/>
      <c r="AE228" s="190"/>
      <c r="AG228" s="186"/>
      <c r="AH228" s="186"/>
      <c r="AI228" s="187"/>
      <c r="AJ228" s="188"/>
      <c r="AK228" s="188"/>
      <c r="AL228" s="188"/>
      <c r="AM228" s="188"/>
      <c r="AN228" s="188"/>
      <c r="AO228" s="189"/>
      <c r="AP228" s="188"/>
      <c r="AQ228" s="190"/>
      <c r="AR228" s="191"/>
      <c r="AS228" s="191"/>
      <c r="AT228" s="190"/>
      <c r="AU228" s="190"/>
      <c r="AW228" s="186"/>
      <c r="AX228" s="186"/>
      <c r="AY228" s="187"/>
      <c r="AZ228" s="188"/>
      <c r="BA228" s="188"/>
      <c r="BB228" s="188"/>
      <c r="BC228" s="188"/>
      <c r="BD228" s="188"/>
      <c r="BE228" s="189"/>
      <c r="BF228" s="188"/>
      <c r="BG228" s="190"/>
      <c r="BH228" s="191"/>
      <c r="BI228" s="191"/>
      <c r="BJ228" s="190"/>
      <c r="BK228" s="190"/>
    </row>
    <row r="229" spans="1:63" hidden="1" x14ac:dyDescent="0.25">
      <c r="A229" s="186"/>
      <c r="B229" s="186"/>
      <c r="C229" s="187"/>
      <c r="D229" s="188"/>
      <c r="E229" s="188"/>
      <c r="F229" s="188"/>
      <c r="G229" s="188"/>
      <c r="H229" s="188"/>
      <c r="I229" s="189"/>
      <c r="J229" s="188"/>
      <c r="K229" s="190"/>
      <c r="L229" s="191"/>
      <c r="M229" s="191"/>
      <c r="N229" s="190"/>
      <c r="O229" s="190"/>
      <c r="Q229" s="186"/>
      <c r="R229" s="186"/>
      <c r="S229" s="187"/>
      <c r="T229" s="188"/>
      <c r="U229" s="191"/>
      <c r="V229" s="191"/>
      <c r="W229" s="191"/>
      <c r="X229" s="191"/>
      <c r="Y229" s="192"/>
      <c r="Z229" s="191"/>
      <c r="AA229" s="190"/>
      <c r="AB229" s="191"/>
      <c r="AC229" s="191"/>
      <c r="AD229" s="190"/>
      <c r="AE229" s="188"/>
      <c r="AG229" s="186"/>
      <c r="AH229" s="186"/>
      <c r="AI229" s="187"/>
      <c r="AJ229" s="188"/>
      <c r="AK229" s="188"/>
      <c r="AL229" s="188"/>
      <c r="AM229" s="188"/>
      <c r="AN229" s="188"/>
      <c r="AO229" s="189"/>
      <c r="AP229" s="188"/>
      <c r="AQ229" s="190"/>
      <c r="AR229" s="191"/>
      <c r="AS229" s="191"/>
      <c r="AT229" s="190"/>
      <c r="AU229" s="190"/>
      <c r="AW229" s="186"/>
      <c r="AX229" s="186"/>
      <c r="AY229" s="187"/>
      <c r="AZ229" s="188"/>
      <c r="BA229" s="188"/>
      <c r="BB229" s="188"/>
      <c r="BC229" s="188"/>
      <c r="BD229" s="188"/>
      <c r="BE229" s="189"/>
      <c r="BF229" s="188"/>
      <c r="BG229" s="190"/>
      <c r="BH229" s="191"/>
      <c r="BI229" s="191"/>
      <c r="BJ229" s="190"/>
      <c r="BK229" s="190"/>
    </row>
    <row r="230" spans="1:63" hidden="1" x14ac:dyDescent="0.25">
      <c r="A230" s="186"/>
      <c r="B230" s="186"/>
      <c r="C230" s="187"/>
      <c r="D230" s="188"/>
      <c r="E230" s="188"/>
      <c r="F230" s="188"/>
      <c r="G230" s="188"/>
      <c r="H230" s="188"/>
      <c r="I230" s="189"/>
      <c r="J230" s="188"/>
      <c r="K230" s="190"/>
      <c r="L230" s="191"/>
      <c r="M230" s="191"/>
      <c r="N230" s="190"/>
      <c r="O230" s="190"/>
      <c r="Q230" s="186"/>
      <c r="R230" s="186"/>
      <c r="S230" s="187"/>
      <c r="T230" s="188"/>
      <c r="U230" s="191"/>
      <c r="V230" s="191"/>
      <c r="W230" s="191"/>
      <c r="X230" s="191"/>
      <c r="Y230" s="192"/>
      <c r="Z230" s="191"/>
      <c r="AA230" s="190"/>
      <c r="AB230" s="191"/>
      <c r="AC230" s="191"/>
      <c r="AD230" s="190"/>
      <c r="AE230" s="190"/>
      <c r="AG230" s="186"/>
      <c r="AH230" s="186"/>
      <c r="AI230" s="187"/>
      <c r="AJ230" s="188"/>
      <c r="AK230" s="188"/>
      <c r="AL230" s="188"/>
      <c r="AM230" s="188"/>
      <c r="AN230" s="188"/>
      <c r="AO230" s="189"/>
      <c r="AP230" s="188"/>
      <c r="AQ230" s="190"/>
      <c r="AR230" s="191"/>
      <c r="AS230" s="191"/>
      <c r="AT230" s="190"/>
      <c r="AU230" s="190"/>
      <c r="AW230" s="186"/>
      <c r="AX230" s="186"/>
      <c r="AY230" s="187"/>
      <c r="AZ230" s="188"/>
      <c r="BA230" s="188"/>
      <c r="BB230" s="188"/>
      <c r="BC230" s="188"/>
      <c r="BD230" s="188"/>
      <c r="BE230" s="189"/>
      <c r="BF230" s="188"/>
      <c r="BG230" s="190"/>
      <c r="BH230" s="191"/>
      <c r="BI230" s="191"/>
      <c r="BJ230" s="190"/>
      <c r="BK230" s="190"/>
    </row>
    <row r="231" spans="1:63" hidden="1" x14ac:dyDescent="0.25">
      <c r="A231" s="186"/>
      <c r="B231" s="186"/>
      <c r="C231" s="187"/>
      <c r="D231" s="188"/>
      <c r="E231" s="188"/>
      <c r="F231" s="188"/>
      <c r="G231" s="188"/>
      <c r="H231" s="188"/>
      <c r="I231" s="189"/>
      <c r="J231" s="188"/>
      <c r="K231" s="190"/>
      <c r="L231" s="191"/>
      <c r="M231" s="191"/>
      <c r="N231" s="190"/>
      <c r="O231" s="190"/>
      <c r="Q231" s="186"/>
      <c r="R231" s="186"/>
      <c r="S231" s="187"/>
      <c r="T231" s="188"/>
      <c r="U231" s="191"/>
      <c r="V231" s="191"/>
      <c r="W231" s="191"/>
      <c r="X231" s="191"/>
      <c r="Y231" s="192"/>
      <c r="Z231" s="191"/>
      <c r="AA231" s="190"/>
      <c r="AB231" s="191"/>
      <c r="AC231" s="191"/>
      <c r="AD231" s="190"/>
      <c r="AE231" s="190"/>
      <c r="AG231" s="186"/>
      <c r="AH231" s="186"/>
      <c r="AI231" s="187"/>
      <c r="AJ231" s="188"/>
      <c r="AK231" s="188"/>
      <c r="AL231" s="188"/>
      <c r="AM231" s="188"/>
      <c r="AN231" s="188"/>
      <c r="AO231" s="189"/>
      <c r="AP231" s="188"/>
      <c r="AQ231" s="190"/>
      <c r="AR231" s="191"/>
      <c r="AS231" s="191"/>
      <c r="AT231" s="190"/>
      <c r="AU231" s="190"/>
      <c r="AW231" s="186"/>
      <c r="AX231" s="186"/>
      <c r="AY231" s="187"/>
      <c r="AZ231" s="188"/>
      <c r="BA231" s="188"/>
      <c r="BB231" s="188"/>
      <c r="BC231" s="188"/>
      <c r="BD231" s="188"/>
      <c r="BE231" s="189"/>
      <c r="BF231" s="188"/>
      <c r="BG231" s="190"/>
      <c r="BH231" s="191"/>
      <c r="BI231" s="191"/>
      <c r="BJ231" s="190"/>
      <c r="BK231" s="190"/>
    </row>
    <row r="232" spans="1:63" hidden="1" x14ac:dyDescent="0.25">
      <c r="A232" s="186"/>
      <c r="B232" s="186"/>
      <c r="C232" s="187"/>
      <c r="D232" s="188"/>
      <c r="E232" s="188"/>
      <c r="F232" s="188"/>
      <c r="G232" s="188"/>
      <c r="H232" s="188"/>
      <c r="I232" s="189"/>
      <c r="J232" s="188"/>
      <c r="K232" s="190"/>
      <c r="L232" s="191"/>
      <c r="M232" s="191"/>
      <c r="N232" s="190"/>
      <c r="O232" s="190"/>
      <c r="Q232" s="186"/>
      <c r="R232" s="186"/>
      <c r="S232" s="187"/>
      <c r="T232" s="188"/>
      <c r="U232" s="191"/>
      <c r="V232" s="191"/>
      <c r="W232" s="191"/>
      <c r="X232" s="191"/>
      <c r="Y232" s="192"/>
      <c r="Z232" s="191"/>
      <c r="AA232" s="190"/>
      <c r="AB232" s="191"/>
      <c r="AC232" s="191"/>
      <c r="AD232" s="190"/>
      <c r="AE232" s="190"/>
      <c r="AG232" s="186"/>
      <c r="AH232" s="186"/>
      <c r="AI232" s="187"/>
      <c r="AJ232" s="188"/>
      <c r="AK232" s="188"/>
      <c r="AL232" s="188"/>
      <c r="AM232" s="188"/>
      <c r="AN232" s="188"/>
      <c r="AO232" s="189"/>
      <c r="AP232" s="188"/>
      <c r="AQ232" s="190"/>
      <c r="AR232" s="191"/>
      <c r="AS232" s="191"/>
      <c r="AT232" s="190"/>
      <c r="AU232" s="190"/>
      <c r="AW232" s="186"/>
      <c r="AX232" s="186"/>
      <c r="AY232" s="187"/>
      <c r="AZ232" s="188"/>
      <c r="BA232" s="188"/>
      <c r="BB232" s="188"/>
      <c r="BC232" s="188"/>
      <c r="BD232" s="188"/>
      <c r="BE232" s="189"/>
      <c r="BF232" s="188"/>
      <c r="BG232" s="190"/>
      <c r="BH232" s="191"/>
      <c r="BI232" s="191"/>
      <c r="BJ232" s="190"/>
      <c r="BK232" s="190"/>
    </row>
    <row r="233" spans="1:63" hidden="1" x14ac:dyDescent="0.25">
      <c r="A233" s="186"/>
      <c r="B233" s="186"/>
      <c r="C233" s="187"/>
      <c r="D233" s="188"/>
      <c r="E233" s="188"/>
      <c r="F233" s="188"/>
      <c r="G233" s="188"/>
      <c r="H233" s="188"/>
      <c r="I233" s="189"/>
      <c r="J233" s="188"/>
      <c r="K233" s="190"/>
      <c r="L233" s="191"/>
      <c r="M233" s="191"/>
      <c r="N233" s="190"/>
      <c r="O233" s="190"/>
      <c r="Q233" s="186"/>
      <c r="R233" s="186"/>
      <c r="S233" s="187"/>
      <c r="T233" s="188"/>
      <c r="U233" s="191"/>
      <c r="V233" s="191"/>
      <c r="W233" s="191"/>
      <c r="X233" s="191"/>
      <c r="Y233" s="192"/>
      <c r="Z233" s="191"/>
      <c r="AA233" s="190"/>
      <c r="AB233" s="191"/>
      <c r="AC233" s="191"/>
      <c r="AD233" s="190"/>
      <c r="AE233" s="190"/>
      <c r="AG233" s="186"/>
      <c r="AH233" s="186"/>
      <c r="AI233" s="187"/>
      <c r="AJ233" s="188"/>
      <c r="AK233" s="188"/>
      <c r="AL233" s="188"/>
      <c r="AM233" s="188"/>
      <c r="AN233" s="188"/>
      <c r="AO233" s="189"/>
      <c r="AP233" s="188"/>
      <c r="AQ233" s="190"/>
      <c r="AR233" s="191"/>
      <c r="AS233" s="191"/>
      <c r="AT233" s="190"/>
      <c r="AU233" s="190"/>
      <c r="AW233" s="186"/>
      <c r="AX233" s="186"/>
      <c r="AY233" s="187"/>
      <c r="AZ233" s="188"/>
      <c r="BA233" s="188"/>
      <c r="BB233" s="188"/>
      <c r="BC233" s="188"/>
      <c r="BD233" s="188"/>
      <c r="BE233" s="189"/>
      <c r="BF233" s="188"/>
      <c r="BG233" s="190"/>
      <c r="BH233" s="191"/>
      <c r="BI233" s="191"/>
      <c r="BJ233" s="190"/>
      <c r="BK233" s="190"/>
    </row>
    <row r="234" spans="1:63" hidden="1" x14ac:dyDescent="0.25">
      <c r="A234" s="186"/>
      <c r="B234" s="186"/>
      <c r="C234" s="187"/>
      <c r="D234" s="188"/>
      <c r="E234" s="188"/>
      <c r="F234" s="188"/>
      <c r="G234" s="188"/>
      <c r="H234" s="188"/>
      <c r="I234" s="189"/>
      <c r="J234" s="188"/>
      <c r="K234" s="190"/>
      <c r="L234" s="191"/>
      <c r="M234" s="191"/>
      <c r="N234" s="190"/>
      <c r="O234" s="190"/>
      <c r="Q234" s="186"/>
      <c r="R234" s="186"/>
      <c r="S234" s="187"/>
      <c r="T234" s="188"/>
      <c r="U234" s="191"/>
      <c r="V234" s="191"/>
      <c r="W234" s="191"/>
      <c r="X234" s="191"/>
      <c r="Y234" s="192"/>
      <c r="Z234" s="191"/>
      <c r="AA234" s="190"/>
      <c r="AB234" s="191"/>
      <c r="AC234" s="191"/>
      <c r="AD234" s="190"/>
      <c r="AE234" s="188"/>
      <c r="AG234" s="186"/>
      <c r="AH234" s="186"/>
      <c r="AI234" s="187"/>
      <c r="AJ234" s="188"/>
      <c r="AK234" s="188"/>
      <c r="AL234" s="188"/>
      <c r="AM234" s="188"/>
      <c r="AN234" s="188"/>
      <c r="AO234" s="189"/>
      <c r="AP234" s="188"/>
      <c r="AQ234" s="190"/>
      <c r="AR234" s="191"/>
      <c r="AS234" s="191"/>
      <c r="AT234" s="190"/>
      <c r="AU234" s="190"/>
      <c r="AW234" s="186"/>
      <c r="AX234" s="186"/>
      <c r="AY234" s="187"/>
      <c r="AZ234" s="188"/>
      <c r="BA234" s="188"/>
      <c r="BB234" s="188"/>
      <c r="BC234" s="188"/>
      <c r="BD234" s="188"/>
      <c r="BE234" s="189"/>
      <c r="BF234" s="188"/>
      <c r="BG234" s="190"/>
      <c r="BH234" s="191"/>
      <c r="BI234" s="191"/>
      <c r="BJ234" s="190"/>
      <c r="BK234" s="190"/>
    </row>
    <row r="235" spans="1:63" hidden="1" x14ac:dyDescent="0.25">
      <c r="A235" s="186"/>
      <c r="B235" s="186"/>
      <c r="C235" s="187"/>
      <c r="D235" s="188"/>
      <c r="E235" s="188"/>
      <c r="F235" s="188"/>
      <c r="G235" s="188"/>
      <c r="H235" s="188"/>
      <c r="I235" s="189"/>
      <c r="J235" s="188"/>
      <c r="K235" s="190"/>
      <c r="L235" s="191"/>
      <c r="M235" s="191"/>
      <c r="N235" s="190"/>
      <c r="O235" s="190"/>
      <c r="Q235" s="186"/>
      <c r="R235" s="186"/>
      <c r="S235" s="187"/>
      <c r="T235" s="188"/>
      <c r="U235" s="191"/>
      <c r="V235" s="191"/>
      <c r="W235" s="191"/>
      <c r="X235" s="191"/>
      <c r="Y235" s="192"/>
      <c r="Z235" s="191"/>
      <c r="AA235" s="190"/>
      <c r="AB235" s="191"/>
      <c r="AC235" s="191"/>
      <c r="AD235" s="190"/>
      <c r="AE235" s="190"/>
      <c r="AG235" s="186"/>
      <c r="AH235" s="186"/>
      <c r="AI235" s="187"/>
      <c r="AJ235" s="188"/>
      <c r="AK235" s="188"/>
      <c r="AL235" s="188"/>
      <c r="AM235" s="188"/>
      <c r="AN235" s="188"/>
      <c r="AO235" s="189"/>
      <c r="AP235" s="188"/>
      <c r="AQ235" s="190"/>
      <c r="AR235" s="191"/>
      <c r="AS235" s="191"/>
      <c r="AT235" s="190"/>
      <c r="AU235" s="190"/>
      <c r="AW235" s="186"/>
      <c r="AX235" s="186"/>
      <c r="AY235" s="187"/>
      <c r="AZ235" s="188"/>
      <c r="BA235" s="188"/>
      <c r="BB235" s="188"/>
      <c r="BC235" s="188"/>
      <c r="BD235" s="188"/>
      <c r="BE235" s="189"/>
      <c r="BF235" s="188"/>
      <c r="BG235" s="190"/>
      <c r="BH235" s="191"/>
      <c r="BI235" s="191"/>
      <c r="BJ235" s="190"/>
      <c r="BK235" s="190"/>
    </row>
    <row r="236" spans="1:63" hidden="1" x14ac:dyDescent="0.25">
      <c r="A236" s="186"/>
      <c r="B236" s="186"/>
      <c r="C236" s="187"/>
      <c r="D236" s="188"/>
      <c r="E236" s="188"/>
      <c r="F236" s="188"/>
      <c r="G236" s="188"/>
      <c r="H236" s="188"/>
      <c r="I236" s="189"/>
      <c r="J236" s="188"/>
      <c r="K236" s="190"/>
      <c r="L236" s="191"/>
      <c r="M236" s="191"/>
      <c r="N236" s="190"/>
      <c r="O236" s="190"/>
      <c r="Q236" s="186"/>
      <c r="R236" s="186"/>
      <c r="S236" s="187"/>
      <c r="T236" s="188"/>
      <c r="U236" s="191"/>
      <c r="V236" s="191"/>
      <c r="W236" s="191"/>
      <c r="X236" s="191"/>
      <c r="Y236" s="192"/>
      <c r="Z236" s="191"/>
      <c r="AA236" s="190"/>
      <c r="AB236" s="191"/>
      <c r="AC236" s="191"/>
      <c r="AD236" s="190"/>
      <c r="AE236" s="188"/>
      <c r="AG236" s="186"/>
      <c r="AH236" s="186"/>
      <c r="AI236" s="187"/>
      <c r="AJ236" s="188"/>
      <c r="AK236" s="188"/>
      <c r="AL236" s="188"/>
      <c r="AM236" s="188"/>
      <c r="AN236" s="188"/>
      <c r="AO236" s="189"/>
      <c r="AP236" s="188"/>
      <c r="AQ236" s="190"/>
      <c r="AR236" s="191"/>
      <c r="AS236" s="191"/>
      <c r="AT236" s="190"/>
      <c r="AU236" s="190"/>
      <c r="AW236" s="186"/>
      <c r="AX236" s="186"/>
      <c r="AY236" s="187"/>
      <c r="AZ236" s="188"/>
      <c r="BA236" s="188"/>
      <c r="BB236" s="188"/>
      <c r="BC236" s="188"/>
      <c r="BD236" s="188"/>
      <c r="BE236" s="189"/>
      <c r="BF236" s="188"/>
      <c r="BG236" s="190"/>
      <c r="BH236" s="191"/>
      <c r="BI236" s="191"/>
      <c r="BJ236" s="190"/>
      <c r="BK236" s="190"/>
    </row>
    <row r="237" spans="1:63" hidden="1" x14ac:dyDescent="0.25">
      <c r="A237" s="186"/>
      <c r="B237" s="186"/>
      <c r="C237" s="187"/>
      <c r="D237" s="188"/>
      <c r="E237" s="188"/>
      <c r="F237" s="188"/>
      <c r="G237" s="188"/>
      <c r="H237" s="188"/>
      <c r="I237" s="189"/>
      <c r="J237" s="188"/>
      <c r="K237" s="190"/>
      <c r="L237" s="191"/>
      <c r="M237" s="191"/>
      <c r="N237" s="190"/>
      <c r="O237" s="190"/>
      <c r="Q237" s="186"/>
      <c r="R237" s="186"/>
      <c r="S237" s="187"/>
      <c r="T237" s="188"/>
      <c r="U237" s="191"/>
      <c r="V237" s="191"/>
      <c r="W237" s="191"/>
      <c r="X237" s="191"/>
      <c r="Y237" s="192"/>
      <c r="Z237" s="191"/>
      <c r="AA237" s="190"/>
      <c r="AB237" s="191"/>
      <c r="AC237" s="191"/>
      <c r="AD237" s="190"/>
      <c r="AE237" s="190"/>
      <c r="AG237" s="186"/>
      <c r="AH237" s="186"/>
      <c r="AI237" s="187"/>
      <c r="AJ237" s="188"/>
      <c r="AK237" s="188"/>
      <c r="AL237" s="188"/>
      <c r="AM237" s="188"/>
      <c r="AN237" s="188"/>
      <c r="AO237" s="189"/>
      <c r="AP237" s="188"/>
      <c r="AQ237" s="190"/>
      <c r="AR237" s="191"/>
      <c r="AS237" s="191"/>
      <c r="AT237" s="190"/>
      <c r="AU237" s="190"/>
      <c r="AW237" s="186"/>
      <c r="AX237" s="186"/>
      <c r="AY237" s="187"/>
      <c r="AZ237" s="188"/>
      <c r="BA237" s="188"/>
      <c r="BB237" s="188"/>
      <c r="BC237" s="188"/>
      <c r="BD237" s="188"/>
      <c r="BE237" s="189"/>
      <c r="BF237" s="188"/>
      <c r="BG237" s="190"/>
      <c r="BH237" s="191"/>
      <c r="BI237" s="191"/>
      <c r="BJ237" s="190"/>
      <c r="BK237" s="190"/>
    </row>
    <row r="238" spans="1:63" hidden="1" x14ac:dyDescent="0.25">
      <c r="A238" s="186"/>
      <c r="B238" s="186"/>
      <c r="C238" s="187"/>
      <c r="D238" s="188"/>
      <c r="E238" s="188"/>
      <c r="F238" s="188"/>
      <c r="G238" s="188"/>
      <c r="H238" s="188"/>
      <c r="I238" s="189"/>
      <c r="J238" s="188"/>
      <c r="K238" s="190"/>
      <c r="L238" s="191"/>
      <c r="M238" s="191"/>
      <c r="N238" s="190"/>
      <c r="O238" s="190"/>
      <c r="Q238" s="186"/>
      <c r="R238" s="186"/>
      <c r="S238" s="187"/>
      <c r="T238" s="188"/>
      <c r="U238" s="191"/>
      <c r="V238" s="191"/>
      <c r="W238" s="191"/>
      <c r="X238" s="191"/>
      <c r="Y238" s="192"/>
      <c r="Z238" s="191"/>
      <c r="AA238" s="190"/>
      <c r="AB238" s="191"/>
      <c r="AC238" s="191"/>
      <c r="AD238" s="190"/>
      <c r="AE238" s="190"/>
      <c r="AG238" s="186"/>
      <c r="AH238" s="186"/>
      <c r="AI238" s="187"/>
      <c r="AJ238" s="188"/>
      <c r="AK238" s="188"/>
      <c r="AL238" s="188"/>
      <c r="AM238" s="188"/>
      <c r="AN238" s="188"/>
      <c r="AO238" s="189"/>
      <c r="AP238" s="188"/>
      <c r="AQ238" s="190"/>
      <c r="AR238" s="191"/>
      <c r="AS238" s="191"/>
      <c r="AT238" s="190"/>
      <c r="AU238" s="190"/>
      <c r="AW238" s="186"/>
      <c r="AX238" s="186"/>
      <c r="AY238" s="187"/>
      <c r="AZ238" s="188"/>
      <c r="BA238" s="188"/>
      <c r="BB238" s="188"/>
      <c r="BC238" s="188"/>
      <c r="BD238" s="188"/>
      <c r="BE238" s="189"/>
      <c r="BF238" s="188"/>
      <c r="BG238" s="190"/>
      <c r="BH238" s="191"/>
      <c r="BI238" s="191"/>
      <c r="BJ238" s="190"/>
      <c r="BK238" s="190"/>
    </row>
    <row r="239" spans="1:63" hidden="1" x14ac:dyDescent="0.25">
      <c r="A239" s="186"/>
      <c r="B239" s="186"/>
      <c r="C239" s="187"/>
      <c r="D239" s="188"/>
      <c r="E239" s="188"/>
      <c r="F239" s="188"/>
      <c r="G239" s="188"/>
      <c r="H239" s="188"/>
      <c r="I239" s="189"/>
      <c r="J239" s="188"/>
      <c r="K239" s="190"/>
      <c r="L239" s="191"/>
      <c r="M239" s="191"/>
      <c r="N239" s="190"/>
      <c r="O239" s="190"/>
      <c r="Q239" s="186"/>
      <c r="R239" s="186"/>
      <c r="S239" s="187"/>
      <c r="T239" s="188"/>
      <c r="U239" s="191"/>
      <c r="V239" s="191"/>
      <c r="W239" s="191"/>
      <c r="X239" s="191"/>
      <c r="Y239" s="192"/>
      <c r="Z239" s="191"/>
      <c r="AA239" s="190"/>
      <c r="AB239" s="191"/>
      <c r="AC239" s="191"/>
      <c r="AD239" s="190"/>
      <c r="AE239" s="190"/>
      <c r="AG239" s="186"/>
      <c r="AH239" s="186"/>
      <c r="AI239" s="187"/>
      <c r="AJ239" s="188"/>
      <c r="AK239" s="188"/>
      <c r="AL239" s="188"/>
      <c r="AM239" s="188"/>
      <c r="AN239" s="188"/>
      <c r="AO239" s="189"/>
      <c r="AP239" s="188"/>
      <c r="AQ239" s="190"/>
      <c r="AR239" s="191"/>
      <c r="AS239" s="191"/>
      <c r="AT239" s="190"/>
      <c r="AU239" s="190"/>
      <c r="AW239" s="186"/>
      <c r="AX239" s="186"/>
      <c r="AY239" s="187"/>
      <c r="AZ239" s="188"/>
      <c r="BA239" s="188"/>
      <c r="BB239" s="188"/>
      <c r="BC239" s="188"/>
      <c r="BD239" s="188"/>
      <c r="BE239" s="189"/>
      <c r="BF239" s="188"/>
      <c r="BG239" s="190"/>
      <c r="BH239" s="191"/>
      <c r="BI239" s="191"/>
      <c r="BJ239" s="190"/>
      <c r="BK239" s="190"/>
    </row>
    <row r="240" spans="1:63" hidden="1" x14ac:dyDescent="0.25">
      <c r="A240" s="186"/>
      <c r="B240" s="186"/>
      <c r="C240" s="187"/>
      <c r="D240" s="188"/>
      <c r="E240" s="188"/>
      <c r="F240" s="188"/>
      <c r="G240" s="188"/>
      <c r="H240" s="188"/>
      <c r="I240" s="189"/>
      <c r="J240" s="188"/>
      <c r="K240" s="190"/>
      <c r="L240" s="191"/>
      <c r="M240" s="191"/>
      <c r="N240" s="190"/>
      <c r="O240" s="190"/>
      <c r="Q240" s="186"/>
      <c r="R240" s="186"/>
      <c r="S240" s="187"/>
      <c r="T240" s="188"/>
      <c r="U240" s="191"/>
      <c r="V240" s="191"/>
      <c r="W240" s="191"/>
      <c r="X240" s="191"/>
      <c r="Y240" s="192"/>
      <c r="Z240" s="191"/>
      <c r="AA240" s="190"/>
      <c r="AB240" s="191"/>
      <c r="AC240" s="191"/>
      <c r="AD240" s="190"/>
      <c r="AE240" s="190"/>
      <c r="AG240" s="186"/>
      <c r="AH240" s="186"/>
      <c r="AI240" s="187"/>
      <c r="AJ240" s="188"/>
      <c r="AK240" s="188"/>
      <c r="AL240" s="188"/>
      <c r="AM240" s="188"/>
      <c r="AN240" s="188"/>
      <c r="AO240" s="189"/>
      <c r="AP240" s="188"/>
      <c r="AQ240" s="190"/>
      <c r="AR240" s="191"/>
      <c r="AS240" s="191"/>
      <c r="AT240" s="190"/>
      <c r="AU240" s="190"/>
      <c r="AW240" s="186"/>
      <c r="AX240" s="186"/>
      <c r="AY240" s="187"/>
      <c r="AZ240" s="188"/>
      <c r="BA240" s="188"/>
      <c r="BB240" s="188"/>
      <c r="BC240" s="188"/>
      <c r="BD240" s="188"/>
      <c r="BE240" s="189"/>
      <c r="BF240" s="188"/>
      <c r="BG240" s="190"/>
      <c r="BH240" s="191"/>
      <c r="BI240" s="191"/>
      <c r="BJ240" s="190"/>
      <c r="BK240" s="190"/>
    </row>
    <row r="241" spans="1:63" hidden="1" x14ac:dyDescent="0.25">
      <c r="A241" s="186"/>
      <c r="B241" s="186"/>
      <c r="C241" s="187"/>
      <c r="D241" s="188"/>
      <c r="E241" s="188"/>
      <c r="F241" s="188"/>
      <c r="G241" s="188"/>
      <c r="H241" s="188"/>
      <c r="I241" s="189"/>
      <c r="J241" s="188"/>
      <c r="K241" s="190"/>
      <c r="L241" s="191"/>
      <c r="M241" s="191"/>
      <c r="N241" s="190"/>
      <c r="O241" s="190"/>
      <c r="Q241" s="186"/>
      <c r="R241" s="186"/>
      <c r="S241" s="187"/>
      <c r="T241" s="188"/>
      <c r="U241" s="191"/>
      <c r="V241" s="191"/>
      <c r="W241" s="191"/>
      <c r="X241" s="191"/>
      <c r="Y241" s="192"/>
      <c r="Z241" s="191"/>
      <c r="AA241" s="190"/>
      <c r="AB241" s="191"/>
      <c r="AC241" s="191"/>
      <c r="AD241" s="190"/>
      <c r="AE241" s="188"/>
      <c r="AG241" s="186"/>
      <c r="AH241" s="186"/>
      <c r="AI241" s="187"/>
      <c r="AJ241" s="188"/>
      <c r="AK241" s="188"/>
      <c r="AL241" s="188"/>
      <c r="AM241" s="188"/>
      <c r="AN241" s="188"/>
      <c r="AO241" s="189"/>
      <c r="AP241" s="188"/>
      <c r="AQ241" s="190"/>
      <c r="AR241" s="191"/>
      <c r="AS241" s="191"/>
      <c r="AT241" s="190"/>
      <c r="AU241" s="190"/>
      <c r="AW241" s="186"/>
      <c r="AX241" s="186"/>
      <c r="AY241" s="187"/>
      <c r="AZ241" s="188"/>
      <c r="BA241" s="188"/>
      <c r="BB241" s="188"/>
      <c r="BC241" s="188"/>
      <c r="BD241" s="188"/>
      <c r="BE241" s="189"/>
      <c r="BF241" s="188"/>
      <c r="BG241" s="190"/>
      <c r="BH241" s="191"/>
      <c r="BI241" s="191"/>
      <c r="BJ241" s="190"/>
      <c r="BK241" s="190"/>
    </row>
    <row r="242" spans="1:63" hidden="1" x14ac:dyDescent="0.25">
      <c r="A242" s="186"/>
      <c r="B242" s="186"/>
      <c r="C242" s="187"/>
      <c r="D242" s="188"/>
      <c r="E242" s="188"/>
      <c r="F242" s="188"/>
      <c r="G242" s="188"/>
      <c r="H242" s="188"/>
      <c r="I242" s="189"/>
      <c r="J242" s="188"/>
      <c r="K242" s="190"/>
      <c r="L242" s="191"/>
      <c r="M242" s="191"/>
      <c r="N242" s="190"/>
      <c r="O242" s="190"/>
      <c r="Q242" s="186"/>
      <c r="R242" s="186"/>
      <c r="S242" s="187"/>
      <c r="T242" s="188"/>
      <c r="U242" s="191"/>
      <c r="V242" s="191"/>
      <c r="W242" s="191"/>
      <c r="X242" s="191"/>
      <c r="Y242" s="192"/>
      <c r="Z242" s="191"/>
      <c r="AA242" s="190"/>
      <c r="AB242" s="191"/>
      <c r="AC242" s="191"/>
      <c r="AD242" s="190"/>
      <c r="AE242" s="188"/>
      <c r="AG242" s="186"/>
      <c r="AH242" s="186"/>
      <c r="AI242" s="187"/>
      <c r="AJ242" s="188"/>
      <c r="AK242" s="188"/>
      <c r="AL242" s="188"/>
      <c r="AM242" s="188"/>
      <c r="AN242" s="188"/>
      <c r="AO242" s="189"/>
      <c r="AP242" s="188"/>
      <c r="AQ242" s="190"/>
      <c r="AR242" s="191"/>
      <c r="AS242" s="191"/>
      <c r="AT242" s="190"/>
      <c r="AU242" s="190"/>
      <c r="AW242" s="186"/>
      <c r="AX242" s="186"/>
      <c r="AY242" s="187"/>
      <c r="AZ242" s="188"/>
      <c r="BA242" s="188"/>
      <c r="BB242" s="188"/>
      <c r="BC242" s="188"/>
      <c r="BD242" s="188"/>
      <c r="BE242" s="189"/>
      <c r="BF242" s="188"/>
      <c r="BG242" s="190"/>
      <c r="BH242" s="191"/>
      <c r="BI242" s="191"/>
      <c r="BJ242" s="190"/>
      <c r="BK242" s="190"/>
    </row>
    <row r="243" spans="1:63" hidden="1" x14ac:dyDescent="0.25">
      <c r="A243" s="186"/>
      <c r="B243" s="186"/>
      <c r="C243" s="187"/>
      <c r="D243" s="188"/>
      <c r="E243" s="188"/>
      <c r="F243" s="188"/>
      <c r="G243" s="188"/>
      <c r="H243" s="188"/>
      <c r="I243" s="189"/>
      <c r="J243" s="188"/>
      <c r="K243" s="190"/>
      <c r="L243" s="191"/>
      <c r="M243" s="191"/>
      <c r="N243" s="190"/>
      <c r="O243" s="190"/>
      <c r="Q243" s="186"/>
      <c r="R243" s="186"/>
      <c r="S243" s="187"/>
      <c r="T243" s="188"/>
      <c r="U243" s="191"/>
      <c r="V243" s="191"/>
      <c r="W243" s="191"/>
      <c r="X243" s="191"/>
      <c r="Y243" s="192"/>
      <c r="Z243" s="191"/>
      <c r="AA243" s="190"/>
      <c r="AB243" s="191"/>
      <c r="AC243" s="191"/>
      <c r="AD243" s="190"/>
      <c r="AE243" s="190"/>
      <c r="AG243" s="186"/>
      <c r="AH243" s="186"/>
      <c r="AI243" s="187"/>
      <c r="AJ243" s="188"/>
      <c r="AK243" s="188"/>
      <c r="AL243" s="188"/>
      <c r="AM243" s="188"/>
      <c r="AN243" s="188"/>
      <c r="AO243" s="189"/>
      <c r="AP243" s="188"/>
      <c r="AQ243" s="190"/>
      <c r="AR243" s="191"/>
      <c r="AS243" s="191"/>
      <c r="AT243" s="190"/>
      <c r="AU243" s="190"/>
      <c r="AW243" s="186"/>
      <c r="AX243" s="186"/>
      <c r="AY243" s="187"/>
      <c r="AZ243" s="188"/>
      <c r="BA243" s="188"/>
      <c r="BB243" s="188"/>
      <c r="BC243" s="188"/>
      <c r="BD243" s="188"/>
      <c r="BE243" s="189"/>
      <c r="BF243" s="188"/>
      <c r="BG243" s="190"/>
      <c r="BH243" s="191"/>
      <c r="BI243" s="191"/>
      <c r="BJ243" s="190"/>
      <c r="BK243" s="190"/>
    </row>
    <row r="244" spans="1:63" hidden="1" x14ac:dyDescent="0.25">
      <c r="A244" s="186"/>
      <c r="B244" s="186"/>
      <c r="C244" s="187"/>
      <c r="D244" s="188"/>
      <c r="E244" s="188"/>
      <c r="F244" s="188"/>
      <c r="G244" s="188"/>
      <c r="H244" s="188"/>
      <c r="I244" s="189"/>
      <c r="J244" s="188"/>
      <c r="K244" s="190"/>
      <c r="L244" s="191"/>
      <c r="M244" s="191"/>
      <c r="N244" s="190"/>
      <c r="O244" s="190"/>
      <c r="Q244" s="186"/>
      <c r="R244" s="186"/>
      <c r="S244" s="187"/>
      <c r="T244" s="188"/>
      <c r="U244" s="191"/>
      <c r="V244" s="191"/>
      <c r="W244" s="191"/>
      <c r="X244" s="191"/>
      <c r="Y244" s="192"/>
      <c r="Z244" s="191"/>
      <c r="AA244" s="190"/>
      <c r="AB244" s="191"/>
      <c r="AC244" s="191"/>
      <c r="AD244" s="190"/>
      <c r="AE244" s="190"/>
      <c r="AG244" s="186"/>
      <c r="AH244" s="186"/>
      <c r="AI244" s="187"/>
      <c r="AJ244" s="188"/>
      <c r="AK244" s="188"/>
      <c r="AL244" s="188"/>
      <c r="AM244" s="188"/>
      <c r="AN244" s="188"/>
      <c r="AO244" s="189"/>
      <c r="AP244" s="188"/>
      <c r="AQ244" s="190"/>
      <c r="AR244" s="191"/>
      <c r="AS244" s="191"/>
      <c r="AT244" s="190"/>
      <c r="AU244" s="190"/>
      <c r="AW244" s="186"/>
      <c r="AX244" s="186"/>
      <c r="AY244" s="187"/>
      <c r="AZ244" s="188"/>
      <c r="BA244" s="188"/>
      <c r="BB244" s="188"/>
      <c r="BC244" s="188"/>
      <c r="BD244" s="188"/>
      <c r="BE244" s="189"/>
      <c r="BF244" s="188"/>
      <c r="BG244" s="190"/>
      <c r="BH244" s="191"/>
      <c r="BI244" s="191"/>
      <c r="BJ244" s="190"/>
      <c r="BK244" s="190"/>
    </row>
    <row r="245" spans="1:63" hidden="1" x14ac:dyDescent="0.25">
      <c r="A245" s="186"/>
      <c r="B245" s="186"/>
      <c r="C245" s="187"/>
      <c r="D245" s="188"/>
      <c r="E245" s="188"/>
      <c r="F245" s="188"/>
      <c r="G245" s="188"/>
      <c r="H245" s="188"/>
      <c r="I245" s="189"/>
      <c r="J245" s="188"/>
      <c r="K245" s="190"/>
      <c r="L245" s="191"/>
      <c r="M245" s="191"/>
      <c r="N245" s="190"/>
      <c r="O245" s="190"/>
      <c r="Q245" s="186"/>
      <c r="R245" s="186"/>
      <c r="S245" s="187"/>
      <c r="T245" s="188"/>
      <c r="U245" s="191"/>
      <c r="V245" s="191"/>
      <c r="W245" s="191"/>
      <c r="X245" s="191"/>
      <c r="Y245" s="192"/>
      <c r="Z245" s="191"/>
      <c r="AA245" s="190"/>
      <c r="AB245" s="191"/>
      <c r="AC245" s="191"/>
      <c r="AD245" s="190"/>
      <c r="AE245" s="190"/>
      <c r="AG245" s="186"/>
      <c r="AH245" s="186"/>
      <c r="AI245" s="187"/>
      <c r="AJ245" s="188"/>
      <c r="AK245" s="188"/>
      <c r="AL245" s="188"/>
      <c r="AM245" s="188"/>
      <c r="AN245" s="188"/>
      <c r="AO245" s="189"/>
      <c r="AP245" s="188"/>
      <c r="AQ245" s="190"/>
      <c r="AR245" s="191"/>
      <c r="AS245" s="191"/>
      <c r="AT245" s="190"/>
      <c r="AU245" s="190"/>
      <c r="AW245" s="186"/>
      <c r="AX245" s="186"/>
      <c r="AY245" s="187"/>
      <c r="AZ245" s="188"/>
      <c r="BA245" s="188"/>
      <c r="BB245" s="188"/>
      <c r="BC245" s="188"/>
      <c r="BD245" s="188"/>
      <c r="BE245" s="189"/>
      <c r="BF245" s="188"/>
      <c r="BG245" s="190"/>
      <c r="BH245" s="191"/>
      <c r="BI245" s="191"/>
      <c r="BJ245" s="190"/>
      <c r="BK245" s="190"/>
    </row>
    <row r="246" spans="1:63" hidden="1" x14ac:dyDescent="0.25">
      <c r="A246" s="186"/>
      <c r="B246" s="186"/>
      <c r="C246" s="187"/>
      <c r="D246" s="188"/>
      <c r="E246" s="188"/>
      <c r="F246" s="188"/>
      <c r="G246" s="188"/>
      <c r="H246" s="188"/>
      <c r="I246" s="189"/>
      <c r="J246" s="188"/>
      <c r="K246" s="190"/>
      <c r="L246" s="191"/>
      <c r="M246" s="191"/>
      <c r="N246" s="190"/>
      <c r="O246" s="190"/>
      <c r="Q246" s="186"/>
      <c r="R246" s="186"/>
      <c r="S246" s="187"/>
      <c r="T246" s="188"/>
      <c r="U246" s="191"/>
      <c r="V246" s="191"/>
      <c r="W246" s="191"/>
      <c r="X246" s="191"/>
      <c r="Y246" s="192"/>
      <c r="Z246" s="191"/>
      <c r="AA246" s="190"/>
      <c r="AB246" s="191"/>
      <c r="AC246" s="191"/>
      <c r="AD246" s="190"/>
      <c r="AE246" s="190"/>
      <c r="AG246" s="186"/>
      <c r="AH246" s="186"/>
      <c r="AI246" s="187"/>
      <c r="AJ246" s="188"/>
      <c r="AK246" s="188"/>
      <c r="AL246" s="188"/>
      <c r="AM246" s="188"/>
      <c r="AN246" s="188"/>
      <c r="AO246" s="189"/>
      <c r="AP246" s="188"/>
      <c r="AQ246" s="190"/>
      <c r="AR246" s="191"/>
      <c r="AS246" s="191"/>
      <c r="AT246" s="190"/>
      <c r="AU246" s="190"/>
      <c r="AW246" s="186"/>
      <c r="AX246" s="186"/>
      <c r="AY246" s="187"/>
      <c r="AZ246" s="188"/>
      <c r="BA246" s="188"/>
      <c r="BB246" s="188"/>
      <c r="BC246" s="188"/>
      <c r="BD246" s="188"/>
      <c r="BE246" s="189"/>
      <c r="BF246" s="188"/>
      <c r="BG246" s="190"/>
      <c r="BH246" s="191"/>
      <c r="BI246" s="191"/>
      <c r="BJ246" s="190"/>
      <c r="BK246" s="190"/>
    </row>
    <row r="247" spans="1:63" hidden="1" x14ac:dyDescent="0.25">
      <c r="A247" s="186"/>
      <c r="B247" s="186"/>
      <c r="C247" s="187"/>
      <c r="D247" s="188"/>
      <c r="E247" s="188"/>
      <c r="F247" s="188"/>
      <c r="G247" s="188"/>
      <c r="H247" s="188"/>
      <c r="I247" s="189"/>
      <c r="J247" s="188"/>
      <c r="K247" s="190"/>
      <c r="L247" s="191"/>
      <c r="M247" s="191"/>
      <c r="N247" s="190"/>
      <c r="O247" s="190"/>
      <c r="Q247" s="186"/>
      <c r="R247" s="186"/>
      <c r="S247" s="187"/>
      <c r="T247" s="188"/>
      <c r="U247" s="191"/>
      <c r="V247" s="191"/>
      <c r="W247" s="191"/>
      <c r="X247" s="191"/>
      <c r="Y247" s="192"/>
      <c r="Z247" s="191"/>
      <c r="AA247" s="190"/>
      <c r="AB247" s="191"/>
      <c r="AC247" s="191"/>
      <c r="AD247" s="190"/>
      <c r="AE247" s="190"/>
      <c r="AG247" s="186"/>
      <c r="AH247" s="186"/>
      <c r="AI247" s="187"/>
      <c r="AJ247" s="188"/>
      <c r="AK247" s="188"/>
      <c r="AL247" s="188"/>
      <c r="AM247" s="188"/>
      <c r="AN247" s="188"/>
      <c r="AO247" s="189"/>
      <c r="AP247" s="188"/>
      <c r="AQ247" s="190"/>
      <c r="AR247" s="191"/>
      <c r="AS247" s="191"/>
      <c r="AT247" s="190"/>
      <c r="AU247" s="190"/>
      <c r="AW247" s="186"/>
      <c r="AX247" s="186"/>
      <c r="AY247" s="187"/>
      <c r="AZ247" s="188"/>
      <c r="BA247" s="188"/>
      <c r="BB247" s="188"/>
      <c r="BC247" s="188"/>
      <c r="BD247" s="188"/>
      <c r="BE247" s="189"/>
      <c r="BF247" s="188"/>
      <c r="BG247" s="190"/>
      <c r="BH247" s="191"/>
      <c r="BI247" s="191"/>
      <c r="BJ247" s="190"/>
      <c r="BK247" s="190"/>
    </row>
    <row r="248" spans="1:63" hidden="1" x14ac:dyDescent="0.25">
      <c r="A248" s="186"/>
      <c r="B248" s="186"/>
      <c r="C248" s="187"/>
      <c r="D248" s="188"/>
      <c r="E248" s="188"/>
      <c r="F248" s="188"/>
      <c r="G248" s="188"/>
      <c r="H248" s="188"/>
      <c r="I248" s="189"/>
      <c r="J248" s="188"/>
      <c r="K248" s="190"/>
      <c r="L248" s="191"/>
      <c r="M248" s="191"/>
      <c r="N248" s="190"/>
      <c r="O248" s="190"/>
      <c r="Q248" s="186"/>
      <c r="R248" s="186"/>
      <c r="S248" s="187"/>
      <c r="T248" s="188"/>
      <c r="U248" s="191"/>
      <c r="V248" s="191"/>
      <c r="W248" s="191"/>
      <c r="X248" s="191"/>
      <c r="Y248" s="192"/>
      <c r="Z248" s="191"/>
      <c r="AA248" s="190"/>
      <c r="AB248" s="191"/>
      <c r="AC248" s="191"/>
      <c r="AD248" s="190"/>
      <c r="AE248" s="190"/>
      <c r="AG248" s="186"/>
      <c r="AH248" s="186"/>
      <c r="AI248" s="187"/>
      <c r="AJ248" s="188"/>
      <c r="AK248" s="188"/>
      <c r="AL248" s="188"/>
      <c r="AM248" s="188"/>
      <c r="AN248" s="188"/>
      <c r="AO248" s="189"/>
      <c r="AP248" s="188"/>
      <c r="AQ248" s="190"/>
      <c r="AR248" s="191"/>
      <c r="AS248" s="191"/>
      <c r="AT248" s="190"/>
      <c r="AU248" s="190"/>
      <c r="AW248" s="186"/>
      <c r="AX248" s="186"/>
      <c r="AY248" s="187"/>
      <c r="AZ248" s="188"/>
      <c r="BA248" s="188"/>
      <c r="BB248" s="188"/>
      <c r="BC248" s="188"/>
      <c r="BD248" s="188"/>
      <c r="BE248" s="189"/>
      <c r="BF248" s="188"/>
      <c r="BG248" s="190"/>
      <c r="BH248" s="191"/>
      <c r="BI248" s="191"/>
      <c r="BJ248" s="190"/>
      <c r="BK248" s="190"/>
    </row>
    <row r="249" spans="1:63" hidden="1" x14ac:dyDescent="0.25">
      <c r="A249" s="186"/>
      <c r="B249" s="186"/>
      <c r="C249" s="187"/>
      <c r="D249" s="188"/>
      <c r="E249" s="188"/>
      <c r="F249" s="188"/>
      <c r="G249" s="188"/>
      <c r="H249" s="188"/>
      <c r="I249" s="189"/>
      <c r="J249" s="188"/>
      <c r="K249" s="190"/>
      <c r="L249" s="191"/>
      <c r="M249" s="191"/>
      <c r="N249" s="190"/>
      <c r="O249" s="190"/>
      <c r="Q249" s="186"/>
      <c r="R249" s="186"/>
      <c r="S249" s="187"/>
      <c r="T249" s="188"/>
      <c r="U249" s="191"/>
      <c r="V249" s="191"/>
      <c r="W249" s="191"/>
      <c r="X249" s="191"/>
      <c r="Y249" s="192"/>
      <c r="Z249" s="191"/>
      <c r="AA249" s="190"/>
      <c r="AB249" s="191"/>
      <c r="AC249" s="191"/>
      <c r="AD249" s="190"/>
      <c r="AE249" s="190"/>
      <c r="AG249" s="186"/>
      <c r="AH249" s="186"/>
      <c r="AI249" s="187"/>
      <c r="AJ249" s="188"/>
      <c r="AK249" s="188"/>
      <c r="AL249" s="188"/>
      <c r="AM249" s="188"/>
      <c r="AN249" s="188"/>
      <c r="AO249" s="189"/>
      <c r="AP249" s="188"/>
      <c r="AQ249" s="190"/>
      <c r="AR249" s="191"/>
      <c r="AS249" s="191"/>
      <c r="AT249" s="190"/>
      <c r="AU249" s="190"/>
      <c r="AW249" s="186"/>
      <c r="AX249" s="186"/>
      <c r="AY249" s="187"/>
      <c r="AZ249" s="188"/>
      <c r="BA249" s="188"/>
      <c r="BB249" s="188"/>
      <c r="BC249" s="188"/>
      <c r="BD249" s="188"/>
      <c r="BE249" s="189"/>
      <c r="BF249" s="188"/>
      <c r="BG249" s="190"/>
      <c r="BH249" s="191"/>
      <c r="BI249" s="191"/>
      <c r="BJ249" s="190"/>
      <c r="BK249" s="190"/>
    </row>
    <row r="250" spans="1:63" hidden="1" x14ac:dyDescent="0.25">
      <c r="A250" s="186"/>
      <c r="B250" s="186"/>
      <c r="C250" s="187"/>
      <c r="D250" s="188"/>
      <c r="E250" s="188"/>
      <c r="F250" s="188"/>
      <c r="G250" s="188"/>
      <c r="H250" s="188"/>
      <c r="I250" s="189"/>
      <c r="J250" s="188"/>
      <c r="K250" s="190"/>
      <c r="L250" s="191"/>
      <c r="M250" s="191"/>
      <c r="N250" s="190"/>
      <c r="O250" s="190"/>
      <c r="Q250" s="186"/>
      <c r="R250" s="186"/>
      <c r="S250" s="187"/>
      <c r="T250" s="188"/>
      <c r="U250" s="191"/>
      <c r="V250" s="191"/>
      <c r="W250" s="191"/>
      <c r="X250" s="191"/>
      <c r="Y250" s="192"/>
      <c r="Z250" s="191"/>
      <c r="AA250" s="190"/>
      <c r="AB250" s="191"/>
      <c r="AC250" s="191"/>
      <c r="AD250" s="190"/>
      <c r="AE250" s="188"/>
      <c r="AG250" s="186"/>
      <c r="AH250" s="186"/>
      <c r="AI250" s="187"/>
      <c r="AJ250" s="188"/>
      <c r="AK250" s="188"/>
      <c r="AL250" s="188"/>
      <c r="AM250" s="188"/>
      <c r="AN250" s="188"/>
      <c r="AO250" s="189"/>
      <c r="AP250" s="188"/>
      <c r="AQ250" s="190"/>
      <c r="AR250" s="191"/>
      <c r="AS250" s="191"/>
      <c r="AT250" s="190"/>
      <c r="AU250" s="190"/>
      <c r="AW250" s="186"/>
      <c r="AX250" s="186"/>
      <c r="AY250" s="187"/>
      <c r="AZ250" s="188"/>
      <c r="BA250" s="188"/>
      <c r="BB250" s="188"/>
      <c r="BC250" s="188"/>
      <c r="BD250" s="188"/>
      <c r="BE250" s="189"/>
      <c r="BF250" s="188"/>
      <c r="BG250" s="190"/>
      <c r="BH250" s="191"/>
      <c r="BI250" s="191"/>
      <c r="BJ250" s="190"/>
      <c r="BK250" s="190"/>
    </row>
    <row r="251" spans="1:63" hidden="1" x14ac:dyDescent="0.25">
      <c r="A251" s="186"/>
      <c r="B251" s="186"/>
      <c r="C251" s="187"/>
      <c r="D251" s="188"/>
      <c r="E251" s="188"/>
      <c r="F251" s="188"/>
      <c r="G251" s="188"/>
      <c r="H251" s="188"/>
      <c r="I251" s="189"/>
      <c r="J251" s="188"/>
      <c r="K251" s="190"/>
      <c r="L251" s="191"/>
      <c r="M251" s="191"/>
      <c r="N251" s="190"/>
      <c r="O251" s="190"/>
      <c r="Q251" s="186"/>
      <c r="R251" s="186"/>
      <c r="S251" s="187"/>
      <c r="T251" s="188"/>
      <c r="U251" s="191"/>
      <c r="V251" s="191"/>
      <c r="W251" s="191"/>
      <c r="X251" s="191"/>
      <c r="Y251" s="192"/>
      <c r="Z251" s="191"/>
      <c r="AA251" s="190"/>
      <c r="AB251" s="191"/>
      <c r="AC251" s="191"/>
      <c r="AD251" s="190"/>
      <c r="AE251" s="190"/>
      <c r="AG251" s="186"/>
      <c r="AH251" s="186"/>
      <c r="AI251" s="187"/>
      <c r="AJ251" s="188"/>
      <c r="AK251" s="188"/>
      <c r="AL251" s="188"/>
      <c r="AM251" s="188"/>
      <c r="AN251" s="188"/>
      <c r="AO251" s="189"/>
      <c r="AP251" s="188"/>
      <c r="AQ251" s="190"/>
      <c r="AR251" s="191"/>
      <c r="AS251" s="191"/>
      <c r="AT251" s="190"/>
      <c r="AU251" s="190"/>
      <c r="AW251" s="186"/>
      <c r="AX251" s="186"/>
      <c r="AY251" s="187"/>
      <c r="AZ251" s="188"/>
      <c r="BA251" s="188"/>
      <c r="BB251" s="188"/>
      <c r="BC251" s="188"/>
      <c r="BD251" s="188"/>
      <c r="BE251" s="189"/>
      <c r="BF251" s="188"/>
      <c r="BG251" s="190"/>
      <c r="BH251" s="191"/>
      <c r="BI251" s="191"/>
      <c r="BJ251" s="190"/>
      <c r="BK251" s="190"/>
    </row>
    <row r="252" spans="1:63" hidden="1" x14ac:dyDescent="0.25">
      <c r="A252" s="186"/>
      <c r="B252" s="186"/>
      <c r="C252" s="187"/>
      <c r="D252" s="188"/>
      <c r="E252" s="188"/>
      <c r="F252" s="188"/>
      <c r="G252" s="188"/>
      <c r="H252" s="188"/>
      <c r="I252" s="189"/>
      <c r="J252" s="188"/>
      <c r="K252" s="190"/>
      <c r="L252" s="191"/>
      <c r="M252" s="191"/>
      <c r="N252" s="190"/>
      <c r="O252" s="190"/>
      <c r="Q252" s="186"/>
      <c r="R252" s="186"/>
      <c r="S252" s="187"/>
      <c r="T252" s="188"/>
      <c r="U252" s="191"/>
      <c r="V252" s="191"/>
      <c r="W252" s="191"/>
      <c r="X252" s="191"/>
      <c r="Y252" s="192"/>
      <c r="Z252" s="191"/>
      <c r="AA252" s="190"/>
      <c r="AB252" s="191"/>
      <c r="AC252" s="191"/>
      <c r="AD252" s="190"/>
      <c r="AE252" s="190"/>
      <c r="AG252" s="186"/>
      <c r="AH252" s="186"/>
      <c r="AI252" s="187"/>
      <c r="AJ252" s="188"/>
      <c r="AK252" s="188"/>
      <c r="AL252" s="188"/>
      <c r="AM252" s="188"/>
      <c r="AN252" s="188"/>
      <c r="AO252" s="189"/>
      <c r="AP252" s="188"/>
      <c r="AQ252" s="190"/>
      <c r="AR252" s="191"/>
      <c r="AS252" s="191"/>
      <c r="AT252" s="190"/>
      <c r="AU252" s="190"/>
      <c r="AW252" s="186"/>
      <c r="AX252" s="186"/>
      <c r="AY252" s="187"/>
      <c r="AZ252" s="188"/>
      <c r="BA252" s="188"/>
      <c r="BB252" s="188"/>
      <c r="BC252" s="188"/>
      <c r="BD252" s="188"/>
      <c r="BE252" s="189"/>
      <c r="BF252" s="188"/>
      <c r="BG252" s="190"/>
      <c r="BH252" s="191"/>
      <c r="BI252" s="191"/>
      <c r="BJ252" s="190"/>
      <c r="BK252" s="190"/>
    </row>
    <row r="253" spans="1:63" hidden="1" x14ac:dyDescent="0.25">
      <c r="A253" s="186"/>
      <c r="B253" s="186"/>
      <c r="C253" s="187"/>
      <c r="D253" s="188"/>
      <c r="E253" s="188"/>
      <c r="F253" s="188"/>
      <c r="G253" s="188"/>
      <c r="H253" s="188"/>
      <c r="I253" s="189"/>
      <c r="J253" s="188"/>
      <c r="K253" s="190"/>
      <c r="L253" s="191"/>
      <c r="M253" s="191"/>
      <c r="N253" s="190"/>
      <c r="O253" s="190"/>
      <c r="Q253" s="186"/>
      <c r="R253" s="186"/>
      <c r="S253" s="187"/>
      <c r="T253" s="188"/>
      <c r="U253" s="191"/>
      <c r="V253" s="191"/>
      <c r="W253" s="191"/>
      <c r="X253" s="191"/>
      <c r="Y253" s="192"/>
      <c r="Z253" s="191"/>
      <c r="AA253" s="190"/>
      <c r="AB253" s="191"/>
      <c r="AC253" s="191"/>
      <c r="AD253" s="190"/>
      <c r="AE253" s="188"/>
      <c r="AG253" s="186"/>
      <c r="AH253" s="186"/>
      <c r="AI253" s="187"/>
      <c r="AJ253" s="188"/>
      <c r="AK253" s="188"/>
      <c r="AL253" s="188"/>
      <c r="AM253" s="188"/>
      <c r="AN253" s="188"/>
      <c r="AO253" s="189"/>
      <c r="AP253" s="188"/>
      <c r="AQ253" s="190"/>
      <c r="AR253" s="191"/>
      <c r="AS253" s="191"/>
      <c r="AT253" s="190"/>
      <c r="AU253" s="190"/>
      <c r="AW253" s="186"/>
      <c r="AX253" s="186"/>
      <c r="AY253" s="187"/>
      <c r="AZ253" s="188"/>
      <c r="BA253" s="188"/>
      <c r="BB253" s="188"/>
      <c r="BC253" s="188"/>
      <c r="BD253" s="188"/>
      <c r="BE253" s="189"/>
      <c r="BF253" s="188"/>
      <c r="BG253" s="190"/>
      <c r="BH253" s="191"/>
      <c r="BI253" s="191"/>
      <c r="BJ253" s="190"/>
      <c r="BK253" s="190"/>
    </row>
    <row r="254" spans="1:63" hidden="1" x14ac:dyDescent="0.25">
      <c r="A254" s="186"/>
      <c r="B254" s="186"/>
      <c r="C254" s="187"/>
      <c r="D254" s="188"/>
      <c r="E254" s="188"/>
      <c r="F254" s="188"/>
      <c r="G254" s="188"/>
      <c r="H254" s="188"/>
      <c r="I254" s="189"/>
      <c r="J254" s="188"/>
      <c r="K254" s="190"/>
      <c r="L254" s="191"/>
      <c r="M254" s="191"/>
      <c r="N254" s="190"/>
      <c r="O254" s="190"/>
      <c r="Q254" s="186"/>
      <c r="R254" s="186"/>
      <c r="S254" s="187"/>
      <c r="T254" s="188"/>
      <c r="U254" s="191"/>
      <c r="V254" s="191"/>
      <c r="W254" s="191"/>
      <c r="X254" s="191"/>
      <c r="Y254" s="192"/>
      <c r="Z254" s="191"/>
      <c r="AA254" s="190"/>
      <c r="AB254" s="191"/>
      <c r="AC254" s="191"/>
      <c r="AD254" s="190"/>
      <c r="AE254" s="190"/>
      <c r="AG254" s="186"/>
      <c r="AH254" s="186"/>
      <c r="AI254" s="187"/>
      <c r="AJ254" s="188"/>
      <c r="AK254" s="188"/>
      <c r="AL254" s="188"/>
      <c r="AM254" s="188"/>
      <c r="AN254" s="188"/>
      <c r="AO254" s="189"/>
      <c r="AP254" s="188"/>
      <c r="AQ254" s="190"/>
      <c r="AR254" s="191"/>
      <c r="AS254" s="191"/>
      <c r="AT254" s="190"/>
      <c r="AU254" s="190"/>
      <c r="AW254" s="186"/>
      <c r="AX254" s="186"/>
      <c r="AY254" s="187"/>
      <c r="AZ254" s="188"/>
      <c r="BA254" s="188"/>
      <c r="BB254" s="188"/>
      <c r="BC254" s="188"/>
      <c r="BD254" s="188"/>
      <c r="BE254" s="189"/>
      <c r="BF254" s="188"/>
      <c r="BG254" s="190"/>
      <c r="BH254" s="191"/>
      <c r="BI254" s="191"/>
      <c r="BJ254" s="190"/>
      <c r="BK254" s="190"/>
    </row>
    <row r="255" spans="1:63" hidden="1" x14ac:dyDescent="0.25">
      <c r="A255" s="186"/>
      <c r="B255" s="186"/>
      <c r="C255" s="187"/>
      <c r="D255" s="188"/>
      <c r="E255" s="188"/>
      <c r="F255" s="188"/>
      <c r="G255" s="188"/>
      <c r="H255" s="188"/>
      <c r="I255" s="189"/>
      <c r="J255" s="188"/>
      <c r="K255" s="190"/>
      <c r="L255" s="191"/>
      <c r="M255" s="191"/>
      <c r="N255" s="190"/>
      <c r="O255" s="190"/>
      <c r="Q255" s="186"/>
      <c r="R255" s="186"/>
      <c r="S255" s="187"/>
      <c r="T255" s="188"/>
      <c r="U255" s="191"/>
      <c r="V255" s="191"/>
      <c r="W255" s="191"/>
      <c r="X255" s="191"/>
      <c r="Y255" s="192"/>
      <c r="Z255" s="191"/>
      <c r="AA255" s="190"/>
      <c r="AB255" s="191"/>
      <c r="AC255" s="191"/>
      <c r="AD255" s="190"/>
      <c r="AE255" s="190"/>
      <c r="AG255" s="186"/>
      <c r="AH255" s="186"/>
      <c r="AI255" s="187"/>
      <c r="AJ255" s="188"/>
      <c r="AK255" s="188"/>
      <c r="AL255" s="188"/>
      <c r="AM255" s="188"/>
      <c r="AN255" s="188"/>
      <c r="AO255" s="189"/>
      <c r="AP255" s="188"/>
      <c r="AQ255" s="190"/>
      <c r="AR255" s="191"/>
      <c r="AS255" s="191"/>
      <c r="AT255" s="190"/>
      <c r="AU255" s="190"/>
      <c r="AW255" s="186"/>
      <c r="AX255" s="186"/>
      <c r="AY255" s="187"/>
      <c r="AZ255" s="188"/>
      <c r="BA255" s="188"/>
      <c r="BB255" s="188"/>
      <c r="BC255" s="188"/>
      <c r="BD255" s="188"/>
      <c r="BE255" s="189"/>
      <c r="BF255" s="188"/>
      <c r="BG255" s="190"/>
      <c r="BH255" s="191"/>
      <c r="BI255" s="191"/>
      <c r="BJ255" s="190"/>
      <c r="BK255" s="190"/>
    </row>
    <row r="256" spans="1:63" hidden="1" x14ac:dyDescent="0.25">
      <c r="A256" s="186"/>
      <c r="B256" s="186"/>
      <c r="C256" s="187"/>
      <c r="D256" s="188"/>
      <c r="E256" s="188"/>
      <c r="F256" s="176"/>
      <c r="G256" s="188"/>
      <c r="H256" s="176"/>
      <c r="I256" s="189"/>
      <c r="J256" s="188"/>
      <c r="K256" s="193"/>
      <c r="L256" s="178"/>
      <c r="M256" s="178"/>
      <c r="N256" s="193"/>
      <c r="O256" s="193"/>
      <c r="Q256" s="186"/>
      <c r="R256" s="186"/>
      <c r="S256" s="187"/>
      <c r="T256" s="188"/>
      <c r="U256" s="178"/>
      <c r="V256" s="178"/>
      <c r="W256" s="178"/>
      <c r="X256" s="178"/>
      <c r="Y256" s="194"/>
      <c r="Z256" s="178"/>
      <c r="AA256" s="193"/>
      <c r="AB256" s="178"/>
      <c r="AC256" s="178"/>
      <c r="AD256" s="193"/>
      <c r="AE256" s="193"/>
      <c r="AG256" s="186"/>
      <c r="AH256" s="186"/>
      <c r="AI256" s="187"/>
      <c r="AJ256" s="188"/>
      <c r="AK256" s="179"/>
      <c r="AL256" s="179"/>
      <c r="AM256" s="179"/>
      <c r="AN256" s="179"/>
      <c r="AO256" s="195"/>
      <c r="AP256" s="179"/>
      <c r="AQ256" s="196"/>
      <c r="AR256" s="197"/>
      <c r="AS256" s="197"/>
      <c r="AT256" s="196"/>
      <c r="AU256" s="196"/>
      <c r="AW256" s="186"/>
      <c r="AX256" s="186"/>
      <c r="AY256" s="187"/>
      <c r="AZ256" s="188"/>
      <c r="BA256" s="179"/>
      <c r="BB256" s="179"/>
      <c r="BC256" s="179"/>
      <c r="BD256" s="179"/>
      <c r="BE256" s="195"/>
      <c r="BF256" s="179"/>
      <c r="BG256" s="196"/>
      <c r="BH256" s="197"/>
      <c r="BI256" s="197"/>
      <c r="BJ256" s="196"/>
      <c r="BK256" s="196"/>
    </row>
    <row r="257" spans="1:63" hidden="1" x14ac:dyDescent="0.25">
      <c r="A257" s="186"/>
      <c r="B257" s="186"/>
      <c r="C257" s="187"/>
      <c r="D257" s="188"/>
      <c r="E257" s="188"/>
      <c r="F257" s="188"/>
      <c r="G257" s="188"/>
      <c r="H257" s="188"/>
      <c r="I257" s="189"/>
      <c r="J257" s="188"/>
      <c r="K257" s="190"/>
      <c r="L257" s="191"/>
      <c r="M257" s="191"/>
      <c r="N257" s="190"/>
      <c r="O257" s="190"/>
      <c r="Q257" s="186"/>
      <c r="R257" s="186"/>
      <c r="S257" s="187"/>
      <c r="T257" s="188"/>
      <c r="U257" s="191"/>
      <c r="V257" s="191"/>
      <c r="W257" s="191"/>
      <c r="X257" s="191"/>
      <c r="Y257" s="192"/>
      <c r="Z257" s="191"/>
      <c r="AA257" s="190"/>
      <c r="AB257" s="191"/>
      <c r="AC257" s="191"/>
      <c r="AD257" s="190"/>
      <c r="AE257" s="190"/>
      <c r="AG257" s="186"/>
      <c r="AH257" s="186"/>
      <c r="AI257" s="187"/>
      <c r="AJ257" s="188"/>
      <c r="AK257" s="188"/>
      <c r="AL257" s="188"/>
      <c r="AM257" s="188"/>
      <c r="AN257" s="188"/>
      <c r="AO257" s="189"/>
      <c r="AP257" s="188"/>
      <c r="AQ257" s="190"/>
      <c r="AR257" s="191"/>
      <c r="AS257" s="191"/>
      <c r="AT257" s="190"/>
      <c r="AU257" s="190"/>
      <c r="AW257" s="186"/>
      <c r="AX257" s="186"/>
      <c r="AY257" s="187"/>
      <c r="AZ257" s="188"/>
      <c r="BA257" s="188"/>
      <c r="BB257" s="188"/>
      <c r="BC257" s="188"/>
      <c r="BD257" s="188"/>
      <c r="BE257" s="189"/>
      <c r="BF257" s="188"/>
      <c r="BG257" s="190"/>
      <c r="BH257" s="191"/>
      <c r="BI257" s="191"/>
      <c r="BJ257" s="190"/>
      <c r="BK257" s="190"/>
    </row>
    <row r="258" spans="1:63" hidden="1" x14ac:dyDescent="0.25">
      <c r="A258" s="186"/>
      <c r="B258" s="186"/>
      <c r="C258" s="187"/>
      <c r="D258" s="188"/>
      <c r="E258" s="188"/>
      <c r="F258" s="188"/>
      <c r="G258" s="188"/>
      <c r="H258" s="188"/>
      <c r="I258" s="189"/>
      <c r="J258" s="188"/>
      <c r="K258" s="190"/>
      <c r="L258" s="191"/>
      <c r="M258" s="191"/>
      <c r="N258" s="190"/>
      <c r="O258" s="190"/>
      <c r="Q258" s="186"/>
      <c r="R258" s="186"/>
      <c r="S258" s="187"/>
      <c r="T258" s="188"/>
      <c r="U258" s="191"/>
      <c r="V258" s="191"/>
      <c r="W258" s="191"/>
      <c r="X258" s="191"/>
      <c r="Y258" s="192"/>
      <c r="Z258" s="191"/>
      <c r="AA258" s="190"/>
      <c r="AB258" s="191"/>
      <c r="AC258" s="191"/>
      <c r="AD258" s="190"/>
      <c r="AE258" s="190"/>
      <c r="AG258" s="186"/>
      <c r="AH258" s="186"/>
      <c r="AI258" s="187"/>
      <c r="AJ258" s="188"/>
      <c r="AK258" s="188"/>
      <c r="AL258" s="188"/>
      <c r="AM258" s="188"/>
      <c r="AN258" s="188"/>
      <c r="AO258" s="189"/>
      <c r="AP258" s="188"/>
      <c r="AQ258" s="190"/>
      <c r="AR258" s="191"/>
      <c r="AS258" s="191"/>
      <c r="AT258" s="190"/>
      <c r="AU258" s="190"/>
      <c r="AW258" s="186"/>
      <c r="AX258" s="186"/>
      <c r="AY258" s="187"/>
      <c r="AZ258" s="188"/>
      <c r="BA258" s="188"/>
      <c r="BB258" s="188"/>
      <c r="BC258" s="188"/>
      <c r="BD258" s="188"/>
      <c r="BE258" s="189"/>
      <c r="BF258" s="188"/>
      <c r="BG258" s="190"/>
      <c r="BH258" s="191"/>
      <c r="BI258" s="191"/>
      <c r="BJ258" s="190"/>
      <c r="BK258" s="190"/>
    </row>
    <row r="259" spans="1:63" hidden="1" x14ac:dyDescent="0.25">
      <c r="A259" s="186"/>
      <c r="B259" s="186"/>
      <c r="C259" s="187"/>
      <c r="D259" s="188"/>
      <c r="E259" s="188"/>
      <c r="F259" s="188"/>
      <c r="G259" s="188"/>
      <c r="H259" s="188"/>
      <c r="I259" s="189"/>
      <c r="J259" s="188"/>
      <c r="K259" s="190"/>
      <c r="L259" s="191"/>
      <c r="M259" s="191"/>
      <c r="N259" s="190"/>
      <c r="O259" s="190"/>
      <c r="Q259" s="186"/>
      <c r="R259" s="186"/>
      <c r="S259" s="187"/>
      <c r="T259" s="188"/>
      <c r="U259" s="191"/>
      <c r="V259" s="191"/>
      <c r="W259" s="191"/>
      <c r="X259" s="191"/>
      <c r="Y259" s="192"/>
      <c r="Z259" s="191"/>
      <c r="AA259" s="190"/>
      <c r="AB259" s="191"/>
      <c r="AC259" s="191"/>
      <c r="AD259" s="190"/>
      <c r="AE259" s="190"/>
      <c r="AG259" s="186"/>
      <c r="AH259" s="186"/>
      <c r="AI259" s="187"/>
      <c r="AJ259" s="188"/>
      <c r="AK259" s="188"/>
      <c r="AL259" s="188"/>
      <c r="AM259" s="188"/>
      <c r="AN259" s="188"/>
      <c r="AO259" s="189"/>
      <c r="AP259" s="188"/>
      <c r="AQ259" s="190"/>
      <c r="AR259" s="191"/>
      <c r="AS259" s="191"/>
      <c r="AT259" s="190"/>
      <c r="AU259" s="190"/>
      <c r="AW259" s="186"/>
      <c r="AX259" s="186"/>
      <c r="AY259" s="187"/>
      <c r="AZ259" s="188"/>
      <c r="BA259" s="188"/>
      <c r="BB259" s="188"/>
      <c r="BC259" s="188"/>
      <c r="BD259" s="188"/>
      <c r="BE259" s="189"/>
      <c r="BF259" s="188"/>
      <c r="BG259" s="190"/>
      <c r="BH259" s="191"/>
      <c r="BI259" s="191"/>
      <c r="BJ259" s="190"/>
      <c r="BK259" s="190"/>
    </row>
    <row r="260" spans="1:63" hidden="1" x14ac:dyDescent="0.25">
      <c r="A260" s="186"/>
      <c r="B260" s="186"/>
      <c r="C260" s="187"/>
      <c r="D260" s="188"/>
      <c r="E260" s="188"/>
      <c r="F260" s="188"/>
      <c r="G260" s="188"/>
      <c r="H260" s="188"/>
      <c r="I260" s="189"/>
      <c r="J260" s="188"/>
      <c r="K260" s="190"/>
      <c r="L260" s="191"/>
      <c r="M260" s="191"/>
      <c r="N260" s="190"/>
      <c r="O260" s="190"/>
      <c r="Q260" s="186"/>
      <c r="R260" s="186"/>
      <c r="S260" s="187"/>
      <c r="T260" s="188"/>
      <c r="U260" s="191"/>
      <c r="V260" s="191"/>
      <c r="W260" s="191"/>
      <c r="X260" s="191"/>
      <c r="Y260" s="192"/>
      <c r="Z260" s="191"/>
      <c r="AA260" s="190"/>
      <c r="AB260" s="191"/>
      <c r="AC260" s="191"/>
      <c r="AD260" s="190"/>
      <c r="AE260" s="190"/>
      <c r="AG260" s="186"/>
      <c r="AH260" s="186"/>
      <c r="AI260" s="187"/>
      <c r="AJ260" s="188"/>
      <c r="AK260" s="188"/>
      <c r="AL260" s="188"/>
      <c r="AM260" s="188"/>
      <c r="AN260" s="188"/>
      <c r="AO260" s="189"/>
      <c r="AP260" s="188"/>
      <c r="AQ260" s="190"/>
      <c r="AR260" s="191"/>
      <c r="AS260" s="191"/>
      <c r="AT260" s="190"/>
      <c r="AU260" s="190"/>
      <c r="AW260" s="186"/>
      <c r="AX260" s="186"/>
      <c r="AY260" s="187"/>
      <c r="AZ260" s="188"/>
      <c r="BA260" s="188"/>
      <c r="BB260" s="188"/>
      <c r="BC260" s="188"/>
      <c r="BD260" s="188"/>
      <c r="BE260" s="189"/>
      <c r="BF260" s="188"/>
      <c r="BG260" s="190"/>
      <c r="BH260" s="191"/>
      <c r="BI260" s="191"/>
      <c r="BJ260" s="190"/>
      <c r="BK260" s="190"/>
    </row>
    <row r="261" spans="1:63" hidden="1" x14ac:dyDescent="0.25">
      <c r="A261" s="186"/>
      <c r="B261" s="186"/>
      <c r="C261" s="187"/>
      <c r="D261" s="188"/>
      <c r="E261" s="188"/>
      <c r="F261" s="188"/>
      <c r="G261" s="188"/>
      <c r="H261" s="188"/>
      <c r="I261" s="189"/>
      <c r="J261" s="188"/>
      <c r="K261" s="190"/>
      <c r="L261" s="191"/>
      <c r="M261" s="191"/>
      <c r="N261" s="190"/>
      <c r="O261" s="190"/>
      <c r="Q261" s="186"/>
      <c r="R261" s="186"/>
      <c r="S261" s="187"/>
      <c r="T261" s="188"/>
      <c r="U261" s="191"/>
      <c r="V261" s="191"/>
      <c r="W261" s="191"/>
      <c r="X261" s="191"/>
      <c r="Y261" s="192"/>
      <c r="Z261" s="191"/>
      <c r="AA261" s="190"/>
      <c r="AB261" s="191"/>
      <c r="AC261" s="191"/>
      <c r="AD261" s="190"/>
      <c r="AE261" s="190"/>
      <c r="AG261" s="186"/>
      <c r="AH261" s="186"/>
      <c r="AI261" s="187"/>
      <c r="AJ261" s="188"/>
      <c r="AK261" s="188"/>
      <c r="AL261" s="188"/>
      <c r="AM261" s="188"/>
      <c r="AN261" s="188"/>
      <c r="AO261" s="189"/>
      <c r="AP261" s="188"/>
      <c r="AQ261" s="190"/>
      <c r="AR261" s="191"/>
      <c r="AS261" s="191"/>
      <c r="AT261" s="190"/>
      <c r="AU261" s="190"/>
      <c r="AW261" s="186"/>
      <c r="AX261" s="186"/>
      <c r="AY261" s="187"/>
      <c r="AZ261" s="188"/>
      <c r="BA261" s="188"/>
      <c r="BB261" s="188"/>
      <c r="BC261" s="188"/>
      <c r="BD261" s="188"/>
      <c r="BE261" s="189"/>
      <c r="BF261" s="188"/>
      <c r="BG261" s="190"/>
      <c r="BH261" s="191"/>
      <c r="BI261" s="191"/>
      <c r="BJ261" s="190"/>
      <c r="BK261" s="190"/>
    </row>
    <row r="262" spans="1:63" hidden="1" x14ac:dyDescent="0.25">
      <c r="A262" s="186"/>
      <c r="B262" s="186"/>
      <c r="C262" s="187"/>
      <c r="D262" s="188"/>
      <c r="E262" s="188"/>
      <c r="F262" s="188"/>
      <c r="G262" s="188"/>
      <c r="H262" s="188"/>
      <c r="I262" s="189"/>
      <c r="J262" s="188"/>
      <c r="K262" s="190"/>
      <c r="L262" s="191"/>
      <c r="M262" s="191"/>
      <c r="N262" s="190"/>
      <c r="O262" s="190"/>
      <c r="Q262" s="186"/>
      <c r="R262" s="186"/>
      <c r="S262" s="187"/>
      <c r="T262" s="188"/>
      <c r="U262" s="191"/>
      <c r="V262" s="191"/>
      <c r="W262" s="191"/>
      <c r="X262" s="191"/>
      <c r="Y262" s="192"/>
      <c r="Z262" s="191"/>
      <c r="AA262" s="190"/>
      <c r="AB262" s="191"/>
      <c r="AC262" s="191"/>
      <c r="AD262" s="190"/>
      <c r="AE262" s="188"/>
      <c r="AG262" s="186"/>
      <c r="AH262" s="186"/>
      <c r="AI262" s="187"/>
      <c r="AJ262" s="188"/>
      <c r="AK262" s="188"/>
      <c r="AL262" s="188"/>
      <c r="AM262" s="188"/>
      <c r="AN262" s="188"/>
      <c r="AO262" s="189"/>
      <c r="AP262" s="188"/>
      <c r="AQ262" s="190"/>
      <c r="AR262" s="191"/>
      <c r="AS262" s="191"/>
      <c r="AT262" s="190"/>
      <c r="AU262" s="190"/>
      <c r="AW262" s="186"/>
      <c r="AX262" s="186"/>
      <c r="AY262" s="187"/>
      <c r="AZ262" s="188"/>
      <c r="BA262" s="188"/>
      <c r="BB262" s="188"/>
      <c r="BC262" s="188"/>
      <c r="BD262" s="188"/>
      <c r="BE262" s="189"/>
      <c r="BF262" s="188"/>
      <c r="BG262" s="190"/>
      <c r="BH262" s="191"/>
      <c r="BI262" s="191"/>
      <c r="BJ262" s="190"/>
      <c r="BK262" s="190"/>
    </row>
    <row r="263" spans="1:63" hidden="1" x14ac:dyDescent="0.25">
      <c r="A263" s="186"/>
      <c r="B263" s="186"/>
      <c r="C263" s="187"/>
      <c r="D263" s="188"/>
      <c r="E263" s="188"/>
      <c r="F263" s="188"/>
      <c r="G263" s="188"/>
      <c r="H263" s="188"/>
      <c r="I263" s="189"/>
      <c r="J263" s="188"/>
      <c r="K263" s="190"/>
      <c r="L263" s="191"/>
      <c r="M263" s="191"/>
      <c r="N263" s="190"/>
      <c r="O263" s="190"/>
      <c r="Q263" s="186"/>
      <c r="R263" s="186"/>
      <c r="S263" s="187"/>
      <c r="T263" s="188"/>
      <c r="U263" s="191"/>
      <c r="V263" s="191"/>
      <c r="W263" s="191"/>
      <c r="X263" s="191"/>
      <c r="Y263" s="192"/>
      <c r="Z263" s="191"/>
      <c r="AA263" s="190"/>
      <c r="AB263" s="191"/>
      <c r="AC263" s="191"/>
      <c r="AD263" s="190"/>
      <c r="AE263" s="188"/>
      <c r="AG263" s="186"/>
      <c r="AH263" s="186"/>
      <c r="AI263" s="187"/>
      <c r="AJ263" s="188"/>
      <c r="AK263" s="188"/>
      <c r="AL263" s="188"/>
      <c r="AM263" s="188"/>
      <c r="AN263" s="188"/>
      <c r="AO263" s="189"/>
      <c r="AP263" s="188"/>
      <c r="AQ263" s="190"/>
      <c r="AR263" s="191"/>
      <c r="AS263" s="191"/>
      <c r="AT263" s="190"/>
      <c r="AU263" s="190"/>
      <c r="AW263" s="186"/>
      <c r="AX263" s="186"/>
      <c r="AY263" s="187"/>
      <c r="AZ263" s="188"/>
      <c r="BA263" s="188"/>
      <c r="BB263" s="188"/>
      <c r="BC263" s="188"/>
      <c r="BD263" s="188"/>
      <c r="BE263" s="189"/>
      <c r="BF263" s="188"/>
      <c r="BG263" s="190"/>
      <c r="BH263" s="191"/>
      <c r="BI263" s="191"/>
      <c r="BJ263" s="190"/>
      <c r="BK263" s="190"/>
    </row>
    <row r="264" spans="1:63" hidden="1" x14ac:dyDescent="0.25">
      <c r="A264" s="186"/>
      <c r="B264" s="186"/>
      <c r="C264" s="187"/>
      <c r="D264" s="188"/>
      <c r="E264" s="188"/>
      <c r="F264" s="188"/>
      <c r="G264" s="188"/>
      <c r="H264" s="188"/>
      <c r="I264" s="189"/>
      <c r="J264" s="188"/>
      <c r="K264" s="190"/>
      <c r="L264" s="191"/>
      <c r="M264" s="191"/>
      <c r="N264" s="190"/>
      <c r="O264" s="190"/>
      <c r="Q264" s="186"/>
      <c r="R264" s="186"/>
      <c r="S264" s="187"/>
      <c r="T264" s="188"/>
      <c r="U264" s="191"/>
      <c r="V264" s="191"/>
      <c r="W264" s="191"/>
      <c r="X264" s="191"/>
      <c r="Y264" s="192"/>
      <c r="Z264" s="191"/>
      <c r="AA264" s="190"/>
      <c r="AB264" s="191"/>
      <c r="AC264" s="191"/>
      <c r="AD264" s="190"/>
      <c r="AE264" s="190"/>
      <c r="AG264" s="186"/>
      <c r="AH264" s="186"/>
      <c r="AI264" s="187"/>
      <c r="AJ264" s="188"/>
      <c r="AK264" s="188"/>
      <c r="AL264" s="188"/>
      <c r="AM264" s="188"/>
      <c r="AN264" s="188"/>
      <c r="AO264" s="189"/>
      <c r="AP264" s="188"/>
      <c r="AQ264" s="190"/>
      <c r="AR264" s="191"/>
      <c r="AS264" s="191"/>
      <c r="AT264" s="190"/>
      <c r="AU264" s="190"/>
      <c r="AW264" s="186"/>
      <c r="AX264" s="186"/>
      <c r="AY264" s="187"/>
      <c r="AZ264" s="188"/>
      <c r="BA264" s="188"/>
      <c r="BB264" s="188"/>
      <c r="BC264" s="188"/>
      <c r="BD264" s="188"/>
      <c r="BE264" s="189"/>
      <c r="BF264" s="188"/>
      <c r="BG264" s="190"/>
      <c r="BH264" s="191"/>
      <c r="BI264" s="191"/>
      <c r="BJ264" s="190"/>
      <c r="BK264" s="190"/>
    </row>
    <row r="265" spans="1:63" hidden="1" x14ac:dyDescent="0.25">
      <c r="A265" s="186"/>
      <c r="B265" s="186"/>
      <c r="C265" s="187"/>
      <c r="D265" s="188"/>
      <c r="E265" s="188"/>
      <c r="F265" s="188"/>
      <c r="G265" s="188"/>
      <c r="H265" s="188"/>
      <c r="I265" s="189"/>
      <c r="J265" s="188"/>
      <c r="K265" s="190"/>
      <c r="L265" s="191"/>
      <c r="M265" s="191"/>
      <c r="N265" s="190"/>
      <c r="O265" s="190"/>
      <c r="Q265" s="186"/>
      <c r="R265" s="186"/>
      <c r="S265" s="187"/>
      <c r="T265" s="188"/>
      <c r="U265" s="191"/>
      <c r="V265" s="191"/>
      <c r="W265" s="191"/>
      <c r="X265" s="191"/>
      <c r="Y265" s="192"/>
      <c r="Z265" s="191"/>
      <c r="AA265" s="190"/>
      <c r="AB265" s="191"/>
      <c r="AC265" s="191"/>
      <c r="AD265" s="190"/>
      <c r="AE265" s="190"/>
      <c r="AG265" s="186"/>
      <c r="AH265" s="186"/>
      <c r="AI265" s="187"/>
      <c r="AJ265" s="188"/>
      <c r="AK265" s="188"/>
      <c r="AL265" s="188"/>
      <c r="AM265" s="188"/>
      <c r="AN265" s="188"/>
      <c r="AO265" s="189"/>
      <c r="AP265" s="188"/>
      <c r="AQ265" s="190"/>
      <c r="AR265" s="191"/>
      <c r="AS265" s="191"/>
      <c r="AT265" s="190"/>
      <c r="AU265" s="190"/>
      <c r="AW265" s="186"/>
      <c r="AX265" s="186"/>
      <c r="AY265" s="187"/>
      <c r="AZ265" s="188"/>
      <c r="BA265" s="188"/>
      <c r="BB265" s="188"/>
      <c r="BC265" s="188"/>
      <c r="BD265" s="188"/>
      <c r="BE265" s="189"/>
      <c r="BF265" s="188"/>
      <c r="BG265" s="190"/>
      <c r="BH265" s="191"/>
      <c r="BI265" s="191"/>
      <c r="BJ265" s="190"/>
      <c r="BK265" s="190"/>
    </row>
    <row r="266" spans="1:63" hidden="1" x14ac:dyDescent="0.25">
      <c r="A266" s="186"/>
      <c r="B266" s="186"/>
      <c r="C266" s="187"/>
      <c r="D266" s="188"/>
      <c r="E266" s="188"/>
      <c r="F266" s="188"/>
      <c r="G266" s="188"/>
      <c r="H266" s="188"/>
      <c r="I266" s="189"/>
      <c r="J266" s="188"/>
      <c r="K266" s="190"/>
      <c r="L266" s="191"/>
      <c r="M266" s="191"/>
      <c r="N266" s="190"/>
      <c r="O266" s="190"/>
      <c r="Q266" s="186"/>
      <c r="R266" s="186"/>
      <c r="S266" s="187"/>
      <c r="T266" s="188"/>
      <c r="U266" s="191"/>
      <c r="V266" s="191"/>
      <c r="W266" s="191"/>
      <c r="X266" s="191"/>
      <c r="Y266" s="192"/>
      <c r="Z266" s="191"/>
      <c r="AA266" s="190"/>
      <c r="AB266" s="191"/>
      <c r="AC266" s="191"/>
      <c r="AD266" s="190"/>
      <c r="AE266" s="190"/>
      <c r="AG266" s="186"/>
      <c r="AH266" s="186"/>
      <c r="AI266" s="187"/>
      <c r="AJ266" s="188"/>
      <c r="AK266" s="188"/>
      <c r="AL266" s="188"/>
      <c r="AM266" s="188"/>
      <c r="AN266" s="188"/>
      <c r="AO266" s="189"/>
      <c r="AP266" s="188"/>
      <c r="AQ266" s="190"/>
      <c r="AR266" s="191"/>
      <c r="AS266" s="191"/>
      <c r="AT266" s="190"/>
      <c r="AU266" s="190"/>
      <c r="AW266" s="186"/>
      <c r="AX266" s="186"/>
      <c r="AY266" s="187"/>
      <c r="AZ266" s="188"/>
      <c r="BA266" s="188"/>
      <c r="BB266" s="188"/>
      <c r="BC266" s="188"/>
      <c r="BD266" s="188"/>
      <c r="BE266" s="189"/>
      <c r="BF266" s="188"/>
      <c r="BG266" s="190"/>
      <c r="BH266" s="191"/>
      <c r="BI266" s="191"/>
      <c r="BJ266" s="190"/>
      <c r="BK266" s="190"/>
    </row>
    <row r="267" spans="1:63" hidden="1" x14ac:dyDescent="0.25">
      <c r="A267" s="186"/>
      <c r="B267" s="186"/>
      <c r="C267" s="187"/>
      <c r="D267" s="188"/>
      <c r="E267" s="188"/>
      <c r="F267" s="188"/>
      <c r="G267" s="188"/>
      <c r="H267" s="188"/>
      <c r="I267" s="189"/>
      <c r="J267" s="188"/>
      <c r="K267" s="190"/>
      <c r="L267" s="191"/>
      <c r="M267" s="191"/>
      <c r="N267" s="190"/>
      <c r="O267" s="190"/>
      <c r="Q267" s="186"/>
      <c r="R267" s="186"/>
      <c r="S267" s="187"/>
      <c r="T267" s="188"/>
      <c r="U267" s="191"/>
      <c r="V267" s="191"/>
      <c r="W267" s="191"/>
      <c r="X267" s="191"/>
      <c r="Y267" s="192"/>
      <c r="Z267" s="191"/>
      <c r="AA267" s="190"/>
      <c r="AB267" s="191"/>
      <c r="AC267" s="191"/>
      <c r="AD267" s="190"/>
      <c r="AE267" s="190"/>
      <c r="AG267" s="186"/>
      <c r="AH267" s="186"/>
      <c r="AI267" s="187"/>
      <c r="AJ267" s="188"/>
      <c r="AK267" s="188"/>
      <c r="AL267" s="188"/>
      <c r="AM267" s="188"/>
      <c r="AN267" s="188"/>
      <c r="AO267" s="189"/>
      <c r="AP267" s="188"/>
      <c r="AQ267" s="190"/>
      <c r="AR267" s="191"/>
      <c r="AS267" s="191"/>
      <c r="AT267" s="190"/>
      <c r="AU267" s="190"/>
      <c r="AW267" s="186"/>
      <c r="AX267" s="186"/>
      <c r="AY267" s="187"/>
      <c r="AZ267" s="188"/>
      <c r="BA267" s="188"/>
      <c r="BB267" s="188"/>
      <c r="BC267" s="188"/>
      <c r="BD267" s="188"/>
      <c r="BE267" s="189"/>
      <c r="BF267" s="188"/>
      <c r="BG267" s="190"/>
      <c r="BH267" s="191"/>
      <c r="BI267" s="191"/>
      <c r="BJ267" s="190"/>
      <c r="BK267" s="190"/>
    </row>
    <row r="268" spans="1:63" hidden="1" x14ac:dyDescent="0.25">
      <c r="A268" s="186"/>
      <c r="B268" s="186"/>
      <c r="C268" s="187"/>
      <c r="D268" s="188"/>
      <c r="E268" s="188"/>
      <c r="F268" s="188"/>
      <c r="G268" s="188"/>
      <c r="H268" s="188"/>
      <c r="I268" s="189"/>
      <c r="J268" s="188"/>
      <c r="K268" s="190"/>
      <c r="L268" s="191"/>
      <c r="M268" s="191"/>
      <c r="N268" s="190"/>
      <c r="O268" s="190"/>
      <c r="Q268" s="186"/>
      <c r="R268" s="186"/>
      <c r="S268" s="187"/>
      <c r="T268" s="188"/>
      <c r="U268" s="191"/>
      <c r="V268" s="191"/>
      <c r="W268" s="191"/>
      <c r="X268" s="191"/>
      <c r="Y268" s="192"/>
      <c r="Z268" s="191"/>
      <c r="AA268" s="190"/>
      <c r="AB268" s="191"/>
      <c r="AC268" s="191"/>
      <c r="AD268" s="190"/>
      <c r="AE268" s="188"/>
      <c r="AG268" s="186"/>
      <c r="AH268" s="186"/>
      <c r="AI268" s="187"/>
      <c r="AJ268" s="188"/>
      <c r="AK268" s="188"/>
      <c r="AL268" s="188"/>
      <c r="AM268" s="188"/>
      <c r="AN268" s="188"/>
      <c r="AO268" s="189"/>
      <c r="AP268" s="188"/>
      <c r="AQ268" s="190"/>
      <c r="AR268" s="191"/>
      <c r="AS268" s="191"/>
      <c r="AT268" s="190"/>
      <c r="AU268" s="190"/>
      <c r="AW268" s="186"/>
      <c r="AX268" s="186"/>
      <c r="AY268" s="187"/>
      <c r="AZ268" s="188"/>
      <c r="BA268" s="188"/>
      <c r="BB268" s="188"/>
      <c r="BC268" s="188"/>
      <c r="BD268" s="188"/>
      <c r="BE268" s="189"/>
      <c r="BF268" s="188"/>
      <c r="BG268" s="190"/>
      <c r="BH268" s="191"/>
      <c r="BI268" s="191"/>
      <c r="BJ268" s="190"/>
      <c r="BK268" s="190"/>
    </row>
    <row r="269" spans="1:63" hidden="1" x14ac:dyDescent="0.25">
      <c r="A269" s="186"/>
      <c r="B269" s="186"/>
      <c r="C269" s="187"/>
      <c r="D269" s="188"/>
      <c r="E269" s="188"/>
      <c r="F269" s="188"/>
      <c r="G269" s="188"/>
      <c r="H269" s="188"/>
      <c r="I269" s="189"/>
      <c r="J269" s="188"/>
      <c r="K269" s="190"/>
      <c r="L269" s="191"/>
      <c r="M269" s="191"/>
      <c r="N269" s="190"/>
      <c r="O269" s="190"/>
      <c r="Q269" s="186"/>
      <c r="R269" s="186"/>
      <c r="S269" s="187"/>
      <c r="T269" s="188"/>
      <c r="U269" s="191"/>
      <c r="V269" s="191"/>
      <c r="W269" s="191"/>
      <c r="X269" s="191"/>
      <c r="Y269" s="192"/>
      <c r="Z269" s="191"/>
      <c r="AA269" s="190"/>
      <c r="AB269" s="191"/>
      <c r="AC269" s="191"/>
      <c r="AD269" s="190"/>
      <c r="AE269" s="190"/>
      <c r="AG269" s="186"/>
      <c r="AH269" s="186"/>
      <c r="AI269" s="187"/>
      <c r="AJ269" s="188"/>
      <c r="AK269" s="188"/>
      <c r="AL269" s="188"/>
      <c r="AM269" s="188"/>
      <c r="AN269" s="188"/>
      <c r="AO269" s="189"/>
      <c r="AP269" s="188"/>
      <c r="AQ269" s="190"/>
      <c r="AR269" s="191"/>
      <c r="AS269" s="191"/>
      <c r="AT269" s="190"/>
      <c r="AU269" s="190"/>
      <c r="AW269" s="186"/>
      <c r="AX269" s="186"/>
      <c r="AY269" s="187"/>
      <c r="AZ269" s="188"/>
      <c r="BA269" s="188"/>
      <c r="BB269" s="188"/>
      <c r="BC269" s="188"/>
      <c r="BD269" s="188"/>
      <c r="BE269" s="189"/>
      <c r="BF269" s="188"/>
      <c r="BG269" s="190"/>
      <c r="BH269" s="191"/>
      <c r="BI269" s="191"/>
      <c r="BJ269" s="190"/>
      <c r="BK269" s="190"/>
    </row>
    <row r="270" spans="1:63" hidden="1" x14ac:dyDescent="0.25">
      <c r="A270" s="186"/>
      <c r="B270" s="186"/>
      <c r="C270" s="187"/>
      <c r="D270" s="188"/>
      <c r="E270" s="188"/>
      <c r="F270" s="188"/>
      <c r="G270" s="188"/>
      <c r="H270" s="188"/>
      <c r="I270" s="189"/>
      <c r="J270" s="188"/>
      <c r="K270" s="190"/>
      <c r="L270" s="191"/>
      <c r="M270" s="191"/>
      <c r="N270" s="190"/>
      <c r="O270" s="190"/>
      <c r="Q270" s="186"/>
      <c r="R270" s="186"/>
      <c r="S270" s="187"/>
      <c r="T270" s="188"/>
      <c r="U270" s="191"/>
      <c r="V270" s="191"/>
      <c r="W270" s="191"/>
      <c r="X270" s="191"/>
      <c r="Y270" s="192"/>
      <c r="Z270" s="191"/>
      <c r="AA270" s="190"/>
      <c r="AB270" s="191"/>
      <c r="AC270" s="191"/>
      <c r="AD270" s="190"/>
      <c r="AE270" s="190"/>
      <c r="AG270" s="186"/>
      <c r="AH270" s="186"/>
      <c r="AI270" s="187"/>
      <c r="AJ270" s="188"/>
      <c r="AK270" s="188"/>
      <c r="AL270" s="188"/>
      <c r="AM270" s="188"/>
      <c r="AN270" s="188"/>
      <c r="AO270" s="189"/>
      <c r="AP270" s="188"/>
      <c r="AQ270" s="190"/>
      <c r="AR270" s="191"/>
      <c r="AS270" s="191"/>
      <c r="AT270" s="190"/>
      <c r="AU270" s="190"/>
      <c r="AW270" s="186"/>
      <c r="AX270" s="186"/>
      <c r="AY270" s="187"/>
      <c r="AZ270" s="188"/>
      <c r="BA270" s="188"/>
      <c r="BB270" s="188"/>
      <c r="BC270" s="188"/>
      <c r="BD270" s="188"/>
      <c r="BE270" s="189"/>
      <c r="BF270" s="188"/>
      <c r="BG270" s="190"/>
      <c r="BH270" s="191"/>
      <c r="BI270" s="191"/>
      <c r="BJ270" s="190"/>
      <c r="BK270" s="190"/>
    </row>
    <row r="271" spans="1:63" hidden="1" x14ac:dyDescent="0.25">
      <c r="A271" s="186"/>
      <c r="B271" s="186"/>
      <c r="C271" s="187"/>
      <c r="D271" s="188"/>
      <c r="E271" s="188"/>
      <c r="F271" s="188"/>
      <c r="G271" s="188"/>
      <c r="H271" s="188"/>
      <c r="I271" s="189"/>
      <c r="J271" s="188"/>
      <c r="K271" s="190"/>
      <c r="L271" s="191"/>
      <c r="M271" s="191"/>
      <c r="N271" s="190"/>
      <c r="O271" s="190"/>
      <c r="Q271" s="186"/>
      <c r="R271" s="186"/>
      <c r="S271" s="187"/>
      <c r="T271" s="188"/>
      <c r="U271" s="191"/>
      <c r="V271" s="191"/>
      <c r="W271" s="191"/>
      <c r="X271" s="191"/>
      <c r="Y271" s="192"/>
      <c r="Z271" s="191"/>
      <c r="AA271" s="190"/>
      <c r="AB271" s="191"/>
      <c r="AC271" s="191"/>
      <c r="AD271" s="190"/>
      <c r="AE271" s="190"/>
      <c r="AG271" s="186"/>
      <c r="AH271" s="186"/>
      <c r="AI271" s="187"/>
      <c r="AJ271" s="188"/>
      <c r="AK271" s="188"/>
      <c r="AL271" s="188"/>
      <c r="AM271" s="188"/>
      <c r="AN271" s="188"/>
      <c r="AO271" s="189"/>
      <c r="AP271" s="188"/>
      <c r="AQ271" s="190"/>
      <c r="AR271" s="191"/>
      <c r="AS271" s="191"/>
      <c r="AT271" s="190"/>
      <c r="AU271" s="190"/>
      <c r="AW271" s="186"/>
      <c r="AX271" s="186"/>
      <c r="AY271" s="187"/>
      <c r="AZ271" s="188"/>
      <c r="BA271" s="188"/>
      <c r="BB271" s="188"/>
      <c r="BC271" s="188"/>
      <c r="BD271" s="188"/>
      <c r="BE271" s="189"/>
      <c r="BF271" s="188"/>
      <c r="BG271" s="190"/>
      <c r="BH271" s="191"/>
      <c r="BI271" s="191"/>
      <c r="BJ271" s="190"/>
      <c r="BK271" s="190"/>
    </row>
    <row r="272" spans="1:63" hidden="1" x14ac:dyDescent="0.25">
      <c r="A272" s="186"/>
      <c r="B272" s="186"/>
      <c r="C272" s="187"/>
      <c r="D272" s="188"/>
      <c r="E272" s="188"/>
      <c r="F272" s="188"/>
      <c r="G272" s="188"/>
      <c r="H272" s="188"/>
      <c r="I272" s="189"/>
      <c r="J272" s="188"/>
      <c r="K272" s="190"/>
      <c r="L272" s="191"/>
      <c r="M272" s="191"/>
      <c r="N272" s="190"/>
      <c r="O272" s="190"/>
      <c r="Q272" s="186"/>
      <c r="R272" s="186"/>
      <c r="S272" s="187"/>
      <c r="T272" s="188"/>
      <c r="U272" s="191"/>
      <c r="V272" s="191"/>
      <c r="W272" s="191"/>
      <c r="X272" s="191"/>
      <c r="Y272" s="192"/>
      <c r="Z272" s="191"/>
      <c r="AA272" s="190"/>
      <c r="AB272" s="191"/>
      <c r="AC272" s="191"/>
      <c r="AD272" s="190"/>
      <c r="AE272" s="188"/>
      <c r="AG272" s="186"/>
      <c r="AH272" s="186"/>
      <c r="AI272" s="187"/>
      <c r="AJ272" s="188"/>
      <c r="AK272" s="188"/>
      <c r="AL272" s="188"/>
      <c r="AM272" s="188"/>
      <c r="AN272" s="188"/>
      <c r="AO272" s="189"/>
      <c r="AP272" s="188"/>
      <c r="AQ272" s="190"/>
      <c r="AR272" s="191"/>
      <c r="AS272" s="191"/>
      <c r="AT272" s="190"/>
      <c r="AU272" s="190"/>
      <c r="AW272" s="186"/>
      <c r="AX272" s="186"/>
      <c r="AY272" s="187"/>
      <c r="AZ272" s="188"/>
      <c r="BA272" s="188"/>
      <c r="BB272" s="188"/>
      <c r="BC272" s="188"/>
      <c r="BD272" s="188"/>
      <c r="BE272" s="189"/>
      <c r="BF272" s="188"/>
      <c r="BG272" s="190"/>
      <c r="BH272" s="191"/>
      <c r="BI272" s="191"/>
      <c r="BJ272" s="190"/>
      <c r="BK272" s="190"/>
    </row>
    <row r="273" spans="1:63" hidden="1" x14ac:dyDescent="0.25">
      <c r="A273" s="186"/>
      <c r="B273" s="186"/>
      <c r="C273" s="187"/>
      <c r="D273" s="188"/>
      <c r="E273" s="188"/>
      <c r="F273" s="188"/>
      <c r="G273" s="188"/>
      <c r="H273" s="188"/>
      <c r="I273" s="189"/>
      <c r="J273" s="188"/>
      <c r="K273" s="190"/>
      <c r="L273" s="191"/>
      <c r="M273" s="191"/>
      <c r="N273" s="190"/>
      <c r="O273" s="190"/>
      <c r="Q273" s="186"/>
      <c r="R273" s="186"/>
      <c r="S273" s="187"/>
      <c r="T273" s="188"/>
      <c r="U273" s="191"/>
      <c r="V273" s="191"/>
      <c r="W273" s="191"/>
      <c r="X273" s="191"/>
      <c r="Y273" s="192"/>
      <c r="Z273" s="191"/>
      <c r="AA273" s="190"/>
      <c r="AB273" s="191"/>
      <c r="AC273" s="191"/>
      <c r="AD273" s="190"/>
      <c r="AE273" s="190"/>
      <c r="AG273" s="186"/>
      <c r="AH273" s="186"/>
      <c r="AI273" s="187"/>
      <c r="AJ273" s="188"/>
      <c r="AK273" s="188"/>
      <c r="AL273" s="188"/>
      <c r="AM273" s="188"/>
      <c r="AN273" s="188"/>
      <c r="AO273" s="189"/>
      <c r="AP273" s="188"/>
      <c r="AQ273" s="190"/>
      <c r="AR273" s="191"/>
      <c r="AS273" s="191"/>
      <c r="AT273" s="190"/>
      <c r="AU273" s="190"/>
      <c r="AW273" s="186"/>
      <c r="AX273" s="186"/>
      <c r="AY273" s="187"/>
      <c r="AZ273" s="188"/>
      <c r="BA273" s="188"/>
      <c r="BB273" s="188"/>
      <c r="BC273" s="188"/>
      <c r="BD273" s="188"/>
      <c r="BE273" s="189"/>
      <c r="BF273" s="188"/>
      <c r="BG273" s="190"/>
      <c r="BH273" s="191"/>
      <c r="BI273" s="191"/>
      <c r="BJ273" s="190"/>
      <c r="BK273" s="190"/>
    </row>
    <row r="274" spans="1:63" hidden="1" x14ac:dyDescent="0.25">
      <c r="A274" s="186"/>
      <c r="B274" s="186"/>
      <c r="C274" s="187"/>
      <c r="D274" s="188"/>
      <c r="E274" s="188"/>
      <c r="F274" s="188"/>
      <c r="G274" s="188"/>
      <c r="H274" s="188"/>
      <c r="I274" s="189"/>
      <c r="J274" s="188"/>
      <c r="K274" s="190"/>
      <c r="L274" s="191"/>
      <c r="M274" s="191"/>
      <c r="N274" s="190"/>
      <c r="O274" s="190"/>
      <c r="Q274" s="186"/>
      <c r="R274" s="186"/>
      <c r="S274" s="187"/>
      <c r="T274" s="188"/>
      <c r="U274" s="191"/>
      <c r="V274" s="191"/>
      <c r="W274" s="191"/>
      <c r="X274" s="191"/>
      <c r="Y274" s="192"/>
      <c r="Z274" s="191"/>
      <c r="AA274" s="190"/>
      <c r="AB274" s="191"/>
      <c r="AC274" s="191"/>
      <c r="AD274" s="190"/>
      <c r="AE274" s="190"/>
      <c r="AG274" s="186"/>
      <c r="AH274" s="186"/>
      <c r="AI274" s="187"/>
      <c r="AJ274" s="188"/>
      <c r="AK274" s="188"/>
      <c r="AL274" s="188"/>
      <c r="AM274" s="188"/>
      <c r="AN274" s="188"/>
      <c r="AO274" s="189"/>
      <c r="AP274" s="188"/>
      <c r="AQ274" s="190"/>
      <c r="AR274" s="191"/>
      <c r="AS274" s="191"/>
      <c r="AT274" s="190"/>
      <c r="AU274" s="190"/>
      <c r="AW274" s="186"/>
      <c r="AX274" s="186"/>
      <c r="AY274" s="187"/>
      <c r="AZ274" s="188"/>
      <c r="BA274" s="188"/>
      <c r="BB274" s="188"/>
      <c r="BC274" s="188"/>
      <c r="BD274" s="188"/>
      <c r="BE274" s="189"/>
      <c r="BF274" s="188"/>
      <c r="BG274" s="190"/>
      <c r="BH274" s="191"/>
      <c r="BI274" s="191"/>
      <c r="BJ274" s="190"/>
      <c r="BK274" s="190"/>
    </row>
    <row r="275" spans="1:63" hidden="1" x14ac:dyDescent="0.25">
      <c r="A275" s="186"/>
      <c r="B275" s="186"/>
      <c r="C275" s="187"/>
      <c r="D275" s="188"/>
      <c r="E275" s="188"/>
      <c r="F275" s="188"/>
      <c r="G275" s="188"/>
      <c r="H275" s="188"/>
      <c r="I275" s="189"/>
      <c r="J275" s="188"/>
      <c r="K275" s="190"/>
      <c r="L275" s="191"/>
      <c r="M275" s="191"/>
      <c r="N275" s="190"/>
      <c r="O275" s="190"/>
      <c r="Q275" s="186"/>
      <c r="R275" s="186"/>
      <c r="S275" s="187"/>
      <c r="T275" s="188"/>
      <c r="U275" s="191"/>
      <c r="V275" s="191"/>
      <c r="W275" s="191"/>
      <c r="X275" s="191"/>
      <c r="Y275" s="192"/>
      <c r="Z275" s="191"/>
      <c r="AA275" s="190"/>
      <c r="AB275" s="191"/>
      <c r="AC275" s="191"/>
      <c r="AD275" s="190"/>
      <c r="AE275" s="190"/>
      <c r="AG275" s="186"/>
      <c r="AH275" s="186"/>
      <c r="AI275" s="187"/>
      <c r="AJ275" s="188"/>
      <c r="AK275" s="188"/>
      <c r="AL275" s="188"/>
      <c r="AM275" s="188"/>
      <c r="AN275" s="188"/>
      <c r="AO275" s="189"/>
      <c r="AP275" s="188"/>
      <c r="AQ275" s="190"/>
      <c r="AR275" s="191"/>
      <c r="AS275" s="191"/>
      <c r="AT275" s="190"/>
      <c r="AU275" s="190"/>
      <c r="AW275" s="186"/>
      <c r="AX275" s="186"/>
      <c r="AY275" s="187"/>
      <c r="AZ275" s="188"/>
      <c r="BA275" s="188"/>
      <c r="BB275" s="188"/>
      <c r="BC275" s="188"/>
      <c r="BD275" s="188"/>
      <c r="BE275" s="189"/>
      <c r="BF275" s="188"/>
      <c r="BG275" s="190"/>
      <c r="BH275" s="191"/>
      <c r="BI275" s="191"/>
      <c r="BJ275" s="190"/>
      <c r="BK275" s="190"/>
    </row>
    <row r="276" spans="1:63" hidden="1" x14ac:dyDescent="0.25">
      <c r="A276" s="186"/>
      <c r="B276" s="186"/>
      <c r="C276" s="187"/>
      <c r="D276" s="188"/>
      <c r="E276" s="188"/>
      <c r="F276" s="188"/>
      <c r="G276" s="188"/>
      <c r="H276" s="188"/>
      <c r="I276" s="189"/>
      <c r="J276" s="188"/>
      <c r="K276" s="190"/>
      <c r="L276" s="191"/>
      <c r="M276" s="191"/>
      <c r="N276" s="190"/>
      <c r="O276" s="190"/>
      <c r="Q276" s="186"/>
      <c r="R276" s="186"/>
      <c r="S276" s="187"/>
      <c r="T276" s="188"/>
      <c r="U276" s="191"/>
      <c r="V276" s="191"/>
      <c r="W276" s="191"/>
      <c r="X276" s="191"/>
      <c r="Y276" s="192"/>
      <c r="Z276" s="191"/>
      <c r="AA276" s="190"/>
      <c r="AB276" s="191"/>
      <c r="AC276" s="191"/>
      <c r="AD276" s="190"/>
      <c r="AE276" s="190"/>
      <c r="AG276" s="186"/>
      <c r="AH276" s="186"/>
      <c r="AI276" s="187"/>
      <c r="AJ276" s="188"/>
      <c r="AK276" s="188"/>
      <c r="AL276" s="188"/>
      <c r="AM276" s="188"/>
      <c r="AN276" s="188"/>
      <c r="AO276" s="189"/>
      <c r="AP276" s="188"/>
      <c r="AQ276" s="190"/>
      <c r="AR276" s="191"/>
      <c r="AS276" s="191"/>
      <c r="AT276" s="190"/>
      <c r="AU276" s="190"/>
      <c r="AW276" s="186"/>
      <c r="AX276" s="186"/>
      <c r="AY276" s="187"/>
      <c r="AZ276" s="188"/>
      <c r="BA276" s="188"/>
      <c r="BB276" s="188"/>
      <c r="BC276" s="188"/>
      <c r="BD276" s="188"/>
      <c r="BE276" s="189"/>
      <c r="BF276" s="188"/>
      <c r="BG276" s="190"/>
      <c r="BH276" s="191"/>
      <c r="BI276" s="191"/>
      <c r="BJ276" s="190"/>
      <c r="BK276" s="190"/>
    </row>
    <row r="277" spans="1:63" hidden="1" x14ac:dyDescent="0.25">
      <c r="A277" s="186"/>
      <c r="B277" s="186"/>
      <c r="C277" s="187"/>
      <c r="D277" s="188"/>
      <c r="E277" s="188"/>
      <c r="F277" s="188"/>
      <c r="G277" s="188"/>
      <c r="H277" s="188"/>
      <c r="I277" s="189"/>
      <c r="J277" s="188"/>
      <c r="K277" s="190"/>
      <c r="L277" s="191"/>
      <c r="M277" s="191"/>
      <c r="N277" s="190"/>
      <c r="O277" s="190"/>
      <c r="Q277" s="186"/>
      <c r="R277" s="186"/>
      <c r="S277" s="187"/>
      <c r="T277" s="188"/>
      <c r="U277" s="191"/>
      <c r="V277" s="191"/>
      <c r="W277" s="191"/>
      <c r="X277" s="191"/>
      <c r="Y277" s="192"/>
      <c r="Z277" s="191"/>
      <c r="AA277" s="190"/>
      <c r="AB277" s="191"/>
      <c r="AC277" s="191"/>
      <c r="AD277" s="190"/>
      <c r="AE277" s="190"/>
      <c r="AG277" s="186"/>
      <c r="AH277" s="186"/>
      <c r="AI277" s="187"/>
      <c r="AJ277" s="188"/>
      <c r="AK277" s="188"/>
      <c r="AL277" s="188"/>
      <c r="AM277" s="188"/>
      <c r="AN277" s="188"/>
      <c r="AO277" s="189"/>
      <c r="AP277" s="188"/>
      <c r="AQ277" s="190"/>
      <c r="AR277" s="191"/>
      <c r="AS277" s="191"/>
      <c r="AT277" s="190"/>
      <c r="AU277" s="190"/>
      <c r="AW277" s="186"/>
      <c r="AX277" s="186"/>
      <c r="AY277" s="187"/>
      <c r="AZ277" s="188"/>
      <c r="BA277" s="188"/>
      <c r="BB277" s="188"/>
      <c r="BC277" s="188"/>
      <c r="BD277" s="188"/>
      <c r="BE277" s="189"/>
      <c r="BF277" s="188"/>
      <c r="BG277" s="190"/>
      <c r="BH277" s="191"/>
      <c r="BI277" s="191"/>
      <c r="BJ277" s="190"/>
      <c r="BK277" s="190"/>
    </row>
    <row r="278" spans="1:63" hidden="1" x14ac:dyDescent="0.25">
      <c r="A278" s="186"/>
      <c r="B278" s="186"/>
      <c r="C278" s="187"/>
      <c r="D278" s="188"/>
      <c r="E278" s="188"/>
      <c r="F278" s="188"/>
      <c r="G278" s="188"/>
      <c r="H278" s="188"/>
      <c r="I278" s="189"/>
      <c r="J278" s="188"/>
      <c r="K278" s="190"/>
      <c r="L278" s="191"/>
      <c r="M278" s="191"/>
      <c r="N278" s="190"/>
      <c r="O278" s="190"/>
      <c r="Q278" s="186"/>
      <c r="R278" s="186"/>
      <c r="S278" s="187"/>
      <c r="T278" s="188"/>
      <c r="U278" s="191"/>
      <c r="V278" s="191"/>
      <c r="W278" s="191"/>
      <c r="X278" s="191"/>
      <c r="Y278" s="192"/>
      <c r="Z278" s="191"/>
      <c r="AA278" s="190"/>
      <c r="AB278" s="191"/>
      <c r="AC278" s="191"/>
      <c r="AD278" s="190"/>
      <c r="AE278" s="190"/>
      <c r="AG278" s="186"/>
      <c r="AH278" s="186"/>
      <c r="AI278" s="187"/>
      <c r="AJ278" s="188"/>
      <c r="AK278" s="188"/>
      <c r="AL278" s="188"/>
      <c r="AM278" s="188"/>
      <c r="AN278" s="188"/>
      <c r="AO278" s="189"/>
      <c r="AP278" s="188"/>
      <c r="AQ278" s="190"/>
      <c r="AR278" s="191"/>
      <c r="AS278" s="191"/>
      <c r="AT278" s="190"/>
      <c r="AU278" s="190"/>
      <c r="AW278" s="186"/>
      <c r="AX278" s="186"/>
      <c r="AY278" s="187"/>
      <c r="AZ278" s="188"/>
      <c r="BA278" s="188"/>
      <c r="BB278" s="188"/>
      <c r="BC278" s="188"/>
      <c r="BD278" s="188"/>
      <c r="BE278" s="189"/>
      <c r="BF278" s="188"/>
      <c r="BG278" s="190"/>
      <c r="BH278" s="191"/>
      <c r="BI278" s="191"/>
      <c r="BJ278" s="190"/>
      <c r="BK278" s="190"/>
    </row>
    <row r="279" spans="1:63" hidden="1" x14ac:dyDescent="0.25">
      <c r="A279" s="186"/>
      <c r="B279" s="186"/>
      <c r="C279" s="187"/>
      <c r="D279" s="188"/>
      <c r="E279" s="188"/>
      <c r="F279" s="188"/>
      <c r="G279" s="188"/>
      <c r="H279" s="188"/>
      <c r="I279" s="189"/>
      <c r="J279" s="188"/>
      <c r="K279" s="190"/>
      <c r="L279" s="191"/>
      <c r="M279" s="191"/>
      <c r="N279" s="190"/>
      <c r="O279" s="190"/>
      <c r="Q279" s="186"/>
      <c r="R279" s="186"/>
      <c r="S279" s="187"/>
      <c r="T279" s="188"/>
      <c r="U279" s="191"/>
      <c r="V279" s="191"/>
      <c r="W279" s="191"/>
      <c r="X279" s="191"/>
      <c r="Y279" s="192"/>
      <c r="Z279" s="191"/>
      <c r="AA279" s="190"/>
      <c r="AB279" s="191"/>
      <c r="AC279" s="191"/>
      <c r="AD279" s="190"/>
      <c r="AE279" s="190"/>
      <c r="AG279" s="186"/>
      <c r="AH279" s="186"/>
      <c r="AI279" s="187"/>
      <c r="AJ279" s="188"/>
      <c r="AK279" s="188"/>
      <c r="AL279" s="188"/>
      <c r="AM279" s="188"/>
      <c r="AN279" s="188"/>
      <c r="AO279" s="189"/>
      <c r="AP279" s="188"/>
      <c r="AQ279" s="190"/>
      <c r="AR279" s="191"/>
      <c r="AS279" s="191"/>
      <c r="AT279" s="190"/>
      <c r="AU279" s="190"/>
      <c r="AW279" s="186"/>
      <c r="AX279" s="186"/>
      <c r="AY279" s="187"/>
      <c r="AZ279" s="188"/>
      <c r="BA279" s="188"/>
      <c r="BB279" s="188"/>
      <c r="BC279" s="188"/>
      <c r="BD279" s="188"/>
      <c r="BE279" s="189"/>
      <c r="BF279" s="188"/>
      <c r="BG279" s="190"/>
      <c r="BH279" s="191"/>
      <c r="BI279" s="191"/>
      <c r="BJ279" s="190"/>
      <c r="BK279" s="190"/>
    </row>
    <row r="280" spans="1:63" hidden="1" x14ac:dyDescent="0.25">
      <c r="A280" s="186"/>
      <c r="B280" s="186"/>
      <c r="C280" s="187"/>
      <c r="D280" s="188"/>
      <c r="E280" s="188"/>
      <c r="F280" s="188"/>
      <c r="G280" s="188"/>
      <c r="H280" s="188"/>
      <c r="I280" s="189"/>
      <c r="J280" s="188"/>
      <c r="K280" s="190"/>
      <c r="L280" s="191"/>
      <c r="M280" s="191"/>
      <c r="N280" s="190"/>
      <c r="O280" s="190"/>
      <c r="Q280" s="186"/>
      <c r="R280" s="186"/>
      <c r="S280" s="187"/>
      <c r="T280" s="188"/>
      <c r="U280" s="191"/>
      <c r="V280" s="191"/>
      <c r="W280" s="191"/>
      <c r="X280" s="191"/>
      <c r="Y280" s="192"/>
      <c r="Z280" s="191"/>
      <c r="AA280" s="190"/>
      <c r="AB280" s="191"/>
      <c r="AC280" s="191"/>
      <c r="AD280" s="190"/>
      <c r="AE280" s="188"/>
      <c r="AG280" s="186"/>
      <c r="AH280" s="186"/>
      <c r="AI280" s="187"/>
      <c r="AJ280" s="188"/>
      <c r="AK280" s="188"/>
      <c r="AL280" s="188"/>
      <c r="AM280" s="188"/>
      <c r="AN280" s="188"/>
      <c r="AO280" s="189"/>
      <c r="AP280" s="188"/>
      <c r="AQ280" s="190"/>
      <c r="AR280" s="191"/>
      <c r="AS280" s="191"/>
      <c r="AT280" s="190"/>
      <c r="AU280" s="190"/>
      <c r="AW280" s="186"/>
      <c r="AX280" s="186"/>
      <c r="AY280" s="187"/>
      <c r="AZ280" s="188"/>
      <c r="BA280" s="188"/>
      <c r="BB280" s="188"/>
      <c r="BC280" s="188"/>
      <c r="BD280" s="188"/>
      <c r="BE280" s="189"/>
      <c r="BF280" s="188"/>
      <c r="BG280" s="190"/>
      <c r="BH280" s="191"/>
      <c r="BI280" s="191"/>
      <c r="BJ280" s="190"/>
      <c r="BK280" s="190"/>
    </row>
    <row r="281" spans="1:63" hidden="1" x14ac:dyDescent="0.25">
      <c r="A281" s="186"/>
      <c r="B281" s="186"/>
      <c r="C281" s="187"/>
      <c r="D281" s="188"/>
      <c r="E281" s="188"/>
      <c r="F281" s="188"/>
      <c r="G281" s="188"/>
      <c r="H281" s="188"/>
      <c r="I281" s="189"/>
      <c r="J281" s="188"/>
      <c r="K281" s="190"/>
      <c r="L281" s="191"/>
      <c r="M281" s="191"/>
      <c r="N281" s="190"/>
      <c r="O281" s="190"/>
      <c r="Q281" s="186"/>
      <c r="R281" s="186"/>
      <c r="S281" s="187"/>
      <c r="T281" s="188"/>
      <c r="U281" s="191"/>
      <c r="V281" s="191"/>
      <c r="W281" s="191"/>
      <c r="X281" s="191"/>
      <c r="Y281" s="192"/>
      <c r="Z281" s="191"/>
      <c r="AA281" s="190"/>
      <c r="AB281" s="191"/>
      <c r="AC281" s="191"/>
      <c r="AD281" s="190"/>
      <c r="AE281" s="190"/>
      <c r="AG281" s="186"/>
      <c r="AH281" s="186"/>
      <c r="AI281" s="187"/>
      <c r="AJ281" s="188"/>
      <c r="AK281" s="188"/>
      <c r="AL281" s="188"/>
      <c r="AM281" s="188"/>
      <c r="AN281" s="188"/>
      <c r="AO281" s="189"/>
      <c r="AP281" s="188"/>
      <c r="AQ281" s="190"/>
      <c r="AR281" s="191"/>
      <c r="AS281" s="191"/>
      <c r="AT281" s="190"/>
      <c r="AU281" s="190"/>
      <c r="AW281" s="186"/>
      <c r="AX281" s="186"/>
      <c r="AY281" s="187"/>
      <c r="AZ281" s="188"/>
      <c r="BA281" s="188"/>
      <c r="BB281" s="188"/>
      <c r="BC281" s="188"/>
      <c r="BD281" s="188"/>
      <c r="BE281" s="189"/>
      <c r="BF281" s="188"/>
      <c r="BG281" s="190"/>
      <c r="BH281" s="191"/>
      <c r="BI281" s="191"/>
      <c r="BJ281" s="190"/>
      <c r="BK281" s="190"/>
    </row>
    <row r="282" spans="1:63" hidden="1" x14ac:dyDescent="0.25">
      <c r="A282" s="186"/>
      <c r="B282" s="186"/>
      <c r="C282" s="187"/>
      <c r="D282" s="188"/>
      <c r="E282" s="188"/>
      <c r="F282" s="188"/>
      <c r="G282" s="188"/>
      <c r="H282" s="188"/>
      <c r="I282" s="189"/>
      <c r="J282" s="188"/>
      <c r="K282" s="190"/>
      <c r="L282" s="191"/>
      <c r="M282" s="191"/>
      <c r="N282" s="190"/>
      <c r="O282" s="188"/>
      <c r="Q282" s="186"/>
      <c r="R282" s="186"/>
      <c r="S282" s="187"/>
      <c r="T282" s="188"/>
      <c r="U282" s="191"/>
      <c r="V282" s="191"/>
      <c r="W282" s="191"/>
      <c r="X282" s="191"/>
      <c r="Y282" s="192"/>
      <c r="Z282" s="191"/>
      <c r="AA282" s="190"/>
      <c r="AB282" s="191"/>
      <c r="AC282" s="191"/>
      <c r="AD282" s="190"/>
      <c r="AE282" s="190"/>
      <c r="AG282" s="186"/>
      <c r="AH282" s="186"/>
      <c r="AI282" s="187"/>
      <c r="AJ282" s="188"/>
      <c r="AK282" s="188"/>
      <c r="AL282" s="188"/>
      <c r="AM282" s="188"/>
      <c r="AN282" s="188"/>
      <c r="AO282" s="189"/>
      <c r="AP282" s="188"/>
      <c r="AQ282" s="190"/>
      <c r="AR282" s="191"/>
      <c r="AS282" s="191"/>
      <c r="AT282" s="190"/>
      <c r="AU282" s="190"/>
      <c r="AW282" s="186"/>
      <c r="AX282" s="186"/>
      <c r="AY282" s="187"/>
      <c r="AZ282" s="188"/>
      <c r="BA282" s="188"/>
      <c r="BB282" s="188"/>
      <c r="BC282" s="188"/>
      <c r="BD282" s="188"/>
      <c r="BE282" s="189"/>
      <c r="BF282" s="188"/>
      <c r="BG282" s="190"/>
      <c r="BH282" s="191"/>
      <c r="BI282" s="191"/>
      <c r="BJ282" s="190"/>
      <c r="BK282" s="190"/>
    </row>
    <row r="283" spans="1:63" hidden="1" x14ac:dyDescent="0.25">
      <c r="A283" s="186"/>
      <c r="B283" s="186"/>
      <c r="C283" s="187"/>
      <c r="D283" s="188"/>
      <c r="E283" s="188"/>
      <c r="F283" s="188"/>
      <c r="G283" s="188"/>
      <c r="H283" s="188"/>
      <c r="I283" s="189"/>
      <c r="J283" s="188"/>
      <c r="K283" s="190"/>
      <c r="L283" s="191"/>
      <c r="M283" s="191"/>
      <c r="N283" s="190"/>
      <c r="O283" s="190"/>
      <c r="Q283" s="186"/>
      <c r="R283" s="186"/>
      <c r="S283" s="187"/>
      <c r="T283" s="188"/>
      <c r="U283" s="191"/>
      <c r="V283" s="191"/>
      <c r="W283" s="191"/>
      <c r="X283" s="191"/>
      <c r="Y283" s="192"/>
      <c r="Z283" s="191"/>
      <c r="AA283" s="190"/>
      <c r="AB283" s="191"/>
      <c r="AC283" s="191"/>
      <c r="AD283" s="190"/>
      <c r="AE283" s="190"/>
      <c r="AG283" s="186"/>
      <c r="AH283" s="186"/>
      <c r="AI283" s="187"/>
      <c r="AJ283" s="188"/>
      <c r="AK283" s="188"/>
      <c r="AL283" s="188"/>
      <c r="AM283" s="188"/>
      <c r="AN283" s="188"/>
      <c r="AO283" s="189"/>
      <c r="AP283" s="188"/>
      <c r="AQ283" s="190"/>
      <c r="AR283" s="191"/>
      <c r="AS283" s="191"/>
      <c r="AT283" s="190"/>
      <c r="AU283" s="190"/>
      <c r="AW283" s="186"/>
      <c r="AX283" s="186"/>
      <c r="AY283" s="187"/>
      <c r="AZ283" s="188"/>
      <c r="BA283" s="188"/>
      <c r="BB283" s="188"/>
      <c r="BC283" s="188"/>
      <c r="BD283" s="188"/>
      <c r="BE283" s="189"/>
      <c r="BF283" s="188"/>
      <c r="BG283" s="190"/>
      <c r="BH283" s="191"/>
      <c r="BI283" s="191"/>
      <c r="BJ283" s="190"/>
      <c r="BK283" s="190"/>
    </row>
    <row r="284" spans="1:63" hidden="1" x14ac:dyDescent="0.25">
      <c r="A284" s="186"/>
      <c r="B284" s="186"/>
      <c r="C284" s="187"/>
      <c r="D284" s="188"/>
      <c r="E284" s="188"/>
      <c r="F284" s="188"/>
      <c r="G284" s="188"/>
      <c r="H284" s="188"/>
      <c r="I284" s="189"/>
      <c r="J284" s="188"/>
      <c r="K284" s="190"/>
      <c r="L284" s="191"/>
      <c r="M284" s="191"/>
      <c r="N284" s="190"/>
      <c r="O284" s="190"/>
      <c r="Q284" s="186"/>
      <c r="R284" s="186"/>
      <c r="S284" s="187"/>
      <c r="T284" s="188"/>
      <c r="U284" s="191"/>
      <c r="V284" s="191"/>
      <c r="W284" s="191"/>
      <c r="X284" s="191"/>
      <c r="Y284" s="192"/>
      <c r="Z284" s="191"/>
      <c r="AA284" s="190"/>
      <c r="AB284" s="191"/>
      <c r="AC284" s="191"/>
      <c r="AD284" s="190"/>
      <c r="AE284" s="188"/>
      <c r="AG284" s="186"/>
      <c r="AH284" s="186"/>
      <c r="AI284" s="187"/>
      <c r="AJ284" s="188"/>
      <c r="AK284" s="188"/>
      <c r="AL284" s="188"/>
      <c r="AM284" s="188"/>
      <c r="AN284" s="188"/>
      <c r="AO284" s="189"/>
      <c r="AP284" s="188"/>
      <c r="AQ284" s="190"/>
      <c r="AR284" s="191"/>
      <c r="AS284" s="191"/>
      <c r="AT284" s="190"/>
      <c r="AU284" s="190"/>
      <c r="AW284" s="186"/>
      <c r="AX284" s="186"/>
      <c r="AY284" s="187"/>
      <c r="AZ284" s="188"/>
      <c r="BA284" s="188"/>
      <c r="BB284" s="188"/>
      <c r="BC284" s="188"/>
      <c r="BD284" s="188"/>
      <c r="BE284" s="189"/>
      <c r="BF284" s="188"/>
      <c r="BG284" s="190"/>
      <c r="BH284" s="191"/>
      <c r="BI284" s="191"/>
      <c r="BJ284" s="190"/>
      <c r="BK284" s="190"/>
    </row>
    <row r="285" spans="1:63" hidden="1" x14ac:dyDescent="0.25">
      <c r="A285" s="186"/>
      <c r="B285" s="186"/>
      <c r="C285" s="187"/>
      <c r="D285" s="188"/>
      <c r="E285" s="188"/>
      <c r="F285" s="188"/>
      <c r="G285" s="188"/>
      <c r="H285" s="188"/>
      <c r="I285" s="189"/>
      <c r="J285" s="188"/>
      <c r="K285" s="190"/>
      <c r="L285" s="191"/>
      <c r="M285" s="191"/>
      <c r="N285" s="190"/>
      <c r="O285" s="190"/>
      <c r="Q285" s="186"/>
      <c r="R285" s="186"/>
      <c r="S285" s="187"/>
      <c r="T285" s="188"/>
      <c r="U285" s="191"/>
      <c r="V285" s="191"/>
      <c r="W285" s="191"/>
      <c r="X285" s="191"/>
      <c r="Y285" s="192"/>
      <c r="Z285" s="191"/>
      <c r="AA285" s="190"/>
      <c r="AB285" s="191"/>
      <c r="AC285" s="191"/>
      <c r="AD285" s="190"/>
      <c r="AE285" s="190"/>
      <c r="AG285" s="186"/>
      <c r="AH285" s="186"/>
      <c r="AI285" s="187"/>
      <c r="AJ285" s="188"/>
      <c r="AK285" s="188"/>
      <c r="AL285" s="188"/>
      <c r="AM285" s="188"/>
      <c r="AN285" s="188"/>
      <c r="AO285" s="189"/>
      <c r="AP285" s="188"/>
      <c r="AQ285" s="190"/>
      <c r="AR285" s="191"/>
      <c r="AS285" s="191"/>
      <c r="AT285" s="190"/>
      <c r="AU285" s="190"/>
      <c r="AW285" s="186"/>
      <c r="AX285" s="186"/>
      <c r="AY285" s="187"/>
      <c r="AZ285" s="188"/>
      <c r="BA285" s="188"/>
      <c r="BB285" s="188"/>
      <c r="BC285" s="188"/>
      <c r="BD285" s="188"/>
      <c r="BE285" s="189"/>
      <c r="BF285" s="188"/>
      <c r="BG285" s="190"/>
      <c r="BH285" s="191"/>
      <c r="BI285" s="191"/>
      <c r="BJ285" s="190"/>
      <c r="BK285" s="190"/>
    </row>
    <row r="286" spans="1:63" hidden="1" x14ac:dyDescent="0.25">
      <c r="A286" s="186"/>
      <c r="B286" s="186"/>
      <c r="C286" s="187"/>
      <c r="D286" s="188"/>
      <c r="E286" s="188"/>
      <c r="F286" s="188"/>
      <c r="G286" s="188"/>
      <c r="H286" s="188"/>
      <c r="I286" s="189"/>
      <c r="J286" s="188"/>
      <c r="K286" s="190"/>
      <c r="L286" s="191"/>
      <c r="M286" s="191"/>
      <c r="N286" s="190"/>
      <c r="O286" s="190"/>
      <c r="Q286" s="186"/>
      <c r="R286" s="186"/>
      <c r="S286" s="187"/>
      <c r="T286" s="188"/>
      <c r="U286" s="191"/>
      <c r="V286" s="191"/>
      <c r="W286" s="191"/>
      <c r="X286" s="191"/>
      <c r="Y286" s="192"/>
      <c r="Z286" s="191"/>
      <c r="AA286" s="190"/>
      <c r="AB286" s="191"/>
      <c r="AC286" s="191"/>
      <c r="AD286" s="190"/>
      <c r="AE286" s="188"/>
      <c r="AG286" s="186"/>
      <c r="AH286" s="186"/>
      <c r="AI286" s="187"/>
      <c r="AJ286" s="188"/>
      <c r="AK286" s="188"/>
      <c r="AL286" s="188"/>
      <c r="AM286" s="188"/>
      <c r="AN286" s="188"/>
      <c r="AO286" s="189"/>
      <c r="AP286" s="188"/>
      <c r="AQ286" s="190"/>
      <c r="AR286" s="191"/>
      <c r="AS286" s="191"/>
      <c r="AT286" s="190"/>
      <c r="AU286" s="190"/>
      <c r="AW286" s="186"/>
      <c r="AX286" s="186"/>
      <c r="AY286" s="187"/>
      <c r="AZ286" s="188"/>
      <c r="BA286" s="188"/>
      <c r="BB286" s="188"/>
      <c r="BC286" s="188"/>
      <c r="BD286" s="188"/>
      <c r="BE286" s="189"/>
      <c r="BF286" s="188"/>
      <c r="BG286" s="190"/>
      <c r="BH286" s="191"/>
      <c r="BI286" s="191"/>
      <c r="BJ286" s="190"/>
      <c r="BK286" s="190"/>
    </row>
    <row r="287" spans="1:63" hidden="1" x14ac:dyDescent="0.25">
      <c r="A287" s="186"/>
      <c r="B287" s="186"/>
      <c r="C287" s="187"/>
      <c r="D287" s="188"/>
      <c r="E287" s="188"/>
      <c r="F287" s="188"/>
      <c r="G287" s="188"/>
      <c r="H287" s="188"/>
      <c r="I287" s="189"/>
      <c r="J287" s="188"/>
      <c r="K287" s="190"/>
      <c r="L287" s="191"/>
      <c r="M287" s="191"/>
      <c r="N287" s="190"/>
      <c r="O287" s="190"/>
      <c r="Q287" s="186"/>
      <c r="R287" s="186"/>
      <c r="S287" s="187"/>
      <c r="T287" s="188"/>
      <c r="U287" s="191"/>
      <c r="V287" s="191"/>
      <c r="W287" s="191"/>
      <c r="X287" s="191"/>
      <c r="Y287" s="192"/>
      <c r="Z287" s="191"/>
      <c r="AA287" s="190"/>
      <c r="AB287" s="191"/>
      <c r="AC287" s="191"/>
      <c r="AD287" s="190"/>
      <c r="AE287" s="190"/>
      <c r="AG287" s="186"/>
      <c r="AH287" s="186"/>
      <c r="AI287" s="187"/>
      <c r="AJ287" s="188"/>
      <c r="AK287" s="188"/>
      <c r="AL287" s="188"/>
      <c r="AM287" s="188"/>
      <c r="AN287" s="188"/>
      <c r="AO287" s="189"/>
      <c r="AP287" s="188"/>
      <c r="AQ287" s="190"/>
      <c r="AR287" s="191"/>
      <c r="AS287" s="191"/>
      <c r="AT287" s="190"/>
      <c r="AU287" s="190"/>
      <c r="AW287" s="186"/>
      <c r="AX287" s="186"/>
      <c r="AY287" s="187"/>
      <c r="AZ287" s="188"/>
      <c r="BA287" s="188"/>
      <c r="BB287" s="188"/>
      <c r="BC287" s="188"/>
      <c r="BD287" s="188"/>
      <c r="BE287" s="189"/>
      <c r="BF287" s="188"/>
      <c r="BG287" s="190"/>
      <c r="BH287" s="191"/>
      <c r="BI287" s="191"/>
      <c r="BJ287" s="190"/>
      <c r="BK287" s="190"/>
    </row>
    <row r="288" spans="1:63" hidden="1" x14ac:dyDescent="0.25">
      <c r="A288" s="186"/>
      <c r="B288" s="186"/>
      <c r="C288" s="187"/>
      <c r="D288" s="188"/>
      <c r="E288" s="188"/>
      <c r="F288" s="188"/>
      <c r="G288" s="188"/>
      <c r="H288" s="188"/>
      <c r="I288" s="189"/>
      <c r="J288" s="188"/>
      <c r="K288" s="190"/>
      <c r="L288" s="191"/>
      <c r="M288" s="191"/>
      <c r="N288" s="190"/>
      <c r="O288" s="190"/>
      <c r="Q288" s="186"/>
      <c r="R288" s="186"/>
      <c r="S288" s="187"/>
      <c r="T288" s="188"/>
      <c r="U288" s="191"/>
      <c r="V288" s="191"/>
      <c r="W288" s="191"/>
      <c r="X288" s="191"/>
      <c r="Y288" s="192"/>
      <c r="Z288" s="191"/>
      <c r="AA288" s="190"/>
      <c r="AB288" s="191"/>
      <c r="AC288" s="191"/>
      <c r="AD288" s="190"/>
      <c r="AE288" s="190"/>
      <c r="AG288" s="186"/>
      <c r="AH288" s="186"/>
      <c r="AI288" s="187"/>
      <c r="AJ288" s="188"/>
      <c r="AK288" s="188"/>
      <c r="AL288" s="188"/>
      <c r="AM288" s="188"/>
      <c r="AN288" s="188"/>
      <c r="AO288" s="189"/>
      <c r="AP288" s="188"/>
      <c r="AQ288" s="190"/>
      <c r="AR288" s="191"/>
      <c r="AS288" s="191"/>
      <c r="AT288" s="190"/>
      <c r="AU288" s="190"/>
      <c r="AW288" s="186"/>
      <c r="AX288" s="186"/>
      <c r="AY288" s="187"/>
      <c r="AZ288" s="188"/>
      <c r="BA288" s="188"/>
      <c r="BB288" s="188"/>
      <c r="BC288" s="188"/>
      <c r="BD288" s="188"/>
      <c r="BE288" s="189"/>
      <c r="BF288" s="188"/>
      <c r="BG288" s="190"/>
      <c r="BH288" s="191"/>
      <c r="BI288" s="191"/>
      <c r="BJ288" s="190"/>
      <c r="BK288" s="190"/>
    </row>
    <row r="289" spans="1:63" hidden="1" x14ac:dyDescent="0.25">
      <c r="A289" s="186"/>
      <c r="B289" s="186"/>
      <c r="C289" s="187"/>
      <c r="D289" s="188"/>
      <c r="E289" s="188"/>
      <c r="F289" s="188"/>
      <c r="G289" s="188"/>
      <c r="H289" s="188"/>
      <c r="I289" s="189"/>
      <c r="J289" s="188"/>
      <c r="K289" s="190"/>
      <c r="L289" s="191"/>
      <c r="M289" s="191"/>
      <c r="N289" s="190"/>
      <c r="O289" s="190"/>
      <c r="Q289" s="186"/>
      <c r="R289" s="186"/>
      <c r="S289" s="187"/>
      <c r="T289" s="188"/>
      <c r="U289" s="191"/>
      <c r="V289" s="191"/>
      <c r="W289" s="191"/>
      <c r="X289" s="191"/>
      <c r="Y289" s="192"/>
      <c r="Z289" s="191"/>
      <c r="AA289" s="190"/>
      <c r="AB289" s="191"/>
      <c r="AC289" s="191"/>
      <c r="AD289" s="190"/>
      <c r="AE289" s="190"/>
      <c r="AG289" s="186"/>
      <c r="AH289" s="186"/>
      <c r="AI289" s="187"/>
      <c r="AJ289" s="188"/>
      <c r="AK289" s="188"/>
      <c r="AL289" s="188"/>
      <c r="AM289" s="188"/>
      <c r="AN289" s="188"/>
      <c r="AO289" s="189"/>
      <c r="AP289" s="188"/>
      <c r="AQ289" s="190"/>
      <c r="AR289" s="191"/>
      <c r="AS289" s="191"/>
      <c r="AT289" s="190"/>
      <c r="AU289" s="190"/>
      <c r="AW289" s="186"/>
      <c r="AX289" s="186"/>
      <c r="AY289" s="187"/>
      <c r="AZ289" s="188"/>
      <c r="BA289" s="188"/>
      <c r="BB289" s="188"/>
      <c r="BC289" s="188"/>
      <c r="BD289" s="188"/>
      <c r="BE289" s="189"/>
      <c r="BF289" s="188"/>
      <c r="BG289" s="190"/>
      <c r="BH289" s="191"/>
      <c r="BI289" s="191"/>
      <c r="BJ289" s="190"/>
      <c r="BK289" s="190"/>
    </row>
    <row r="290" spans="1:63" hidden="1" x14ac:dyDescent="0.25">
      <c r="A290" s="186"/>
      <c r="B290" s="186"/>
      <c r="C290" s="187"/>
      <c r="D290" s="188"/>
      <c r="E290" s="188"/>
      <c r="F290" s="188"/>
      <c r="G290" s="188"/>
      <c r="H290" s="188"/>
      <c r="I290" s="189"/>
      <c r="J290" s="188"/>
      <c r="K290" s="190"/>
      <c r="L290" s="191"/>
      <c r="M290" s="191"/>
      <c r="N290" s="190"/>
      <c r="O290" s="190"/>
      <c r="Q290" s="186"/>
      <c r="R290" s="186"/>
      <c r="S290" s="187"/>
      <c r="T290" s="188"/>
      <c r="U290" s="191"/>
      <c r="V290" s="191"/>
      <c r="W290" s="191"/>
      <c r="X290" s="191"/>
      <c r="Y290" s="192"/>
      <c r="Z290" s="191"/>
      <c r="AA290" s="190"/>
      <c r="AB290" s="191"/>
      <c r="AC290" s="191"/>
      <c r="AD290" s="190"/>
      <c r="AE290" s="190"/>
      <c r="AG290" s="186"/>
      <c r="AH290" s="186"/>
      <c r="AI290" s="187"/>
      <c r="AJ290" s="188"/>
      <c r="AK290" s="188"/>
      <c r="AL290" s="188"/>
      <c r="AM290" s="188"/>
      <c r="AN290" s="188"/>
      <c r="AO290" s="189"/>
      <c r="AP290" s="188"/>
      <c r="AQ290" s="190"/>
      <c r="AR290" s="191"/>
      <c r="AS290" s="191"/>
      <c r="AT290" s="190"/>
      <c r="AU290" s="190"/>
      <c r="AW290" s="186"/>
      <c r="AX290" s="186"/>
      <c r="AY290" s="187"/>
      <c r="AZ290" s="188"/>
      <c r="BA290" s="188"/>
      <c r="BB290" s="188"/>
      <c r="BC290" s="188"/>
      <c r="BD290" s="188"/>
      <c r="BE290" s="189"/>
      <c r="BF290" s="188"/>
      <c r="BG290" s="190"/>
      <c r="BH290" s="191"/>
      <c r="BI290" s="191"/>
      <c r="BJ290" s="190"/>
      <c r="BK290" s="190"/>
    </row>
    <row r="291" spans="1:63" hidden="1" x14ac:dyDescent="0.25">
      <c r="A291" s="186"/>
      <c r="B291" s="186"/>
      <c r="C291" s="187"/>
      <c r="D291" s="188"/>
      <c r="E291" s="188"/>
      <c r="F291" s="188"/>
      <c r="G291" s="188"/>
      <c r="H291" s="188"/>
      <c r="I291" s="189"/>
      <c r="J291" s="188"/>
      <c r="K291" s="190"/>
      <c r="L291" s="191"/>
      <c r="M291" s="191"/>
      <c r="N291" s="190"/>
      <c r="O291" s="190"/>
      <c r="Q291" s="186"/>
      <c r="R291" s="186"/>
      <c r="S291" s="187"/>
      <c r="T291" s="188"/>
      <c r="U291" s="191"/>
      <c r="V291" s="191"/>
      <c r="W291" s="191"/>
      <c r="X291" s="191"/>
      <c r="Y291" s="192"/>
      <c r="Z291" s="191"/>
      <c r="AA291" s="190"/>
      <c r="AB291" s="191"/>
      <c r="AC291" s="191"/>
      <c r="AD291" s="190"/>
      <c r="AE291" s="190"/>
      <c r="AG291" s="186"/>
      <c r="AH291" s="186"/>
      <c r="AI291" s="187"/>
      <c r="AJ291" s="188"/>
      <c r="AK291" s="188"/>
      <c r="AL291" s="188"/>
      <c r="AM291" s="188"/>
      <c r="AN291" s="188"/>
      <c r="AO291" s="189"/>
      <c r="AP291" s="188"/>
      <c r="AQ291" s="190"/>
      <c r="AR291" s="191"/>
      <c r="AS291" s="191"/>
      <c r="AT291" s="190"/>
      <c r="AU291" s="190"/>
      <c r="AW291" s="186"/>
      <c r="AX291" s="186"/>
      <c r="AY291" s="187"/>
      <c r="AZ291" s="188"/>
      <c r="BA291" s="188"/>
      <c r="BB291" s="188"/>
      <c r="BC291" s="188"/>
      <c r="BD291" s="188"/>
      <c r="BE291" s="189"/>
      <c r="BF291" s="188"/>
      <c r="BG291" s="190"/>
      <c r="BH291" s="191"/>
      <c r="BI291" s="191"/>
      <c r="BJ291" s="190"/>
      <c r="BK291" s="190"/>
    </row>
    <row r="292" spans="1:63" hidden="1" x14ac:dyDescent="0.25">
      <c r="A292" s="186"/>
      <c r="B292" s="186"/>
      <c r="C292" s="187"/>
      <c r="D292" s="188"/>
      <c r="E292" s="188"/>
      <c r="F292" s="188"/>
      <c r="G292" s="188"/>
      <c r="H292" s="188"/>
      <c r="I292" s="189"/>
      <c r="J292" s="188"/>
      <c r="K292" s="190"/>
      <c r="L292" s="191"/>
      <c r="M292" s="191"/>
      <c r="N292" s="190"/>
      <c r="O292" s="190"/>
      <c r="Q292" s="186"/>
      <c r="R292" s="186"/>
      <c r="S292" s="187"/>
      <c r="T292" s="188"/>
      <c r="U292" s="191"/>
      <c r="V292" s="191"/>
      <c r="W292" s="191"/>
      <c r="X292" s="191"/>
      <c r="Y292" s="192"/>
      <c r="Z292" s="191"/>
      <c r="AA292" s="190"/>
      <c r="AB292" s="191"/>
      <c r="AC292" s="191"/>
      <c r="AD292" s="190"/>
      <c r="AE292" s="190"/>
      <c r="AG292" s="186"/>
      <c r="AH292" s="186"/>
      <c r="AI292" s="187"/>
      <c r="AJ292" s="188"/>
      <c r="AK292" s="188"/>
      <c r="AL292" s="188"/>
      <c r="AM292" s="188"/>
      <c r="AN292" s="188"/>
      <c r="AO292" s="189"/>
      <c r="AP292" s="188"/>
      <c r="AQ292" s="190"/>
      <c r="AR292" s="191"/>
      <c r="AS292" s="191"/>
      <c r="AT292" s="190"/>
      <c r="AU292" s="190"/>
      <c r="AW292" s="186"/>
      <c r="AX292" s="186"/>
      <c r="AY292" s="187"/>
      <c r="AZ292" s="188"/>
      <c r="BA292" s="188"/>
      <c r="BB292" s="188"/>
      <c r="BC292" s="188"/>
      <c r="BD292" s="188"/>
      <c r="BE292" s="189"/>
      <c r="BF292" s="188"/>
      <c r="BG292" s="190"/>
      <c r="BH292" s="191"/>
      <c r="BI292" s="191"/>
      <c r="BJ292" s="190"/>
      <c r="BK292" s="190"/>
    </row>
    <row r="293" spans="1:63" hidden="1" x14ac:dyDescent="0.25">
      <c r="A293" s="186"/>
      <c r="B293" s="186"/>
      <c r="C293" s="187"/>
      <c r="D293" s="188"/>
      <c r="E293" s="188"/>
      <c r="F293" s="188"/>
      <c r="G293" s="188"/>
      <c r="H293" s="188"/>
      <c r="I293" s="189"/>
      <c r="J293" s="188"/>
      <c r="K293" s="190"/>
      <c r="L293" s="191"/>
      <c r="M293" s="191"/>
      <c r="N293" s="190"/>
      <c r="O293" s="190"/>
      <c r="Q293" s="186"/>
      <c r="R293" s="186"/>
      <c r="S293" s="187"/>
      <c r="T293" s="188"/>
      <c r="U293" s="191"/>
      <c r="V293" s="191"/>
      <c r="W293" s="191"/>
      <c r="X293" s="191"/>
      <c r="Y293" s="192"/>
      <c r="Z293" s="191"/>
      <c r="AA293" s="190"/>
      <c r="AB293" s="191"/>
      <c r="AC293" s="191"/>
      <c r="AD293" s="190"/>
      <c r="AE293" s="190"/>
      <c r="AG293" s="186"/>
      <c r="AH293" s="186"/>
      <c r="AI293" s="187"/>
      <c r="AJ293" s="188"/>
      <c r="AK293" s="188"/>
      <c r="AL293" s="188"/>
      <c r="AM293" s="188"/>
      <c r="AN293" s="188"/>
      <c r="AO293" s="189"/>
      <c r="AP293" s="188"/>
      <c r="AQ293" s="190"/>
      <c r="AR293" s="191"/>
      <c r="AS293" s="191"/>
      <c r="AT293" s="190"/>
      <c r="AU293" s="190"/>
      <c r="AW293" s="186"/>
      <c r="AX293" s="186"/>
      <c r="AY293" s="187"/>
      <c r="AZ293" s="188"/>
      <c r="BA293" s="188"/>
      <c r="BB293" s="188"/>
      <c r="BC293" s="188"/>
      <c r="BD293" s="188"/>
      <c r="BE293" s="189"/>
      <c r="BF293" s="188"/>
      <c r="BG293" s="190"/>
      <c r="BH293" s="191"/>
      <c r="BI293" s="191"/>
      <c r="BJ293" s="190"/>
      <c r="BK293" s="190"/>
    </row>
    <row r="294" spans="1:63" hidden="1" x14ac:dyDescent="0.25">
      <c r="A294" s="186"/>
      <c r="B294" s="186"/>
      <c r="C294" s="187"/>
      <c r="D294" s="188"/>
      <c r="E294" s="188"/>
      <c r="F294" s="188"/>
      <c r="G294" s="188"/>
      <c r="H294" s="188"/>
      <c r="I294" s="189"/>
      <c r="J294" s="188"/>
      <c r="K294" s="190"/>
      <c r="L294" s="191"/>
      <c r="M294" s="191"/>
      <c r="N294" s="190"/>
      <c r="O294" s="190"/>
      <c r="Q294" s="186"/>
      <c r="R294" s="186"/>
      <c r="S294" s="187"/>
      <c r="T294" s="188"/>
      <c r="U294" s="191"/>
      <c r="V294" s="191"/>
      <c r="W294" s="191"/>
      <c r="X294" s="191"/>
      <c r="Y294" s="192"/>
      <c r="Z294" s="191"/>
      <c r="AA294" s="190"/>
      <c r="AB294" s="191"/>
      <c r="AC294" s="191"/>
      <c r="AD294" s="190"/>
      <c r="AE294" s="190"/>
      <c r="AG294" s="186"/>
      <c r="AH294" s="186"/>
      <c r="AI294" s="187"/>
      <c r="AJ294" s="188"/>
      <c r="AK294" s="188"/>
      <c r="AL294" s="188"/>
      <c r="AM294" s="188"/>
      <c r="AN294" s="188"/>
      <c r="AO294" s="189"/>
      <c r="AP294" s="188"/>
      <c r="AQ294" s="190"/>
      <c r="AR294" s="191"/>
      <c r="AS294" s="191"/>
      <c r="AT294" s="190"/>
      <c r="AU294" s="190"/>
      <c r="AW294" s="186"/>
      <c r="AX294" s="186"/>
      <c r="AY294" s="187"/>
      <c r="AZ294" s="188"/>
      <c r="BA294" s="188"/>
      <c r="BB294" s="188"/>
      <c r="BC294" s="188"/>
      <c r="BD294" s="188"/>
      <c r="BE294" s="189"/>
      <c r="BF294" s="188"/>
      <c r="BG294" s="190"/>
      <c r="BH294" s="191"/>
      <c r="BI294" s="191"/>
      <c r="BJ294" s="190"/>
      <c r="BK294" s="190"/>
    </row>
    <row r="295" spans="1:63" hidden="1" x14ac:dyDescent="0.25">
      <c r="A295" s="186"/>
      <c r="B295" s="186"/>
      <c r="C295" s="187"/>
      <c r="D295" s="188"/>
      <c r="E295" s="188"/>
      <c r="F295" s="188"/>
      <c r="G295" s="188"/>
      <c r="H295" s="188"/>
      <c r="I295" s="189"/>
      <c r="J295" s="188"/>
      <c r="K295" s="190"/>
      <c r="L295" s="191"/>
      <c r="M295" s="191"/>
      <c r="N295" s="190"/>
      <c r="O295" s="190"/>
      <c r="Q295" s="186"/>
      <c r="R295" s="186"/>
      <c r="S295" s="187"/>
      <c r="T295" s="188"/>
      <c r="U295" s="191"/>
      <c r="V295" s="191"/>
      <c r="W295" s="191"/>
      <c r="X295" s="191"/>
      <c r="Y295" s="192"/>
      <c r="Z295" s="191"/>
      <c r="AA295" s="190"/>
      <c r="AB295" s="191"/>
      <c r="AC295" s="191"/>
      <c r="AD295" s="190"/>
      <c r="AE295" s="190"/>
      <c r="AG295" s="186"/>
      <c r="AH295" s="186"/>
      <c r="AI295" s="187"/>
      <c r="AJ295" s="188"/>
      <c r="AK295" s="188"/>
      <c r="AL295" s="188"/>
      <c r="AM295" s="188"/>
      <c r="AN295" s="188"/>
      <c r="AO295" s="189"/>
      <c r="AP295" s="188"/>
      <c r="AQ295" s="190"/>
      <c r="AR295" s="191"/>
      <c r="AS295" s="191"/>
      <c r="AT295" s="190"/>
      <c r="AU295" s="190"/>
      <c r="AW295" s="186"/>
      <c r="AX295" s="186"/>
      <c r="AY295" s="187"/>
      <c r="AZ295" s="188"/>
      <c r="BA295" s="188"/>
      <c r="BB295" s="188"/>
      <c r="BC295" s="188"/>
      <c r="BD295" s="188"/>
      <c r="BE295" s="189"/>
      <c r="BF295" s="188"/>
      <c r="BG295" s="190"/>
      <c r="BH295" s="191"/>
      <c r="BI295" s="191"/>
      <c r="BJ295" s="190"/>
      <c r="BK295" s="190"/>
    </row>
    <row r="296" spans="1:63" hidden="1" x14ac:dyDescent="0.25">
      <c r="A296" s="186"/>
      <c r="B296" s="186"/>
      <c r="C296" s="187"/>
      <c r="D296" s="188"/>
      <c r="E296" s="188"/>
      <c r="F296" s="188"/>
      <c r="G296" s="188"/>
      <c r="H296" s="188"/>
      <c r="I296" s="189"/>
      <c r="J296" s="188"/>
      <c r="K296" s="190"/>
      <c r="L296" s="191"/>
      <c r="M296" s="191"/>
      <c r="N296" s="190"/>
      <c r="O296" s="190"/>
      <c r="Q296" s="186"/>
      <c r="R296" s="186"/>
      <c r="S296" s="187"/>
      <c r="T296" s="188"/>
      <c r="U296" s="191"/>
      <c r="V296" s="191"/>
      <c r="W296" s="191"/>
      <c r="X296" s="191"/>
      <c r="Y296" s="192"/>
      <c r="Z296" s="191"/>
      <c r="AA296" s="190"/>
      <c r="AB296" s="191"/>
      <c r="AC296" s="191"/>
      <c r="AD296" s="190"/>
      <c r="AE296" s="188"/>
      <c r="AG296" s="186"/>
      <c r="AH296" s="186"/>
      <c r="AI296" s="187"/>
      <c r="AJ296" s="188"/>
      <c r="AK296" s="188"/>
      <c r="AL296" s="188"/>
      <c r="AM296" s="188"/>
      <c r="AN296" s="188"/>
      <c r="AO296" s="189"/>
      <c r="AP296" s="188"/>
      <c r="AQ296" s="190"/>
      <c r="AR296" s="191"/>
      <c r="AS296" s="191"/>
      <c r="AT296" s="190"/>
      <c r="AU296" s="190"/>
      <c r="AW296" s="186"/>
      <c r="AX296" s="186"/>
      <c r="AY296" s="187"/>
      <c r="AZ296" s="188"/>
      <c r="BA296" s="188"/>
      <c r="BB296" s="188"/>
      <c r="BC296" s="188"/>
      <c r="BD296" s="188"/>
      <c r="BE296" s="189"/>
      <c r="BF296" s="188"/>
      <c r="BG296" s="190"/>
      <c r="BH296" s="191"/>
      <c r="BI296" s="191"/>
      <c r="BJ296" s="190"/>
      <c r="BK296" s="190"/>
    </row>
    <row r="297" spans="1:63" hidden="1" x14ac:dyDescent="0.25">
      <c r="A297" s="186"/>
      <c r="B297" s="186"/>
      <c r="C297" s="187"/>
      <c r="D297" s="188"/>
      <c r="E297" s="188"/>
      <c r="F297" s="188"/>
      <c r="G297" s="188"/>
      <c r="H297" s="188"/>
      <c r="I297" s="189"/>
      <c r="J297" s="188"/>
      <c r="K297" s="190"/>
      <c r="L297" s="191"/>
      <c r="M297" s="191"/>
      <c r="N297" s="190"/>
      <c r="O297" s="190"/>
      <c r="Q297" s="186"/>
      <c r="R297" s="186"/>
      <c r="S297" s="187"/>
      <c r="T297" s="188"/>
      <c r="U297" s="191"/>
      <c r="V297" s="191"/>
      <c r="W297" s="191"/>
      <c r="X297" s="191"/>
      <c r="Y297" s="192"/>
      <c r="Z297" s="191"/>
      <c r="AA297" s="190"/>
      <c r="AB297" s="191"/>
      <c r="AC297" s="191"/>
      <c r="AD297" s="190"/>
      <c r="AE297" s="190"/>
      <c r="AG297" s="186"/>
      <c r="AH297" s="186"/>
      <c r="AI297" s="187"/>
      <c r="AJ297" s="188"/>
      <c r="AK297" s="188"/>
      <c r="AL297" s="188"/>
      <c r="AM297" s="188"/>
      <c r="AN297" s="188"/>
      <c r="AO297" s="189"/>
      <c r="AP297" s="188"/>
      <c r="AQ297" s="190"/>
      <c r="AR297" s="191"/>
      <c r="AS297" s="191"/>
      <c r="AT297" s="190"/>
      <c r="AU297" s="190"/>
      <c r="AW297" s="186"/>
      <c r="AX297" s="186"/>
      <c r="AY297" s="187"/>
      <c r="AZ297" s="188"/>
      <c r="BA297" s="188"/>
      <c r="BB297" s="188"/>
      <c r="BC297" s="188"/>
      <c r="BD297" s="188"/>
      <c r="BE297" s="189"/>
      <c r="BF297" s="188"/>
      <c r="BG297" s="190"/>
      <c r="BH297" s="191"/>
      <c r="BI297" s="191"/>
      <c r="BJ297" s="190"/>
      <c r="BK297" s="190"/>
    </row>
    <row r="298" spans="1:63" hidden="1" x14ac:dyDescent="0.25">
      <c r="A298" s="186"/>
      <c r="B298" s="186"/>
      <c r="C298" s="187"/>
      <c r="D298" s="188"/>
      <c r="E298" s="188"/>
      <c r="F298" s="188"/>
      <c r="G298" s="188"/>
      <c r="H298" s="188"/>
      <c r="I298" s="189"/>
      <c r="J298" s="188"/>
      <c r="K298" s="190"/>
      <c r="L298" s="191"/>
      <c r="M298" s="191"/>
      <c r="N298" s="190"/>
      <c r="O298" s="190"/>
      <c r="Q298" s="186"/>
      <c r="R298" s="186"/>
      <c r="S298" s="187"/>
      <c r="T298" s="188"/>
      <c r="U298" s="191"/>
      <c r="V298" s="191"/>
      <c r="W298" s="191"/>
      <c r="X298" s="191"/>
      <c r="Y298" s="192"/>
      <c r="Z298" s="191"/>
      <c r="AA298" s="190"/>
      <c r="AB298" s="191"/>
      <c r="AC298" s="191"/>
      <c r="AD298" s="190"/>
      <c r="AE298" s="190"/>
      <c r="AG298" s="186"/>
      <c r="AH298" s="186"/>
      <c r="AI298" s="187"/>
      <c r="AJ298" s="188"/>
      <c r="AK298" s="188"/>
      <c r="AL298" s="188"/>
      <c r="AM298" s="188"/>
      <c r="AN298" s="188"/>
      <c r="AO298" s="189"/>
      <c r="AP298" s="188"/>
      <c r="AQ298" s="190"/>
      <c r="AR298" s="191"/>
      <c r="AS298" s="191"/>
      <c r="AT298" s="190"/>
      <c r="AU298" s="190"/>
      <c r="AW298" s="186"/>
      <c r="AX298" s="186"/>
      <c r="AY298" s="187"/>
      <c r="AZ298" s="188"/>
      <c r="BA298" s="188"/>
      <c r="BB298" s="188"/>
      <c r="BC298" s="188"/>
      <c r="BD298" s="188"/>
      <c r="BE298" s="189"/>
      <c r="BF298" s="188"/>
      <c r="BG298" s="190"/>
      <c r="BH298" s="191"/>
      <c r="BI298" s="191"/>
      <c r="BJ298" s="190"/>
      <c r="BK298" s="190"/>
    </row>
    <row r="299" spans="1:63" hidden="1" x14ac:dyDescent="0.25">
      <c r="A299" s="186"/>
      <c r="B299" s="186"/>
      <c r="C299" s="187"/>
      <c r="D299" s="188"/>
      <c r="E299" s="188"/>
      <c r="F299" s="188"/>
      <c r="G299" s="188"/>
      <c r="H299" s="188"/>
      <c r="I299" s="189"/>
      <c r="J299" s="188"/>
      <c r="K299" s="190"/>
      <c r="L299" s="191"/>
      <c r="M299" s="191"/>
      <c r="N299" s="190"/>
      <c r="O299" s="190"/>
      <c r="Q299" s="186"/>
      <c r="R299" s="186"/>
      <c r="S299" s="187"/>
      <c r="T299" s="188"/>
      <c r="U299" s="191"/>
      <c r="V299" s="191"/>
      <c r="W299" s="191"/>
      <c r="X299" s="191"/>
      <c r="Y299" s="192"/>
      <c r="Z299" s="191"/>
      <c r="AA299" s="190"/>
      <c r="AB299" s="191"/>
      <c r="AC299" s="191"/>
      <c r="AD299" s="190"/>
      <c r="AE299" s="190"/>
      <c r="AG299" s="186"/>
      <c r="AH299" s="186"/>
      <c r="AI299" s="187"/>
      <c r="AJ299" s="188"/>
      <c r="AK299" s="188"/>
      <c r="AL299" s="188"/>
      <c r="AM299" s="188"/>
      <c r="AN299" s="188"/>
      <c r="AO299" s="189"/>
      <c r="AP299" s="188"/>
      <c r="AQ299" s="190"/>
      <c r="AR299" s="191"/>
      <c r="AS299" s="191"/>
      <c r="AT299" s="190"/>
      <c r="AU299" s="190"/>
      <c r="AW299" s="186"/>
      <c r="AX299" s="186"/>
      <c r="AY299" s="187"/>
      <c r="AZ299" s="188"/>
      <c r="BA299" s="188"/>
      <c r="BB299" s="188"/>
      <c r="BC299" s="188"/>
      <c r="BD299" s="188"/>
      <c r="BE299" s="189"/>
      <c r="BF299" s="188"/>
      <c r="BG299" s="190"/>
      <c r="BH299" s="191"/>
      <c r="BI299" s="191"/>
      <c r="BJ299" s="190"/>
      <c r="BK299" s="190"/>
    </row>
    <row r="300" spans="1:63" hidden="1" x14ac:dyDescent="0.25">
      <c r="A300" s="186"/>
      <c r="B300" s="186"/>
      <c r="C300" s="187"/>
      <c r="D300" s="188"/>
      <c r="E300" s="188"/>
      <c r="F300" s="188"/>
      <c r="G300" s="188"/>
      <c r="H300" s="188"/>
      <c r="I300" s="189"/>
      <c r="J300" s="188"/>
      <c r="K300" s="190"/>
      <c r="L300" s="191"/>
      <c r="M300" s="191"/>
      <c r="N300" s="190"/>
      <c r="O300" s="190"/>
      <c r="Q300" s="186"/>
      <c r="R300" s="186"/>
      <c r="S300" s="187"/>
      <c r="T300" s="188"/>
      <c r="U300" s="191"/>
      <c r="V300" s="191"/>
      <c r="W300" s="191"/>
      <c r="X300" s="191"/>
      <c r="Y300" s="192"/>
      <c r="Z300" s="191"/>
      <c r="AA300" s="190"/>
      <c r="AB300" s="191"/>
      <c r="AC300" s="191"/>
      <c r="AD300" s="190"/>
      <c r="AE300" s="190"/>
      <c r="AG300" s="186"/>
      <c r="AH300" s="186"/>
      <c r="AI300" s="187"/>
      <c r="AJ300" s="188"/>
      <c r="AK300" s="188"/>
      <c r="AL300" s="188"/>
      <c r="AM300" s="188"/>
      <c r="AN300" s="188"/>
      <c r="AO300" s="189"/>
      <c r="AP300" s="188"/>
      <c r="AQ300" s="190"/>
      <c r="AR300" s="191"/>
      <c r="AS300" s="191"/>
      <c r="AT300" s="190"/>
      <c r="AU300" s="190"/>
      <c r="AW300" s="186"/>
      <c r="AX300" s="186"/>
      <c r="AY300" s="187"/>
      <c r="AZ300" s="188"/>
      <c r="BA300" s="188"/>
      <c r="BB300" s="188"/>
      <c r="BC300" s="188"/>
      <c r="BD300" s="188"/>
      <c r="BE300" s="189"/>
      <c r="BF300" s="188"/>
      <c r="BG300" s="190"/>
      <c r="BH300" s="191"/>
      <c r="BI300" s="191"/>
      <c r="BJ300" s="190"/>
      <c r="BK300" s="190"/>
    </row>
    <row r="301" spans="1:63" hidden="1" x14ac:dyDescent="0.25">
      <c r="A301" s="186"/>
      <c r="B301" s="186"/>
      <c r="C301" s="187"/>
      <c r="D301" s="188"/>
      <c r="E301" s="188"/>
      <c r="F301" s="188"/>
      <c r="G301" s="188"/>
      <c r="H301" s="188"/>
      <c r="I301" s="189"/>
      <c r="J301" s="188"/>
      <c r="K301" s="190"/>
      <c r="L301" s="191"/>
      <c r="M301" s="191"/>
      <c r="N301" s="190"/>
      <c r="O301" s="190"/>
      <c r="Q301" s="186"/>
      <c r="R301" s="186"/>
      <c r="S301" s="187"/>
      <c r="T301" s="188"/>
      <c r="U301" s="191"/>
      <c r="V301" s="191"/>
      <c r="W301" s="191"/>
      <c r="X301" s="191"/>
      <c r="Y301" s="192"/>
      <c r="Z301" s="191"/>
      <c r="AA301" s="190"/>
      <c r="AB301" s="191"/>
      <c r="AC301" s="191"/>
      <c r="AD301" s="190"/>
      <c r="AE301" s="190"/>
      <c r="AG301" s="186"/>
      <c r="AH301" s="186"/>
      <c r="AI301" s="187"/>
      <c r="AJ301" s="188"/>
      <c r="AK301" s="188"/>
      <c r="AL301" s="188"/>
      <c r="AM301" s="188"/>
      <c r="AN301" s="188"/>
      <c r="AO301" s="189"/>
      <c r="AP301" s="188"/>
      <c r="AQ301" s="190"/>
      <c r="AR301" s="191"/>
      <c r="AS301" s="191"/>
      <c r="AT301" s="190"/>
      <c r="AU301" s="190"/>
      <c r="AW301" s="186"/>
      <c r="AX301" s="186"/>
      <c r="AY301" s="187"/>
      <c r="AZ301" s="188"/>
      <c r="BA301" s="188"/>
      <c r="BB301" s="188"/>
      <c r="BC301" s="188"/>
      <c r="BD301" s="188"/>
      <c r="BE301" s="189"/>
      <c r="BF301" s="188"/>
      <c r="BG301" s="190"/>
      <c r="BH301" s="191"/>
      <c r="BI301" s="191"/>
      <c r="BJ301" s="190"/>
      <c r="BK301" s="190"/>
    </row>
    <row r="302" spans="1:63" hidden="1" x14ac:dyDescent="0.25">
      <c r="A302" s="186"/>
      <c r="B302" s="186"/>
      <c r="C302" s="187"/>
      <c r="D302" s="188"/>
      <c r="E302" s="188"/>
      <c r="F302" s="188"/>
      <c r="G302" s="188"/>
      <c r="H302" s="188"/>
      <c r="I302" s="189"/>
      <c r="J302" s="188"/>
      <c r="K302" s="190"/>
      <c r="L302" s="191"/>
      <c r="M302" s="191"/>
      <c r="N302" s="190"/>
      <c r="O302" s="190"/>
      <c r="Q302" s="186"/>
      <c r="R302" s="186"/>
      <c r="S302" s="187"/>
      <c r="T302" s="188"/>
      <c r="U302" s="191"/>
      <c r="V302" s="191"/>
      <c r="W302" s="191"/>
      <c r="X302" s="191"/>
      <c r="Y302" s="192"/>
      <c r="Z302" s="191"/>
      <c r="AA302" s="190"/>
      <c r="AB302" s="191"/>
      <c r="AC302" s="191"/>
      <c r="AD302" s="190"/>
      <c r="AE302" s="188"/>
      <c r="AG302" s="186"/>
      <c r="AH302" s="186"/>
      <c r="AI302" s="187"/>
      <c r="AJ302" s="188"/>
      <c r="AK302" s="188"/>
      <c r="AL302" s="188"/>
      <c r="AM302" s="188"/>
      <c r="AN302" s="188"/>
      <c r="AO302" s="189"/>
      <c r="AP302" s="188"/>
      <c r="AQ302" s="190"/>
      <c r="AR302" s="191"/>
      <c r="AS302" s="191"/>
      <c r="AT302" s="190"/>
      <c r="AU302" s="190"/>
      <c r="AW302" s="186"/>
      <c r="AX302" s="186"/>
      <c r="AY302" s="187"/>
      <c r="AZ302" s="188"/>
      <c r="BA302" s="188"/>
      <c r="BB302" s="188"/>
      <c r="BC302" s="188"/>
      <c r="BD302" s="188"/>
      <c r="BE302" s="189"/>
      <c r="BF302" s="188"/>
      <c r="BG302" s="190"/>
      <c r="BH302" s="191"/>
      <c r="BI302" s="191"/>
      <c r="BJ302" s="190"/>
      <c r="BK302" s="190"/>
    </row>
    <row r="303" spans="1:63" hidden="1" x14ac:dyDescent="0.25">
      <c r="A303" s="186"/>
      <c r="B303" s="186"/>
      <c r="C303" s="187"/>
      <c r="D303" s="188"/>
      <c r="E303" s="188"/>
      <c r="F303" s="188"/>
      <c r="G303" s="188"/>
      <c r="H303" s="188"/>
      <c r="I303" s="189"/>
      <c r="J303" s="188"/>
      <c r="K303" s="190"/>
      <c r="L303" s="191"/>
      <c r="M303" s="191"/>
      <c r="N303" s="190"/>
      <c r="O303" s="190"/>
      <c r="Q303" s="186"/>
      <c r="R303" s="186"/>
      <c r="S303" s="187"/>
      <c r="T303" s="188"/>
      <c r="U303" s="191"/>
      <c r="V303" s="191"/>
      <c r="W303" s="191"/>
      <c r="X303" s="191"/>
      <c r="Y303" s="192"/>
      <c r="Z303" s="191"/>
      <c r="AA303" s="190"/>
      <c r="AB303" s="191"/>
      <c r="AC303" s="191"/>
      <c r="AD303" s="190"/>
      <c r="AE303" s="188"/>
      <c r="AG303" s="186"/>
      <c r="AH303" s="186"/>
      <c r="AI303" s="187"/>
      <c r="AJ303" s="188"/>
      <c r="AK303" s="188"/>
      <c r="AL303" s="188"/>
      <c r="AM303" s="188"/>
      <c r="AN303" s="188"/>
      <c r="AO303" s="189"/>
      <c r="AP303" s="188"/>
      <c r="AQ303" s="190"/>
      <c r="AR303" s="191"/>
      <c r="AS303" s="191"/>
      <c r="AT303" s="190"/>
      <c r="AU303" s="190"/>
      <c r="AW303" s="186"/>
      <c r="AX303" s="186"/>
      <c r="AY303" s="187"/>
      <c r="AZ303" s="188"/>
      <c r="BA303" s="188"/>
      <c r="BB303" s="188"/>
      <c r="BC303" s="188"/>
      <c r="BD303" s="188"/>
      <c r="BE303" s="189"/>
      <c r="BF303" s="188"/>
      <c r="BG303" s="190"/>
      <c r="BH303" s="191"/>
      <c r="BI303" s="191"/>
      <c r="BJ303" s="190"/>
      <c r="BK303" s="190"/>
    </row>
    <row r="304" spans="1:63" hidden="1" x14ac:dyDescent="0.25">
      <c r="A304" s="186"/>
      <c r="B304" s="186"/>
      <c r="C304" s="187"/>
      <c r="D304" s="188"/>
      <c r="E304" s="188"/>
      <c r="F304" s="188"/>
      <c r="G304" s="188"/>
      <c r="H304" s="188"/>
      <c r="I304" s="189"/>
      <c r="J304" s="188"/>
      <c r="K304" s="190"/>
      <c r="L304" s="191"/>
      <c r="M304" s="191"/>
      <c r="N304" s="190"/>
      <c r="O304" s="190"/>
      <c r="Q304" s="186"/>
      <c r="R304" s="186"/>
      <c r="S304" s="187"/>
      <c r="T304" s="188"/>
      <c r="U304" s="191"/>
      <c r="V304" s="191"/>
      <c r="W304" s="191"/>
      <c r="X304" s="191"/>
      <c r="Y304" s="192"/>
      <c r="Z304" s="191"/>
      <c r="AA304" s="190"/>
      <c r="AB304" s="191"/>
      <c r="AC304" s="191"/>
      <c r="AD304" s="190"/>
      <c r="AE304" s="190"/>
      <c r="AG304" s="186"/>
      <c r="AH304" s="186"/>
      <c r="AI304" s="187"/>
      <c r="AJ304" s="188"/>
      <c r="AK304" s="188"/>
      <c r="AL304" s="188"/>
      <c r="AM304" s="188"/>
      <c r="AN304" s="188"/>
      <c r="AO304" s="189"/>
      <c r="AP304" s="188"/>
      <c r="AQ304" s="190"/>
      <c r="AR304" s="191"/>
      <c r="AS304" s="191"/>
      <c r="AT304" s="190"/>
      <c r="AU304" s="190"/>
      <c r="AW304" s="186"/>
      <c r="AX304" s="186"/>
      <c r="AY304" s="187"/>
      <c r="AZ304" s="188"/>
      <c r="BA304" s="188"/>
      <c r="BB304" s="188"/>
      <c r="BC304" s="188"/>
      <c r="BD304" s="188"/>
      <c r="BE304" s="189"/>
      <c r="BF304" s="188"/>
      <c r="BG304" s="190"/>
      <c r="BH304" s="191"/>
      <c r="BI304" s="191"/>
      <c r="BJ304" s="190"/>
      <c r="BK304" s="190"/>
    </row>
    <row r="305" spans="1:63" hidden="1" x14ac:dyDescent="0.25">
      <c r="A305" s="186"/>
      <c r="B305" s="186"/>
      <c r="C305" s="187"/>
      <c r="D305" s="188"/>
      <c r="E305" s="188"/>
      <c r="F305" s="188"/>
      <c r="G305" s="188"/>
      <c r="H305" s="188"/>
      <c r="I305" s="189"/>
      <c r="J305" s="188"/>
      <c r="K305" s="190"/>
      <c r="L305" s="191"/>
      <c r="M305" s="191"/>
      <c r="N305" s="190"/>
      <c r="O305" s="190"/>
      <c r="Q305" s="186"/>
      <c r="R305" s="186"/>
      <c r="S305" s="187"/>
      <c r="T305" s="188"/>
      <c r="U305" s="191"/>
      <c r="V305" s="191"/>
      <c r="W305" s="191"/>
      <c r="X305" s="191"/>
      <c r="Y305" s="192"/>
      <c r="Z305" s="191"/>
      <c r="AA305" s="190"/>
      <c r="AB305" s="191"/>
      <c r="AC305" s="191"/>
      <c r="AD305" s="190"/>
      <c r="AE305" s="188"/>
      <c r="AG305" s="186"/>
      <c r="AH305" s="186"/>
      <c r="AI305" s="187"/>
      <c r="AJ305" s="188"/>
      <c r="AK305" s="188"/>
      <c r="AL305" s="188"/>
      <c r="AM305" s="188"/>
      <c r="AN305" s="188"/>
      <c r="AO305" s="189"/>
      <c r="AP305" s="188"/>
      <c r="AQ305" s="190"/>
      <c r="AR305" s="191"/>
      <c r="AS305" s="191"/>
      <c r="AT305" s="190"/>
      <c r="AU305" s="190"/>
      <c r="AW305" s="186"/>
      <c r="AX305" s="186"/>
      <c r="AY305" s="187"/>
      <c r="AZ305" s="188"/>
      <c r="BA305" s="188"/>
      <c r="BB305" s="188"/>
      <c r="BC305" s="188"/>
      <c r="BD305" s="188"/>
      <c r="BE305" s="189"/>
      <c r="BF305" s="188"/>
      <c r="BG305" s="190"/>
      <c r="BH305" s="191"/>
      <c r="BI305" s="191"/>
      <c r="BJ305" s="190"/>
      <c r="BK305" s="190"/>
    </row>
    <row r="306" spans="1:63" hidden="1" x14ac:dyDescent="0.25">
      <c r="A306" s="186"/>
      <c r="B306" s="186"/>
      <c r="C306" s="187"/>
      <c r="D306" s="188"/>
      <c r="E306" s="188"/>
      <c r="F306" s="188"/>
      <c r="G306" s="188"/>
      <c r="H306" s="188"/>
      <c r="I306" s="189"/>
      <c r="J306" s="188"/>
      <c r="K306" s="190"/>
      <c r="L306" s="191"/>
      <c r="M306" s="191"/>
      <c r="N306" s="190"/>
      <c r="O306" s="190"/>
      <c r="Q306" s="186"/>
      <c r="R306" s="186"/>
      <c r="S306" s="187"/>
      <c r="T306" s="188"/>
      <c r="U306" s="191"/>
      <c r="V306" s="191"/>
      <c r="W306" s="191"/>
      <c r="X306" s="191"/>
      <c r="Y306" s="192"/>
      <c r="Z306" s="191"/>
      <c r="AA306" s="190"/>
      <c r="AB306" s="191"/>
      <c r="AC306" s="191"/>
      <c r="AD306" s="190"/>
      <c r="AE306" s="188"/>
      <c r="AG306" s="186"/>
      <c r="AH306" s="186"/>
      <c r="AI306" s="187"/>
      <c r="AJ306" s="188"/>
      <c r="AK306" s="188"/>
      <c r="AL306" s="188"/>
      <c r="AM306" s="188"/>
      <c r="AN306" s="188"/>
      <c r="AO306" s="189"/>
      <c r="AP306" s="188"/>
      <c r="AQ306" s="190"/>
      <c r="AR306" s="191"/>
      <c r="AS306" s="191"/>
      <c r="AT306" s="190"/>
      <c r="AU306" s="190"/>
      <c r="AW306" s="186"/>
      <c r="AX306" s="186"/>
      <c r="AY306" s="187"/>
      <c r="AZ306" s="188"/>
      <c r="BA306" s="188"/>
      <c r="BB306" s="188"/>
      <c r="BC306" s="188"/>
      <c r="BD306" s="188"/>
      <c r="BE306" s="189"/>
      <c r="BF306" s="188"/>
      <c r="BG306" s="190"/>
      <c r="BH306" s="191"/>
      <c r="BI306" s="191"/>
      <c r="BJ306" s="190"/>
      <c r="BK306" s="190"/>
    </row>
    <row r="307" spans="1:63" hidden="1" x14ac:dyDescent="0.25">
      <c r="A307" s="186"/>
      <c r="B307" s="186"/>
      <c r="C307" s="187"/>
      <c r="D307" s="188"/>
      <c r="E307" s="188"/>
      <c r="F307" s="188"/>
      <c r="G307" s="188"/>
      <c r="H307" s="188"/>
      <c r="I307" s="189"/>
      <c r="J307" s="188"/>
      <c r="K307" s="190"/>
      <c r="L307" s="191"/>
      <c r="M307" s="191"/>
      <c r="N307" s="190"/>
      <c r="O307" s="190"/>
      <c r="Q307" s="186"/>
      <c r="R307" s="186"/>
      <c r="S307" s="187"/>
      <c r="T307" s="188"/>
      <c r="U307" s="191"/>
      <c r="V307" s="191"/>
      <c r="W307" s="191"/>
      <c r="X307" s="191"/>
      <c r="Y307" s="192"/>
      <c r="Z307" s="191"/>
      <c r="AA307" s="190"/>
      <c r="AB307" s="191"/>
      <c r="AC307" s="191"/>
      <c r="AD307" s="190"/>
      <c r="AE307" s="190"/>
      <c r="AG307" s="186"/>
      <c r="AH307" s="186"/>
      <c r="AI307" s="187"/>
      <c r="AJ307" s="188"/>
      <c r="AK307" s="188"/>
      <c r="AL307" s="188"/>
      <c r="AM307" s="188"/>
      <c r="AN307" s="188"/>
      <c r="AO307" s="189"/>
      <c r="AP307" s="188"/>
      <c r="AQ307" s="190"/>
      <c r="AR307" s="191"/>
      <c r="AS307" s="191"/>
      <c r="AT307" s="190"/>
      <c r="AU307" s="190"/>
      <c r="AW307" s="186"/>
      <c r="AX307" s="186"/>
      <c r="AY307" s="187"/>
      <c r="AZ307" s="188"/>
      <c r="BA307" s="188"/>
      <c r="BB307" s="188"/>
      <c r="BC307" s="188"/>
      <c r="BD307" s="188"/>
      <c r="BE307" s="189"/>
      <c r="BF307" s="188"/>
      <c r="BG307" s="190"/>
      <c r="BH307" s="191"/>
      <c r="BI307" s="191"/>
      <c r="BJ307" s="190"/>
      <c r="BK307" s="190"/>
    </row>
    <row r="308" spans="1:63" hidden="1" x14ac:dyDescent="0.25">
      <c r="A308" s="186"/>
      <c r="B308" s="186"/>
      <c r="C308" s="187"/>
      <c r="D308" s="188"/>
      <c r="E308" s="188"/>
      <c r="F308" s="188"/>
      <c r="G308" s="188"/>
      <c r="H308" s="188"/>
      <c r="I308" s="189"/>
      <c r="J308" s="188"/>
      <c r="K308" s="190"/>
      <c r="L308" s="191"/>
      <c r="M308" s="191"/>
      <c r="N308" s="190"/>
      <c r="O308" s="190"/>
      <c r="Q308" s="186"/>
      <c r="R308" s="186"/>
      <c r="S308" s="187"/>
      <c r="T308" s="188"/>
      <c r="U308" s="191"/>
      <c r="V308" s="191"/>
      <c r="W308" s="191"/>
      <c r="X308" s="191"/>
      <c r="Y308" s="192"/>
      <c r="Z308" s="191"/>
      <c r="AA308" s="190"/>
      <c r="AB308" s="191"/>
      <c r="AC308" s="191"/>
      <c r="AD308" s="190"/>
      <c r="AE308" s="190"/>
      <c r="AG308" s="186"/>
      <c r="AH308" s="186"/>
      <c r="AI308" s="187"/>
      <c r="AJ308" s="188"/>
      <c r="AK308" s="188"/>
      <c r="AL308" s="188"/>
      <c r="AM308" s="188"/>
      <c r="AN308" s="188"/>
      <c r="AO308" s="189"/>
      <c r="AP308" s="188"/>
      <c r="AQ308" s="190"/>
      <c r="AR308" s="191"/>
      <c r="AS308" s="191"/>
      <c r="AT308" s="190"/>
      <c r="AU308" s="190"/>
      <c r="AW308" s="186"/>
      <c r="AX308" s="186"/>
      <c r="AY308" s="187"/>
      <c r="AZ308" s="188"/>
      <c r="BA308" s="188"/>
      <c r="BB308" s="188"/>
      <c r="BC308" s="188"/>
      <c r="BD308" s="188"/>
      <c r="BE308" s="189"/>
      <c r="BF308" s="188"/>
      <c r="BG308" s="190"/>
      <c r="BH308" s="191"/>
      <c r="BI308" s="191"/>
      <c r="BJ308" s="190"/>
      <c r="BK308" s="190"/>
    </row>
    <row r="309" spans="1:63" hidden="1" x14ac:dyDescent="0.25">
      <c r="A309" s="186"/>
      <c r="B309" s="186"/>
      <c r="C309" s="187"/>
      <c r="D309" s="188"/>
      <c r="E309" s="188"/>
      <c r="F309" s="188"/>
      <c r="G309" s="188"/>
      <c r="H309" s="188"/>
      <c r="I309" s="189"/>
      <c r="J309" s="188"/>
      <c r="K309" s="190"/>
      <c r="L309" s="191"/>
      <c r="M309" s="191"/>
      <c r="N309" s="190"/>
      <c r="O309" s="190"/>
      <c r="Q309" s="186"/>
      <c r="R309" s="186"/>
      <c r="S309" s="187"/>
      <c r="T309" s="188"/>
      <c r="U309" s="191"/>
      <c r="V309" s="191"/>
      <c r="W309" s="191"/>
      <c r="X309" s="191"/>
      <c r="Y309" s="192"/>
      <c r="Z309" s="191"/>
      <c r="AA309" s="190"/>
      <c r="AB309" s="191"/>
      <c r="AC309" s="191"/>
      <c r="AD309" s="190"/>
      <c r="AE309" s="190"/>
      <c r="AG309" s="186"/>
      <c r="AH309" s="186"/>
      <c r="AI309" s="187"/>
      <c r="AJ309" s="188"/>
      <c r="AK309" s="188"/>
      <c r="AL309" s="188"/>
      <c r="AM309" s="188"/>
      <c r="AN309" s="188"/>
      <c r="AO309" s="189"/>
      <c r="AP309" s="188"/>
      <c r="AQ309" s="190"/>
      <c r="AR309" s="191"/>
      <c r="AS309" s="191"/>
      <c r="AT309" s="190"/>
      <c r="AU309" s="190"/>
      <c r="AW309" s="186"/>
      <c r="AX309" s="186"/>
      <c r="AY309" s="187"/>
      <c r="AZ309" s="188"/>
      <c r="BA309" s="188"/>
      <c r="BB309" s="188"/>
      <c r="BC309" s="188"/>
      <c r="BD309" s="188"/>
      <c r="BE309" s="189"/>
      <c r="BF309" s="188"/>
      <c r="BG309" s="190"/>
      <c r="BH309" s="191"/>
      <c r="BI309" s="191"/>
      <c r="BJ309" s="190"/>
      <c r="BK309" s="190"/>
    </row>
    <row r="310" spans="1:63" hidden="1" x14ac:dyDescent="0.25">
      <c r="A310" s="186"/>
      <c r="B310" s="186"/>
      <c r="C310" s="187"/>
      <c r="D310" s="188"/>
      <c r="E310" s="188"/>
      <c r="F310" s="188"/>
      <c r="G310" s="188"/>
      <c r="H310" s="188"/>
      <c r="I310" s="189"/>
      <c r="J310" s="188"/>
      <c r="K310" s="190"/>
      <c r="L310" s="191"/>
      <c r="M310" s="191"/>
      <c r="N310" s="190"/>
      <c r="O310" s="190"/>
      <c r="Q310" s="186"/>
      <c r="R310" s="186"/>
      <c r="S310" s="187"/>
      <c r="T310" s="188"/>
      <c r="U310" s="191"/>
      <c r="V310" s="191"/>
      <c r="W310" s="191"/>
      <c r="X310" s="191"/>
      <c r="Y310" s="192"/>
      <c r="Z310" s="191"/>
      <c r="AA310" s="190"/>
      <c r="AB310" s="191"/>
      <c r="AC310" s="191"/>
      <c r="AD310" s="190"/>
      <c r="AE310" s="190"/>
      <c r="AG310" s="186"/>
      <c r="AH310" s="186"/>
      <c r="AI310" s="187"/>
      <c r="AJ310" s="188"/>
      <c r="AK310" s="188"/>
      <c r="AL310" s="188"/>
      <c r="AM310" s="188"/>
      <c r="AN310" s="188"/>
      <c r="AO310" s="189"/>
      <c r="AP310" s="188"/>
      <c r="AQ310" s="190"/>
      <c r="AR310" s="191"/>
      <c r="AS310" s="191"/>
      <c r="AT310" s="190"/>
      <c r="AU310" s="190"/>
      <c r="AW310" s="186"/>
      <c r="AX310" s="186"/>
      <c r="AY310" s="187"/>
      <c r="AZ310" s="188"/>
      <c r="BA310" s="188"/>
      <c r="BB310" s="188"/>
      <c r="BC310" s="188"/>
      <c r="BD310" s="188"/>
      <c r="BE310" s="189"/>
      <c r="BF310" s="188"/>
      <c r="BG310" s="190"/>
      <c r="BH310" s="191"/>
      <c r="BI310" s="191"/>
      <c r="BJ310" s="190"/>
      <c r="BK310" s="190"/>
    </row>
    <row r="311" spans="1:63" hidden="1" x14ac:dyDescent="0.25">
      <c r="A311" s="186"/>
      <c r="B311" s="186"/>
      <c r="C311" s="187"/>
      <c r="D311" s="188"/>
      <c r="E311" s="188"/>
      <c r="F311" s="188"/>
      <c r="G311" s="188"/>
      <c r="H311" s="188"/>
      <c r="I311" s="189"/>
      <c r="J311" s="188"/>
      <c r="K311" s="190"/>
      <c r="L311" s="191"/>
      <c r="M311" s="191"/>
      <c r="N311" s="190"/>
      <c r="O311" s="190"/>
      <c r="Q311" s="186"/>
      <c r="R311" s="186"/>
      <c r="S311" s="187"/>
      <c r="T311" s="188"/>
      <c r="U311" s="191"/>
      <c r="V311" s="191"/>
      <c r="W311" s="191"/>
      <c r="X311" s="191"/>
      <c r="Y311" s="192"/>
      <c r="Z311" s="191"/>
      <c r="AA311" s="190"/>
      <c r="AB311" s="191"/>
      <c r="AC311" s="191"/>
      <c r="AD311" s="190"/>
      <c r="AE311" s="190"/>
      <c r="AG311" s="186"/>
      <c r="AH311" s="186"/>
      <c r="AI311" s="187"/>
      <c r="AJ311" s="188"/>
      <c r="AK311" s="188"/>
      <c r="AL311" s="188"/>
      <c r="AM311" s="188"/>
      <c r="AN311" s="188"/>
      <c r="AO311" s="189"/>
      <c r="AP311" s="188"/>
      <c r="AQ311" s="190"/>
      <c r="AR311" s="191"/>
      <c r="AS311" s="191"/>
      <c r="AT311" s="190"/>
      <c r="AU311" s="190"/>
      <c r="AW311" s="186"/>
      <c r="AX311" s="186"/>
      <c r="AY311" s="187"/>
      <c r="AZ311" s="188"/>
      <c r="BA311" s="188"/>
      <c r="BB311" s="188"/>
      <c r="BC311" s="188"/>
      <c r="BD311" s="188"/>
      <c r="BE311" s="189"/>
      <c r="BF311" s="188"/>
      <c r="BG311" s="190"/>
      <c r="BH311" s="191"/>
      <c r="BI311" s="191"/>
      <c r="BJ311" s="190"/>
      <c r="BK311" s="190"/>
    </row>
    <row r="312" spans="1:63" hidden="1" x14ac:dyDescent="0.25">
      <c r="A312" s="186"/>
      <c r="B312" s="186"/>
      <c r="C312" s="187"/>
      <c r="D312" s="188"/>
      <c r="E312" s="188"/>
      <c r="F312" s="188"/>
      <c r="G312" s="188"/>
      <c r="H312" s="188"/>
      <c r="I312" s="189"/>
      <c r="J312" s="188"/>
      <c r="K312" s="190"/>
      <c r="L312" s="191"/>
      <c r="M312" s="191"/>
      <c r="N312" s="190"/>
      <c r="O312" s="190"/>
      <c r="Q312" s="186"/>
      <c r="R312" s="186"/>
      <c r="S312" s="187"/>
      <c r="T312" s="188"/>
      <c r="U312" s="191"/>
      <c r="V312" s="191"/>
      <c r="W312" s="191"/>
      <c r="X312" s="191"/>
      <c r="Y312" s="192"/>
      <c r="Z312" s="191"/>
      <c r="AA312" s="190"/>
      <c r="AB312" s="191"/>
      <c r="AC312" s="191"/>
      <c r="AD312" s="190"/>
      <c r="AE312" s="190"/>
      <c r="AG312" s="186"/>
      <c r="AH312" s="186"/>
      <c r="AI312" s="187"/>
      <c r="AJ312" s="188"/>
      <c r="AK312" s="188"/>
      <c r="AL312" s="188"/>
      <c r="AM312" s="188"/>
      <c r="AN312" s="188"/>
      <c r="AO312" s="189"/>
      <c r="AP312" s="188"/>
      <c r="AQ312" s="190"/>
      <c r="AR312" s="191"/>
      <c r="AS312" s="191"/>
      <c r="AT312" s="190"/>
      <c r="AU312" s="190"/>
      <c r="AW312" s="186"/>
      <c r="AX312" s="186"/>
      <c r="AY312" s="187"/>
      <c r="AZ312" s="188"/>
      <c r="BA312" s="188"/>
      <c r="BB312" s="188"/>
      <c r="BC312" s="188"/>
      <c r="BD312" s="188"/>
      <c r="BE312" s="189"/>
      <c r="BF312" s="188"/>
      <c r="BG312" s="190"/>
      <c r="BH312" s="191"/>
      <c r="BI312" s="191"/>
      <c r="BJ312" s="190"/>
      <c r="BK312" s="190"/>
    </row>
    <row r="313" spans="1:63" hidden="1" x14ac:dyDescent="0.25">
      <c r="A313" s="186"/>
      <c r="B313" s="186"/>
      <c r="C313" s="187"/>
      <c r="D313" s="188"/>
      <c r="E313" s="188"/>
      <c r="F313" s="188"/>
      <c r="G313" s="188"/>
      <c r="H313" s="188"/>
      <c r="I313" s="189"/>
      <c r="J313" s="188"/>
      <c r="K313" s="190"/>
      <c r="L313" s="191"/>
      <c r="M313" s="191"/>
      <c r="N313" s="190"/>
      <c r="O313" s="190"/>
      <c r="Q313" s="186"/>
      <c r="R313" s="186"/>
      <c r="S313" s="187"/>
      <c r="T313" s="188"/>
      <c r="U313" s="191"/>
      <c r="V313" s="191"/>
      <c r="W313" s="191"/>
      <c r="X313" s="191"/>
      <c r="Y313" s="192"/>
      <c r="Z313" s="191"/>
      <c r="AA313" s="190"/>
      <c r="AB313" s="191"/>
      <c r="AC313" s="191"/>
      <c r="AD313" s="190"/>
      <c r="AE313" s="190"/>
      <c r="AG313" s="186"/>
      <c r="AH313" s="186"/>
      <c r="AI313" s="187"/>
      <c r="AJ313" s="188"/>
      <c r="AK313" s="188"/>
      <c r="AL313" s="188"/>
      <c r="AM313" s="188"/>
      <c r="AN313" s="188"/>
      <c r="AO313" s="189"/>
      <c r="AP313" s="188"/>
      <c r="AQ313" s="190"/>
      <c r="AR313" s="191"/>
      <c r="AS313" s="191"/>
      <c r="AT313" s="190"/>
      <c r="AU313" s="190"/>
      <c r="AW313" s="186"/>
      <c r="AX313" s="186"/>
      <c r="AY313" s="187"/>
      <c r="AZ313" s="188"/>
      <c r="BA313" s="188"/>
      <c r="BB313" s="188"/>
      <c r="BC313" s="188"/>
      <c r="BD313" s="188"/>
      <c r="BE313" s="189"/>
      <c r="BF313" s="188"/>
      <c r="BG313" s="190"/>
      <c r="BH313" s="191"/>
      <c r="BI313" s="191"/>
      <c r="BJ313" s="190"/>
      <c r="BK313" s="190"/>
    </row>
    <row r="314" spans="1:63" hidden="1" x14ac:dyDescent="0.25">
      <c r="A314" s="186"/>
      <c r="B314" s="186"/>
      <c r="C314" s="187"/>
      <c r="D314" s="188"/>
      <c r="E314" s="188"/>
      <c r="F314" s="188"/>
      <c r="G314" s="188"/>
      <c r="H314" s="188"/>
      <c r="I314" s="189"/>
      <c r="J314" s="188"/>
      <c r="K314" s="190"/>
      <c r="L314" s="191"/>
      <c r="M314" s="191"/>
      <c r="N314" s="190"/>
      <c r="O314" s="190"/>
      <c r="Q314" s="186"/>
      <c r="R314" s="186"/>
      <c r="S314" s="187"/>
      <c r="T314" s="188"/>
      <c r="U314" s="191"/>
      <c r="V314" s="191"/>
      <c r="W314" s="191"/>
      <c r="X314" s="191"/>
      <c r="Y314" s="192"/>
      <c r="Z314" s="191"/>
      <c r="AA314" s="190"/>
      <c r="AB314" s="191"/>
      <c r="AC314" s="191"/>
      <c r="AD314" s="190"/>
      <c r="AE314" s="190"/>
      <c r="AG314" s="186"/>
      <c r="AH314" s="186"/>
      <c r="AI314" s="187"/>
      <c r="AJ314" s="188"/>
      <c r="AK314" s="188"/>
      <c r="AL314" s="188"/>
      <c r="AM314" s="188"/>
      <c r="AN314" s="188"/>
      <c r="AO314" s="189"/>
      <c r="AP314" s="188"/>
      <c r="AQ314" s="190"/>
      <c r="AR314" s="191"/>
      <c r="AS314" s="191"/>
      <c r="AT314" s="190"/>
      <c r="AU314" s="190"/>
      <c r="AW314" s="186"/>
      <c r="AX314" s="186"/>
      <c r="AY314" s="187"/>
      <c r="AZ314" s="188"/>
      <c r="BA314" s="188"/>
      <c r="BB314" s="188"/>
      <c r="BC314" s="188"/>
      <c r="BD314" s="188"/>
      <c r="BE314" s="189"/>
      <c r="BF314" s="188"/>
      <c r="BG314" s="190"/>
      <c r="BH314" s="191"/>
      <c r="BI314" s="191"/>
      <c r="BJ314" s="190"/>
      <c r="BK314" s="190"/>
    </row>
    <row r="315" spans="1:63" hidden="1" x14ac:dyDescent="0.25">
      <c r="A315" s="186"/>
      <c r="B315" s="186"/>
      <c r="C315" s="187"/>
      <c r="D315" s="188"/>
      <c r="E315" s="188"/>
      <c r="F315" s="188"/>
      <c r="G315" s="188"/>
      <c r="H315" s="188"/>
      <c r="I315" s="189"/>
      <c r="J315" s="188"/>
      <c r="K315" s="190"/>
      <c r="L315" s="191"/>
      <c r="M315" s="191"/>
      <c r="N315" s="190"/>
      <c r="O315" s="190"/>
      <c r="Q315" s="186"/>
      <c r="R315" s="186"/>
      <c r="S315" s="187"/>
      <c r="T315" s="188"/>
      <c r="U315" s="191"/>
      <c r="V315" s="191"/>
      <c r="W315" s="191"/>
      <c r="X315" s="191"/>
      <c r="Y315" s="192"/>
      <c r="Z315" s="191"/>
      <c r="AA315" s="190"/>
      <c r="AB315" s="191"/>
      <c r="AC315" s="191"/>
      <c r="AD315" s="190"/>
      <c r="AE315" s="190"/>
      <c r="AG315" s="186"/>
      <c r="AH315" s="186"/>
      <c r="AI315" s="187"/>
      <c r="AJ315" s="188"/>
      <c r="AK315" s="188"/>
      <c r="AL315" s="188"/>
      <c r="AM315" s="188"/>
      <c r="AN315" s="188"/>
      <c r="AO315" s="189"/>
      <c r="AP315" s="188"/>
      <c r="AQ315" s="190"/>
      <c r="AR315" s="191"/>
      <c r="AS315" s="191"/>
      <c r="AT315" s="190"/>
      <c r="AU315" s="190"/>
      <c r="AW315" s="186"/>
      <c r="AX315" s="186"/>
      <c r="AY315" s="187"/>
      <c r="AZ315" s="188"/>
      <c r="BA315" s="188"/>
      <c r="BB315" s="188"/>
      <c r="BC315" s="188"/>
      <c r="BD315" s="188"/>
      <c r="BE315" s="189"/>
      <c r="BF315" s="188"/>
      <c r="BG315" s="190"/>
      <c r="BH315" s="191"/>
      <c r="BI315" s="191"/>
      <c r="BJ315" s="190"/>
      <c r="BK315" s="190"/>
    </row>
    <row r="316" spans="1:63" hidden="1" x14ac:dyDescent="0.25">
      <c r="A316" s="186"/>
      <c r="B316" s="186"/>
      <c r="C316" s="187"/>
      <c r="D316" s="188"/>
      <c r="E316" s="188"/>
      <c r="F316" s="188"/>
      <c r="G316" s="188"/>
      <c r="H316" s="188"/>
      <c r="I316" s="189"/>
      <c r="J316" s="188"/>
      <c r="K316" s="190"/>
      <c r="L316" s="191"/>
      <c r="M316" s="191"/>
      <c r="N316" s="190"/>
      <c r="O316" s="190"/>
      <c r="Q316" s="186"/>
      <c r="R316" s="186"/>
      <c r="S316" s="187"/>
      <c r="T316" s="188"/>
      <c r="U316" s="191"/>
      <c r="V316" s="191"/>
      <c r="W316" s="191"/>
      <c r="X316" s="191"/>
      <c r="Y316" s="192"/>
      <c r="Z316" s="191"/>
      <c r="AA316" s="190"/>
      <c r="AB316" s="191"/>
      <c r="AC316" s="191"/>
      <c r="AD316" s="190"/>
      <c r="AE316" s="190"/>
      <c r="AG316" s="186"/>
      <c r="AH316" s="186"/>
      <c r="AI316" s="187"/>
      <c r="AJ316" s="188"/>
      <c r="AK316" s="188"/>
      <c r="AL316" s="188"/>
      <c r="AM316" s="188"/>
      <c r="AN316" s="188"/>
      <c r="AO316" s="189"/>
      <c r="AP316" s="188"/>
      <c r="AQ316" s="190"/>
      <c r="AR316" s="191"/>
      <c r="AS316" s="191"/>
      <c r="AT316" s="190"/>
      <c r="AU316" s="190"/>
      <c r="AW316" s="186"/>
      <c r="AX316" s="186"/>
      <c r="AY316" s="187"/>
      <c r="AZ316" s="188"/>
      <c r="BA316" s="188"/>
      <c r="BB316" s="188"/>
      <c r="BC316" s="188"/>
      <c r="BD316" s="188"/>
      <c r="BE316" s="189"/>
      <c r="BF316" s="188"/>
      <c r="BG316" s="190"/>
      <c r="BH316" s="191"/>
      <c r="BI316" s="191"/>
      <c r="BJ316" s="190"/>
      <c r="BK316" s="190"/>
    </row>
    <row r="317" spans="1:63" hidden="1" x14ac:dyDescent="0.25">
      <c r="A317" s="186"/>
      <c r="B317" s="186"/>
      <c r="C317" s="187"/>
      <c r="D317" s="188"/>
      <c r="E317" s="188"/>
      <c r="F317" s="188"/>
      <c r="G317" s="188"/>
      <c r="H317" s="188"/>
      <c r="I317" s="189"/>
      <c r="J317" s="188"/>
      <c r="K317" s="190"/>
      <c r="L317" s="191"/>
      <c r="M317" s="191"/>
      <c r="N317" s="190"/>
      <c r="O317" s="190"/>
      <c r="Q317" s="186"/>
      <c r="R317" s="186"/>
      <c r="S317" s="187"/>
      <c r="T317" s="188"/>
      <c r="U317" s="191"/>
      <c r="V317" s="191"/>
      <c r="W317" s="191"/>
      <c r="X317" s="191"/>
      <c r="Y317" s="192"/>
      <c r="Z317" s="191"/>
      <c r="AA317" s="190"/>
      <c r="AB317" s="191"/>
      <c r="AC317" s="191"/>
      <c r="AD317" s="190"/>
      <c r="AE317" s="188"/>
      <c r="AG317" s="186"/>
      <c r="AH317" s="186"/>
      <c r="AI317" s="187"/>
      <c r="AJ317" s="188"/>
      <c r="AK317" s="188"/>
      <c r="AL317" s="188"/>
      <c r="AM317" s="188"/>
      <c r="AN317" s="188"/>
      <c r="AO317" s="189"/>
      <c r="AP317" s="188"/>
      <c r="AQ317" s="190"/>
      <c r="AR317" s="191"/>
      <c r="AS317" s="191"/>
      <c r="AT317" s="190"/>
      <c r="AU317" s="190"/>
      <c r="AW317" s="186"/>
      <c r="AX317" s="186"/>
      <c r="AY317" s="187"/>
      <c r="AZ317" s="188"/>
      <c r="BA317" s="188"/>
      <c r="BB317" s="188"/>
      <c r="BC317" s="188"/>
      <c r="BD317" s="188"/>
      <c r="BE317" s="189"/>
      <c r="BF317" s="188"/>
      <c r="BG317" s="190"/>
      <c r="BH317" s="191"/>
      <c r="BI317" s="191"/>
      <c r="BJ317" s="190"/>
      <c r="BK317" s="190"/>
    </row>
    <row r="318" spans="1:63" hidden="1" x14ac:dyDescent="0.25">
      <c r="A318" s="186"/>
      <c r="B318" s="186"/>
      <c r="C318" s="187"/>
      <c r="D318" s="188"/>
      <c r="E318" s="188"/>
      <c r="F318" s="188"/>
      <c r="G318" s="188"/>
      <c r="H318" s="188"/>
      <c r="I318" s="189"/>
      <c r="J318" s="188"/>
      <c r="K318" s="190"/>
      <c r="L318" s="191"/>
      <c r="M318" s="191"/>
      <c r="N318" s="190"/>
      <c r="O318" s="190"/>
      <c r="Q318" s="186"/>
      <c r="R318" s="186"/>
      <c r="S318" s="187"/>
      <c r="T318" s="188"/>
      <c r="U318" s="191"/>
      <c r="V318" s="191"/>
      <c r="W318" s="191"/>
      <c r="X318" s="191"/>
      <c r="Y318" s="192"/>
      <c r="Z318" s="191"/>
      <c r="AA318" s="190"/>
      <c r="AB318" s="191"/>
      <c r="AC318" s="191"/>
      <c r="AD318" s="190"/>
      <c r="AE318" s="190"/>
      <c r="AG318" s="186"/>
      <c r="AH318" s="186"/>
      <c r="AI318" s="187"/>
      <c r="AJ318" s="188"/>
      <c r="AK318" s="188"/>
      <c r="AL318" s="188"/>
      <c r="AM318" s="188"/>
      <c r="AN318" s="188"/>
      <c r="AO318" s="189"/>
      <c r="AP318" s="188"/>
      <c r="AQ318" s="190"/>
      <c r="AR318" s="191"/>
      <c r="AS318" s="191"/>
      <c r="AT318" s="190"/>
      <c r="AU318" s="190"/>
      <c r="AW318" s="186"/>
      <c r="AX318" s="186"/>
      <c r="AY318" s="187"/>
      <c r="AZ318" s="188"/>
      <c r="BA318" s="188"/>
      <c r="BB318" s="188"/>
      <c r="BC318" s="188"/>
      <c r="BD318" s="188"/>
      <c r="BE318" s="189"/>
      <c r="BF318" s="188"/>
      <c r="BG318" s="190"/>
      <c r="BH318" s="191"/>
      <c r="BI318" s="191"/>
      <c r="BJ318" s="190"/>
      <c r="BK318" s="190"/>
    </row>
    <row r="319" spans="1:63" hidden="1" x14ac:dyDescent="0.25">
      <c r="A319" s="186"/>
      <c r="B319" s="186"/>
      <c r="C319" s="187"/>
      <c r="D319" s="188"/>
      <c r="E319" s="188"/>
      <c r="F319" s="188"/>
      <c r="G319" s="188"/>
      <c r="H319" s="188"/>
      <c r="I319" s="189"/>
      <c r="J319" s="188"/>
      <c r="K319" s="190"/>
      <c r="L319" s="191"/>
      <c r="M319" s="191"/>
      <c r="N319" s="190"/>
      <c r="O319" s="190"/>
      <c r="Q319" s="186"/>
      <c r="R319" s="186"/>
      <c r="S319" s="187"/>
      <c r="T319" s="188"/>
      <c r="U319" s="191"/>
      <c r="V319" s="191"/>
      <c r="W319" s="191"/>
      <c r="X319" s="191"/>
      <c r="Y319" s="192"/>
      <c r="Z319" s="191"/>
      <c r="AA319" s="190"/>
      <c r="AB319" s="191"/>
      <c r="AC319" s="191"/>
      <c r="AD319" s="190"/>
      <c r="AE319" s="190"/>
      <c r="AG319" s="186"/>
      <c r="AH319" s="186"/>
      <c r="AI319" s="187"/>
      <c r="AJ319" s="188"/>
      <c r="AK319" s="188"/>
      <c r="AL319" s="188"/>
      <c r="AM319" s="188"/>
      <c r="AN319" s="188"/>
      <c r="AO319" s="189"/>
      <c r="AP319" s="188"/>
      <c r="AQ319" s="190"/>
      <c r="AR319" s="191"/>
      <c r="AS319" s="191"/>
      <c r="AT319" s="190"/>
      <c r="AU319" s="190"/>
      <c r="AW319" s="186"/>
      <c r="AX319" s="186"/>
      <c r="AY319" s="187"/>
      <c r="AZ319" s="188"/>
      <c r="BA319" s="188"/>
      <c r="BB319" s="188"/>
      <c r="BC319" s="188"/>
      <c r="BD319" s="188"/>
      <c r="BE319" s="189"/>
      <c r="BF319" s="188"/>
      <c r="BG319" s="190"/>
      <c r="BH319" s="191"/>
      <c r="BI319" s="191"/>
      <c r="BJ319" s="190"/>
      <c r="BK319" s="190"/>
    </row>
    <row r="320" spans="1:63" hidden="1" x14ac:dyDescent="0.25">
      <c r="A320" s="186"/>
      <c r="B320" s="186"/>
      <c r="C320" s="187"/>
      <c r="D320" s="188"/>
      <c r="E320" s="188"/>
      <c r="F320" s="188"/>
      <c r="G320" s="188"/>
      <c r="H320" s="188"/>
      <c r="I320" s="189"/>
      <c r="J320" s="188"/>
      <c r="K320" s="190"/>
      <c r="L320" s="191"/>
      <c r="M320" s="191"/>
      <c r="N320" s="190"/>
      <c r="O320" s="190"/>
      <c r="Q320" s="186"/>
      <c r="R320" s="186"/>
      <c r="S320" s="187"/>
      <c r="T320" s="188"/>
      <c r="U320" s="191"/>
      <c r="V320" s="191"/>
      <c r="W320" s="191"/>
      <c r="X320" s="191"/>
      <c r="Y320" s="192"/>
      <c r="Z320" s="191"/>
      <c r="AA320" s="190"/>
      <c r="AB320" s="191"/>
      <c r="AC320" s="191"/>
      <c r="AD320" s="190"/>
      <c r="AE320" s="190"/>
      <c r="AG320" s="186"/>
      <c r="AH320" s="186"/>
      <c r="AI320" s="187"/>
      <c r="AJ320" s="188"/>
      <c r="AK320" s="188"/>
      <c r="AL320" s="188"/>
      <c r="AM320" s="188"/>
      <c r="AN320" s="188"/>
      <c r="AO320" s="189"/>
      <c r="AP320" s="188"/>
      <c r="AQ320" s="190"/>
      <c r="AR320" s="191"/>
      <c r="AS320" s="191"/>
      <c r="AT320" s="190"/>
      <c r="AU320" s="190"/>
      <c r="AW320" s="186"/>
      <c r="AX320" s="186"/>
      <c r="AY320" s="187"/>
      <c r="AZ320" s="188"/>
      <c r="BA320" s="188"/>
      <c r="BB320" s="188"/>
      <c r="BC320" s="188"/>
      <c r="BD320" s="188"/>
      <c r="BE320" s="189"/>
      <c r="BF320" s="188"/>
      <c r="BG320" s="190"/>
      <c r="BH320" s="191"/>
      <c r="BI320" s="191"/>
      <c r="BJ320" s="190"/>
      <c r="BK320" s="190"/>
    </row>
    <row r="321" spans="1:63" hidden="1" x14ac:dyDescent="0.25">
      <c r="A321" s="186"/>
      <c r="B321" s="186"/>
      <c r="C321" s="187"/>
      <c r="D321" s="188"/>
      <c r="E321" s="188"/>
      <c r="F321" s="188"/>
      <c r="G321" s="188"/>
      <c r="H321" s="188"/>
      <c r="I321" s="189"/>
      <c r="J321" s="188"/>
      <c r="K321" s="190"/>
      <c r="L321" s="191"/>
      <c r="M321" s="191"/>
      <c r="N321" s="190"/>
      <c r="O321" s="190"/>
      <c r="Q321" s="186"/>
      <c r="R321" s="186"/>
      <c r="S321" s="187"/>
      <c r="T321" s="188"/>
      <c r="U321" s="191"/>
      <c r="V321" s="191"/>
      <c r="W321" s="191"/>
      <c r="X321" s="191"/>
      <c r="Y321" s="192"/>
      <c r="Z321" s="191"/>
      <c r="AA321" s="190"/>
      <c r="AB321" s="191"/>
      <c r="AC321" s="191"/>
      <c r="AD321" s="190"/>
      <c r="AE321" s="190"/>
      <c r="AG321" s="186"/>
      <c r="AH321" s="186"/>
      <c r="AI321" s="187"/>
      <c r="AJ321" s="188"/>
      <c r="AK321" s="188"/>
      <c r="AL321" s="188"/>
      <c r="AM321" s="188"/>
      <c r="AN321" s="188"/>
      <c r="AO321" s="189"/>
      <c r="AP321" s="188"/>
      <c r="AQ321" s="190"/>
      <c r="AR321" s="191"/>
      <c r="AS321" s="191"/>
      <c r="AT321" s="190"/>
      <c r="AU321" s="190"/>
      <c r="AW321" s="186"/>
      <c r="AX321" s="186"/>
      <c r="AY321" s="187"/>
      <c r="AZ321" s="188"/>
      <c r="BA321" s="188"/>
      <c r="BB321" s="188"/>
      <c r="BC321" s="188"/>
      <c r="BD321" s="188"/>
      <c r="BE321" s="189"/>
      <c r="BF321" s="188"/>
      <c r="BG321" s="190"/>
      <c r="BH321" s="191"/>
      <c r="BI321" s="191"/>
      <c r="BJ321" s="190"/>
      <c r="BK321" s="190"/>
    </row>
    <row r="322" spans="1:63" hidden="1" x14ac:dyDescent="0.25">
      <c r="A322" s="186"/>
      <c r="B322" s="186"/>
      <c r="C322" s="187"/>
      <c r="D322" s="188"/>
      <c r="E322" s="188"/>
      <c r="F322" s="188"/>
      <c r="G322" s="188"/>
      <c r="H322" s="188"/>
      <c r="I322" s="189"/>
      <c r="J322" s="188"/>
      <c r="K322" s="190"/>
      <c r="L322" s="191"/>
      <c r="M322" s="191"/>
      <c r="N322" s="190"/>
      <c r="O322" s="190"/>
      <c r="Q322" s="186"/>
      <c r="R322" s="186"/>
      <c r="S322" s="187"/>
      <c r="T322" s="188"/>
      <c r="U322" s="191"/>
      <c r="V322" s="191"/>
      <c r="W322" s="191"/>
      <c r="X322" s="191"/>
      <c r="Y322" s="192"/>
      <c r="Z322" s="191"/>
      <c r="AA322" s="190"/>
      <c r="AB322" s="191"/>
      <c r="AC322" s="191"/>
      <c r="AD322" s="190"/>
      <c r="AE322" s="188"/>
      <c r="AG322" s="186"/>
      <c r="AH322" s="186"/>
      <c r="AI322" s="187"/>
      <c r="AJ322" s="188"/>
      <c r="AK322" s="188"/>
      <c r="AL322" s="188"/>
      <c r="AM322" s="188"/>
      <c r="AN322" s="188"/>
      <c r="AO322" s="189"/>
      <c r="AP322" s="188"/>
      <c r="AQ322" s="190"/>
      <c r="AR322" s="191"/>
      <c r="AS322" s="191"/>
      <c r="AT322" s="190"/>
      <c r="AU322" s="190"/>
      <c r="AW322" s="186"/>
      <c r="AX322" s="186"/>
      <c r="AY322" s="187"/>
      <c r="AZ322" s="188"/>
      <c r="BA322" s="188"/>
      <c r="BB322" s="188"/>
      <c r="BC322" s="188"/>
      <c r="BD322" s="188"/>
      <c r="BE322" s="189"/>
      <c r="BF322" s="188"/>
      <c r="BG322" s="190"/>
      <c r="BH322" s="191"/>
      <c r="BI322" s="191"/>
      <c r="BJ322" s="190"/>
      <c r="BK322" s="190"/>
    </row>
    <row r="323" spans="1:63" hidden="1" x14ac:dyDescent="0.25">
      <c r="A323" s="186"/>
      <c r="B323" s="186"/>
      <c r="C323" s="187"/>
      <c r="D323" s="188"/>
      <c r="E323" s="188"/>
      <c r="F323" s="188"/>
      <c r="G323" s="188"/>
      <c r="H323" s="188"/>
      <c r="I323" s="189"/>
      <c r="J323" s="188"/>
      <c r="K323" s="190"/>
      <c r="L323" s="191"/>
      <c r="M323" s="191"/>
      <c r="N323" s="190"/>
      <c r="O323" s="190"/>
      <c r="Q323" s="186"/>
      <c r="R323" s="186"/>
      <c r="S323" s="187"/>
      <c r="T323" s="188"/>
      <c r="U323" s="191"/>
      <c r="V323" s="191"/>
      <c r="W323" s="191"/>
      <c r="X323" s="191"/>
      <c r="Y323" s="192"/>
      <c r="Z323" s="191"/>
      <c r="AA323" s="190"/>
      <c r="AB323" s="191"/>
      <c r="AC323" s="191"/>
      <c r="AD323" s="190"/>
      <c r="AE323" s="190"/>
      <c r="AG323" s="186"/>
      <c r="AH323" s="186"/>
      <c r="AI323" s="187"/>
      <c r="AJ323" s="188"/>
      <c r="AK323" s="188"/>
      <c r="AL323" s="188"/>
      <c r="AM323" s="188"/>
      <c r="AN323" s="188"/>
      <c r="AO323" s="189"/>
      <c r="AP323" s="188"/>
      <c r="AQ323" s="190"/>
      <c r="AR323" s="191"/>
      <c r="AS323" s="191"/>
      <c r="AT323" s="190"/>
      <c r="AU323" s="190"/>
      <c r="AW323" s="186"/>
      <c r="AX323" s="186"/>
      <c r="AY323" s="187"/>
      <c r="AZ323" s="188"/>
      <c r="BA323" s="188"/>
      <c r="BB323" s="188"/>
      <c r="BC323" s="188"/>
      <c r="BD323" s="188"/>
      <c r="BE323" s="189"/>
      <c r="BF323" s="188"/>
      <c r="BG323" s="190"/>
      <c r="BH323" s="191"/>
      <c r="BI323" s="191"/>
      <c r="BJ323" s="190"/>
      <c r="BK323" s="190"/>
    </row>
    <row r="324" spans="1:63" hidden="1" x14ac:dyDescent="0.25">
      <c r="A324" s="186"/>
      <c r="B324" s="186"/>
      <c r="C324" s="187"/>
      <c r="D324" s="188"/>
      <c r="E324" s="188"/>
      <c r="F324" s="188"/>
      <c r="G324" s="188"/>
      <c r="H324" s="188"/>
      <c r="I324" s="189"/>
      <c r="J324" s="188"/>
      <c r="K324" s="190"/>
      <c r="L324" s="191"/>
      <c r="M324" s="191"/>
      <c r="N324" s="190"/>
      <c r="O324" s="190"/>
      <c r="Q324" s="186"/>
      <c r="R324" s="186"/>
      <c r="S324" s="187"/>
      <c r="T324" s="188"/>
      <c r="U324" s="191"/>
      <c r="V324" s="191"/>
      <c r="W324" s="191"/>
      <c r="X324" s="191"/>
      <c r="Y324" s="192"/>
      <c r="Z324" s="191"/>
      <c r="AA324" s="190"/>
      <c r="AB324" s="191"/>
      <c r="AC324" s="191"/>
      <c r="AD324" s="190"/>
      <c r="AE324" s="190"/>
      <c r="AG324" s="186"/>
      <c r="AH324" s="186"/>
      <c r="AI324" s="187"/>
      <c r="AJ324" s="188"/>
      <c r="AK324" s="188"/>
      <c r="AL324" s="188"/>
      <c r="AM324" s="188"/>
      <c r="AN324" s="188"/>
      <c r="AO324" s="189"/>
      <c r="AP324" s="188"/>
      <c r="AQ324" s="190"/>
      <c r="AR324" s="191"/>
      <c r="AS324" s="191"/>
      <c r="AT324" s="190"/>
      <c r="AU324" s="190"/>
      <c r="AW324" s="186"/>
      <c r="AX324" s="186"/>
      <c r="AY324" s="187"/>
      <c r="AZ324" s="188"/>
      <c r="BA324" s="188"/>
      <c r="BB324" s="188"/>
      <c r="BC324" s="188"/>
      <c r="BD324" s="188"/>
      <c r="BE324" s="189"/>
      <c r="BF324" s="188"/>
      <c r="BG324" s="190"/>
      <c r="BH324" s="191"/>
      <c r="BI324" s="191"/>
      <c r="BJ324" s="190"/>
      <c r="BK324" s="190"/>
    </row>
    <row r="325" spans="1:63" hidden="1" x14ac:dyDescent="0.25">
      <c r="A325" s="186"/>
      <c r="B325" s="186"/>
      <c r="C325" s="187"/>
      <c r="D325" s="188"/>
      <c r="E325" s="188"/>
      <c r="F325" s="188"/>
      <c r="G325" s="188"/>
      <c r="H325" s="188"/>
      <c r="I325" s="189"/>
      <c r="J325" s="188"/>
      <c r="K325" s="190"/>
      <c r="L325" s="191"/>
      <c r="M325" s="191"/>
      <c r="N325" s="190"/>
      <c r="O325" s="190"/>
      <c r="Q325" s="186"/>
      <c r="R325" s="186"/>
      <c r="S325" s="187"/>
      <c r="T325" s="188"/>
      <c r="U325" s="191"/>
      <c r="V325" s="191"/>
      <c r="W325" s="191"/>
      <c r="X325" s="191"/>
      <c r="Y325" s="192"/>
      <c r="Z325" s="191"/>
      <c r="AA325" s="190"/>
      <c r="AB325" s="191"/>
      <c r="AC325" s="191"/>
      <c r="AD325" s="190"/>
      <c r="AE325" s="190"/>
      <c r="AG325" s="186"/>
      <c r="AH325" s="186"/>
      <c r="AI325" s="187"/>
      <c r="AJ325" s="188"/>
      <c r="AK325" s="188"/>
      <c r="AL325" s="188"/>
      <c r="AM325" s="188"/>
      <c r="AN325" s="188"/>
      <c r="AO325" s="189"/>
      <c r="AP325" s="188"/>
      <c r="AQ325" s="190"/>
      <c r="AR325" s="191"/>
      <c r="AS325" s="191"/>
      <c r="AT325" s="190"/>
      <c r="AU325" s="190"/>
      <c r="AW325" s="186"/>
      <c r="AX325" s="186"/>
      <c r="AY325" s="187"/>
      <c r="AZ325" s="188"/>
      <c r="BA325" s="188"/>
      <c r="BB325" s="188"/>
      <c r="BC325" s="188"/>
      <c r="BD325" s="188"/>
      <c r="BE325" s="189"/>
      <c r="BF325" s="188"/>
      <c r="BG325" s="190"/>
      <c r="BH325" s="191"/>
      <c r="BI325" s="191"/>
      <c r="BJ325" s="190"/>
      <c r="BK325" s="190"/>
    </row>
    <row r="326" spans="1:63" hidden="1" x14ac:dyDescent="0.25">
      <c r="A326" s="186"/>
      <c r="B326" s="186"/>
      <c r="C326" s="187"/>
      <c r="D326" s="188"/>
      <c r="E326" s="188"/>
      <c r="F326" s="188"/>
      <c r="G326" s="188"/>
      <c r="H326" s="188"/>
      <c r="I326" s="189"/>
      <c r="J326" s="188"/>
      <c r="K326" s="190"/>
      <c r="L326" s="191"/>
      <c r="M326" s="191"/>
      <c r="N326" s="190"/>
      <c r="O326" s="190"/>
      <c r="Q326" s="186"/>
      <c r="R326" s="186"/>
      <c r="S326" s="187"/>
      <c r="T326" s="188"/>
      <c r="U326" s="191"/>
      <c r="V326" s="191"/>
      <c r="W326" s="191"/>
      <c r="X326" s="191"/>
      <c r="Y326" s="192"/>
      <c r="Z326" s="191"/>
      <c r="AA326" s="190"/>
      <c r="AB326" s="191"/>
      <c r="AC326" s="191"/>
      <c r="AD326" s="190"/>
      <c r="AE326" s="188"/>
      <c r="AG326" s="186"/>
      <c r="AH326" s="186"/>
      <c r="AI326" s="187"/>
      <c r="AJ326" s="188"/>
      <c r="AK326" s="188"/>
      <c r="AL326" s="188"/>
      <c r="AM326" s="188"/>
      <c r="AN326" s="188"/>
      <c r="AO326" s="189"/>
      <c r="AP326" s="188"/>
      <c r="AQ326" s="190"/>
      <c r="AR326" s="191"/>
      <c r="AS326" s="191"/>
      <c r="AT326" s="190"/>
      <c r="AU326" s="190"/>
      <c r="AW326" s="186"/>
      <c r="AX326" s="186"/>
      <c r="AY326" s="187"/>
      <c r="AZ326" s="188"/>
      <c r="BA326" s="188"/>
      <c r="BB326" s="188"/>
      <c r="BC326" s="188"/>
      <c r="BD326" s="188"/>
      <c r="BE326" s="189"/>
      <c r="BF326" s="188"/>
      <c r="BG326" s="190"/>
      <c r="BH326" s="191"/>
      <c r="BI326" s="191"/>
      <c r="BJ326" s="190"/>
      <c r="BK326" s="190"/>
    </row>
    <row r="327" spans="1:63" hidden="1" x14ac:dyDescent="0.25">
      <c r="A327" s="186"/>
      <c r="B327" s="186"/>
      <c r="C327" s="187"/>
      <c r="D327" s="188"/>
      <c r="E327" s="188"/>
      <c r="F327" s="188"/>
      <c r="G327" s="188"/>
      <c r="H327" s="188"/>
      <c r="I327" s="189"/>
      <c r="J327" s="188"/>
      <c r="K327" s="190"/>
      <c r="L327" s="191"/>
      <c r="M327" s="191"/>
      <c r="N327" s="190"/>
      <c r="O327" s="190"/>
      <c r="Q327" s="186"/>
      <c r="R327" s="186"/>
      <c r="S327" s="187"/>
      <c r="T327" s="188"/>
      <c r="U327" s="191"/>
      <c r="V327" s="191"/>
      <c r="W327" s="191"/>
      <c r="X327" s="191"/>
      <c r="Y327" s="192"/>
      <c r="Z327" s="191"/>
      <c r="AA327" s="190"/>
      <c r="AB327" s="191"/>
      <c r="AC327" s="191"/>
      <c r="AD327" s="190"/>
      <c r="AE327" s="188"/>
      <c r="AG327" s="186"/>
      <c r="AH327" s="186"/>
      <c r="AI327" s="187"/>
      <c r="AJ327" s="188"/>
      <c r="AK327" s="188"/>
      <c r="AL327" s="188"/>
      <c r="AM327" s="188"/>
      <c r="AN327" s="188"/>
      <c r="AO327" s="189"/>
      <c r="AP327" s="188"/>
      <c r="AQ327" s="190"/>
      <c r="AR327" s="191"/>
      <c r="AS327" s="191"/>
      <c r="AT327" s="190"/>
      <c r="AU327" s="190"/>
      <c r="AW327" s="186"/>
      <c r="AX327" s="186"/>
      <c r="AY327" s="187"/>
      <c r="AZ327" s="188"/>
      <c r="BA327" s="188"/>
      <c r="BB327" s="188"/>
      <c r="BC327" s="188"/>
      <c r="BD327" s="188"/>
      <c r="BE327" s="189"/>
      <c r="BF327" s="188"/>
      <c r="BG327" s="190"/>
      <c r="BH327" s="191"/>
      <c r="BI327" s="191"/>
      <c r="BJ327" s="190"/>
      <c r="BK327" s="190"/>
    </row>
    <row r="328" spans="1:63" hidden="1" x14ac:dyDescent="0.25">
      <c r="A328" s="186"/>
      <c r="B328" s="186"/>
      <c r="C328" s="187"/>
      <c r="D328" s="188"/>
      <c r="E328" s="188"/>
      <c r="F328" s="188"/>
      <c r="G328" s="188"/>
      <c r="H328" s="188"/>
      <c r="I328" s="189"/>
      <c r="J328" s="188"/>
      <c r="K328" s="190"/>
      <c r="L328" s="191"/>
      <c r="M328" s="191"/>
      <c r="N328" s="190"/>
      <c r="O328" s="190"/>
      <c r="Q328" s="186"/>
      <c r="R328" s="186"/>
      <c r="S328" s="187"/>
      <c r="T328" s="188"/>
      <c r="U328" s="191"/>
      <c r="V328" s="191"/>
      <c r="W328" s="191"/>
      <c r="X328" s="191"/>
      <c r="Y328" s="192"/>
      <c r="Z328" s="191"/>
      <c r="AA328" s="190"/>
      <c r="AB328" s="191"/>
      <c r="AC328" s="191"/>
      <c r="AD328" s="190"/>
      <c r="AE328" s="190"/>
      <c r="AG328" s="186"/>
      <c r="AH328" s="186"/>
      <c r="AI328" s="187"/>
      <c r="AJ328" s="188"/>
      <c r="AK328" s="188"/>
      <c r="AL328" s="188"/>
      <c r="AM328" s="188"/>
      <c r="AN328" s="188"/>
      <c r="AO328" s="189"/>
      <c r="AP328" s="188"/>
      <c r="AQ328" s="190"/>
      <c r="AR328" s="191"/>
      <c r="AS328" s="191"/>
      <c r="AT328" s="190"/>
      <c r="AU328" s="190"/>
      <c r="AW328" s="186"/>
      <c r="AX328" s="186"/>
      <c r="AY328" s="187"/>
      <c r="AZ328" s="188"/>
      <c r="BA328" s="188"/>
      <c r="BB328" s="188"/>
      <c r="BC328" s="188"/>
      <c r="BD328" s="188"/>
      <c r="BE328" s="189"/>
      <c r="BF328" s="188"/>
      <c r="BG328" s="190"/>
      <c r="BH328" s="191"/>
      <c r="BI328" s="191"/>
      <c r="BJ328" s="190"/>
      <c r="BK328" s="190"/>
    </row>
    <row r="329" spans="1:63" hidden="1" x14ac:dyDescent="0.25">
      <c r="A329" s="186"/>
      <c r="B329" s="186"/>
      <c r="C329" s="187"/>
      <c r="D329" s="188"/>
      <c r="E329" s="188"/>
      <c r="F329" s="188"/>
      <c r="G329" s="188"/>
      <c r="H329" s="188"/>
      <c r="I329" s="189"/>
      <c r="J329" s="188"/>
      <c r="K329" s="190"/>
      <c r="L329" s="191"/>
      <c r="M329" s="191"/>
      <c r="N329" s="190"/>
      <c r="O329" s="190"/>
      <c r="Q329" s="186"/>
      <c r="R329" s="186"/>
      <c r="S329" s="187"/>
      <c r="T329" s="188"/>
      <c r="U329" s="191"/>
      <c r="V329" s="191"/>
      <c r="W329" s="191"/>
      <c r="X329" s="191"/>
      <c r="Y329" s="192"/>
      <c r="Z329" s="191"/>
      <c r="AA329" s="190"/>
      <c r="AB329" s="191"/>
      <c r="AC329" s="191"/>
      <c r="AD329" s="190"/>
      <c r="AE329" s="190"/>
      <c r="AG329" s="186"/>
      <c r="AH329" s="186"/>
      <c r="AI329" s="187"/>
      <c r="AJ329" s="188"/>
      <c r="AK329" s="188"/>
      <c r="AL329" s="188"/>
      <c r="AM329" s="188"/>
      <c r="AN329" s="188"/>
      <c r="AO329" s="189"/>
      <c r="AP329" s="188"/>
      <c r="AQ329" s="190"/>
      <c r="AR329" s="191"/>
      <c r="AS329" s="191"/>
      <c r="AT329" s="190"/>
      <c r="AU329" s="190"/>
      <c r="AW329" s="186"/>
      <c r="AX329" s="186"/>
      <c r="AY329" s="187"/>
      <c r="AZ329" s="188"/>
      <c r="BA329" s="188"/>
      <c r="BB329" s="188"/>
      <c r="BC329" s="188"/>
      <c r="BD329" s="188"/>
      <c r="BE329" s="189"/>
      <c r="BF329" s="188"/>
      <c r="BG329" s="190"/>
      <c r="BH329" s="191"/>
      <c r="BI329" s="191"/>
      <c r="BJ329" s="190"/>
      <c r="BK329" s="190"/>
    </row>
    <row r="330" spans="1:63" hidden="1" x14ac:dyDescent="0.25">
      <c r="A330" s="186"/>
      <c r="B330" s="186"/>
      <c r="C330" s="187"/>
      <c r="D330" s="188"/>
      <c r="E330" s="188"/>
      <c r="F330" s="188"/>
      <c r="G330" s="188"/>
      <c r="H330" s="188"/>
      <c r="I330" s="189"/>
      <c r="J330" s="188"/>
      <c r="K330" s="190"/>
      <c r="L330" s="191"/>
      <c r="M330" s="191"/>
      <c r="N330" s="190"/>
      <c r="O330" s="190"/>
      <c r="Q330" s="186"/>
      <c r="R330" s="186"/>
      <c r="S330" s="187"/>
      <c r="T330" s="188"/>
      <c r="U330" s="191"/>
      <c r="V330" s="191"/>
      <c r="W330" s="191"/>
      <c r="X330" s="191"/>
      <c r="Y330" s="192"/>
      <c r="Z330" s="191"/>
      <c r="AA330" s="190"/>
      <c r="AB330" s="191"/>
      <c r="AC330" s="191"/>
      <c r="AD330" s="190"/>
      <c r="AE330" s="190"/>
      <c r="AG330" s="186"/>
      <c r="AH330" s="186"/>
      <c r="AI330" s="187"/>
      <c r="AJ330" s="188"/>
      <c r="AK330" s="188"/>
      <c r="AL330" s="188"/>
      <c r="AM330" s="188"/>
      <c r="AN330" s="188"/>
      <c r="AO330" s="189"/>
      <c r="AP330" s="188"/>
      <c r="AQ330" s="190"/>
      <c r="AR330" s="191"/>
      <c r="AS330" s="191"/>
      <c r="AT330" s="190"/>
      <c r="AU330" s="190"/>
      <c r="AW330" s="186"/>
      <c r="AX330" s="186"/>
      <c r="AY330" s="187"/>
      <c r="AZ330" s="188"/>
      <c r="BA330" s="188"/>
      <c r="BB330" s="188"/>
      <c r="BC330" s="188"/>
      <c r="BD330" s="188"/>
      <c r="BE330" s="189"/>
      <c r="BF330" s="188"/>
      <c r="BG330" s="190"/>
      <c r="BH330" s="191"/>
      <c r="BI330" s="191"/>
      <c r="BJ330" s="190"/>
      <c r="BK330" s="190"/>
    </row>
    <row r="331" spans="1:63" hidden="1" x14ac:dyDescent="0.25">
      <c r="A331" s="186"/>
      <c r="B331" s="186"/>
      <c r="C331" s="187"/>
      <c r="D331" s="188"/>
      <c r="E331" s="188"/>
      <c r="F331" s="188"/>
      <c r="G331" s="188"/>
      <c r="H331" s="188"/>
      <c r="I331" s="189"/>
      <c r="J331" s="188"/>
      <c r="K331" s="190"/>
      <c r="L331" s="191"/>
      <c r="M331" s="191"/>
      <c r="N331" s="190"/>
      <c r="O331" s="190"/>
      <c r="Q331" s="186"/>
      <c r="R331" s="186"/>
      <c r="S331" s="187"/>
      <c r="T331" s="188"/>
      <c r="U331" s="191"/>
      <c r="V331" s="191"/>
      <c r="W331" s="191"/>
      <c r="X331" s="191"/>
      <c r="Y331" s="192"/>
      <c r="Z331" s="191"/>
      <c r="AA331" s="190"/>
      <c r="AB331" s="191"/>
      <c r="AC331" s="191"/>
      <c r="AD331" s="190"/>
      <c r="AE331" s="190"/>
      <c r="AG331" s="186"/>
      <c r="AH331" s="186"/>
      <c r="AI331" s="187"/>
      <c r="AJ331" s="188"/>
      <c r="AK331" s="188"/>
      <c r="AL331" s="188"/>
      <c r="AM331" s="188"/>
      <c r="AN331" s="188"/>
      <c r="AO331" s="189"/>
      <c r="AP331" s="188"/>
      <c r="AQ331" s="190"/>
      <c r="AR331" s="191"/>
      <c r="AS331" s="191"/>
      <c r="AT331" s="190"/>
      <c r="AU331" s="190"/>
      <c r="AW331" s="186"/>
      <c r="AX331" s="186"/>
      <c r="AY331" s="187"/>
      <c r="AZ331" s="188"/>
      <c r="BA331" s="188"/>
      <c r="BB331" s="188"/>
      <c r="BC331" s="188"/>
      <c r="BD331" s="188"/>
      <c r="BE331" s="189"/>
      <c r="BF331" s="188"/>
      <c r="BG331" s="190"/>
      <c r="BH331" s="191"/>
      <c r="BI331" s="191"/>
      <c r="BJ331" s="190"/>
      <c r="BK331" s="190"/>
    </row>
    <row r="332" spans="1:63" hidden="1" x14ac:dyDescent="0.25">
      <c r="A332" s="186"/>
      <c r="B332" s="186"/>
      <c r="C332" s="187"/>
      <c r="D332" s="188"/>
      <c r="E332" s="188"/>
      <c r="F332" s="188"/>
      <c r="G332" s="188"/>
      <c r="H332" s="188"/>
      <c r="I332" s="189"/>
      <c r="J332" s="188"/>
      <c r="K332" s="190"/>
      <c r="L332" s="191"/>
      <c r="M332" s="191"/>
      <c r="N332" s="190"/>
      <c r="O332" s="190"/>
      <c r="Q332" s="186"/>
      <c r="R332" s="186"/>
      <c r="S332" s="187"/>
      <c r="T332" s="188"/>
      <c r="U332" s="191"/>
      <c r="V332" s="191"/>
      <c r="W332" s="191"/>
      <c r="X332" s="191"/>
      <c r="Y332" s="192"/>
      <c r="Z332" s="191"/>
      <c r="AA332" s="190"/>
      <c r="AB332" s="191"/>
      <c r="AC332" s="191"/>
      <c r="AD332" s="190"/>
      <c r="AE332" s="190"/>
      <c r="AG332" s="186"/>
      <c r="AH332" s="186"/>
      <c r="AI332" s="187"/>
      <c r="AJ332" s="188"/>
      <c r="AK332" s="188"/>
      <c r="AL332" s="188"/>
      <c r="AM332" s="188"/>
      <c r="AN332" s="188"/>
      <c r="AO332" s="189"/>
      <c r="AP332" s="188"/>
      <c r="AQ332" s="190"/>
      <c r="AR332" s="191"/>
      <c r="AS332" s="191"/>
      <c r="AT332" s="190"/>
      <c r="AU332" s="190"/>
      <c r="AW332" s="186"/>
      <c r="AX332" s="186"/>
      <c r="AY332" s="187"/>
      <c r="AZ332" s="188"/>
      <c r="BA332" s="188"/>
      <c r="BB332" s="188"/>
      <c r="BC332" s="188"/>
      <c r="BD332" s="188"/>
      <c r="BE332" s="189"/>
      <c r="BF332" s="188"/>
      <c r="BG332" s="190"/>
      <c r="BH332" s="191"/>
      <c r="BI332" s="191"/>
      <c r="BJ332" s="190"/>
      <c r="BK332" s="190"/>
    </row>
    <row r="333" spans="1:63" hidden="1" x14ac:dyDescent="0.25">
      <c r="A333" s="186"/>
      <c r="B333" s="186"/>
      <c r="C333" s="187"/>
      <c r="D333" s="188"/>
      <c r="E333" s="188"/>
      <c r="F333" s="188"/>
      <c r="G333" s="188"/>
      <c r="H333" s="188"/>
      <c r="I333" s="189"/>
      <c r="J333" s="188"/>
      <c r="K333" s="190"/>
      <c r="L333" s="191"/>
      <c r="M333" s="191"/>
      <c r="N333" s="190"/>
      <c r="O333" s="190"/>
      <c r="Q333" s="186"/>
      <c r="R333" s="186"/>
      <c r="S333" s="187"/>
      <c r="T333" s="188"/>
      <c r="U333" s="191"/>
      <c r="V333" s="191"/>
      <c r="W333" s="191"/>
      <c r="X333" s="191"/>
      <c r="Y333" s="192"/>
      <c r="Z333" s="191"/>
      <c r="AA333" s="190"/>
      <c r="AB333" s="191"/>
      <c r="AC333" s="191"/>
      <c r="AD333" s="190"/>
      <c r="AE333" s="190"/>
      <c r="AG333" s="186"/>
      <c r="AH333" s="186"/>
      <c r="AI333" s="187"/>
      <c r="AJ333" s="188"/>
      <c r="AK333" s="188"/>
      <c r="AL333" s="188"/>
      <c r="AM333" s="188"/>
      <c r="AN333" s="188"/>
      <c r="AO333" s="189"/>
      <c r="AP333" s="188"/>
      <c r="AQ333" s="190"/>
      <c r="AR333" s="191"/>
      <c r="AS333" s="191"/>
      <c r="AT333" s="190"/>
      <c r="AU333" s="190"/>
      <c r="AW333" s="186"/>
      <c r="AX333" s="186"/>
      <c r="AY333" s="187"/>
      <c r="AZ333" s="188"/>
      <c r="BA333" s="188"/>
      <c r="BB333" s="188"/>
      <c r="BC333" s="188"/>
      <c r="BD333" s="188"/>
      <c r="BE333" s="189"/>
      <c r="BF333" s="188"/>
      <c r="BG333" s="190"/>
      <c r="BH333" s="191"/>
      <c r="BI333" s="191"/>
      <c r="BJ333" s="190"/>
      <c r="BK333" s="190"/>
    </row>
    <row r="334" spans="1:63" hidden="1" x14ac:dyDescent="0.25">
      <c r="A334" s="186"/>
      <c r="B334" s="186"/>
      <c r="C334" s="187"/>
      <c r="D334" s="188"/>
      <c r="E334" s="188"/>
      <c r="F334" s="188"/>
      <c r="G334" s="188"/>
      <c r="H334" s="188"/>
      <c r="I334" s="189"/>
      <c r="J334" s="188"/>
      <c r="K334" s="190"/>
      <c r="L334" s="191"/>
      <c r="M334" s="191"/>
      <c r="N334" s="190"/>
      <c r="O334" s="190"/>
      <c r="Q334" s="186"/>
      <c r="R334" s="186"/>
      <c r="S334" s="187"/>
      <c r="T334" s="188"/>
      <c r="U334" s="191"/>
      <c r="V334" s="191"/>
      <c r="W334" s="191"/>
      <c r="X334" s="191"/>
      <c r="Y334" s="192"/>
      <c r="Z334" s="191"/>
      <c r="AA334" s="190"/>
      <c r="AB334" s="191"/>
      <c r="AC334" s="191"/>
      <c r="AD334" s="190"/>
      <c r="AE334" s="188"/>
      <c r="AG334" s="186"/>
      <c r="AH334" s="186"/>
      <c r="AI334" s="187"/>
      <c r="AJ334" s="188"/>
      <c r="AK334" s="188"/>
      <c r="AL334" s="188"/>
      <c r="AM334" s="188"/>
      <c r="AN334" s="188"/>
      <c r="AO334" s="189"/>
      <c r="AP334" s="188"/>
      <c r="AQ334" s="190"/>
      <c r="AR334" s="191"/>
      <c r="AS334" s="191"/>
      <c r="AT334" s="190"/>
      <c r="AU334" s="190"/>
      <c r="AW334" s="186"/>
      <c r="AX334" s="186"/>
      <c r="AY334" s="187"/>
      <c r="AZ334" s="188"/>
      <c r="BA334" s="188"/>
      <c r="BB334" s="188"/>
      <c r="BC334" s="188"/>
      <c r="BD334" s="188"/>
      <c r="BE334" s="189"/>
      <c r="BF334" s="188"/>
      <c r="BG334" s="190"/>
      <c r="BH334" s="191"/>
      <c r="BI334" s="191"/>
      <c r="BJ334" s="190"/>
      <c r="BK334" s="190"/>
    </row>
    <row r="335" spans="1:63" hidden="1" x14ac:dyDescent="0.25">
      <c r="A335" s="186"/>
      <c r="B335" s="186"/>
      <c r="C335" s="187"/>
      <c r="D335" s="188"/>
      <c r="E335" s="188"/>
      <c r="F335" s="188"/>
      <c r="G335" s="188"/>
      <c r="H335" s="188"/>
      <c r="I335" s="189"/>
      <c r="J335" s="188"/>
      <c r="K335" s="190"/>
      <c r="L335" s="191"/>
      <c r="M335" s="191"/>
      <c r="N335" s="190"/>
      <c r="O335" s="190"/>
      <c r="Q335" s="186"/>
      <c r="R335" s="186"/>
      <c r="S335" s="187"/>
      <c r="T335" s="188"/>
      <c r="U335" s="191"/>
      <c r="V335" s="191"/>
      <c r="W335" s="191"/>
      <c r="X335" s="191"/>
      <c r="Y335" s="192"/>
      <c r="Z335" s="191"/>
      <c r="AA335" s="190"/>
      <c r="AB335" s="191"/>
      <c r="AC335" s="191"/>
      <c r="AD335" s="190"/>
      <c r="AE335" s="188"/>
      <c r="AG335" s="186"/>
      <c r="AH335" s="186"/>
      <c r="AI335" s="187"/>
      <c r="AJ335" s="188"/>
      <c r="AK335" s="188"/>
      <c r="AL335" s="188"/>
      <c r="AM335" s="188"/>
      <c r="AN335" s="188"/>
      <c r="AO335" s="189"/>
      <c r="AP335" s="188"/>
      <c r="AQ335" s="190"/>
      <c r="AR335" s="191"/>
      <c r="AS335" s="191"/>
      <c r="AT335" s="190"/>
      <c r="AU335" s="190"/>
      <c r="AW335" s="186"/>
      <c r="AX335" s="186"/>
      <c r="AY335" s="187"/>
      <c r="AZ335" s="188"/>
      <c r="BA335" s="188"/>
      <c r="BB335" s="188"/>
      <c r="BC335" s="188"/>
      <c r="BD335" s="188"/>
      <c r="BE335" s="189"/>
      <c r="BF335" s="188"/>
      <c r="BG335" s="190"/>
      <c r="BH335" s="191"/>
      <c r="BI335" s="191"/>
      <c r="BJ335" s="190"/>
      <c r="BK335" s="190"/>
    </row>
    <row r="336" spans="1:63" hidden="1" x14ac:dyDescent="0.25">
      <c r="A336" s="186"/>
      <c r="B336" s="186"/>
      <c r="C336" s="187"/>
      <c r="D336" s="188"/>
      <c r="E336" s="188"/>
      <c r="F336" s="188"/>
      <c r="G336" s="188"/>
      <c r="H336" s="188"/>
      <c r="I336" s="189"/>
      <c r="J336" s="188"/>
      <c r="K336" s="190"/>
      <c r="L336" s="191"/>
      <c r="M336" s="191"/>
      <c r="N336" s="190"/>
      <c r="O336" s="190"/>
      <c r="Q336" s="186"/>
      <c r="R336" s="186"/>
      <c r="S336" s="187"/>
      <c r="T336" s="188"/>
      <c r="U336" s="191"/>
      <c r="V336" s="191"/>
      <c r="W336" s="191"/>
      <c r="X336" s="191"/>
      <c r="Y336" s="192"/>
      <c r="Z336" s="191"/>
      <c r="AA336" s="190"/>
      <c r="AB336" s="191"/>
      <c r="AC336" s="191"/>
      <c r="AD336" s="190"/>
      <c r="AE336" s="188"/>
      <c r="AG336" s="186"/>
      <c r="AH336" s="186"/>
      <c r="AI336" s="187"/>
      <c r="AJ336" s="188"/>
      <c r="AK336" s="188"/>
      <c r="AL336" s="188"/>
      <c r="AM336" s="188"/>
      <c r="AN336" s="188"/>
      <c r="AO336" s="189"/>
      <c r="AP336" s="188"/>
      <c r="AQ336" s="190"/>
      <c r="AR336" s="191"/>
      <c r="AS336" s="191"/>
      <c r="AT336" s="190"/>
      <c r="AU336" s="190"/>
      <c r="AW336" s="186"/>
      <c r="AX336" s="186"/>
      <c r="AY336" s="187"/>
      <c r="AZ336" s="188"/>
      <c r="BA336" s="188"/>
      <c r="BB336" s="188"/>
      <c r="BC336" s="188"/>
      <c r="BD336" s="188"/>
      <c r="BE336" s="189"/>
      <c r="BF336" s="188"/>
      <c r="BG336" s="190"/>
      <c r="BH336" s="191"/>
      <c r="BI336" s="191"/>
      <c r="BJ336" s="190"/>
      <c r="BK336" s="190"/>
    </row>
    <row r="337" spans="1:63" hidden="1" x14ac:dyDescent="0.25">
      <c r="A337" s="186"/>
      <c r="B337" s="186"/>
      <c r="C337" s="187"/>
      <c r="D337" s="188"/>
      <c r="E337" s="188"/>
      <c r="F337" s="188"/>
      <c r="G337" s="188"/>
      <c r="H337" s="188"/>
      <c r="I337" s="189"/>
      <c r="J337" s="188"/>
      <c r="K337" s="190"/>
      <c r="L337" s="191"/>
      <c r="M337" s="191"/>
      <c r="N337" s="190"/>
      <c r="O337" s="190"/>
      <c r="Q337" s="186"/>
      <c r="R337" s="186"/>
      <c r="S337" s="187"/>
      <c r="T337" s="188"/>
      <c r="U337" s="191"/>
      <c r="V337" s="191"/>
      <c r="W337" s="191"/>
      <c r="X337" s="191"/>
      <c r="Y337" s="192"/>
      <c r="Z337" s="191"/>
      <c r="AA337" s="190"/>
      <c r="AB337" s="191"/>
      <c r="AC337" s="191"/>
      <c r="AD337" s="190"/>
      <c r="AE337" s="190"/>
      <c r="AG337" s="186"/>
      <c r="AH337" s="186"/>
      <c r="AI337" s="187"/>
      <c r="AJ337" s="188"/>
      <c r="AK337" s="188"/>
      <c r="AL337" s="188"/>
      <c r="AM337" s="188"/>
      <c r="AN337" s="188"/>
      <c r="AO337" s="189"/>
      <c r="AP337" s="188"/>
      <c r="AQ337" s="190"/>
      <c r="AR337" s="191"/>
      <c r="AS337" s="191"/>
      <c r="AT337" s="190"/>
      <c r="AU337" s="190"/>
      <c r="AW337" s="186"/>
      <c r="AX337" s="186"/>
      <c r="AY337" s="187"/>
      <c r="AZ337" s="188"/>
      <c r="BA337" s="188"/>
      <c r="BB337" s="188"/>
      <c r="BC337" s="188"/>
      <c r="BD337" s="188"/>
      <c r="BE337" s="189"/>
      <c r="BF337" s="188"/>
      <c r="BG337" s="190"/>
      <c r="BH337" s="191"/>
      <c r="BI337" s="191"/>
      <c r="BJ337" s="190"/>
      <c r="BK337" s="190"/>
    </row>
    <row r="338" spans="1:63" hidden="1" x14ac:dyDescent="0.25">
      <c r="A338" s="186"/>
      <c r="B338" s="186"/>
      <c r="C338" s="187"/>
      <c r="D338" s="188"/>
      <c r="E338" s="188"/>
      <c r="F338" s="188"/>
      <c r="G338" s="188"/>
      <c r="H338" s="188"/>
      <c r="I338" s="189"/>
      <c r="J338" s="188"/>
      <c r="K338" s="190"/>
      <c r="L338" s="191"/>
      <c r="M338" s="191"/>
      <c r="N338" s="190"/>
      <c r="O338" s="190"/>
      <c r="Q338" s="186"/>
      <c r="R338" s="186"/>
      <c r="S338" s="187"/>
      <c r="T338" s="188"/>
      <c r="U338" s="191"/>
      <c r="V338" s="191"/>
      <c r="W338" s="191"/>
      <c r="X338" s="191"/>
      <c r="Y338" s="192"/>
      <c r="Z338" s="191"/>
      <c r="AA338" s="190"/>
      <c r="AB338" s="191"/>
      <c r="AC338" s="191"/>
      <c r="AD338" s="190"/>
      <c r="AE338" s="190"/>
      <c r="AG338" s="186"/>
      <c r="AH338" s="186"/>
      <c r="AI338" s="187"/>
      <c r="AJ338" s="188"/>
      <c r="AK338" s="188"/>
      <c r="AL338" s="188"/>
      <c r="AM338" s="188"/>
      <c r="AN338" s="188"/>
      <c r="AO338" s="189"/>
      <c r="AP338" s="188"/>
      <c r="AQ338" s="190"/>
      <c r="AR338" s="191"/>
      <c r="AS338" s="191"/>
      <c r="AT338" s="190"/>
      <c r="AU338" s="190"/>
      <c r="AW338" s="186"/>
      <c r="AX338" s="186"/>
      <c r="AY338" s="187"/>
      <c r="AZ338" s="188"/>
      <c r="BA338" s="188"/>
      <c r="BB338" s="188"/>
      <c r="BC338" s="188"/>
      <c r="BD338" s="188"/>
      <c r="BE338" s="189"/>
      <c r="BF338" s="188"/>
      <c r="BG338" s="190"/>
      <c r="BH338" s="191"/>
      <c r="BI338" s="191"/>
      <c r="BJ338" s="190"/>
      <c r="BK338" s="190"/>
    </row>
    <row r="339" spans="1:63" hidden="1" x14ac:dyDescent="0.25">
      <c r="A339" s="186"/>
      <c r="B339" s="186"/>
      <c r="C339" s="187"/>
      <c r="D339" s="188"/>
      <c r="E339" s="188"/>
      <c r="F339" s="188"/>
      <c r="G339" s="188"/>
      <c r="H339" s="188"/>
      <c r="I339" s="189"/>
      <c r="J339" s="188"/>
      <c r="K339" s="190"/>
      <c r="L339" s="191"/>
      <c r="M339" s="191"/>
      <c r="N339" s="190"/>
      <c r="O339" s="190"/>
      <c r="Q339" s="186"/>
      <c r="R339" s="186"/>
      <c r="S339" s="187"/>
      <c r="T339" s="188"/>
      <c r="U339" s="191"/>
      <c r="V339" s="191"/>
      <c r="W339" s="191"/>
      <c r="X339" s="191"/>
      <c r="Y339" s="192"/>
      <c r="Z339" s="191"/>
      <c r="AA339" s="190"/>
      <c r="AB339" s="191"/>
      <c r="AC339" s="191"/>
      <c r="AD339" s="190"/>
      <c r="AE339" s="190"/>
      <c r="AG339" s="186"/>
      <c r="AH339" s="186"/>
      <c r="AI339" s="187"/>
      <c r="AJ339" s="188"/>
      <c r="AK339" s="188"/>
      <c r="AL339" s="188"/>
      <c r="AM339" s="188"/>
      <c r="AN339" s="188"/>
      <c r="AO339" s="189"/>
      <c r="AP339" s="188"/>
      <c r="AQ339" s="190"/>
      <c r="AR339" s="191"/>
      <c r="AS339" s="191"/>
      <c r="AT339" s="190"/>
      <c r="AU339" s="190"/>
      <c r="AW339" s="186"/>
      <c r="AX339" s="186"/>
      <c r="AY339" s="187"/>
      <c r="AZ339" s="188"/>
      <c r="BA339" s="188"/>
      <c r="BB339" s="188"/>
      <c r="BC339" s="188"/>
      <c r="BD339" s="188"/>
      <c r="BE339" s="189"/>
      <c r="BF339" s="188"/>
      <c r="BG339" s="190"/>
      <c r="BH339" s="191"/>
      <c r="BI339" s="191"/>
      <c r="BJ339" s="190"/>
      <c r="BK339" s="190"/>
    </row>
    <row r="340" spans="1:63" hidden="1" x14ac:dyDescent="0.25">
      <c r="A340" s="186"/>
      <c r="B340" s="186"/>
      <c r="C340" s="187"/>
      <c r="D340" s="188"/>
      <c r="E340" s="188"/>
      <c r="F340" s="188"/>
      <c r="G340" s="188"/>
      <c r="H340" s="188"/>
      <c r="I340" s="189"/>
      <c r="J340" s="188"/>
      <c r="K340" s="190"/>
      <c r="L340" s="191"/>
      <c r="M340" s="191"/>
      <c r="N340" s="190"/>
      <c r="O340" s="190"/>
      <c r="Q340" s="186"/>
      <c r="R340" s="186"/>
      <c r="S340" s="187"/>
      <c r="T340" s="188"/>
      <c r="U340" s="191"/>
      <c r="V340" s="191"/>
      <c r="W340" s="191"/>
      <c r="X340" s="191"/>
      <c r="Y340" s="192"/>
      <c r="Z340" s="191"/>
      <c r="AA340" s="190"/>
      <c r="AB340" s="191"/>
      <c r="AC340" s="191"/>
      <c r="AD340" s="190"/>
      <c r="AE340" s="190"/>
      <c r="AG340" s="186"/>
      <c r="AH340" s="186"/>
      <c r="AI340" s="187"/>
      <c r="AJ340" s="188"/>
      <c r="AK340" s="188"/>
      <c r="AL340" s="188"/>
      <c r="AM340" s="188"/>
      <c r="AN340" s="188"/>
      <c r="AO340" s="189"/>
      <c r="AP340" s="188"/>
      <c r="AQ340" s="190"/>
      <c r="AR340" s="191"/>
      <c r="AS340" s="191"/>
      <c r="AT340" s="190"/>
      <c r="AU340" s="190"/>
      <c r="AW340" s="186"/>
      <c r="AX340" s="186"/>
      <c r="AY340" s="187"/>
      <c r="AZ340" s="188"/>
      <c r="BA340" s="188"/>
      <c r="BB340" s="188"/>
      <c r="BC340" s="188"/>
      <c r="BD340" s="188"/>
      <c r="BE340" s="189"/>
      <c r="BF340" s="188"/>
      <c r="BG340" s="190"/>
      <c r="BH340" s="191"/>
      <c r="BI340" s="191"/>
      <c r="BJ340" s="190"/>
      <c r="BK340" s="190"/>
    </row>
    <row r="341" spans="1:63" hidden="1" x14ac:dyDescent="0.25">
      <c r="A341" s="186"/>
      <c r="B341" s="186"/>
      <c r="C341" s="187"/>
      <c r="D341" s="188"/>
      <c r="E341" s="188"/>
      <c r="F341" s="188"/>
      <c r="G341" s="188"/>
      <c r="H341" s="188"/>
      <c r="I341" s="189"/>
      <c r="J341" s="188"/>
      <c r="K341" s="190"/>
      <c r="L341" s="191"/>
      <c r="M341" s="191"/>
      <c r="N341" s="190"/>
      <c r="O341" s="190"/>
      <c r="Q341" s="186"/>
      <c r="R341" s="186"/>
      <c r="S341" s="187"/>
      <c r="T341" s="188"/>
      <c r="U341" s="191"/>
      <c r="V341" s="191"/>
      <c r="W341" s="191"/>
      <c r="X341" s="191"/>
      <c r="Y341" s="192"/>
      <c r="Z341" s="191"/>
      <c r="AA341" s="190"/>
      <c r="AB341" s="191"/>
      <c r="AC341" s="191"/>
      <c r="AD341" s="190"/>
      <c r="AE341" s="190"/>
      <c r="AG341" s="186"/>
      <c r="AH341" s="186"/>
      <c r="AI341" s="187"/>
      <c r="AJ341" s="188"/>
      <c r="AK341" s="188"/>
      <c r="AL341" s="188"/>
      <c r="AM341" s="188"/>
      <c r="AN341" s="188"/>
      <c r="AO341" s="189"/>
      <c r="AP341" s="188"/>
      <c r="AQ341" s="190"/>
      <c r="AR341" s="191"/>
      <c r="AS341" s="191"/>
      <c r="AT341" s="190"/>
      <c r="AU341" s="190"/>
      <c r="AW341" s="186"/>
      <c r="AX341" s="186"/>
      <c r="AY341" s="187"/>
      <c r="AZ341" s="188"/>
      <c r="BA341" s="188"/>
      <c r="BB341" s="188"/>
      <c r="BC341" s="188"/>
      <c r="BD341" s="188"/>
      <c r="BE341" s="189"/>
      <c r="BF341" s="188"/>
      <c r="BG341" s="190"/>
      <c r="BH341" s="191"/>
      <c r="BI341" s="191"/>
      <c r="BJ341" s="190"/>
      <c r="BK341" s="190"/>
    </row>
    <row r="342" spans="1:63" hidden="1" x14ac:dyDescent="0.25">
      <c r="A342" s="186"/>
      <c r="B342" s="186"/>
      <c r="C342" s="187"/>
      <c r="D342" s="188"/>
      <c r="E342" s="188"/>
      <c r="F342" s="188"/>
      <c r="G342" s="188"/>
      <c r="H342" s="188"/>
      <c r="I342" s="189"/>
      <c r="J342" s="188"/>
      <c r="K342" s="190"/>
      <c r="L342" s="191"/>
      <c r="M342" s="191"/>
      <c r="N342" s="190"/>
      <c r="O342" s="190"/>
      <c r="Q342" s="186"/>
      <c r="R342" s="186"/>
      <c r="S342" s="187"/>
      <c r="T342" s="188"/>
      <c r="U342" s="191"/>
      <c r="V342" s="191"/>
      <c r="W342" s="191"/>
      <c r="X342" s="191"/>
      <c r="Y342" s="192"/>
      <c r="Z342" s="191"/>
      <c r="AA342" s="190"/>
      <c r="AB342" s="191"/>
      <c r="AC342" s="191"/>
      <c r="AD342" s="190"/>
      <c r="AE342" s="190"/>
      <c r="AG342" s="186"/>
      <c r="AH342" s="186"/>
      <c r="AI342" s="187"/>
      <c r="AJ342" s="188"/>
      <c r="AK342" s="188"/>
      <c r="AL342" s="188"/>
      <c r="AM342" s="188"/>
      <c r="AN342" s="188"/>
      <c r="AO342" s="189"/>
      <c r="AP342" s="188"/>
      <c r="AQ342" s="190"/>
      <c r="AR342" s="191"/>
      <c r="AS342" s="191"/>
      <c r="AT342" s="190"/>
      <c r="AU342" s="190"/>
      <c r="AW342" s="186"/>
      <c r="AX342" s="186"/>
      <c r="AY342" s="187"/>
      <c r="AZ342" s="188"/>
      <c r="BA342" s="188"/>
      <c r="BB342" s="188"/>
      <c r="BC342" s="188"/>
      <c r="BD342" s="188"/>
      <c r="BE342" s="189"/>
      <c r="BF342" s="188"/>
      <c r="BG342" s="190"/>
      <c r="BH342" s="191"/>
      <c r="BI342" s="191"/>
      <c r="BJ342" s="190"/>
      <c r="BK342" s="190"/>
    </row>
    <row r="343" spans="1:63" hidden="1" x14ac:dyDescent="0.25">
      <c r="A343" s="186"/>
      <c r="B343" s="186"/>
      <c r="C343" s="187"/>
      <c r="D343" s="188"/>
      <c r="E343" s="188"/>
      <c r="F343" s="188"/>
      <c r="G343" s="188"/>
      <c r="H343" s="188"/>
      <c r="I343" s="189"/>
      <c r="J343" s="188"/>
      <c r="K343" s="190"/>
      <c r="L343" s="191"/>
      <c r="M343" s="191"/>
      <c r="N343" s="190"/>
      <c r="O343" s="190"/>
      <c r="Q343" s="186"/>
      <c r="R343" s="186"/>
      <c r="S343" s="187"/>
      <c r="T343" s="188"/>
      <c r="U343" s="191"/>
      <c r="V343" s="191"/>
      <c r="W343" s="191"/>
      <c r="X343" s="191"/>
      <c r="Y343" s="192"/>
      <c r="Z343" s="191"/>
      <c r="AA343" s="190"/>
      <c r="AB343" s="191"/>
      <c r="AC343" s="191"/>
      <c r="AD343" s="190"/>
      <c r="AE343" s="190"/>
      <c r="AG343" s="186"/>
      <c r="AH343" s="186"/>
      <c r="AI343" s="187"/>
      <c r="AJ343" s="188"/>
      <c r="AK343" s="188"/>
      <c r="AL343" s="188"/>
      <c r="AM343" s="188"/>
      <c r="AN343" s="188"/>
      <c r="AO343" s="189"/>
      <c r="AP343" s="188"/>
      <c r="AQ343" s="190"/>
      <c r="AR343" s="191"/>
      <c r="AS343" s="191"/>
      <c r="AT343" s="190"/>
      <c r="AU343" s="190"/>
      <c r="AW343" s="186"/>
      <c r="AX343" s="186"/>
      <c r="AY343" s="187"/>
      <c r="AZ343" s="188"/>
      <c r="BA343" s="188"/>
      <c r="BB343" s="188"/>
      <c r="BC343" s="188"/>
      <c r="BD343" s="188"/>
      <c r="BE343" s="189"/>
      <c r="BF343" s="188"/>
      <c r="BG343" s="190"/>
      <c r="BH343" s="191"/>
      <c r="BI343" s="191"/>
      <c r="BJ343" s="190"/>
      <c r="BK343" s="190"/>
    </row>
    <row r="344" spans="1:63" hidden="1" x14ac:dyDescent="0.25">
      <c r="A344" s="186"/>
      <c r="B344" s="186"/>
      <c r="C344" s="187"/>
      <c r="D344" s="188"/>
      <c r="E344" s="188"/>
      <c r="F344" s="188"/>
      <c r="G344" s="188"/>
      <c r="H344" s="188"/>
      <c r="I344" s="189"/>
      <c r="J344" s="188"/>
      <c r="K344" s="190"/>
      <c r="L344" s="191"/>
      <c r="M344" s="191"/>
      <c r="N344" s="190"/>
      <c r="O344" s="190"/>
      <c r="Q344" s="186"/>
      <c r="R344" s="186"/>
      <c r="S344" s="187"/>
      <c r="T344" s="188"/>
      <c r="U344" s="191"/>
      <c r="V344" s="191"/>
      <c r="W344" s="191"/>
      <c r="X344" s="191"/>
      <c r="Y344" s="192"/>
      <c r="Z344" s="191"/>
      <c r="AA344" s="190"/>
      <c r="AB344" s="191"/>
      <c r="AC344" s="191"/>
      <c r="AD344" s="190"/>
      <c r="AE344" s="190"/>
      <c r="AG344" s="186"/>
      <c r="AH344" s="186"/>
      <c r="AI344" s="187"/>
      <c r="AJ344" s="188"/>
      <c r="AK344" s="188"/>
      <c r="AL344" s="188"/>
      <c r="AM344" s="188"/>
      <c r="AN344" s="188"/>
      <c r="AO344" s="189"/>
      <c r="AP344" s="188"/>
      <c r="AQ344" s="190"/>
      <c r="AR344" s="191"/>
      <c r="AS344" s="191"/>
      <c r="AT344" s="190"/>
      <c r="AU344" s="190"/>
      <c r="AW344" s="186"/>
      <c r="AX344" s="186"/>
      <c r="AY344" s="187"/>
      <c r="AZ344" s="188"/>
      <c r="BA344" s="188"/>
      <c r="BB344" s="188"/>
      <c r="BC344" s="188"/>
      <c r="BD344" s="188"/>
      <c r="BE344" s="189"/>
      <c r="BF344" s="188"/>
      <c r="BG344" s="190"/>
      <c r="BH344" s="191"/>
      <c r="BI344" s="191"/>
      <c r="BJ344" s="190"/>
      <c r="BK344" s="190"/>
    </row>
    <row r="345" spans="1:63" hidden="1" x14ac:dyDescent="0.25">
      <c r="A345" s="186"/>
      <c r="B345" s="186"/>
      <c r="C345" s="187"/>
      <c r="D345" s="188"/>
      <c r="E345" s="188"/>
      <c r="F345" s="188"/>
      <c r="G345" s="188"/>
      <c r="H345" s="188"/>
      <c r="I345" s="189"/>
      <c r="J345" s="188"/>
      <c r="K345" s="190"/>
      <c r="L345" s="191"/>
      <c r="M345" s="191"/>
      <c r="N345" s="190"/>
      <c r="O345" s="190"/>
      <c r="Q345" s="186"/>
      <c r="R345" s="186"/>
      <c r="S345" s="187"/>
      <c r="T345" s="188"/>
      <c r="U345" s="191"/>
      <c r="V345" s="191"/>
      <c r="W345" s="191"/>
      <c r="X345" s="191"/>
      <c r="Y345" s="192"/>
      <c r="Z345" s="191"/>
      <c r="AA345" s="190"/>
      <c r="AB345" s="191"/>
      <c r="AC345" s="191"/>
      <c r="AD345" s="190"/>
      <c r="AE345" s="190"/>
      <c r="AG345" s="186"/>
      <c r="AH345" s="186"/>
      <c r="AI345" s="187"/>
      <c r="AJ345" s="188"/>
      <c r="AK345" s="188"/>
      <c r="AL345" s="188"/>
      <c r="AM345" s="188"/>
      <c r="AN345" s="188"/>
      <c r="AO345" s="189"/>
      <c r="AP345" s="188"/>
      <c r="AQ345" s="190"/>
      <c r="AR345" s="191"/>
      <c r="AS345" s="191"/>
      <c r="AT345" s="190"/>
      <c r="AU345" s="190"/>
      <c r="AW345" s="186"/>
      <c r="AX345" s="186"/>
      <c r="AY345" s="187"/>
      <c r="AZ345" s="188"/>
      <c r="BA345" s="188"/>
      <c r="BB345" s="188"/>
      <c r="BC345" s="188"/>
      <c r="BD345" s="188"/>
      <c r="BE345" s="189"/>
      <c r="BF345" s="188"/>
      <c r="BG345" s="190"/>
      <c r="BH345" s="191"/>
      <c r="BI345" s="191"/>
      <c r="BJ345" s="190"/>
      <c r="BK345" s="188"/>
    </row>
    <row r="346" spans="1:63" hidden="1" x14ac:dyDescent="0.25">
      <c r="A346" s="186"/>
      <c r="B346" s="186"/>
      <c r="C346" s="187"/>
      <c r="D346" s="188"/>
      <c r="E346" s="188"/>
      <c r="F346" s="188"/>
      <c r="G346" s="188"/>
      <c r="H346" s="188"/>
      <c r="I346" s="189"/>
      <c r="J346" s="188"/>
      <c r="K346" s="190"/>
      <c r="L346" s="191"/>
      <c r="M346" s="191"/>
      <c r="N346" s="190"/>
      <c r="O346" s="190"/>
      <c r="Q346" s="186"/>
      <c r="R346" s="186"/>
      <c r="S346" s="187"/>
      <c r="T346" s="188"/>
      <c r="U346" s="191"/>
      <c r="V346" s="191"/>
      <c r="W346" s="191"/>
      <c r="X346" s="191"/>
      <c r="Y346" s="192"/>
      <c r="Z346" s="191"/>
      <c r="AA346" s="190"/>
      <c r="AB346" s="191"/>
      <c r="AC346" s="191"/>
      <c r="AD346" s="190"/>
      <c r="AE346" s="190"/>
      <c r="AG346" s="186"/>
      <c r="AH346" s="186"/>
      <c r="AI346" s="187"/>
      <c r="AJ346" s="188"/>
      <c r="AK346" s="188"/>
      <c r="AL346" s="188"/>
      <c r="AM346" s="188"/>
      <c r="AN346" s="188"/>
      <c r="AO346" s="189"/>
      <c r="AP346" s="188"/>
      <c r="AQ346" s="190"/>
      <c r="AR346" s="191"/>
      <c r="AS346" s="191"/>
      <c r="AT346" s="190"/>
      <c r="AU346" s="190"/>
      <c r="AW346" s="186"/>
      <c r="AX346" s="186"/>
      <c r="AY346" s="187"/>
      <c r="AZ346" s="188"/>
      <c r="BA346" s="188"/>
      <c r="BB346" s="188"/>
      <c r="BC346" s="188"/>
      <c r="BD346" s="188"/>
      <c r="BE346" s="189"/>
      <c r="BF346" s="188"/>
      <c r="BG346" s="190"/>
      <c r="BH346" s="191"/>
      <c r="BI346" s="191"/>
      <c r="BJ346" s="190"/>
      <c r="BK346" s="190"/>
    </row>
    <row r="347" spans="1:63" hidden="1" x14ac:dyDescent="0.25">
      <c r="A347" s="186"/>
      <c r="B347" s="186"/>
      <c r="C347" s="187"/>
      <c r="D347" s="188"/>
      <c r="E347" s="188"/>
      <c r="F347" s="188"/>
      <c r="G347" s="188"/>
      <c r="H347" s="188"/>
      <c r="I347" s="189"/>
      <c r="J347" s="188"/>
      <c r="K347" s="190"/>
      <c r="L347" s="191"/>
      <c r="M347" s="191"/>
      <c r="N347" s="190"/>
      <c r="O347" s="190"/>
      <c r="Q347" s="186"/>
      <c r="R347" s="186"/>
      <c r="S347" s="187"/>
      <c r="T347" s="188"/>
      <c r="U347" s="191"/>
      <c r="V347" s="191"/>
      <c r="W347" s="191"/>
      <c r="X347" s="191"/>
      <c r="Y347" s="192"/>
      <c r="Z347" s="191"/>
      <c r="AA347" s="190"/>
      <c r="AB347" s="191"/>
      <c r="AC347" s="191"/>
      <c r="AD347" s="190"/>
      <c r="AE347" s="190"/>
      <c r="AG347" s="186"/>
      <c r="AH347" s="186"/>
      <c r="AI347" s="187"/>
      <c r="AJ347" s="188"/>
      <c r="AK347" s="188"/>
      <c r="AL347" s="188"/>
      <c r="AM347" s="188"/>
      <c r="AN347" s="188"/>
      <c r="AO347" s="189"/>
      <c r="AP347" s="188"/>
      <c r="AQ347" s="190"/>
      <c r="AR347" s="191"/>
      <c r="AS347" s="191"/>
      <c r="AT347" s="190"/>
      <c r="AU347" s="190"/>
      <c r="AW347" s="186"/>
      <c r="AX347" s="186"/>
      <c r="AY347" s="187"/>
      <c r="AZ347" s="188"/>
      <c r="BA347" s="188"/>
      <c r="BB347" s="188"/>
      <c r="BC347" s="188"/>
      <c r="BD347" s="188"/>
      <c r="BE347" s="189"/>
      <c r="BF347" s="188"/>
      <c r="BG347" s="190"/>
      <c r="BH347" s="191"/>
      <c r="BI347" s="191"/>
      <c r="BJ347" s="190"/>
      <c r="BK347" s="190"/>
    </row>
    <row r="348" spans="1:63" hidden="1" x14ac:dyDescent="0.25">
      <c r="A348" s="186"/>
      <c r="B348" s="186"/>
      <c r="C348" s="187"/>
      <c r="D348" s="188"/>
      <c r="E348" s="188"/>
      <c r="F348" s="188"/>
      <c r="G348" s="188"/>
      <c r="H348" s="188"/>
      <c r="I348" s="189"/>
      <c r="J348" s="188"/>
      <c r="K348" s="190"/>
      <c r="L348" s="191"/>
      <c r="M348" s="191"/>
      <c r="N348" s="190"/>
      <c r="O348" s="190"/>
      <c r="Q348" s="186"/>
      <c r="R348" s="186"/>
      <c r="S348" s="187"/>
      <c r="T348" s="188"/>
      <c r="U348" s="191"/>
      <c r="V348" s="191"/>
      <c r="W348" s="191"/>
      <c r="X348" s="191"/>
      <c r="Y348" s="192"/>
      <c r="Z348" s="191"/>
      <c r="AA348" s="190"/>
      <c r="AB348" s="191"/>
      <c r="AC348" s="191"/>
      <c r="AD348" s="190"/>
      <c r="AE348" s="190"/>
      <c r="AG348" s="186"/>
      <c r="AH348" s="186"/>
      <c r="AI348" s="187"/>
      <c r="AJ348" s="188"/>
      <c r="AK348" s="188"/>
      <c r="AL348" s="188"/>
      <c r="AM348" s="188"/>
      <c r="AN348" s="188"/>
      <c r="AO348" s="189"/>
      <c r="AP348" s="188"/>
      <c r="AQ348" s="190"/>
      <c r="AR348" s="191"/>
      <c r="AS348" s="191"/>
      <c r="AT348" s="190"/>
      <c r="AU348" s="190"/>
      <c r="AW348" s="186"/>
      <c r="AX348" s="186"/>
      <c r="AY348" s="187"/>
      <c r="AZ348" s="188"/>
      <c r="BA348" s="188"/>
      <c r="BB348" s="188"/>
      <c r="BC348" s="188"/>
      <c r="BD348" s="188"/>
      <c r="BE348" s="189"/>
      <c r="BF348" s="188"/>
      <c r="BG348" s="190"/>
      <c r="BH348" s="191"/>
      <c r="BI348" s="191"/>
      <c r="BJ348" s="190"/>
      <c r="BK348" s="190"/>
    </row>
    <row r="349" spans="1:63" hidden="1" x14ac:dyDescent="0.25">
      <c r="A349" s="186"/>
      <c r="B349" s="186"/>
      <c r="C349" s="187"/>
      <c r="D349" s="188"/>
      <c r="E349" s="188"/>
      <c r="F349" s="188"/>
      <c r="G349" s="188"/>
      <c r="H349" s="188"/>
      <c r="I349" s="189"/>
      <c r="J349" s="188"/>
      <c r="K349" s="190"/>
      <c r="L349" s="191"/>
      <c r="M349" s="191"/>
      <c r="N349" s="190"/>
      <c r="O349" s="190"/>
      <c r="Q349" s="186"/>
      <c r="R349" s="186"/>
      <c r="S349" s="187"/>
      <c r="T349" s="188"/>
      <c r="U349" s="191"/>
      <c r="V349" s="191"/>
      <c r="W349" s="191"/>
      <c r="X349" s="191"/>
      <c r="Y349" s="192"/>
      <c r="Z349" s="191"/>
      <c r="AA349" s="190"/>
      <c r="AB349" s="191"/>
      <c r="AC349" s="191"/>
      <c r="AD349" s="190"/>
      <c r="AE349" s="190"/>
      <c r="AG349" s="186"/>
      <c r="AH349" s="186"/>
      <c r="AI349" s="187"/>
      <c r="AJ349" s="188"/>
      <c r="AK349" s="188"/>
      <c r="AL349" s="188"/>
      <c r="AM349" s="188"/>
      <c r="AN349" s="188"/>
      <c r="AO349" s="189"/>
      <c r="AP349" s="188"/>
      <c r="AQ349" s="190"/>
      <c r="AR349" s="191"/>
      <c r="AS349" s="191"/>
      <c r="AT349" s="190"/>
      <c r="AU349" s="190"/>
      <c r="AW349" s="186"/>
      <c r="AX349" s="186"/>
      <c r="AY349" s="187"/>
      <c r="AZ349" s="188"/>
      <c r="BA349" s="188"/>
      <c r="BB349" s="188"/>
      <c r="BC349" s="188"/>
      <c r="BD349" s="188"/>
      <c r="BE349" s="189"/>
      <c r="BF349" s="188"/>
      <c r="BG349" s="190"/>
      <c r="BH349" s="191"/>
      <c r="BI349" s="191"/>
      <c r="BJ349" s="190"/>
      <c r="BK349" s="190"/>
    </row>
    <row r="350" spans="1:63" hidden="1" x14ac:dyDescent="0.25">
      <c r="A350" s="186"/>
      <c r="B350" s="186"/>
      <c r="C350" s="187"/>
      <c r="D350" s="188"/>
      <c r="E350" s="188"/>
      <c r="F350" s="188"/>
      <c r="G350" s="188"/>
      <c r="H350" s="188"/>
      <c r="I350" s="189"/>
      <c r="J350" s="188"/>
      <c r="K350" s="190"/>
      <c r="L350" s="191"/>
      <c r="M350" s="191"/>
      <c r="N350" s="190"/>
      <c r="O350" s="190"/>
      <c r="Q350" s="186"/>
      <c r="R350" s="186"/>
      <c r="S350" s="187"/>
      <c r="T350" s="188"/>
      <c r="U350" s="191"/>
      <c r="V350" s="191"/>
      <c r="W350" s="191"/>
      <c r="X350" s="191"/>
      <c r="Y350" s="192"/>
      <c r="Z350" s="191"/>
      <c r="AA350" s="190"/>
      <c r="AB350" s="191"/>
      <c r="AC350" s="191"/>
      <c r="AD350" s="190"/>
      <c r="AE350" s="190"/>
      <c r="AG350" s="186"/>
      <c r="AH350" s="186"/>
      <c r="AI350" s="187"/>
      <c r="AJ350" s="188"/>
      <c r="AK350" s="188"/>
      <c r="AL350" s="188"/>
      <c r="AM350" s="188"/>
      <c r="AN350" s="188"/>
      <c r="AO350" s="189"/>
      <c r="AP350" s="188"/>
      <c r="AQ350" s="190"/>
      <c r="AR350" s="191"/>
      <c r="AS350" s="191"/>
      <c r="AT350" s="190"/>
      <c r="AU350" s="190"/>
      <c r="AW350" s="186"/>
      <c r="AX350" s="186"/>
      <c r="AY350" s="187"/>
      <c r="AZ350" s="188"/>
      <c r="BA350" s="188"/>
      <c r="BB350" s="188"/>
      <c r="BC350" s="188"/>
      <c r="BD350" s="188"/>
      <c r="BE350" s="189"/>
      <c r="BF350" s="188"/>
      <c r="BG350" s="190"/>
      <c r="BH350" s="191"/>
      <c r="BI350" s="191"/>
      <c r="BJ350" s="190"/>
      <c r="BK350" s="190"/>
    </row>
    <row r="351" spans="1:63" hidden="1" x14ac:dyDescent="0.25">
      <c r="A351" s="186"/>
      <c r="B351" s="186"/>
      <c r="C351" s="187"/>
      <c r="D351" s="188"/>
      <c r="E351" s="188"/>
      <c r="F351" s="188"/>
      <c r="G351" s="188"/>
      <c r="H351" s="188"/>
      <c r="I351" s="189"/>
      <c r="J351" s="188"/>
      <c r="K351" s="190"/>
      <c r="L351" s="191"/>
      <c r="M351" s="191"/>
      <c r="N351" s="190"/>
      <c r="O351" s="190"/>
      <c r="Q351" s="186"/>
      <c r="R351" s="186"/>
      <c r="S351" s="187"/>
      <c r="T351" s="188"/>
      <c r="U351" s="191"/>
      <c r="V351" s="191"/>
      <c r="W351" s="191"/>
      <c r="X351" s="191"/>
      <c r="Y351" s="192"/>
      <c r="Z351" s="191"/>
      <c r="AA351" s="190"/>
      <c r="AB351" s="191"/>
      <c r="AC351" s="191"/>
      <c r="AD351" s="190"/>
      <c r="AE351" s="190"/>
      <c r="AG351" s="186"/>
      <c r="AH351" s="186"/>
      <c r="AI351" s="187"/>
      <c r="AJ351" s="188"/>
      <c r="AK351" s="188"/>
      <c r="AL351" s="188"/>
      <c r="AM351" s="188"/>
      <c r="AN351" s="188"/>
      <c r="AO351" s="189"/>
      <c r="AP351" s="188"/>
      <c r="AQ351" s="190"/>
      <c r="AR351" s="191"/>
      <c r="AS351" s="191"/>
      <c r="AT351" s="190"/>
      <c r="AU351" s="190"/>
      <c r="AW351" s="186"/>
      <c r="AX351" s="186"/>
      <c r="AY351" s="187"/>
      <c r="AZ351" s="188"/>
      <c r="BA351" s="188"/>
      <c r="BB351" s="188"/>
      <c r="BC351" s="188"/>
      <c r="BD351" s="188"/>
      <c r="BE351" s="189"/>
      <c r="BF351" s="188"/>
      <c r="BG351" s="190"/>
      <c r="BH351" s="191"/>
      <c r="BI351" s="191"/>
      <c r="BJ351" s="190"/>
      <c r="BK351" s="190"/>
    </row>
    <row r="352" spans="1:63" hidden="1" x14ac:dyDescent="0.25">
      <c r="A352" s="186"/>
      <c r="B352" s="186"/>
      <c r="C352" s="187"/>
      <c r="D352" s="188"/>
      <c r="E352" s="188"/>
      <c r="F352" s="188"/>
      <c r="G352" s="188"/>
      <c r="H352" s="188"/>
      <c r="I352" s="189"/>
      <c r="J352" s="188"/>
      <c r="K352" s="190"/>
      <c r="L352" s="191"/>
      <c r="M352" s="191"/>
      <c r="N352" s="190"/>
      <c r="O352" s="190"/>
      <c r="Q352" s="186"/>
      <c r="R352" s="186"/>
      <c r="S352" s="187"/>
      <c r="T352" s="188"/>
      <c r="U352" s="191"/>
      <c r="V352" s="191"/>
      <c r="W352" s="191"/>
      <c r="X352" s="191"/>
      <c r="Y352" s="192"/>
      <c r="Z352" s="191"/>
      <c r="AA352" s="190"/>
      <c r="AB352" s="191"/>
      <c r="AC352" s="191"/>
      <c r="AD352" s="190"/>
      <c r="AE352" s="188"/>
      <c r="AG352" s="186"/>
      <c r="AH352" s="186"/>
      <c r="AI352" s="187"/>
      <c r="AJ352" s="188"/>
      <c r="AK352" s="188"/>
      <c r="AL352" s="188"/>
      <c r="AM352" s="188"/>
      <c r="AN352" s="188"/>
      <c r="AO352" s="189"/>
      <c r="AP352" s="188"/>
      <c r="AQ352" s="190"/>
      <c r="AR352" s="191"/>
      <c r="AS352" s="191"/>
      <c r="AT352" s="190"/>
      <c r="AU352" s="190"/>
      <c r="AW352" s="186"/>
      <c r="AX352" s="186"/>
      <c r="AY352" s="187"/>
      <c r="AZ352" s="188"/>
      <c r="BA352" s="188"/>
      <c r="BB352" s="188"/>
      <c r="BC352" s="188"/>
      <c r="BD352" s="188"/>
      <c r="BE352" s="189"/>
      <c r="BF352" s="188"/>
      <c r="BG352" s="190"/>
      <c r="BH352" s="191"/>
      <c r="BI352" s="191"/>
      <c r="BJ352" s="190"/>
      <c r="BK352" s="190"/>
    </row>
    <row r="353" spans="1:63" hidden="1" x14ac:dyDescent="0.25">
      <c r="A353" s="186"/>
      <c r="B353" s="186"/>
      <c r="C353" s="187"/>
      <c r="D353" s="188"/>
      <c r="E353" s="188"/>
      <c r="F353" s="188"/>
      <c r="G353" s="188"/>
      <c r="H353" s="188"/>
      <c r="I353" s="189"/>
      <c r="J353" s="188"/>
      <c r="K353" s="190"/>
      <c r="L353" s="191"/>
      <c r="M353" s="191"/>
      <c r="N353" s="190"/>
      <c r="O353" s="190"/>
      <c r="Q353" s="186"/>
      <c r="R353" s="186"/>
      <c r="S353" s="187"/>
      <c r="T353" s="188"/>
      <c r="U353" s="191"/>
      <c r="V353" s="191"/>
      <c r="W353" s="191"/>
      <c r="X353" s="191"/>
      <c r="Y353" s="192"/>
      <c r="Z353" s="191"/>
      <c r="AA353" s="190"/>
      <c r="AB353" s="191"/>
      <c r="AC353" s="191"/>
      <c r="AD353" s="190"/>
      <c r="AE353" s="188"/>
      <c r="AG353" s="186"/>
      <c r="AH353" s="186"/>
      <c r="AI353" s="187"/>
      <c r="AJ353" s="188"/>
      <c r="AK353" s="188"/>
      <c r="AL353" s="188"/>
      <c r="AM353" s="188"/>
      <c r="AN353" s="188"/>
      <c r="AO353" s="189"/>
      <c r="AP353" s="188"/>
      <c r="AQ353" s="190"/>
      <c r="AR353" s="191"/>
      <c r="AS353" s="191"/>
      <c r="AT353" s="190"/>
      <c r="AU353" s="190"/>
      <c r="AW353" s="186"/>
      <c r="AX353" s="186"/>
      <c r="AY353" s="187"/>
      <c r="AZ353" s="188"/>
      <c r="BA353" s="188"/>
      <c r="BB353" s="188"/>
      <c r="BC353" s="188"/>
      <c r="BD353" s="188"/>
      <c r="BE353" s="189"/>
      <c r="BF353" s="188"/>
      <c r="BG353" s="190"/>
      <c r="BH353" s="191"/>
      <c r="BI353" s="191"/>
      <c r="BJ353" s="190"/>
      <c r="BK353" s="190"/>
    </row>
    <row r="354" spans="1:63" hidden="1" x14ac:dyDescent="0.25">
      <c r="A354" s="186"/>
      <c r="B354" s="186"/>
      <c r="C354" s="187"/>
      <c r="D354" s="188"/>
      <c r="E354" s="188"/>
      <c r="F354" s="188"/>
      <c r="G354" s="188"/>
      <c r="H354" s="188"/>
      <c r="I354" s="189"/>
      <c r="J354" s="188"/>
      <c r="K354" s="190"/>
      <c r="L354" s="191"/>
      <c r="M354" s="191"/>
      <c r="N354" s="190"/>
      <c r="O354" s="190"/>
      <c r="Q354" s="186"/>
      <c r="R354" s="186"/>
      <c r="S354" s="187"/>
      <c r="T354" s="188"/>
      <c r="U354" s="191"/>
      <c r="V354" s="191"/>
      <c r="W354" s="191"/>
      <c r="X354" s="191"/>
      <c r="Y354" s="192"/>
      <c r="Z354" s="191"/>
      <c r="AA354" s="190"/>
      <c r="AB354" s="191"/>
      <c r="AC354" s="191"/>
      <c r="AD354" s="190"/>
      <c r="AE354" s="188"/>
      <c r="AG354" s="186"/>
      <c r="AH354" s="186"/>
      <c r="AI354" s="187"/>
      <c r="AJ354" s="188"/>
      <c r="AK354" s="188"/>
      <c r="AL354" s="188"/>
      <c r="AM354" s="188"/>
      <c r="AN354" s="188"/>
      <c r="AO354" s="189"/>
      <c r="AP354" s="188"/>
      <c r="AQ354" s="190"/>
      <c r="AR354" s="191"/>
      <c r="AS354" s="191"/>
      <c r="AT354" s="190"/>
      <c r="AU354" s="190"/>
      <c r="AW354" s="186"/>
      <c r="AX354" s="186"/>
      <c r="AY354" s="187"/>
      <c r="AZ354" s="188"/>
      <c r="BA354" s="188"/>
      <c r="BB354" s="188"/>
      <c r="BC354" s="188"/>
      <c r="BD354" s="188"/>
      <c r="BE354" s="189"/>
      <c r="BF354" s="188"/>
      <c r="BG354" s="190"/>
      <c r="BH354" s="191"/>
      <c r="BI354" s="191"/>
      <c r="BJ354" s="190"/>
      <c r="BK354" s="190"/>
    </row>
    <row r="355" spans="1:63" hidden="1" x14ac:dyDescent="0.25">
      <c r="A355" s="186"/>
      <c r="B355" s="186"/>
      <c r="C355" s="187"/>
      <c r="D355" s="188"/>
      <c r="E355" s="188"/>
      <c r="F355" s="188"/>
      <c r="G355" s="188"/>
      <c r="H355" s="188"/>
      <c r="I355" s="189"/>
      <c r="J355" s="188"/>
      <c r="K355" s="190"/>
      <c r="L355" s="191"/>
      <c r="M355" s="191"/>
      <c r="N355" s="190"/>
      <c r="O355" s="190"/>
      <c r="Q355" s="186"/>
      <c r="R355" s="186"/>
      <c r="S355" s="187"/>
      <c r="T355" s="188"/>
      <c r="U355" s="191"/>
      <c r="V355" s="191"/>
      <c r="W355" s="191"/>
      <c r="X355" s="191"/>
      <c r="Y355" s="192"/>
      <c r="Z355" s="191"/>
      <c r="AA355" s="190"/>
      <c r="AB355" s="191"/>
      <c r="AC355" s="191"/>
      <c r="AD355" s="190"/>
      <c r="AE355" s="188"/>
      <c r="AG355" s="186"/>
      <c r="AH355" s="186"/>
      <c r="AI355" s="187"/>
      <c r="AJ355" s="188"/>
      <c r="AK355" s="188"/>
      <c r="AL355" s="188"/>
      <c r="AM355" s="188"/>
      <c r="AN355" s="188"/>
      <c r="AO355" s="189"/>
      <c r="AP355" s="188"/>
      <c r="AQ355" s="190"/>
      <c r="AR355" s="191"/>
      <c r="AS355" s="191"/>
      <c r="AT355" s="190"/>
      <c r="AU355" s="190"/>
      <c r="AW355" s="186"/>
      <c r="AX355" s="186"/>
      <c r="AY355" s="187"/>
      <c r="AZ355" s="188"/>
      <c r="BA355" s="188"/>
      <c r="BB355" s="188"/>
      <c r="BC355" s="188"/>
      <c r="BD355" s="188"/>
      <c r="BE355" s="189"/>
      <c r="BF355" s="188"/>
      <c r="BG355" s="190"/>
      <c r="BH355" s="191"/>
      <c r="BI355" s="191"/>
      <c r="BJ355" s="190"/>
      <c r="BK355" s="190"/>
    </row>
    <row r="356" spans="1:63" hidden="1" x14ac:dyDescent="0.25">
      <c r="A356" s="186"/>
      <c r="B356" s="186"/>
      <c r="C356" s="187"/>
      <c r="D356" s="188"/>
      <c r="E356" s="188"/>
      <c r="F356" s="188"/>
      <c r="G356" s="188"/>
      <c r="H356" s="188"/>
      <c r="I356" s="189"/>
      <c r="J356" s="188"/>
      <c r="K356" s="190"/>
      <c r="L356" s="191"/>
      <c r="M356" s="191"/>
      <c r="N356" s="190"/>
      <c r="O356" s="190"/>
      <c r="Q356" s="186"/>
      <c r="R356" s="186"/>
      <c r="S356" s="187"/>
      <c r="T356" s="188"/>
      <c r="U356" s="191"/>
      <c r="V356" s="191"/>
      <c r="W356" s="191"/>
      <c r="X356" s="191"/>
      <c r="Y356" s="192"/>
      <c r="Z356" s="191"/>
      <c r="AA356" s="190"/>
      <c r="AB356" s="191"/>
      <c r="AC356" s="191"/>
      <c r="AD356" s="190"/>
      <c r="AE356" s="190"/>
      <c r="AG356" s="186"/>
      <c r="AH356" s="186"/>
      <c r="AI356" s="187"/>
      <c r="AJ356" s="188"/>
      <c r="AK356" s="188"/>
      <c r="AL356" s="188"/>
      <c r="AM356" s="188"/>
      <c r="AN356" s="188"/>
      <c r="AO356" s="189"/>
      <c r="AP356" s="188"/>
      <c r="AQ356" s="190"/>
      <c r="AR356" s="191"/>
      <c r="AS356" s="191"/>
      <c r="AT356" s="190"/>
      <c r="AU356" s="190"/>
      <c r="AW356" s="186"/>
      <c r="AX356" s="186"/>
      <c r="AY356" s="187"/>
      <c r="AZ356" s="188"/>
      <c r="BA356" s="188"/>
      <c r="BB356" s="188"/>
      <c r="BC356" s="188"/>
      <c r="BD356" s="188"/>
      <c r="BE356" s="189"/>
      <c r="BF356" s="188"/>
      <c r="BG356" s="190"/>
      <c r="BH356" s="191"/>
      <c r="BI356" s="191"/>
      <c r="BJ356" s="190"/>
      <c r="BK356" s="190"/>
    </row>
    <row r="357" spans="1:63" hidden="1" x14ac:dyDescent="0.25">
      <c r="A357" s="186"/>
      <c r="B357" s="186"/>
      <c r="C357" s="187"/>
      <c r="D357" s="188"/>
      <c r="E357" s="188"/>
      <c r="F357" s="188"/>
      <c r="G357" s="188"/>
      <c r="H357" s="188"/>
      <c r="I357" s="189"/>
      <c r="J357" s="188"/>
      <c r="K357" s="190"/>
      <c r="L357" s="191"/>
      <c r="M357" s="191"/>
      <c r="N357" s="190"/>
      <c r="O357" s="190"/>
      <c r="Q357" s="186"/>
      <c r="R357" s="186"/>
      <c r="S357" s="187"/>
      <c r="T357" s="188"/>
      <c r="U357" s="191"/>
      <c r="V357" s="191"/>
      <c r="W357" s="191"/>
      <c r="X357" s="191"/>
      <c r="Y357" s="192"/>
      <c r="Z357" s="191"/>
      <c r="AA357" s="190"/>
      <c r="AB357" s="191"/>
      <c r="AC357" s="191"/>
      <c r="AD357" s="190"/>
      <c r="AE357" s="190"/>
      <c r="AG357" s="186"/>
      <c r="AH357" s="186"/>
      <c r="AI357" s="187"/>
      <c r="AJ357" s="188"/>
      <c r="AK357" s="188"/>
      <c r="AL357" s="188"/>
      <c r="AM357" s="188"/>
      <c r="AN357" s="188"/>
      <c r="AO357" s="189"/>
      <c r="AP357" s="188"/>
      <c r="AQ357" s="190"/>
      <c r="AR357" s="191"/>
      <c r="AS357" s="191"/>
      <c r="AT357" s="190"/>
      <c r="AU357" s="190"/>
      <c r="AW357" s="186"/>
      <c r="AX357" s="186"/>
      <c r="AY357" s="187"/>
      <c r="AZ357" s="188"/>
      <c r="BA357" s="188"/>
      <c r="BB357" s="188"/>
      <c r="BC357" s="188"/>
      <c r="BD357" s="188"/>
      <c r="BE357" s="189"/>
      <c r="BF357" s="188"/>
      <c r="BG357" s="190"/>
      <c r="BH357" s="191"/>
      <c r="BI357" s="191"/>
      <c r="BJ357" s="190"/>
      <c r="BK357" s="190"/>
    </row>
    <row r="358" spans="1:63" hidden="1" x14ac:dyDescent="0.25">
      <c r="A358" s="186"/>
      <c r="B358" s="186"/>
      <c r="C358" s="187"/>
      <c r="D358" s="188"/>
      <c r="E358" s="188"/>
      <c r="F358" s="188"/>
      <c r="G358" s="188"/>
      <c r="H358" s="188"/>
      <c r="I358" s="189"/>
      <c r="J358" s="188"/>
      <c r="K358" s="190"/>
      <c r="L358" s="191"/>
      <c r="M358" s="191"/>
      <c r="N358" s="190"/>
      <c r="O358" s="190"/>
      <c r="Q358" s="186"/>
      <c r="R358" s="186"/>
      <c r="S358" s="187"/>
      <c r="T358" s="188"/>
      <c r="U358" s="191"/>
      <c r="V358" s="191"/>
      <c r="W358" s="191"/>
      <c r="X358" s="191"/>
      <c r="Y358" s="192"/>
      <c r="Z358" s="191"/>
      <c r="AA358" s="190"/>
      <c r="AB358" s="191"/>
      <c r="AC358" s="191"/>
      <c r="AD358" s="190"/>
      <c r="AE358" s="190"/>
      <c r="AG358" s="186"/>
      <c r="AH358" s="186"/>
      <c r="AI358" s="187"/>
      <c r="AJ358" s="188"/>
      <c r="AK358" s="188"/>
      <c r="AL358" s="188"/>
      <c r="AM358" s="188"/>
      <c r="AN358" s="188"/>
      <c r="AO358" s="189"/>
      <c r="AP358" s="188"/>
      <c r="AQ358" s="190"/>
      <c r="AR358" s="191"/>
      <c r="AS358" s="191"/>
      <c r="AT358" s="190"/>
      <c r="AU358" s="190"/>
      <c r="AW358" s="186"/>
      <c r="AX358" s="186"/>
      <c r="AY358" s="187"/>
      <c r="AZ358" s="188"/>
      <c r="BA358" s="188"/>
      <c r="BB358" s="188"/>
      <c r="BC358" s="188"/>
      <c r="BD358" s="188"/>
      <c r="BE358" s="189"/>
      <c r="BF358" s="188"/>
      <c r="BG358" s="190"/>
      <c r="BH358" s="191"/>
      <c r="BI358" s="191"/>
      <c r="BJ358" s="190"/>
      <c r="BK358" s="190"/>
    </row>
    <row r="359" spans="1:63" hidden="1" x14ac:dyDescent="0.25">
      <c r="A359" s="186"/>
      <c r="B359" s="186"/>
      <c r="C359" s="187"/>
      <c r="D359" s="188"/>
      <c r="E359" s="188"/>
      <c r="F359" s="188"/>
      <c r="G359" s="188"/>
      <c r="H359" s="188"/>
      <c r="I359" s="189"/>
      <c r="J359" s="188"/>
      <c r="K359" s="190"/>
      <c r="L359" s="191"/>
      <c r="M359" s="191"/>
      <c r="N359" s="190"/>
      <c r="O359" s="190"/>
      <c r="Q359" s="186"/>
      <c r="R359" s="186"/>
      <c r="S359" s="187"/>
      <c r="T359" s="188"/>
      <c r="U359" s="191"/>
      <c r="V359" s="191"/>
      <c r="W359" s="191"/>
      <c r="X359" s="191"/>
      <c r="Y359" s="192"/>
      <c r="Z359" s="191"/>
      <c r="AA359" s="190"/>
      <c r="AB359" s="191"/>
      <c r="AC359" s="191"/>
      <c r="AD359" s="190"/>
      <c r="AE359" s="188"/>
      <c r="AG359" s="186"/>
      <c r="AH359" s="186"/>
      <c r="AI359" s="187"/>
      <c r="AJ359" s="188"/>
      <c r="AK359" s="188"/>
      <c r="AL359" s="188"/>
      <c r="AM359" s="188"/>
      <c r="AN359" s="188"/>
      <c r="AO359" s="189"/>
      <c r="AP359" s="188"/>
      <c r="AQ359" s="190"/>
      <c r="AR359" s="191"/>
      <c r="AS359" s="191"/>
      <c r="AT359" s="190"/>
      <c r="AU359" s="190"/>
      <c r="AW359" s="186"/>
      <c r="AX359" s="186"/>
      <c r="AY359" s="187"/>
      <c r="AZ359" s="188"/>
      <c r="BA359" s="188"/>
      <c r="BB359" s="188"/>
      <c r="BC359" s="188"/>
      <c r="BD359" s="188"/>
      <c r="BE359" s="189"/>
      <c r="BF359" s="188"/>
      <c r="BG359" s="190"/>
      <c r="BH359" s="191"/>
      <c r="BI359" s="191"/>
      <c r="BJ359" s="190"/>
      <c r="BK359" s="190"/>
    </row>
    <row r="360" spans="1:63" hidden="1" x14ac:dyDescent="0.25">
      <c r="A360" s="186"/>
      <c r="B360" s="186"/>
      <c r="C360" s="187"/>
      <c r="D360" s="188"/>
      <c r="E360" s="188"/>
      <c r="F360" s="188"/>
      <c r="G360" s="188"/>
      <c r="H360" s="188"/>
      <c r="I360" s="189"/>
      <c r="J360" s="188"/>
      <c r="K360" s="190"/>
      <c r="L360" s="191"/>
      <c r="M360" s="191"/>
      <c r="N360" s="190"/>
      <c r="O360" s="190"/>
      <c r="Q360" s="186"/>
      <c r="R360" s="186"/>
      <c r="S360" s="187"/>
      <c r="T360" s="188"/>
      <c r="U360" s="191"/>
      <c r="V360" s="191"/>
      <c r="W360" s="191"/>
      <c r="X360" s="191"/>
      <c r="Y360" s="192"/>
      <c r="Z360" s="191"/>
      <c r="AA360" s="190"/>
      <c r="AB360" s="191"/>
      <c r="AC360" s="191"/>
      <c r="AD360" s="190"/>
      <c r="AE360" s="188"/>
      <c r="AG360" s="186"/>
      <c r="AH360" s="186"/>
      <c r="AI360" s="187"/>
      <c r="AJ360" s="188"/>
      <c r="AK360" s="188"/>
      <c r="AL360" s="188"/>
      <c r="AM360" s="188"/>
      <c r="AN360" s="188"/>
      <c r="AO360" s="189"/>
      <c r="AP360" s="188"/>
      <c r="AQ360" s="190"/>
      <c r="AR360" s="191"/>
      <c r="AS360" s="191"/>
      <c r="AT360" s="190"/>
      <c r="AU360" s="190"/>
      <c r="AW360" s="186"/>
      <c r="AX360" s="186"/>
      <c r="AY360" s="187"/>
      <c r="AZ360" s="188"/>
      <c r="BA360" s="188"/>
      <c r="BB360" s="188"/>
      <c r="BC360" s="188"/>
      <c r="BD360" s="188"/>
      <c r="BE360" s="189"/>
      <c r="BF360" s="188"/>
      <c r="BG360" s="190"/>
      <c r="BH360" s="191"/>
      <c r="BI360" s="191"/>
      <c r="BJ360" s="190"/>
      <c r="BK360" s="190"/>
    </row>
    <row r="361" spans="1:63" hidden="1" x14ac:dyDescent="0.25">
      <c r="A361" s="186"/>
      <c r="B361" s="186"/>
      <c r="C361" s="187"/>
      <c r="D361" s="188"/>
      <c r="E361" s="188"/>
      <c r="F361" s="188"/>
      <c r="G361" s="188"/>
      <c r="H361" s="188"/>
      <c r="I361" s="189"/>
      <c r="J361" s="188"/>
      <c r="K361" s="190"/>
      <c r="L361" s="191"/>
      <c r="M361" s="191"/>
      <c r="N361" s="190"/>
      <c r="O361" s="190"/>
      <c r="Q361" s="186"/>
      <c r="R361" s="186"/>
      <c r="S361" s="187"/>
      <c r="T361" s="188"/>
      <c r="U361" s="191"/>
      <c r="V361" s="191"/>
      <c r="W361" s="191"/>
      <c r="X361" s="191"/>
      <c r="Y361" s="192"/>
      <c r="Z361" s="191"/>
      <c r="AA361" s="190"/>
      <c r="AB361" s="191"/>
      <c r="AC361" s="191"/>
      <c r="AD361" s="190"/>
      <c r="AE361" s="190"/>
      <c r="AG361" s="186"/>
      <c r="AH361" s="186"/>
      <c r="AI361" s="187"/>
      <c r="AJ361" s="188"/>
      <c r="AK361" s="188"/>
      <c r="AL361" s="188"/>
      <c r="AM361" s="188"/>
      <c r="AN361" s="188"/>
      <c r="AO361" s="189"/>
      <c r="AP361" s="188"/>
      <c r="AQ361" s="190"/>
      <c r="AR361" s="191"/>
      <c r="AS361" s="191"/>
      <c r="AT361" s="190"/>
      <c r="AU361" s="190"/>
      <c r="AW361" s="186"/>
      <c r="AX361" s="186"/>
      <c r="AY361" s="187"/>
      <c r="AZ361" s="188"/>
      <c r="BA361" s="188"/>
      <c r="BB361" s="188"/>
      <c r="BC361" s="188"/>
      <c r="BD361" s="188"/>
      <c r="BE361" s="189"/>
      <c r="BF361" s="188"/>
      <c r="BG361" s="190"/>
      <c r="BH361" s="191"/>
      <c r="BI361" s="191"/>
      <c r="BJ361" s="190"/>
      <c r="BK361" s="190"/>
    </row>
    <row r="362" spans="1:63" hidden="1" x14ac:dyDescent="0.25">
      <c r="A362" s="186"/>
      <c r="B362" s="186"/>
      <c r="C362" s="187"/>
      <c r="D362" s="188"/>
      <c r="E362" s="188"/>
      <c r="F362" s="188"/>
      <c r="G362" s="188"/>
      <c r="H362" s="188"/>
      <c r="I362" s="189"/>
      <c r="J362" s="188"/>
      <c r="K362" s="190"/>
      <c r="L362" s="191"/>
      <c r="M362" s="191"/>
      <c r="N362" s="190"/>
      <c r="O362" s="190"/>
      <c r="Q362" s="186"/>
      <c r="R362" s="186"/>
      <c r="S362" s="187"/>
      <c r="T362" s="188"/>
      <c r="U362" s="191"/>
      <c r="V362" s="191"/>
      <c r="W362" s="191"/>
      <c r="X362" s="191"/>
      <c r="Y362" s="192"/>
      <c r="Z362" s="191"/>
      <c r="AA362" s="190"/>
      <c r="AB362" s="191"/>
      <c r="AC362" s="191"/>
      <c r="AD362" s="190"/>
      <c r="AE362" s="190"/>
      <c r="AG362" s="186"/>
      <c r="AH362" s="186"/>
      <c r="AI362" s="187"/>
      <c r="AJ362" s="188"/>
      <c r="AK362" s="188"/>
      <c r="AL362" s="188"/>
      <c r="AM362" s="188"/>
      <c r="AN362" s="188"/>
      <c r="AO362" s="189"/>
      <c r="AP362" s="188"/>
      <c r="AQ362" s="190"/>
      <c r="AR362" s="191"/>
      <c r="AS362" s="191"/>
      <c r="AT362" s="190"/>
      <c r="AU362" s="190"/>
      <c r="AW362" s="186"/>
      <c r="AX362" s="186"/>
      <c r="AY362" s="187"/>
      <c r="AZ362" s="188"/>
      <c r="BA362" s="188"/>
      <c r="BB362" s="188"/>
      <c r="BC362" s="188"/>
      <c r="BD362" s="188"/>
      <c r="BE362" s="189"/>
      <c r="BF362" s="188"/>
      <c r="BG362" s="190"/>
      <c r="BH362" s="191"/>
      <c r="BI362" s="191"/>
      <c r="BJ362" s="190"/>
      <c r="BK362" s="190"/>
    </row>
    <row r="363" spans="1:63" hidden="1" x14ac:dyDescent="0.25">
      <c r="A363" s="186"/>
      <c r="B363" s="186"/>
      <c r="C363" s="187"/>
      <c r="D363" s="188"/>
      <c r="E363" s="188"/>
      <c r="F363" s="188"/>
      <c r="G363" s="188"/>
      <c r="H363" s="188"/>
      <c r="I363" s="189"/>
      <c r="J363" s="188"/>
      <c r="K363" s="190"/>
      <c r="L363" s="191"/>
      <c r="M363" s="191"/>
      <c r="N363" s="190"/>
      <c r="O363" s="190"/>
      <c r="Q363" s="186"/>
      <c r="R363" s="186"/>
      <c r="S363" s="187"/>
      <c r="T363" s="188"/>
      <c r="U363" s="191"/>
      <c r="V363" s="191"/>
      <c r="W363" s="191"/>
      <c r="X363" s="191"/>
      <c r="Y363" s="192"/>
      <c r="Z363" s="191"/>
      <c r="AA363" s="190"/>
      <c r="AB363" s="191"/>
      <c r="AC363" s="191"/>
      <c r="AD363" s="190"/>
      <c r="AE363" s="188"/>
      <c r="AG363" s="186"/>
      <c r="AH363" s="186"/>
      <c r="AI363" s="187"/>
      <c r="AJ363" s="188"/>
      <c r="AK363" s="188"/>
      <c r="AL363" s="188"/>
      <c r="AM363" s="188"/>
      <c r="AN363" s="188"/>
      <c r="AO363" s="189"/>
      <c r="AP363" s="188"/>
      <c r="AQ363" s="190"/>
      <c r="AR363" s="191"/>
      <c r="AS363" s="191"/>
      <c r="AT363" s="190"/>
      <c r="AU363" s="190"/>
      <c r="AW363" s="186"/>
      <c r="AX363" s="186"/>
      <c r="AY363" s="187"/>
      <c r="AZ363" s="188"/>
      <c r="BA363" s="188"/>
      <c r="BB363" s="188"/>
      <c r="BC363" s="188"/>
      <c r="BD363" s="188"/>
      <c r="BE363" s="189"/>
      <c r="BF363" s="188"/>
      <c r="BG363" s="190"/>
      <c r="BH363" s="191"/>
      <c r="BI363" s="191"/>
      <c r="BJ363" s="190"/>
      <c r="BK363" s="190"/>
    </row>
    <row r="364" spans="1:63" hidden="1" x14ac:dyDescent="0.25">
      <c r="A364" s="186"/>
      <c r="B364" s="186"/>
      <c r="C364" s="187"/>
      <c r="D364" s="188"/>
      <c r="E364" s="188"/>
      <c r="F364" s="188"/>
      <c r="G364" s="188"/>
      <c r="H364" s="188"/>
      <c r="I364" s="189"/>
      <c r="J364" s="188"/>
      <c r="K364" s="190"/>
      <c r="L364" s="191"/>
      <c r="M364" s="191"/>
      <c r="N364" s="190"/>
      <c r="O364" s="190"/>
      <c r="Q364" s="186"/>
      <c r="R364" s="186"/>
      <c r="S364" s="187"/>
      <c r="T364" s="188"/>
      <c r="U364" s="191"/>
      <c r="V364" s="191"/>
      <c r="W364" s="191"/>
      <c r="X364" s="191"/>
      <c r="Y364" s="192"/>
      <c r="Z364" s="191"/>
      <c r="AA364" s="190"/>
      <c r="AB364" s="191"/>
      <c r="AC364" s="191"/>
      <c r="AD364" s="190"/>
      <c r="AE364" s="188"/>
      <c r="AG364" s="186"/>
      <c r="AH364" s="186"/>
      <c r="AI364" s="187"/>
      <c r="AJ364" s="188"/>
      <c r="AK364" s="188"/>
      <c r="AL364" s="188"/>
      <c r="AM364" s="188"/>
      <c r="AN364" s="188"/>
      <c r="AO364" s="189"/>
      <c r="AP364" s="188"/>
      <c r="AQ364" s="190"/>
      <c r="AR364" s="191"/>
      <c r="AS364" s="191"/>
      <c r="AT364" s="190"/>
      <c r="AU364" s="190"/>
      <c r="AW364" s="186"/>
      <c r="AX364" s="186"/>
      <c r="AY364" s="187"/>
      <c r="AZ364" s="188"/>
      <c r="BA364" s="188"/>
      <c r="BB364" s="188"/>
      <c r="BC364" s="188"/>
      <c r="BD364" s="188"/>
      <c r="BE364" s="189"/>
      <c r="BF364" s="188"/>
      <c r="BG364" s="190"/>
      <c r="BH364" s="191"/>
      <c r="BI364" s="191"/>
      <c r="BJ364" s="190"/>
      <c r="BK364" s="190"/>
    </row>
    <row r="365" spans="1:63" hidden="1" x14ac:dyDescent="0.25">
      <c r="A365" s="186"/>
      <c r="B365" s="186"/>
      <c r="C365" s="187"/>
      <c r="D365" s="188"/>
      <c r="E365" s="188"/>
      <c r="F365" s="188"/>
      <c r="G365" s="188"/>
      <c r="H365" s="188"/>
      <c r="I365" s="189"/>
      <c r="J365" s="188"/>
      <c r="K365" s="190"/>
      <c r="L365" s="191"/>
      <c r="M365" s="191"/>
      <c r="N365" s="190"/>
      <c r="O365" s="190"/>
      <c r="Q365" s="186"/>
      <c r="R365" s="186"/>
      <c r="S365" s="187"/>
      <c r="T365" s="188"/>
      <c r="U365" s="191"/>
      <c r="V365" s="191"/>
      <c r="W365" s="191"/>
      <c r="X365" s="191"/>
      <c r="Y365" s="192"/>
      <c r="Z365" s="191"/>
      <c r="AA365" s="190"/>
      <c r="AB365" s="191"/>
      <c r="AC365" s="191"/>
      <c r="AD365" s="190"/>
      <c r="AE365" s="190"/>
      <c r="AG365" s="186"/>
      <c r="AH365" s="186"/>
      <c r="AI365" s="187"/>
      <c r="AJ365" s="188"/>
      <c r="AK365" s="188"/>
      <c r="AL365" s="188"/>
      <c r="AM365" s="188"/>
      <c r="AN365" s="188"/>
      <c r="AO365" s="189"/>
      <c r="AP365" s="188"/>
      <c r="AQ365" s="190"/>
      <c r="AR365" s="191"/>
      <c r="AS365" s="191"/>
      <c r="AT365" s="190"/>
      <c r="AU365" s="190"/>
      <c r="AW365" s="186"/>
      <c r="AX365" s="186"/>
      <c r="AY365" s="187"/>
      <c r="AZ365" s="188"/>
      <c r="BA365" s="188"/>
      <c r="BB365" s="188"/>
      <c r="BC365" s="188"/>
      <c r="BD365" s="188"/>
      <c r="BE365" s="189"/>
      <c r="BF365" s="188"/>
      <c r="BG365" s="190"/>
      <c r="BH365" s="191"/>
      <c r="BI365" s="191"/>
      <c r="BJ365" s="190"/>
      <c r="BK365" s="190"/>
    </row>
    <row r="366" spans="1:63" hidden="1" x14ac:dyDescent="0.25">
      <c r="A366" s="186"/>
      <c r="B366" s="186"/>
      <c r="C366" s="187"/>
      <c r="D366" s="188"/>
      <c r="E366" s="188"/>
      <c r="F366" s="188"/>
      <c r="G366" s="188"/>
      <c r="H366" s="188"/>
      <c r="I366" s="189"/>
      <c r="J366" s="188"/>
      <c r="K366" s="190"/>
      <c r="L366" s="191"/>
      <c r="M366" s="191"/>
      <c r="N366" s="190"/>
      <c r="O366" s="190"/>
      <c r="Q366" s="186"/>
      <c r="R366" s="186"/>
      <c r="S366" s="187"/>
      <c r="T366" s="188"/>
      <c r="U366" s="191"/>
      <c r="V366" s="191"/>
      <c r="W366" s="191"/>
      <c r="X366" s="191"/>
      <c r="Y366" s="192"/>
      <c r="Z366" s="191"/>
      <c r="AA366" s="190"/>
      <c r="AB366" s="191"/>
      <c r="AC366" s="191"/>
      <c r="AD366" s="190"/>
      <c r="AE366" s="188"/>
      <c r="AG366" s="186"/>
      <c r="AH366" s="186"/>
      <c r="AI366" s="187"/>
      <c r="AJ366" s="188"/>
      <c r="AK366" s="188"/>
      <c r="AL366" s="188"/>
      <c r="AM366" s="188"/>
      <c r="AN366" s="188"/>
      <c r="AO366" s="189"/>
      <c r="AP366" s="188"/>
      <c r="AQ366" s="190"/>
      <c r="AR366" s="191"/>
      <c r="AS366" s="191"/>
      <c r="AT366" s="190"/>
      <c r="AU366" s="190"/>
      <c r="AW366" s="186"/>
      <c r="AX366" s="186"/>
      <c r="AY366" s="187"/>
      <c r="AZ366" s="188"/>
      <c r="BA366" s="188"/>
      <c r="BB366" s="188"/>
      <c r="BC366" s="188"/>
      <c r="BD366" s="188"/>
      <c r="BE366" s="189"/>
      <c r="BF366" s="188"/>
      <c r="BG366" s="190"/>
      <c r="BH366" s="191"/>
      <c r="BI366" s="191"/>
      <c r="BJ366" s="190"/>
      <c r="BK366" s="190"/>
    </row>
    <row r="367" spans="1:63" hidden="1" x14ac:dyDescent="0.25">
      <c r="A367" s="186"/>
      <c r="B367" s="186"/>
      <c r="C367" s="187"/>
      <c r="D367" s="188"/>
      <c r="E367" s="188"/>
      <c r="F367" s="188"/>
      <c r="G367" s="188"/>
      <c r="H367" s="188"/>
      <c r="I367" s="189"/>
      <c r="J367" s="188"/>
      <c r="K367" s="190"/>
      <c r="L367" s="191"/>
      <c r="M367" s="191"/>
      <c r="N367" s="190"/>
      <c r="O367" s="190"/>
      <c r="Q367" s="186"/>
      <c r="R367" s="186"/>
      <c r="S367" s="187"/>
      <c r="T367" s="188"/>
      <c r="U367" s="191"/>
      <c r="V367" s="191"/>
      <c r="W367" s="191"/>
      <c r="X367" s="191"/>
      <c r="Y367" s="192"/>
      <c r="Z367" s="191"/>
      <c r="AA367" s="190"/>
      <c r="AB367" s="191"/>
      <c r="AC367" s="191"/>
      <c r="AD367" s="190"/>
      <c r="AE367" s="190"/>
      <c r="AG367" s="186"/>
      <c r="AH367" s="186"/>
      <c r="AI367" s="187"/>
      <c r="AJ367" s="188"/>
      <c r="AK367" s="188"/>
      <c r="AL367" s="188"/>
      <c r="AM367" s="188"/>
      <c r="AN367" s="188"/>
      <c r="AO367" s="189"/>
      <c r="AP367" s="188"/>
      <c r="AQ367" s="190"/>
      <c r="AR367" s="191"/>
      <c r="AS367" s="191"/>
      <c r="AT367" s="190"/>
      <c r="AU367" s="190"/>
      <c r="AW367" s="186"/>
      <c r="AX367" s="186"/>
      <c r="AY367" s="187"/>
      <c r="AZ367" s="188"/>
      <c r="BA367" s="188"/>
      <c r="BB367" s="188"/>
      <c r="BC367" s="188"/>
      <c r="BD367" s="188"/>
      <c r="BE367" s="189"/>
      <c r="BF367" s="188"/>
      <c r="BG367" s="190"/>
      <c r="BH367" s="191"/>
      <c r="BI367" s="191"/>
      <c r="BJ367" s="190"/>
      <c r="BK367" s="190"/>
    </row>
    <row r="368" spans="1:63" hidden="1" x14ac:dyDescent="0.25">
      <c r="A368" s="186"/>
      <c r="B368" s="186"/>
      <c r="C368" s="187"/>
      <c r="D368" s="188"/>
      <c r="E368" s="188"/>
      <c r="F368" s="188"/>
      <c r="G368" s="188"/>
      <c r="H368" s="188"/>
      <c r="I368" s="189"/>
      <c r="J368" s="188"/>
      <c r="K368" s="190"/>
      <c r="L368" s="191"/>
      <c r="M368" s="191"/>
      <c r="N368" s="190"/>
      <c r="O368" s="190"/>
      <c r="Q368" s="186"/>
      <c r="R368" s="186"/>
      <c r="S368" s="187"/>
      <c r="T368" s="188"/>
      <c r="U368" s="191"/>
      <c r="V368" s="191"/>
      <c r="W368" s="191"/>
      <c r="X368" s="191"/>
      <c r="Y368" s="192"/>
      <c r="Z368" s="191"/>
      <c r="AA368" s="190"/>
      <c r="AB368" s="191"/>
      <c r="AC368" s="191"/>
      <c r="AD368" s="190"/>
      <c r="AE368" s="190"/>
      <c r="AG368" s="186"/>
      <c r="AH368" s="186"/>
      <c r="AI368" s="187"/>
      <c r="AJ368" s="188"/>
      <c r="AK368" s="188"/>
      <c r="AL368" s="188"/>
      <c r="AM368" s="188"/>
      <c r="AN368" s="188"/>
      <c r="AO368" s="189"/>
      <c r="AP368" s="188"/>
      <c r="AQ368" s="190"/>
      <c r="AR368" s="191"/>
      <c r="AS368" s="191"/>
      <c r="AT368" s="190"/>
      <c r="AU368" s="190"/>
      <c r="AW368" s="186"/>
      <c r="AX368" s="186"/>
      <c r="AY368" s="187"/>
      <c r="AZ368" s="188"/>
      <c r="BA368" s="188"/>
      <c r="BB368" s="188"/>
      <c r="BC368" s="188"/>
      <c r="BD368" s="188"/>
      <c r="BE368" s="189"/>
      <c r="BF368" s="188"/>
      <c r="BG368" s="190"/>
      <c r="BH368" s="191"/>
      <c r="BI368" s="191"/>
      <c r="BJ368" s="190"/>
      <c r="BK368" s="190"/>
    </row>
    <row r="369" spans="1:63" hidden="1" x14ac:dyDescent="0.25">
      <c r="A369" s="186"/>
      <c r="B369" s="186"/>
      <c r="C369" s="187"/>
      <c r="D369" s="188"/>
      <c r="E369" s="188"/>
      <c r="F369" s="188"/>
      <c r="G369" s="188"/>
      <c r="H369" s="188"/>
      <c r="I369" s="189"/>
      <c r="J369" s="188"/>
      <c r="K369" s="190"/>
      <c r="L369" s="191"/>
      <c r="M369" s="191"/>
      <c r="N369" s="190"/>
      <c r="O369" s="190"/>
      <c r="Q369" s="186"/>
      <c r="R369" s="186"/>
      <c r="S369" s="187"/>
      <c r="T369" s="188"/>
      <c r="U369" s="191"/>
      <c r="V369" s="191"/>
      <c r="W369" s="191"/>
      <c r="X369" s="191"/>
      <c r="Y369" s="192"/>
      <c r="Z369" s="191"/>
      <c r="AA369" s="190"/>
      <c r="AB369" s="191"/>
      <c r="AC369" s="191"/>
      <c r="AD369" s="190"/>
      <c r="AE369" s="190"/>
      <c r="AG369" s="186"/>
      <c r="AH369" s="186"/>
      <c r="AI369" s="187"/>
      <c r="AJ369" s="188"/>
      <c r="AK369" s="188"/>
      <c r="AL369" s="188"/>
      <c r="AM369" s="188"/>
      <c r="AN369" s="188"/>
      <c r="AO369" s="189"/>
      <c r="AP369" s="188"/>
      <c r="AQ369" s="190"/>
      <c r="AR369" s="191"/>
      <c r="AS369" s="191"/>
      <c r="AT369" s="190"/>
      <c r="AU369" s="190"/>
      <c r="AW369" s="186"/>
      <c r="AX369" s="186"/>
      <c r="AY369" s="187"/>
      <c r="AZ369" s="188"/>
      <c r="BA369" s="188"/>
      <c r="BB369" s="188"/>
      <c r="BC369" s="188"/>
      <c r="BD369" s="188"/>
      <c r="BE369" s="189"/>
      <c r="BF369" s="188"/>
      <c r="BG369" s="190"/>
      <c r="BH369" s="191"/>
      <c r="BI369" s="191"/>
      <c r="BJ369" s="190"/>
      <c r="BK369" s="190"/>
    </row>
    <row r="370" spans="1:63" hidden="1" x14ac:dyDescent="0.25">
      <c r="A370" s="186"/>
      <c r="B370" s="186"/>
      <c r="C370" s="187"/>
      <c r="D370" s="188"/>
      <c r="E370" s="188"/>
      <c r="F370" s="188"/>
      <c r="G370" s="188"/>
      <c r="H370" s="188"/>
      <c r="I370" s="189"/>
      <c r="J370" s="188"/>
      <c r="K370" s="190"/>
      <c r="L370" s="191"/>
      <c r="M370" s="191"/>
      <c r="N370" s="190"/>
      <c r="O370" s="190"/>
      <c r="Q370" s="186"/>
      <c r="R370" s="186"/>
      <c r="S370" s="187"/>
      <c r="T370" s="188"/>
      <c r="U370" s="191"/>
      <c r="V370" s="191"/>
      <c r="W370" s="191"/>
      <c r="X370" s="191"/>
      <c r="Y370" s="192"/>
      <c r="Z370" s="191"/>
      <c r="AA370" s="190"/>
      <c r="AB370" s="191"/>
      <c r="AC370" s="191"/>
      <c r="AD370" s="190"/>
      <c r="AE370" s="190"/>
      <c r="AG370" s="186"/>
      <c r="AH370" s="186"/>
      <c r="AI370" s="187"/>
      <c r="AJ370" s="188"/>
      <c r="AK370" s="188"/>
      <c r="AL370" s="188"/>
      <c r="AM370" s="188"/>
      <c r="AN370" s="188"/>
      <c r="AO370" s="189"/>
      <c r="AP370" s="188"/>
      <c r="AQ370" s="190"/>
      <c r="AR370" s="191"/>
      <c r="AS370" s="191"/>
      <c r="AT370" s="190"/>
      <c r="AU370" s="190"/>
      <c r="AW370" s="186"/>
      <c r="AX370" s="186"/>
      <c r="AY370" s="187"/>
      <c r="AZ370" s="188"/>
      <c r="BA370" s="188"/>
      <c r="BB370" s="188"/>
      <c r="BC370" s="188"/>
      <c r="BD370" s="188"/>
      <c r="BE370" s="189"/>
      <c r="BF370" s="188"/>
      <c r="BG370" s="190"/>
      <c r="BH370" s="191"/>
      <c r="BI370" s="191"/>
      <c r="BJ370" s="190"/>
      <c r="BK370" s="190"/>
    </row>
    <row r="371" spans="1:63" hidden="1" x14ac:dyDescent="0.25">
      <c r="A371" s="186"/>
      <c r="B371" s="186"/>
      <c r="C371" s="187"/>
      <c r="D371" s="188"/>
      <c r="E371" s="188"/>
      <c r="F371" s="188"/>
      <c r="G371" s="188"/>
      <c r="H371" s="188"/>
      <c r="I371" s="189"/>
      <c r="J371" s="188"/>
      <c r="K371" s="190"/>
      <c r="L371" s="191"/>
      <c r="M371" s="191"/>
      <c r="N371" s="190"/>
      <c r="O371" s="190"/>
      <c r="Q371" s="186"/>
      <c r="R371" s="186"/>
      <c r="S371" s="187"/>
      <c r="T371" s="188"/>
      <c r="U371" s="191"/>
      <c r="V371" s="191"/>
      <c r="W371" s="191"/>
      <c r="X371" s="191"/>
      <c r="Y371" s="192"/>
      <c r="Z371" s="191"/>
      <c r="AA371" s="190"/>
      <c r="AB371" s="191"/>
      <c r="AC371" s="191"/>
      <c r="AD371" s="190"/>
      <c r="AE371" s="188"/>
      <c r="AG371" s="186"/>
      <c r="AH371" s="186"/>
      <c r="AI371" s="187"/>
      <c r="AJ371" s="188"/>
      <c r="AK371" s="188"/>
      <c r="AL371" s="188"/>
      <c r="AM371" s="188"/>
      <c r="AN371" s="188"/>
      <c r="AO371" s="189"/>
      <c r="AP371" s="188"/>
      <c r="AQ371" s="190"/>
      <c r="AR371" s="191"/>
      <c r="AS371" s="191"/>
      <c r="AT371" s="190"/>
      <c r="AU371" s="190"/>
      <c r="AW371" s="186"/>
      <c r="AX371" s="186"/>
      <c r="AY371" s="187"/>
      <c r="AZ371" s="188"/>
      <c r="BA371" s="188"/>
      <c r="BB371" s="188"/>
      <c r="BC371" s="188"/>
      <c r="BD371" s="188"/>
      <c r="BE371" s="189"/>
      <c r="BF371" s="188"/>
      <c r="BG371" s="190"/>
      <c r="BH371" s="191"/>
      <c r="BI371" s="191"/>
      <c r="BJ371" s="190"/>
      <c r="BK371" s="190"/>
    </row>
    <row r="372" spans="1:63" hidden="1" x14ac:dyDescent="0.25">
      <c r="A372" s="186"/>
      <c r="B372" s="186"/>
      <c r="C372" s="187"/>
      <c r="D372" s="188"/>
      <c r="E372" s="188"/>
      <c r="F372" s="188"/>
      <c r="G372" s="188"/>
      <c r="H372" s="188"/>
      <c r="I372" s="189"/>
      <c r="J372" s="188"/>
      <c r="K372" s="190"/>
      <c r="L372" s="191"/>
      <c r="M372" s="191"/>
      <c r="N372" s="190"/>
      <c r="O372" s="190"/>
      <c r="Q372" s="186"/>
      <c r="R372" s="186"/>
      <c r="S372" s="187"/>
      <c r="T372" s="188"/>
      <c r="U372" s="191"/>
      <c r="V372" s="191"/>
      <c r="W372" s="191"/>
      <c r="X372" s="191"/>
      <c r="Y372" s="192"/>
      <c r="Z372" s="191"/>
      <c r="AA372" s="190"/>
      <c r="AB372" s="191"/>
      <c r="AC372" s="191"/>
      <c r="AD372" s="190"/>
      <c r="AE372" s="190"/>
      <c r="AG372" s="186"/>
      <c r="AH372" s="186"/>
      <c r="AI372" s="187"/>
      <c r="AJ372" s="188"/>
      <c r="AK372" s="188"/>
      <c r="AL372" s="188"/>
      <c r="AM372" s="188"/>
      <c r="AN372" s="188"/>
      <c r="AO372" s="189"/>
      <c r="AP372" s="188"/>
      <c r="AQ372" s="190"/>
      <c r="AR372" s="191"/>
      <c r="AS372" s="191"/>
      <c r="AT372" s="190"/>
      <c r="AU372" s="190"/>
      <c r="AW372" s="186"/>
      <c r="AX372" s="186"/>
      <c r="AY372" s="187"/>
      <c r="AZ372" s="188"/>
      <c r="BA372" s="188"/>
      <c r="BB372" s="188"/>
      <c r="BC372" s="188"/>
      <c r="BD372" s="188"/>
      <c r="BE372" s="189"/>
      <c r="BF372" s="188"/>
      <c r="BG372" s="190"/>
      <c r="BH372" s="191"/>
      <c r="BI372" s="191"/>
      <c r="BJ372" s="190"/>
      <c r="BK372" s="190"/>
    </row>
    <row r="373" spans="1:63" hidden="1" x14ac:dyDescent="0.25">
      <c r="A373" s="186"/>
      <c r="B373" s="186"/>
      <c r="C373" s="187"/>
      <c r="D373" s="188"/>
      <c r="E373" s="188"/>
      <c r="F373" s="188"/>
      <c r="G373" s="188"/>
      <c r="H373" s="188"/>
      <c r="I373" s="189"/>
      <c r="J373" s="188"/>
      <c r="K373" s="190"/>
      <c r="L373" s="191"/>
      <c r="M373" s="191"/>
      <c r="N373" s="190"/>
      <c r="O373" s="190"/>
      <c r="Q373" s="186"/>
      <c r="R373" s="186"/>
      <c r="S373" s="187"/>
      <c r="T373" s="188"/>
      <c r="U373" s="191"/>
      <c r="V373" s="191"/>
      <c r="W373" s="191"/>
      <c r="X373" s="191"/>
      <c r="Y373" s="192"/>
      <c r="Z373" s="191"/>
      <c r="AA373" s="190"/>
      <c r="AB373" s="191"/>
      <c r="AC373" s="191"/>
      <c r="AD373" s="190"/>
      <c r="AE373" s="190"/>
      <c r="AG373" s="186"/>
      <c r="AH373" s="186"/>
      <c r="AI373" s="187"/>
      <c r="AJ373" s="188"/>
      <c r="AK373" s="188"/>
      <c r="AL373" s="188"/>
      <c r="AM373" s="188"/>
      <c r="AN373" s="188"/>
      <c r="AO373" s="189"/>
      <c r="AP373" s="188"/>
      <c r="AQ373" s="190"/>
      <c r="AR373" s="191"/>
      <c r="AS373" s="191"/>
      <c r="AT373" s="190"/>
      <c r="AU373" s="190"/>
      <c r="AW373" s="186"/>
      <c r="AX373" s="186"/>
      <c r="AY373" s="187"/>
      <c r="AZ373" s="188"/>
      <c r="BA373" s="188"/>
      <c r="BB373" s="188"/>
      <c r="BC373" s="188"/>
      <c r="BD373" s="188"/>
      <c r="BE373" s="189"/>
      <c r="BF373" s="188"/>
      <c r="BG373" s="190"/>
      <c r="BH373" s="191"/>
      <c r="BI373" s="191"/>
      <c r="BJ373" s="190"/>
      <c r="BK373" s="190"/>
    </row>
    <row r="374" spans="1:63" hidden="1" x14ac:dyDescent="0.25">
      <c r="A374" s="186"/>
      <c r="B374" s="186"/>
      <c r="C374" s="187"/>
      <c r="D374" s="188"/>
      <c r="E374" s="188"/>
      <c r="F374" s="188"/>
      <c r="G374" s="188"/>
      <c r="H374" s="188"/>
      <c r="I374" s="189"/>
      <c r="J374" s="188"/>
      <c r="K374" s="190"/>
      <c r="L374" s="191"/>
      <c r="M374" s="191"/>
      <c r="N374" s="190"/>
      <c r="O374" s="190"/>
      <c r="Q374" s="186"/>
      <c r="R374" s="186"/>
      <c r="S374" s="187"/>
      <c r="T374" s="188"/>
      <c r="U374" s="191"/>
      <c r="V374" s="191"/>
      <c r="W374" s="191"/>
      <c r="X374" s="191"/>
      <c r="Y374" s="192"/>
      <c r="Z374" s="191"/>
      <c r="AA374" s="190"/>
      <c r="AB374" s="191"/>
      <c r="AC374" s="191"/>
      <c r="AD374" s="190"/>
      <c r="AE374" s="188"/>
      <c r="AG374" s="186"/>
      <c r="AH374" s="186"/>
      <c r="AI374" s="187"/>
      <c r="AJ374" s="188"/>
      <c r="AK374" s="188"/>
      <c r="AL374" s="188"/>
      <c r="AM374" s="188"/>
      <c r="AN374" s="188"/>
      <c r="AO374" s="189"/>
      <c r="AP374" s="188"/>
      <c r="AQ374" s="190"/>
      <c r="AR374" s="191"/>
      <c r="AS374" s="191"/>
      <c r="AT374" s="190"/>
      <c r="AU374" s="190"/>
      <c r="AW374" s="186"/>
      <c r="AX374" s="186"/>
      <c r="AY374" s="187"/>
      <c r="AZ374" s="188"/>
      <c r="BA374" s="188"/>
      <c r="BB374" s="188"/>
      <c r="BC374" s="188"/>
      <c r="BD374" s="188"/>
      <c r="BE374" s="189"/>
      <c r="BF374" s="188"/>
      <c r="BG374" s="190"/>
      <c r="BH374" s="191"/>
      <c r="BI374" s="191"/>
      <c r="BJ374" s="190"/>
      <c r="BK374" s="190"/>
    </row>
    <row r="375" spans="1:63" hidden="1" x14ac:dyDescent="0.25">
      <c r="A375" s="186"/>
      <c r="B375" s="186"/>
      <c r="C375" s="187"/>
      <c r="D375" s="188"/>
      <c r="E375" s="188"/>
      <c r="F375" s="188"/>
      <c r="G375" s="188"/>
      <c r="H375" s="188"/>
      <c r="I375" s="189"/>
      <c r="J375" s="188"/>
      <c r="K375" s="190"/>
      <c r="L375" s="191"/>
      <c r="M375" s="191"/>
      <c r="N375" s="190"/>
      <c r="O375" s="190"/>
      <c r="Q375" s="186"/>
      <c r="R375" s="186"/>
      <c r="S375" s="187"/>
      <c r="T375" s="188"/>
      <c r="U375" s="191"/>
      <c r="V375" s="191"/>
      <c r="W375" s="191"/>
      <c r="X375" s="191"/>
      <c r="Y375" s="192"/>
      <c r="Z375" s="191"/>
      <c r="AA375" s="190"/>
      <c r="AB375" s="191"/>
      <c r="AC375" s="191"/>
      <c r="AD375" s="190"/>
      <c r="AE375" s="188"/>
      <c r="AG375" s="186"/>
      <c r="AH375" s="186"/>
      <c r="AI375" s="187"/>
      <c r="AJ375" s="188"/>
      <c r="AK375" s="188"/>
      <c r="AL375" s="188"/>
      <c r="AM375" s="188"/>
      <c r="AN375" s="188"/>
      <c r="AO375" s="189"/>
      <c r="AP375" s="188"/>
      <c r="AQ375" s="190"/>
      <c r="AR375" s="191"/>
      <c r="AS375" s="191"/>
      <c r="AT375" s="190"/>
      <c r="AU375" s="190"/>
      <c r="AW375" s="186"/>
      <c r="AX375" s="186"/>
      <c r="AY375" s="187"/>
      <c r="AZ375" s="188"/>
      <c r="BA375" s="188"/>
      <c r="BB375" s="188"/>
      <c r="BC375" s="188"/>
      <c r="BD375" s="188"/>
      <c r="BE375" s="189"/>
      <c r="BF375" s="188"/>
      <c r="BG375" s="190"/>
      <c r="BH375" s="191"/>
      <c r="BI375" s="191"/>
      <c r="BJ375" s="190"/>
      <c r="BK375" s="190"/>
    </row>
    <row r="376" spans="1:63" hidden="1" x14ac:dyDescent="0.25">
      <c r="A376" s="186"/>
      <c r="B376" s="186"/>
      <c r="C376" s="187"/>
      <c r="D376" s="188"/>
      <c r="E376" s="188"/>
      <c r="F376" s="188"/>
      <c r="G376" s="188"/>
      <c r="H376" s="188"/>
      <c r="I376" s="189"/>
      <c r="J376" s="188"/>
      <c r="K376" s="190"/>
      <c r="L376" s="191"/>
      <c r="M376" s="191"/>
      <c r="N376" s="190"/>
      <c r="O376" s="190"/>
      <c r="Q376" s="186"/>
      <c r="R376" s="186"/>
      <c r="S376" s="187"/>
      <c r="T376" s="188"/>
      <c r="U376" s="191"/>
      <c r="V376" s="191"/>
      <c r="W376" s="191"/>
      <c r="X376" s="191"/>
      <c r="Y376" s="192"/>
      <c r="Z376" s="191"/>
      <c r="AA376" s="190"/>
      <c r="AB376" s="191"/>
      <c r="AC376" s="191"/>
      <c r="AD376" s="190"/>
      <c r="AE376" s="190"/>
      <c r="AG376" s="186"/>
      <c r="AH376" s="186"/>
      <c r="AI376" s="187"/>
      <c r="AJ376" s="188"/>
      <c r="AK376" s="188"/>
      <c r="AL376" s="188"/>
      <c r="AM376" s="188"/>
      <c r="AN376" s="188"/>
      <c r="AO376" s="189"/>
      <c r="AP376" s="188"/>
      <c r="AQ376" s="190"/>
      <c r="AR376" s="191"/>
      <c r="AS376" s="191"/>
      <c r="AT376" s="190"/>
      <c r="AU376" s="190"/>
      <c r="AW376" s="186"/>
      <c r="AX376" s="186"/>
      <c r="AY376" s="187"/>
      <c r="AZ376" s="188"/>
      <c r="BA376" s="188"/>
      <c r="BB376" s="188"/>
      <c r="BC376" s="188"/>
      <c r="BD376" s="188"/>
      <c r="BE376" s="189"/>
      <c r="BF376" s="188"/>
      <c r="BG376" s="190"/>
      <c r="BH376" s="191"/>
      <c r="BI376" s="191"/>
      <c r="BJ376" s="190"/>
      <c r="BK376" s="190"/>
    </row>
    <row r="377" spans="1:63" hidden="1" x14ac:dyDescent="0.25">
      <c r="A377" s="186"/>
      <c r="B377" s="186"/>
      <c r="C377" s="187"/>
      <c r="D377" s="188"/>
      <c r="E377" s="188"/>
      <c r="F377" s="188"/>
      <c r="G377" s="188"/>
      <c r="H377" s="188"/>
      <c r="I377" s="189"/>
      <c r="J377" s="188"/>
      <c r="K377" s="190"/>
      <c r="L377" s="191"/>
      <c r="M377" s="191"/>
      <c r="N377" s="190"/>
      <c r="O377" s="190"/>
      <c r="Q377" s="186"/>
      <c r="R377" s="186"/>
      <c r="S377" s="187"/>
      <c r="T377" s="188"/>
      <c r="U377" s="191"/>
      <c r="V377" s="191"/>
      <c r="W377" s="191"/>
      <c r="X377" s="191"/>
      <c r="Y377" s="192"/>
      <c r="Z377" s="191"/>
      <c r="AA377" s="190"/>
      <c r="AB377" s="191"/>
      <c r="AC377" s="191"/>
      <c r="AD377" s="190"/>
      <c r="AE377" s="190"/>
      <c r="AG377" s="186"/>
      <c r="AH377" s="186"/>
      <c r="AI377" s="187"/>
      <c r="AJ377" s="188"/>
      <c r="AK377" s="188"/>
      <c r="AL377" s="188"/>
      <c r="AM377" s="188"/>
      <c r="AN377" s="188"/>
      <c r="AO377" s="189"/>
      <c r="AP377" s="188"/>
      <c r="AQ377" s="190"/>
      <c r="AR377" s="191"/>
      <c r="AS377" s="191"/>
      <c r="AT377" s="190"/>
      <c r="AU377" s="190"/>
      <c r="AW377" s="186"/>
      <c r="AX377" s="186"/>
      <c r="AY377" s="187"/>
      <c r="AZ377" s="188"/>
      <c r="BA377" s="188"/>
      <c r="BB377" s="188"/>
      <c r="BC377" s="188"/>
      <c r="BD377" s="188"/>
      <c r="BE377" s="189"/>
      <c r="BF377" s="188"/>
      <c r="BG377" s="190"/>
      <c r="BH377" s="191"/>
      <c r="BI377" s="191"/>
      <c r="BJ377" s="190"/>
      <c r="BK377" s="190"/>
    </row>
    <row r="378" spans="1:63" hidden="1" x14ac:dyDescent="0.25">
      <c r="A378" s="186"/>
      <c r="B378" s="186"/>
      <c r="C378" s="187"/>
      <c r="D378" s="188"/>
      <c r="E378" s="188"/>
      <c r="F378" s="188"/>
      <c r="G378" s="188"/>
      <c r="H378" s="188"/>
      <c r="I378" s="189"/>
      <c r="J378" s="188"/>
      <c r="K378" s="190"/>
      <c r="L378" s="191"/>
      <c r="M378" s="191"/>
      <c r="N378" s="190"/>
      <c r="O378" s="190"/>
      <c r="Q378" s="186"/>
      <c r="R378" s="186"/>
      <c r="S378" s="187"/>
      <c r="T378" s="188"/>
      <c r="U378" s="191"/>
      <c r="V378" s="191"/>
      <c r="W378" s="191"/>
      <c r="X378" s="191"/>
      <c r="Y378" s="192"/>
      <c r="Z378" s="191"/>
      <c r="AA378" s="190"/>
      <c r="AB378" s="191"/>
      <c r="AC378" s="191"/>
      <c r="AD378" s="190"/>
      <c r="AE378" s="188"/>
      <c r="AG378" s="186"/>
      <c r="AH378" s="186"/>
      <c r="AI378" s="187"/>
      <c r="AJ378" s="188"/>
      <c r="AK378" s="188"/>
      <c r="AL378" s="188"/>
      <c r="AM378" s="188"/>
      <c r="AN378" s="188"/>
      <c r="AO378" s="189"/>
      <c r="AP378" s="188"/>
      <c r="AQ378" s="190"/>
      <c r="AR378" s="191"/>
      <c r="AS378" s="191"/>
      <c r="AT378" s="190"/>
      <c r="AU378" s="190"/>
      <c r="AW378" s="186"/>
      <c r="AX378" s="186"/>
      <c r="AY378" s="187"/>
      <c r="AZ378" s="188"/>
      <c r="BA378" s="188"/>
      <c r="BB378" s="188"/>
      <c r="BC378" s="188"/>
      <c r="BD378" s="188"/>
      <c r="BE378" s="189"/>
      <c r="BF378" s="188"/>
      <c r="BG378" s="190"/>
      <c r="BH378" s="191"/>
      <c r="BI378" s="191"/>
      <c r="BJ378" s="190"/>
      <c r="BK378" s="190"/>
    </row>
    <row r="379" spans="1:63" hidden="1" x14ac:dyDescent="0.25">
      <c r="A379" s="186"/>
      <c r="B379" s="186"/>
      <c r="C379" s="187"/>
      <c r="D379" s="188"/>
      <c r="E379" s="188"/>
      <c r="F379" s="188"/>
      <c r="G379" s="188"/>
      <c r="H379" s="188"/>
      <c r="I379" s="189"/>
      <c r="J379" s="188"/>
      <c r="K379" s="190"/>
      <c r="L379" s="191"/>
      <c r="M379" s="191"/>
      <c r="N379" s="190"/>
      <c r="O379" s="190"/>
      <c r="Q379" s="186"/>
      <c r="R379" s="186"/>
      <c r="S379" s="187"/>
      <c r="T379" s="188"/>
      <c r="U379" s="191"/>
      <c r="V379" s="191"/>
      <c r="W379" s="191"/>
      <c r="X379" s="191"/>
      <c r="Y379" s="192"/>
      <c r="Z379" s="191"/>
      <c r="AA379" s="190"/>
      <c r="AB379" s="191"/>
      <c r="AC379" s="191"/>
      <c r="AD379" s="190"/>
      <c r="AE379" s="188"/>
      <c r="AG379" s="186"/>
      <c r="AH379" s="186"/>
      <c r="AI379" s="187"/>
      <c r="AJ379" s="188"/>
      <c r="AK379" s="188"/>
      <c r="AL379" s="188"/>
      <c r="AM379" s="188"/>
      <c r="AN379" s="188"/>
      <c r="AO379" s="189"/>
      <c r="AP379" s="188"/>
      <c r="AQ379" s="190"/>
      <c r="AR379" s="191"/>
      <c r="AS379" s="191"/>
      <c r="AT379" s="190"/>
      <c r="AU379" s="190"/>
      <c r="AW379" s="186"/>
      <c r="AX379" s="186"/>
      <c r="AY379" s="187"/>
      <c r="AZ379" s="188"/>
      <c r="BA379" s="188"/>
      <c r="BB379" s="188"/>
      <c r="BC379" s="188"/>
      <c r="BD379" s="188"/>
      <c r="BE379" s="189"/>
      <c r="BF379" s="188"/>
      <c r="BG379" s="190"/>
      <c r="BH379" s="191"/>
      <c r="BI379" s="191"/>
      <c r="BJ379" s="190"/>
      <c r="BK379" s="190"/>
    </row>
    <row r="380" spans="1:63" hidden="1" x14ac:dyDescent="0.25">
      <c r="A380" s="186"/>
      <c r="B380" s="186"/>
      <c r="C380" s="187"/>
      <c r="D380" s="188"/>
      <c r="E380" s="188"/>
      <c r="F380" s="188"/>
      <c r="G380" s="188"/>
      <c r="H380" s="188"/>
      <c r="I380" s="189"/>
      <c r="J380" s="188"/>
      <c r="K380" s="190"/>
      <c r="L380" s="191"/>
      <c r="M380" s="191"/>
      <c r="N380" s="190"/>
      <c r="O380" s="190"/>
      <c r="Q380" s="186"/>
      <c r="R380" s="186"/>
      <c r="S380" s="187"/>
      <c r="T380" s="188"/>
      <c r="U380" s="191"/>
      <c r="V380" s="191"/>
      <c r="W380" s="191"/>
      <c r="X380" s="191"/>
      <c r="Y380" s="192"/>
      <c r="Z380" s="191"/>
      <c r="AA380" s="190"/>
      <c r="AB380" s="191"/>
      <c r="AC380" s="191"/>
      <c r="AD380" s="190"/>
      <c r="AE380" s="188"/>
      <c r="AG380" s="186"/>
      <c r="AH380" s="186"/>
      <c r="AI380" s="187"/>
      <c r="AJ380" s="188"/>
      <c r="AK380" s="188"/>
      <c r="AL380" s="188"/>
      <c r="AM380" s="188"/>
      <c r="AN380" s="188"/>
      <c r="AO380" s="189"/>
      <c r="AP380" s="188"/>
      <c r="AQ380" s="190"/>
      <c r="AR380" s="191"/>
      <c r="AS380" s="191"/>
      <c r="AT380" s="190"/>
      <c r="AU380" s="190"/>
      <c r="AW380" s="186"/>
      <c r="AX380" s="186"/>
      <c r="AY380" s="187"/>
      <c r="AZ380" s="188"/>
      <c r="BA380" s="188"/>
      <c r="BB380" s="188"/>
      <c r="BC380" s="188"/>
      <c r="BD380" s="188"/>
      <c r="BE380" s="189"/>
      <c r="BF380" s="188"/>
      <c r="BG380" s="190"/>
      <c r="BH380" s="191"/>
      <c r="BI380" s="191"/>
      <c r="BJ380" s="190"/>
      <c r="BK380" s="190"/>
    </row>
    <row r="381" spans="1:63" hidden="1" x14ac:dyDescent="0.25">
      <c r="A381" s="186"/>
      <c r="B381" s="186"/>
      <c r="C381" s="187"/>
      <c r="D381" s="188"/>
      <c r="E381" s="188"/>
      <c r="F381" s="188"/>
      <c r="G381" s="188"/>
      <c r="H381" s="188"/>
      <c r="I381" s="189"/>
      <c r="J381" s="188"/>
      <c r="K381" s="190"/>
      <c r="L381" s="191"/>
      <c r="M381" s="191"/>
      <c r="N381" s="190"/>
      <c r="O381" s="190"/>
      <c r="Q381" s="186"/>
      <c r="R381" s="186"/>
      <c r="S381" s="187"/>
      <c r="T381" s="188"/>
      <c r="U381" s="191"/>
      <c r="V381" s="191"/>
      <c r="W381" s="191"/>
      <c r="X381" s="191"/>
      <c r="Y381" s="192"/>
      <c r="Z381" s="191"/>
      <c r="AA381" s="190"/>
      <c r="AB381" s="191"/>
      <c r="AC381" s="191"/>
      <c r="AD381" s="190"/>
      <c r="AE381" s="190"/>
      <c r="AG381" s="186"/>
      <c r="AH381" s="186"/>
      <c r="AI381" s="187"/>
      <c r="AJ381" s="188"/>
      <c r="AK381" s="188"/>
      <c r="AL381" s="188"/>
      <c r="AM381" s="188"/>
      <c r="AN381" s="188"/>
      <c r="AO381" s="189"/>
      <c r="AP381" s="188"/>
      <c r="AQ381" s="190"/>
      <c r="AR381" s="191"/>
      <c r="AS381" s="191"/>
      <c r="AT381" s="190"/>
      <c r="AU381" s="190"/>
      <c r="AW381" s="186"/>
      <c r="AX381" s="186"/>
      <c r="AY381" s="187"/>
      <c r="AZ381" s="188"/>
      <c r="BA381" s="188"/>
      <c r="BB381" s="188"/>
      <c r="BC381" s="188"/>
      <c r="BD381" s="188"/>
      <c r="BE381" s="189"/>
      <c r="BF381" s="188"/>
      <c r="BG381" s="190"/>
      <c r="BH381" s="191"/>
      <c r="BI381" s="191"/>
      <c r="BJ381" s="190"/>
      <c r="BK381" s="190"/>
    </row>
    <row r="382" spans="1:63" hidden="1" x14ac:dyDescent="0.25">
      <c r="A382" s="186"/>
      <c r="B382" s="186"/>
      <c r="C382" s="187"/>
      <c r="D382" s="188"/>
      <c r="E382" s="188"/>
      <c r="F382" s="188"/>
      <c r="G382" s="188"/>
      <c r="H382" s="188"/>
      <c r="I382" s="189"/>
      <c r="J382" s="188"/>
      <c r="K382" s="190"/>
      <c r="L382" s="191"/>
      <c r="M382" s="191"/>
      <c r="N382" s="190"/>
      <c r="O382" s="190"/>
      <c r="Q382" s="186"/>
      <c r="R382" s="186"/>
      <c r="S382" s="187"/>
      <c r="T382" s="188"/>
      <c r="U382" s="191"/>
      <c r="V382" s="191"/>
      <c r="W382" s="191"/>
      <c r="X382" s="191"/>
      <c r="Y382" s="192"/>
      <c r="Z382" s="191"/>
      <c r="AA382" s="190"/>
      <c r="AB382" s="191"/>
      <c r="AC382" s="191"/>
      <c r="AD382" s="190"/>
      <c r="AE382" s="190"/>
      <c r="AG382" s="186"/>
      <c r="AH382" s="186"/>
      <c r="AI382" s="187"/>
      <c r="AJ382" s="188"/>
      <c r="AK382" s="188"/>
      <c r="AL382" s="188"/>
      <c r="AM382" s="188"/>
      <c r="AN382" s="188"/>
      <c r="AO382" s="189"/>
      <c r="AP382" s="188"/>
      <c r="AQ382" s="190"/>
      <c r="AR382" s="191"/>
      <c r="AS382" s="191"/>
      <c r="AT382" s="190"/>
      <c r="AU382" s="190"/>
      <c r="AW382" s="186"/>
      <c r="AX382" s="186"/>
      <c r="AY382" s="187"/>
      <c r="AZ382" s="188"/>
      <c r="BA382" s="188"/>
      <c r="BB382" s="188"/>
      <c r="BC382" s="188"/>
      <c r="BD382" s="188"/>
      <c r="BE382" s="189"/>
      <c r="BF382" s="188"/>
      <c r="BG382" s="190"/>
      <c r="BH382" s="191"/>
      <c r="BI382" s="191"/>
      <c r="BJ382" s="190"/>
      <c r="BK382" s="190"/>
    </row>
    <row r="383" spans="1:63" hidden="1" x14ac:dyDescent="0.25">
      <c r="A383" s="186"/>
      <c r="B383" s="186"/>
      <c r="C383" s="187"/>
      <c r="D383" s="188"/>
      <c r="E383" s="188"/>
      <c r="F383" s="188"/>
      <c r="G383" s="188"/>
      <c r="H383" s="188"/>
      <c r="I383" s="189"/>
      <c r="J383" s="188"/>
      <c r="K383" s="190"/>
      <c r="L383" s="191"/>
      <c r="M383" s="191"/>
      <c r="N383" s="190"/>
      <c r="O383" s="190"/>
      <c r="Q383" s="186"/>
      <c r="R383" s="186"/>
      <c r="S383" s="187"/>
      <c r="T383" s="188"/>
      <c r="U383" s="191"/>
      <c r="V383" s="191"/>
      <c r="W383" s="191"/>
      <c r="X383" s="191"/>
      <c r="Y383" s="192"/>
      <c r="Z383" s="191"/>
      <c r="AA383" s="190"/>
      <c r="AB383" s="191"/>
      <c r="AC383" s="191"/>
      <c r="AD383" s="190"/>
      <c r="AE383" s="190"/>
      <c r="AG383" s="186"/>
      <c r="AH383" s="186"/>
      <c r="AI383" s="187"/>
      <c r="AJ383" s="188"/>
      <c r="AK383" s="188"/>
      <c r="AL383" s="188"/>
      <c r="AM383" s="188"/>
      <c r="AN383" s="188"/>
      <c r="AO383" s="189"/>
      <c r="AP383" s="188"/>
      <c r="AQ383" s="190"/>
      <c r="AR383" s="191"/>
      <c r="AS383" s="191"/>
      <c r="AT383" s="190"/>
      <c r="AU383" s="190"/>
      <c r="AW383" s="186"/>
      <c r="AX383" s="186"/>
      <c r="AY383" s="187"/>
      <c r="AZ383" s="188"/>
      <c r="BA383" s="188"/>
      <c r="BB383" s="188"/>
      <c r="BC383" s="188"/>
      <c r="BD383" s="188"/>
      <c r="BE383" s="189"/>
      <c r="BF383" s="188"/>
      <c r="BG383" s="190"/>
      <c r="BH383" s="191"/>
      <c r="BI383" s="191"/>
      <c r="BJ383" s="190"/>
      <c r="BK383" s="190"/>
    </row>
    <row r="384" spans="1:63" hidden="1" x14ac:dyDescent="0.25">
      <c r="A384" s="186"/>
      <c r="B384" s="186"/>
      <c r="C384" s="187"/>
      <c r="D384" s="188"/>
      <c r="E384" s="188"/>
      <c r="F384" s="188"/>
      <c r="G384" s="188"/>
      <c r="H384" s="188"/>
      <c r="I384" s="189"/>
      <c r="J384" s="188"/>
      <c r="K384" s="190"/>
      <c r="L384" s="191"/>
      <c r="M384" s="191"/>
      <c r="N384" s="190"/>
      <c r="O384" s="190"/>
      <c r="Q384" s="186"/>
      <c r="R384" s="186"/>
      <c r="S384" s="187"/>
      <c r="T384" s="188"/>
      <c r="U384" s="191"/>
      <c r="V384" s="191"/>
      <c r="W384" s="191"/>
      <c r="X384" s="191"/>
      <c r="Y384" s="192"/>
      <c r="Z384" s="191"/>
      <c r="AA384" s="190"/>
      <c r="AB384" s="191"/>
      <c r="AC384" s="191"/>
      <c r="AD384" s="190"/>
      <c r="AE384" s="190"/>
      <c r="AG384" s="186"/>
      <c r="AH384" s="186"/>
      <c r="AI384" s="187"/>
      <c r="AJ384" s="188"/>
      <c r="AK384" s="188"/>
      <c r="AL384" s="188"/>
      <c r="AM384" s="188"/>
      <c r="AN384" s="188"/>
      <c r="AO384" s="189"/>
      <c r="AP384" s="188"/>
      <c r="AQ384" s="190"/>
      <c r="AR384" s="191"/>
      <c r="AS384" s="191"/>
      <c r="AT384" s="190"/>
      <c r="AU384" s="190"/>
      <c r="AW384" s="186"/>
      <c r="AX384" s="186"/>
      <c r="AY384" s="187"/>
      <c r="AZ384" s="188"/>
      <c r="BA384" s="188"/>
      <c r="BB384" s="188"/>
      <c r="BC384" s="188"/>
      <c r="BD384" s="188"/>
      <c r="BE384" s="189"/>
      <c r="BF384" s="188"/>
      <c r="BG384" s="190"/>
      <c r="BH384" s="191"/>
      <c r="BI384" s="191"/>
      <c r="BJ384" s="190"/>
      <c r="BK384" s="190"/>
    </row>
    <row r="385" spans="1:63" hidden="1" x14ac:dyDescent="0.25">
      <c r="A385" s="186"/>
      <c r="B385" s="186"/>
      <c r="C385" s="187"/>
      <c r="D385" s="188"/>
      <c r="E385" s="188"/>
      <c r="F385" s="188"/>
      <c r="G385" s="188"/>
      <c r="H385" s="188"/>
      <c r="I385" s="189"/>
      <c r="J385" s="188"/>
      <c r="K385" s="190"/>
      <c r="L385" s="191"/>
      <c r="M385" s="191"/>
      <c r="N385" s="190"/>
      <c r="O385" s="190"/>
      <c r="Q385" s="186"/>
      <c r="R385" s="186"/>
      <c r="S385" s="187"/>
      <c r="T385" s="188"/>
      <c r="U385" s="191"/>
      <c r="V385" s="191"/>
      <c r="W385" s="191"/>
      <c r="X385" s="191"/>
      <c r="Y385" s="192"/>
      <c r="Z385" s="191"/>
      <c r="AA385" s="190"/>
      <c r="AB385" s="191"/>
      <c r="AC385" s="191"/>
      <c r="AD385" s="190"/>
      <c r="AE385" s="190"/>
      <c r="AG385" s="186"/>
      <c r="AH385" s="186"/>
      <c r="AI385" s="187"/>
      <c r="AJ385" s="188"/>
      <c r="AK385" s="188"/>
      <c r="AL385" s="188"/>
      <c r="AM385" s="188"/>
      <c r="AN385" s="188"/>
      <c r="AO385" s="189"/>
      <c r="AP385" s="188"/>
      <c r="AQ385" s="190"/>
      <c r="AR385" s="191"/>
      <c r="AS385" s="191"/>
      <c r="AT385" s="190"/>
      <c r="AU385" s="190"/>
      <c r="AW385" s="186"/>
      <c r="AX385" s="186"/>
      <c r="AY385" s="187"/>
      <c r="AZ385" s="188"/>
      <c r="BA385" s="188"/>
      <c r="BB385" s="188"/>
      <c r="BC385" s="188"/>
      <c r="BD385" s="188"/>
      <c r="BE385" s="189"/>
      <c r="BF385" s="188"/>
      <c r="BG385" s="190"/>
      <c r="BH385" s="191"/>
      <c r="BI385" s="191"/>
      <c r="BJ385" s="190"/>
      <c r="BK385" s="190"/>
    </row>
    <row r="386" spans="1:63" hidden="1" x14ac:dyDescent="0.25">
      <c r="A386" s="186"/>
      <c r="B386" s="186"/>
      <c r="C386" s="187"/>
      <c r="D386" s="188"/>
      <c r="E386" s="188"/>
      <c r="F386" s="188"/>
      <c r="G386" s="188"/>
      <c r="H386" s="188"/>
      <c r="I386" s="189"/>
      <c r="J386" s="188"/>
      <c r="K386" s="190"/>
      <c r="L386" s="191"/>
      <c r="M386" s="191"/>
      <c r="N386" s="190"/>
      <c r="O386" s="190"/>
      <c r="Q386" s="186"/>
      <c r="R386" s="186"/>
      <c r="S386" s="187"/>
      <c r="T386" s="188"/>
      <c r="U386" s="191"/>
      <c r="V386" s="191"/>
      <c r="W386" s="191"/>
      <c r="X386" s="191"/>
      <c r="Y386" s="192"/>
      <c r="Z386" s="191"/>
      <c r="AA386" s="190"/>
      <c r="AB386" s="191"/>
      <c r="AC386" s="191"/>
      <c r="AD386" s="190"/>
      <c r="AE386" s="190"/>
      <c r="AG386" s="186"/>
      <c r="AH386" s="186"/>
      <c r="AI386" s="187"/>
      <c r="AJ386" s="188"/>
      <c r="AK386" s="188"/>
      <c r="AL386" s="188"/>
      <c r="AM386" s="188"/>
      <c r="AN386" s="188"/>
      <c r="AO386" s="189"/>
      <c r="AP386" s="188"/>
      <c r="AQ386" s="190"/>
      <c r="AR386" s="191"/>
      <c r="AS386" s="191"/>
      <c r="AT386" s="190"/>
      <c r="AU386" s="190"/>
      <c r="AW386" s="186"/>
      <c r="AX386" s="186"/>
      <c r="AY386" s="187"/>
      <c r="AZ386" s="188"/>
      <c r="BA386" s="188"/>
      <c r="BB386" s="188"/>
      <c r="BC386" s="188"/>
      <c r="BD386" s="188"/>
      <c r="BE386" s="189"/>
      <c r="BF386" s="188"/>
      <c r="BG386" s="190"/>
      <c r="BH386" s="191"/>
      <c r="BI386" s="191"/>
      <c r="BJ386" s="190"/>
      <c r="BK386" s="190"/>
    </row>
    <row r="387" spans="1:63" hidden="1" x14ac:dyDescent="0.25">
      <c r="A387" s="186"/>
      <c r="B387" s="186"/>
      <c r="C387" s="187"/>
      <c r="D387" s="188"/>
      <c r="E387" s="188"/>
      <c r="F387" s="188"/>
      <c r="G387" s="188"/>
      <c r="H387" s="188"/>
      <c r="I387" s="189"/>
      <c r="J387" s="188"/>
      <c r="K387" s="190"/>
      <c r="L387" s="191"/>
      <c r="M387" s="191"/>
      <c r="N387" s="190"/>
      <c r="O387" s="190"/>
      <c r="Q387" s="186"/>
      <c r="R387" s="186"/>
      <c r="S387" s="187"/>
      <c r="T387" s="188"/>
      <c r="U387" s="191"/>
      <c r="V387" s="191"/>
      <c r="W387" s="191"/>
      <c r="X387" s="191"/>
      <c r="Y387" s="192"/>
      <c r="Z387" s="191"/>
      <c r="AA387" s="190"/>
      <c r="AB387" s="191"/>
      <c r="AC387" s="191"/>
      <c r="AD387" s="190"/>
      <c r="AE387" s="190"/>
      <c r="AG387" s="186"/>
      <c r="AH387" s="186"/>
      <c r="AI387" s="187"/>
      <c r="AJ387" s="188"/>
      <c r="AK387" s="188"/>
      <c r="AL387" s="188"/>
      <c r="AM387" s="188"/>
      <c r="AN387" s="188"/>
      <c r="AO387" s="189"/>
      <c r="AP387" s="188"/>
      <c r="AQ387" s="190"/>
      <c r="AR387" s="191"/>
      <c r="AS387" s="191"/>
      <c r="AT387" s="190"/>
      <c r="AU387" s="190"/>
      <c r="AW387" s="186"/>
      <c r="AX387" s="186"/>
      <c r="AY387" s="187"/>
      <c r="AZ387" s="188"/>
      <c r="BA387" s="188"/>
      <c r="BB387" s="188"/>
      <c r="BC387" s="188"/>
      <c r="BD387" s="188"/>
      <c r="BE387" s="189"/>
      <c r="BF387" s="188"/>
      <c r="BG387" s="190"/>
      <c r="BH387" s="191"/>
      <c r="BI387" s="191"/>
      <c r="BJ387" s="190"/>
      <c r="BK387" s="190"/>
    </row>
    <row r="388" spans="1:63" hidden="1" x14ac:dyDescent="0.25">
      <c r="A388" s="186"/>
      <c r="B388" s="186"/>
      <c r="C388" s="187"/>
      <c r="D388" s="188"/>
      <c r="E388" s="188"/>
      <c r="F388" s="188"/>
      <c r="G388" s="188"/>
      <c r="H388" s="188"/>
      <c r="I388" s="189"/>
      <c r="J388" s="188"/>
      <c r="K388" s="190"/>
      <c r="L388" s="191"/>
      <c r="M388" s="191"/>
      <c r="N388" s="190"/>
      <c r="O388" s="190"/>
      <c r="Q388" s="186"/>
      <c r="R388" s="186"/>
      <c r="S388" s="187"/>
      <c r="T388" s="188"/>
      <c r="U388" s="191"/>
      <c r="V388" s="191"/>
      <c r="W388" s="191"/>
      <c r="X388" s="191"/>
      <c r="Y388" s="192"/>
      <c r="Z388" s="191"/>
      <c r="AA388" s="190"/>
      <c r="AB388" s="191"/>
      <c r="AC388" s="191"/>
      <c r="AD388" s="190"/>
      <c r="AE388" s="188"/>
      <c r="AG388" s="186"/>
      <c r="AH388" s="186"/>
      <c r="AI388" s="187"/>
      <c r="AJ388" s="188"/>
      <c r="AK388" s="188"/>
      <c r="AL388" s="188"/>
      <c r="AM388" s="188"/>
      <c r="AN388" s="188"/>
      <c r="AO388" s="189"/>
      <c r="AP388" s="188"/>
      <c r="AQ388" s="190"/>
      <c r="AR388" s="191"/>
      <c r="AS388" s="191"/>
      <c r="AT388" s="190"/>
      <c r="AU388" s="190"/>
      <c r="AW388" s="186"/>
      <c r="AX388" s="186"/>
      <c r="AY388" s="187"/>
      <c r="AZ388" s="188"/>
      <c r="BA388" s="188"/>
      <c r="BB388" s="188"/>
      <c r="BC388" s="188"/>
      <c r="BD388" s="188"/>
      <c r="BE388" s="189"/>
      <c r="BF388" s="188"/>
      <c r="BG388" s="190"/>
      <c r="BH388" s="191"/>
      <c r="BI388" s="191"/>
      <c r="BJ388" s="190"/>
      <c r="BK388" s="190"/>
    </row>
    <row r="389" spans="1:63" hidden="1" x14ac:dyDescent="0.25">
      <c r="A389" s="186"/>
      <c r="B389" s="186"/>
      <c r="C389" s="187"/>
      <c r="D389" s="188"/>
      <c r="E389" s="188"/>
      <c r="F389" s="188"/>
      <c r="G389" s="188"/>
      <c r="H389" s="188"/>
      <c r="I389" s="189"/>
      <c r="J389" s="188"/>
      <c r="K389" s="190"/>
      <c r="L389" s="191"/>
      <c r="M389" s="191"/>
      <c r="N389" s="190"/>
      <c r="O389" s="190"/>
      <c r="Q389" s="186"/>
      <c r="R389" s="186"/>
      <c r="S389" s="187"/>
      <c r="T389" s="188"/>
      <c r="U389" s="191"/>
      <c r="V389" s="191"/>
      <c r="W389" s="191"/>
      <c r="X389" s="191"/>
      <c r="Y389" s="192"/>
      <c r="Z389" s="191"/>
      <c r="AA389" s="190"/>
      <c r="AB389" s="191"/>
      <c r="AC389" s="191"/>
      <c r="AD389" s="190"/>
      <c r="AE389" s="190"/>
      <c r="AG389" s="186"/>
      <c r="AH389" s="186"/>
      <c r="AI389" s="187"/>
      <c r="AJ389" s="188"/>
      <c r="AK389" s="188"/>
      <c r="AL389" s="188"/>
      <c r="AM389" s="188"/>
      <c r="AN389" s="188"/>
      <c r="AO389" s="189"/>
      <c r="AP389" s="188"/>
      <c r="AQ389" s="190"/>
      <c r="AR389" s="191"/>
      <c r="AS389" s="191"/>
      <c r="AT389" s="190"/>
      <c r="AU389" s="190"/>
      <c r="AW389" s="186"/>
      <c r="AX389" s="186"/>
      <c r="AY389" s="187"/>
      <c r="AZ389" s="188"/>
      <c r="BA389" s="188"/>
      <c r="BB389" s="188"/>
      <c r="BC389" s="188"/>
      <c r="BD389" s="188"/>
      <c r="BE389" s="189"/>
      <c r="BF389" s="188"/>
      <c r="BG389" s="190"/>
      <c r="BH389" s="191"/>
      <c r="BI389" s="191"/>
      <c r="BJ389" s="190"/>
      <c r="BK389" s="190"/>
    </row>
    <row r="390" spans="1:63" hidden="1" x14ac:dyDescent="0.25">
      <c r="A390" s="186"/>
      <c r="B390" s="186"/>
      <c r="C390" s="187"/>
      <c r="D390" s="188"/>
      <c r="E390" s="188"/>
      <c r="F390" s="188"/>
      <c r="G390" s="188"/>
      <c r="H390" s="188"/>
      <c r="I390" s="189"/>
      <c r="J390" s="188"/>
      <c r="K390" s="190"/>
      <c r="L390" s="191"/>
      <c r="M390" s="191"/>
      <c r="N390" s="190"/>
      <c r="O390" s="190"/>
      <c r="Q390" s="186"/>
      <c r="R390" s="186"/>
      <c r="S390" s="187"/>
      <c r="T390" s="188"/>
      <c r="U390" s="191"/>
      <c r="V390" s="191"/>
      <c r="W390" s="191"/>
      <c r="X390" s="191"/>
      <c r="Y390" s="192"/>
      <c r="Z390" s="191"/>
      <c r="AA390" s="190"/>
      <c r="AB390" s="191"/>
      <c r="AC390" s="191"/>
      <c r="AD390" s="190"/>
      <c r="AE390" s="190"/>
      <c r="AG390" s="186"/>
      <c r="AH390" s="186"/>
      <c r="AI390" s="187"/>
      <c r="AJ390" s="188"/>
      <c r="AK390" s="188"/>
      <c r="AL390" s="188"/>
      <c r="AM390" s="188"/>
      <c r="AN390" s="188"/>
      <c r="AO390" s="189"/>
      <c r="AP390" s="188"/>
      <c r="AQ390" s="190"/>
      <c r="AR390" s="191"/>
      <c r="AS390" s="191"/>
      <c r="AT390" s="190"/>
      <c r="AU390" s="190"/>
      <c r="AW390" s="186"/>
      <c r="AX390" s="186"/>
      <c r="AY390" s="187"/>
      <c r="AZ390" s="188"/>
      <c r="BA390" s="188"/>
      <c r="BB390" s="188"/>
      <c r="BC390" s="188"/>
      <c r="BD390" s="188"/>
      <c r="BE390" s="189"/>
      <c r="BF390" s="188"/>
      <c r="BG390" s="190"/>
      <c r="BH390" s="191"/>
      <c r="BI390" s="191"/>
      <c r="BJ390" s="190"/>
      <c r="BK390" s="190"/>
    </row>
    <row r="391" spans="1:63" hidden="1" x14ac:dyDescent="0.25">
      <c r="A391" s="186"/>
      <c r="B391" s="186"/>
      <c r="C391" s="187"/>
      <c r="D391" s="188"/>
      <c r="E391" s="188"/>
      <c r="F391" s="188"/>
      <c r="G391" s="188"/>
      <c r="H391" s="188"/>
      <c r="I391" s="189"/>
      <c r="J391" s="188"/>
      <c r="K391" s="190"/>
      <c r="L391" s="191"/>
      <c r="M391" s="191"/>
      <c r="N391" s="190"/>
      <c r="O391" s="190"/>
      <c r="Q391" s="186"/>
      <c r="R391" s="186"/>
      <c r="S391" s="187"/>
      <c r="T391" s="188"/>
      <c r="U391" s="191"/>
      <c r="V391" s="191"/>
      <c r="W391" s="191"/>
      <c r="X391" s="191"/>
      <c r="Y391" s="192"/>
      <c r="Z391" s="191"/>
      <c r="AA391" s="190"/>
      <c r="AB391" s="191"/>
      <c r="AC391" s="191"/>
      <c r="AD391" s="190"/>
      <c r="AE391" s="188"/>
      <c r="AG391" s="186"/>
      <c r="AH391" s="186"/>
      <c r="AI391" s="187"/>
      <c r="AJ391" s="188"/>
      <c r="AK391" s="188"/>
      <c r="AL391" s="188"/>
      <c r="AM391" s="188"/>
      <c r="AN391" s="188"/>
      <c r="AO391" s="189"/>
      <c r="AP391" s="188"/>
      <c r="AQ391" s="190"/>
      <c r="AR391" s="191"/>
      <c r="AS391" s="191"/>
      <c r="AT391" s="190"/>
      <c r="AU391" s="190"/>
      <c r="AW391" s="186"/>
      <c r="AX391" s="186"/>
      <c r="AY391" s="187"/>
      <c r="AZ391" s="188"/>
      <c r="BA391" s="188"/>
      <c r="BB391" s="188"/>
      <c r="BC391" s="188"/>
      <c r="BD391" s="188"/>
      <c r="BE391" s="189"/>
      <c r="BF391" s="188"/>
      <c r="BG391" s="190"/>
      <c r="BH391" s="191"/>
      <c r="BI391" s="191"/>
      <c r="BJ391" s="190"/>
      <c r="BK391" s="190"/>
    </row>
    <row r="392" spans="1:63" hidden="1" x14ac:dyDescent="0.25">
      <c r="A392" s="186"/>
      <c r="B392" s="186"/>
      <c r="C392" s="187"/>
      <c r="D392" s="188"/>
      <c r="E392" s="188"/>
      <c r="F392" s="188"/>
      <c r="G392" s="188"/>
      <c r="H392" s="188"/>
      <c r="I392" s="189"/>
      <c r="J392" s="188"/>
      <c r="K392" s="190"/>
      <c r="L392" s="191"/>
      <c r="M392" s="191"/>
      <c r="N392" s="190"/>
      <c r="O392" s="190"/>
      <c r="Q392" s="186"/>
      <c r="R392" s="186"/>
      <c r="S392" s="187"/>
      <c r="T392" s="188"/>
      <c r="U392" s="191"/>
      <c r="V392" s="191"/>
      <c r="W392" s="191"/>
      <c r="X392" s="191"/>
      <c r="Y392" s="192"/>
      <c r="Z392" s="191"/>
      <c r="AA392" s="190"/>
      <c r="AB392" s="191"/>
      <c r="AC392" s="191"/>
      <c r="AD392" s="190"/>
      <c r="AE392" s="188"/>
      <c r="AG392" s="186"/>
      <c r="AH392" s="186"/>
      <c r="AI392" s="187"/>
      <c r="AJ392" s="188"/>
      <c r="AK392" s="188"/>
      <c r="AL392" s="188"/>
      <c r="AM392" s="188"/>
      <c r="AN392" s="188"/>
      <c r="AO392" s="189"/>
      <c r="AP392" s="188"/>
      <c r="AQ392" s="190"/>
      <c r="AR392" s="191"/>
      <c r="AS392" s="191"/>
      <c r="AT392" s="190"/>
      <c r="AU392" s="190"/>
      <c r="AW392" s="186"/>
      <c r="AX392" s="186"/>
      <c r="AY392" s="187"/>
      <c r="AZ392" s="188"/>
      <c r="BA392" s="188"/>
      <c r="BB392" s="188"/>
      <c r="BC392" s="188"/>
      <c r="BD392" s="188"/>
      <c r="BE392" s="189"/>
      <c r="BF392" s="188"/>
      <c r="BG392" s="190"/>
      <c r="BH392" s="191"/>
      <c r="BI392" s="191"/>
      <c r="BJ392" s="190"/>
      <c r="BK392" s="190"/>
    </row>
    <row r="393" spans="1:63" hidden="1" x14ac:dyDescent="0.25">
      <c r="A393" s="186"/>
      <c r="B393" s="186"/>
      <c r="C393" s="187"/>
      <c r="D393" s="188"/>
      <c r="E393" s="188"/>
      <c r="F393" s="188"/>
      <c r="G393" s="188"/>
      <c r="H393" s="188"/>
      <c r="I393" s="189"/>
      <c r="J393" s="188"/>
      <c r="K393" s="190"/>
      <c r="L393" s="191"/>
      <c r="M393" s="191"/>
      <c r="N393" s="190"/>
      <c r="O393" s="190"/>
      <c r="Q393" s="186"/>
      <c r="R393" s="186"/>
      <c r="S393" s="187"/>
      <c r="T393" s="188"/>
      <c r="U393" s="191"/>
      <c r="V393" s="191"/>
      <c r="W393" s="191"/>
      <c r="X393" s="191"/>
      <c r="Y393" s="192"/>
      <c r="Z393" s="191"/>
      <c r="AA393" s="190"/>
      <c r="AB393" s="191"/>
      <c r="AC393" s="191"/>
      <c r="AD393" s="190"/>
      <c r="AE393" s="188"/>
      <c r="AG393" s="186"/>
      <c r="AH393" s="186"/>
      <c r="AI393" s="187"/>
      <c r="AJ393" s="188"/>
      <c r="AK393" s="188"/>
      <c r="AL393" s="188"/>
      <c r="AM393" s="188"/>
      <c r="AN393" s="188"/>
      <c r="AO393" s="189"/>
      <c r="AP393" s="188"/>
      <c r="AQ393" s="190"/>
      <c r="AR393" s="191"/>
      <c r="AS393" s="191"/>
      <c r="AT393" s="190"/>
      <c r="AU393" s="190"/>
      <c r="AW393" s="186"/>
      <c r="AX393" s="186"/>
      <c r="AY393" s="187"/>
      <c r="AZ393" s="188"/>
      <c r="BA393" s="188"/>
      <c r="BB393" s="188"/>
      <c r="BC393" s="188"/>
      <c r="BD393" s="188"/>
      <c r="BE393" s="189"/>
      <c r="BF393" s="188"/>
      <c r="BG393" s="190"/>
      <c r="BH393" s="191"/>
      <c r="BI393" s="191"/>
      <c r="BJ393" s="190"/>
      <c r="BK393" s="190"/>
    </row>
    <row r="394" spans="1:63" hidden="1" x14ac:dyDescent="0.25">
      <c r="A394" s="186"/>
      <c r="B394" s="186"/>
      <c r="C394" s="187"/>
      <c r="D394" s="188"/>
      <c r="E394" s="188"/>
      <c r="F394" s="188"/>
      <c r="G394" s="188"/>
      <c r="H394" s="188"/>
      <c r="I394" s="189"/>
      <c r="J394" s="188"/>
      <c r="K394" s="190"/>
      <c r="L394" s="191"/>
      <c r="M394" s="191"/>
      <c r="N394" s="190"/>
      <c r="O394" s="190"/>
      <c r="Q394" s="186"/>
      <c r="R394" s="186"/>
      <c r="S394" s="187"/>
      <c r="T394" s="188"/>
      <c r="U394" s="191"/>
      <c r="V394" s="191"/>
      <c r="W394" s="191"/>
      <c r="X394" s="191"/>
      <c r="Y394" s="192"/>
      <c r="Z394" s="191"/>
      <c r="AA394" s="190"/>
      <c r="AB394" s="191"/>
      <c r="AC394" s="191"/>
      <c r="AD394" s="190"/>
      <c r="AE394" s="190"/>
      <c r="AG394" s="186"/>
      <c r="AH394" s="186"/>
      <c r="AI394" s="187"/>
      <c r="AJ394" s="188"/>
      <c r="AK394" s="188"/>
      <c r="AL394" s="188"/>
      <c r="AM394" s="188"/>
      <c r="AN394" s="188"/>
      <c r="AO394" s="189"/>
      <c r="AP394" s="188"/>
      <c r="AQ394" s="190"/>
      <c r="AR394" s="191"/>
      <c r="AS394" s="191"/>
      <c r="AT394" s="190"/>
      <c r="AU394" s="190"/>
      <c r="AW394" s="186"/>
      <c r="AX394" s="186"/>
      <c r="AY394" s="187"/>
      <c r="AZ394" s="188"/>
      <c r="BA394" s="188"/>
      <c r="BB394" s="188"/>
      <c r="BC394" s="188"/>
      <c r="BD394" s="188"/>
      <c r="BE394" s="189"/>
      <c r="BF394" s="188"/>
      <c r="BG394" s="190"/>
      <c r="BH394" s="191"/>
      <c r="BI394" s="191"/>
      <c r="BJ394" s="190"/>
      <c r="BK394" s="190"/>
    </row>
    <row r="395" spans="1:63" hidden="1" x14ac:dyDescent="0.25">
      <c r="A395" s="186"/>
      <c r="B395" s="186"/>
      <c r="C395" s="187"/>
      <c r="D395" s="188"/>
      <c r="E395" s="188"/>
      <c r="F395" s="188"/>
      <c r="G395" s="188"/>
      <c r="H395" s="188"/>
      <c r="I395" s="189"/>
      <c r="J395" s="188"/>
      <c r="K395" s="190"/>
      <c r="L395" s="191"/>
      <c r="M395" s="191"/>
      <c r="N395" s="190"/>
      <c r="O395" s="190"/>
      <c r="Q395" s="186"/>
      <c r="R395" s="186"/>
      <c r="S395" s="187"/>
      <c r="T395" s="188"/>
      <c r="U395" s="191"/>
      <c r="V395" s="191"/>
      <c r="W395" s="191"/>
      <c r="X395" s="191"/>
      <c r="Y395" s="192"/>
      <c r="Z395" s="191"/>
      <c r="AA395" s="190"/>
      <c r="AB395" s="191"/>
      <c r="AC395" s="191"/>
      <c r="AD395" s="190"/>
      <c r="AE395" s="188"/>
      <c r="AG395" s="186"/>
      <c r="AH395" s="186"/>
      <c r="AI395" s="187"/>
      <c r="AJ395" s="188"/>
      <c r="AK395" s="188"/>
      <c r="AL395" s="188"/>
      <c r="AM395" s="188"/>
      <c r="AN395" s="188"/>
      <c r="AO395" s="189"/>
      <c r="AP395" s="188"/>
      <c r="AQ395" s="190"/>
      <c r="AR395" s="191"/>
      <c r="AS395" s="191"/>
      <c r="AT395" s="190"/>
      <c r="AU395" s="190"/>
      <c r="AW395" s="186"/>
      <c r="AX395" s="186"/>
      <c r="AY395" s="187"/>
      <c r="AZ395" s="188"/>
      <c r="BA395" s="188"/>
      <c r="BB395" s="188"/>
      <c r="BC395" s="188"/>
      <c r="BD395" s="188"/>
      <c r="BE395" s="189"/>
      <c r="BF395" s="188"/>
      <c r="BG395" s="190"/>
      <c r="BH395" s="191"/>
      <c r="BI395" s="191"/>
      <c r="BJ395" s="190"/>
      <c r="BK395" s="190"/>
    </row>
    <row r="396" spans="1:63" hidden="1" x14ac:dyDescent="0.25">
      <c r="A396" s="186"/>
      <c r="B396" s="186"/>
      <c r="C396" s="187"/>
      <c r="D396" s="188"/>
      <c r="E396" s="188"/>
      <c r="F396" s="188"/>
      <c r="G396" s="188"/>
      <c r="H396" s="188"/>
      <c r="I396" s="189"/>
      <c r="J396" s="188"/>
      <c r="K396" s="190"/>
      <c r="L396" s="191"/>
      <c r="M396" s="191"/>
      <c r="N396" s="190"/>
      <c r="O396" s="190"/>
      <c r="Q396" s="186"/>
      <c r="R396" s="186"/>
      <c r="S396" s="187"/>
      <c r="T396" s="188"/>
      <c r="U396" s="191"/>
      <c r="V396" s="191"/>
      <c r="W396" s="191"/>
      <c r="X396" s="191"/>
      <c r="Y396" s="192"/>
      <c r="Z396" s="191"/>
      <c r="AA396" s="190"/>
      <c r="AB396" s="191"/>
      <c r="AC396" s="191"/>
      <c r="AD396" s="190"/>
      <c r="AE396" s="188"/>
      <c r="AG396" s="186"/>
      <c r="AH396" s="186"/>
      <c r="AI396" s="187"/>
      <c r="AJ396" s="188"/>
      <c r="AK396" s="188"/>
      <c r="AL396" s="188"/>
      <c r="AM396" s="188"/>
      <c r="AN396" s="188"/>
      <c r="AO396" s="189"/>
      <c r="AP396" s="188"/>
      <c r="AQ396" s="190"/>
      <c r="AR396" s="191"/>
      <c r="AS396" s="191"/>
      <c r="AT396" s="190"/>
      <c r="AU396" s="190"/>
      <c r="AW396" s="186"/>
      <c r="AX396" s="186"/>
      <c r="AY396" s="187"/>
      <c r="AZ396" s="188"/>
      <c r="BA396" s="188"/>
      <c r="BB396" s="188"/>
      <c r="BC396" s="188"/>
      <c r="BD396" s="188"/>
      <c r="BE396" s="189"/>
      <c r="BF396" s="188"/>
      <c r="BG396" s="190"/>
      <c r="BH396" s="191"/>
      <c r="BI396" s="191"/>
      <c r="BJ396" s="190"/>
      <c r="BK396" s="190"/>
    </row>
    <row r="397" spans="1:63" hidden="1" x14ac:dyDescent="0.25">
      <c r="A397" s="186"/>
      <c r="B397" s="186"/>
      <c r="C397" s="187"/>
      <c r="D397" s="188"/>
      <c r="E397" s="188"/>
      <c r="F397" s="188"/>
      <c r="G397" s="188"/>
      <c r="H397" s="188"/>
      <c r="I397" s="189"/>
      <c r="J397" s="188"/>
      <c r="K397" s="190"/>
      <c r="L397" s="191"/>
      <c r="M397" s="191"/>
      <c r="N397" s="190"/>
      <c r="O397" s="190"/>
      <c r="Q397" s="186"/>
      <c r="R397" s="186"/>
      <c r="S397" s="187"/>
      <c r="T397" s="188"/>
      <c r="U397" s="191"/>
      <c r="V397" s="191"/>
      <c r="W397" s="191"/>
      <c r="X397" s="191"/>
      <c r="Y397" s="192"/>
      <c r="Z397" s="191"/>
      <c r="AA397" s="190"/>
      <c r="AB397" s="191"/>
      <c r="AC397" s="191"/>
      <c r="AD397" s="190"/>
      <c r="AE397" s="190"/>
      <c r="AG397" s="186"/>
      <c r="AH397" s="186"/>
      <c r="AI397" s="187"/>
      <c r="AJ397" s="188"/>
      <c r="AK397" s="188"/>
      <c r="AL397" s="188"/>
      <c r="AM397" s="188"/>
      <c r="AN397" s="188"/>
      <c r="AO397" s="189"/>
      <c r="AP397" s="188"/>
      <c r="AQ397" s="190"/>
      <c r="AR397" s="191"/>
      <c r="AS397" s="191"/>
      <c r="AT397" s="190"/>
      <c r="AU397" s="190"/>
      <c r="AW397" s="186"/>
      <c r="AX397" s="186"/>
      <c r="AY397" s="187"/>
      <c r="AZ397" s="188"/>
      <c r="BA397" s="188"/>
      <c r="BB397" s="188"/>
      <c r="BC397" s="188"/>
      <c r="BD397" s="188"/>
      <c r="BE397" s="189"/>
      <c r="BF397" s="188"/>
      <c r="BG397" s="190"/>
      <c r="BH397" s="191"/>
      <c r="BI397" s="191"/>
      <c r="BJ397" s="190"/>
      <c r="BK397" s="190"/>
    </row>
    <row r="398" spans="1:63" hidden="1" x14ac:dyDescent="0.25">
      <c r="A398" s="186"/>
      <c r="B398" s="186"/>
      <c r="C398" s="187"/>
      <c r="D398" s="188"/>
      <c r="E398" s="188"/>
      <c r="F398" s="188"/>
      <c r="G398" s="188"/>
      <c r="H398" s="188"/>
      <c r="I398" s="189"/>
      <c r="J398" s="188"/>
      <c r="K398" s="190"/>
      <c r="L398" s="191"/>
      <c r="M398" s="191"/>
      <c r="N398" s="190"/>
      <c r="O398" s="190"/>
      <c r="Q398" s="186"/>
      <c r="R398" s="186"/>
      <c r="S398" s="187"/>
      <c r="T398" s="188"/>
      <c r="U398" s="191"/>
      <c r="V398" s="191"/>
      <c r="W398" s="191"/>
      <c r="X398" s="191"/>
      <c r="Y398" s="192"/>
      <c r="Z398" s="191"/>
      <c r="AA398" s="190"/>
      <c r="AB398" s="191"/>
      <c r="AC398" s="191"/>
      <c r="AD398" s="190"/>
      <c r="AE398" s="188"/>
      <c r="AG398" s="186"/>
      <c r="AH398" s="186"/>
      <c r="AI398" s="187"/>
      <c r="AJ398" s="188"/>
      <c r="AK398" s="188"/>
      <c r="AL398" s="188"/>
      <c r="AM398" s="188"/>
      <c r="AN398" s="188"/>
      <c r="AO398" s="189"/>
      <c r="AP398" s="188"/>
      <c r="AQ398" s="190"/>
      <c r="AR398" s="191"/>
      <c r="AS398" s="191"/>
      <c r="AT398" s="190"/>
      <c r="AU398" s="190"/>
      <c r="AW398" s="186"/>
      <c r="AX398" s="186"/>
      <c r="AY398" s="187"/>
      <c r="AZ398" s="188"/>
      <c r="BA398" s="188"/>
      <c r="BB398" s="188"/>
      <c r="BC398" s="188"/>
      <c r="BD398" s="188"/>
      <c r="BE398" s="189"/>
      <c r="BF398" s="188"/>
      <c r="BG398" s="190"/>
      <c r="BH398" s="191"/>
      <c r="BI398" s="191"/>
      <c r="BJ398" s="190"/>
      <c r="BK398" s="190"/>
    </row>
    <row r="399" spans="1:63" hidden="1" x14ac:dyDescent="0.25">
      <c r="A399" s="186"/>
      <c r="B399" s="186"/>
      <c r="C399" s="187"/>
      <c r="D399" s="188"/>
      <c r="E399" s="188"/>
      <c r="F399" s="188"/>
      <c r="G399" s="188"/>
      <c r="H399" s="188"/>
      <c r="I399" s="189"/>
      <c r="J399" s="188"/>
      <c r="K399" s="190"/>
      <c r="L399" s="191"/>
      <c r="M399" s="191"/>
      <c r="N399" s="190"/>
      <c r="O399" s="190"/>
      <c r="Q399" s="186"/>
      <c r="R399" s="186"/>
      <c r="S399" s="187"/>
      <c r="T399" s="188"/>
      <c r="U399" s="191"/>
      <c r="V399" s="191"/>
      <c r="W399" s="191"/>
      <c r="X399" s="191"/>
      <c r="Y399" s="192"/>
      <c r="Z399" s="191"/>
      <c r="AA399" s="190"/>
      <c r="AB399" s="191"/>
      <c r="AC399" s="191"/>
      <c r="AD399" s="190"/>
      <c r="AE399" s="188"/>
      <c r="AG399" s="186"/>
      <c r="AH399" s="186"/>
      <c r="AI399" s="187"/>
      <c r="AJ399" s="188"/>
      <c r="AK399" s="188"/>
      <c r="AL399" s="188"/>
      <c r="AM399" s="188"/>
      <c r="AN399" s="188"/>
      <c r="AO399" s="189"/>
      <c r="AP399" s="188"/>
      <c r="AQ399" s="190"/>
      <c r="AR399" s="191"/>
      <c r="AS399" s="191"/>
      <c r="AT399" s="190"/>
      <c r="AU399" s="190"/>
      <c r="AW399" s="186"/>
      <c r="AX399" s="186"/>
      <c r="AY399" s="187"/>
      <c r="AZ399" s="188"/>
      <c r="BA399" s="188"/>
      <c r="BB399" s="188"/>
      <c r="BC399" s="188"/>
      <c r="BD399" s="188"/>
      <c r="BE399" s="189"/>
      <c r="BF399" s="188"/>
      <c r="BG399" s="190"/>
      <c r="BH399" s="191"/>
      <c r="BI399" s="191"/>
      <c r="BJ399" s="190"/>
      <c r="BK399" s="190"/>
    </row>
    <row r="400" spans="1:63" hidden="1" x14ac:dyDescent="0.25">
      <c r="A400" s="186"/>
      <c r="B400" s="186"/>
      <c r="C400" s="187"/>
      <c r="D400" s="188"/>
      <c r="E400" s="188"/>
      <c r="F400" s="188"/>
      <c r="G400" s="188"/>
      <c r="H400" s="188"/>
      <c r="I400" s="189"/>
      <c r="J400" s="188"/>
      <c r="K400" s="190"/>
      <c r="L400" s="191"/>
      <c r="M400" s="191"/>
      <c r="N400" s="190"/>
      <c r="O400" s="190"/>
      <c r="Q400" s="186"/>
      <c r="R400" s="186"/>
      <c r="S400" s="187"/>
      <c r="T400" s="188"/>
      <c r="U400" s="191"/>
      <c r="V400" s="191"/>
      <c r="W400" s="191"/>
      <c r="X400" s="191"/>
      <c r="Y400" s="192"/>
      <c r="Z400" s="191"/>
      <c r="AA400" s="190"/>
      <c r="AB400" s="191"/>
      <c r="AC400" s="191"/>
      <c r="AD400" s="190"/>
      <c r="AE400" s="190"/>
      <c r="AG400" s="186"/>
      <c r="AH400" s="186"/>
      <c r="AI400" s="187"/>
      <c r="AJ400" s="188"/>
      <c r="AK400" s="188"/>
      <c r="AL400" s="188"/>
      <c r="AM400" s="188"/>
      <c r="AN400" s="188"/>
      <c r="AO400" s="189"/>
      <c r="AP400" s="188"/>
      <c r="AQ400" s="190"/>
      <c r="AR400" s="191"/>
      <c r="AS400" s="191"/>
      <c r="AT400" s="190"/>
      <c r="AU400" s="190"/>
      <c r="AW400" s="186"/>
      <c r="AX400" s="186"/>
      <c r="AY400" s="187"/>
      <c r="AZ400" s="188"/>
      <c r="BA400" s="188"/>
      <c r="BB400" s="188"/>
      <c r="BC400" s="188"/>
      <c r="BD400" s="188"/>
      <c r="BE400" s="189"/>
      <c r="BF400" s="188"/>
      <c r="BG400" s="190"/>
      <c r="BH400" s="191"/>
      <c r="BI400" s="191"/>
      <c r="BJ400" s="190"/>
      <c r="BK400" s="190"/>
    </row>
    <row r="401" spans="1:63" hidden="1" x14ac:dyDescent="0.25">
      <c r="A401" s="186"/>
      <c r="B401" s="186"/>
      <c r="C401" s="187"/>
      <c r="D401" s="188"/>
      <c r="E401" s="188"/>
      <c r="F401" s="188"/>
      <c r="G401" s="188"/>
      <c r="H401" s="188"/>
      <c r="I401" s="189"/>
      <c r="J401" s="188"/>
      <c r="K401" s="190"/>
      <c r="L401" s="191"/>
      <c r="M401" s="191"/>
      <c r="N401" s="190"/>
      <c r="O401" s="190"/>
      <c r="Q401" s="186"/>
      <c r="R401" s="186"/>
      <c r="S401" s="187"/>
      <c r="T401" s="188"/>
      <c r="U401" s="191"/>
      <c r="V401" s="191"/>
      <c r="W401" s="191"/>
      <c r="X401" s="191"/>
      <c r="Y401" s="192"/>
      <c r="Z401" s="191"/>
      <c r="AA401" s="190"/>
      <c r="AB401" s="191"/>
      <c r="AC401" s="191"/>
      <c r="AD401" s="190"/>
      <c r="AE401" s="190"/>
      <c r="AG401" s="186"/>
      <c r="AH401" s="186"/>
      <c r="AI401" s="187"/>
      <c r="AJ401" s="188"/>
      <c r="AK401" s="188"/>
      <c r="AL401" s="188"/>
      <c r="AM401" s="188"/>
      <c r="AN401" s="188"/>
      <c r="AO401" s="189"/>
      <c r="AP401" s="188"/>
      <c r="AQ401" s="190"/>
      <c r="AR401" s="191"/>
      <c r="AS401" s="191"/>
      <c r="AT401" s="190"/>
      <c r="AU401" s="190"/>
      <c r="AW401" s="186"/>
      <c r="AX401" s="186"/>
      <c r="AY401" s="187"/>
      <c r="AZ401" s="188"/>
      <c r="BA401" s="188"/>
      <c r="BB401" s="188"/>
      <c r="BC401" s="188"/>
      <c r="BD401" s="188"/>
      <c r="BE401" s="189"/>
      <c r="BF401" s="188"/>
      <c r="BG401" s="190"/>
      <c r="BH401" s="191"/>
      <c r="BI401" s="191"/>
      <c r="BJ401" s="190"/>
      <c r="BK401" s="190"/>
    </row>
    <row r="402" spans="1:63" hidden="1" x14ac:dyDescent="0.25">
      <c r="A402" s="186"/>
      <c r="B402" s="186"/>
      <c r="C402" s="187"/>
      <c r="D402" s="188"/>
      <c r="E402" s="188"/>
      <c r="F402" s="188"/>
      <c r="G402" s="188"/>
      <c r="H402" s="188"/>
      <c r="I402" s="189"/>
      <c r="J402" s="188"/>
      <c r="K402" s="190"/>
      <c r="L402" s="191"/>
      <c r="M402" s="191"/>
      <c r="N402" s="190"/>
      <c r="O402" s="190"/>
      <c r="Q402" s="186"/>
      <c r="R402" s="186"/>
      <c r="S402" s="187"/>
      <c r="T402" s="188"/>
      <c r="U402" s="191"/>
      <c r="V402" s="191"/>
      <c r="W402" s="191"/>
      <c r="X402" s="191"/>
      <c r="Y402" s="192"/>
      <c r="Z402" s="191"/>
      <c r="AA402" s="190"/>
      <c r="AB402" s="191"/>
      <c r="AC402" s="191"/>
      <c r="AD402" s="190"/>
      <c r="AE402" s="190"/>
      <c r="AG402" s="186"/>
      <c r="AH402" s="186"/>
      <c r="AI402" s="187"/>
      <c r="AJ402" s="188"/>
      <c r="AK402" s="188"/>
      <c r="AL402" s="188"/>
      <c r="AM402" s="188"/>
      <c r="AN402" s="188"/>
      <c r="AO402" s="189"/>
      <c r="AP402" s="188"/>
      <c r="AQ402" s="190"/>
      <c r="AR402" s="191"/>
      <c r="AS402" s="191"/>
      <c r="AT402" s="190"/>
      <c r="AU402" s="190"/>
      <c r="AW402" s="186"/>
      <c r="AX402" s="186"/>
      <c r="AY402" s="187"/>
      <c r="AZ402" s="188"/>
      <c r="BA402" s="188"/>
      <c r="BB402" s="188"/>
      <c r="BC402" s="188"/>
      <c r="BD402" s="188"/>
      <c r="BE402" s="189"/>
      <c r="BF402" s="188"/>
      <c r="BG402" s="190"/>
      <c r="BH402" s="191"/>
      <c r="BI402" s="191"/>
      <c r="BJ402" s="190"/>
      <c r="BK402" s="190"/>
    </row>
    <row r="403" spans="1:63" hidden="1" x14ac:dyDescent="0.25">
      <c r="A403" s="186"/>
      <c r="B403" s="186"/>
      <c r="C403" s="187"/>
      <c r="D403" s="188"/>
      <c r="E403" s="188"/>
      <c r="F403" s="188"/>
      <c r="G403" s="188"/>
      <c r="H403" s="188"/>
      <c r="I403" s="189"/>
      <c r="J403" s="188"/>
      <c r="K403" s="190"/>
      <c r="L403" s="191"/>
      <c r="M403" s="191"/>
      <c r="N403" s="190"/>
      <c r="O403" s="190"/>
      <c r="Q403" s="186"/>
      <c r="R403" s="186"/>
      <c r="S403" s="187"/>
      <c r="T403" s="188"/>
      <c r="U403" s="191"/>
      <c r="V403" s="191"/>
      <c r="W403" s="191"/>
      <c r="X403" s="191"/>
      <c r="Y403" s="192"/>
      <c r="Z403" s="191"/>
      <c r="AA403" s="190"/>
      <c r="AB403" s="191"/>
      <c r="AC403" s="191"/>
      <c r="AD403" s="190"/>
      <c r="AE403" s="190"/>
      <c r="AG403" s="186"/>
      <c r="AH403" s="186"/>
      <c r="AI403" s="187"/>
      <c r="AJ403" s="188"/>
      <c r="AK403" s="188"/>
      <c r="AL403" s="188"/>
      <c r="AM403" s="188"/>
      <c r="AN403" s="188"/>
      <c r="AO403" s="189"/>
      <c r="AP403" s="188"/>
      <c r="AQ403" s="190"/>
      <c r="AR403" s="191"/>
      <c r="AS403" s="191"/>
      <c r="AT403" s="190"/>
      <c r="AU403" s="190"/>
      <c r="AW403" s="186"/>
      <c r="AX403" s="186"/>
      <c r="AY403" s="187"/>
      <c r="AZ403" s="188"/>
      <c r="BA403" s="188"/>
      <c r="BB403" s="188"/>
      <c r="BC403" s="188"/>
      <c r="BD403" s="188"/>
      <c r="BE403" s="189"/>
      <c r="BF403" s="188"/>
      <c r="BG403" s="190"/>
      <c r="BH403" s="191"/>
      <c r="BI403" s="191"/>
      <c r="BJ403" s="190"/>
      <c r="BK403" s="190"/>
    </row>
    <row r="404" spans="1:63" hidden="1" x14ac:dyDescent="0.25">
      <c r="A404" s="186"/>
      <c r="B404" s="186"/>
      <c r="C404" s="187"/>
      <c r="D404" s="188"/>
      <c r="E404" s="188"/>
      <c r="F404" s="188"/>
      <c r="G404" s="188"/>
      <c r="H404" s="188"/>
      <c r="I404" s="189"/>
      <c r="J404" s="188"/>
      <c r="K404" s="190"/>
      <c r="L404" s="191"/>
      <c r="M404" s="191"/>
      <c r="N404" s="190"/>
      <c r="O404" s="190"/>
      <c r="Q404" s="186"/>
      <c r="R404" s="186"/>
      <c r="S404" s="187"/>
      <c r="T404" s="188"/>
      <c r="U404" s="191"/>
      <c r="V404" s="191"/>
      <c r="W404" s="191"/>
      <c r="X404" s="191"/>
      <c r="Y404" s="192"/>
      <c r="Z404" s="191"/>
      <c r="AA404" s="190"/>
      <c r="AB404" s="191"/>
      <c r="AC404" s="191"/>
      <c r="AD404" s="190"/>
      <c r="AE404" s="190"/>
      <c r="AG404" s="186"/>
      <c r="AH404" s="186"/>
      <c r="AI404" s="187"/>
      <c r="AJ404" s="188"/>
      <c r="AK404" s="188"/>
      <c r="AL404" s="188"/>
      <c r="AM404" s="188"/>
      <c r="AN404" s="188"/>
      <c r="AO404" s="189"/>
      <c r="AP404" s="188"/>
      <c r="AQ404" s="190"/>
      <c r="AR404" s="191"/>
      <c r="AS404" s="191"/>
      <c r="AT404" s="190"/>
      <c r="AU404" s="190"/>
      <c r="AW404" s="186"/>
      <c r="AX404" s="186"/>
      <c r="AY404" s="187"/>
      <c r="AZ404" s="188"/>
      <c r="BA404" s="188"/>
      <c r="BB404" s="188"/>
      <c r="BC404" s="188"/>
      <c r="BD404" s="188"/>
      <c r="BE404" s="189"/>
      <c r="BF404" s="188"/>
      <c r="BG404" s="190"/>
      <c r="BH404" s="191"/>
      <c r="BI404" s="191"/>
      <c r="BJ404" s="190"/>
      <c r="BK404" s="190"/>
    </row>
    <row r="405" spans="1:63" hidden="1" x14ac:dyDescent="0.25">
      <c r="A405" s="186"/>
      <c r="B405" s="186"/>
      <c r="C405" s="187"/>
      <c r="D405" s="188"/>
      <c r="E405" s="188"/>
      <c r="F405" s="188"/>
      <c r="G405" s="188"/>
      <c r="H405" s="188"/>
      <c r="I405" s="189"/>
      <c r="J405" s="188"/>
      <c r="K405" s="190"/>
      <c r="L405" s="191"/>
      <c r="M405" s="191"/>
      <c r="N405" s="190"/>
      <c r="O405" s="190"/>
      <c r="Q405" s="186"/>
      <c r="R405" s="186"/>
      <c r="S405" s="187"/>
      <c r="T405" s="188"/>
      <c r="U405" s="191"/>
      <c r="V405" s="191"/>
      <c r="W405" s="191"/>
      <c r="X405" s="191"/>
      <c r="Y405" s="192"/>
      <c r="Z405" s="191"/>
      <c r="AA405" s="190"/>
      <c r="AB405" s="191"/>
      <c r="AC405" s="191"/>
      <c r="AD405" s="190"/>
      <c r="AE405" s="190"/>
      <c r="AG405" s="186"/>
      <c r="AH405" s="186"/>
      <c r="AI405" s="187"/>
      <c r="AJ405" s="188"/>
      <c r="AK405" s="188"/>
      <c r="AL405" s="188"/>
      <c r="AM405" s="188"/>
      <c r="AN405" s="188"/>
      <c r="AO405" s="189"/>
      <c r="AP405" s="188"/>
      <c r="AQ405" s="190"/>
      <c r="AR405" s="191"/>
      <c r="AS405" s="191"/>
      <c r="AT405" s="190"/>
      <c r="AU405" s="190"/>
      <c r="AW405" s="186"/>
      <c r="AX405" s="186"/>
      <c r="AY405" s="187"/>
      <c r="AZ405" s="188"/>
      <c r="BA405" s="188"/>
      <c r="BB405" s="188"/>
      <c r="BC405" s="188"/>
      <c r="BD405" s="188"/>
      <c r="BE405" s="189"/>
      <c r="BF405" s="188"/>
      <c r="BG405" s="190"/>
      <c r="BH405" s="191"/>
      <c r="BI405" s="191"/>
      <c r="BJ405" s="190"/>
      <c r="BK405" s="190"/>
    </row>
    <row r="406" spans="1:63" hidden="1" x14ac:dyDescent="0.25">
      <c r="A406" s="186"/>
      <c r="B406" s="186"/>
      <c r="C406" s="187"/>
      <c r="D406" s="188"/>
      <c r="E406" s="188"/>
      <c r="F406" s="188"/>
      <c r="G406" s="188"/>
      <c r="H406" s="188"/>
      <c r="I406" s="189"/>
      <c r="J406" s="188"/>
      <c r="K406" s="190"/>
      <c r="L406" s="191"/>
      <c r="M406" s="191"/>
      <c r="N406" s="190"/>
      <c r="O406" s="190"/>
      <c r="Q406" s="186"/>
      <c r="R406" s="186"/>
      <c r="S406" s="187"/>
      <c r="T406" s="188"/>
      <c r="U406" s="191"/>
      <c r="V406" s="191"/>
      <c r="W406" s="191"/>
      <c r="X406" s="191"/>
      <c r="Y406" s="192"/>
      <c r="Z406" s="191"/>
      <c r="AA406" s="190"/>
      <c r="AB406" s="191"/>
      <c r="AC406" s="191"/>
      <c r="AD406" s="190"/>
      <c r="AE406" s="190"/>
      <c r="AG406" s="186"/>
      <c r="AH406" s="186"/>
      <c r="AI406" s="187"/>
      <c r="AJ406" s="188"/>
      <c r="AK406" s="188"/>
      <c r="AL406" s="188"/>
      <c r="AM406" s="188"/>
      <c r="AN406" s="188"/>
      <c r="AO406" s="189"/>
      <c r="AP406" s="188"/>
      <c r="AQ406" s="190"/>
      <c r="AR406" s="191"/>
      <c r="AS406" s="191"/>
      <c r="AT406" s="190"/>
      <c r="AU406" s="190"/>
      <c r="AW406" s="186"/>
      <c r="AX406" s="186"/>
      <c r="AY406" s="187"/>
      <c r="AZ406" s="188"/>
      <c r="BA406" s="188"/>
      <c r="BB406" s="188"/>
      <c r="BC406" s="188"/>
      <c r="BD406" s="188"/>
      <c r="BE406" s="189"/>
      <c r="BF406" s="188"/>
      <c r="BG406" s="190"/>
      <c r="BH406" s="191"/>
      <c r="BI406" s="191"/>
      <c r="BJ406" s="190"/>
      <c r="BK406" s="190"/>
    </row>
    <row r="407" spans="1:63" hidden="1" x14ac:dyDescent="0.25">
      <c r="A407" s="186"/>
      <c r="B407" s="186"/>
      <c r="C407" s="187"/>
      <c r="D407" s="188"/>
      <c r="E407" s="188"/>
      <c r="F407" s="188"/>
      <c r="G407" s="188"/>
      <c r="H407" s="188"/>
      <c r="I407" s="189"/>
      <c r="J407" s="188"/>
      <c r="K407" s="190"/>
      <c r="L407" s="191"/>
      <c r="M407" s="191"/>
      <c r="N407" s="190"/>
      <c r="O407" s="190"/>
      <c r="Q407" s="186"/>
      <c r="R407" s="186"/>
      <c r="S407" s="187"/>
      <c r="T407" s="188"/>
      <c r="U407" s="191"/>
      <c r="V407" s="191"/>
      <c r="W407" s="191"/>
      <c r="X407" s="191"/>
      <c r="Y407" s="192"/>
      <c r="Z407" s="191"/>
      <c r="AA407" s="190"/>
      <c r="AB407" s="191"/>
      <c r="AC407" s="191"/>
      <c r="AD407" s="190"/>
      <c r="AE407" s="188"/>
      <c r="AG407" s="186"/>
      <c r="AH407" s="186"/>
      <c r="AI407" s="187"/>
      <c r="AJ407" s="188"/>
      <c r="AK407" s="188"/>
      <c r="AL407" s="188"/>
      <c r="AM407" s="188"/>
      <c r="AN407" s="188"/>
      <c r="AO407" s="189"/>
      <c r="AP407" s="188"/>
      <c r="AQ407" s="190"/>
      <c r="AR407" s="191"/>
      <c r="AS407" s="191"/>
      <c r="AT407" s="190"/>
      <c r="AU407" s="190"/>
      <c r="AW407" s="186"/>
      <c r="AX407" s="186"/>
      <c r="AY407" s="187"/>
      <c r="AZ407" s="188"/>
      <c r="BA407" s="188"/>
      <c r="BB407" s="188"/>
      <c r="BC407" s="188"/>
      <c r="BD407" s="188"/>
      <c r="BE407" s="189"/>
      <c r="BF407" s="188"/>
      <c r="BG407" s="190"/>
      <c r="BH407" s="191"/>
      <c r="BI407" s="191"/>
      <c r="BJ407" s="190"/>
      <c r="BK407" s="190"/>
    </row>
    <row r="408" spans="1:63" hidden="1" x14ac:dyDescent="0.25">
      <c r="A408" s="186"/>
      <c r="B408" s="186"/>
      <c r="C408" s="187"/>
      <c r="D408" s="188"/>
      <c r="E408" s="188"/>
      <c r="F408" s="188"/>
      <c r="G408" s="188"/>
      <c r="H408" s="188"/>
      <c r="I408" s="189"/>
      <c r="J408" s="188"/>
      <c r="K408" s="190"/>
      <c r="L408" s="191"/>
      <c r="M408" s="191"/>
      <c r="N408" s="190"/>
      <c r="O408" s="190"/>
      <c r="Q408" s="186"/>
      <c r="R408" s="186"/>
      <c r="S408" s="187"/>
      <c r="T408" s="188"/>
      <c r="U408" s="191"/>
      <c r="V408" s="191"/>
      <c r="W408" s="191"/>
      <c r="X408" s="191"/>
      <c r="Y408" s="192"/>
      <c r="Z408" s="191"/>
      <c r="AA408" s="190"/>
      <c r="AB408" s="191"/>
      <c r="AC408" s="191"/>
      <c r="AD408" s="190"/>
      <c r="AE408" s="188"/>
      <c r="AG408" s="186"/>
      <c r="AH408" s="186"/>
      <c r="AI408" s="187"/>
      <c r="AJ408" s="188"/>
      <c r="AK408" s="188"/>
      <c r="AL408" s="188"/>
      <c r="AM408" s="188"/>
      <c r="AN408" s="188"/>
      <c r="AO408" s="189"/>
      <c r="AP408" s="188"/>
      <c r="AQ408" s="190"/>
      <c r="AR408" s="191"/>
      <c r="AS408" s="191"/>
      <c r="AT408" s="190"/>
      <c r="AU408" s="190"/>
      <c r="AW408" s="186"/>
      <c r="AX408" s="186"/>
      <c r="AY408" s="187"/>
      <c r="AZ408" s="188"/>
      <c r="BA408" s="188"/>
      <c r="BB408" s="188"/>
      <c r="BC408" s="188"/>
      <c r="BD408" s="188"/>
      <c r="BE408" s="189"/>
      <c r="BF408" s="188"/>
      <c r="BG408" s="190"/>
      <c r="BH408" s="191"/>
      <c r="BI408" s="191"/>
      <c r="BJ408" s="190"/>
      <c r="BK408" s="190"/>
    </row>
    <row r="409" spans="1:63" hidden="1" x14ac:dyDescent="0.25">
      <c r="A409" s="186"/>
      <c r="B409" s="186"/>
      <c r="C409" s="187"/>
      <c r="D409" s="188"/>
      <c r="E409" s="188"/>
      <c r="F409" s="188"/>
      <c r="G409" s="188"/>
      <c r="H409" s="188"/>
      <c r="I409" s="189"/>
      <c r="J409" s="188"/>
      <c r="K409" s="190"/>
      <c r="L409" s="191"/>
      <c r="M409" s="191"/>
      <c r="N409" s="190"/>
      <c r="O409" s="190"/>
      <c r="Q409" s="186"/>
      <c r="R409" s="186"/>
      <c r="S409" s="187"/>
      <c r="T409" s="188"/>
      <c r="U409" s="191"/>
      <c r="V409" s="191"/>
      <c r="W409" s="191"/>
      <c r="X409" s="191"/>
      <c r="Y409" s="192"/>
      <c r="Z409" s="191"/>
      <c r="AA409" s="190"/>
      <c r="AB409" s="191"/>
      <c r="AC409" s="191"/>
      <c r="AD409" s="190"/>
      <c r="AE409" s="188"/>
      <c r="AG409" s="186"/>
      <c r="AH409" s="186"/>
      <c r="AI409" s="187"/>
      <c r="AJ409" s="188"/>
      <c r="AK409" s="188"/>
      <c r="AL409" s="188"/>
      <c r="AM409" s="188"/>
      <c r="AN409" s="188"/>
      <c r="AO409" s="189"/>
      <c r="AP409" s="188"/>
      <c r="AQ409" s="190"/>
      <c r="AR409" s="191"/>
      <c r="AS409" s="191"/>
      <c r="AT409" s="190"/>
      <c r="AU409" s="190"/>
      <c r="AW409" s="186"/>
      <c r="AX409" s="186"/>
      <c r="AY409" s="187"/>
      <c r="AZ409" s="188"/>
      <c r="BA409" s="188"/>
      <c r="BB409" s="188"/>
      <c r="BC409" s="188"/>
      <c r="BD409" s="188"/>
      <c r="BE409" s="189"/>
      <c r="BF409" s="188"/>
      <c r="BG409" s="190"/>
      <c r="BH409" s="191"/>
      <c r="BI409" s="191"/>
      <c r="BJ409" s="190"/>
      <c r="BK409" s="190"/>
    </row>
    <row r="410" spans="1:63" hidden="1" x14ac:dyDescent="0.25">
      <c r="A410" s="186"/>
      <c r="B410" s="186"/>
      <c r="C410" s="187"/>
      <c r="D410" s="188"/>
      <c r="E410" s="188"/>
      <c r="F410" s="188"/>
      <c r="G410" s="188"/>
      <c r="H410" s="188"/>
      <c r="I410" s="189"/>
      <c r="J410" s="188"/>
      <c r="K410" s="190"/>
      <c r="L410" s="191"/>
      <c r="M410" s="191"/>
      <c r="N410" s="190"/>
      <c r="O410" s="190"/>
      <c r="Q410" s="186"/>
      <c r="R410" s="186"/>
      <c r="S410" s="187"/>
      <c r="T410" s="188"/>
      <c r="U410" s="191"/>
      <c r="V410" s="191"/>
      <c r="W410" s="191"/>
      <c r="X410" s="191"/>
      <c r="Y410" s="192"/>
      <c r="Z410" s="191"/>
      <c r="AA410" s="190"/>
      <c r="AB410" s="191"/>
      <c r="AC410" s="191"/>
      <c r="AD410" s="190"/>
      <c r="AE410" s="188"/>
      <c r="AG410" s="186"/>
      <c r="AH410" s="186"/>
      <c r="AI410" s="187"/>
      <c r="AJ410" s="188"/>
      <c r="AK410" s="188"/>
      <c r="AL410" s="188"/>
      <c r="AM410" s="188"/>
      <c r="AN410" s="188"/>
      <c r="AO410" s="189"/>
      <c r="AP410" s="188"/>
      <c r="AQ410" s="190"/>
      <c r="AR410" s="191"/>
      <c r="AS410" s="191"/>
      <c r="AT410" s="190"/>
      <c r="AU410" s="190"/>
      <c r="AW410" s="186"/>
      <c r="AX410" s="186"/>
      <c r="AY410" s="187"/>
      <c r="AZ410" s="188"/>
      <c r="BA410" s="188"/>
      <c r="BB410" s="188"/>
      <c r="BC410" s="188"/>
      <c r="BD410" s="188"/>
      <c r="BE410" s="189"/>
      <c r="BF410" s="188"/>
      <c r="BG410" s="190"/>
      <c r="BH410" s="191"/>
      <c r="BI410" s="191"/>
      <c r="BJ410" s="190"/>
      <c r="BK410" s="190"/>
    </row>
    <row r="411" spans="1:63" hidden="1" x14ac:dyDescent="0.25">
      <c r="A411" s="186"/>
      <c r="B411" s="186"/>
      <c r="C411" s="187"/>
      <c r="D411" s="188"/>
      <c r="E411" s="188"/>
      <c r="F411" s="188"/>
      <c r="G411" s="188"/>
      <c r="H411" s="188"/>
      <c r="I411" s="189"/>
      <c r="J411" s="188"/>
      <c r="K411" s="190"/>
      <c r="L411" s="191"/>
      <c r="M411" s="191"/>
      <c r="N411" s="190"/>
      <c r="O411" s="190"/>
      <c r="Q411" s="186"/>
      <c r="R411" s="186"/>
      <c r="S411" s="187"/>
      <c r="T411" s="188"/>
      <c r="U411" s="191"/>
      <c r="V411" s="191"/>
      <c r="W411" s="191"/>
      <c r="X411" s="191"/>
      <c r="Y411" s="192"/>
      <c r="Z411" s="191"/>
      <c r="AA411" s="190"/>
      <c r="AB411" s="191"/>
      <c r="AC411" s="191"/>
      <c r="AD411" s="190"/>
      <c r="AE411" s="190"/>
      <c r="AG411" s="186"/>
      <c r="AH411" s="186"/>
      <c r="AI411" s="187"/>
      <c r="AJ411" s="188"/>
      <c r="AK411" s="188"/>
      <c r="AL411" s="188"/>
      <c r="AM411" s="188"/>
      <c r="AN411" s="188"/>
      <c r="AO411" s="189"/>
      <c r="AP411" s="188"/>
      <c r="AQ411" s="190"/>
      <c r="AR411" s="191"/>
      <c r="AS411" s="191"/>
      <c r="AT411" s="190"/>
      <c r="AU411" s="190"/>
      <c r="AW411" s="186"/>
      <c r="AX411" s="186"/>
      <c r="AY411" s="187"/>
      <c r="AZ411" s="188"/>
      <c r="BA411" s="188"/>
      <c r="BB411" s="188"/>
      <c r="BC411" s="188"/>
      <c r="BD411" s="188"/>
      <c r="BE411" s="189"/>
      <c r="BF411" s="188"/>
      <c r="BG411" s="190"/>
      <c r="BH411" s="191"/>
      <c r="BI411" s="191"/>
      <c r="BJ411" s="190"/>
      <c r="BK411" s="190"/>
    </row>
    <row r="412" spans="1:63" hidden="1" x14ac:dyDescent="0.25">
      <c r="A412" s="186"/>
      <c r="B412" s="186"/>
      <c r="C412" s="187"/>
      <c r="D412" s="188"/>
      <c r="E412" s="188"/>
      <c r="F412" s="188"/>
      <c r="G412" s="188"/>
      <c r="H412" s="188"/>
      <c r="I412" s="189"/>
      <c r="J412" s="188"/>
      <c r="K412" s="190"/>
      <c r="L412" s="191"/>
      <c r="M412" s="191"/>
      <c r="N412" s="190"/>
      <c r="O412" s="190"/>
      <c r="Q412" s="186"/>
      <c r="R412" s="186"/>
      <c r="S412" s="187"/>
      <c r="T412" s="188"/>
      <c r="U412" s="191"/>
      <c r="V412" s="191"/>
      <c r="W412" s="191"/>
      <c r="X412" s="191"/>
      <c r="Y412" s="192"/>
      <c r="Z412" s="191"/>
      <c r="AA412" s="190"/>
      <c r="AB412" s="191"/>
      <c r="AC412" s="191"/>
      <c r="AD412" s="190"/>
      <c r="AE412" s="190"/>
      <c r="AG412" s="186"/>
      <c r="AH412" s="186"/>
      <c r="AI412" s="187"/>
      <c r="AJ412" s="188"/>
      <c r="AK412" s="188"/>
      <c r="AL412" s="188"/>
      <c r="AM412" s="188"/>
      <c r="AN412" s="188"/>
      <c r="AO412" s="189"/>
      <c r="AP412" s="188"/>
      <c r="AQ412" s="190"/>
      <c r="AR412" s="191"/>
      <c r="AS412" s="191"/>
      <c r="AT412" s="190"/>
      <c r="AU412" s="190"/>
      <c r="AW412" s="186"/>
      <c r="AX412" s="186"/>
      <c r="AY412" s="187"/>
      <c r="AZ412" s="188"/>
      <c r="BA412" s="188"/>
      <c r="BB412" s="188"/>
      <c r="BC412" s="188"/>
      <c r="BD412" s="188"/>
      <c r="BE412" s="189"/>
      <c r="BF412" s="188"/>
      <c r="BG412" s="190"/>
      <c r="BH412" s="191"/>
      <c r="BI412" s="191"/>
      <c r="BJ412" s="190"/>
      <c r="BK412" s="190"/>
    </row>
    <row r="413" spans="1:63" hidden="1" x14ac:dyDescent="0.25">
      <c r="A413" s="186"/>
      <c r="B413" s="186"/>
      <c r="C413" s="187"/>
      <c r="D413" s="188"/>
      <c r="E413" s="188"/>
      <c r="F413" s="188"/>
      <c r="G413" s="188"/>
      <c r="H413" s="188"/>
      <c r="I413" s="189"/>
      <c r="J413" s="188"/>
      <c r="K413" s="190"/>
      <c r="L413" s="191"/>
      <c r="M413" s="191"/>
      <c r="N413" s="190"/>
      <c r="O413" s="190"/>
      <c r="Q413" s="186"/>
      <c r="R413" s="186"/>
      <c r="S413" s="187"/>
      <c r="T413" s="188"/>
      <c r="U413" s="191"/>
      <c r="V413" s="191"/>
      <c r="W413" s="191"/>
      <c r="X413" s="191"/>
      <c r="Y413" s="192"/>
      <c r="Z413" s="191"/>
      <c r="AA413" s="190"/>
      <c r="AB413" s="191"/>
      <c r="AC413" s="191"/>
      <c r="AD413" s="190"/>
      <c r="AE413" s="188"/>
      <c r="AG413" s="186"/>
      <c r="AH413" s="186"/>
      <c r="AI413" s="187"/>
      <c r="AJ413" s="188"/>
      <c r="AK413" s="188"/>
      <c r="AL413" s="188"/>
      <c r="AM413" s="188"/>
      <c r="AN413" s="188"/>
      <c r="AO413" s="189"/>
      <c r="AP413" s="188"/>
      <c r="AQ413" s="190"/>
      <c r="AR413" s="191"/>
      <c r="AS413" s="191"/>
      <c r="AT413" s="190"/>
      <c r="AU413" s="190"/>
      <c r="AW413" s="186"/>
      <c r="AX413" s="186"/>
      <c r="AY413" s="187"/>
      <c r="AZ413" s="188"/>
      <c r="BA413" s="188"/>
      <c r="BB413" s="188"/>
      <c r="BC413" s="188"/>
      <c r="BD413" s="188"/>
      <c r="BE413" s="189"/>
      <c r="BF413" s="188"/>
      <c r="BG413" s="190"/>
      <c r="BH413" s="191"/>
      <c r="BI413" s="191"/>
      <c r="BJ413" s="190"/>
      <c r="BK413" s="190"/>
    </row>
    <row r="414" spans="1:63" hidden="1" x14ac:dyDescent="0.25">
      <c r="A414" s="186"/>
      <c r="B414" s="186"/>
      <c r="C414" s="187"/>
      <c r="D414" s="188"/>
      <c r="E414" s="188"/>
      <c r="F414" s="188"/>
      <c r="G414" s="188"/>
      <c r="H414" s="188"/>
      <c r="I414" s="189"/>
      <c r="J414" s="188"/>
      <c r="K414" s="190"/>
      <c r="L414" s="191"/>
      <c r="M414" s="191"/>
      <c r="N414" s="190"/>
      <c r="O414" s="190"/>
      <c r="Q414" s="186"/>
      <c r="R414" s="186"/>
      <c r="S414" s="187"/>
      <c r="T414" s="188"/>
      <c r="U414" s="191"/>
      <c r="V414" s="191"/>
      <c r="W414" s="191"/>
      <c r="X414" s="191"/>
      <c r="Y414" s="192"/>
      <c r="Z414" s="191"/>
      <c r="AA414" s="190"/>
      <c r="AB414" s="191"/>
      <c r="AC414" s="191"/>
      <c r="AD414" s="190"/>
      <c r="AE414" s="190"/>
      <c r="AG414" s="186"/>
      <c r="AH414" s="186"/>
      <c r="AI414" s="187"/>
      <c r="AJ414" s="188"/>
      <c r="AK414" s="188"/>
      <c r="AL414" s="188"/>
      <c r="AM414" s="188"/>
      <c r="AN414" s="188"/>
      <c r="AO414" s="189"/>
      <c r="AP414" s="188"/>
      <c r="AQ414" s="190"/>
      <c r="AR414" s="191"/>
      <c r="AS414" s="191"/>
      <c r="AT414" s="190"/>
      <c r="AU414" s="190"/>
      <c r="AW414" s="186"/>
      <c r="AX414" s="186"/>
      <c r="AY414" s="187"/>
      <c r="AZ414" s="188"/>
      <c r="BA414" s="188"/>
      <c r="BB414" s="188"/>
      <c r="BC414" s="188"/>
      <c r="BD414" s="188"/>
      <c r="BE414" s="189"/>
      <c r="BF414" s="188"/>
      <c r="BG414" s="190"/>
      <c r="BH414" s="191"/>
      <c r="BI414" s="191"/>
      <c r="BJ414" s="190"/>
      <c r="BK414" s="190"/>
    </row>
    <row r="415" spans="1:63" hidden="1" x14ac:dyDescent="0.25">
      <c r="A415" s="186"/>
      <c r="B415" s="186"/>
      <c r="C415" s="187"/>
      <c r="D415" s="188"/>
      <c r="E415" s="188"/>
      <c r="F415" s="188"/>
      <c r="G415" s="188"/>
      <c r="H415" s="188"/>
      <c r="I415" s="189"/>
      <c r="J415" s="188"/>
      <c r="K415" s="190"/>
      <c r="L415" s="191"/>
      <c r="M415" s="191"/>
      <c r="N415" s="190"/>
      <c r="O415" s="190"/>
      <c r="Q415" s="186"/>
      <c r="R415" s="186"/>
      <c r="S415" s="187"/>
      <c r="T415" s="188"/>
      <c r="U415" s="191"/>
      <c r="V415" s="191"/>
      <c r="W415" s="191"/>
      <c r="X415" s="191"/>
      <c r="Y415" s="192"/>
      <c r="Z415" s="191"/>
      <c r="AA415" s="190"/>
      <c r="AB415" s="191"/>
      <c r="AC415" s="191"/>
      <c r="AD415" s="190"/>
      <c r="AE415" s="188"/>
      <c r="AG415" s="186"/>
      <c r="AH415" s="186"/>
      <c r="AI415" s="187"/>
      <c r="AJ415" s="188"/>
      <c r="AK415" s="188"/>
      <c r="AL415" s="188"/>
      <c r="AM415" s="188"/>
      <c r="AN415" s="188"/>
      <c r="AO415" s="189"/>
      <c r="AP415" s="188"/>
      <c r="AQ415" s="190"/>
      <c r="AR415" s="191"/>
      <c r="AS415" s="191"/>
      <c r="AT415" s="190"/>
      <c r="AU415" s="190"/>
      <c r="AW415" s="186"/>
      <c r="AX415" s="186"/>
      <c r="AY415" s="187"/>
      <c r="AZ415" s="188"/>
      <c r="BA415" s="188"/>
      <c r="BB415" s="188"/>
      <c r="BC415" s="188"/>
      <c r="BD415" s="188"/>
      <c r="BE415" s="189"/>
      <c r="BF415" s="188"/>
      <c r="BG415" s="190"/>
      <c r="BH415" s="191"/>
      <c r="BI415" s="191"/>
      <c r="BJ415" s="190"/>
      <c r="BK415" s="190"/>
    </row>
    <row r="416" spans="1:63" hidden="1" x14ac:dyDescent="0.25">
      <c r="A416" s="186"/>
      <c r="B416" s="186"/>
      <c r="C416" s="187"/>
      <c r="D416" s="188"/>
      <c r="E416" s="188"/>
      <c r="F416" s="188"/>
      <c r="G416" s="188"/>
      <c r="H416" s="188"/>
      <c r="I416" s="189"/>
      <c r="J416" s="188"/>
      <c r="K416" s="190"/>
      <c r="L416" s="191"/>
      <c r="M416" s="191"/>
      <c r="N416" s="190"/>
      <c r="O416" s="190"/>
      <c r="Q416" s="186"/>
      <c r="R416" s="186"/>
      <c r="S416" s="187"/>
      <c r="T416" s="188"/>
      <c r="U416" s="191"/>
      <c r="V416" s="191"/>
      <c r="W416" s="191"/>
      <c r="X416" s="191"/>
      <c r="Y416" s="192"/>
      <c r="Z416" s="191"/>
      <c r="AA416" s="190"/>
      <c r="AB416" s="191"/>
      <c r="AC416" s="191"/>
      <c r="AD416" s="190"/>
      <c r="AE416" s="190"/>
      <c r="AG416" s="186"/>
      <c r="AH416" s="186"/>
      <c r="AI416" s="187"/>
      <c r="AJ416" s="188"/>
      <c r="AK416" s="188"/>
      <c r="AL416" s="188"/>
      <c r="AM416" s="188"/>
      <c r="AN416" s="188"/>
      <c r="AO416" s="189"/>
      <c r="AP416" s="188"/>
      <c r="AQ416" s="190"/>
      <c r="AR416" s="191"/>
      <c r="AS416" s="191"/>
      <c r="AT416" s="190"/>
      <c r="AU416" s="190"/>
      <c r="AW416" s="186"/>
      <c r="AX416" s="186"/>
      <c r="AY416" s="187"/>
      <c r="AZ416" s="188"/>
      <c r="BA416" s="188"/>
      <c r="BB416" s="188"/>
      <c r="BC416" s="188"/>
      <c r="BD416" s="188"/>
      <c r="BE416" s="189"/>
      <c r="BF416" s="188"/>
      <c r="BG416" s="190"/>
      <c r="BH416" s="191"/>
      <c r="BI416" s="191"/>
      <c r="BJ416" s="190"/>
      <c r="BK416" s="190"/>
    </row>
    <row r="417" spans="1:63" hidden="1" x14ac:dyDescent="0.25">
      <c r="A417" s="186"/>
      <c r="B417" s="186"/>
      <c r="C417" s="187"/>
      <c r="D417" s="188"/>
      <c r="E417" s="188"/>
      <c r="F417" s="188"/>
      <c r="G417" s="188"/>
      <c r="H417" s="188"/>
      <c r="I417" s="189"/>
      <c r="J417" s="188"/>
      <c r="K417" s="190"/>
      <c r="L417" s="191"/>
      <c r="M417" s="191"/>
      <c r="N417" s="190"/>
      <c r="O417" s="190"/>
      <c r="Q417" s="186"/>
      <c r="R417" s="186"/>
      <c r="S417" s="187"/>
      <c r="T417" s="188"/>
      <c r="U417" s="191"/>
      <c r="V417" s="191"/>
      <c r="W417" s="191"/>
      <c r="X417" s="191"/>
      <c r="Y417" s="192"/>
      <c r="Z417" s="191"/>
      <c r="AA417" s="190"/>
      <c r="AB417" s="191"/>
      <c r="AC417" s="191"/>
      <c r="AD417" s="190"/>
      <c r="AE417" s="188"/>
      <c r="AG417" s="186"/>
      <c r="AH417" s="186"/>
      <c r="AI417" s="187"/>
      <c r="AJ417" s="188"/>
      <c r="AK417" s="188"/>
      <c r="AL417" s="188"/>
      <c r="AM417" s="188"/>
      <c r="AN417" s="188"/>
      <c r="AO417" s="189"/>
      <c r="AP417" s="188"/>
      <c r="AQ417" s="190"/>
      <c r="AR417" s="191"/>
      <c r="AS417" s="191"/>
      <c r="AT417" s="190"/>
      <c r="AU417" s="190"/>
      <c r="AW417" s="186"/>
      <c r="AX417" s="186"/>
      <c r="AY417" s="187"/>
      <c r="AZ417" s="188"/>
      <c r="BA417" s="188"/>
      <c r="BB417" s="188"/>
      <c r="BC417" s="188"/>
      <c r="BD417" s="188"/>
      <c r="BE417" s="189"/>
      <c r="BF417" s="188"/>
      <c r="BG417" s="190"/>
      <c r="BH417" s="191"/>
      <c r="BI417" s="191"/>
      <c r="BJ417" s="190"/>
      <c r="BK417" s="190"/>
    </row>
    <row r="418" spans="1:63" hidden="1" x14ac:dyDescent="0.25">
      <c r="A418" s="186"/>
      <c r="B418" s="186"/>
      <c r="C418" s="187"/>
      <c r="D418" s="188"/>
      <c r="E418" s="188"/>
      <c r="F418" s="188"/>
      <c r="G418" s="188"/>
      <c r="H418" s="188"/>
      <c r="I418" s="189"/>
      <c r="J418" s="188"/>
      <c r="K418" s="190"/>
      <c r="L418" s="191"/>
      <c r="M418" s="191"/>
      <c r="N418" s="190"/>
      <c r="O418" s="190"/>
      <c r="Q418" s="186"/>
      <c r="R418" s="186"/>
      <c r="S418" s="187"/>
      <c r="T418" s="188"/>
      <c r="U418" s="191"/>
      <c r="V418" s="191"/>
      <c r="W418" s="191"/>
      <c r="X418" s="191"/>
      <c r="Y418" s="192"/>
      <c r="Z418" s="191"/>
      <c r="AA418" s="190"/>
      <c r="AB418" s="191"/>
      <c r="AC418" s="191"/>
      <c r="AD418" s="190"/>
      <c r="AE418" s="188"/>
      <c r="AG418" s="186"/>
      <c r="AH418" s="186"/>
      <c r="AI418" s="187"/>
      <c r="AJ418" s="188"/>
      <c r="AK418" s="188"/>
      <c r="AL418" s="188"/>
      <c r="AM418" s="188"/>
      <c r="AN418" s="188"/>
      <c r="AO418" s="189"/>
      <c r="AP418" s="188"/>
      <c r="AQ418" s="190"/>
      <c r="AR418" s="191"/>
      <c r="AS418" s="191"/>
      <c r="AT418" s="190"/>
      <c r="AU418" s="190"/>
      <c r="AW418" s="186"/>
      <c r="AX418" s="186"/>
      <c r="AY418" s="187"/>
      <c r="AZ418" s="188"/>
      <c r="BA418" s="188"/>
      <c r="BB418" s="188"/>
      <c r="BC418" s="188"/>
      <c r="BD418" s="188"/>
      <c r="BE418" s="189"/>
      <c r="BF418" s="188"/>
      <c r="BG418" s="190"/>
      <c r="BH418" s="191"/>
      <c r="BI418" s="191"/>
      <c r="BJ418" s="190"/>
      <c r="BK418" s="190"/>
    </row>
    <row r="419" spans="1:63" hidden="1" x14ac:dyDescent="0.25">
      <c r="A419" s="186"/>
      <c r="B419" s="186"/>
      <c r="C419" s="187"/>
      <c r="D419" s="188"/>
      <c r="E419" s="188"/>
      <c r="F419" s="188"/>
      <c r="G419" s="188"/>
      <c r="H419" s="188"/>
      <c r="I419" s="189"/>
      <c r="J419" s="188"/>
      <c r="K419" s="190"/>
      <c r="L419" s="191"/>
      <c r="M419" s="191"/>
      <c r="N419" s="190"/>
      <c r="O419" s="190"/>
      <c r="Q419" s="186"/>
      <c r="R419" s="186"/>
      <c r="S419" s="187"/>
      <c r="T419" s="188"/>
      <c r="U419" s="191"/>
      <c r="V419" s="191"/>
      <c r="W419" s="191"/>
      <c r="X419" s="191"/>
      <c r="Y419" s="192"/>
      <c r="Z419" s="191"/>
      <c r="AA419" s="190"/>
      <c r="AB419" s="191"/>
      <c r="AC419" s="191"/>
      <c r="AD419" s="190"/>
      <c r="AE419" s="188"/>
      <c r="AG419" s="186"/>
      <c r="AH419" s="186"/>
      <c r="AI419" s="187"/>
      <c r="AJ419" s="188"/>
      <c r="AK419" s="188"/>
      <c r="AL419" s="188"/>
      <c r="AM419" s="188"/>
      <c r="AN419" s="188"/>
      <c r="AO419" s="189"/>
      <c r="AP419" s="188"/>
      <c r="AQ419" s="190"/>
      <c r="AR419" s="191"/>
      <c r="AS419" s="191"/>
      <c r="AT419" s="190"/>
      <c r="AU419" s="190"/>
      <c r="AW419" s="186"/>
      <c r="AX419" s="186"/>
      <c r="AY419" s="187"/>
      <c r="AZ419" s="188"/>
      <c r="BA419" s="188"/>
      <c r="BB419" s="188"/>
      <c r="BC419" s="188"/>
      <c r="BD419" s="188"/>
      <c r="BE419" s="189"/>
      <c r="BF419" s="188"/>
      <c r="BG419" s="190"/>
      <c r="BH419" s="191"/>
      <c r="BI419" s="191"/>
      <c r="BJ419" s="190"/>
      <c r="BK419" s="190"/>
    </row>
    <row r="420" spans="1:63" hidden="1" x14ac:dyDescent="0.25">
      <c r="A420" s="186"/>
      <c r="B420" s="186"/>
      <c r="C420" s="187"/>
      <c r="D420" s="188"/>
      <c r="E420" s="188"/>
      <c r="F420" s="188"/>
      <c r="G420" s="188"/>
      <c r="H420" s="188"/>
      <c r="I420" s="189"/>
      <c r="J420" s="188"/>
      <c r="K420" s="190"/>
      <c r="L420" s="191"/>
      <c r="M420" s="191"/>
      <c r="N420" s="190"/>
      <c r="O420" s="190"/>
      <c r="Q420" s="186"/>
      <c r="R420" s="186"/>
      <c r="S420" s="187"/>
      <c r="T420" s="188"/>
      <c r="U420" s="191"/>
      <c r="V420" s="191"/>
      <c r="W420" s="191"/>
      <c r="X420" s="191"/>
      <c r="Y420" s="192"/>
      <c r="Z420" s="191"/>
      <c r="AA420" s="190"/>
      <c r="AB420" s="191"/>
      <c r="AC420" s="191"/>
      <c r="AD420" s="190"/>
      <c r="AE420" s="188"/>
      <c r="AG420" s="186"/>
      <c r="AH420" s="186"/>
      <c r="AI420" s="187"/>
      <c r="AJ420" s="188"/>
      <c r="AK420" s="188"/>
      <c r="AL420" s="188"/>
      <c r="AM420" s="188"/>
      <c r="AN420" s="188"/>
      <c r="AO420" s="189"/>
      <c r="AP420" s="188"/>
      <c r="AQ420" s="190"/>
      <c r="AR420" s="191"/>
      <c r="AS420" s="191"/>
      <c r="AT420" s="190"/>
      <c r="AU420" s="190"/>
      <c r="AW420" s="186"/>
      <c r="AX420" s="186"/>
      <c r="AY420" s="187"/>
      <c r="AZ420" s="188"/>
      <c r="BA420" s="188"/>
      <c r="BB420" s="188"/>
      <c r="BC420" s="188"/>
      <c r="BD420" s="188"/>
      <c r="BE420" s="189"/>
      <c r="BF420" s="188"/>
      <c r="BG420" s="190"/>
      <c r="BH420" s="191"/>
      <c r="BI420" s="191"/>
      <c r="BJ420" s="190"/>
      <c r="BK420" s="190"/>
    </row>
    <row r="421" spans="1:63" hidden="1" x14ac:dyDescent="0.25">
      <c r="A421" s="186"/>
      <c r="B421" s="186"/>
      <c r="C421" s="187"/>
      <c r="D421" s="188"/>
      <c r="E421" s="188"/>
      <c r="F421" s="188"/>
      <c r="G421" s="188"/>
      <c r="H421" s="188"/>
      <c r="I421" s="189"/>
      <c r="J421" s="188"/>
      <c r="K421" s="190"/>
      <c r="L421" s="191"/>
      <c r="M421" s="191"/>
      <c r="N421" s="190"/>
      <c r="O421" s="190"/>
      <c r="Q421" s="186"/>
      <c r="R421" s="186"/>
      <c r="S421" s="187"/>
      <c r="T421" s="188"/>
      <c r="U421" s="191"/>
      <c r="V421" s="191"/>
      <c r="W421" s="191"/>
      <c r="X421" s="191"/>
      <c r="Y421" s="192"/>
      <c r="Z421" s="191"/>
      <c r="AA421" s="190"/>
      <c r="AB421" s="191"/>
      <c r="AC421" s="191"/>
      <c r="AD421" s="190"/>
      <c r="AE421" s="190"/>
      <c r="AG421" s="186"/>
      <c r="AH421" s="186"/>
      <c r="AI421" s="187"/>
      <c r="AJ421" s="188"/>
      <c r="AK421" s="188"/>
      <c r="AL421" s="188"/>
      <c r="AM421" s="188"/>
      <c r="AN421" s="188"/>
      <c r="AO421" s="189"/>
      <c r="AP421" s="188"/>
      <c r="AQ421" s="190"/>
      <c r="AR421" s="191"/>
      <c r="AS421" s="191"/>
      <c r="AT421" s="190"/>
      <c r="AU421" s="190"/>
      <c r="AW421" s="186"/>
      <c r="AX421" s="186"/>
      <c r="AY421" s="187"/>
      <c r="AZ421" s="188"/>
      <c r="BA421" s="188"/>
      <c r="BB421" s="188"/>
      <c r="BC421" s="188"/>
      <c r="BD421" s="188"/>
      <c r="BE421" s="189"/>
      <c r="BF421" s="188"/>
      <c r="BG421" s="190"/>
      <c r="BH421" s="191"/>
      <c r="BI421" s="191"/>
      <c r="BJ421" s="190"/>
      <c r="BK421" s="190"/>
    </row>
    <row r="422" spans="1:63" hidden="1" x14ac:dyDescent="0.25">
      <c r="A422" s="186"/>
      <c r="B422" s="186"/>
      <c r="C422" s="187"/>
      <c r="D422" s="188"/>
      <c r="E422" s="188"/>
      <c r="F422" s="188"/>
      <c r="G422" s="188"/>
      <c r="H422" s="188"/>
      <c r="I422" s="189"/>
      <c r="J422" s="188"/>
      <c r="K422" s="190"/>
      <c r="L422" s="191"/>
      <c r="M422" s="191"/>
      <c r="N422" s="190"/>
      <c r="O422" s="190"/>
      <c r="Q422" s="186"/>
      <c r="R422" s="186"/>
      <c r="S422" s="187"/>
      <c r="T422" s="188"/>
      <c r="U422" s="191"/>
      <c r="V422" s="191"/>
      <c r="W422" s="191"/>
      <c r="X422" s="191"/>
      <c r="Y422" s="192"/>
      <c r="Z422" s="191"/>
      <c r="AA422" s="190"/>
      <c r="AB422" s="191"/>
      <c r="AC422" s="191"/>
      <c r="AD422" s="190"/>
      <c r="AE422" s="190"/>
      <c r="AG422" s="186"/>
      <c r="AH422" s="186"/>
      <c r="AI422" s="187"/>
      <c r="AJ422" s="188"/>
      <c r="AK422" s="188"/>
      <c r="AL422" s="188"/>
      <c r="AM422" s="188"/>
      <c r="AN422" s="188"/>
      <c r="AO422" s="189"/>
      <c r="AP422" s="188"/>
      <c r="AQ422" s="190"/>
      <c r="AR422" s="191"/>
      <c r="AS422" s="191"/>
      <c r="AT422" s="190"/>
      <c r="AU422" s="190"/>
      <c r="AW422" s="186"/>
      <c r="AX422" s="186"/>
      <c r="AY422" s="187"/>
      <c r="AZ422" s="188"/>
      <c r="BA422" s="188"/>
      <c r="BB422" s="188"/>
      <c r="BC422" s="188"/>
      <c r="BD422" s="188"/>
      <c r="BE422" s="189"/>
      <c r="BF422" s="188"/>
      <c r="BG422" s="190"/>
      <c r="BH422" s="191"/>
      <c r="BI422" s="191"/>
      <c r="BJ422" s="190"/>
      <c r="BK422" s="190"/>
    </row>
    <row r="423" spans="1:63" hidden="1" x14ac:dyDescent="0.25">
      <c r="A423" s="186"/>
      <c r="B423" s="186"/>
      <c r="C423" s="187"/>
      <c r="D423" s="188"/>
      <c r="E423" s="188"/>
      <c r="F423" s="188"/>
      <c r="G423" s="188"/>
      <c r="H423" s="188"/>
      <c r="I423" s="189"/>
      <c r="J423" s="188"/>
      <c r="K423" s="190"/>
      <c r="L423" s="191"/>
      <c r="M423" s="191"/>
      <c r="N423" s="190"/>
      <c r="O423" s="190"/>
      <c r="Q423" s="186"/>
      <c r="R423" s="186"/>
      <c r="S423" s="187"/>
      <c r="T423" s="188"/>
      <c r="U423" s="191"/>
      <c r="V423" s="191"/>
      <c r="W423" s="191"/>
      <c r="X423" s="191"/>
      <c r="Y423" s="192"/>
      <c r="Z423" s="191"/>
      <c r="AA423" s="190"/>
      <c r="AB423" s="191"/>
      <c r="AC423" s="191"/>
      <c r="AD423" s="190"/>
      <c r="AE423" s="190"/>
      <c r="AG423" s="186"/>
      <c r="AH423" s="186"/>
      <c r="AI423" s="187"/>
      <c r="AJ423" s="188"/>
      <c r="AK423" s="188"/>
      <c r="AL423" s="188"/>
      <c r="AM423" s="188"/>
      <c r="AN423" s="188"/>
      <c r="AO423" s="189"/>
      <c r="AP423" s="188"/>
      <c r="AQ423" s="190"/>
      <c r="AR423" s="191"/>
      <c r="AS423" s="191"/>
      <c r="AT423" s="190"/>
      <c r="AU423" s="190"/>
      <c r="AW423" s="186"/>
      <c r="AX423" s="186"/>
      <c r="AY423" s="187"/>
      <c r="AZ423" s="188"/>
      <c r="BA423" s="188"/>
      <c r="BB423" s="188"/>
      <c r="BC423" s="188"/>
      <c r="BD423" s="188"/>
      <c r="BE423" s="189"/>
      <c r="BF423" s="188"/>
      <c r="BG423" s="190"/>
      <c r="BH423" s="191"/>
      <c r="BI423" s="191"/>
      <c r="BJ423" s="190"/>
      <c r="BK423" s="190"/>
    </row>
    <row r="424" spans="1:63" hidden="1" x14ac:dyDescent="0.25">
      <c r="A424" s="186"/>
      <c r="B424" s="186"/>
      <c r="C424" s="187"/>
      <c r="D424" s="188"/>
      <c r="E424" s="188"/>
      <c r="F424" s="188"/>
      <c r="G424" s="188"/>
      <c r="H424" s="188"/>
      <c r="I424" s="189"/>
      <c r="J424" s="188"/>
      <c r="K424" s="190"/>
      <c r="L424" s="191"/>
      <c r="M424" s="191"/>
      <c r="N424" s="190"/>
      <c r="O424" s="190"/>
      <c r="Q424" s="186"/>
      <c r="R424" s="186"/>
      <c r="S424" s="187"/>
      <c r="T424" s="188"/>
      <c r="U424" s="191"/>
      <c r="V424" s="191"/>
      <c r="W424" s="191"/>
      <c r="X424" s="191"/>
      <c r="Y424" s="192"/>
      <c r="Z424" s="191"/>
      <c r="AA424" s="190"/>
      <c r="AB424" s="191"/>
      <c r="AC424" s="191"/>
      <c r="AD424" s="190"/>
      <c r="AE424" s="190"/>
      <c r="AG424" s="186"/>
      <c r="AH424" s="186"/>
      <c r="AI424" s="187"/>
      <c r="AJ424" s="188"/>
      <c r="AK424" s="188"/>
      <c r="AL424" s="188"/>
      <c r="AM424" s="188"/>
      <c r="AN424" s="188"/>
      <c r="AO424" s="189"/>
      <c r="AP424" s="188"/>
      <c r="AQ424" s="190"/>
      <c r="AR424" s="191"/>
      <c r="AS424" s="191"/>
      <c r="AT424" s="190"/>
      <c r="AU424" s="190"/>
      <c r="AW424" s="186"/>
      <c r="AX424" s="186"/>
      <c r="AY424" s="187"/>
      <c r="AZ424" s="188"/>
      <c r="BA424" s="188"/>
      <c r="BB424" s="188"/>
      <c r="BC424" s="188"/>
      <c r="BD424" s="188"/>
      <c r="BE424" s="189"/>
      <c r="BF424" s="188"/>
      <c r="BG424" s="190"/>
      <c r="BH424" s="191"/>
      <c r="BI424" s="191"/>
      <c r="BJ424" s="190"/>
      <c r="BK424" s="190"/>
    </row>
    <row r="425" spans="1:63" hidden="1" x14ac:dyDescent="0.25">
      <c r="A425" s="186"/>
      <c r="B425" s="186"/>
      <c r="C425" s="187"/>
      <c r="D425" s="188"/>
      <c r="E425" s="188"/>
      <c r="F425" s="188"/>
      <c r="G425" s="188"/>
      <c r="H425" s="188"/>
      <c r="I425" s="189"/>
      <c r="J425" s="188"/>
      <c r="K425" s="190"/>
      <c r="L425" s="191"/>
      <c r="M425" s="191"/>
      <c r="N425" s="190"/>
      <c r="O425" s="190"/>
      <c r="Q425" s="186"/>
      <c r="R425" s="186"/>
      <c r="S425" s="187"/>
      <c r="T425" s="188"/>
      <c r="U425" s="191"/>
      <c r="V425" s="191"/>
      <c r="W425" s="191"/>
      <c r="X425" s="191"/>
      <c r="Y425" s="192"/>
      <c r="Z425" s="191"/>
      <c r="AA425" s="190"/>
      <c r="AB425" s="191"/>
      <c r="AC425" s="191"/>
      <c r="AD425" s="190"/>
      <c r="AE425" s="190"/>
      <c r="AG425" s="186"/>
      <c r="AH425" s="186"/>
      <c r="AI425" s="187"/>
      <c r="AJ425" s="188"/>
      <c r="AK425" s="188"/>
      <c r="AL425" s="188"/>
      <c r="AM425" s="188"/>
      <c r="AN425" s="188"/>
      <c r="AO425" s="189"/>
      <c r="AP425" s="188"/>
      <c r="AQ425" s="190"/>
      <c r="AR425" s="191"/>
      <c r="AS425" s="191"/>
      <c r="AT425" s="190"/>
      <c r="AU425" s="190"/>
      <c r="AW425" s="186"/>
      <c r="AX425" s="186"/>
      <c r="AY425" s="187"/>
      <c r="AZ425" s="188"/>
      <c r="BA425" s="188"/>
      <c r="BB425" s="188"/>
      <c r="BC425" s="188"/>
      <c r="BD425" s="188"/>
      <c r="BE425" s="189"/>
      <c r="BF425" s="188"/>
      <c r="BG425" s="190"/>
      <c r="BH425" s="191"/>
      <c r="BI425" s="191"/>
      <c r="BJ425" s="190"/>
      <c r="BK425" s="190"/>
    </row>
    <row r="426" spans="1:63" hidden="1" x14ac:dyDescent="0.25">
      <c r="A426" s="186"/>
      <c r="B426" s="186"/>
      <c r="C426" s="187"/>
      <c r="D426" s="188"/>
      <c r="E426" s="188"/>
      <c r="F426" s="188"/>
      <c r="G426" s="188"/>
      <c r="H426" s="188"/>
      <c r="I426" s="189"/>
      <c r="J426" s="188"/>
      <c r="K426" s="190"/>
      <c r="L426" s="191"/>
      <c r="M426" s="191"/>
      <c r="N426" s="190"/>
      <c r="O426" s="190"/>
      <c r="Q426" s="186"/>
      <c r="R426" s="186"/>
      <c r="S426" s="187"/>
      <c r="T426" s="188"/>
      <c r="U426" s="191"/>
      <c r="V426" s="191"/>
      <c r="W426" s="191"/>
      <c r="X426" s="191"/>
      <c r="Y426" s="192"/>
      <c r="Z426" s="191"/>
      <c r="AA426" s="190"/>
      <c r="AB426" s="191"/>
      <c r="AC426" s="191"/>
      <c r="AD426" s="190"/>
      <c r="AE426" s="188"/>
      <c r="AG426" s="186"/>
      <c r="AH426" s="186"/>
      <c r="AI426" s="187"/>
      <c r="AJ426" s="188"/>
      <c r="AK426" s="188"/>
      <c r="AL426" s="188"/>
      <c r="AM426" s="188"/>
      <c r="AN426" s="188"/>
      <c r="AO426" s="189"/>
      <c r="AP426" s="188"/>
      <c r="AQ426" s="190"/>
      <c r="AR426" s="191"/>
      <c r="AS426" s="191"/>
      <c r="AT426" s="190"/>
      <c r="AU426" s="190"/>
      <c r="AW426" s="186"/>
      <c r="AX426" s="186"/>
      <c r="AY426" s="187"/>
      <c r="AZ426" s="188"/>
      <c r="BA426" s="188"/>
      <c r="BB426" s="188"/>
      <c r="BC426" s="188"/>
      <c r="BD426" s="188"/>
      <c r="BE426" s="189"/>
      <c r="BF426" s="188"/>
      <c r="BG426" s="190"/>
      <c r="BH426" s="191"/>
      <c r="BI426" s="191"/>
      <c r="BJ426" s="190"/>
      <c r="BK426" s="190"/>
    </row>
    <row r="427" spans="1:63" hidden="1" x14ac:dyDescent="0.25">
      <c r="A427" s="186"/>
      <c r="B427" s="186"/>
      <c r="C427" s="187"/>
      <c r="D427" s="188"/>
      <c r="E427" s="188"/>
      <c r="F427" s="188"/>
      <c r="G427" s="188"/>
      <c r="H427" s="188"/>
      <c r="I427" s="189"/>
      <c r="J427" s="188"/>
      <c r="K427" s="190"/>
      <c r="L427" s="191"/>
      <c r="M427" s="191"/>
      <c r="N427" s="190"/>
      <c r="O427" s="190"/>
      <c r="Q427" s="186"/>
      <c r="R427" s="186"/>
      <c r="S427" s="187"/>
      <c r="T427" s="188"/>
      <c r="U427" s="191"/>
      <c r="V427" s="191"/>
      <c r="W427" s="191"/>
      <c r="X427" s="191"/>
      <c r="Y427" s="192"/>
      <c r="Z427" s="191"/>
      <c r="AA427" s="190"/>
      <c r="AB427" s="191"/>
      <c r="AC427" s="191"/>
      <c r="AD427" s="190"/>
      <c r="AE427" s="190"/>
      <c r="AG427" s="186"/>
      <c r="AH427" s="186"/>
      <c r="AI427" s="187"/>
      <c r="AJ427" s="188"/>
      <c r="AK427" s="188"/>
      <c r="AL427" s="188"/>
      <c r="AM427" s="188"/>
      <c r="AN427" s="188"/>
      <c r="AO427" s="189"/>
      <c r="AP427" s="188"/>
      <c r="AQ427" s="190"/>
      <c r="AR427" s="191"/>
      <c r="AS427" s="191"/>
      <c r="AT427" s="190"/>
      <c r="AU427" s="190"/>
      <c r="AW427" s="186"/>
      <c r="AX427" s="186"/>
      <c r="AY427" s="187"/>
      <c r="AZ427" s="188"/>
      <c r="BA427" s="188"/>
      <c r="BB427" s="188"/>
      <c r="BC427" s="188"/>
      <c r="BD427" s="188"/>
      <c r="BE427" s="189"/>
      <c r="BF427" s="188"/>
      <c r="BG427" s="190"/>
      <c r="BH427" s="191"/>
      <c r="BI427" s="191"/>
      <c r="BJ427" s="190"/>
      <c r="BK427" s="190"/>
    </row>
    <row r="428" spans="1:63" hidden="1" x14ac:dyDescent="0.25">
      <c r="A428" s="186"/>
      <c r="B428" s="186"/>
      <c r="C428" s="187"/>
      <c r="D428" s="188"/>
      <c r="E428" s="188"/>
      <c r="F428" s="188"/>
      <c r="G428" s="188"/>
      <c r="H428" s="188"/>
      <c r="I428" s="189"/>
      <c r="J428" s="188"/>
      <c r="K428" s="190"/>
      <c r="L428" s="191"/>
      <c r="M428" s="191"/>
      <c r="N428" s="190"/>
      <c r="O428" s="190"/>
      <c r="Q428" s="186"/>
      <c r="R428" s="186"/>
      <c r="S428" s="187"/>
      <c r="T428" s="188"/>
      <c r="U428" s="191"/>
      <c r="V428" s="191"/>
      <c r="W428" s="191"/>
      <c r="X428" s="191"/>
      <c r="Y428" s="192"/>
      <c r="Z428" s="191"/>
      <c r="AA428" s="190"/>
      <c r="AB428" s="191"/>
      <c r="AC428" s="191"/>
      <c r="AD428" s="190"/>
      <c r="AE428" s="188"/>
      <c r="AG428" s="186"/>
      <c r="AH428" s="186"/>
      <c r="AI428" s="187"/>
      <c r="AJ428" s="188"/>
      <c r="AK428" s="188"/>
      <c r="AL428" s="188"/>
      <c r="AM428" s="188"/>
      <c r="AN428" s="188"/>
      <c r="AO428" s="189"/>
      <c r="AP428" s="188"/>
      <c r="AQ428" s="190"/>
      <c r="AR428" s="191"/>
      <c r="AS428" s="191"/>
      <c r="AT428" s="190"/>
      <c r="AU428" s="190"/>
      <c r="AW428" s="186"/>
      <c r="AX428" s="186"/>
      <c r="AY428" s="187"/>
      <c r="AZ428" s="188"/>
      <c r="BA428" s="188"/>
      <c r="BB428" s="188"/>
      <c r="BC428" s="188"/>
      <c r="BD428" s="188"/>
      <c r="BE428" s="189"/>
      <c r="BF428" s="188"/>
      <c r="BG428" s="190"/>
      <c r="BH428" s="191"/>
      <c r="BI428" s="191"/>
      <c r="BJ428" s="190"/>
      <c r="BK428" s="190"/>
    </row>
    <row r="429" spans="1:63" hidden="1" x14ac:dyDescent="0.25">
      <c r="A429" s="186"/>
      <c r="B429" s="186"/>
      <c r="C429" s="187"/>
      <c r="D429" s="188"/>
      <c r="E429" s="188"/>
      <c r="F429" s="188"/>
      <c r="G429" s="188"/>
      <c r="H429" s="188"/>
      <c r="I429" s="189"/>
      <c r="J429" s="188"/>
      <c r="K429" s="190"/>
      <c r="L429" s="191"/>
      <c r="M429" s="191"/>
      <c r="N429" s="190"/>
      <c r="O429" s="190"/>
      <c r="Q429" s="186"/>
      <c r="R429" s="186"/>
      <c r="S429" s="187"/>
      <c r="T429" s="188"/>
      <c r="U429" s="191"/>
      <c r="V429" s="191"/>
      <c r="W429" s="191"/>
      <c r="X429" s="191"/>
      <c r="Y429" s="192"/>
      <c r="Z429" s="191"/>
      <c r="AA429" s="190"/>
      <c r="AB429" s="191"/>
      <c r="AC429" s="191"/>
      <c r="AD429" s="190"/>
      <c r="AE429" s="188"/>
      <c r="AG429" s="186"/>
      <c r="AH429" s="186"/>
      <c r="AI429" s="187"/>
      <c r="AJ429" s="188"/>
      <c r="AK429" s="188"/>
      <c r="AL429" s="188"/>
      <c r="AM429" s="188"/>
      <c r="AN429" s="188"/>
      <c r="AO429" s="189"/>
      <c r="AP429" s="188"/>
      <c r="AQ429" s="190"/>
      <c r="AR429" s="191"/>
      <c r="AS429" s="191"/>
      <c r="AT429" s="190"/>
      <c r="AU429" s="190"/>
      <c r="AW429" s="186"/>
      <c r="AX429" s="186"/>
      <c r="AY429" s="187"/>
      <c r="AZ429" s="188"/>
      <c r="BA429" s="188"/>
      <c r="BB429" s="188"/>
      <c r="BC429" s="188"/>
      <c r="BD429" s="188"/>
      <c r="BE429" s="189"/>
      <c r="BF429" s="188"/>
      <c r="BG429" s="190"/>
      <c r="BH429" s="191"/>
      <c r="BI429" s="191"/>
      <c r="BJ429" s="190"/>
      <c r="BK429" s="190"/>
    </row>
    <row r="430" spans="1:63" hidden="1" x14ac:dyDescent="0.25">
      <c r="A430" s="186"/>
      <c r="B430" s="186"/>
      <c r="C430" s="187"/>
      <c r="D430" s="188"/>
      <c r="E430" s="188"/>
      <c r="F430" s="188"/>
      <c r="G430" s="188"/>
      <c r="H430" s="188"/>
      <c r="I430" s="189"/>
      <c r="J430" s="188"/>
      <c r="K430" s="190"/>
      <c r="L430" s="191"/>
      <c r="M430" s="191"/>
      <c r="N430" s="190"/>
      <c r="O430" s="190"/>
      <c r="Q430" s="186"/>
      <c r="R430" s="186"/>
      <c r="S430" s="187"/>
      <c r="T430" s="188"/>
      <c r="U430" s="191"/>
      <c r="V430" s="191"/>
      <c r="W430" s="191"/>
      <c r="X430" s="191"/>
      <c r="Y430" s="192"/>
      <c r="Z430" s="191"/>
      <c r="AA430" s="190"/>
      <c r="AB430" s="191"/>
      <c r="AC430" s="191"/>
      <c r="AD430" s="190"/>
      <c r="AE430" s="190"/>
      <c r="AG430" s="186"/>
      <c r="AH430" s="186"/>
      <c r="AI430" s="187"/>
      <c r="AJ430" s="188"/>
      <c r="AK430" s="188"/>
      <c r="AL430" s="188"/>
      <c r="AM430" s="188"/>
      <c r="AN430" s="188"/>
      <c r="AO430" s="189"/>
      <c r="AP430" s="188"/>
      <c r="AQ430" s="190"/>
      <c r="AR430" s="191"/>
      <c r="AS430" s="191"/>
      <c r="AT430" s="190"/>
      <c r="AU430" s="190"/>
      <c r="AW430" s="186"/>
      <c r="AX430" s="186"/>
      <c r="AY430" s="187"/>
      <c r="AZ430" s="188"/>
      <c r="BA430" s="188"/>
      <c r="BB430" s="188"/>
      <c r="BC430" s="188"/>
      <c r="BD430" s="188"/>
      <c r="BE430" s="189"/>
      <c r="BF430" s="188"/>
      <c r="BG430" s="190"/>
      <c r="BH430" s="191"/>
      <c r="BI430" s="191"/>
      <c r="BJ430" s="190"/>
      <c r="BK430" s="190"/>
    </row>
    <row r="431" spans="1:63" hidden="1" x14ac:dyDescent="0.25">
      <c r="A431" s="186"/>
      <c r="B431" s="186"/>
      <c r="C431" s="187"/>
      <c r="D431" s="188"/>
      <c r="E431" s="188"/>
      <c r="F431" s="188"/>
      <c r="G431" s="188"/>
      <c r="H431" s="188"/>
      <c r="I431" s="189"/>
      <c r="J431" s="188"/>
      <c r="K431" s="190"/>
      <c r="L431" s="191"/>
      <c r="M431" s="191"/>
      <c r="N431" s="190"/>
      <c r="O431" s="190"/>
      <c r="Q431" s="186"/>
      <c r="R431" s="186"/>
      <c r="S431" s="187"/>
      <c r="T431" s="188"/>
      <c r="U431" s="191"/>
      <c r="V431" s="191"/>
      <c r="W431" s="191"/>
      <c r="X431" s="191"/>
      <c r="Y431" s="192"/>
      <c r="Z431" s="191"/>
      <c r="AA431" s="190"/>
      <c r="AB431" s="191"/>
      <c r="AC431" s="191"/>
      <c r="AD431" s="190"/>
      <c r="AE431" s="188"/>
      <c r="AG431" s="186"/>
      <c r="AH431" s="186"/>
      <c r="AI431" s="187"/>
      <c r="AJ431" s="188"/>
      <c r="AK431" s="188"/>
      <c r="AL431" s="188"/>
      <c r="AM431" s="188"/>
      <c r="AN431" s="188"/>
      <c r="AO431" s="189"/>
      <c r="AP431" s="188"/>
      <c r="AQ431" s="190"/>
      <c r="AR431" s="191"/>
      <c r="AS431" s="191"/>
      <c r="AT431" s="190"/>
      <c r="AU431" s="190"/>
      <c r="AW431" s="186"/>
      <c r="AX431" s="186"/>
      <c r="AY431" s="187"/>
      <c r="AZ431" s="188"/>
      <c r="BA431" s="188"/>
      <c r="BB431" s="188"/>
      <c r="BC431" s="188"/>
      <c r="BD431" s="188"/>
      <c r="BE431" s="189"/>
      <c r="BF431" s="188"/>
      <c r="BG431" s="190"/>
      <c r="BH431" s="191"/>
      <c r="BI431" s="191"/>
      <c r="BJ431" s="190"/>
      <c r="BK431" s="190"/>
    </row>
    <row r="432" spans="1:63" hidden="1" x14ac:dyDescent="0.25">
      <c r="A432" s="186"/>
      <c r="B432" s="186"/>
      <c r="C432" s="187"/>
      <c r="D432" s="188"/>
      <c r="E432" s="188"/>
      <c r="F432" s="188"/>
      <c r="G432" s="188"/>
      <c r="H432" s="188"/>
      <c r="I432" s="189"/>
      <c r="J432" s="188"/>
      <c r="K432" s="190"/>
      <c r="L432" s="191"/>
      <c r="M432" s="191"/>
      <c r="N432" s="190"/>
      <c r="O432" s="190"/>
      <c r="Q432" s="186"/>
      <c r="R432" s="186"/>
      <c r="S432" s="187"/>
      <c r="T432" s="188"/>
      <c r="U432" s="191"/>
      <c r="V432" s="191"/>
      <c r="W432" s="191"/>
      <c r="X432" s="191"/>
      <c r="Y432" s="192"/>
      <c r="Z432" s="191"/>
      <c r="AA432" s="190"/>
      <c r="AB432" s="191"/>
      <c r="AC432" s="191"/>
      <c r="AD432" s="190"/>
      <c r="AE432" s="188"/>
      <c r="AG432" s="186"/>
      <c r="AH432" s="186"/>
      <c r="AI432" s="187"/>
      <c r="AJ432" s="188"/>
      <c r="AK432" s="188"/>
      <c r="AL432" s="188"/>
      <c r="AM432" s="188"/>
      <c r="AN432" s="188"/>
      <c r="AO432" s="189"/>
      <c r="AP432" s="188"/>
      <c r="AQ432" s="190"/>
      <c r="AR432" s="191"/>
      <c r="AS432" s="191"/>
      <c r="AT432" s="190"/>
      <c r="AU432" s="190"/>
      <c r="AW432" s="186"/>
      <c r="AX432" s="186"/>
      <c r="AY432" s="187"/>
      <c r="AZ432" s="188"/>
      <c r="BA432" s="188"/>
      <c r="BB432" s="188"/>
      <c r="BC432" s="188"/>
      <c r="BD432" s="188"/>
      <c r="BE432" s="189"/>
      <c r="BF432" s="188"/>
      <c r="BG432" s="190"/>
      <c r="BH432" s="191"/>
      <c r="BI432" s="191"/>
      <c r="BJ432" s="190"/>
      <c r="BK432" s="190"/>
    </row>
    <row r="433" spans="1:63" hidden="1" x14ac:dyDescent="0.25">
      <c r="A433" s="186"/>
      <c r="B433" s="186"/>
      <c r="C433" s="187"/>
      <c r="D433" s="188"/>
      <c r="E433" s="188"/>
      <c r="F433" s="188"/>
      <c r="G433" s="188"/>
      <c r="H433" s="188"/>
      <c r="I433" s="189"/>
      <c r="J433" s="188"/>
      <c r="K433" s="190"/>
      <c r="L433" s="191"/>
      <c r="M433" s="191"/>
      <c r="N433" s="190"/>
      <c r="O433" s="190"/>
      <c r="Q433" s="186"/>
      <c r="R433" s="186"/>
      <c r="S433" s="187"/>
      <c r="T433" s="188"/>
      <c r="U433" s="191"/>
      <c r="V433" s="191"/>
      <c r="W433" s="191"/>
      <c r="X433" s="191"/>
      <c r="Y433" s="192"/>
      <c r="Z433" s="191"/>
      <c r="AA433" s="190"/>
      <c r="AB433" s="191"/>
      <c r="AC433" s="191"/>
      <c r="AD433" s="190"/>
      <c r="AE433" s="190"/>
      <c r="AG433" s="186"/>
      <c r="AH433" s="186"/>
      <c r="AI433" s="187"/>
      <c r="AJ433" s="188"/>
      <c r="AK433" s="188"/>
      <c r="AL433" s="188"/>
      <c r="AM433" s="188"/>
      <c r="AN433" s="188"/>
      <c r="AO433" s="189"/>
      <c r="AP433" s="188"/>
      <c r="AQ433" s="190"/>
      <c r="AR433" s="191"/>
      <c r="AS433" s="191"/>
      <c r="AT433" s="190"/>
      <c r="AU433" s="190"/>
      <c r="AW433" s="186"/>
      <c r="AX433" s="186"/>
      <c r="AY433" s="187"/>
      <c r="AZ433" s="188"/>
      <c r="BA433" s="188"/>
      <c r="BB433" s="188"/>
      <c r="BC433" s="188"/>
      <c r="BD433" s="188"/>
      <c r="BE433" s="189"/>
      <c r="BF433" s="188"/>
      <c r="BG433" s="190"/>
      <c r="BH433" s="191"/>
      <c r="BI433" s="191"/>
      <c r="BJ433" s="190"/>
      <c r="BK433" s="190"/>
    </row>
    <row r="434" spans="1:63" hidden="1" x14ac:dyDescent="0.25">
      <c r="A434" s="186"/>
      <c r="B434" s="186"/>
      <c r="C434" s="187"/>
      <c r="D434" s="188"/>
      <c r="E434" s="188"/>
      <c r="F434" s="188"/>
      <c r="G434" s="188"/>
      <c r="H434" s="188"/>
      <c r="I434" s="189"/>
      <c r="J434" s="188"/>
      <c r="K434" s="190"/>
      <c r="L434" s="191"/>
      <c r="M434" s="191"/>
      <c r="N434" s="190"/>
      <c r="O434" s="190"/>
      <c r="Q434" s="186"/>
      <c r="R434" s="186"/>
      <c r="S434" s="187"/>
      <c r="T434" s="188"/>
      <c r="U434" s="191"/>
      <c r="V434" s="191"/>
      <c r="W434" s="191"/>
      <c r="X434" s="191"/>
      <c r="Y434" s="192"/>
      <c r="Z434" s="191"/>
      <c r="AA434" s="190"/>
      <c r="AB434" s="191"/>
      <c r="AC434" s="191"/>
      <c r="AD434" s="190"/>
      <c r="AE434" s="190"/>
      <c r="AG434" s="186"/>
      <c r="AH434" s="186"/>
      <c r="AI434" s="187"/>
      <c r="AJ434" s="188"/>
      <c r="AK434" s="188"/>
      <c r="AL434" s="188"/>
      <c r="AM434" s="188"/>
      <c r="AN434" s="188"/>
      <c r="AO434" s="189"/>
      <c r="AP434" s="188"/>
      <c r="AQ434" s="190"/>
      <c r="AR434" s="191"/>
      <c r="AS434" s="191"/>
      <c r="AT434" s="190"/>
      <c r="AU434" s="190"/>
      <c r="AW434" s="186"/>
      <c r="AX434" s="186"/>
      <c r="AY434" s="187"/>
      <c r="AZ434" s="188"/>
      <c r="BA434" s="188"/>
      <c r="BB434" s="188"/>
      <c r="BC434" s="188"/>
      <c r="BD434" s="188"/>
      <c r="BE434" s="189"/>
      <c r="BF434" s="188"/>
      <c r="BG434" s="190"/>
      <c r="BH434" s="191"/>
      <c r="BI434" s="191"/>
      <c r="BJ434" s="190"/>
      <c r="BK434" s="190"/>
    </row>
    <row r="435" spans="1:63" hidden="1" x14ac:dyDescent="0.25">
      <c r="A435" s="186"/>
      <c r="B435" s="186"/>
      <c r="C435" s="187"/>
      <c r="D435" s="188"/>
      <c r="E435" s="188"/>
      <c r="F435" s="188"/>
      <c r="G435" s="188"/>
      <c r="H435" s="188"/>
      <c r="I435" s="189"/>
      <c r="J435" s="188"/>
      <c r="K435" s="190"/>
      <c r="L435" s="191"/>
      <c r="M435" s="191"/>
      <c r="N435" s="190"/>
      <c r="O435" s="190"/>
      <c r="Q435" s="186"/>
      <c r="R435" s="186"/>
      <c r="S435" s="187"/>
      <c r="T435" s="188"/>
      <c r="U435" s="191"/>
      <c r="V435" s="191"/>
      <c r="W435" s="191"/>
      <c r="X435" s="191"/>
      <c r="Y435" s="192"/>
      <c r="Z435" s="191"/>
      <c r="AA435" s="190"/>
      <c r="AB435" s="191"/>
      <c r="AC435" s="191"/>
      <c r="AD435" s="190"/>
      <c r="AE435" s="190"/>
      <c r="AG435" s="186"/>
      <c r="AH435" s="186"/>
      <c r="AI435" s="187"/>
      <c r="AJ435" s="188"/>
      <c r="AK435" s="188"/>
      <c r="AL435" s="188"/>
      <c r="AM435" s="188"/>
      <c r="AN435" s="188"/>
      <c r="AO435" s="189"/>
      <c r="AP435" s="188"/>
      <c r="AQ435" s="190"/>
      <c r="AR435" s="191"/>
      <c r="AS435" s="191"/>
      <c r="AT435" s="190"/>
      <c r="AU435" s="190"/>
      <c r="AW435" s="186"/>
      <c r="AX435" s="186"/>
      <c r="AY435" s="187"/>
      <c r="AZ435" s="188"/>
      <c r="BA435" s="188"/>
      <c r="BB435" s="188"/>
      <c r="BC435" s="188"/>
      <c r="BD435" s="188"/>
      <c r="BE435" s="189"/>
      <c r="BF435" s="188"/>
      <c r="BG435" s="190"/>
      <c r="BH435" s="191"/>
      <c r="BI435" s="191"/>
      <c r="BJ435" s="190"/>
      <c r="BK435" s="190"/>
    </row>
    <row r="436" spans="1:63" hidden="1" x14ac:dyDescent="0.25">
      <c r="A436" s="186"/>
      <c r="B436" s="186"/>
      <c r="C436" s="187"/>
      <c r="D436" s="188"/>
      <c r="E436" s="188"/>
      <c r="F436" s="188"/>
      <c r="G436" s="188"/>
      <c r="H436" s="188"/>
      <c r="I436" s="189"/>
      <c r="J436" s="188"/>
      <c r="K436" s="190"/>
      <c r="L436" s="191"/>
      <c r="M436" s="191"/>
      <c r="N436" s="190"/>
      <c r="O436" s="190"/>
      <c r="Q436" s="186"/>
      <c r="R436" s="186"/>
      <c r="S436" s="187"/>
      <c r="T436" s="188"/>
      <c r="U436" s="191"/>
      <c r="V436" s="191"/>
      <c r="W436" s="191"/>
      <c r="X436" s="191"/>
      <c r="Y436" s="192"/>
      <c r="Z436" s="191"/>
      <c r="AA436" s="190"/>
      <c r="AB436" s="191"/>
      <c r="AC436" s="191"/>
      <c r="AD436" s="190"/>
      <c r="AE436" s="188"/>
      <c r="AG436" s="186"/>
      <c r="AH436" s="186"/>
      <c r="AI436" s="187"/>
      <c r="AJ436" s="188"/>
      <c r="AK436" s="188"/>
      <c r="AL436" s="188"/>
      <c r="AM436" s="188"/>
      <c r="AN436" s="188"/>
      <c r="AO436" s="189"/>
      <c r="AP436" s="188"/>
      <c r="AQ436" s="190"/>
      <c r="AR436" s="191"/>
      <c r="AS436" s="191"/>
      <c r="AT436" s="190"/>
      <c r="AU436" s="190"/>
      <c r="AW436" s="186"/>
      <c r="AX436" s="186"/>
      <c r="AY436" s="187"/>
      <c r="AZ436" s="188"/>
      <c r="BA436" s="188"/>
      <c r="BB436" s="188"/>
      <c r="BC436" s="188"/>
      <c r="BD436" s="188"/>
      <c r="BE436" s="189"/>
      <c r="BF436" s="188"/>
      <c r="BG436" s="190"/>
      <c r="BH436" s="191"/>
      <c r="BI436" s="191"/>
      <c r="BJ436" s="190"/>
      <c r="BK436" s="190"/>
    </row>
    <row r="437" spans="1:63" hidden="1" x14ac:dyDescent="0.25">
      <c r="A437" s="186"/>
      <c r="B437" s="186"/>
      <c r="C437" s="187"/>
      <c r="D437" s="188"/>
      <c r="E437" s="188"/>
      <c r="F437" s="188"/>
      <c r="G437" s="188"/>
      <c r="H437" s="188"/>
      <c r="I437" s="189"/>
      <c r="J437" s="188"/>
      <c r="K437" s="190"/>
      <c r="L437" s="191"/>
      <c r="M437" s="191"/>
      <c r="N437" s="190"/>
      <c r="O437" s="190"/>
      <c r="Q437" s="186"/>
      <c r="R437" s="186"/>
      <c r="S437" s="187"/>
      <c r="T437" s="188"/>
      <c r="U437" s="191"/>
      <c r="V437" s="191"/>
      <c r="W437" s="191"/>
      <c r="X437" s="191"/>
      <c r="Y437" s="192"/>
      <c r="Z437" s="191"/>
      <c r="AA437" s="190"/>
      <c r="AB437" s="191"/>
      <c r="AC437" s="191"/>
      <c r="AD437" s="190"/>
      <c r="AE437" s="190"/>
      <c r="AG437" s="186"/>
      <c r="AH437" s="186"/>
      <c r="AI437" s="187"/>
      <c r="AJ437" s="188"/>
      <c r="AK437" s="188"/>
      <c r="AL437" s="188"/>
      <c r="AM437" s="188"/>
      <c r="AN437" s="188"/>
      <c r="AO437" s="189"/>
      <c r="AP437" s="188"/>
      <c r="AQ437" s="190"/>
      <c r="AR437" s="191"/>
      <c r="AS437" s="191"/>
      <c r="AT437" s="190"/>
      <c r="AU437" s="190"/>
      <c r="AW437" s="186"/>
      <c r="AX437" s="186"/>
      <c r="AY437" s="187"/>
      <c r="AZ437" s="188"/>
      <c r="BA437" s="188"/>
      <c r="BB437" s="188"/>
      <c r="BC437" s="188"/>
      <c r="BD437" s="188"/>
      <c r="BE437" s="189"/>
      <c r="BF437" s="188"/>
      <c r="BG437" s="190"/>
      <c r="BH437" s="191"/>
      <c r="BI437" s="191"/>
      <c r="BJ437" s="190"/>
      <c r="BK437" s="190"/>
    </row>
    <row r="438" spans="1:63" hidden="1" x14ac:dyDescent="0.25">
      <c r="A438" s="186"/>
      <c r="B438" s="186"/>
      <c r="C438" s="187"/>
      <c r="D438" s="188"/>
      <c r="E438" s="188"/>
      <c r="F438" s="188"/>
      <c r="G438" s="188"/>
      <c r="H438" s="188"/>
      <c r="I438" s="189"/>
      <c r="J438" s="188"/>
      <c r="K438" s="190"/>
      <c r="L438" s="191"/>
      <c r="M438" s="191"/>
      <c r="N438" s="190"/>
      <c r="O438" s="190"/>
      <c r="Q438" s="186"/>
      <c r="R438" s="186"/>
      <c r="S438" s="187"/>
      <c r="T438" s="188"/>
      <c r="U438" s="191"/>
      <c r="V438" s="191"/>
      <c r="W438" s="191"/>
      <c r="X438" s="191"/>
      <c r="Y438" s="192"/>
      <c r="Z438" s="191"/>
      <c r="AA438" s="190"/>
      <c r="AB438" s="191"/>
      <c r="AC438" s="191"/>
      <c r="AD438" s="190"/>
      <c r="AE438" s="190"/>
      <c r="AG438" s="186"/>
      <c r="AH438" s="186"/>
      <c r="AI438" s="187"/>
      <c r="AJ438" s="188"/>
      <c r="AK438" s="188"/>
      <c r="AL438" s="188"/>
      <c r="AM438" s="188"/>
      <c r="AN438" s="188"/>
      <c r="AO438" s="189"/>
      <c r="AP438" s="188"/>
      <c r="AQ438" s="190"/>
      <c r="AR438" s="191"/>
      <c r="AS438" s="191"/>
      <c r="AT438" s="190"/>
      <c r="AU438" s="190"/>
      <c r="AW438" s="186"/>
      <c r="AX438" s="186"/>
      <c r="AY438" s="187"/>
      <c r="AZ438" s="188"/>
      <c r="BA438" s="188"/>
      <c r="BB438" s="188"/>
      <c r="BC438" s="188"/>
      <c r="BD438" s="188"/>
      <c r="BE438" s="189"/>
      <c r="BF438" s="188"/>
      <c r="BG438" s="190"/>
      <c r="BH438" s="191"/>
      <c r="BI438" s="191"/>
      <c r="BJ438" s="190"/>
      <c r="BK438" s="190"/>
    </row>
    <row r="439" spans="1:63" hidden="1" x14ac:dyDescent="0.25">
      <c r="A439" s="186"/>
      <c r="B439" s="186"/>
      <c r="C439" s="187"/>
      <c r="D439" s="188"/>
      <c r="E439" s="188"/>
      <c r="F439" s="188"/>
      <c r="G439" s="188"/>
      <c r="H439" s="188"/>
      <c r="I439" s="189"/>
      <c r="J439" s="188"/>
      <c r="K439" s="190"/>
      <c r="L439" s="191"/>
      <c r="M439" s="191"/>
      <c r="N439" s="190"/>
      <c r="O439" s="190"/>
      <c r="Q439" s="186"/>
      <c r="R439" s="186"/>
      <c r="S439" s="187"/>
      <c r="T439" s="188"/>
      <c r="U439" s="191"/>
      <c r="V439" s="191"/>
      <c r="W439" s="191"/>
      <c r="X439" s="191"/>
      <c r="Y439" s="192"/>
      <c r="Z439" s="191"/>
      <c r="AA439" s="190"/>
      <c r="AB439" s="191"/>
      <c r="AC439" s="191"/>
      <c r="AD439" s="190"/>
      <c r="AE439" s="190"/>
      <c r="AG439" s="186"/>
      <c r="AH439" s="186"/>
      <c r="AI439" s="187"/>
      <c r="AJ439" s="188"/>
      <c r="AK439" s="188"/>
      <c r="AL439" s="188"/>
      <c r="AM439" s="188"/>
      <c r="AN439" s="188"/>
      <c r="AO439" s="189"/>
      <c r="AP439" s="188"/>
      <c r="AQ439" s="190"/>
      <c r="AR439" s="191"/>
      <c r="AS439" s="191"/>
      <c r="AT439" s="190"/>
      <c r="AU439" s="190"/>
      <c r="AW439" s="186"/>
      <c r="AX439" s="186"/>
      <c r="AY439" s="187"/>
      <c r="AZ439" s="188"/>
      <c r="BA439" s="188"/>
      <c r="BB439" s="188"/>
      <c r="BC439" s="188"/>
      <c r="BD439" s="188"/>
      <c r="BE439" s="189"/>
      <c r="BF439" s="188"/>
      <c r="BG439" s="190"/>
      <c r="BH439" s="191"/>
      <c r="BI439" s="191"/>
      <c r="BJ439" s="190"/>
      <c r="BK439" s="190"/>
    </row>
    <row r="440" spans="1:63" hidden="1" x14ac:dyDescent="0.25">
      <c r="A440" s="186"/>
      <c r="B440" s="186"/>
      <c r="C440" s="187"/>
      <c r="D440" s="188"/>
      <c r="E440" s="188"/>
      <c r="F440" s="188"/>
      <c r="G440" s="188"/>
      <c r="H440" s="188"/>
      <c r="I440" s="189"/>
      <c r="J440" s="188"/>
      <c r="K440" s="190"/>
      <c r="L440" s="191"/>
      <c r="M440" s="191"/>
      <c r="N440" s="190"/>
      <c r="O440" s="190"/>
      <c r="Q440" s="186"/>
      <c r="R440" s="186"/>
      <c r="S440" s="187"/>
      <c r="T440" s="188"/>
      <c r="U440" s="191"/>
      <c r="V440" s="191"/>
      <c r="W440" s="191"/>
      <c r="X440" s="191"/>
      <c r="Y440" s="192"/>
      <c r="Z440" s="191"/>
      <c r="AA440" s="190"/>
      <c r="AB440" s="191"/>
      <c r="AC440" s="191"/>
      <c r="AD440" s="190"/>
      <c r="AE440" s="190"/>
      <c r="AG440" s="186"/>
      <c r="AH440" s="186"/>
      <c r="AI440" s="187"/>
      <c r="AJ440" s="188"/>
      <c r="AK440" s="188"/>
      <c r="AL440" s="188"/>
      <c r="AM440" s="188"/>
      <c r="AN440" s="188"/>
      <c r="AO440" s="189"/>
      <c r="AP440" s="188"/>
      <c r="AQ440" s="190"/>
      <c r="AR440" s="191"/>
      <c r="AS440" s="191"/>
      <c r="AT440" s="190"/>
      <c r="AU440" s="190"/>
      <c r="AW440" s="186"/>
      <c r="AX440" s="186"/>
      <c r="AY440" s="187"/>
      <c r="AZ440" s="188"/>
      <c r="BA440" s="188"/>
      <c r="BB440" s="188"/>
      <c r="BC440" s="188"/>
      <c r="BD440" s="188"/>
      <c r="BE440" s="189"/>
      <c r="BF440" s="188"/>
      <c r="BG440" s="190"/>
      <c r="BH440" s="191"/>
      <c r="BI440" s="191"/>
      <c r="BJ440" s="190"/>
      <c r="BK440" s="190"/>
    </row>
    <row r="441" spans="1:63" hidden="1" x14ac:dyDescent="0.25">
      <c r="A441" s="186"/>
      <c r="B441" s="186"/>
      <c r="C441" s="187"/>
      <c r="D441" s="188"/>
      <c r="E441" s="188"/>
      <c r="F441" s="188"/>
      <c r="G441" s="188"/>
      <c r="H441" s="188"/>
      <c r="I441" s="189"/>
      <c r="J441" s="188"/>
      <c r="K441" s="190"/>
      <c r="L441" s="191"/>
      <c r="M441" s="191"/>
      <c r="N441" s="190"/>
      <c r="O441" s="190"/>
      <c r="Q441" s="186"/>
      <c r="R441" s="186"/>
      <c r="S441" s="187"/>
      <c r="T441" s="188"/>
      <c r="U441" s="191"/>
      <c r="V441" s="191"/>
      <c r="W441" s="191"/>
      <c r="X441" s="191"/>
      <c r="Y441" s="192"/>
      <c r="Z441" s="191"/>
      <c r="AA441" s="190"/>
      <c r="AB441" s="191"/>
      <c r="AC441" s="191"/>
      <c r="AD441" s="190"/>
      <c r="AE441" s="190"/>
      <c r="AG441" s="186"/>
      <c r="AH441" s="186"/>
      <c r="AI441" s="187"/>
      <c r="AJ441" s="188"/>
      <c r="AK441" s="188"/>
      <c r="AL441" s="188"/>
      <c r="AM441" s="188"/>
      <c r="AN441" s="188"/>
      <c r="AO441" s="189"/>
      <c r="AP441" s="188"/>
      <c r="AQ441" s="190"/>
      <c r="AR441" s="191"/>
      <c r="AS441" s="191"/>
      <c r="AT441" s="190"/>
      <c r="AU441" s="190"/>
      <c r="AW441" s="186"/>
      <c r="AX441" s="186"/>
      <c r="AY441" s="187"/>
      <c r="AZ441" s="188"/>
      <c r="BA441" s="188"/>
      <c r="BB441" s="188"/>
      <c r="BC441" s="188"/>
      <c r="BD441" s="188"/>
      <c r="BE441" s="189"/>
      <c r="BF441" s="188"/>
      <c r="BG441" s="190"/>
      <c r="BH441" s="191"/>
      <c r="BI441" s="191"/>
      <c r="BJ441" s="190"/>
      <c r="BK441" s="190"/>
    </row>
    <row r="442" spans="1:63" hidden="1" x14ac:dyDescent="0.25">
      <c r="A442" s="186"/>
      <c r="B442" s="186"/>
      <c r="C442" s="187"/>
      <c r="D442" s="188"/>
      <c r="E442" s="188"/>
      <c r="F442" s="188"/>
      <c r="G442" s="188"/>
      <c r="H442" s="188"/>
      <c r="I442" s="189"/>
      <c r="J442" s="188"/>
      <c r="K442" s="190"/>
      <c r="L442" s="191"/>
      <c r="M442" s="191"/>
      <c r="N442" s="190"/>
      <c r="O442" s="190"/>
      <c r="Q442" s="186"/>
      <c r="R442" s="186"/>
      <c r="S442" s="187"/>
      <c r="T442" s="188"/>
      <c r="U442" s="191"/>
      <c r="V442" s="191"/>
      <c r="W442" s="191"/>
      <c r="X442" s="191"/>
      <c r="Y442" s="192"/>
      <c r="Z442" s="191"/>
      <c r="AA442" s="190"/>
      <c r="AB442" s="191"/>
      <c r="AC442" s="191"/>
      <c r="AD442" s="190"/>
      <c r="AE442" s="190"/>
      <c r="AG442" s="186"/>
      <c r="AH442" s="186"/>
      <c r="AI442" s="187"/>
      <c r="AJ442" s="188"/>
      <c r="AK442" s="188"/>
      <c r="AL442" s="188"/>
      <c r="AM442" s="188"/>
      <c r="AN442" s="188"/>
      <c r="AO442" s="189"/>
      <c r="AP442" s="188"/>
      <c r="AQ442" s="190"/>
      <c r="AR442" s="191"/>
      <c r="AS442" s="191"/>
      <c r="AT442" s="190"/>
      <c r="AU442" s="190"/>
      <c r="AW442" s="186"/>
      <c r="AX442" s="186"/>
      <c r="AY442" s="187"/>
      <c r="AZ442" s="188"/>
      <c r="BA442" s="188"/>
      <c r="BB442" s="188"/>
      <c r="BC442" s="188"/>
      <c r="BD442" s="188"/>
      <c r="BE442" s="189"/>
      <c r="BF442" s="188"/>
      <c r="BG442" s="190"/>
      <c r="BH442" s="191"/>
      <c r="BI442" s="191"/>
      <c r="BJ442" s="190"/>
      <c r="BK442" s="190"/>
    </row>
    <row r="443" spans="1:63" hidden="1" x14ac:dyDescent="0.25">
      <c r="A443" s="186"/>
      <c r="B443" s="186"/>
      <c r="C443" s="187"/>
      <c r="D443" s="188"/>
      <c r="E443" s="188"/>
      <c r="F443" s="188"/>
      <c r="G443" s="188"/>
      <c r="H443" s="188"/>
      <c r="I443" s="189"/>
      <c r="J443" s="188"/>
      <c r="K443" s="190"/>
      <c r="L443" s="191"/>
      <c r="M443" s="191"/>
      <c r="N443" s="190"/>
      <c r="O443" s="190"/>
      <c r="Q443" s="186"/>
      <c r="R443" s="186"/>
      <c r="S443" s="187"/>
      <c r="T443" s="188"/>
      <c r="U443" s="191"/>
      <c r="V443" s="191"/>
      <c r="W443" s="191"/>
      <c r="X443" s="191"/>
      <c r="Y443" s="192"/>
      <c r="Z443" s="191"/>
      <c r="AA443" s="190"/>
      <c r="AB443" s="191"/>
      <c r="AC443" s="191"/>
      <c r="AD443" s="190"/>
      <c r="AE443" s="188"/>
      <c r="AG443" s="186"/>
      <c r="AH443" s="186"/>
      <c r="AI443" s="187"/>
      <c r="AJ443" s="188"/>
      <c r="AK443" s="188"/>
      <c r="AL443" s="188"/>
      <c r="AM443" s="188"/>
      <c r="AN443" s="188"/>
      <c r="AO443" s="189"/>
      <c r="AP443" s="188"/>
      <c r="AQ443" s="190"/>
      <c r="AR443" s="191"/>
      <c r="AS443" s="191"/>
      <c r="AT443" s="190"/>
      <c r="AU443" s="190"/>
      <c r="AW443" s="186"/>
      <c r="AX443" s="186"/>
      <c r="AY443" s="187"/>
      <c r="AZ443" s="188"/>
      <c r="BA443" s="188"/>
      <c r="BB443" s="188"/>
      <c r="BC443" s="188"/>
      <c r="BD443" s="188"/>
      <c r="BE443" s="189"/>
      <c r="BF443" s="188"/>
      <c r="BG443" s="190"/>
      <c r="BH443" s="191"/>
      <c r="BI443" s="191"/>
      <c r="BJ443" s="190"/>
      <c r="BK443" s="190"/>
    </row>
    <row r="444" spans="1:63" hidden="1" x14ac:dyDescent="0.25">
      <c r="A444" s="186"/>
      <c r="B444" s="186"/>
      <c r="C444" s="187"/>
      <c r="D444" s="188"/>
      <c r="E444" s="188"/>
      <c r="F444" s="188"/>
      <c r="G444" s="188"/>
      <c r="H444" s="188"/>
      <c r="I444" s="189"/>
      <c r="J444" s="188"/>
      <c r="K444" s="190"/>
      <c r="L444" s="191"/>
      <c r="M444" s="191"/>
      <c r="N444" s="190"/>
      <c r="O444" s="190"/>
      <c r="Q444" s="186"/>
      <c r="R444" s="186"/>
      <c r="S444" s="187"/>
      <c r="T444" s="188"/>
      <c r="U444" s="191"/>
      <c r="V444" s="191"/>
      <c r="W444" s="191"/>
      <c r="X444" s="191"/>
      <c r="Y444" s="192"/>
      <c r="Z444" s="191"/>
      <c r="AA444" s="190"/>
      <c r="AB444" s="191"/>
      <c r="AC444" s="191"/>
      <c r="AD444" s="190"/>
      <c r="AE444" s="190"/>
      <c r="AG444" s="186"/>
      <c r="AH444" s="186"/>
      <c r="AI444" s="187"/>
      <c r="AJ444" s="188"/>
      <c r="AK444" s="188"/>
      <c r="AL444" s="188"/>
      <c r="AM444" s="188"/>
      <c r="AN444" s="188"/>
      <c r="AO444" s="189"/>
      <c r="AP444" s="188"/>
      <c r="AQ444" s="190"/>
      <c r="AR444" s="191"/>
      <c r="AS444" s="191"/>
      <c r="AT444" s="190"/>
      <c r="AU444" s="190"/>
      <c r="AW444" s="186"/>
      <c r="AX444" s="186"/>
      <c r="AY444" s="187"/>
      <c r="AZ444" s="188"/>
      <c r="BA444" s="188"/>
      <c r="BB444" s="188"/>
      <c r="BC444" s="188"/>
      <c r="BD444" s="188"/>
      <c r="BE444" s="189"/>
      <c r="BF444" s="188"/>
      <c r="BG444" s="190"/>
      <c r="BH444" s="191"/>
      <c r="BI444" s="191"/>
      <c r="BJ444" s="190"/>
      <c r="BK444" s="190"/>
    </row>
    <row r="445" spans="1:63" hidden="1" x14ac:dyDescent="0.25">
      <c r="A445" s="186"/>
      <c r="B445" s="186"/>
      <c r="C445" s="187"/>
      <c r="D445" s="188"/>
      <c r="E445" s="188"/>
      <c r="F445" s="188"/>
      <c r="G445" s="188"/>
      <c r="H445" s="188"/>
      <c r="I445" s="189"/>
      <c r="J445" s="188"/>
      <c r="K445" s="190"/>
      <c r="L445" s="191"/>
      <c r="M445" s="191"/>
      <c r="N445" s="190"/>
      <c r="O445" s="190"/>
      <c r="Q445" s="186"/>
      <c r="R445" s="186"/>
      <c r="S445" s="187"/>
      <c r="T445" s="188"/>
      <c r="U445" s="191"/>
      <c r="V445" s="191"/>
      <c r="W445" s="191"/>
      <c r="X445" s="191"/>
      <c r="Y445" s="192"/>
      <c r="Z445" s="191"/>
      <c r="AA445" s="190"/>
      <c r="AB445" s="191"/>
      <c r="AC445" s="191"/>
      <c r="AD445" s="190"/>
      <c r="AE445" s="188"/>
      <c r="AG445" s="186"/>
      <c r="AH445" s="186"/>
      <c r="AI445" s="187"/>
      <c r="AJ445" s="188"/>
      <c r="AK445" s="188"/>
      <c r="AL445" s="188"/>
      <c r="AM445" s="188"/>
      <c r="AN445" s="188"/>
      <c r="AO445" s="189"/>
      <c r="AP445" s="188"/>
      <c r="AQ445" s="190"/>
      <c r="AR445" s="191"/>
      <c r="AS445" s="191"/>
      <c r="AT445" s="190"/>
      <c r="AU445" s="190"/>
      <c r="AW445" s="186"/>
      <c r="AX445" s="186"/>
      <c r="AY445" s="187"/>
      <c r="AZ445" s="188"/>
      <c r="BA445" s="188"/>
      <c r="BB445" s="188"/>
      <c r="BC445" s="188"/>
      <c r="BD445" s="188"/>
      <c r="BE445" s="189"/>
      <c r="BF445" s="188"/>
      <c r="BG445" s="190"/>
      <c r="BH445" s="191"/>
      <c r="BI445" s="191"/>
      <c r="BJ445" s="190"/>
      <c r="BK445" s="190"/>
    </row>
    <row r="446" spans="1:63" hidden="1" x14ac:dyDescent="0.25">
      <c r="A446" s="186"/>
      <c r="B446" s="186"/>
      <c r="C446" s="187"/>
      <c r="D446" s="188"/>
      <c r="E446" s="188"/>
      <c r="F446" s="188"/>
      <c r="G446" s="188"/>
      <c r="H446" s="188"/>
      <c r="I446" s="189"/>
      <c r="J446" s="188"/>
      <c r="K446" s="190"/>
      <c r="L446" s="191"/>
      <c r="M446" s="191"/>
      <c r="N446" s="190"/>
      <c r="O446" s="190"/>
      <c r="Q446" s="186"/>
      <c r="R446" s="186"/>
      <c r="S446" s="187"/>
      <c r="T446" s="188"/>
      <c r="U446" s="191"/>
      <c r="V446" s="191"/>
      <c r="W446" s="191"/>
      <c r="X446" s="191"/>
      <c r="Y446" s="192"/>
      <c r="Z446" s="191"/>
      <c r="AA446" s="190"/>
      <c r="AB446" s="191"/>
      <c r="AC446" s="191"/>
      <c r="AD446" s="190"/>
      <c r="AE446" s="188"/>
      <c r="AG446" s="186"/>
      <c r="AH446" s="186"/>
      <c r="AI446" s="187"/>
      <c r="AJ446" s="188"/>
      <c r="AK446" s="188"/>
      <c r="AL446" s="188"/>
      <c r="AM446" s="188"/>
      <c r="AN446" s="188"/>
      <c r="AO446" s="189"/>
      <c r="AP446" s="188"/>
      <c r="AQ446" s="190"/>
      <c r="AR446" s="191"/>
      <c r="AS446" s="191"/>
      <c r="AT446" s="190"/>
      <c r="AU446" s="190"/>
      <c r="AW446" s="186"/>
      <c r="AX446" s="186"/>
      <c r="AY446" s="187"/>
      <c r="AZ446" s="188"/>
      <c r="BA446" s="188"/>
      <c r="BB446" s="188"/>
      <c r="BC446" s="188"/>
      <c r="BD446" s="188"/>
      <c r="BE446" s="189"/>
      <c r="BF446" s="188"/>
      <c r="BG446" s="190"/>
      <c r="BH446" s="191"/>
      <c r="BI446" s="191"/>
      <c r="BJ446" s="190"/>
      <c r="BK446" s="190"/>
    </row>
    <row r="447" spans="1:63" hidden="1" x14ac:dyDescent="0.25">
      <c r="A447" s="186"/>
      <c r="B447" s="186"/>
      <c r="C447" s="187"/>
      <c r="D447" s="188"/>
      <c r="E447" s="188"/>
      <c r="F447" s="188"/>
      <c r="G447" s="188"/>
      <c r="H447" s="188"/>
      <c r="I447" s="189"/>
      <c r="J447" s="188"/>
      <c r="K447" s="190"/>
      <c r="L447" s="191"/>
      <c r="M447" s="191"/>
      <c r="N447" s="190"/>
      <c r="O447" s="190"/>
      <c r="Q447" s="186"/>
      <c r="R447" s="186"/>
      <c r="S447" s="187"/>
      <c r="T447" s="188"/>
      <c r="U447" s="191"/>
      <c r="V447" s="191"/>
      <c r="W447" s="191"/>
      <c r="X447" s="191"/>
      <c r="Y447" s="192"/>
      <c r="Z447" s="191"/>
      <c r="AA447" s="190"/>
      <c r="AB447" s="191"/>
      <c r="AC447" s="191"/>
      <c r="AD447" s="190"/>
      <c r="AE447" s="190"/>
      <c r="AG447" s="186"/>
      <c r="AH447" s="186"/>
      <c r="AI447" s="187"/>
      <c r="AJ447" s="188"/>
      <c r="AK447" s="188"/>
      <c r="AL447" s="188"/>
      <c r="AM447" s="188"/>
      <c r="AN447" s="188"/>
      <c r="AO447" s="189"/>
      <c r="AP447" s="188"/>
      <c r="AQ447" s="190"/>
      <c r="AR447" s="191"/>
      <c r="AS447" s="191"/>
      <c r="AT447" s="190"/>
      <c r="AU447" s="190"/>
      <c r="AW447" s="186"/>
      <c r="AX447" s="186"/>
      <c r="AY447" s="187"/>
      <c r="AZ447" s="188"/>
      <c r="BA447" s="188"/>
      <c r="BB447" s="188"/>
      <c r="BC447" s="188"/>
      <c r="BD447" s="188"/>
      <c r="BE447" s="189"/>
      <c r="BF447" s="188"/>
      <c r="BG447" s="190"/>
      <c r="BH447" s="191"/>
      <c r="BI447" s="191"/>
      <c r="BJ447" s="190"/>
      <c r="BK447" s="190"/>
    </row>
    <row r="448" spans="1:63" hidden="1" x14ac:dyDescent="0.25">
      <c r="A448" s="186"/>
      <c r="B448" s="186"/>
      <c r="C448" s="187"/>
      <c r="D448" s="188"/>
      <c r="E448" s="188"/>
      <c r="F448" s="188"/>
      <c r="G448" s="188"/>
      <c r="H448" s="188"/>
      <c r="I448" s="189"/>
      <c r="J448" s="188"/>
      <c r="K448" s="190"/>
      <c r="L448" s="191"/>
      <c r="M448" s="191"/>
      <c r="N448" s="190"/>
      <c r="O448" s="190"/>
      <c r="Q448" s="186"/>
      <c r="R448" s="186"/>
      <c r="S448" s="187"/>
      <c r="T448" s="188"/>
      <c r="U448" s="191"/>
      <c r="V448" s="191"/>
      <c r="W448" s="191"/>
      <c r="X448" s="191"/>
      <c r="Y448" s="192"/>
      <c r="Z448" s="191"/>
      <c r="AA448" s="190"/>
      <c r="AB448" s="191"/>
      <c r="AC448" s="191"/>
      <c r="AD448" s="190"/>
      <c r="AE448" s="188"/>
      <c r="AG448" s="186"/>
      <c r="AH448" s="186"/>
      <c r="AI448" s="187"/>
      <c r="AJ448" s="188"/>
      <c r="AK448" s="188"/>
      <c r="AL448" s="188"/>
      <c r="AM448" s="188"/>
      <c r="AN448" s="188"/>
      <c r="AO448" s="189"/>
      <c r="AP448" s="188"/>
      <c r="AQ448" s="190"/>
      <c r="AR448" s="191"/>
      <c r="AS448" s="191"/>
      <c r="AT448" s="190"/>
      <c r="AU448" s="190"/>
      <c r="AW448" s="186"/>
      <c r="AX448" s="186"/>
      <c r="AY448" s="187"/>
      <c r="AZ448" s="188"/>
      <c r="BA448" s="188"/>
      <c r="BB448" s="188"/>
      <c r="BC448" s="188"/>
      <c r="BD448" s="188"/>
      <c r="BE448" s="189"/>
      <c r="BF448" s="188"/>
      <c r="BG448" s="190"/>
      <c r="BH448" s="191"/>
      <c r="BI448" s="191"/>
      <c r="BJ448" s="190"/>
      <c r="BK448" s="190"/>
    </row>
    <row r="449" spans="1:128" hidden="1" x14ac:dyDescent="0.25">
      <c r="A449" s="186"/>
      <c r="B449" s="186"/>
      <c r="C449" s="187"/>
      <c r="D449" s="188"/>
      <c r="E449" s="188"/>
      <c r="F449" s="188"/>
      <c r="G449" s="188"/>
      <c r="H449" s="188"/>
      <c r="I449" s="189"/>
      <c r="J449" s="188"/>
      <c r="K449" s="190"/>
      <c r="L449" s="191"/>
      <c r="M449" s="191"/>
      <c r="N449" s="190"/>
      <c r="O449" s="190"/>
      <c r="Q449" s="186"/>
      <c r="R449" s="186"/>
      <c r="S449" s="187"/>
      <c r="T449" s="188"/>
      <c r="U449" s="191"/>
      <c r="V449" s="191"/>
      <c r="W449" s="191"/>
      <c r="X449" s="191"/>
      <c r="Y449" s="192"/>
      <c r="Z449" s="191"/>
      <c r="AA449" s="190"/>
      <c r="AB449" s="191"/>
      <c r="AC449" s="191"/>
      <c r="AD449" s="190"/>
      <c r="AE449" s="190"/>
      <c r="AG449" s="186"/>
      <c r="AH449" s="186"/>
      <c r="AI449" s="187"/>
      <c r="AJ449" s="188"/>
      <c r="AK449" s="188"/>
      <c r="AL449" s="188"/>
      <c r="AM449" s="188"/>
      <c r="AN449" s="188"/>
      <c r="AO449" s="189"/>
      <c r="AP449" s="188"/>
      <c r="AQ449" s="190"/>
      <c r="AR449" s="191"/>
      <c r="AS449" s="191"/>
      <c r="AT449" s="190"/>
      <c r="AU449" s="190"/>
      <c r="AW449" s="186"/>
      <c r="AX449" s="186"/>
      <c r="AY449" s="187"/>
      <c r="AZ449" s="188"/>
      <c r="BA449" s="188"/>
      <c r="BB449" s="188"/>
      <c r="BC449" s="188"/>
      <c r="BD449" s="188"/>
      <c r="BE449" s="189"/>
      <c r="BF449" s="188"/>
      <c r="BG449" s="190"/>
      <c r="BH449" s="191"/>
      <c r="BI449" s="191"/>
      <c r="BJ449" s="190"/>
      <c r="BK449" s="190"/>
    </row>
    <row r="450" spans="1:128" hidden="1" x14ac:dyDescent="0.25">
      <c r="A450" s="186"/>
      <c r="B450" s="186"/>
      <c r="C450" s="187"/>
      <c r="D450" s="188"/>
      <c r="E450" s="188"/>
      <c r="F450" s="188"/>
      <c r="G450" s="188"/>
      <c r="H450" s="188"/>
      <c r="I450" s="189"/>
      <c r="J450" s="188"/>
      <c r="K450" s="190"/>
      <c r="L450" s="191"/>
      <c r="M450" s="191"/>
      <c r="N450" s="190"/>
      <c r="O450" s="190"/>
      <c r="Q450" s="186"/>
      <c r="R450" s="186"/>
      <c r="S450" s="187"/>
      <c r="T450" s="188"/>
      <c r="U450" s="191"/>
      <c r="V450" s="191"/>
      <c r="W450" s="191"/>
      <c r="X450" s="191"/>
      <c r="Y450" s="192"/>
      <c r="Z450" s="191"/>
      <c r="AA450" s="190"/>
      <c r="AB450" s="191"/>
      <c r="AC450" s="191"/>
      <c r="AD450" s="190"/>
      <c r="AE450" s="188"/>
      <c r="AG450" s="186"/>
      <c r="AH450" s="186"/>
      <c r="AI450" s="187"/>
      <c r="AJ450" s="188"/>
      <c r="AK450" s="188"/>
      <c r="AL450" s="188"/>
      <c r="AM450" s="188"/>
      <c r="AN450" s="188"/>
      <c r="AO450" s="189"/>
      <c r="AP450" s="188"/>
      <c r="AQ450" s="190"/>
      <c r="AR450" s="191"/>
      <c r="AS450" s="191"/>
      <c r="AT450" s="190"/>
      <c r="AU450" s="190"/>
      <c r="AW450" s="186"/>
      <c r="AX450" s="186"/>
      <c r="AY450" s="187"/>
      <c r="AZ450" s="188"/>
      <c r="BA450" s="188"/>
      <c r="BB450" s="188"/>
      <c r="BC450" s="188"/>
      <c r="BD450" s="188"/>
      <c r="BE450" s="189"/>
      <c r="BF450" s="188"/>
      <c r="BG450" s="190"/>
      <c r="BH450" s="191"/>
      <c r="BI450" s="191"/>
      <c r="BJ450" s="190"/>
      <c r="BK450" s="190"/>
    </row>
    <row r="451" spans="1:128" hidden="1" x14ac:dyDescent="0.25">
      <c r="A451" s="186"/>
      <c r="B451" s="186"/>
      <c r="C451" s="187"/>
      <c r="D451" s="188"/>
      <c r="E451" s="188"/>
      <c r="F451" s="188"/>
      <c r="G451" s="188"/>
      <c r="H451" s="188"/>
      <c r="I451" s="189"/>
      <c r="J451" s="188"/>
      <c r="K451" s="190"/>
      <c r="L451" s="191"/>
      <c r="M451" s="191"/>
      <c r="N451" s="190"/>
      <c r="O451" s="190"/>
      <c r="Q451" s="186"/>
      <c r="R451" s="186"/>
      <c r="S451" s="187"/>
      <c r="T451" s="188"/>
      <c r="U451" s="191"/>
      <c r="V451" s="191"/>
      <c r="W451" s="191"/>
      <c r="X451" s="191"/>
      <c r="Y451" s="192"/>
      <c r="Z451" s="191"/>
      <c r="AA451" s="190"/>
      <c r="AB451" s="191"/>
      <c r="AC451" s="191"/>
      <c r="AD451" s="190"/>
      <c r="AE451" s="190"/>
      <c r="AG451" s="186"/>
      <c r="AH451" s="186"/>
      <c r="AI451" s="187"/>
      <c r="AJ451" s="188"/>
      <c r="AK451" s="188"/>
      <c r="AL451" s="188"/>
      <c r="AM451" s="188"/>
      <c r="AN451" s="188"/>
      <c r="AO451" s="189"/>
      <c r="AP451" s="188"/>
      <c r="AQ451" s="190"/>
      <c r="AR451" s="191"/>
      <c r="AS451" s="191"/>
      <c r="AT451" s="190"/>
      <c r="AU451" s="190"/>
      <c r="AW451" s="186"/>
      <c r="AX451" s="186"/>
      <c r="AY451" s="187"/>
      <c r="AZ451" s="188"/>
      <c r="BA451" s="188"/>
      <c r="BB451" s="188"/>
      <c r="BC451" s="188"/>
      <c r="BD451" s="188"/>
      <c r="BE451" s="189"/>
      <c r="BF451" s="188"/>
      <c r="BG451" s="190"/>
      <c r="BH451" s="191"/>
      <c r="BI451" s="191"/>
      <c r="BJ451" s="190"/>
      <c r="BK451" s="190"/>
    </row>
    <row r="452" spans="1:128" hidden="1" x14ac:dyDescent="0.25">
      <c r="A452" s="186"/>
      <c r="B452" s="186"/>
      <c r="C452" s="187"/>
      <c r="D452" s="188"/>
      <c r="E452" s="188"/>
      <c r="F452" s="188"/>
      <c r="G452" s="188"/>
      <c r="H452" s="188"/>
      <c r="I452" s="189"/>
      <c r="J452" s="188"/>
      <c r="K452" s="190"/>
      <c r="L452" s="191"/>
      <c r="M452" s="191"/>
      <c r="N452" s="190"/>
      <c r="O452" s="190"/>
      <c r="Q452" s="186"/>
      <c r="R452" s="186"/>
      <c r="S452" s="187"/>
      <c r="T452" s="188"/>
      <c r="U452" s="191"/>
      <c r="V452" s="191"/>
      <c r="W452" s="191"/>
      <c r="X452" s="191"/>
      <c r="Y452" s="192"/>
      <c r="Z452" s="191"/>
      <c r="AA452" s="190"/>
      <c r="AB452" s="191"/>
      <c r="AC452" s="191"/>
      <c r="AD452" s="190"/>
      <c r="AE452" s="188"/>
      <c r="AG452" s="186"/>
      <c r="AH452" s="186"/>
      <c r="AI452" s="187"/>
      <c r="AJ452" s="188"/>
      <c r="AK452" s="188"/>
      <c r="AL452" s="188"/>
      <c r="AM452" s="188"/>
      <c r="AN452" s="188"/>
      <c r="AO452" s="189"/>
      <c r="AP452" s="188"/>
      <c r="AQ452" s="190"/>
      <c r="AR452" s="191"/>
      <c r="AS452" s="191"/>
      <c r="AT452" s="190"/>
      <c r="AU452" s="190"/>
      <c r="AW452" s="186"/>
      <c r="AX452" s="186"/>
      <c r="AY452" s="187"/>
      <c r="AZ452" s="188"/>
      <c r="BA452" s="188"/>
      <c r="BB452" s="188"/>
      <c r="BC452" s="188"/>
      <c r="BD452" s="188"/>
      <c r="BE452" s="189"/>
      <c r="BF452" s="188"/>
      <c r="BG452" s="190"/>
      <c r="BH452" s="191"/>
      <c r="BI452" s="191"/>
      <c r="BJ452" s="190"/>
      <c r="BK452" s="190"/>
    </row>
    <row r="453" spans="1:128" hidden="1" x14ac:dyDescent="0.25">
      <c r="A453" s="186"/>
      <c r="B453" s="186"/>
      <c r="C453" s="187"/>
      <c r="D453" s="188"/>
      <c r="E453" s="188"/>
      <c r="F453" s="188"/>
      <c r="G453" s="188"/>
      <c r="H453" s="188"/>
      <c r="I453" s="189"/>
      <c r="J453" s="188"/>
      <c r="K453" s="190"/>
      <c r="L453" s="191"/>
      <c r="M453" s="191"/>
      <c r="N453" s="190"/>
      <c r="O453" s="190"/>
      <c r="Q453" s="186"/>
      <c r="R453" s="186"/>
      <c r="S453" s="187"/>
      <c r="T453" s="188"/>
      <c r="U453" s="191"/>
      <c r="V453" s="191"/>
      <c r="W453" s="191"/>
      <c r="X453" s="191"/>
      <c r="Y453" s="192"/>
      <c r="Z453" s="191"/>
      <c r="AA453" s="190"/>
      <c r="AB453" s="191"/>
      <c r="AC453" s="191"/>
      <c r="AD453" s="190"/>
      <c r="AE453" s="188"/>
      <c r="AG453" s="186"/>
      <c r="AH453" s="186"/>
      <c r="AI453" s="187"/>
      <c r="AJ453" s="188"/>
      <c r="AK453" s="188"/>
      <c r="AL453" s="188"/>
      <c r="AM453" s="188"/>
      <c r="AN453" s="188"/>
      <c r="AO453" s="189"/>
      <c r="AP453" s="188"/>
      <c r="AQ453" s="190"/>
      <c r="AR453" s="191"/>
      <c r="AS453" s="191"/>
      <c r="AT453" s="190"/>
      <c r="AU453" s="190"/>
      <c r="AW453" s="186"/>
      <c r="AX453" s="186"/>
      <c r="AY453" s="187"/>
      <c r="AZ453" s="188"/>
      <c r="BA453" s="188"/>
      <c r="BB453" s="188"/>
      <c r="BC453" s="188"/>
      <c r="BD453" s="188"/>
      <c r="BE453" s="189"/>
      <c r="BF453" s="188"/>
      <c r="BG453" s="190"/>
      <c r="BH453" s="191"/>
      <c r="BI453" s="191"/>
      <c r="BJ453" s="190"/>
      <c r="BK453" s="190"/>
    </row>
    <row r="454" spans="1:128" hidden="1" x14ac:dyDescent="0.25">
      <c r="A454" s="186"/>
      <c r="B454" s="186"/>
      <c r="C454" s="187"/>
      <c r="D454" s="188"/>
      <c r="E454" s="188"/>
      <c r="F454" s="188"/>
      <c r="G454" s="188"/>
      <c r="H454" s="188"/>
      <c r="I454" s="189"/>
      <c r="J454" s="188"/>
      <c r="K454" s="190"/>
      <c r="L454" s="191"/>
      <c r="M454" s="191"/>
      <c r="N454" s="190"/>
      <c r="O454" s="190"/>
      <c r="Q454" s="186"/>
      <c r="R454" s="186"/>
      <c r="S454" s="187"/>
      <c r="T454" s="188"/>
      <c r="U454" s="191"/>
      <c r="V454" s="191"/>
      <c r="W454" s="191"/>
      <c r="X454" s="191"/>
      <c r="Y454" s="192"/>
      <c r="Z454" s="191"/>
      <c r="AA454" s="190"/>
      <c r="AB454" s="191"/>
      <c r="AC454" s="191"/>
      <c r="AD454" s="190"/>
      <c r="AE454" s="190"/>
      <c r="AG454" s="186"/>
      <c r="AH454" s="186"/>
      <c r="AI454" s="187"/>
      <c r="AJ454" s="188"/>
      <c r="AK454" s="188"/>
      <c r="AL454" s="188"/>
      <c r="AM454" s="188"/>
      <c r="AN454" s="188"/>
      <c r="AO454" s="189"/>
      <c r="AP454" s="188"/>
      <c r="AQ454" s="190"/>
      <c r="AR454" s="191"/>
      <c r="AS454" s="191"/>
      <c r="AT454" s="190"/>
      <c r="AU454" s="190"/>
      <c r="AW454" s="186"/>
      <c r="AX454" s="186"/>
      <c r="AY454" s="187"/>
      <c r="AZ454" s="188"/>
      <c r="BA454" s="188"/>
      <c r="BB454" s="188"/>
      <c r="BC454" s="188"/>
      <c r="BD454" s="188"/>
      <c r="BE454" s="189"/>
      <c r="BF454" s="188"/>
      <c r="BG454" s="190"/>
      <c r="BH454" s="191"/>
      <c r="BI454" s="191"/>
      <c r="BJ454" s="190"/>
      <c r="BK454" s="190"/>
    </row>
    <row r="455" spans="1:128" hidden="1" x14ac:dyDescent="0.25">
      <c r="A455" s="186"/>
      <c r="B455" s="186"/>
      <c r="C455" s="187"/>
      <c r="D455" s="188"/>
      <c r="E455" s="188"/>
      <c r="F455" s="188"/>
      <c r="G455" s="188"/>
      <c r="H455" s="188"/>
      <c r="I455" s="189"/>
      <c r="J455" s="188"/>
      <c r="K455" s="190"/>
      <c r="L455" s="191"/>
      <c r="M455" s="191"/>
      <c r="N455" s="190"/>
      <c r="O455" s="190"/>
      <c r="Q455" s="186"/>
      <c r="R455" s="186"/>
      <c r="S455" s="187"/>
      <c r="T455" s="188"/>
      <c r="U455" s="191"/>
      <c r="V455" s="191"/>
      <c r="W455" s="191"/>
      <c r="X455" s="191"/>
      <c r="Y455" s="192"/>
      <c r="Z455" s="191"/>
      <c r="AA455" s="190"/>
      <c r="AB455" s="191"/>
      <c r="AC455" s="191"/>
      <c r="AD455" s="190"/>
      <c r="AE455" s="190"/>
      <c r="AG455" s="186"/>
      <c r="AH455" s="186"/>
      <c r="AI455" s="187"/>
      <c r="AJ455" s="188"/>
      <c r="AK455" s="188"/>
      <c r="AL455" s="188"/>
      <c r="AM455" s="188"/>
      <c r="AN455" s="188"/>
      <c r="AO455" s="189"/>
      <c r="AP455" s="188"/>
      <c r="AQ455" s="190"/>
      <c r="AR455" s="191"/>
      <c r="AS455" s="191"/>
      <c r="AT455" s="190"/>
      <c r="AU455" s="190"/>
      <c r="AW455" s="186"/>
      <c r="AX455" s="186"/>
      <c r="AY455" s="187"/>
      <c r="AZ455" s="188"/>
      <c r="BA455" s="188"/>
      <c r="BB455" s="188"/>
      <c r="BC455" s="188"/>
      <c r="BD455" s="188"/>
      <c r="BE455" s="189"/>
      <c r="BF455" s="188"/>
      <c r="BG455" s="190"/>
      <c r="BH455" s="191"/>
      <c r="BI455" s="191"/>
      <c r="BJ455" s="190"/>
      <c r="BK455" s="190"/>
    </row>
    <row r="456" spans="1:128" hidden="1" x14ac:dyDescent="0.25">
      <c r="A456" s="186"/>
      <c r="B456" s="186"/>
      <c r="C456" s="187"/>
      <c r="D456" s="188"/>
      <c r="E456" s="188"/>
      <c r="F456" s="188"/>
      <c r="G456" s="188"/>
      <c r="H456" s="188"/>
      <c r="I456" s="189"/>
      <c r="J456" s="188"/>
      <c r="K456" s="190"/>
      <c r="L456" s="191"/>
      <c r="M456" s="191"/>
      <c r="N456" s="190"/>
      <c r="O456" s="190"/>
      <c r="Q456" s="186"/>
      <c r="R456" s="186"/>
      <c r="S456" s="187"/>
      <c r="T456" s="188"/>
      <c r="U456" s="191"/>
      <c r="V456" s="191"/>
      <c r="W456" s="191"/>
      <c r="X456" s="191"/>
      <c r="Y456" s="192"/>
      <c r="Z456" s="191"/>
      <c r="AA456" s="190"/>
      <c r="AB456" s="191"/>
      <c r="AC456" s="191"/>
      <c r="AD456" s="190"/>
      <c r="AE456" s="188"/>
      <c r="AG456" s="186"/>
      <c r="AH456" s="186"/>
      <c r="AI456" s="187"/>
      <c r="AJ456" s="188"/>
      <c r="AK456" s="188"/>
      <c r="AL456" s="188"/>
      <c r="AM456" s="188"/>
      <c r="AN456" s="188"/>
      <c r="AO456" s="189"/>
      <c r="AP456" s="188"/>
      <c r="AQ456" s="190"/>
      <c r="AR456" s="191"/>
      <c r="AS456" s="191"/>
      <c r="AT456" s="190"/>
      <c r="AU456" s="190"/>
      <c r="AW456" s="186"/>
      <c r="AX456" s="186"/>
      <c r="AY456" s="187"/>
      <c r="AZ456" s="188"/>
      <c r="BA456" s="188"/>
      <c r="BB456" s="188"/>
      <c r="BC456" s="188"/>
      <c r="BD456" s="188"/>
      <c r="BE456" s="189"/>
      <c r="BF456" s="188"/>
      <c r="BG456" s="190"/>
      <c r="BH456" s="191"/>
      <c r="BI456" s="191"/>
      <c r="BJ456" s="190"/>
      <c r="BK456" s="190"/>
    </row>
    <row r="457" spans="1:128" hidden="1" x14ac:dyDescent="0.25">
      <c r="A457" s="186"/>
      <c r="B457" s="186"/>
      <c r="C457" s="187"/>
      <c r="D457" s="188"/>
      <c r="E457" s="188"/>
      <c r="F457" s="188"/>
      <c r="G457" s="188"/>
      <c r="H457" s="188"/>
      <c r="I457" s="189"/>
      <c r="J457" s="188"/>
      <c r="K457" s="190"/>
      <c r="L457" s="191"/>
      <c r="M457" s="191"/>
      <c r="N457" s="190"/>
      <c r="O457" s="190"/>
      <c r="Q457" s="186"/>
      <c r="R457" s="186"/>
      <c r="S457" s="187"/>
      <c r="T457" s="188"/>
      <c r="U457" s="191"/>
      <c r="V457" s="191"/>
      <c r="W457" s="191"/>
      <c r="X457" s="191"/>
      <c r="Y457" s="192"/>
      <c r="Z457" s="191"/>
      <c r="AA457" s="190"/>
      <c r="AB457" s="191"/>
      <c r="AC457" s="191"/>
      <c r="AD457" s="190"/>
      <c r="AE457" s="190"/>
      <c r="AG457" s="186"/>
      <c r="AH457" s="186"/>
      <c r="AI457" s="187"/>
      <c r="AJ457" s="188"/>
      <c r="AK457" s="188"/>
      <c r="AL457" s="188"/>
      <c r="AM457" s="188"/>
      <c r="AN457" s="188"/>
      <c r="AO457" s="189"/>
      <c r="AP457" s="188"/>
      <c r="AQ457" s="190"/>
      <c r="AR457" s="191"/>
      <c r="AS457" s="191"/>
      <c r="AT457" s="190"/>
      <c r="AU457" s="190"/>
      <c r="AW457" s="186"/>
      <c r="AX457" s="186"/>
      <c r="AY457" s="187"/>
      <c r="AZ457" s="188"/>
      <c r="BA457" s="188"/>
      <c r="BB457" s="188"/>
      <c r="BC457" s="188"/>
      <c r="BD457" s="188"/>
      <c r="BE457" s="189"/>
      <c r="BF457" s="188"/>
      <c r="BG457" s="190"/>
      <c r="BH457" s="191"/>
      <c r="BI457" s="191"/>
      <c r="BJ457" s="190"/>
      <c r="BK457" s="190"/>
    </row>
    <row r="458" spans="1:128" x14ac:dyDescent="0.25">
      <c r="A458" s="98"/>
      <c r="B458" s="98"/>
      <c r="D458" s="188"/>
      <c r="E458" s="176"/>
      <c r="F458" s="176"/>
      <c r="G458" s="176"/>
      <c r="H458" s="176"/>
      <c r="I458" s="198"/>
      <c r="J458" s="176"/>
      <c r="K458" s="193"/>
      <c r="L458" s="178"/>
      <c r="M458" s="178"/>
      <c r="N458" s="193"/>
      <c r="O458" s="193"/>
      <c r="Q458" s="186"/>
      <c r="R458" s="186"/>
      <c r="S458" s="187"/>
      <c r="T458" s="188"/>
      <c r="U458" s="178"/>
      <c r="V458" s="178"/>
      <c r="W458" s="178"/>
      <c r="X458" s="178"/>
      <c r="Y458" s="194"/>
      <c r="Z458" s="178"/>
      <c r="AA458" s="193"/>
      <c r="AB458" s="178"/>
      <c r="AC458" s="178"/>
      <c r="AD458" s="193"/>
      <c r="AE458" s="193"/>
      <c r="AG458" s="186"/>
      <c r="AH458" s="186"/>
      <c r="AI458" s="187"/>
      <c r="AJ458" s="188"/>
      <c r="AK458" s="179"/>
      <c r="AL458" s="179"/>
      <c r="AM458" s="179"/>
      <c r="AN458" s="179"/>
      <c r="AO458" s="195"/>
      <c r="AP458" s="179"/>
      <c r="AQ458" s="196"/>
      <c r="AR458" s="197"/>
      <c r="AS458" s="197"/>
      <c r="AT458" s="196"/>
      <c r="AU458" s="196"/>
      <c r="AW458" s="186"/>
      <c r="AX458" s="186"/>
      <c r="AY458" s="187"/>
      <c r="AZ458" s="188"/>
      <c r="BA458" s="179"/>
      <c r="BB458" s="179"/>
      <c r="BC458" s="179"/>
      <c r="BD458" s="179"/>
      <c r="BE458" s="195"/>
      <c r="BF458" s="179"/>
      <c r="BG458" s="196"/>
      <c r="BH458" s="197"/>
      <c r="BI458" s="197"/>
      <c r="BJ458" s="196"/>
      <c r="BK458" s="196"/>
    </row>
    <row r="462" spans="1:128" x14ac:dyDescent="0.25">
      <c r="E462" s="230" t="s">
        <v>15</v>
      </c>
      <c r="F462" s="231"/>
      <c r="G462" s="231"/>
      <c r="H462" s="231"/>
      <c r="I462" s="231"/>
      <c r="J462" s="231"/>
      <c r="K462" s="231"/>
      <c r="L462" s="231"/>
      <c r="M462" s="231"/>
      <c r="N462" s="91"/>
      <c r="O462" s="91"/>
      <c r="P462" s="205"/>
      <c r="U462" s="230" t="s">
        <v>508</v>
      </c>
      <c r="V462" s="231"/>
      <c r="W462" s="231"/>
      <c r="X462" s="231"/>
      <c r="Y462" s="231"/>
      <c r="Z462" s="231"/>
      <c r="AA462" s="231"/>
      <c r="AB462" s="231"/>
      <c r="AC462" s="231"/>
      <c r="AD462" s="91"/>
      <c r="AE462" s="91"/>
      <c r="AF462" s="205"/>
      <c r="AK462" s="230" t="s">
        <v>4627</v>
      </c>
      <c r="AL462" s="231"/>
      <c r="AM462" s="231"/>
      <c r="AN462" s="231"/>
      <c r="AO462" s="231"/>
      <c r="AP462" s="231"/>
      <c r="AQ462" s="231"/>
      <c r="AR462" s="231"/>
      <c r="AS462" s="231"/>
      <c r="AT462" s="91"/>
      <c r="AU462" s="91"/>
      <c r="AV462" s="205"/>
      <c r="BA462" s="230" t="s">
        <v>4626</v>
      </c>
      <c r="BB462" s="231"/>
      <c r="BC462" s="231"/>
      <c r="BD462" s="231"/>
      <c r="BE462" s="231"/>
      <c r="BF462" s="231"/>
      <c r="BG462" s="231"/>
      <c r="BH462" s="231"/>
      <c r="BI462" s="231"/>
      <c r="BJ462" s="91"/>
      <c r="BK462" s="91"/>
      <c r="BL462" s="205"/>
      <c r="BQ462" s="230" t="s">
        <v>4515</v>
      </c>
      <c r="BR462" s="231"/>
      <c r="BS462" s="231"/>
      <c r="BT462" s="231"/>
      <c r="BU462" s="231"/>
      <c r="BV462" s="231"/>
      <c r="BW462" s="231"/>
      <c r="BX462" s="231"/>
      <c r="BY462" s="231"/>
      <c r="BZ462" s="91"/>
      <c r="CA462" s="91"/>
      <c r="CB462" s="205"/>
      <c r="CG462" s="230" t="s">
        <v>2359</v>
      </c>
      <c r="CH462" s="231"/>
      <c r="CI462" s="231"/>
      <c r="CJ462" s="231"/>
      <c r="CK462" s="231"/>
      <c r="CL462" s="231"/>
      <c r="CM462" s="231"/>
      <c r="CN462" s="231"/>
      <c r="CO462" s="231"/>
      <c r="CP462" s="91"/>
      <c r="CQ462" s="91"/>
      <c r="CR462" s="205"/>
      <c r="CW462" s="230" t="s">
        <v>3220</v>
      </c>
      <c r="CX462" s="231"/>
      <c r="CY462" s="231"/>
      <c r="CZ462" s="231"/>
      <c r="DA462" s="231"/>
      <c r="DB462" s="231"/>
      <c r="DC462" s="231"/>
      <c r="DD462" s="231"/>
      <c r="DE462" s="231"/>
      <c r="DF462" s="91"/>
      <c r="DG462" s="91"/>
      <c r="DH462" s="205"/>
      <c r="DM462" s="230" t="s">
        <v>4516</v>
      </c>
      <c r="DN462" s="231"/>
      <c r="DO462" s="231"/>
      <c r="DP462" s="231"/>
      <c r="DQ462" s="231"/>
      <c r="DR462" s="231"/>
      <c r="DS462" s="231"/>
      <c r="DT462" s="231"/>
      <c r="DU462" s="231"/>
      <c r="DV462" s="91"/>
      <c r="DW462" s="91"/>
      <c r="DX462" s="205"/>
    </row>
    <row r="463" spans="1:128" ht="15.75" thickBot="1" x14ac:dyDescent="0.3">
      <c r="E463" s="204"/>
      <c r="F463" s="201"/>
      <c r="G463" s="201"/>
      <c r="H463" s="201"/>
      <c r="I463" s="201"/>
      <c r="J463" s="201"/>
      <c r="K463" s="201"/>
      <c r="L463" s="201"/>
      <c r="M463" s="201"/>
      <c r="O463" s="202"/>
      <c r="P463" s="203"/>
      <c r="U463" s="204"/>
      <c r="V463" s="201"/>
      <c r="W463" s="201"/>
      <c r="X463" s="201"/>
      <c r="Y463" s="201"/>
      <c r="Z463" s="201"/>
      <c r="AA463" s="201"/>
      <c r="AB463" s="201"/>
      <c r="AC463" s="201"/>
      <c r="AE463" s="202"/>
      <c r="AF463" s="203"/>
      <c r="AK463" s="204"/>
      <c r="AL463" s="201"/>
      <c r="AM463" s="201"/>
      <c r="AN463" s="201"/>
      <c r="AO463" s="201"/>
      <c r="AP463" s="201"/>
      <c r="AQ463" s="201"/>
      <c r="AR463" s="201"/>
      <c r="AS463" s="201"/>
      <c r="AU463" s="202"/>
      <c r="AV463" s="203"/>
      <c r="BA463" s="204"/>
      <c r="BB463" s="201"/>
      <c r="BC463" s="201"/>
      <c r="BD463" s="201"/>
      <c r="BE463" s="201"/>
      <c r="BF463" s="201"/>
      <c r="BG463" s="201"/>
      <c r="BH463" s="201"/>
      <c r="BI463" s="201"/>
      <c r="BK463" s="202"/>
      <c r="BL463" s="203"/>
      <c r="BQ463" s="204"/>
      <c r="BR463" s="201"/>
      <c r="BS463" s="201"/>
      <c r="BT463" s="201"/>
      <c r="BU463" s="201"/>
      <c r="BV463" s="201"/>
      <c r="BW463" s="201"/>
      <c r="BX463" s="201"/>
      <c r="BY463" s="201"/>
      <c r="CA463" s="202"/>
      <c r="CB463" s="203"/>
      <c r="CG463" s="204"/>
      <c r="CH463" s="201"/>
      <c r="CI463" s="201"/>
      <c r="CJ463" s="201"/>
      <c r="CK463" s="201"/>
      <c r="CL463" s="201"/>
      <c r="CM463" s="201"/>
      <c r="CN463" s="201"/>
      <c r="CO463" s="201"/>
      <c r="CQ463" s="202"/>
      <c r="CR463" s="203"/>
      <c r="CW463" s="204"/>
      <c r="CX463" s="201"/>
      <c r="CY463" s="201"/>
      <c r="CZ463" s="201"/>
      <c r="DA463" s="201"/>
      <c r="DB463" s="201"/>
      <c r="DC463" s="201"/>
      <c r="DD463" s="201"/>
      <c r="DE463" s="201"/>
      <c r="DG463" s="202"/>
      <c r="DH463" s="203"/>
      <c r="DM463" s="204"/>
      <c r="DN463" s="201"/>
      <c r="DO463" s="201"/>
      <c r="DP463" s="201"/>
      <c r="DQ463" s="201"/>
      <c r="DR463" s="201"/>
      <c r="DS463" s="201"/>
      <c r="DT463" s="201"/>
      <c r="DU463" s="201"/>
      <c r="DW463" s="202"/>
      <c r="DX463" s="203"/>
    </row>
    <row r="464" spans="1:128" ht="15.75" customHeight="1" x14ac:dyDescent="0.25">
      <c r="A464" s="259" t="s">
        <v>4467</v>
      </c>
      <c r="B464" s="252" t="s">
        <v>4509</v>
      </c>
      <c r="C464" s="248" t="s">
        <v>4470</v>
      </c>
      <c r="E464" s="250" t="s">
        <v>4467</v>
      </c>
      <c r="F464" s="252" t="s">
        <v>4509</v>
      </c>
      <c r="G464" s="248" t="s">
        <v>4470</v>
      </c>
      <c r="H464" s="48"/>
      <c r="I464" t="s">
        <v>4510</v>
      </c>
      <c r="J464" t="s">
        <v>4511</v>
      </c>
      <c r="K464" t="s">
        <v>4512</v>
      </c>
      <c r="L464" t="s">
        <v>4513</v>
      </c>
      <c r="M464" t="s">
        <v>4514</v>
      </c>
      <c r="N464" s="228" t="s">
        <v>4629</v>
      </c>
      <c r="O464" s="228"/>
      <c r="P464" s="229"/>
      <c r="Q464" s="252" t="s">
        <v>4467</v>
      </c>
      <c r="R464" s="252" t="s">
        <v>4509</v>
      </c>
      <c r="S464" s="248" t="s">
        <v>4470</v>
      </c>
      <c r="U464" s="250" t="s">
        <v>4467</v>
      </c>
      <c r="V464" s="252" t="s">
        <v>4509</v>
      </c>
      <c r="W464" s="248" t="s">
        <v>4470</v>
      </c>
      <c r="Y464" t="s">
        <v>4510</v>
      </c>
      <c r="Z464" t="s">
        <v>4511</v>
      </c>
      <c r="AA464" t="s">
        <v>4512</v>
      </c>
      <c r="AB464" t="s">
        <v>4513</v>
      </c>
      <c r="AC464" t="s">
        <v>4514</v>
      </c>
      <c r="AD464" s="228" t="s">
        <v>4631</v>
      </c>
      <c r="AE464" s="228"/>
      <c r="AF464" s="229"/>
      <c r="AG464" s="252" t="s">
        <v>4467</v>
      </c>
      <c r="AH464" s="252" t="s">
        <v>4509</v>
      </c>
      <c r="AI464" s="248" t="s">
        <v>4470</v>
      </c>
      <c r="AK464" s="250" t="s">
        <v>4467</v>
      </c>
      <c r="AL464" s="252" t="s">
        <v>4509</v>
      </c>
      <c r="AM464" s="248" t="s">
        <v>4470</v>
      </c>
      <c r="AO464" t="s">
        <v>4510</v>
      </c>
      <c r="AP464" t="s">
        <v>4511</v>
      </c>
      <c r="AQ464" t="s">
        <v>4512</v>
      </c>
      <c r="AR464" t="s">
        <v>4513</v>
      </c>
      <c r="AS464" t="s">
        <v>4514</v>
      </c>
      <c r="AT464" s="228" t="s">
        <v>4630</v>
      </c>
      <c r="AU464" s="228"/>
      <c r="AV464" s="229"/>
      <c r="AW464" s="252" t="s">
        <v>4467</v>
      </c>
      <c r="AX464" s="252" t="s">
        <v>4509</v>
      </c>
      <c r="AY464" s="248" t="s">
        <v>4470</v>
      </c>
      <c r="BA464" s="250" t="s">
        <v>4467</v>
      </c>
      <c r="BB464" s="252" t="s">
        <v>4509</v>
      </c>
      <c r="BC464" s="248" t="s">
        <v>4470</v>
      </c>
      <c r="BE464" t="s">
        <v>4510</v>
      </c>
      <c r="BF464" t="s">
        <v>4511</v>
      </c>
      <c r="BG464" t="s">
        <v>4512</v>
      </c>
      <c r="BH464" t="s">
        <v>4513</v>
      </c>
      <c r="BI464" t="s">
        <v>4514</v>
      </c>
      <c r="BJ464" s="228" t="s">
        <v>4632</v>
      </c>
      <c r="BK464" s="228"/>
      <c r="BL464" s="229"/>
      <c r="BM464" s="252" t="s">
        <v>4467</v>
      </c>
      <c r="BN464" s="252" t="s">
        <v>4509</v>
      </c>
      <c r="BO464" s="248" t="s">
        <v>4470</v>
      </c>
      <c r="BQ464" s="250" t="s">
        <v>4467</v>
      </c>
      <c r="BR464" s="252" t="s">
        <v>4509</v>
      </c>
      <c r="BS464" s="248" t="s">
        <v>4470</v>
      </c>
      <c r="BU464" t="s">
        <v>4510</v>
      </c>
      <c r="BV464" t="s">
        <v>4511</v>
      </c>
      <c r="BW464" t="s">
        <v>4512</v>
      </c>
      <c r="BX464" t="s">
        <v>4513</v>
      </c>
      <c r="BY464" t="s">
        <v>4514</v>
      </c>
      <c r="BZ464" s="228" t="s">
        <v>4633</v>
      </c>
      <c r="CA464" s="228"/>
      <c r="CB464" s="229"/>
      <c r="CC464" s="252" t="s">
        <v>4467</v>
      </c>
      <c r="CD464" s="252" t="s">
        <v>4509</v>
      </c>
      <c r="CE464" s="248" t="s">
        <v>4470</v>
      </c>
      <c r="CG464" s="250" t="s">
        <v>4467</v>
      </c>
      <c r="CH464" s="252" t="s">
        <v>4509</v>
      </c>
      <c r="CI464" s="248" t="s">
        <v>4470</v>
      </c>
      <c r="CK464" t="s">
        <v>4510</v>
      </c>
      <c r="CL464" t="s">
        <v>4511</v>
      </c>
      <c r="CM464" t="s">
        <v>4512</v>
      </c>
      <c r="CN464" t="s">
        <v>4513</v>
      </c>
      <c r="CO464" t="s">
        <v>4514</v>
      </c>
      <c r="CP464" s="228" t="s">
        <v>4634</v>
      </c>
      <c r="CQ464" s="228"/>
      <c r="CR464" s="229"/>
      <c r="CS464" s="252" t="s">
        <v>4467</v>
      </c>
      <c r="CT464" s="252" t="s">
        <v>4509</v>
      </c>
      <c r="CU464" s="248" t="s">
        <v>4470</v>
      </c>
      <c r="CW464" s="250" t="s">
        <v>4467</v>
      </c>
      <c r="CX464" s="252" t="s">
        <v>4509</v>
      </c>
      <c r="CY464" s="248" t="s">
        <v>4470</v>
      </c>
      <c r="DA464" t="s">
        <v>4510</v>
      </c>
      <c r="DB464" t="s">
        <v>4511</v>
      </c>
      <c r="DC464" t="s">
        <v>4512</v>
      </c>
      <c r="DD464" t="s">
        <v>4513</v>
      </c>
      <c r="DE464" t="s">
        <v>4514</v>
      </c>
      <c r="DF464" s="228" t="s">
        <v>4635</v>
      </c>
      <c r="DG464" s="228"/>
      <c r="DH464" s="229"/>
      <c r="DI464" s="252" t="s">
        <v>4467</v>
      </c>
      <c r="DJ464" s="252" t="s">
        <v>4509</v>
      </c>
      <c r="DK464" s="248" t="s">
        <v>4470</v>
      </c>
      <c r="DM464" s="250" t="s">
        <v>4467</v>
      </c>
      <c r="DN464" s="252" t="s">
        <v>4509</v>
      </c>
      <c r="DO464" s="248" t="s">
        <v>4470</v>
      </c>
      <c r="DQ464" t="s">
        <v>4510</v>
      </c>
      <c r="DR464" t="s">
        <v>4511</v>
      </c>
      <c r="DS464" t="s">
        <v>4512</v>
      </c>
      <c r="DT464" t="s">
        <v>4513</v>
      </c>
      <c r="DU464" t="s">
        <v>4514</v>
      </c>
      <c r="DV464" s="228" t="s">
        <v>4517</v>
      </c>
      <c r="DW464" s="228"/>
      <c r="DX464" s="229"/>
    </row>
    <row r="465" spans="1:128" ht="15.75" thickBot="1" x14ac:dyDescent="0.3">
      <c r="A465" s="260"/>
      <c r="B465" s="253"/>
      <c r="C465" s="249"/>
      <c r="E465" s="251"/>
      <c r="F465" s="253"/>
      <c r="G465" s="249"/>
      <c r="H465" s="46"/>
      <c r="N465" t="s">
        <v>4471</v>
      </c>
      <c r="O465" t="s">
        <v>4473</v>
      </c>
      <c r="P465" s="200" t="s">
        <v>4474</v>
      </c>
      <c r="Q465" s="253"/>
      <c r="R465" s="253"/>
      <c r="S465" s="249"/>
      <c r="U465" s="251"/>
      <c r="V465" s="253"/>
      <c r="W465" s="249"/>
      <c r="AD465" t="s">
        <v>4471</v>
      </c>
      <c r="AE465" t="s">
        <v>4473</v>
      </c>
      <c r="AF465" s="200" t="s">
        <v>4474</v>
      </c>
      <c r="AG465" s="255"/>
      <c r="AH465" s="255"/>
      <c r="AI465" s="254"/>
      <c r="AK465" s="251"/>
      <c r="AL465" s="253"/>
      <c r="AM465" s="249"/>
      <c r="AT465" t="s">
        <v>4471</v>
      </c>
      <c r="AU465" t="s">
        <v>4473</v>
      </c>
      <c r="AV465" s="200" t="s">
        <v>4474</v>
      </c>
      <c r="AW465" s="255"/>
      <c r="AX465" s="255"/>
      <c r="AY465" s="254"/>
      <c r="BA465" s="251"/>
      <c r="BB465" s="253"/>
      <c r="BC465" s="249"/>
      <c r="BJ465" t="s">
        <v>4471</v>
      </c>
      <c r="BK465" t="s">
        <v>4473</v>
      </c>
      <c r="BL465" s="200" t="s">
        <v>4474</v>
      </c>
      <c r="BM465" s="256"/>
      <c r="BN465" s="256"/>
      <c r="BO465" s="257"/>
      <c r="BQ465" s="251"/>
      <c r="BR465" s="253"/>
      <c r="BS465" s="249"/>
      <c r="BZ465" t="s">
        <v>4471</v>
      </c>
      <c r="CA465" t="s">
        <v>4473</v>
      </c>
      <c r="CB465" s="200" t="s">
        <v>4474</v>
      </c>
      <c r="CC465" s="256"/>
      <c r="CD465" s="256"/>
      <c r="CE465" s="257"/>
      <c r="CG465" s="251"/>
      <c r="CH465" s="253"/>
      <c r="CI465" s="249"/>
      <c r="CP465" t="s">
        <v>4471</v>
      </c>
      <c r="CQ465" t="s">
        <v>4473</v>
      </c>
      <c r="CR465" s="200" t="s">
        <v>4483</v>
      </c>
      <c r="CS465" s="253"/>
      <c r="CT465" s="253"/>
      <c r="CU465" s="249"/>
      <c r="CW465" s="251"/>
      <c r="CX465" s="253"/>
      <c r="CY465" s="249"/>
      <c r="DF465" t="s">
        <v>4471</v>
      </c>
      <c r="DG465" t="s">
        <v>4473</v>
      </c>
      <c r="DH465" s="200" t="s">
        <v>4474</v>
      </c>
      <c r="DI465" s="253"/>
      <c r="DJ465" s="253"/>
      <c r="DK465" s="249"/>
      <c r="DM465" s="251"/>
      <c r="DN465" s="253"/>
      <c r="DO465" s="249"/>
      <c r="DV465" t="s">
        <v>4471</v>
      </c>
      <c r="DW465" t="s">
        <v>4473</v>
      </c>
      <c r="DX465" s="200" t="s">
        <v>4474</v>
      </c>
    </row>
    <row r="466" spans="1:128" ht="15.75" thickBot="1" x14ac:dyDescent="0.3">
      <c r="A466" s="42">
        <v>45470</v>
      </c>
      <c r="B466" s="35">
        <v>45470</v>
      </c>
      <c r="C466" s="36">
        <v>167.35</v>
      </c>
      <c r="E466" s="81" cm="1">
        <f t="array" ref="E466">INDEX($A$466:$A$918, ROWS($A$466:$A$918) - ROW() + ROW($A$466))</f>
        <v>44742</v>
      </c>
      <c r="F466" s="44" cm="1">
        <f t="array" ref="F466">INDEX($B$466:$B$918, ROWS($B$466:$B$918) - ROW() + ROW($B$466))</f>
        <v>44742</v>
      </c>
      <c r="G466" s="45" cm="1">
        <f t="array" ref="G466">INDEX($C$466:$C$918, ROWS($C$466:$C$918) - ROW() + ROW($C$466))</f>
        <v>133.30000000000001</v>
      </c>
      <c r="J466">
        <f t="shared" ref="J466:J529" si="0">WEEKDAY(E466, 2)</f>
        <v>4</v>
      </c>
      <c r="M466" s="47"/>
      <c r="P466" s="200"/>
      <c r="Q466" s="39">
        <v>45470</v>
      </c>
      <c r="R466" s="39">
        <v>45470</v>
      </c>
      <c r="S466" s="41">
        <v>40145</v>
      </c>
      <c r="U466" s="81" cm="1">
        <f t="array" ref="U466">INDEX($Q$466:$Q$918, ROWS($Q$466:$Q$918) - ROW() + ROW($Q$466))</f>
        <v>44742</v>
      </c>
      <c r="V466" s="3" cm="1">
        <f t="array" ref="V466">INDEX($R$466:$R$918, ROWS($R$466:$R$918) - ROW() + ROW($R$466))</f>
        <v>44742</v>
      </c>
      <c r="W466" s="78" cm="1">
        <f t="array" ref="W466">INDEX($S$466:$S$918, ROWS($S$466:$S$918) - ROW() + ROW($S$466))</f>
        <v>40178.949999999997</v>
      </c>
      <c r="Z466">
        <f t="shared" ref="Z466:Z529" si="1">WEEKDAY(U466, 2)</f>
        <v>4</v>
      </c>
      <c r="AF466" s="200"/>
      <c r="AG466" s="39">
        <v>45470</v>
      </c>
      <c r="AH466" s="39">
        <v>45470</v>
      </c>
      <c r="AI466" s="40">
        <v>376</v>
      </c>
      <c r="AK466" s="81" cm="1">
        <f t="array" ref="AK466">INDEX($AG$466:$AG$918, ROWS($AG$466:$AG$918) - ROW() + ROW($AG$466))</f>
        <v>44742</v>
      </c>
      <c r="AL466" s="3" cm="1">
        <f t="array" ref="AL466">INDEX($AH$466:$AH$918, ROWS($AH$466:$AH$918) - ROW() + ROW($AH$466))</f>
        <v>44742</v>
      </c>
      <c r="AM466" s="78" cm="1">
        <f t="array" ref="AM466">INDEX($AI$466:$AI$918, ROWS($AI$466:$AI$918) - ROW() + ROW($AI$466))</f>
        <v>142.55000000000001</v>
      </c>
      <c r="AP466">
        <f t="shared" ref="AP466:AP529" si="2">WEEKDAY(AK466, 2)</f>
        <v>4</v>
      </c>
      <c r="AV466" s="200"/>
      <c r="AW466" s="39">
        <v>45470</v>
      </c>
      <c r="AX466" s="39">
        <v>45470</v>
      </c>
      <c r="AY466" s="40">
        <v>304.5</v>
      </c>
      <c r="BA466" s="81" cm="1">
        <f t="array" ref="BA466">INDEX($AW$466:$AW$918, ROWS($AW$466:$AW$918) - ROW() + ROW($AW$466))</f>
        <v>44742</v>
      </c>
      <c r="BB466" s="3" cm="1">
        <f t="array" ref="BB466">INDEX($AX$466:$AX$918, ROWS($AX$466:$AX$918) - ROW() + ROW($AX$466))</f>
        <v>44742</v>
      </c>
      <c r="BC466" s="78" cm="1">
        <f t="array" ref="BC466">INDEX($AY$466:$AY$918, ROWS($AY$466:$AY$918) - ROW() + ROW($AY$466))</f>
        <v>233.55</v>
      </c>
      <c r="BF466">
        <f t="shared" ref="BF466:BF529" si="3">WEEKDAY(BA466, 2)</f>
        <v>4</v>
      </c>
      <c r="BL466" s="200"/>
      <c r="BM466" s="212">
        <v>45470</v>
      </c>
      <c r="BN466" s="49">
        <v>45470</v>
      </c>
      <c r="BO466" s="50">
        <v>1461.45</v>
      </c>
      <c r="BQ466" s="81" cm="1">
        <f t="array" ref="BQ466">INDEX($AW$466:$AW$918, ROWS($AW$466:$AW$918) - ROW() + ROW($AW$466))</f>
        <v>44742</v>
      </c>
      <c r="BR466" s="3" cm="1">
        <f t="array" ref="BR466">INDEX($AX$466:$AX$918, ROWS($AX$466:$AX$918) - ROW() + ROW($AX$466))</f>
        <v>44742</v>
      </c>
      <c r="BS466" s="78" cm="1">
        <f t="array" ref="BS466">INDEX($BO$466:$BO$918, ROWS($BO$466:$BO$918) - ROW() + ROW($BO$466))</f>
        <v>1086.0999999999999</v>
      </c>
      <c r="BV466">
        <f>WEEKDAY(BQ466, 2)</f>
        <v>4</v>
      </c>
      <c r="CB466" s="200"/>
      <c r="CC466" s="212">
        <v>45470</v>
      </c>
      <c r="CD466" s="49">
        <v>45470</v>
      </c>
      <c r="CE466" s="50">
        <v>1792.3</v>
      </c>
      <c r="CG466" s="81" cm="1">
        <f t="array" ref="CG466">INDEX($AW$466:$AW$918, ROWS($AW$466:$AW$918) - ROW() + ROW($AW$466))</f>
        <v>44742</v>
      </c>
      <c r="CH466" s="3" cm="1">
        <f t="array" ref="CH466">INDEX($AX$466:$AX$918, ROWS($AX$466:$AX$918) - ROW() + ROW($AX$466))</f>
        <v>44742</v>
      </c>
      <c r="CI466" s="78" cm="1">
        <f t="array" ref="CI466">INDEX($CE$466:$CE$918, ROWS($CE$466:$CE$918) - ROW() + ROW($CE$466))</f>
        <v>1282.3499999999999</v>
      </c>
      <c r="CL466">
        <f>WEEKDAY(CG466, 2)</f>
        <v>4</v>
      </c>
      <c r="CR466" s="200"/>
      <c r="CS466" s="212">
        <v>45470</v>
      </c>
      <c r="CT466" s="49">
        <v>45470</v>
      </c>
      <c r="CU466" s="53">
        <v>817.2</v>
      </c>
      <c r="CW466" s="81" cm="1">
        <f t="array" ref="CW466">INDEX($AW$466:$AW$918, ROWS($AW$466:$AW$918) - ROW() + ROW($AW$466))</f>
        <v>44742</v>
      </c>
      <c r="CX466" s="3" cm="1">
        <f t="array" ref="CX466">INDEX($AX$466:$AX$918, ROWS($AX$466:$AX$918) - ROW() + ROW($AX$466))</f>
        <v>44742</v>
      </c>
      <c r="CY466" s="78" cm="1">
        <f t="array" ref="CY466">INDEX($CU$466:$CU$918, ROWS($CU$466:$CU$918) - ROW() + ROW($CU$466))</f>
        <v>313.5</v>
      </c>
      <c r="DB466">
        <f>WEEKDAY(CW466, 2)</f>
        <v>4</v>
      </c>
      <c r="DH466" s="200"/>
      <c r="DI466" s="212">
        <v>45470</v>
      </c>
      <c r="DJ466" s="49">
        <v>45470</v>
      </c>
      <c r="DK466" s="53">
        <v>304.35000000000002</v>
      </c>
      <c r="DM466" s="81" cm="1">
        <f t="array" ref="DM466">INDEX($AW$466:$AW$918, ROWS($AW$466:$AW$918) - ROW() + ROW($AW$466))</f>
        <v>44742</v>
      </c>
      <c r="DN466" s="3" cm="1">
        <f t="array" ref="DN466">INDEX($AX$466:$AX$918, ROWS($AX$466:$AX$918) - ROW() + ROW($AX$466))</f>
        <v>44742</v>
      </c>
      <c r="DO466" s="78" cm="1">
        <f t="array" ref="DO466">INDEX($DK$466:$DK$918, ROWS($DK$466:$DK$918) - ROW() + ROW($DK$466))</f>
        <v>308.85000000000002</v>
      </c>
      <c r="DR466">
        <f>WEEKDAY(DM466, 2)</f>
        <v>4</v>
      </c>
      <c r="DX466" s="200"/>
    </row>
    <row r="467" spans="1:128" ht="15.75" thickBot="1" x14ac:dyDescent="0.3">
      <c r="A467" s="42">
        <v>45469</v>
      </c>
      <c r="B467" s="35">
        <v>45470</v>
      </c>
      <c r="C467" s="36">
        <v>167.1</v>
      </c>
      <c r="E467" s="81" cm="1">
        <f t="array" ref="E467">INDEX($A$466:$A$918, ROWS($A$466:$A$918) - ROW() + ROW($A$466))</f>
        <v>44743</v>
      </c>
      <c r="F467" s="44" cm="1">
        <f t="array" ref="F467">INDEX($B$466:$B$918, ROWS($B$466:$B$918) - ROW() + ROW($B$466))</f>
        <v>44770</v>
      </c>
      <c r="G467" s="45" cm="1">
        <f t="array" ref="G467">INDEX($C$466:$C$918, ROWS($C$466:$C$918) - ROW() + ROW($C$466))</f>
        <v>135</v>
      </c>
      <c r="I467">
        <f t="shared" ref="I467:I530" si="4">((G467-G466)/G466)*100</f>
        <v>1.2753188297074181</v>
      </c>
      <c r="J467">
        <f t="shared" si="0"/>
        <v>5</v>
      </c>
      <c r="L467">
        <f t="shared" ref="L467:L530" si="5">IF(MONTH(F467)&lt;&gt;MONTH(F466), F467, "")</f>
        <v>44770</v>
      </c>
      <c r="M467">
        <f t="shared" ref="M467:M530" si="6">IF(ISNUMBER(L467), (INDEX(G:G, MATCH(EOMONTH(F467, 0), F:F, 1)) / G467 - 1) * 100, "")</f>
        <v>19.444444444444443</v>
      </c>
      <c r="N467">
        <v>1.8038331454340302</v>
      </c>
      <c r="P467" s="200">
        <v>18.752307124400147</v>
      </c>
      <c r="Q467" s="35">
        <v>45469</v>
      </c>
      <c r="R467" s="35">
        <v>45470</v>
      </c>
      <c r="S467" s="37">
        <v>39625.1</v>
      </c>
      <c r="U467" s="81" cm="1">
        <f t="array" ref="U467">INDEX($Q$466:$Q$918, ROWS($Q$466:$Q$918) - ROW() + ROW($Q$466))</f>
        <v>44743</v>
      </c>
      <c r="V467" s="3" cm="1">
        <f t="array" ref="V467">INDEX($R$466:$R$918, ROWS($R$466:$R$918) - ROW() + ROW($R$466))</f>
        <v>44770</v>
      </c>
      <c r="W467" s="78" cm="1">
        <f t="array" ref="W467">INDEX($S$466:$S$918, ROWS($S$466:$S$918) - ROW() + ROW($S$466))</f>
        <v>41527.199999999997</v>
      </c>
      <c r="Y467">
        <f t="shared" ref="Y467:Y530" si="7">((W467-W466)/W466)*100</f>
        <v>3.3556128271146957</v>
      </c>
      <c r="Z467">
        <f t="shared" si="1"/>
        <v>5</v>
      </c>
      <c r="AB467">
        <f t="shared" ref="AB467:AB530" si="8">IF(MONTH(V467)&lt;&gt;MONTH(V466), V467, "")</f>
        <v>44770</v>
      </c>
      <c r="AC467">
        <f t="shared" ref="AC467:AC530" si="9">IF(ISNUMBER(AB467), (INDEX(W:W, MATCH(EOMONTH(V467, 0), V:V, 1)) / W467 - 1) * 100, "")</f>
        <v>14.644016451867703</v>
      </c>
      <c r="AD467">
        <v>3.0107178867962179</v>
      </c>
      <c r="AF467" s="200">
        <v>18.119770493863552</v>
      </c>
      <c r="AG467" s="35">
        <v>45469</v>
      </c>
      <c r="AH467" s="35">
        <v>45470</v>
      </c>
      <c r="AI467" s="36">
        <v>364.8</v>
      </c>
      <c r="AK467" s="81" cm="1">
        <f t="array" ref="AK467">INDEX($AG$466:$AG$918, ROWS($AG$466:$AG$918) - ROW() + ROW($AG$466))</f>
        <v>44743</v>
      </c>
      <c r="AL467" s="3" cm="1">
        <f t="array" ref="AL467">INDEX($AH$466:$AH$918, ROWS($AH$466:$AH$918) - ROW() + ROW($AH$466))</f>
        <v>44770</v>
      </c>
      <c r="AM467" s="78" cm="1">
        <f t="array" ref="AM467">INDEX($AI$466:$AI$918, ROWS($AI$466:$AI$918) - ROW() + ROW($AI$466))</f>
        <v>140.9</v>
      </c>
      <c r="AO467">
        <f t="shared" ref="AO467:AO530" si="10">((AM467-AM466)/AM466)*100</f>
        <v>-1.1574886004910598</v>
      </c>
      <c r="AP467">
        <f t="shared" si="2"/>
        <v>5</v>
      </c>
      <c r="AR467">
        <f t="shared" ref="AR467:AR530" si="11">IF(MONTH(AL467)&lt;&gt;MONTH(AL466), AL467, "")</f>
        <v>44770</v>
      </c>
      <c r="AS467">
        <f t="shared" ref="AS467:AS530" si="12">IF(ISNUMBER(AR467), (INDEX(AM:AM, MATCH(EOMONTH(AL467, 0), AL:AL, 1)) / AM467 - 1) * 100, "")</f>
        <v>6.5649396735273147</v>
      </c>
      <c r="AT467">
        <v>-1.958307012002541</v>
      </c>
      <c r="AV467" s="200">
        <v>14.432989690721666</v>
      </c>
      <c r="AW467" s="35">
        <v>45469</v>
      </c>
      <c r="AX467" s="35">
        <v>45470</v>
      </c>
      <c r="AY467" s="36">
        <v>306.45</v>
      </c>
      <c r="BA467" s="81" cm="1">
        <f t="array" ref="BA467">INDEX($AW$466:$AW$918, ROWS($AW$466:$AW$918) - ROW() + ROW($AW$466))</f>
        <v>44743</v>
      </c>
      <c r="BB467" s="3" cm="1">
        <f t="array" ref="BB467">INDEX($AX$466:$AX$918, ROWS($AX$466:$AX$918) - ROW() + ROW($AX$466))</f>
        <v>44770</v>
      </c>
      <c r="BC467" s="78" cm="1">
        <f t="array" ref="BC467">INDEX($AY$466:$AY$918, ROWS($AY$466:$AY$918) - ROW() + ROW($AY$466))</f>
        <v>230.6</v>
      </c>
      <c r="BE467">
        <f t="shared" ref="BE467:BE530" si="13">((BC467-BC466)/BC466)*100</f>
        <v>-1.2631128238064726</v>
      </c>
      <c r="BF467">
        <f t="shared" si="3"/>
        <v>5</v>
      </c>
      <c r="BH467">
        <f t="shared" ref="BH467:BH530" si="14">IF(MONTH(BB467)&lt;&gt;MONTH(BB466), BB467, "")</f>
        <v>44770</v>
      </c>
      <c r="BI467">
        <f t="shared" ref="BI467:BI530" si="15">IF(ISNUMBER(BH467), (INDEX(BC:BC, MATCH(EOMONTH(BB467, 0), BB:BB, 1)) / BC467 - 1) * 100, "")</f>
        <v>18.213356461405048</v>
      </c>
      <c r="BJ467">
        <v>-0.67135050741607405</v>
      </c>
      <c r="BL467" s="200">
        <v>21.997799434140198</v>
      </c>
      <c r="BM467" s="212">
        <v>45469</v>
      </c>
      <c r="BN467" s="49">
        <v>45470</v>
      </c>
      <c r="BO467" s="50">
        <v>1452</v>
      </c>
      <c r="BQ467" s="81" cm="1">
        <f t="array" ref="BQ467">INDEX($AW$466:$AW$918, ROWS($AW$466:$AW$918) - ROW() + ROW($AW$466))</f>
        <v>44743</v>
      </c>
      <c r="BR467" s="3" cm="1">
        <f t="array" ref="BR467">INDEX($AX$466:$AX$918, ROWS($AX$466:$AX$918) - ROW() + ROW($AX$466))</f>
        <v>44770</v>
      </c>
      <c r="BS467" s="78" cm="1">
        <f t="array" ref="BS467">INDEX($BO$466:$BO$918, ROWS($BO$466:$BO$918) - ROW() + ROW($BO$466))</f>
        <v>1101.1500000000001</v>
      </c>
      <c r="BU467">
        <f>((BS467-BS466)/BS466)*100</f>
        <v>1.3856919252371036</v>
      </c>
      <c r="BV467">
        <f t="shared" ref="BV467:BV530" si="16">WEEKDAY(BQ467, 2)</f>
        <v>5</v>
      </c>
      <c r="BX467">
        <f t="shared" ref="BX467:BX530" si="17">IF(MONTH(BR467)&lt;&gt;MONTH(BR466), BR467, "")</f>
        <v>44770</v>
      </c>
      <c r="BY467">
        <f>IF(ISNUMBER(BX467), (INDEX(BS:BS, MATCH(EOMONTH(BR467, 0), BR:BR, 1)) / BS467 - 1) * 100, "")</f>
        <v>7.778231848521977</v>
      </c>
      <c r="BZ467">
        <v>2.6354830264420817</v>
      </c>
      <c r="CB467" s="200">
        <v>-20.372417311453106</v>
      </c>
      <c r="CC467" s="212">
        <v>45469</v>
      </c>
      <c r="CD467" s="49">
        <v>45470</v>
      </c>
      <c r="CE467" s="50">
        <v>1819.75</v>
      </c>
      <c r="CG467" s="81" cm="1">
        <f t="array" ref="CG467">INDEX($AW$466:$AW$918, ROWS($AW$466:$AW$918) - ROW() + ROW($AW$466))</f>
        <v>44743</v>
      </c>
      <c r="CH467" s="3" cm="1">
        <f t="array" ref="CH467">INDEX($AX$466:$AX$918, ROWS($AX$466:$AX$918) - ROW() + ROW($AX$466))</f>
        <v>44770</v>
      </c>
      <c r="CI467" s="78" cm="1">
        <f t="array" ref="CI467">INDEX($CE$466:$CE$918, ROWS($CE$466:$CE$918) - ROW() + ROW($CE$466))</f>
        <v>1328.15</v>
      </c>
      <c r="CK467">
        <f>((CI467-CI466)/CI466)*100</f>
        <v>3.5715678246968601</v>
      </c>
      <c r="CL467">
        <f t="shared" ref="CL467:CL530" si="18">WEEKDAY(CG467, 2)</f>
        <v>5</v>
      </c>
      <c r="CN467">
        <f t="shared" ref="CN467:CN530" si="19">IF(MONTH(CH467)&lt;&gt;MONTH(CH466), CH467, "")</f>
        <v>44770</v>
      </c>
      <c r="CO467">
        <f>IF(ISNUMBER(CN467), (INDEX(CI:CI, MATCH(EOMONTH(CH467, 0), CH:CH, 1)) / CI467 - 1) * 100, "")</f>
        <v>19.591160636976234</v>
      </c>
      <c r="CP467">
        <v>3.3654033420324714</v>
      </c>
      <c r="CR467" s="200">
        <v>20.559972868071007</v>
      </c>
      <c r="CS467" s="212">
        <v>45469</v>
      </c>
      <c r="CT467" s="49">
        <v>45470</v>
      </c>
      <c r="CU467" s="53">
        <v>826.35</v>
      </c>
      <c r="CW467" s="81" cm="1">
        <f t="array" ref="CW467">INDEX($AW$466:$AW$918, ROWS($AW$466:$AW$918) - ROW() + ROW($AW$466))</f>
        <v>44743</v>
      </c>
      <c r="CX467" s="3" cm="1">
        <f t="array" ref="CX467">INDEX($AX$466:$AX$918, ROWS($AX$466:$AX$918) - ROW() + ROW($AX$466))</f>
        <v>44770</v>
      </c>
      <c r="CY467" s="78" cm="1">
        <f t="array" ref="CY467">INDEX($CU$466:$CU$918, ROWS($CU$466:$CU$918) - ROW() + ROW($CU$466))</f>
        <v>323.64999999999998</v>
      </c>
      <c r="DA467">
        <f>((CY467-CY466)/CY466)*100</f>
        <v>3.2376395534290197</v>
      </c>
      <c r="DB467">
        <f t="shared" ref="DB467:DB530" si="20">WEEKDAY(CW467, 2)</f>
        <v>5</v>
      </c>
      <c r="DD467">
        <f t="shared" ref="DD467" si="21">IF(MONTH(CX467)&lt;&gt;MONTH(CX466), CX467, "")</f>
        <v>44770</v>
      </c>
      <c r="DE467">
        <f>IF(ISNUMBER(DD467), (INDEX(CY:CY, MATCH(EOMONTH(CX467, 0), CX:CX, 1)) / CY467 - 1) * 100, "")</f>
        <v>17.997837169782184</v>
      </c>
      <c r="DF467">
        <v>3.3418612088263475</v>
      </c>
      <c r="DH467" s="200">
        <v>19.433699520346593</v>
      </c>
      <c r="DI467" s="212">
        <v>45469</v>
      </c>
      <c r="DJ467" s="49">
        <v>45470</v>
      </c>
      <c r="DK467" s="53">
        <v>297.85000000000002</v>
      </c>
      <c r="DM467" s="81" cm="1">
        <f t="array" ref="DM467">INDEX($AW$466:$AW$918, ROWS($AW$466:$AW$918) - ROW() + ROW($AW$466))</f>
        <v>44743</v>
      </c>
      <c r="DN467" s="3" cm="1">
        <f t="array" ref="DN467">INDEX($AX$466:$AX$918, ROWS($AX$466:$AX$918) - ROW() + ROW($AX$466))</f>
        <v>44770</v>
      </c>
      <c r="DO467" s="78" cm="1">
        <f t="array" ref="DO467">INDEX($DK$466:$DK$918, ROWS($DK$466:$DK$918) - ROW() + ROW($DK$466))</f>
        <v>318.14999999999998</v>
      </c>
      <c r="DQ467">
        <f>((DO467-DO466)/DO466)*100</f>
        <v>3.0111704711024623</v>
      </c>
      <c r="DR467">
        <f t="shared" ref="DR467:DR530" si="22">WEEKDAY(DM467, 2)</f>
        <v>5</v>
      </c>
      <c r="DT467">
        <f t="shared" ref="DT467" si="23">IF(MONTH(DN467)&lt;&gt;MONTH(DN466), DN467, "")</f>
        <v>44770</v>
      </c>
      <c r="DU467">
        <f>IF(ISNUMBER(DT467), (INDEX(DO:DO, MATCH(EOMONTH(DN467, 0), DN:DN, 1)) / DO467 - 1) * 100, "")</f>
        <v>2.5145371680025175</v>
      </c>
      <c r="DV467">
        <v>-14.970178926441355</v>
      </c>
      <c r="DX467" s="200">
        <v>-11.152677110123921</v>
      </c>
    </row>
    <row r="468" spans="1:128" ht="15.75" thickBot="1" x14ac:dyDescent="0.3">
      <c r="A468" s="42">
        <v>45468</v>
      </c>
      <c r="B468" s="35">
        <v>45470</v>
      </c>
      <c r="C468" s="36">
        <v>167.75</v>
      </c>
      <c r="E468" s="81" cm="1">
        <f t="array" ref="E468">INDEX($A$466:$A$918, ROWS($A$466:$A$918) - ROW() + ROW($A$466))</f>
        <v>44746</v>
      </c>
      <c r="F468" s="44" cm="1">
        <f t="array" ref="F468">INDEX($B$466:$B$918, ROWS($B$466:$B$918) - ROW() + ROW($B$466))</f>
        <v>44770</v>
      </c>
      <c r="G468" s="45" cm="1">
        <f t="array" ref="G468">INDEX($C$466:$C$918, ROWS($C$466:$C$918) - ROW() + ROW($C$466))</f>
        <v>138.80000000000001</v>
      </c>
      <c r="I468">
        <f t="shared" si="4"/>
        <v>2.8148148148148233</v>
      </c>
      <c r="J468">
        <f t="shared" si="0"/>
        <v>1</v>
      </c>
      <c r="L468" t="str">
        <f t="shared" si="5"/>
        <v/>
      </c>
      <c r="M468" t="str">
        <f t="shared" si="6"/>
        <v/>
      </c>
      <c r="N468">
        <v>2.1410114433370291</v>
      </c>
      <c r="P468" s="200" t="s">
        <v>4485</v>
      </c>
      <c r="Q468" s="35">
        <v>45468</v>
      </c>
      <c r="R468" s="35">
        <v>45470</v>
      </c>
      <c r="S468" s="37">
        <v>40500.699999999997</v>
      </c>
      <c r="U468" s="81" cm="1">
        <f t="array" ref="U468">INDEX($Q$466:$Q$918, ROWS($Q$466:$Q$918) - ROW() + ROW($Q$466))</f>
        <v>44746</v>
      </c>
      <c r="V468" s="3" cm="1">
        <f t="array" ref="V468">INDEX($R$466:$R$918, ROWS($R$466:$R$918) - ROW() + ROW($R$466))</f>
        <v>44770</v>
      </c>
      <c r="W468" s="78" cm="1">
        <f t="array" ref="W468">INDEX($S$466:$S$918, ROWS($S$466:$S$918) - ROW() + ROW($S$466))</f>
        <v>42075.199999999997</v>
      </c>
      <c r="Y468">
        <f t="shared" si="7"/>
        <v>1.319617022096361</v>
      </c>
      <c r="Z468">
        <f t="shared" si="1"/>
        <v>1</v>
      </c>
      <c r="AB468" t="str">
        <f t="shared" si="8"/>
        <v/>
      </c>
      <c r="AC468" t="str">
        <f t="shared" si="9"/>
        <v/>
      </c>
      <c r="AD468">
        <v>1.6357387651719013</v>
      </c>
      <c r="AF468" s="200" t="s">
        <v>4485</v>
      </c>
      <c r="AG468" s="35">
        <v>45468</v>
      </c>
      <c r="AH468" s="35">
        <v>45470</v>
      </c>
      <c r="AI468" s="36">
        <v>360.2</v>
      </c>
      <c r="AK468" s="81" cm="1">
        <f t="array" ref="AK468">INDEX($AG$466:$AG$918, ROWS($AG$466:$AG$918) - ROW() + ROW($AG$466))</f>
        <v>44746</v>
      </c>
      <c r="AL468" s="3" cm="1">
        <f t="array" ref="AL468">INDEX($AH$466:$AH$918, ROWS($AH$466:$AH$918) - ROW() + ROW($AH$466))</f>
        <v>44770</v>
      </c>
      <c r="AM468" s="78" cm="1">
        <f t="array" ref="AM468">INDEX($AI$466:$AI$918, ROWS($AI$466:$AI$918) - ROW() + ROW($AI$466))</f>
        <v>142.05000000000001</v>
      </c>
      <c r="AO468">
        <f t="shared" si="10"/>
        <v>0.8161816891412389</v>
      </c>
      <c r="AP468">
        <f t="shared" si="2"/>
        <v>1</v>
      </c>
      <c r="AR468" t="str">
        <f t="shared" si="11"/>
        <v/>
      </c>
      <c r="AS468" t="str">
        <f t="shared" si="12"/>
        <v/>
      </c>
      <c r="AT468">
        <v>3.0927835051546464</v>
      </c>
      <c r="AV468" s="200" t="s">
        <v>4485</v>
      </c>
      <c r="AW468" s="35">
        <v>45468</v>
      </c>
      <c r="AX468" s="35">
        <v>45470</v>
      </c>
      <c r="AY468" s="36">
        <v>310</v>
      </c>
      <c r="BA468" s="81" cm="1">
        <f t="array" ref="BA468">INDEX($AW$466:$AW$918, ROWS($AW$466:$AW$918) - ROW() + ROW($AW$466))</f>
        <v>44746</v>
      </c>
      <c r="BB468" s="3" cm="1">
        <f t="array" ref="BB468">INDEX($AX$466:$AX$918, ROWS($AX$466:$AX$918) - ROW() + ROW($AX$466))</f>
        <v>44770</v>
      </c>
      <c r="BC468" s="78" cm="1">
        <f t="array" ref="BC468">INDEX($AY$466:$AY$918, ROWS($AY$466:$AY$918) - ROW() + ROW($AY$466))</f>
        <v>230.7</v>
      </c>
      <c r="BE468">
        <f t="shared" si="13"/>
        <v>4.3365134431914275E-2</v>
      </c>
      <c r="BF468">
        <f t="shared" si="3"/>
        <v>1</v>
      </c>
      <c r="BH468" t="str">
        <f t="shared" si="14"/>
        <v/>
      </c>
      <c r="BI468" t="str">
        <f t="shared" si="15"/>
        <v/>
      </c>
      <c r="BJ468">
        <v>0.80163470606726006</v>
      </c>
      <c r="BL468" s="200" t="s">
        <v>4485</v>
      </c>
      <c r="BM468" s="212">
        <v>45468</v>
      </c>
      <c r="BN468" s="49">
        <v>45470</v>
      </c>
      <c r="BO468" s="50">
        <v>1461.1</v>
      </c>
      <c r="BQ468" s="81" cm="1">
        <f t="array" ref="BQ468">INDEX($AW$466:$AW$918, ROWS($AW$466:$AW$918) - ROW() + ROW($AW$466))</f>
        <v>44746</v>
      </c>
      <c r="BR468" s="3" cm="1">
        <f t="array" ref="BR468">INDEX($AX$466:$AX$918, ROWS($AX$466:$AX$918) - ROW() + ROW($AX$466))</f>
        <v>44770</v>
      </c>
      <c r="BS468" s="78" cm="1">
        <f t="array" ref="BS468">INDEX($BO$466:$BO$918, ROWS($BO$466:$BO$918) - ROW() + ROW($BO$466))</f>
        <v>1119.3499999999999</v>
      </c>
      <c r="BU468">
        <f t="shared" ref="BU468:BU531" si="24">((BS468-BS467)/BS467)*100</f>
        <v>1.6528175089678805</v>
      </c>
      <c r="BV468">
        <f t="shared" si="16"/>
        <v>1</v>
      </c>
      <c r="BX468" t="str">
        <f t="shared" si="17"/>
        <v/>
      </c>
      <c r="BY468" t="str">
        <f t="shared" ref="BY468:BY531" si="25">IF(ISNUMBER(BX468), (INDEX(BS:BS, MATCH(EOMONTH(BR468, 0), BR:BR, 1)) / BS468 - 1) * 100, "")</f>
        <v/>
      </c>
      <c r="BZ468">
        <v>-0.56967944902642786</v>
      </c>
      <c r="CB468" s="200" t="s">
        <v>4485</v>
      </c>
      <c r="CC468" s="212">
        <v>45468</v>
      </c>
      <c r="CD468" s="49">
        <v>45470</v>
      </c>
      <c r="CE468" s="50">
        <v>1815.3</v>
      </c>
      <c r="CG468" s="81" cm="1">
        <f t="array" ref="CG468">INDEX($AW$466:$AW$918, ROWS($AW$466:$AW$918) - ROW() + ROW($AW$466))</f>
        <v>44746</v>
      </c>
      <c r="CH468" s="3" cm="1">
        <f t="array" ref="CH468">INDEX($AX$466:$AX$918, ROWS($AX$466:$AX$918) - ROW() + ROW($AX$466))</f>
        <v>44770</v>
      </c>
      <c r="CI468" s="78" cm="1">
        <f t="array" ref="CI468">INDEX($CE$466:$CE$918, ROWS($CE$466:$CE$918) - ROW() + ROW($CE$466))</f>
        <v>1323.15</v>
      </c>
      <c r="CK468">
        <f>((CI468-CI467)/CI467)*100</f>
        <v>-0.37646350186349431</v>
      </c>
      <c r="CL468">
        <f t="shared" si="18"/>
        <v>1</v>
      </c>
      <c r="CN468" t="str">
        <f t="shared" si="19"/>
        <v/>
      </c>
      <c r="CO468" t="str">
        <f t="shared" ref="CO468:CO531" si="26">IF(ISNUMBER(CN468), (INDEX(CI:CI, MATCH(EOMONTH(CH468, 0), CH:CH, 1)) / CI468 - 1) * 100, "")</f>
        <v/>
      </c>
      <c r="CP468">
        <v>-0.6820665485925278</v>
      </c>
      <c r="CR468" s="200" t="s">
        <v>4485</v>
      </c>
      <c r="CS468" s="212">
        <v>45468</v>
      </c>
      <c r="CT468" s="49">
        <v>45470</v>
      </c>
      <c r="CU468" s="53">
        <v>825.4</v>
      </c>
      <c r="CW468" s="81" cm="1">
        <f t="array" ref="CW468">INDEX($AW$466:$AW$918, ROWS($AW$466:$AW$918) - ROW() + ROW($AW$466))</f>
        <v>44746</v>
      </c>
      <c r="CX468" s="3" cm="1">
        <f t="array" ref="CX468">INDEX($AX$466:$AX$918, ROWS($AX$466:$AX$918) - ROW() + ROW($AX$466))</f>
        <v>44770</v>
      </c>
      <c r="CY468" s="78" cm="1">
        <f t="array" ref="CY468">INDEX($CU$466:$CU$918, ROWS($CU$466:$CU$918) - ROW() + ROW($CU$466))</f>
        <v>325.25</v>
      </c>
      <c r="DA468">
        <f t="shared" ref="DA468:DA531" si="27">((CY468-CY467)/CY467)*100</f>
        <v>0.49436119264638428</v>
      </c>
      <c r="DB468">
        <f t="shared" si="20"/>
        <v>1</v>
      </c>
      <c r="DD468" t="str">
        <f t="shared" ref="DD468:DD487" si="28">IF(MONTH(CX468)&lt;&gt;MONTH(CX467), CX468, "")</f>
        <v/>
      </c>
      <c r="DE468" t="str">
        <f t="shared" ref="DE468:DE487" si="29">IF(ISNUMBER(DD468), (INDEX(CY:CY, MATCH(EOMONTH(CX468, 0), CX:CX, 1)) / CY468 - 1) * 100, "")</f>
        <v/>
      </c>
      <c r="DF468">
        <v>0.49512610242921951</v>
      </c>
      <c r="DH468" s="200" t="s">
        <v>4485</v>
      </c>
      <c r="DI468" s="212">
        <v>45468</v>
      </c>
      <c r="DJ468" s="49">
        <v>45470</v>
      </c>
      <c r="DK468" s="53">
        <v>296.45</v>
      </c>
      <c r="DM468" s="81" cm="1">
        <f t="array" ref="DM468">INDEX($AW$466:$AW$918, ROWS($AW$466:$AW$918) - ROW() + ROW($AW$466))</f>
        <v>44746</v>
      </c>
      <c r="DN468" s="3" cm="1">
        <f t="array" ref="DN468">INDEX($AX$466:$AX$918, ROWS($AX$466:$AX$918) - ROW() + ROW($AX$466))</f>
        <v>44770</v>
      </c>
      <c r="DO468" s="78" cm="1">
        <f t="array" ref="DO468">INDEX($DK$466:$DK$918, ROWS($DK$466:$DK$918) - ROW() + ROW($DK$466))</f>
        <v>317.45</v>
      </c>
      <c r="DQ468">
        <f t="shared" ref="DQ468:DQ531" si="30">((DO468-DO467)/DO467)*100</f>
        <v>-0.22002200220021645</v>
      </c>
      <c r="DR468">
        <f t="shared" si="22"/>
        <v>1</v>
      </c>
      <c r="DT468" t="str">
        <f t="shared" ref="DT468:DT531" si="31">IF(MONTH(DN468)&lt;&gt;MONTH(DN467), DN468, "")</f>
        <v/>
      </c>
      <c r="DU468" t="str">
        <f t="shared" ref="DU468:DU531" si="32">IF(ISNUMBER(DT468), (INDEX(DO:DO, MATCH(EOMONTH(DN468, 0), DN:DN, 1)) / DO468 - 1) * 100, "")</f>
        <v/>
      </c>
      <c r="DV468">
        <v>-5.704933364507828</v>
      </c>
      <c r="DX468" s="200" t="s">
        <v>4485</v>
      </c>
    </row>
    <row r="469" spans="1:128" ht="15.75" thickBot="1" x14ac:dyDescent="0.3">
      <c r="A469" s="42">
        <v>45467</v>
      </c>
      <c r="B469" s="35">
        <v>45470</v>
      </c>
      <c r="C469" s="36">
        <v>162.19999999999999</v>
      </c>
      <c r="E469" s="81" cm="1">
        <f t="array" ref="E469">INDEX($A$466:$A$918, ROWS($A$466:$A$918) - ROW() + ROW($A$466))</f>
        <v>44747</v>
      </c>
      <c r="F469" s="44" cm="1">
        <f t="array" ref="F469">INDEX($B$466:$B$918, ROWS($B$466:$B$918) - ROW() + ROW($B$466))</f>
        <v>44770</v>
      </c>
      <c r="G469" s="45" cm="1">
        <f t="array" ref="G469">INDEX($C$466:$C$918, ROWS($C$466:$C$918) - ROW() + ROW($C$466))</f>
        <v>140</v>
      </c>
      <c r="I469">
        <f t="shared" si="4"/>
        <v>0.8645533141210292</v>
      </c>
      <c r="J469">
        <f t="shared" si="0"/>
        <v>2</v>
      </c>
      <c r="L469" t="str">
        <f t="shared" si="5"/>
        <v/>
      </c>
      <c r="M469" t="str">
        <f t="shared" si="6"/>
        <v/>
      </c>
      <c r="N469">
        <v>1.4817491868449666</v>
      </c>
      <c r="P469" s="200" t="s">
        <v>4485</v>
      </c>
      <c r="Q469" s="35">
        <v>45467</v>
      </c>
      <c r="R469" s="35">
        <v>45470</v>
      </c>
      <c r="S469" s="37">
        <v>40218.25</v>
      </c>
      <c r="U469" s="81" cm="1">
        <f t="array" ref="U469">INDEX($Q$466:$Q$918, ROWS($Q$466:$Q$918) - ROW() + ROW($Q$466))</f>
        <v>44747</v>
      </c>
      <c r="V469" s="3" cm="1">
        <f t="array" ref="V469">INDEX($R$466:$R$918, ROWS($R$466:$R$918) - ROW() + ROW($R$466))</f>
        <v>44770</v>
      </c>
      <c r="W469" s="78" cm="1">
        <f t="array" ref="W469">INDEX($S$466:$S$918, ROWS($S$466:$S$918) - ROW() + ROW($S$466))</f>
        <v>42343.75</v>
      </c>
      <c r="Y469">
        <f t="shared" si="7"/>
        <v>0.63826196904590571</v>
      </c>
      <c r="Z469">
        <f t="shared" si="1"/>
        <v>2</v>
      </c>
      <c r="AB469" t="str">
        <f t="shared" si="8"/>
        <v/>
      </c>
      <c r="AC469" t="str">
        <f t="shared" si="9"/>
        <v/>
      </c>
      <c r="AD469">
        <v>0.70304808739531321</v>
      </c>
      <c r="AF469" s="200" t="s">
        <v>4485</v>
      </c>
      <c r="AG469" s="35">
        <v>45467</v>
      </c>
      <c r="AH469" s="35">
        <v>45470</v>
      </c>
      <c r="AI469" s="36">
        <v>362.9</v>
      </c>
      <c r="AK469" s="81" cm="1">
        <f t="array" ref="AK469">INDEX($AG$466:$AG$918, ROWS($AG$466:$AG$918) - ROW() + ROW($AG$466))</f>
        <v>44747</v>
      </c>
      <c r="AL469" s="3" cm="1">
        <f t="array" ref="AL469">INDEX($AH$466:$AH$918, ROWS($AH$466:$AH$918) - ROW() + ROW($AH$466))</f>
        <v>44770</v>
      </c>
      <c r="AM469" s="78" cm="1">
        <f t="array" ref="AM469">INDEX($AI$466:$AI$918, ROWS($AI$466:$AI$918) - ROW() + ROW($AI$466))</f>
        <v>141.30000000000001</v>
      </c>
      <c r="AO469">
        <f t="shared" si="10"/>
        <v>-0.52798310454065467</v>
      </c>
      <c r="AP469">
        <f t="shared" si="2"/>
        <v>2</v>
      </c>
      <c r="AR469" t="str">
        <f t="shared" si="11"/>
        <v/>
      </c>
      <c r="AS469" t="str">
        <f t="shared" si="12"/>
        <v/>
      </c>
      <c r="AT469">
        <v>-2.3124999999999929</v>
      </c>
      <c r="AV469" s="200" t="s">
        <v>4485</v>
      </c>
      <c r="AW469" s="35">
        <v>45467</v>
      </c>
      <c r="AX469" s="35">
        <v>45470</v>
      </c>
      <c r="AY469" s="36">
        <v>310.25</v>
      </c>
      <c r="BA469" s="81" cm="1">
        <f t="array" ref="BA469">INDEX($AW$466:$AW$918, ROWS($AW$466:$AW$918) - ROW() + ROW($AW$466))</f>
        <v>44747</v>
      </c>
      <c r="BB469" s="3" cm="1">
        <f t="array" ref="BB469">INDEX($AX$466:$AX$918, ROWS($AX$466:$AX$918) - ROW() + ROW($AX$466))</f>
        <v>44770</v>
      </c>
      <c r="BC469" s="78" cm="1">
        <f t="array" ref="BC469">INDEX($AY$466:$AY$918, ROWS($AY$466:$AY$918) - ROW() + ROW($AY$466))</f>
        <v>229.8</v>
      </c>
      <c r="BE469">
        <f t="shared" si="13"/>
        <v>-0.39011703511052331</v>
      </c>
      <c r="BF469">
        <f t="shared" si="3"/>
        <v>2</v>
      </c>
      <c r="BH469" t="str">
        <f t="shared" si="14"/>
        <v/>
      </c>
      <c r="BI469" t="str">
        <f t="shared" si="15"/>
        <v/>
      </c>
      <c r="BJ469">
        <v>2.3935755496647473</v>
      </c>
      <c r="BL469" s="200" t="s">
        <v>4485</v>
      </c>
      <c r="BM469" s="212">
        <v>45467</v>
      </c>
      <c r="BN469" s="49">
        <v>45470</v>
      </c>
      <c r="BO469" s="50">
        <v>1453.65</v>
      </c>
      <c r="BQ469" s="81" cm="1">
        <f t="array" ref="BQ469">INDEX($AW$466:$AW$918, ROWS($AW$466:$AW$918) - ROW() + ROW($AW$466))</f>
        <v>44747</v>
      </c>
      <c r="BR469" s="3" cm="1">
        <f t="array" ref="BR469">INDEX($AX$466:$AX$918, ROWS($AX$466:$AX$918) - ROW() + ROW($AX$466))</f>
        <v>44770</v>
      </c>
      <c r="BS469" s="78" cm="1">
        <f t="array" ref="BS469">INDEX($BO$466:$BO$918, ROWS($BO$466:$BO$918) - ROW() + ROW($BO$466))</f>
        <v>1113.45</v>
      </c>
      <c r="BU469">
        <f t="shared" si="24"/>
        <v>-0.52709161566979623</v>
      </c>
      <c r="BV469">
        <f t="shared" si="16"/>
        <v>2</v>
      </c>
      <c r="BX469" t="str">
        <f t="shared" si="17"/>
        <v/>
      </c>
      <c r="BY469" t="str">
        <f t="shared" si="25"/>
        <v/>
      </c>
      <c r="BZ469">
        <v>0.19668205917564172</v>
      </c>
      <c r="CB469" s="200" t="s">
        <v>4485</v>
      </c>
      <c r="CC469" s="212">
        <v>45467</v>
      </c>
      <c r="CD469" s="49">
        <v>45470</v>
      </c>
      <c r="CE469" s="50">
        <v>1820.15</v>
      </c>
      <c r="CG469" s="81" cm="1">
        <f t="array" ref="CG469">INDEX($AW$466:$AW$918, ROWS($AW$466:$AW$918) - ROW() + ROW($AW$466))</f>
        <v>44747</v>
      </c>
      <c r="CH469" s="3" cm="1">
        <f t="array" ref="CH469">INDEX($AX$466:$AX$918, ROWS($AX$466:$AX$918) - ROW() + ROW($AX$466))</f>
        <v>44770</v>
      </c>
      <c r="CI469" s="78" cm="1">
        <f t="array" ref="CI469">INDEX($CE$466:$CE$918, ROWS($CE$466:$CE$918) - ROW() + ROW($CE$466))</f>
        <v>1305.25</v>
      </c>
      <c r="CK469">
        <f t="shared" ref="CK469:CK532" si="33">((CI469-CI468)/CI468)*100</f>
        <v>-1.3528322563579405</v>
      </c>
      <c r="CL469">
        <f t="shared" si="18"/>
        <v>2</v>
      </c>
      <c r="CN469" t="str">
        <f t="shared" si="19"/>
        <v/>
      </c>
      <c r="CO469" t="str">
        <f t="shared" si="26"/>
        <v/>
      </c>
      <c r="CP469">
        <v>-1.2027621793898853</v>
      </c>
      <c r="CR469" s="200" t="s">
        <v>4485</v>
      </c>
      <c r="CS469" s="212">
        <v>45467</v>
      </c>
      <c r="CT469" s="49">
        <v>45470</v>
      </c>
      <c r="CU469" s="53">
        <v>840.2</v>
      </c>
      <c r="CW469" s="81" cm="1">
        <f t="array" ref="CW469">INDEX($AW$466:$AW$918, ROWS($AW$466:$AW$918) - ROW() + ROW($AW$466))</f>
        <v>44747</v>
      </c>
      <c r="CX469" s="3" cm="1">
        <f t="array" ref="CX469">INDEX($AX$466:$AX$918, ROWS($AX$466:$AX$918) - ROW() + ROW($AX$466))</f>
        <v>44770</v>
      </c>
      <c r="CY469" s="78" cm="1">
        <f t="array" ref="CY469">INDEX($CU$466:$CU$918, ROWS($CU$466:$CU$918) - ROW() + ROW($CU$466))</f>
        <v>322.89999999999998</v>
      </c>
      <c r="DA469">
        <f t="shared" si="27"/>
        <v>-0.72252113758647896</v>
      </c>
      <c r="DB469">
        <f t="shared" si="20"/>
        <v>2</v>
      </c>
      <c r="DD469" t="str">
        <f t="shared" si="28"/>
        <v/>
      </c>
      <c r="DE469" t="str">
        <f t="shared" si="29"/>
        <v/>
      </c>
      <c r="DF469">
        <v>-0.81601231716704448</v>
      </c>
      <c r="DH469" s="200" t="s">
        <v>4485</v>
      </c>
      <c r="DI469" s="212">
        <v>45467</v>
      </c>
      <c r="DJ469" s="49">
        <v>45470</v>
      </c>
      <c r="DK469" s="53">
        <v>304.85000000000002</v>
      </c>
      <c r="DM469" s="81" cm="1">
        <f t="array" ref="DM469">INDEX($AW$466:$AW$918, ROWS($AW$466:$AW$918) - ROW() + ROW($AW$466))</f>
        <v>44747</v>
      </c>
      <c r="DN469" s="3" cm="1">
        <f t="array" ref="DN469">INDEX($AX$466:$AX$918, ROWS($AX$466:$AX$918) - ROW() + ROW($AX$466))</f>
        <v>44770</v>
      </c>
      <c r="DO469" s="78" cm="1">
        <f t="array" ref="DO469">INDEX($DK$466:$DK$918, ROWS($DK$466:$DK$918) - ROW() + ROW($DK$466))</f>
        <v>314.05</v>
      </c>
      <c r="DQ469">
        <f t="shared" si="30"/>
        <v>-1.0710348086312735</v>
      </c>
      <c r="DR469">
        <f t="shared" si="22"/>
        <v>2</v>
      </c>
      <c r="DT469" t="str">
        <f t="shared" si="31"/>
        <v/>
      </c>
      <c r="DU469" t="str">
        <f t="shared" si="32"/>
        <v/>
      </c>
      <c r="DV469">
        <v>-5.4797917183238338</v>
      </c>
      <c r="DX469" s="200" t="s">
        <v>4485</v>
      </c>
    </row>
    <row r="470" spans="1:128" ht="15.75" thickBot="1" x14ac:dyDescent="0.3">
      <c r="A470" s="42">
        <v>45464</v>
      </c>
      <c r="B470" s="35">
        <v>45470</v>
      </c>
      <c r="C470" s="36">
        <v>162.9</v>
      </c>
      <c r="E470" s="81" cm="1">
        <f t="array" ref="E470">INDEX($A$466:$A$918, ROWS($A$466:$A$918) - ROW() + ROW($A$466))</f>
        <v>44748</v>
      </c>
      <c r="F470" s="44" cm="1">
        <f t="array" ref="F470">INDEX($B$466:$B$918, ROWS($B$466:$B$918) - ROW() + ROW($B$466))</f>
        <v>44770</v>
      </c>
      <c r="G470" s="45" cm="1">
        <f t="array" ref="G470">INDEX($C$466:$C$918, ROWS($C$466:$C$918) - ROW() + ROW($C$466))</f>
        <v>140.65</v>
      </c>
      <c r="I470">
        <f t="shared" si="4"/>
        <v>0.46428571428571835</v>
      </c>
      <c r="J470">
        <f t="shared" si="0"/>
        <v>3</v>
      </c>
      <c r="L470" t="str">
        <f t="shared" si="5"/>
        <v/>
      </c>
      <c r="M470" t="str">
        <f t="shared" si="6"/>
        <v/>
      </c>
      <c r="N470">
        <v>0.64102564102564508</v>
      </c>
      <c r="P470" s="200" t="s">
        <v>4485</v>
      </c>
      <c r="Q470" s="35">
        <v>45464</v>
      </c>
      <c r="R470" s="35">
        <v>45470</v>
      </c>
      <c r="S470" s="37">
        <v>39749.9</v>
      </c>
      <c r="U470" s="81" cm="1">
        <f t="array" ref="U470">INDEX($Q$466:$Q$918, ROWS($Q$466:$Q$918) - ROW() + ROW($Q$466))</f>
        <v>44748</v>
      </c>
      <c r="V470" s="3" cm="1">
        <f t="array" ref="V470">INDEX($R$466:$R$918, ROWS($R$466:$R$918) - ROW() + ROW($R$466))</f>
        <v>44770</v>
      </c>
      <c r="W470" s="78" cm="1">
        <f t="array" ref="W470">INDEX($S$466:$S$918, ROWS($S$466:$S$918) - ROW() + ROW($S$466))</f>
        <v>43589.2</v>
      </c>
      <c r="Y470">
        <f t="shared" si="7"/>
        <v>2.9412841328413215</v>
      </c>
      <c r="Z470">
        <f t="shared" si="1"/>
        <v>3</v>
      </c>
      <c r="AB470" t="str">
        <f t="shared" si="8"/>
        <v/>
      </c>
      <c r="AC470" t="str">
        <f t="shared" si="9"/>
        <v/>
      </c>
      <c r="AD470">
        <v>2.8871322900001806</v>
      </c>
      <c r="AF470" s="200" t="s">
        <v>4485</v>
      </c>
      <c r="AG470" s="35">
        <v>45464</v>
      </c>
      <c r="AH470" s="35">
        <v>45470</v>
      </c>
      <c r="AI470" s="36">
        <v>360.3</v>
      </c>
      <c r="AK470" s="81" cm="1">
        <f t="array" ref="AK470">INDEX($AG$466:$AG$918, ROWS($AG$466:$AG$918) - ROW() + ROW($AG$466))</f>
        <v>44748</v>
      </c>
      <c r="AL470" s="3" cm="1">
        <f t="array" ref="AL470">INDEX($AH$466:$AH$918, ROWS($AH$466:$AH$918) - ROW() + ROW($AH$466))</f>
        <v>44770</v>
      </c>
      <c r="AM470" s="78" cm="1">
        <f t="array" ref="AM470">INDEX($AI$466:$AI$918, ROWS($AI$466:$AI$918) - ROW() + ROW($AI$466))</f>
        <v>138.9</v>
      </c>
      <c r="AO470">
        <f t="shared" si="10"/>
        <v>-1.6985138004246323</v>
      </c>
      <c r="AP470">
        <f t="shared" si="2"/>
        <v>3</v>
      </c>
      <c r="AR470" t="str">
        <f t="shared" si="11"/>
        <v/>
      </c>
      <c r="AS470" t="str">
        <f t="shared" si="12"/>
        <v/>
      </c>
      <c r="AT470">
        <v>0.4478566858605173</v>
      </c>
      <c r="AV470" s="200" t="s">
        <v>4485</v>
      </c>
      <c r="AW470" s="35">
        <v>45464</v>
      </c>
      <c r="AX470" s="35">
        <v>45470</v>
      </c>
      <c r="AY470" s="36">
        <v>305.2</v>
      </c>
      <c r="BA470" s="81" cm="1">
        <f t="array" ref="BA470">INDEX($AW$466:$AW$918, ROWS($AW$466:$AW$918) - ROW() + ROW($AW$466))</f>
        <v>44748</v>
      </c>
      <c r="BB470" s="3" cm="1">
        <f t="array" ref="BB470">INDEX($AX$466:$AX$918, ROWS($AX$466:$AX$918) - ROW() + ROW($AX$466))</f>
        <v>44770</v>
      </c>
      <c r="BC470" s="78" cm="1">
        <f t="array" ref="BC470">INDEX($AY$466:$AY$918, ROWS($AY$466:$AY$918) - ROW() + ROW($AY$466))</f>
        <v>231.3</v>
      </c>
      <c r="BE470">
        <f t="shared" si="13"/>
        <v>0.65274151436031325</v>
      </c>
      <c r="BF470">
        <f t="shared" si="3"/>
        <v>3</v>
      </c>
      <c r="BH470" t="str">
        <f t="shared" si="14"/>
        <v/>
      </c>
      <c r="BI470" t="str">
        <f t="shared" si="15"/>
        <v/>
      </c>
      <c r="BJ470">
        <v>5.7184192492195338</v>
      </c>
      <c r="BL470" s="200" t="s">
        <v>4485</v>
      </c>
      <c r="BM470" s="212">
        <v>45464</v>
      </c>
      <c r="BN470" s="49">
        <v>45470</v>
      </c>
      <c r="BO470" s="50">
        <v>1464.7</v>
      </c>
      <c r="BQ470" s="81" cm="1">
        <f t="array" ref="BQ470">INDEX($AW$466:$AW$918, ROWS($AW$466:$AW$918) - ROW() + ROW($AW$466))</f>
        <v>44748</v>
      </c>
      <c r="BR470" s="3" cm="1">
        <f t="array" ref="BR470">INDEX($AX$466:$AX$918, ROWS($AX$466:$AX$918) - ROW() + ROW($AX$466))</f>
        <v>44770</v>
      </c>
      <c r="BS470" s="78" cm="1">
        <f t="array" ref="BS470">INDEX($BO$466:$BO$918, ROWS($BO$466:$BO$918) - ROW() + ROW($BO$466))</f>
        <v>1120.5999999999999</v>
      </c>
      <c r="BU470">
        <f t="shared" si="24"/>
        <v>0.64214827787506068</v>
      </c>
      <c r="BV470">
        <f t="shared" si="16"/>
        <v>3</v>
      </c>
      <c r="BX470" t="str">
        <f t="shared" si="17"/>
        <v/>
      </c>
      <c r="BY470" t="str">
        <f t="shared" si="25"/>
        <v/>
      </c>
      <c r="BZ470">
        <v>-2.2702056840488294</v>
      </c>
      <c r="CB470" s="200" t="s">
        <v>4485</v>
      </c>
      <c r="CC470" s="212">
        <v>45464</v>
      </c>
      <c r="CD470" s="49">
        <v>45470</v>
      </c>
      <c r="CE470" s="50">
        <v>1817.75</v>
      </c>
      <c r="CG470" s="81" cm="1">
        <f t="array" ref="CG470">INDEX($AW$466:$AW$918, ROWS($AW$466:$AW$918) - ROW() + ROW($AW$466))</f>
        <v>44748</v>
      </c>
      <c r="CH470" s="3" cm="1">
        <f t="array" ref="CH470">INDEX($AX$466:$AX$918, ROWS($AX$466:$AX$918) - ROW() + ROW($AX$466))</f>
        <v>44770</v>
      </c>
      <c r="CI470" s="78" cm="1">
        <f t="array" ref="CI470">INDEX($CE$466:$CE$918, ROWS($CE$466:$CE$918) - ROW() + ROW($CE$466))</f>
        <v>1381.7</v>
      </c>
      <c r="CK470">
        <f t="shared" si="33"/>
        <v>5.8571154951158819</v>
      </c>
      <c r="CL470">
        <f t="shared" si="18"/>
        <v>3</v>
      </c>
      <c r="CN470" t="str">
        <f t="shared" si="19"/>
        <v/>
      </c>
      <c r="CO470" t="str">
        <f t="shared" si="26"/>
        <v/>
      </c>
      <c r="CP470">
        <v>6.1100656707246781</v>
      </c>
      <c r="CR470" s="200" t="s">
        <v>4485</v>
      </c>
      <c r="CS470" s="212">
        <v>45464</v>
      </c>
      <c r="CT470" s="49">
        <v>45470</v>
      </c>
      <c r="CU470" s="53">
        <v>856.4</v>
      </c>
      <c r="CW470" s="81" cm="1">
        <f t="array" ref="CW470">INDEX($AW$466:$AW$918, ROWS($AW$466:$AW$918) - ROW() + ROW($AW$466))</f>
        <v>44748</v>
      </c>
      <c r="CX470" s="3" cm="1">
        <f t="array" ref="CX470">INDEX($AX$466:$AX$918, ROWS($AX$466:$AX$918) - ROW() + ROW($AX$466))</f>
        <v>44770</v>
      </c>
      <c r="CY470" s="78" cm="1">
        <f t="array" ref="CY470">INDEX($CU$466:$CU$918, ROWS($CU$466:$CU$918) - ROW() + ROW($CU$466))</f>
        <v>330.65</v>
      </c>
      <c r="DA470">
        <f t="shared" si="27"/>
        <v>2.4001238773614126</v>
      </c>
      <c r="DB470">
        <f t="shared" si="20"/>
        <v>3</v>
      </c>
      <c r="DD470" t="str">
        <f t="shared" si="28"/>
        <v/>
      </c>
      <c r="DE470" t="str">
        <f t="shared" si="29"/>
        <v/>
      </c>
      <c r="DF470">
        <v>2.328469419434958</v>
      </c>
      <c r="DH470" s="200" t="s">
        <v>4485</v>
      </c>
      <c r="DI470" s="212">
        <v>45464</v>
      </c>
      <c r="DJ470" s="49">
        <v>45470</v>
      </c>
      <c r="DK470" s="53">
        <v>307.35000000000002</v>
      </c>
      <c r="DM470" s="81" cm="1">
        <f t="array" ref="DM470">INDEX($AW$466:$AW$918, ROWS($AW$466:$AW$918) - ROW() + ROW($AW$466))</f>
        <v>44748</v>
      </c>
      <c r="DN470" s="3" cm="1">
        <f t="array" ref="DN470">INDEX($AX$466:$AX$918, ROWS($AX$466:$AX$918) - ROW() + ROW($AX$466))</f>
        <v>44770</v>
      </c>
      <c r="DO470" s="78" cm="1">
        <f t="array" ref="DO470">INDEX($DK$466:$DK$918, ROWS($DK$466:$DK$918) - ROW() + ROW($DK$466))</f>
        <v>321.2</v>
      </c>
      <c r="DQ470">
        <f t="shared" si="30"/>
        <v>2.2767075306479789</v>
      </c>
      <c r="DR470">
        <f t="shared" si="22"/>
        <v>3</v>
      </c>
      <c r="DT470" t="str">
        <f t="shared" si="31"/>
        <v/>
      </c>
      <c r="DU470" t="str">
        <f t="shared" si="32"/>
        <v/>
      </c>
      <c r="DV470">
        <v>-8.6044071353620168</v>
      </c>
      <c r="DX470" s="200" t="s">
        <v>4485</v>
      </c>
    </row>
    <row r="471" spans="1:128" ht="15.75" thickBot="1" x14ac:dyDescent="0.3">
      <c r="A471" s="42">
        <v>45463</v>
      </c>
      <c r="B471" s="35">
        <v>45470</v>
      </c>
      <c r="C471" s="36">
        <v>166.45</v>
      </c>
      <c r="E471" s="81" cm="1">
        <f t="array" ref="E471">INDEX($A$466:$A$918, ROWS($A$466:$A$918) - ROW() + ROW($A$466))</f>
        <v>44749</v>
      </c>
      <c r="F471" s="44" cm="1">
        <f t="array" ref="F471">INDEX($B$466:$B$918, ROWS($B$466:$B$918) - ROW() + ROW($B$466))</f>
        <v>44770</v>
      </c>
      <c r="G471" s="45" cm="1">
        <f t="array" ref="G471">INDEX($C$466:$C$918, ROWS($C$466:$C$918) - ROW() + ROW($C$466))</f>
        <v>145.05000000000001</v>
      </c>
      <c r="I471">
        <f t="shared" si="4"/>
        <v>3.1283327408460759</v>
      </c>
      <c r="J471">
        <f t="shared" si="0"/>
        <v>4</v>
      </c>
      <c r="K471">
        <f t="shared" ref="K471:K534" si="34">IF(J471=4, ((G471 - G466) / G466)*100, "")</f>
        <v>8.8147036759189792</v>
      </c>
      <c r="L471" t="str">
        <f t="shared" si="5"/>
        <v/>
      </c>
      <c r="M471" t="str">
        <f t="shared" si="6"/>
        <v/>
      </c>
      <c r="N471">
        <v>2.5831564048124394</v>
      </c>
      <c r="O471">
        <v>8.9440060127771339</v>
      </c>
      <c r="P471" s="200" t="s">
        <v>4485</v>
      </c>
      <c r="Q471" s="35">
        <v>45463</v>
      </c>
      <c r="R471" s="35">
        <v>45470</v>
      </c>
      <c r="S471" s="37">
        <v>39536.1</v>
      </c>
      <c r="U471" s="81" cm="1">
        <f t="array" ref="U471">INDEX($Q$466:$Q$918, ROWS($Q$466:$Q$918) - ROW() + ROW($Q$466))</f>
        <v>44749</v>
      </c>
      <c r="V471" s="3" cm="1">
        <f t="array" ref="V471">INDEX($R$466:$R$918, ROWS($R$466:$R$918) - ROW() + ROW($R$466))</f>
        <v>44770</v>
      </c>
      <c r="W471" s="78" cm="1">
        <f t="array" ref="W471">INDEX($S$466:$S$918, ROWS($S$466:$S$918) - ROW() + ROW($S$466))</f>
        <v>44055.55</v>
      </c>
      <c r="Y471">
        <f t="shared" si="7"/>
        <v>1.0698751066778143</v>
      </c>
      <c r="Z471">
        <f t="shared" si="1"/>
        <v>4</v>
      </c>
      <c r="AA471">
        <f t="shared" ref="AA471:AA534" si="35">IF(Z471=4, ((W471 - W466) / W466)*100, "")</f>
        <v>9.6483357579030962</v>
      </c>
      <c r="AB471" t="str">
        <f t="shared" si="8"/>
        <v/>
      </c>
      <c r="AC471" t="str">
        <f t="shared" si="9"/>
        <v/>
      </c>
      <c r="AD471">
        <v>1.0176516895450896</v>
      </c>
      <c r="AE471">
        <v>9.5796248117212173</v>
      </c>
      <c r="AF471" s="200" t="s">
        <v>4485</v>
      </c>
      <c r="AG471" s="35">
        <v>45463</v>
      </c>
      <c r="AH471" s="35">
        <v>45470</v>
      </c>
      <c r="AI471" s="36">
        <v>358.4</v>
      </c>
      <c r="AK471" s="81" cm="1">
        <f t="array" ref="AK471">INDEX($AG$466:$AG$918, ROWS($AG$466:$AG$918) - ROW() + ROW($AG$466))</f>
        <v>44749</v>
      </c>
      <c r="AL471" s="3" cm="1">
        <f t="array" ref="AL471">INDEX($AH$466:$AH$918, ROWS($AH$466:$AH$918) - ROW() + ROW($AH$466))</f>
        <v>44770</v>
      </c>
      <c r="AM471" s="78" cm="1">
        <f t="array" ref="AM471">INDEX($AI$466:$AI$918, ROWS($AI$466:$AI$918) - ROW() + ROW($AI$466))</f>
        <v>141.1</v>
      </c>
      <c r="AO471">
        <f t="shared" si="10"/>
        <v>1.5838732901367809</v>
      </c>
      <c r="AP471">
        <f t="shared" si="2"/>
        <v>4</v>
      </c>
      <c r="AQ471">
        <f t="shared" ref="AQ471:AQ534" si="36">IF(AP471=4, ((AM471 - AM466) / AM466)*100, "")</f>
        <v>-1.0171869519466974</v>
      </c>
      <c r="AR471" t="str">
        <f t="shared" si="11"/>
        <v/>
      </c>
      <c r="AS471" t="str">
        <f t="shared" si="12"/>
        <v/>
      </c>
      <c r="AT471">
        <v>3.2484076433120985</v>
      </c>
      <c r="AU471">
        <v>2.4005053695514733</v>
      </c>
      <c r="AV471" s="200" t="s">
        <v>4485</v>
      </c>
      <c r="AW471" s="35">
        <v>45463</v>
      </c>
      <c r="AX471" s="35">
        <v>45470</v>
      </c>
      <c r="AY471" s="36">
        <v>311.75</v>
      </c>
      <c r="BA471" s="81" cm="1">
        <f t="array" ref="BA471">INDEX($AW$466:$AW$918, ROWS($AW$466:$AW$918) - ROW() + ROW($AW$466))</f>
        <v>44749</v>
      </c>
      <c r="BB471" s="3" cm="1">
        <f t="array" ref="BB471">INDEX($AX$466:$AX$918, ROWS($AX$466:$AX$918) - ROW() + ROW($AX$466))</f>
        <v>44770</v>
      </c>
      <c r="BC471" s="78" cm="1">
        <f t="array" ref="BC471">INDEX($AY$466:$AY$918, ROWS($AY$466:$AY$918) - ROW() + ROW($AY$466))</f>
        <v>236.95</v>
      </c>
      <c r="BE471">
        <f t="shared" si="13"/>
        <v>2.4427150886294755</v>
      </c>
      <c r="BF471">
        <f t="shared" si="3"/>
        <v>4</v>
      </c>
      <c r="BG471">
        <f t="shared" ref="BG471:BG534" si="37">IF(BF471=4, ((BC471 - BC466) / BC466)*100, "")</f>
        <v>1.455791051166764</v>
      </c>
      <c r="BH471" t="str">
        <f t="shared" si="14"/>
        <v/>
      </c>
      <c r="BI471" t="str">
        <f t="shared" si="15"/>
        <v/>
      </c>
      <c r="BJ471">
        <v>0.14405070584845864</v>
      </c>
      <c r="BK471">
        <v>8.5402029664324814</v>
      </c>
      <c r="BL471" s="200" t="s">
        <v>4485</v>
      </c>
      <c r="BM471" s="212">
        <v>45463</v>
      </c>
      <c r="BN471" s="49">
        <v>45470</v>
      </c>
      <c r="BO471" s="50">
        <v>1458.85</v>
      </c>
      <c r="BQ471" s="81" cm="1">
        <f t="array" ref="BQ471">INDEX($AW$466:$AW$918, ROWS($AW$466:$AW$918) - ROW() + ROW($AW$466))</f>
        <v>44749</v>
      </c>
      <c r="BR471" s="3" cm="1">
        <f t="array" ref="BR471">INDEX($AX$466:$AX$918, ROWS($AX$466:$AX$918) - ROW() + ROW($AX$466))</f>
        <v>44770</v>
      </c>
      <c r="BS471" s="78" cm="1">
        <f t="array" ref="BS471">INDEX($BO$466:$BO$918, ROWS($BO$466:$BO$918) - ROW() + ROW($BO$466))</f>
        <v>1129.1500000000001</v>
      </c>
      <c r="BU471">
        <f t="shared" si="24"/>
        <v>0.76298411565234536</v>
      </c>
      <c r="BV471">
        <f t="shared" si="16"/>
        <v>4</v>
      </c>
      <c r="BW471">
        <f t="shared" ref="BW471:BW534" si="38">IF(BV471=4, ((BS471 - BS466) / BS466)*100, "")</f>
        <v>3.9637234140502886</v>
      </c>
      <c r="BX471" t="str">
        <f t="shared" si="17"/>
        <v/>
      </c>
      <c r="BY471" t="str">
        <f t="shared" si="25"/>
        <v/>
      </c>
      <c r="BZ471">
        <v>-0.48030739673390976</v>
      </c>
      <c r="CA471">
        <v>-0.54978619425780451</v>
      </c>
      <c r="CB471" s="200" t="s">
        <v>4485</v>
      </c>
      <c r="CC471" s="212">
        <v>45463</v>
      </c>
      <c r="CD471" s="49">
        <v>45470</v>
      </c>
      <c r="CE471" s="50">
        <v>1864.8</v>
      </c>
      <c r="CG471" s="81" cm="1">
        <f t="array" ref="CG471">INDEX($AW$466:$AW$918, ROWS($AW$466:$AW$918) - ROW() + ROW($AW$466))</f>
        <v>44749</v>
      </c>
      <c r="CH471" s="3" cm="1">
        <f t="array" ref="CH471">INDEX($AX$466:$AX$918, ROWS($AX$466:$AX$918) - ROW() + ROW($AX$466))</f>
        <v>44770</v>
      </c>
      <c r="CI471" s="78" cm="1">
        <f t="array" ref="CI471">INDEX($CE$466:$CE$918, ROWS($CE$466:$CE$918) - ROW() + ROW($CE$466))</f>
        <v>1453.5</v>
      </c>
      <c r="CK471">
        <f t="shared" si="33"/>
        <v>5.1964970688282515</v>
      </c>
      <c r="CL471">
        <f t="shared" si="18"/>
        <v>4</v>
      </c>
      <c r="CM471">
        <f t="shared" ref="CM471:CM534" si="39">IF(CL471=4, ((CI471 - CI466) / CI466)*100, "")</f>
        <v>13.346590244473047</v>
      </c>
      <c r="CN471" t="str">
        <f t="shared" si="19"/>
        <v/>
      </c>
      <c r="CO471" t="str">
        <f t="shared" si="26"/>
        <v/>
      </c>
      <c r="CP471">
        <v>5.1863916033297208</v>
      </c>
      <c r="CQ471">
        <v>13.204533946169125</v>
      </c>
      <c r="CR471" s="200" t="s">
        <v>4485</v>
      </c>
      <c r="CS471" s="212">
        <v>45463</v>
      </c>
      <c r="CT471" s="49">
        <v>45470</v>
      </c>
      <c r="CU471" s="53">
        <v>874.55</v>
      </c>
      <c r="CW471" s="81" cm="1">
        <f t="array" ref="CW471">INDEX($AW$466:$AW$918, ROWS($AW$466:$AW$918) - ROW() + ROW($AW$466))</f>
        <v>44749</v>
      </c>
      <c r="CX471" s="3" cm="1">
        <f t="array" ref="CX471">INDEX($AX$466:$AX$918, ROWS($AX$466:$AX$918) - ROW() + ROW($AX$466))</f>
        <v>44770</v>
      </c>
      <c r="CY471" s="78" cm="1">
        <f t="array" ref="CY471">INDEX($CU$466:$CU$918, ROWS($CU$466:$CU$918) - ROW() + ROW($CU$466))</f>
        <v>337.4</v>
      </c>
      <c r="DA471">
        <f t="shared" si="27"/>
        <v>2.0414335399969756</v>
      </c>
      <c r="DB471">
        <f t="shared" si="20"/>
        <v>4</v>
      </c>
      <c r="DC471">
        <f t="shared" ref="DC471:DC534" si="40">IF(DB471=4, ((CY471 - CY466) / CY466)*100, "")</f>
        <v>7.6236044657097217</v>
      </c>
      <c r="DD471" t="str">
        <f t="shared" si="28"/>
        <v/>
      </c>
      <c r="DE471" t="str">
        <f t="shared" si="29"/>
        <v/>
      </c>
      <c r="DF471">
        <v>2.2148058252427045</v>
      </c>
      <c r="DG471">
        <v>7.7390470099136524</v>
      </c>
      <c r="DH471" s="200" t="s">
        <v>4485</v>
      </c>
      <c r="DI471" s="212">
        <v>45463</v>
      </c>
      <c r="DJ471" s="49">
        <v>45470</v>
      </c>
      <c r="DK471" s="53">
        <v>627.1</v>
      </c>
      <c r="DM471" s="81" cm="1">
        <f t="array" ref="DM471">INDEX($AW$466:$AW$918, ROWS($AW$466:$AW$918) - ROW() + ROW($AW$466))</f>
        <v>44749</v>
      </c>
      <c r="DN471" s="3" cm="1">
        <f t="array" ref="DN471">INDEX($AX$466:$AX$918, ROWS($AX$466:$AX$918) - ROW() + ROW($AX$466))</f>
        <v>44770</v>
      </c>
      <c r="DO471" s="78" cm="1">
        <f t="array" ref="DO471">INDEX($DK$466:$DK$918, ROWS($DK$466:$DK$918) - ROW() + ROW($DK$466))</f>
        <v>328.8</v>
      </c>
      <c r="DQ471">
        <f t="shared" si="30"/>
        <v>2.3661270236612775</v>
      </c>
      <c r="DR471">
        <f t="shared" si="22"/>
        <v>4</v>
      </c>
      <c r="DS471">
        <f t="shared" ref="DS471:DS534" si="41">IF(DR471=4, ((DO471 - DO466) / DO466)*100, "")</f>
        <v>6.4594463331714387</v>
      </c>
      <c r="DT471" t="str">
        <f t="shared" si="31"/>
        <v/>
      </c>
      <c r="DU471" t="str">
        <f t="shared" si="32"/>
        <v/>
      </c>
      <c r="DV471">
        <v>1.3490241102181533</v>
      </c>
      <c r="DW471">
        <v>-29.801192842942342</v>
      </c>
      <c r="DX471" s="200" t="s">
        <v>4485</v>
      </c>
    </row>
    <row r="472" spans="1:128" ht="15.75" thickBot="1" x14ac:dyDescent="0.3">
      <c r="A472" s="42">
        <v>45462</v>
      </c>
      <c r="B472" s="35">
        <v>45470</v>
      </c>
      <c r="C472" s="36">
        <v>157.5</v>
      </c>
      <c r="E472" s="81" cm="1">
        <f t="array" ref="E472">INDEX($A$466:$A$918, ROWS($A$466:$A$918) - ROW() + ROW($A$466))</f>
        <v>44750</v>
      </c>
      <c r="F472" s="44" cm="1">
        <f t="array" ref="F472">INDEX($B$466:$B$918, ROWS($B$466:$B$918) - ROW() + ROW($B$466))</f>
        <v>44770</v>
      </c>
      <c r="G472" s="45" cm="1">
        <f t="array" ref="G472">INDEX($C$466:$C$918, ROWS($C$466:$C$918) - ROW() + ROW($C$466))</f>
        <v>145.19999999999999</v>
      </c>
      <c r="I472">
        <f t="shared" si="4"/>
        <v>0.10341261633917768</v>
      </c>
      <c r="J472">
        <f t="shared" si="0"/>
        <v>5</v>
      </c>
      <c r="K472" t="str">
        <f t="shared" si="34"/>
        <v/>
      </c>
      <c r="L472" t="str">
        <f t="shared" si="5"/>
        <v/>
      </c>
      <c r="M472" t="str">
        <f t="shared" si="6"/>
        <v/>
      </c>
      <c r="N472">
        <v>-6.8989306657464181E-2</v>
      </c>
      <c r="O472" t="s">
        <v>4485</v>
      </c>
      <c r="P472" s="200" t="s">
        <v>4485</v>
      </c>
      <c r="Q472" s="35">
        <v>45462</v>
      </c>
      <c r="R472" s="35">
        <v>45470</v>
      </c>
      <c r="S472" s="37">
        <v>38810.449999999997</v>
      </c>
      <c r="U472" s="81" cm="1">
        <f t="array" ref="U472">INDEX($Q$466:$Q$918, ROWS($Q$466:$Q$918) - ROW() + ROW($Q$466))</f>
        <v>44750</v>
      </c>
      <c r="V472" s="3" cm="1">
        <f t="array" ref="V472">INDEX($R$466:$R$918, ROWS($R$466:$R$918) - ROW() + ROW($R$466))</f>
        <v>44770</v>
      </c>
      <c r="W472" s="78" cm="1">
        <f t="array" ref="W472">INDEX($S$466:$S$918, ROWS($S$466:$S$918) - ROW() + ROW($S$466))</f>
        <v>43732.75</v>
      </c>
      <c r="Y472">
        <f t="shared" si="7"/>
        <v>-0.73271131560042468</v>
      </c>
      <c r="Z472">
        <f t="shared" si="1"/>
        <v>5</v>
      </c>
      <c r="AA472" t="str">
        <f t="shared" si="35"/>
        <v/>
      </c>
      <c r="AB472" t="str">
        <f t="shared" si="8"/>
        <v/>
      </c>
      <c r="AC472" t="str">
        <f t="shared" si="9"/>
        <v/>
      </c>
      <c r="AD472">
        <v>-0.99649432116381675</v>
      </c>
      <c r="AE472" t="s">
        <v>4485</v>
      </c>
      <c r="AF472" s="200" t="s">
        <v>4485</v>
      </c>
      <c r="AG472" s="35">
        <v>45462</v>
      </c>
      <c r="AH472" s="35">
        <v>45470</v>
      </c>
      <c r="AI472" s="36">
        <v>363.2</v>
      </c>
      <c r="AK472" s="81" cm="1">
        <f t="array" ref="AK472">INDEX($AG$466:$AG$918, ROWS($AG$466:$AG$918) - ROW() + ROW($AG$466))</f>
        <v>44750</v>
      </c>
      <c r="AL472" s="3" cm="1">
        <f t="array" ref="AL472">INDEX($AH$466:$AH$918, ROWS($AH$466:$AH$918) - ROW() + ROW($AH$466))</f>
        <v>44770</v>
      </c>
      <c r="AM472" s="78" cm="1">
        <f t="array" ref="AM472">INDEX($AI$466:$AI$918, ROWS($AI$466:$AI$918) - ROW() + ROW($AI$466))</f>
        <v>144.19999999999999</v>
      </c>
      <c r="AO472">
        <f t="shared" si="10"/>
        <v>2.1970233876683163</v>
      </c>
      <c r="AP472">
        <f t="shared" si="2"/>
        <v>5</v>
      </c>
      <c r="AQ472" t="str">
        <f t="shared" si="36"/>
        <v/>
      </c>
      <c r="AR472" t="str">
        <f t="shared" si="11"/>
        <v/>
      </c>
      <c r="AS472" t="str">
        <f t="shared" si="12"/>
        <v/>
      </c>
      <c r="AT472">
        <v>1.1104256631708891</v>
      </c>
      <c r="AU472" t="s">
        <v>4485</v>
      </c>
      <c r="AV472" s="200" t="s">
        <v>4485</v>
      </c>
      <c r="AW472" s="35">
        <v>45462</v>
      </c>
      <c r="AX472" s="35">
        <v>45470</v>
      </c>
      <c r="AY472" s="36">
        <v>309.2</v>
      </c>
      <c r="BA472" s="81" cm="1">
        <f t="array" ref="BA472">INDEX($AW$466:$AW$918, ROWS($AW$466:$AW$918) - ROW() + ROW($AW$466))</f>
        <v>44750</v>
      </c>
      <c r="BB472" s="3" cm="1">
        <f t="array" ref="BB472">INDEX($AX$466:$AX$918, ROWS($AX$466:$AX$918) - ROW() + ROW($AX$466))</f>
        <v>44770</v>
      </c>
      <c r="BC472" s="78" cm="1">
        <f t="array" ref="BC472">INDEX($AY$466:$AY$918, ROWS($AY$466:$AY$918) - ROW() + ROW($AY$466))</f>
        <v>236.8</v>
      </c>
      <c r="BE472">
        <f t="shared" si="13"/>
        <v>-6.3304494619108365E-2</v>
      </c>
      <c r="BF472">
        <f t="shared" si="3"/>
        <v>5</v>
      </c>
      <c r="BG472" t="str">
        <f t="shared" si="37"/>
        <v/>
      </c>
      <c r="BH472" t="str">
        <f t="shared" si="14"/>
        <v/>
      </c>
      <c r="BI472" t="str">
        <f t="shared" si="15"/>
        <v/>
      </c>
      <c r="BJ472">
        <v>1.9490794016110404</v>
      </c>
      <c r="BK472" t="s">
        <v>4485</v>
      </c>
      <c r="BL472" s="200" t="s">
        <v>4485</v>
      </c>
      <c r="BM472" s="212">
        <v>45462</v>
      </c>
      <c r="BN472" s="49">
        <v>45470</v>
      </c>
      <c r="BO472" s="50">
        <v>1448.75</v>
      </c>
      <c r="BQ472" s="81" cm="1">
        <f t="array" ref="BQ472">INDEX($AW$466:$AW$918, ROWS($AW$466:$AW$918) - ROW() + ROW($AW$466))</f>
        <v>44750</v>
      </c>
      <c r="BR472" s="3" cm="1">
        <f t="array" ref="BR472">INDEX($AX$466:$AX$918, ROWS($AX$466:$AX$918) - ROW() + ROW($AX$466))</f>
        <v>44770</v>
      </c>
      <c r="BS472" s="78" cm="1">
        <f t="array" ref="BS472">INDEX($BO$466:$BO$918, ROWS($BO$466:$BO$918) - ROW() + ROW($BO$466))</f>
        <v>1147.7</v>
      </c>
      <c r="BU472">
        <f t="shared" si="24"/>
        <v>1.6428286764380244</v>
      </c>
      <c r="BV472">
        <f t="shared" si="16"/>
        <v>5</v>
      </c>
      <c r="BW472" t="str">
        <f t="shared" si="38"/>
        <v/>
      </c>
      <c r="BX472" t="str">
        <f t="shared" si="17"/>
        <v/>
      </c>
      <c r="BY472" t="str">
        <f t="shared" si="25"/>
        <v/>
      </c>
      <c r="BZ472">
        <v>-1.0091260091260092</v>
      </c>
      <c r="CA472" t="s">
        <v>4485</v>
      </c>
      <c r="CB472" s="200" t="s">
        <v>4485</v>
      </c>
      <c r="CC472" s="212">
        <v>45462</v>
      </c>
      <c r="CD472" s="49">
        <v>45470</v>
      </c>
      <c r="CE472" s="50">
        <v>1856.65</v>
      </c>
      <c r="CG472" s="81" cm="1">
        <f t="array" ref="CG472">INDEX($AW$466:$AW$918, ROWS($AW$466:$AW$918) - ROW() + ROW($AW$466))</f>
        <v>44750</v>
      </c>
      <c r="CH472" s="3" cm="1">
        <f t="array" ref="CH472">INDEX($AX$466:$AX$918, ROWS($AX$466:$AX$918) - ROW() + ROW($AX$466))</f>
        <v>44770</v>
      </c>
      <c r="CI472" s="78" cm="1">
        <f t="array" ref="CI472">INDEX($CE$466:$CE$918, ROWS($CE$466:$CE$918) - ROW() + ROW($CE$466))</f>
        <v>1437.1</v>
      </c>
      <c r="CK472">
        <f t="shared" si="33"/>
        <v>-1.1283109735122181</v>
      </c>
      <c r="CL472">
        <f t="shared" si="18"/>
        <v>5</v>
      </c>
      <c r="CM472" t="str">
        <f t="shared" si="39"/>
        <v/>
      </c>
      <c r="CN472" t="str">
        <f t="shared" si="19"/>
        <v/>
      </c>
      <c r="CO472" t="str">
        <f t="shared" si="26"/>
        <v/>
      </c>
      <c r="CP472">
        <v>-1.3419123972060696</v>
      </c>
      <c r="CQ472" t="s">
        <v>4485</v>
      </c>
      <c r="CR472" s="200" t="s">
        <v>4485</v>
      </c>
      <c r="CS472" s="212">
        <v>45462</v>
      </c>
      <c r="CT472" s="49">
        <v>45470</v>
      </c>
      <c r="CU472" s="53">
        <v>859.9</v>
      </c>
      <c r="CW472" s="81" cm="1">
        <f t="array" ref="CW472">INDEX($AW$466:$AW$918, ROWS($AW$466:$AW$918) - ROW() + ROW($AW$466))</f>
        <v>44750</v>
      </c>
      <c r="CX472" s="3" cm="1">
        <f t="array" ref="CX472">INDEX($AX$466:$AX$918, ROWS($AX$466:$AX$918) - ROW() + ROW($AX$466))</f>
        <v>44770</v>
      </c>
      <c r="CY472" s="78" cm="1">
        <f t="array" ref="CY472">INDEX($CU$466:$CU$918, ROWS($CU$466:$CU$918) - ROW() + ROW($CU$466))</f>
        <v>340.75</v>
      </c>
      <c r="DA472">
        <f t="shared" si="27"/>
        <v>0.99288678126853092</v>
      </c>
      <c r="DB472">
        <f t="shared" si="20"/>
        <v>5</v>
      </c>
      <c r="DC472" t="str">
        <f t="shared" si="40"/>
        <v/>
      </c>
      <c r="DD472" t="str">
        <f t="shared" si="28"/>
        <v/>
      </c>
      <c r="DE472" t="str">
        <f t="shared" si="29"/>
        <v/>
      </c>
      <c r="DF472">
        <v>1.0388839418224993</v>
      </c>
      <c r="DG472" t="s">
        <v>4485</v>
      </c>
      <c r="DH472" s="200" t="s">
        <v>4485</v>
      </c>
      <c r="DI472" s="212">
        <v>45462</v>
      </c>
      <c r="DJ472" s="49">
        <v>45470</v>
      </c>
      <c r="DK472" s="53">
        <v>615.65</v>
      </c>
      <c r="DM472" s="81" cm="1">
        <f t="array" ref="DM472">INDEX($AW$466:$AW$918, ROWS($AW$466:$AW$918) - ROW() + ROW($AW$466))</f>
        <v>44750</v>
      </c>
      <c r="DN472" s="3" cm="1">
        <f t="array" ref="DN472">INDEX($AX$466:$AX$918, ROWS($AX$466:$AX$918) - ROW() + ROW($AX$466))</f>
        <v>44770</v>
      </c>
      <c r="DO472" s="78" cm="1">
        <f t="array" ref="DO472">INDEX($DK$466:$DK$918, ROWS($DK$466:$DK$918) - ROW() + ROW($DK$466))</f>
        <v>326.3</v>
      </c>
      <c r="DQ472">
        <f t="shared" si="30"/>
        <v>-0.76034063260340623</v>
      </c>
      <c r="DR472">
        <f t="shared" si="22"/>
        <v>5</v>
      </c>
      <c r="DS472" t="str">
        <f t="shared" si="41"/>
        <v/>
      </c>
      <c r="DT472" t="str">
        <f t="shared" si="31"/>
        <v/>
      </c>
      <c r="DU472" t="str">
        <f t="shared" si="32"/>
        <v/>
      </c>
      <c r="DV472">
        <v>4.3330501274426378</v>
      </c>
      <c r="DW472" t="s">
        <v>4485</v>
      </c>
      <c r="DX472" s="200" t="s">
        <v>4485</v>
      </c>
    </row>
    <row r="473" spans="1:128" ht="15.75" thickBot="1" x14ac:dyDescent="0.3">
      <c r="A473" s="42">
        <v>45461</v>
      </c>
      <c r="B473" s="35">
        <v>45470</v>
      </c>
      <c r="C473" s="36">
        <v>157.85</v>
      </c>
      <c r="E473" s="81" cm="1">
        <f t="array" ref="E473">INDEX($A$466:$A$918, ROWS($A$466:$A$918) - ROW() + ROW($A$466))</f>
        <v>44753</v>
      </c>
      <c r="F473" s="44" cm="1">
        <f t="array" ref="F473">INDEX($B$466:$B$918, ROWS($B$466:$B$918) - ROW() + ROW($B$466))</f>
        <v>44770</v>
      </c>
      <c r="G473" s="45" cm="1">
        <f t="array" ref="G473">INDEX($C$466:$C$918, ROWS($C$466:$C$918) - ROW() + ROW($C$466))</f>
        <v>148.69999999999999</v>
      </c>
      <c r="I473">
        <f t="shared" si="4"/>
        <v>2.4104683195592287</v>
      </c>
      <c r="J473">
        <f t="shared" si="0"/>
        <v>1</v>
      </c>
      <c r="K473" t="str">
        <f t="shared" si="34"/>
        <v/>
      </c>
      <c r="L473" t="str">
        <f t="shared" si="5"/>
        <v/>
      </c>
      <c r="M473" t="str">
        <f t="shared" si="6"/>
        <v/>
      </c>
      <c r="N473">
        <v>2.9340697273041076</v>
      </c>
      <c r="O473" t="s">
        <v>4485</v>
      </c>
      <c r="P473" s="200" t="s">
        <v>4485</v>
      </c>
      <c r="Q473" s="35">
        <v>45461</v>
      </c>
      <c r="R473" s="35">
        <v>45470</v>
      </c>
      <c r="S473" s="37">
        <v>38517.9</v>
      </c>
      <c r="U473" s="81" cm="1">
        <f t="array" ref="U473">INDEX($Q$466:$Q$918, ROWS($Q$466:$Q$918) - ROW() + ROW($Q$466))</f>
        <v>44753</v>
      </c>
      <c r="V473" s="3" cm="1">
        <f t="array" ref="V473">INDEX($R$466:$R$918, ROWS($R$466:$R$918) - ROW() + ROW($R$466))</f>
        <v>44770</v>
      </c>
      <c r="W473" s="78" cm="1">
        <f t="array" ref="W473">INDEX($S$466:$S$918, ROWS($S$466:$S$918) - ROW() + ROW($S$466))</f>
        <v>43534.7</v>
      </c>
      <c r="Y473">
        <f t="shared" si="7"/>
        <v>-0.4528642721987593</v>
      </c>
      <c r="Z473">
        <f t="shared" si="1"/>
        <v>1</v>
      </c>
      <c r="AA473" t="str">
        <f t="shared" si="35"/>
        <v/>
      </c>
      <c r="AB473" t="str">
        <f t="shared" si="8"/>
        <v/>
      </c>
      <c r="AC473" t="str">
        <f t="shared" si="9"/>
        <v/>
      </c>
      <c r="AD473">
        <v>-0.40527174549117645</v>
      </c>
      <c r="AE473" t="s">
        <v>4485</v>
      </c>
      <c r="AF473" s="200" t="s">
        <v>4485</v>
      </c>
      <c r="AG473" s="35">
        <v>45461</v>
      </c>
      <c r="AH473" s="35">
        <v>45470</v>
      </c>
      <c r="AI473" s="36">
        <v>370.75</v>
      </c>
      <c r="AK473" s="81" cm="1">
        <f t="array" ref="AK473">INDEX($AG$466:$AG$918, ROWS($AG$466:$AG$918) - ROW() + ROW($AG$466))</f>
        <v>44753</v>
      </c>
      <c r="AL473" s="3" cm="1">
        <f t="array" ref="AL473">INDEX($AH$466:$AH$918, ROWS($AH$466:$AH$918) - ROW() + ROW($AH$466))</f>
        <v>44770</v>
      </c>
      <c r="AM473" s="78" cm="1">
        <f t="array" ref="AM473">INDEX($AI$466:$AI$918, ROWS($AI$466:$AI$918) - ROW() + ROW($AI$466))</f>
        <v>145</v>
      </c>
      <c r="AO473">
        <f t="shared" si="10"/>
        <v>0.55478502080444614</v>
      </c>
      <c r="AP473">
        <f t="shared" si="2"/>
        <v>1</v>
      </c>
      <c r="AQ473" t="str">
        <f t="shared" si="36"/>
        <v/>
      </c>
      <c r="AR473" t="str">
        <f t="shared" si="11"/>
        <v/>
      </c>
      <c r="AS473" t="str">
        <f t="shared" si="12"/>
        <v/>
      </c>
      <c r="AT473">
        <v>-0.12202562538134049</v>
      </c>
      <c r="AU473" t="s">
        <v>4485</v>
      </c>
      <c r="AV473" s="200" t="s">
        <v>4485</v>
      </c>
      <c r="AW473" s="35">
        <v>45461</v>
      </c>
      <c r="AX473" s="35">
        <v>45470</v>
      </c>
      <c r="AY473" s="36">
        <v>319.14999999999998</v>
      </c>
      <c r="BA473" s="81" cm="1">
        <f t="array" ref="BA473">INDEX($AW$466:$AW$918, ROWS($AW$466:$AW$918) - ROW() + ROW($AW$466))</f>
        <v>44753</v>
      </c>
      <c r="BB473" s="3" cm="1">
        <f t="array" ref="BB473">INDEX($AX$466:$AX$918, ROWS($AX$466:$AX$918) - ROW() + ROW($AX$466))</f>
        <v>44770</v>
      </c>
      <c r="BC473" s="78" cm="1">
        <f t="array" ref="BC473">INDEX($AY$466:$AY$918, ROWS($AY$466:$AY$918) - ROW() + ROW($AY$466))</f>
        <v>235.6</v>
      </c>
      <c r="BE473">
        <f t="shared" si="13"/>
        <v>-0.5067567567567639</v>
      </c>
      <c r="BF473">
        <f t="shared" si="3"/>
        <v>1</v>
      </c>
      <c r="BG473" t="str">
        <f t="shared" si="37"/>
        <v/>
      </c>
      <c r="BH473" t="str">
        <f t="shared" si="14"/>
        <v/>
      </c>
      <c r="BI473" t="str">
        <f t="shared" si="15"/>
        <v/>
      </c>
      <c r="BJ473">
        <v>3.2592592592592626</v>
      </c>
      <c r="BK473" t="s">
        <v>4485</v>
      </c>
      <c r="BL473" s="200" t="s">
        <v>4485</v>
      </c>
      <c r="BM473" s="212">
        <v>45461</v>
      </c>
      <c r="BN473" s="49">
        <v>45470</v>
      </c>
      <c r="BO473" s="50">
        <v>1473.65</v>
      </c>
      <c r="BQ473" s="81" cm="1">
        <f t="array" ref="BQ473">INDEX($AW$466:$AW$918, ROWS($AW$466:$AW$918) - ROW() + ROW($AW$466))</f>
        <v>44753</v>
      </c>
      <c r="BR473" s="3" cm="1">
        <f t="array" ref="BR473">INDEX($AX$466:$AX$918, ROWS($AX$466:$AX$918) - ROW() + ROW($AX$466))</f>
        <v>44770</v>
      </c>
      <c r="BS473" s="78" cm="1">
        <f t="array" ref="BS473">INDEX($BO$466:$BO$918, ROWS($BO$466:$BO$918) - ROW() + ROW($BO$466))</f>
        <v>1148.2</v>
      </c>
      <c r="BU473">
        <f t="shared" si="24"/>
        <v>4.3565391652870961E-2</v>
      </c>
      <c r="BV473">
        <f t="shared" si="16"/>
        <v>1</v>
      </c>
      <c r="BW473" t="str">
        <f t="shared" si="38"/>
        <v/>
      </c>
      <c r="BX473" t="str">
        <f t="shared" si="17"/>
        <v/>
      </c>
      <c r="BY473" t="str">
        <f t="shared" si="25"/>
        <v/>
      </c>
      <c r="BZ473">
        <v>-1.0105487102207131</v>
      </c>
      <c r="CA473" t="s">
        <v>4485</v>
      </c>
      <c r="CB473" s="200" t="s">
        <v>4485</v>
      </c>
      <c r="CC473" s="212">
        <v>45461</v>
      </c>
      <c r="CD473" s="49">
        <v>45470</v>
      </c>
      <c r="CE473" s="50">
        <v>1889.3</v>
      </c>
      <c r="CG473" s="81" cm="1">
        <f t="array" ref="CG473">INDEX($AW$466:$AW$918, ROWS($AW$466:$AW$918) - ROW() + ROW($AW$466))</f>
        <v>44753</v>
      </c>
      <c r="CH473" s="3" cm="1">
        <f t="array" ref="CH473">INDEX($AX$466:$AX$918, ROWS($AX$466:$AX$918) - ROW() + ROW($AX$466))</f>
        <v>44770</v>
      </c>
      <c r="CI473" s="78" cm="1">
        <f t="array" ref="CI473">INDEX($CE$466:$CE$918, ROWS($CE$466:$CE$918) - ROW() + ROW($CE$466))</f>
        <v>1453.7</v>
      </c>
      <c r="CK473">
        <f t="shared" si="33"/>
        <v>1.1551040289471948</v>
      </c>
      <c r="CL473">
        <f t="shared" si="18"/>
        <v>1</v>
      </c>
      <c r="CM473" t="str">
        <f t="shared" si="39"/>
        <v/>
      </c>
      <c r="CN473" t="str">
        <f t="shared" si="19"/>
        <v/>
      </c>
      <c r="CO473" t="str">
        <f t="shared" si="26"/>
        <v/>
      </c>
      <c r="CP473">
        <v>1.1753217312454161</v>
      </c>
      <c r="CQ473" t="s">
        <v>4485</v>
      </c>
      <c r="CR473" s="200" t="s">
        <v>4485</v>
      </c>
      <c r="CS473" s="212">
        <v>45461</v>
      </c>
      <c r="CT473" s="49">
        <v>45470</v>
      </c>
      <c r="CU473" s="53">
        <v>881.05</v>
      </c>
      <c r="CW473" s="81" cm="1">
        <f t="array" ref="CW473">INDEX($AW$466:$AW$918, ROWS($AW$466:$AW$918) - ROW() + ROW($AW$466))</f>
        <v>44753</v>
      </c>
      <c r="CX473" s="3" cm="1">
        <f t="array" ref="CX473">INDEX($AX$466:$AX$918, ROWS($AX$466:$AX$918) - ROW() + ROW($AX$466))</f>
        <v>44770</v>
      </c>
      <c r="CY473" s="78" cm="1">
        <f t="array" ref="CY473">INDEX($CU$466:$CU$918, ROWS($CU$466:$CU$918) - ROW() + ROW($CU$466))</f>
        <v>346.55</v>
      </c>
      <c r="DA473">
        <f t="shared" si="27"/>
        <v>1.7021276595744717</v>
      </c>
      <c r="DB473">
        <f t="shared" si="20"/>
        <v>1</v>
      </c>
      <c r="DC473" t="str">
        <f t="shared" si="40"/>
        <v/>
      </c>
      <c r="DD473" t="str">
        <f t="shared" si="28"/>
        <v/>
      </c>
      <c r="DE473" t="str">
        <f t="shared" si="29"/>
        <v/>
      </c>
      <c r="DF473">
        <v>1.6891891891891893</v>
      </c>
      <c r="DG473" t="s">
        <v>4485</v>
      </c>
      <c r="DH473" s="200" t="s">
        <v>4485</v>
      </c>
      <c r="DI473" s="212">
        <v>45461</v>
      </c>
      <c r="DJ473" s="49">
        <v>45470</v>
      </c>
      <c r="DK473" s="53">
        <v>631.15</v>
      </c>
      <c r="DM473" s="81" cm="1">
        <f t="array" ref="DM473">INDEX($AW$466:$AW$918, ROWS($AW$466:$AW$918) - ROW() + ROW($AW$466))</f>
        <v>44753</v>
      </c>
      <c r="DN473" s="3" cm="1">
        <f t="array" ref="DN473">INDEX($AX$466:$AX$918, ROWS($AX$466:$AX$918) - ROW() + ROW($AX$466))</f>
        <v>44770</v>
      </c>
      <c r="DO473" s="78" cm="1">
        <f t="array" ref="DO473">INDEX($DK$466:$DK$918, ROWS($DK$466:$DK$918) - ROW() + ROW($DK$466))</f>
        <v>317.10000000000002</v>
      </c>
      <c r="DQ473">
        <f t="shared" si="30"/>
        <v>-2.8194912657064015</v>
      </c>
      <c r="DR473">
        <f t="shared" si="22"/>
        <v>1</v>
      </c>
      <c r="DS473" t="str">
        <f t="shared" si="41"/>
        <v/>
      </c>
      <c r="DT473" t="str">
        <f t="shared" si="31"/>
        <v/>
      </c>
      <c r="DU473" t="str">
        <f t="shared" si="32"/>
        <v/>
      </c>
      <c r="DV473">
        <v>1.3029315960912085</v>
      </c>
      <c r="DW473" t="s">
        <v>4485</v>
      </c>
      <c r="DX473" s="200" t="s">
        <v>4485</v>
      </c>
    </row>
    <row r="474" spans="1:128" ht="15.75" thickBot="1" x14ac:dyDescent="0.3">
      <c r="A474" s="42">
        <v>45457</v>
      </c>
      <c r="B474" s="35">
        <v>45470</v>
      </c>
      <c r="C474" s="36">
        <v>151.80000000000001</v>
      </c>
      <c r="E474" s="81" cm="1">
        <f t="array" ref="E474">INDEX($A$466:$A$918, ROWS($A$466:$A$918) - ROW() + ROW($A$466))</f>
        <v>44754</v>
      </c>
      <c r="F474" s="44" cm="1">
        <f t="array" ref="F474">INDEX($B$466:$B$918, ROWS($B$466:$B$918) - ROW() + ROW($B$466))</f>
        <v>44770</v>
      </c>
      <c r="G474" s="45" cm="1">
        <f t="array" ref="G474">INDEX($C$466:$C$918, ROWS($C$466:$C$918) - ROW() + ROW($C$466))</f>
        <v>148.30000000000001</v>
      </c>
      <c r="I474">
        <f t="shared" si="4"/>
        <v>-0.26899798251511586</v>
      </c>
      <c r="J474">
        <f t="shared" si="0"/>
        <v>2</v>
      </c>
      <c r="K474" t="str">
        <f t="shared" si="34"/>
        <v/>
      </c>
      <c r="L474" t="str">
        <f t="shared" si="5"/>
        <v/>
      </c>
      <c r="M474" t="str">
        <f t="shared" si="6"/>
        <v/>
      </c>
      <c r="N474">
        <v>-0.46948356807510977</v>
      </c>
      <c r="O474" t="s">
        <v>4485</v>
      </c>
      <c r="P474" s="200" t="s">
        <v>4485</v>
      </c>
      <c r="Q474" s="35">
        <v>45457</v>
      </c>
      <c r="R474" s="35">
        <v>45470</v>
      </c>
      <c r="S474" s="37">
        <v>38424.1</v>
      </c>
      <c r="U474" s="81" cm="1">
        <f t="array" ref="U474">INDEX($Q$466:$Q$918, ROWS($Q$466:$Q$918) - ROW() + ROW($Q$466))</f>
        <v>44754</v>
      </c>
      <c r="V474" s="3" cm="1">
        <f t="array" ref="V474">INDEX($R$466:$R$918, ROWS($R$466:$R$918) - ROW() + ROW($R$466))</f>
        <v>44770</v>
      </c>
      <c r="W474" s="78" cm="1">
        <f t="array" ref="W474">INDEX($S$466:$S$918, ROWS($S$466:$S$918) - ROW() + ROW($S$466))</f>
        <v>43236.7</v>
      </c>
      <c r="Y474">
        <f t="shared" si="7"/>
        <v>-0.68451143570531092</v>
      </c>
      <c r="Z474">
        <f t="shared" si="1"/>
        <v>2</v>
      </c>
      <c r="AA474" t="str">
        <f t="shared" si="35"/>
        <v/>
      </c>
      <c r="AB474" t="str">
        <f t="shared" si="8"/>
        <v/>
      </c>
      <c r="AC474" t="str">
        <f t="shared" si="9"/>
        <v/>
      </c>
      <c r="AD474">
        <v>-0.71487657578152541</v>
      </c>
      <c r="AE474" t="s">
        <v>4485</v>
      </c>
      <c r="AF474" s="200" t="s">
        <v>4485</v>
      </c>
      <c r="AG474" s="35">
        <v>45457</v>
      </c>
      <c r="AH474" s="35">
        <v>45470</v>
      </c>
      <c r="AI474" s="36">
        <v>368.45</v>
      </c>
      <c r="AK474" s="81" cm="1">
        <f t="array" ref="AK474">INDEX($AG$466:$AG$918, ROWS($AG$466:$AG$918) - ROW() + ROW($AG$466))</f>
        <v>44754</v>
      </c>
      <c r="AL474" s="3" cm="1">
        <f t="array" ref="AL474">INDEX($AH$466:$AH$918, ROWS($AH$466:$AH$918) - ROW() + ROW($AH$466))</f>
        <v>44770</v>
      </c>
      <c r="AM474" s="78" cm="1">
        <f t="array" ref="AM474">INDEX($AI$466:$AI$918, ROWS($AI$466:$AI$918) - ROW() + ROW($AI$466))</f>
        <v>147.15</v>
      </c>
      <c r="AO474">
        <f t="shared" si="10"/>
        <v>1.482758620689659</v>
      </c>
      <c r="AP474">
        <f t="shared" si="2"/>
        <v>2</v>
      </c>
      <c r="AQ474" t="str">
        <f t="shared" si="36"/>
        <v/>
      </c>
      <c r="AR474" t="str">
        <f t="shared" si="11"/>
        <v/>
      </c>
      <c r="AS474" t="str">
        <f t="shared" si="12"/>
        <v/>
      </c>
      <c r="AT474">
        <v>-2.382406841783737</v>
      </c>
      <c r="AU474" t="s">
        <v>4485</v>
      </c>
      <c r="AV474" s="200" t="s">
        <v>4485</v>
      </c>
      <c r="AW474" s="35">
        <v>45457</v>
      </c>
      <c r="AX474" s="35">
        <v>45470</v>
      </c>
      <c r="AY474" s="36">
        <v>309.89999999999998</v>
      </c>
      <c r="BA474" s="81" cm="1">
        <f t="array" ref="BA474">INDEX($AW$466:$AW$918, ROWS($AW$466:$AW$918) - ROW() + ROW($AW$466))</f>
        <v>44754</v>
      </c>
      <c r="BB474" s="3" cm="1">
        <f t="array" ref="BB474">INDEX($AX$466:$AX$918, ROWS($AX$466:$AX$918) - ROW() + ROW($AX$466))</f>
        <v>44770</v>
      </c>
      <c r="BC474" s="78" cm="1">
        <f t="array" ref="BC474">INDEX($AY$466:$AY$918, ROWS($AY$466:$AY$918) - ROW() + ROW($AY$466))</f>
        <v>232.45</v>
      </c>
      <c r="BE474">
        <f t="shared" si="13"/>
        <v>-1.3370118845500873</v>
      </c>
      <c r="BF474">
        <f t="shared" si="3"/>
        <v>2</v>
      </c>
      <c r="BG474" t="str">
        <f t="shared" si="37"/>
        <v/>
      </c>
      <c r="BH474" t="str">
        <f t="shared" si="14"/>
        <v/>
      </c>
      <c r="BI474" t="str">
        <f t="shared" si="15"/>
        <v/>
      </c>
      <c r="BJ474">
        <v>-1.9471203115392497</v>
      </c>
      <c r="BK474" t="s">
        <v>4485</v>
      </c>
      <c r="BL474" s="200" t="s">
        <v>4485</v>
      </c>
      <c r="BM474" s="212">
        <v>45457</v>
      </c>
      <c r="BN474" s="49">
        <v>45470</v>
      </c>
      <c r="BO474" s="50">
        <v>1469.6</v>
      </c>
      <c r="BQ474" s="81" cm="1">
        <f t="array" ref="BQ474">INDEX($AW$466:$AW$918, ROWS($AW$466:$AW$918) - ROW() + ROW($AW$466))</f>
        <v>44754</v>
      </c>
      <c r="BR474" s="3" cm="1">
        <f t="array" ref="BR474">INDEX($AX$466:$AX$918, ROWS($AX$466:$AX$918) - ROW() + ROW($AX$466))</f>
        <v>44770</v>
      </c>
      <c r="BS474" s="78" cm="1">
        <f t="array" ref="BS474">INDEX($BO$466:$BO$918, ROWS($BO$466:$BO$918) - ROW() + ROW($BO$466))</f>
        <v>1140.95</v>
      </c>
      <c r="BU474">
        <f t="shared" si="24"/>
        <v>-0.63142309702142485</v>
      </c>
      <c r="BV474">
        <f t="shared" si="16"/>
        <v>2</v>
      </c>
      <c r="BW474" t="str">
        <f t="shared" si="38"/>
        <v/>
      </c>
      <c r="BX474" t="str">
        <f t="shared" si="17"/>
        <v/>
      </c>
      <c r="BY474" t="str">
        <f t="shared" si="25"/>
        <v/>
      </c>
      <c r="BZ474">
        <v>0.34028834960150034</v>
      </c>
      <c r="CA474" t="s">
        <v>4485</v>
      </c>
      <c r="CB474" s="200" t="s">
        <v>4485</v>
      </c>
      <c r="CC474" s="212">
        <v>45457</v>
      </c>
      <c r="CD474" s="49">
        <v>45470</v>
      </c>
      <c r="CE474" s="50">
        <v>1878.25</v>
      </c>
      <c r="CG474" s="81" cm="1">
        <f t="array" ref="CG474">INDEX($AW$466:$AW$918, ROWS($AW$466:$AW$918) - ROW() + ROW($AW$466))</f>
        <v>44754</v>
      </c>
      <c r="CH474" s="3" cm="1">
        <f t="array" ref="CH474">INDEX($AX$466:$AX$918, ROWS($AX$466:$AX$918) - ROW() + ROW($AX$466))</f>
        <v>44770</v>
      </c>
      <c r="CI474" s="78" cm="1">
        <f t="array" ref="CI474">INDEX($CE$466:$CE$918, ROWS($CE$466:$CE$918) - ROW() + ROW($CE$466))</f>
        <v>1437.6</v>
      </c>
      <c r="CK474">
        <f t="shared" si="33"/>
        <v>-1.107518745270698</v>
      </c>
      <c r="CL474">
        <f t="shared" si="18"/>
        <v>2</v>
      </c>
      <c r="CM474" t="str">
        <f t="shared" si="39"/>
        <v/>
      </c>
      <c r="CN474" t="str">
        <f t="shared" si="19"/>
        <v/>
      </c>
      <c r="CO474" t="str">
        <f t="shared" si="26"/>
        <v/>
      </c>
      <c r="CP474">
        <v>-0.85143054119268591</v>
      </c>
      <c r="CQ474" t="s">
        <v>4485</v>
      </c>
      <c r="CR474" s="200" t="s">
        <v>4485</v>
      </c>
      <c r="CS474" s="212">
        <v>45457</v>
      </c>
      <c r="CT474" s="49">
        <v>45470</v>
      </c>
      <c r="CU474" s="53">
        <v>878.65</v>
      </c>
      <c r="CW474" s="81" cm="1">
        <f t="array" ref="CW474">INDEX($AW$466:$AW$918, ROWS($AW$466:$AW$918) - ROW() + ROW($AW$466))</f>
        <v>44754</v>
      </c>
      <c r="CX474" s="3" cm="1">
        <f t="array" ref="CX474">INDEX($AX$466:$AX$918, ROWS($AX$466:$AX$918) - ROW() + ROW($AX$466))</f>
        <v>44770</v>
      </c>
      <c r="CY474" s="78" cm="1">
        <f t="array" ref="CY474">INDEX($CU$466:$CU$918, ROWS($CU$466:$CU$918) - ROW() + ROW($CU$466))</f>
        <v>347.7</v>
      </c>
      <c r="DA474">
        <f t="shared" si="27"/>
        <v>0.33184244697734161</v>
      </c>
      <c r="DB474">
        <f t="shared" si="20"/>
        <v>2</v>
      </c>
      <c r="DC474" t="str">
        <f t="shared" si="40"/>
        <v/>
      </c>
      <c r="DD474" t="str">
        <f t="shared" si="28"/>
        <v/>
      </c>
      <c r="DE474" t="str">
        <f t="shared" si="29"/>
        <v/>
      </c>
      <c r="DF474">
        <v>0.18777986422072343</v>
      </c>
      <c r="DG474" t="s">
        <v>4485</v>
      </c>
      <c r="DH474" s="200" t="s">
        <v>4485</v>
      </c>
      <c r="DI474" s="212">
        <v>45457</v>
      </c>
      <c r="DJ474" s="49">
        <v>45470</v>
      </c>
      <c r="DK474" s="53">
        <v>627.79999999999995</v>
      </c>
      <c r="DM474" s="81" cm="1">
        <f t="array" ref="DM474">INDEX($AW$466:$AW$918, ROWS($AW$466:$AW$918) - ROW() + ROW($AW$466))</f>
        <v>44754</v>
      </c>
      <c r="DN474" s="3" cm="1">
        <f t="array" ref="DN474">INDEX($AX$466:$AX$918, ROWS($AX$466:$AX$918) - ROW() + ROW($AX$466))</f>
        <v>44770</v>
      </c>
      <c r="DO474" s="78" cm="1">
        <f t="array" ref="DO474">INDEX($DK$466:$DK$918, ROWS($DK$466:$DK$918) - ROW() + ROW($DK$466))</f>
        <v>309.60000000000002</v>
      </c>
      <c r="DQ474">
        <f t="shared" si="30"/>
        <v>-2.3651844843897822</v>
      </c>
      <c r="DR474">
        <f t="shared" si="22"/>
        <v>2</v>
      </c>
      <c r="DS474" t="str">
        <f t="shared" si="41"/>
        <v/>
      </c>
      <c r="DT474" t="str">
        <f t="shared" si="31"/>
        <v/>
      </c>
      <c r="DU474" t="str">
        <f t="shared" si="32"/>
        <v/>
      </c>
      <c r="DV474">
        <v>-1.6881028938906786</v>
      </c>
      <c r="DW474" t="s">
        <v>4485</v>
      </c>
      <c r="DX474" s="200" t="s">
        <v>4485</v>
      </c>
    </row>
    <row r="475" spans="1:128" ht="15.75" thickBot="1" x14ac:dyDescent="0.3">
      <c r="A475" s="42">
        <v>45456</v>
      </c>
      <c r="B475" s="35">
        <v>45470</v>
      </c>
      <c r="C475" s="36">
        <v>148.85</v>
      </c>
      <c r="E475" s="81" cm="1">
        <f t="array" ref="E475">INDEX($A$466:$A$918, ROWS($A$466:$A$918) - ROW() + ROW($A$466))</f>
        <v>44755</v>
      </c>
      <c r="F475" s="44" cm="1">
        <f t="array" ref="F475">INDEX($B$466:$B$918, ROWS($B$466:$B$918) - ROW() + ROW($B$466))</f>
        <v>44770</v>
      </c>
      <c r="G475" s="45" cm="1">
        <f t="array" ref="G475">INDEX($C$466:$C$918, ROWS($C$466:$C$918) - ROW() + ROW($C$466))</f>
        <v>150.65</v>
      </c>
      <c r="I475">
        <f t="shared" si="4"/>
        <v>1.5846257585974337</v>
      </c>
      <c r="J475">
        <f t="shared" si="0"/>
        <v>3</v>
      </c>
      <c r="K475" t="str">
        <f t="shared" si="34"/>
        <v/>
      </c>
      <c r="L475" t="str">
        <f t="shared" si="5"/>
        <v/>
      </c>
      <c r="M475" t="str">
        <f t="shared" si="6"/>
        <v/>
      </c>
      <c r="N475">
        <v>1.5498652291105006</v>
      </c>
      <c r="O475" t="s">
        <v>4485</v>
      </c>
      <c r="P475" s="200" t="s">
        <v>4485</v>
      </c>
      <c r="Q475" s="35">
        <v>45456</v>
      </c>
      <c r="R475" s="35">
        <v>45470</v>
      </c>
      <c r="S475" s="37">
        <v>38748.35</v>
      </c>
      <c r="U475" s="81" cm="1">
        <f t="array" ref="U475">INDEX($Q$466:$Q$918, ROWS($Q$466:$Q$918) - ROW() + ROW($Q$466))</f>
        <v>44755</v>
      </c>
      <c r="V475" s="3" cm="1">
        <f t="array" ref="V475">INDEX($R$466:$R$918, ROWS($R$466:$R$918) - ROW() + ROW($R$466))</f>
        <v>44770</v>
      </c>
      <c r="W475" s="78" cm="1">
        <f t="array" ref="W475">INDEX($S$466:$S$918, ROWS($S$466:$S$918) - ROW() + ROW($S$466))</f>
        <v>43516.800000000003</v>
      </c>
      <c r="Y475">
        <f t="shared" si="7"/>
        <v>0.64782927466713658</v>
      </c>
      <c r="Z475">
        <f t="shared" si="1"/>
        <v>3</v>
      </c>
      <c r="AA475" t="str">
        <f t="shared" si="35"/>
        <v/>
      </c>
      <c r="AB475" t="str">
        <f t="shared" si="8"/>
        <v/>
      </c>
      <c r="AC475" t="str">
        <f t="shared" si="9"/>
        <v/>
      </c>
      <c r="AD475">
        <v>0.95349492966277494</v>
      </c>
      <c r="AE475" t="s">
        <v>4485</v>
      </c>
      <c r="AF475" s="200" t="s">
        <v>4485</v>
      </c>
      <c r="AG475" s="35">
        <v>45456</v>
      </c>
      <c r="AH475" s="35">
        <v>45470</v>
      </c>
      <c r="AI475" s="36">
        <v>370.25</v>
      </c>
      <c r="AK475" s="81" cm="1">
        <f t="array" ref="AK475">INDEX($AG$466:$AG$918, ROWS($AG$466:$AG$918) - ROW() + ROW($AG$466))</f>
        <v>44755</v>
      </c>
      <c r="AL475" s="3" cm="1">
        <f t="array" ref="AL475">INDEX($AH$466:$AH$918, ROWS($AH$466:$AH$918) - ROW() + ROW($AH$466))</f>
        <v>44770</v>
      </c>
      <c r="AM475" s="78" cm="1">
        <f t="array" ref="AM475">INDEX($AI$466:$AI$918, ROWS($AI$466:$AI$918) - ROW() + ROW($AI$466))</f>
        <v>148.69999999999999</v>
      </c>
      <c r="AO475">
        <f t="shared" si="10"/>
        <v>1.0533469249065464</v>
      </c>
      <c r="AP475">
        <f t="shared" si="2"/>
        <v>3</v>
      </c>
      <c r="AQ475" t="str">
        <f t="shared" si="36"/>
        <v/>
      </c>
      <c r="AR475" t="str">
        <f t="shared" si="11"/>
        <v/>
      </c>
      <c r="AS475" t="str">
        <f t="shared" si="12"/>
        <v/>
      </c>
      <c r="AT475">
        <v>-0.81351689612015732</v>
      </c>
      <c r="AU475" t="s">
        <v>4485</v>
      </c>
      <c r="AV475" s="200" t="s">
        <v>4485</v>
      </c>
      <c r="AW475" s="35">
        <v>45456</v>
      </c>
      <c r="AX475" s="35">
        <v>45470</v>
      </c>
      <c r="AY475" s="36">
        <v>302.05</v>
      </c>
      <c r="BA475" s="81" cm="1">
        <f t="array" ref="BA475">INDEX($AW$466:$AW$918, ROWS($AW$466:$AW$918) - ROW() + ROW($AW$466))</f>
        <v>44755</v>
      </c>
      <c r="BB475" s="3" cm="1">
        <f t="array" ref="BB475">INDEX($AX$466:$AX$918, ROWS($AX$466:$AX$918) - ROW() + ROW($AX$466))</f>
        <v>44770</v>
      </c>
      <c r="BC475" s="78" cm="1">
        <f t="array" ref="BC475">INDEX($AY$466:$AY$918, ROWS($AY$466:$AY$918) - ROW() + ROW($AY$466))</f>
        <v>233.6</v>
      </c>
      <c r="BE475">
        <f t="shared" si="13"/>
        <v>0.49473004947300747</v>
      </c>
      <c r="BF475">
        <f t="shared" si="3"/>
        <v>3</v>
      </c>
      <c r="BG475" t="str">
        <f t="shared" si="37"/>
        <v/>
      </c>
      <c r="BH475" t="str">
        <f t="shared" si="14"/>
        <v/>
      </c>
      <c r="BI475" t="str">
        <f t="shared" si="15"/>
        <v/>
      </c>
      <c r="BJ475">
        <v>2.0903010033441648E-2</v>
      </c>
      <c r="BK475" t="s">
        <v>4485</v>
      </c>
      <c r="BL475" s="200" t="s">
        <v>4485</v>
      </c>
      <c r="BM475" s="212">
        <v>45456</v>
      </c>
      <c r="BN475" s="49">
        <v>45470</v>
      </c>
      <c r="BO475" s="50">
        <v>1450.85</v>
      </c>
      <c r="BQ475" s="81" cm="1">
        <f t="array" ref="BQ475">INDEX($AW$466:$AW$918, ROWS($AW$466:$AW$918) - ROW() + ROW($AW$466))</f>
        <v>44755</v>
      </c>
      <c r="BR475" s="3" cm="1">
        <f t="array" ref="BR475">INDEX($AX$466:$AX$918, ROWS($AX$466:$AX$918) - ROW() + ROW($AX$466))</f>
        <v>44770</v>
      </c>
      <c r="BS475" s="78" cm="1">
        <f t="array" ref="BS475">INDEX($BO$466:$BO$918, ROWS($BO$466:$BO$918) - ROW() + ROW($BO$466))</f>
        <v>1143.05</v>
      </c>
      <c r="BU475">
        <f t="shared" si="24"/>
        <v>0.18405714536131373</v>
      </c>
      <c r="BV475">
        <f t="shared" si="16"/>
        <v>3</v>
      </c>
      <c r="BW475" t="str">
        <f t="shared" si="38"/>
        <v/>
      </c>
      <c r="BX475" t="str">
        <f t="shared" si="17"/>
        <v/>
      </c>
      <c r="BY475" t="str">
        <f t="shared" si="25"/>
        <v/>
      </c>
      <c r="BZ475">
        <v>-9.8170459616234634E-2</v>
      </c>
      <c r="CA475" t="s">
        <v>4485</v>
      </c>
      <c r="CB475" s="200" t="s">
        <v>4485</v>
      </c>
      <c r="CC475" s="212">
        <v>45456</v>
      </c>
      <c r="CD475" s="49">
        <v>45470</v>
      </c>
      <c r="CE475" s="50">
        <v>1904.65</v>
      </c>
      <c r="CG475" s="81" cm="1">
        <f t="array" ref="CG475">INDEX($AW$466:$AW$918, ROWS($AW$466:$AW$918) - ROW() + ROW($AW$466))</f>
        <v>44755</v>
      </c>
      <c r="CH475" s="3" cm="1">
        <f t="array" ref="CH475">INDEX($AX$466:$AX$918, ROWS($AX$466:$AX$918) - ROW() + ROW($AX$466))</f>
        <v>44770</v>
      </c>
      <c r="CI475" s="78" cm="1">
        <f t="array" ref="CI475">INDEX($CE$466:$CE$918, ROWS($CE$466:$CE$918) - ROW() + ROW($CE$466))</f>
        <v>1479.05</v>
      </c>
      <c r="CK475">
        <f t="shared" si="33"/>
        <v>2.8832776850306101</v>
      </c>
      <c r="CL475">
        <f t="shared" si="18"/>
        <v>3</v>
      </c>
      <c r="CM475" t="str">
        <f t="shared" si="39"/>
        <v/>
      </c>
      <c r="CN475" t="str">
        <f t="shared" si="19"/>
        <v/>
      </c>
      <c r="CO475" t="str">
        <f t="shared" si="26"/>
        <v/>
      </c>
      <c r="CP475">
        <v>2.7118172652365886</v>
      </c>
      <c r="CQ475" t="s">
        <v>4485</v>
      </c>
      <c r="CR475" s="200" t="s">
        <v>4485</v>
      </c>
      <c r="CS475" s="212">
        <v>45456</v>
      </c>
      <c r="CT475" s="49">
        <v>45470</v>
      </c>
      <c r="CU475" s="53">
        <v>875.4</v>
      </c>
      <c r="CW475" s="81" cm="1">
        <f t="array" ref="CW475">INDEX($AW$466:$AW$918, ROWS($AW$466:$AW$918) - ROW() + ROW($AW$466))</f>
        <v>44755</v>
      </c>
      <c r="CX475" s="3" cm="1">
        <f t="array" ref="CX475">INDEX($AX$466:$AX$918, ROWS($AX$466:$AX$918) - ROW() + ROW($AX$466))</f>
        <v>44770</v>
      </c>
      <c r="CY475" s="78" cm="1">
        <f t="array" ref="CY475">INDEX($CU$466:$CU$918, ROWS($CU$466:$CU$918) - ROW() + ROW($CU$466))</f>
        <v>347.85</v>
      </c>
      <c r="DA475">
        <f t="shared" si="27"/>
        <v>4.3140638481459333E-2</v>
      </c>
      <c r="DB475">
        <f t="shared" si="20"/>
        <v>3</v>
      </c>
      <c r="DC475" t="str">
        <f t="shared" si="40"/>
        <v/>
      </c>
      <c r="DD475" t="str">
        <f t="shared" si="28"/>
        <v/>
      </c>
      <c r="DE475" t="str">
        <f t="shared" si="29"/>
        <v/>
      </c>
      <c r="DF475">
        <v>0.1874279123414006</v>
      </c>
      <c r="DG475" t="s">
        <v>4485</v>
      </c>
      <c r="DH475" s="200" t="s">
        <v>4485</v>
      </c>
      <c r="DI475" s="212">
        <v>45456</v>
      </c>
      <c r="DJ475" s="49">
        <v>45470</v>
      </c>
      <c r="DK475" s="53">
        <v>620.6</v>
      </c>
      <c r="DM475" s="81" cm="1">
        <f t="array" ref="DM475">INDEX($AW$466:$AW$918, ROWS($AW$466:$AW$918) - ROW() + ROW($AW$466))</f>
        <v>44755</v>
      </c>
      <c r="DN475" s="3" cm="1">
        <f t="array" ref="DN475">INDEX($AX$466:$AX$918, ROWS($AX$466:$AX$918) - ROW() + ROW($AX$466))</f>
        <v>44770</v>
      </c>
      <c r="DO475" s="78" cm="1">
        <f t="array" ref="DO475">INDEX($DK$466:$DK$918, ROWS($DK$466:$DK$918) - ROW() + ROW($DK$466))</f>
        <v>311.75</v>
      </c>
      <c r="DQ475">
        <f t="shared" si="30"/>
        <v>0.69444444444443698</v>
      </c>
      <c r="DR475">
        <f t="shared" si="22"/>
        <v>3</v>
      </c>
      <c r="DS475" t="str">
        <f t="shared" si="41"/>
        <v/>
      </c>
      <c r="DT475" t="str">
        <f t="shared" si="31"/>
        <v/>
      </c>
      <c r="DU475" t="str">
        <f t="shared" si="32"/>
        <v/>
      </c>
      <c r="DV475">
        <v>1.0902153175252112</v>
      </c>
      <c r="DW475" t="s">
        <v>4485</v>
      </c>
      <c r="DX475" s="200" t="s">
        <v>4485</v>
      </c>
    </row>
    <row r="476" spans="1:128" ht="15.75" thickBot="1" x14ac:dyDescent="0.3">
      <c r="A476" s="42">
        <v>45455</v>
      </c>
      <c r="B476" s="35">
        <v>45470</v>
      </c>
      <c r="C476" s="36">
        <v>149.9</v>
      </c>
      <c r="E476" s="81" cm="1">
        <f t="array" ref="E476">INDEX($A$466:$A$918, ROWS($A$466:$A$918) - ROW() + ROW($A$466))</f>
        <v>44756</v>
      </c>
      <c r="F476" s="44" cm="1">
        <f t="array" ref="F476">INDEX($B$466:$B$918, ROWS($B$466:$B$918) - ROW() + ROW($B$466))</f>
        <v>44770</v>
      </c>
      <c r="G476" s="45" cm="1">
        <f t="array" ref="G476">INDEX($C$466:$C$918, ROWS($C$466:$C$918) - ROW() + ROW($C$466))</f>
        <v>150.44999999999999</v>
      </c>
      <c r="I476">
        <f t="shared" si="4"/>
        <v>-0.132758048456699</v>
      </c>
      <c r="J476">
        <f t="shared" si="0"/>
        <v>4</v>
      </c>
      <c r="K476">
        <f t="shared" si="34"/>
        <v>3.7228541882109458</v>
      </c>
      <c r="L476" t="str">
        <f t="shared" si="5"/>
        <v/>
      </c>
      <c r="M476" t="str">
        <f t="shared" si="6"/>
        <v/>
      </c>
      <c r="N476">
        <v>-0.29860650298605751</v>
      </c>
      <c r="O476">
        <v>3.656433252845817</v>
      </c>
      <c r="P476" s="200" t="s">
        <v>4485</v>
      </c>
      <c r="Q476" s="35">
        <v>45455</v>
      </c>
      <c r="R476" s="35">
        <v>45470</v>
      </c>
      <c r="S476" s="37">
        <v>38548.400000000001</v>
      </c>
      <c r="U476" s="81" cm="1">
        <f t="array" ref="U476">INDEX($Q$466:$Q$918, ROWS($Q$466:$Q$918) - ROW() + ROW($Q$466))</f>
        <v>44756</v>
      </c>
      <c r="V476" s="3" cm="1">
        <f t="array" ref="V476">INDEX($R$466:$R$918, ROWS($R$466:$R$918) - ROW() + ROW($R$466))</f>
        <v>44770</v>
      </c>
      <c r="W476" s="78" cm="1">
        <f t="array" ref="W476">INDEX($S$466:$S$918, ROWS($S$466:$S$918) - ROW() + ROW($S$466))</f>
        <v>43710.95</v>
      </c>
      <c r="Y476">
        <f t="shared" si="7"/>
        <v>0.4461495330538876</v>
      </c>
      <c r="Z476">
        <f t="shared" si="1"/>
        <v>4</v>
      </c>
      <c r="AA476">
        <f t="shared" si="35"/>
        <v>-0.78219429788075701</v>
      </c>
      <c r="AB476" t="str">
        <f t="shared" si="8"/>
        <v/>
      </c>
      <c r="AC476" t="str">
        <f t="shared" si="9"/>
        <v/>
      </c>
      <c r="AD476">
        <v>0.42448568610818344</v>
      </c>
      <c r="AE476">
        <v>-0.74964272974920498</v>
      </c>
      <c r="AF476" s="200" t="s">
        <v>4485</v>
      </c>
      <c r="AG476" s="35">
        <v>45455</v>
      </c>
      <c r="AH476" s="35">
        <v>45470</v>
      </c>
      <c r="AI476" s="36">
        <v>371.95</v>
      </c>
      <c r="AK476" s="81" cm="1">
        <f t="array" ref="AK476">INDEX($AG$466:$AG$918, ROWS($AG$466:$AG$918) - ROW() + ROW($AG$466))</f>
        <v>44756</v>
      </c>
      <c r="AL476" s="3" cm="1">
        <f t="array" ref="AL476">INDEX($AH$466:$AH$918, ROWS($AH$466:$AH$918) - ROW() + ROW($AH$466))</f>
        <v>44770</v>
      </c>
      <c r="AM476" s="78" cm="1">
        <f t="array" ref="AM476">INDEX($AI$466:$AI$918, ROWS($AI$466:$AI$918) - ROW() + ROW($AI$466))</f>
        <v>148.35</v>
      </c>
      <c r="AO476">
        <f t="shared" si="10"/>
        <v>-0.23537323470073593</v>
      </c>
      <c r="AP476">
        <f t="shared" si="2"/>
        <v>4</v>
      </c>
      <c r="AQ476">
        <f t="shared" si="36"/>
        <v>5.1381998582565558</v>
      </c>
      <c r="AR476" t="str">
        <f t="shared" si="11"/>
        <v/>
      </c>
      <c r="AS476" t="str">
        <f t="shared" si="12"/>
        <v/>
      </c>
      <c r="AT476">
        <v>0.37854889589905005</v>
      </c>
      <c r="AU476">
        <v>-1.8507094386181371</v>
      </c>
      <c r="AV476" s="200" t="s">
        <v>4485</v>
      </c>
      <c r="AW476" s="35">
        <v>45455</v>
      </c>
      <c r="AX476" s="35">
        <v>45470</v>
      </c>
      <c r="AY476" s="36">
        <v>291.14999999999998</v>
      </c>
      <c r="BA476" s="81" cm="1">
        <f t="array" ref="BA476">INDEX($AW$466:$AW$918, ROWS($AW$466:$AW$918) - ROW() + ROW($AW$466))</f>
        <v>44756</v>
      </c>
      <c r="BB476" s="3" cm="1">
        <f t="array" ref="BB476">INDEX($AX$466:$AX$918, ROWS($AX$466:$AX$918) - ROW() + ROW($AX$466))</f>
        <v>44770</v>
      </c>
      <c r="BC476" s="78" cm="1">
        <f t="array" ref="BC476">INDEX($AY$466:$AY$918, ROWS($AY$466:$AY$918) - ROW() + ROW($AY$466))</f>
        <v>237.55</v>
      </c>
      <c r="BE476">
        <f t="shared" si="13"/>
        <v>1.690924657534254</v>
      </c>
      <c r="BF476">
        <f t="shared" si="3"/>
        <v>4</v>
      </c>
      <c r="BG476">
        <f t="shared" si="37"/>
        <v>0.25321797847648142</v>
      </c>
      <c r="BH476" t="str">
        <f t="shared" si="14"/>
        <v/>
      </c>
      <c r="BI476" t="str">
        <f t="shared" si="15"/>
        <v/>
      </c>
      <c r="BJ476">
        <v>1.6858237547892754</v>
      </c>
      <c r="BK476">
        <v>4.9841772151898702</v>
      </c>
      <c r="BL476" s="200" t="s">
        <v>4485</v>
      </c>
      <c r="BM476" s="212">
        <v>45455</v>
      </c>
      <c r="BN476" s="49">
        <v>45470</v>
      </c>
      <c r="BO476" s="50">
        <v>1458.95</v>
      </c>
      <c r="BQ476" s="81" cm="1">
        <f t="array" ref="BQ476">INDEX($AW$466:$AW$918, ROWS($AW$466:$AW$918) - ROW() + ROW($AW$466))</f>
        <v>44756</v>
      </c>
      <c r="BR476" s="3" cm="1">
        <f t="array" ref="BR476">INDEX($AX$466:$AX$918, ROWS($AX$466:$AX$918) - ROW() + ROW($AX$466))</f>
        <v>44770</v>
      </c>
      <c r="BS476" s="78" cm="1">
        <f t="array" ref="BS476">INDEX($BO$466:$BO$918, ROWS($BO$466:$BO$918) - ROW() + ROW($BO$466))</f>
        <v>1139.25</v>
      </c>
      <c r="BU476">
        <f t="shared" si="24"/>
        <v>-0.33244390009185554</v>
      </c>
      <c r="BV476">
        <f t="shared" si="16"/>
        <v>4</v>
      </c>
      <c r="BW476">
        <f t="shared" si="38"/>
        <v>0.8944781472789185</v>
      </c>
      <c r="BX476" t="str">
        <f t="shared" si="17"/>
        <v/>
      </c>
      <c r="BY476" t="str">
        <f t="shared" si="25"/>
        <v/>
      </c>
      <c r="BZ476">
        <v>-2.6442737180632601</v>
      </c>
      <c r="CA476">
        <v>-4.3699543699543666</v>
      </c>
      <c r="CB476" s="200" t="s">
        <v>4485</v>
      </c>
      <c r="CC476" s="212">
        <v>45455</v>
      </c>
      <c r="CD476" s="49">
        <v>45470</v>
      </c>
      <c r="CE476" s="50">
        <v>1901.1</v>
      </c>
      <c r="CG476" s="81" cm="1">
        <f t="array" ref="CG476">INDEX($AW$466:$AW$918, ROWS($AW$466:$AW$918) - ROW() + ROW($AW$466))</f>
        <v>44756</v>
      </c>
      <c r="CH476" s="3" cm="1">
        <f t="array" ref="CH476">INDEX($AX$466:$AX$918, ROWS($AX$466:$AX$918) - ROW() + ROW($AX$466))</f>
        <v>44770</v>
      </c>
      <c r="CI476" s="78" cm="1">
        <f t="array" ref="CI476">INDEX($CE$466:$CE$918, ROWS($CE$466:$CE$918) - ROW() + ROW($CE$466))</f>
        <v>1444.9</v>
      </c>
      <c r="CK476">
        <f t="shared" si="33"/>
        <v>-2.3089145059328531</v>
      </c>
      <c r="CL476">
        <f t="shared" si="18"/>
        <v>4</v>
      </c>
      <c r="CM476">
        <f t="shared" si="39"/>
        <v>-0.59167526659786096</v>
      </c>
      <c r="CN476" t="str">
        <f t="shared" si="19"/>
        <v/>
      </c>
      <c r="CO476" t="str">
        <f t="shared" si="26"/>
        <v/>
      </c>
      <c r="CP476">
        <v>-2.5082083742341794</v>
      </c>
      <c r="CQ476">
        <v>-0.89804906582253585</v>
      </c>
      <c r="CR476" s="200" t="s">
        <v>4485</v>
      </c>
      <c r="CS476" s="212">
        <v>45455</v>
      </c>
      <c r="CT476" s="49">
        <v>45470</v>
      </c>
      <c r="CU476" s="53">
        <v>860.65</v>
      </c>
      <c r="CW476" s="81" cm="1">
        <f t="array" ref="CW476">INDEX($AW$466:$AW$918, ROWS($AW$466:$AW$918) - ROW() + ROW($AW$466))</f>
        <v>44756</v>
      </c>
      <c r="CX476" s="3" cm="1">
        <f t="array" ref="CX476">INDEX($AX$466:$AX$918, ROWS($AX$466:$AX$918) - ROW() + ROW($AX$466))</f>
        <v>44770</v>
      </c>
      <c r="CY476" s="78" cm="1">
        <f t="array" ref="CY476">INDEX($CU$466:$CU$918, ROWS($CU$466:$CU$918) - ROW() + ROW($CU$466))</f>
        <v>348.6</v>
      </c>
      <c r="DA476">
        <f t="shared" si="27"/>
        <v>0.21561017680034494</v>
      </c>
      <c r="DB476">
        <f t="shared" si="20"/>
        <v>4</v>
      </c>
      <c r="DC476">
        <f t="shared" si="40"/>
        <v>3.3195020746888106</v>
      </c>
      <c r="DD476" t="str">
        <f t="shared" si="28"/>
        <v/>
      </c>
      <c r="DE476" t="str">
        <f t="shared" si="29"/>
        <v/>
      </c>
      <c r="DF476">
        <v>0.31659231544107719</v>
      </c>
      <c r="DG476">
        <v>3.4579994063520436</v>
      </c>
      <c r="DH476" s="200" t="s">
        <v>4485</v>
      </c>
      <c r="DI476" s="212">
        <v>45455</v>
      </c>
      <c r="DJ476" s="49">
        <v>45470</v>
      </c>
      <c r="DK476" s="53">
        <v>615.25</v>
      </c>
      <c r="DM476" s="81" cm="1">
        <f t="array" ref="DM476">INDEX($AW$466:$AW$918, ROWS($AW$466:$AW$918) - ROW() + ROW($AW$466))</f>
        <v>44756</v>
      </c>
      <c r="DN476" s="3" cm="1">
        <f t="array" ref="DN476">INDEX($AX$466:$AX$918, ROWS($AX$466:$AX$918) - ROW() + ROW($AX$466))</f>
        <v>44770</v>
      </c>
      <c r="DO476" s="78" cm="1">
        <f t="array" ref="DO476">INDEX($DK$466:$DK$918, ROWS($DK$466:$DK$918) - ROW() + ROW($DK$466))</f>
        <v>307.3</v>
      </c>
      <c r="DQ476">
        <f t="shared" si="30"/>
        <v>-1.4274258219727309</v>
      </c>
      <c r="DR476">
        <f t="shared" si="22"/>
        <v>4</v>
      </c>
      <c r="DS476">
        <f t="shared" si="41"/>
        <v>-6.5389294403892944</v>
      </c>
      <c r="DT476" t="str">
        <f t="shared" si="31"/>
        <v/>
      </c>
      <c r="DU476" t="str">
        <f t="shared" si="32"/>
        <v/>
      </c>
      <c r="DV476">
        <v>-4.0172553248854079</v>
      </c>
      <c r="DW476">
        <v>0.82129708297931947</v>
      </c>
      <c r="DX476" s="200" t="s">
        <v>4485</v>
      </c>
    </row>
    <row r="477" spans="1:128" ht="15.75" thickBot="1" x14ac:dyDescent="0.3">
      <c r="A477" s="42">
        <v>45454</v>
      </c>
      <c r="B477" s="35">
        <v>45470</v>
      </c>
      <c r="C477" s="36">
        <v>150.15</v>
      </c>
      <c r="E477" s="81" cm="1">
        <f t="array" ref="E477">INDEX($A$466:$A$918, ROWS($A$466:$A$918) - ROW() + ROW($A$466))</f>
        <v>44757</v>
      </c>
      <c r="F477" s="44" cm="1">
        <f t="array" ref="F477">INDEX($B$466:$B$918, ROWS($B$466:$B$918) - ROW() + ROW($B$466))</f>
        <v>44770</v>
      </c>
      <c r="G477" s="45" cm="1">
        <f t="array" ref="G477">INDEX($C$466:$C$918, ROWS($C$466:$C$918) - ROW() + ROW($C$466))</f>
        <v>152.1</v>
      </c>
      <c r="I477">
        <f t="shared" si="4"/>
        <v>1.0967098703888374</v>
      </c>
      <c r="J477">
        <f t="shared" si="0"/>
        <v>5</v>
      </c>
      <c r="K477" t="str">
        <f t="shared" si="34"/>
        <v/>
      </c>
      <c r="L477" t="str">
        <f t="shared" si="5"/>
        <v/>
      </c>
      <c r="M477" t="str">
        <f t="shared" si="6"/>
        <v/>
      </c>
      <c r="N477">
        <v>0.86522462562396762</v>
      </c>
      <c r="O477" t="s">
        <v>4485</v>
      </c>
      <c r="P477" s="200" t="s">
        <v>4485</v>
      </c>
      <c r="Q477" s="35">
        <v>45454</v>
      </c>
      <c r="R477" s="35">
        <v>45470</v>
      </c>
      <c r="S477" s="37">
        <v>38904.300000000003</v>
      </c>
      <c r="U477" s="81" cm="1">
        <f t="array" ref="U477">INDEX($Q$466:$Q$918, ROWS($Q$466:$Q$918) - ROW() + ROW($Q$466))</f>
        <v>44757</v>
      </c>
      <c r="V477" s="3" cm="1">
        <f t="array" ref="V477">INDEX($R$466:$R$918, ROWS($R$466:$R$918) - ROW() + ROW($R$466))</f>
        <v>44770</v>
      </c>
      <c r="W477" s="78" cm="1">
        <f t="array" ref="W477">INDEX($S$466:$S$918, ROWS($S$466:$S$918) - ROW() + ROW($S$466))</f>
        <v>44533.85</v>
      </c>
      <c r="Y477">
        <f t="shared" si="7"/>
        <v>1.8825946358978736</v>
      </c>
      <c r="Z477">
        <f t="shared" si="1"/>
        <v>5</v>
      </c>
      <c r="AA477" t="str">
        <f t="shared" si="35"/>
        <v/>
      </c>
      <c r="AB477" t="str">
        <f t="shared" si="8"/>
        <v/>
      </c>
      <c r="AC477" t="str">
        <f t="shared" si="9"/>
        <v/>
      </c>
      <c r="AD477">
        <v>1.5661215057566416</v>
      </c>
      <c r="AE477" t="s">
        <v>4485</v>
      </c>
      <c r="AF477" s="200" t="s">
        <v>4485</v>
      </c>
      <c r="AG477" s="35">
        <v>45454</v>
      </c>
      <c r="AH477" s="35">
        <v>45470</v>
      </c>
      <c r="AI477" s="36">
        <v>368.6</v>
      </c>
      <c r="AK477" s="81" cm="1">
        <f t="array" ref="AK477">INDEX($AG$466:$AG$918, ROWS($AG$466:$AG$918) - ROW() + ROW($AG$466))</f>
        <v>44757</v>
      </c>
      <c r="AL477" s="3" cm="1">
        <f t="array" ref="AL477">INDEX($AH$466:$AH$918, ROWS($AH$466:$AH$918) - ROW() + ROW($AH$466))</f>
        <v>44770</v>
      </c>
      <c r="AM477" s="78" cm="1">
        <f t="array" ref="AM477">INDEX($AI$466:$AI$918, ROWS($AI$466:$AI$918) - ROW() + ROW($AI$466))</f>
        <v>149.69999999999999</v>
      </c>
      <c r="AO477">
        <f t="shared" si="10"/>
        <v>0.91001011122345421</v>
      </c>
      <c r="AP477">
        <f t="shared" si="2"/>
        <v>5</v>
      </c>
      <c r="AQ477" t="str">
        <f t="shared" si="36"/>
        <v/>
      </c>
      <c r="AR477" t="str">
        <f t="shared" si="11"/>
        <v/>
      </c>
      <c r="AS477" t="str">
        <f t="shared" si="12"/>
        <v/>
      </c>
      <c r="AT477">
        <v>-1.9484600879949683</v>
      </c>
      <c r="AU477" t="s">
        <v>4485</v>
      </c>
      <c r="AV477" s="200" t="s">
        <v>4485</v>
      </c>
      <c r="AW477" s="35">
        <v>45454</v>
      </c>
      <c r="AX477" s="35">
        <v>45470</v>
      </c>
      <c r="AY477" s="36">
        <v>287.35000000000002</v>
      </c>
      <c r="BA477" s="81" cm="1">
        <f t="array" ref="BA477">INDEX($AW$466:$AW$918, ROWS($AW$466:$AW$918) - ROW() + ROW($AW$466))</f>
        <v>44757</v>
      </c>
      <c r="BB477" s="3" cm="1">
        <f t="array" ref="BB477">INDEX($AX$466:$AX$918, ROWS($AX$466:$AX$918) - ROW() + ROW($AX$466))</f>
        <v>44770</v>
      </c>
      <c r="BC477" s="78" cm="1">
        <f t="array" ref="BC477">INDEX($AY$466:$AY$918, ROWS($AY$466:$AY$918) - ROW() + ROW($AY$466))</f>
        <v>245.9</v>
      </c>
      <c r="BE477">
        <f t="shared" si="13"/>
        <v>3.5150494632708877</v>
      </c>
      <c r="BF477">
        <f t="shared" si="3"/>
        <v>5</v>
      </c>
      <c r="BG477" t="str">
        <f t="shared" si="37"/>
        <v/>
      </c>
      <c r="BH477" t="str">
        <f t="shared" si="14"/>
        <v/>
      </c>
      <c r="BI477" t="str">
        <f t="shared" si="15"/>
        <v/>
      </c>
      <c r="BJ477">
        <v>-1.8496951428375694</v>
      </c>
      <c r="BK477" t="s">
        <v>4485</v>
      </c>
      <c r="BL477" s="200" t="s">
        <v>4485</v>
      </c>
      <c r="BM477" s="212">
        <v>45454</v>
      </c>
      <c r="BN477" s="49">
        <v>45470</v>
      </c>
      <c r="BO477" s="50">
        <v>1430.15</v>
      </c>
      <c r="BQ477" s="81" cm="1">
        <f t="array" ref="BQ477">INDEX($AW$466:$AW$918, ROWS($AW$466:$AW$918) - ROW() + ROW($AW$466))</f>
        <v>44757</v>
      </c>
      <c r="BR477" s="3" cm="1">
        <f t="array" ref="BR477">INDEX($AX$466:$AX$918, ROWS($AX$466:$AX$918) - ROW() + ROW($AX$466))</f>
        <v>44770</v>
      </c>
      <c r="BS477" s="78" cm="1">
        <f t="array" ref="BS477">INDEX($BO$466:$BO$918, ROWS($BO$466:$BO$918) - ROW() + ROW($BO$466))</f>
        <v>1156.5</v>
      </c>
      <c r="BU477">
        <f t="shared" si="24"/>
        <v>1.5141540487162608</v>
      </c>
      <c r="BV477">
        <f t="shared" si="16"/>
        <v>5</v>
      </c>
      <c r="BW477" t="str">
        <f t="shared" si="38"/>
        <v/>
      </c>
      <c r="BX477" t="str">
        <f t="shared" si="17"/>
        <v/>
      </c>
      <c r="BY477" t="str">
        <f t="shared" si="25"/>
        <v/>
      </c>
      <c r="BZ477">
        <v>-3.8080381721416776</v>
      </c>
      <c r="CA477" t="s">
        <v>4485</v>
      </c>
      <c r="CB477" s="200" t="s">
        <v>4485</v>
      </c>
      <c r="CC477" s="212">
        <v>45454</v>
      </c>
      <c r="CD477" s="49">
        <v>45470</v>
      </c>
      <c r="CE477" s="50">
        <v>1886.5</v>
      </c>
      <c r="CG477" s="81" cm="1">
        <f t="array" ref="CG477">INDEX($AW$466:$AW$918, ROWS($AW$466:$AW$918) - ROW() + ROW($AW$466))</f>
        <v>44757</v>
      </c>
      <c r="CH477" s="3" cm="1">
        <f t="array" ref="CH477">INDEX($AX$466:$AX$918, ROWS($AX$466:$AX$918) - ROW() + ROW($AX$466))</f>
        <v>44770</v>
      </c>
      <c r="CI477" s="78" cm="1">
        <f t="array" ref="CI477">INDEX($CE$466:$CE$918, ROWS($CE$466:$CE$918) - ROW() + ROW($CE$466))</f>
        <v>1454.75</v>
      </c>
      <c r="CK477">
        <f t="shared" si="33"/>
        <v>0.6817080766835012</v>
      </c>
      <c r="CL477">
        <f t="shared" si="18"/>
        <v>5</v>
      </c>
      <c r="CM477" t="str">
        <f t="shared" si="39"/>
        <v/>
      </c>
      <c r="CN477" t="str">
        <f t="shared" si="19"/>
        <v/>
      </c>
      <c r="CO477" t="str">
        <f t="shared" si="26"/>
        <v/>
      </c>
      <c r="CP477">
        <v>0.57287688354975352</v>
      </c>
      <c r="CQ477" t="s">
        <v>4485</v>
      </c>
      <c r="CR477" s="200" t="s">
        <v>4485</v>
      </c>
      <c r="CS477" s="212">
        <v>45454</v>
      </c>
      <c r="CT477" s="49">
        <v>45470</v>
      </c>
      <c r="CU477" s="53">
        <v>857</v>
      </c>
      <c r="CW477" s="81" cm="1">
        <f t="array" ref="CW477">INDEX($AW$466:$AW$918, ROWS($AW$466:$AW$918) - ROW() + ROW($AW$466))</f>
        <v>44757</v>
      </c>
      <c r="CX477" s="3" cm="1">
        <f t="array" ref="CX477">INDEX($AX$466:$AX$918, ROWS($AX$466:$AX$918) - ROW() + ROW($AX$466))</f>
        <v>44770</v>
      </c>
      <c r="CY477" s="78" cm="1">
        <f t="array" ref="CY477">INDEX($CU$466:$CU$918, ROWS($CU$466:$CU$918) - ROW() + ROW($CU$466))</f>
        <v>354.95</v>
      </c>
      <c r="DA477">
        <f t="shared" si="27"/>
        <v>1.8215720022948838</v>
      </c>
      <c r="DB477">
        <f t="shared" si="20"/>
        <v>5</v>
      </c>
      <c r="DC477" t="str">
        <f t="shared" si="40"/>
        <v/>
      </c>
      <c r="DD477" t="str">
        <f t="shared" si="28"/>
        <v/>
      </c>
      <c r="DE477" t="str">
        <f t="shared" si="29"/>
        <v/>
      </c>
      <c r="DF477">
        <v>1.4632047052072776</v>
      </c>
      <c r="DG477" t="s">
        <v>4485</v>
      </c>
      <c r="DH477" s="200" t="s">
        <v>4485</v>
      </c>
      <c r="DI477" s="212">
        <v>45454</v>
      </c>
      <c r="DJ477" s="49">
        <v>45470</v>
      </c>
      <c r="DK477" s="53">
        <v>609.25</v>
      </c>
      <c r="DM477" s="81" cm="1">
        <f t="array" ref="DM477">INDEX($AW$466:$AW$918, ROWS($AW$466:$AW$918) - ROW() + ROW($AW$466))</f>
        <v>44757</v>
      </c>
      <c r="DN477" s="3" cm="1">
        <f t="array" ref="DN477">INDEX($AX$466:$AX$918, ROWS($AX$466:$AX$918) - ROW() + ROW($AX$466))</f>
        <v>44770</v>
      </c>
      <c r="DO477" s="78" cm="1">
        <f t="array" ref="DO477">INDEX($DK$466:$DK$918, ROWS($DK$466:$DK$918) - ROW() + ROW($DK$466))</f>
        <v>312.5</v>
      </c>
      <c r="DQ477">
        <f t="shared" si="30"/>
        <v>1.6921575008135334</v>
      </c>
      <c r="DR477">
        <f t="shared" si="22"/>
        <v>5</v>
      </c>
      <c r="DS477" t="str">
        <f t="shared" si="41"/>
        <v/>
      </c>
      <c r="DT477" t="str">
        <f t="shared" si="31"/>
        <v/>
      </c>
      <c r="DU477" t="str">
        <f t="shared" si="32"/>
        <v/>
      </c>
      <c r="DV477">
        <v>2.387640449438202</v>
      </c>
      <c r="DW477" t="s">
        <v>4485</v>
      </c>
      <c r="DX477" s="200" t="s">
        <v>4485</v>
      </c>
    </row>
    <row r="478" spans="1:128" ht="15.75" thickBot="1" x14ac:dyDescent="0.3">
      <c r="A478" s="42">
        <v>45453</v>
      </c>
      <c r="B478" s="35">
        <v>45470</v>
      </c>
      <c r="C478" s="36">
        <v>147.80000000000001</v>
      </c>
      <c r="E478" s="81" cm="1">
        <f t="array" ref="E478">INDEX($A$466:$A$918, ROWS($A$466:$A$918) - ROW() + ROW($A$466))</f>
        <v>44760</v>
      </c>
      <c r="F478" s="44" cm="1">
        <f t="array" ref="F478">INDEX($B$466:$B$918, ROWS($B$466:$B$918) - ROW() + ROW($B$466))</f>
        <v>44770</v>
      </c>
      <c r="G478" s="45" cm="1">
        <f t="array" ref="G478">INDEX($C$466:$C$918, ROWS($C$466:$C$918) - ROW() + ROW($C$466))</f>
        <v>154.55000000000001</v>
      </c>
      <c r="I478">
        <f t="shared" si="4"/>
        <v>1.6107823800131604</v>
      </c>
      <c r="J478">
        <f t="shared" si="0"/>
        <v>1</v>
      </c>
      <c r="K478" t="str">
        <f t="shared" si="34"/>
        <v/>
      </c>
      <c r="L478" t="str">
        <f t="shared" si="5"/>
        <v/>
      </c>
      <c r="M478" t="str">
        <f t="shared" si="6"/>
        <v/>
      </c>
      <c r="N478">
        <v>1.6826129990102161</v>
      </c>
      <c r="O478" t="s">
        <v>4485</v>
      </c>
      <c r="P478" s="200" t="s">
        <v>4485</v>
      </c>
      <c r="Q478" s="35">
        <v>45453</v>
      </c>
      <c r="R478" s="35">
        <v>45470</v>
      </c>
      <c r="S478" s="37">
        <v>38633.599999999999</v>
      </c>
      <c r="U478" s="81" cm="1">
        <f t="array" ref="U478">INDEX($Q$466:$Q$918, ROWS($Q$466:$Q$918) - ROW() + ROW($Q$466))</f>
        <v>44760</v>
      </c>
      <c r="V478" s="3" cm="1">
        <f t="array" ref="V478">INDEX($R$466:$R$918, ROWS($R$466:$R$918) - ROW() + ROW($R$466))</f>
        <v>44770</v>
      </c>
      <c r="W478" s="78" cm="1">
        <f t="array" ref="W478">INDEX($S$466:$S$918, ROWS($S$466:$S$918) - ROW() + ROW($S$466))</f>
        <v>44119.55</v>
      </c>
      <c r="Y478">
        <f t="shared" si="7"/>
        <v>-0.93030357806476571</v>
      </c>
      <c r="Z478">
        <f t="shared" si="1"/>
        <v>1</v>
      </c>
      <c r="AA478" t="str">
        <f t="shared" si="35"/>
        <v/>
      </c>
      <c r="AB478" t="str">
        <f t="shared" si="8"/>
        <v/>
      </c>
      <c r="AC478" t="str">
        <f t="shared" si="9"/>
        <v/>
      </c>
      <c r="AD478">
        <v>-0.66195611751579853</v>
      </c>
      <c r="AE478" t="s">
        <v>4485</v>
      </c>
      <c r="AF478" s="200" t="s">
        <v>4485</v>
      </c>
      <c r="AG478" s="35">
        <v>45453</v>
      </c>
      <c r="AH478" s="35">
        <v>45470</v>
      </c>
      <c r="AI478" s="36">
        <v>365.55</v>
      </c>
      <c r="AK478" s="81" cm="1">
        <f t="array" ref="AK478">INDEX($AG$466:$AG$918, ROWS($AG$466:$AG$918) - ROW() + ROW($AG$466))</f>
        <v>44760</v>
      </c>
      <c r="AL478" s="3" cm="1">
        <f t="array" ref="AL478">INDEX($AH$466:$AH$918, ROWS($AH$466:$AH$918) - ROW() + ROW($AH$466))</f>
        <v>44770</v>
      </c>
      <c r="AM478" s="78" cm="1">
        <f t="array" ref="AM478">INDEX($AI$466:$AI$918, ROWS($AI$466:$AI$918) - ROW() + ROW($AI$466))</f>
        <v>150.4</v>
      </c>
      <c r="AO478">
        <f t="shared" si="10"/>
        <v>0.46760187040749307</v>
      </c>
      <c r="AP478">
        <f t="shared" si="2"/>
        <v>1</v>
      </c>
      <c r="AQ478" t="str">
        <f t="shared" si="36"/>
        <v/>
      </c>
      <c r="AR478" t="str">
        <f t="shared" si="11"/>
        <v/>
      </c>
      <c r="AS478" t="str">
        <f t="shared" si="12"/>
        <v/>
      </c>
      <c r="AT478">
        <v>2.5000000000000036</v>
      </c>
      <c r="AU478" t="s">
        <v>4485</v>
      </c>
      <c r="AV478" s="200" t="s">
        <v>4485</v>
      </c>
      <c r="AW478" s="35">
        <v>45453</v>
      </c>
      <c r="AX478" s="35">
        <v>45470</v>
      </c>
      <c r="AY478" s="36">
        <v>283.75</v>
      </c>
      <c r="BA478" s="81" cm="1">
        <f t="array" ref="BA478">INDEX($AW$466:$AW$918, ROWS($AW$466:$AW$918) - ROW() + ROW($AW$466))</f>
        <v>44760</v>
      </c>
      <c r="BB478" s="3" cm="1">
        <f t="array" ref="BB478">INDEX($AX$466:$AX$918, ROWS($AX$466:$AX$918) - ROW() + ROW($AX$466))</f>
        <v>44770</v>
      </c>
      <c r="BC478" s="78" cm="1">
        <f t="array" ref="BC478">INDEX($AY$466:$AY$918, ROWS($AY$466:$AY$918) - ROW() + ROW($AY$466))</f>
        <v>255.2</v>
      </c>
      <c r="BE478">
        <f t="shared" si="13"/>
        <v>3.7820252135014165</v>
      </c>
      <c r="BF478">
        <f t="shared" si="3"/>
        <v>1</v>
      </c>
      <c r="BG478" t="str">
        <f t="shared" si="37"/>
        <v/>
      </c>
      <c r="BH478" t="str">
        <f t="shared" si="14"/>
        <v/>
      </c>
      <c r="BI478" t="str">
        <f t="shared" si="15"/>
        <v/>
      </c>
      <c r="BJ478">
        <v>-0.10469742444335868</v>
      </c>
      <c r="BK478" t="s">
        <v>4485</v>
      </c>
      <c r="BL478" s="200" t="s">
        <v>4485</v>
      </c>
      <c r="BM478" s="212">
        <v>45453</v>
      </c>
      <c r="BN478" s="49">
        <v>45470</v>
      </c>
      <c r="BO478" s="50">
        <v>1432.55</v>
      </c>
      <c r="BQ478" s="81" cm="1">
        <f t="array" ref="BQ478">INDEX($AW$466:$AW$918, ROWS($AW$466:$AW$918) - ROW() + ROW($AW$466))</f>
        <v>44760</v>
      </c>
      <c r="BR478" s="3" cm="1">
        <f t="array" ref="BR478">INDEX($AX$466:$AX$918, ROWS($AX$466:$AX$918) - ROW() + ROW($AX$466))</f>
        <v>44770</v>
      </c>
      <c r="BS478" s="78" cm="1">
        <f t="array" ref="BS478">INDEX($BO$466:$BO$918, ROWS($BO$466:$BO$918) - ROW() + ROW($BO$466))</f>
        <v>1178.95</v>
      </c>
      <c r="BU478">
        <f t="shared" si="24"/>
        <v>1.9412019022914002</v>
      </c>
      <c r="BV478">
        <f t="shared" si="16"/>
        <v>1</v>
      </c>
      <c r="BW478" t="str">
        <f t="shared" si="38"/>
        <v/>
      </c>
      <c r="BX478" t="str">
        <f t="shared" si="17"/>
        <v/>
      </c>
      <c r="BY478" t="str">
        <f t="shared" si="25"/>
        <v/>
      </c>
      <c r="BZ478">
        <v>0.15262806448537025</v>
      </c>
      <c r="CA478" t="s">
        <v>4485</v>
      </c>
      <c r="CB478" s="200" t="s">
        <v>4485</v>
      </c>
      <c r="CC478" s="212">
        <v>45453</v>
      </c>
      <c r="CD478" s="49">
        <v>45470</v>
      </c>
      <c r="CE478" s="50">
        <v>1876.6</v>
      </c>
      <c r="CG478" s="81" cm="1">
        <f t="array" ref="CG478">INDEX($AW$466:$AW$918, ROWS($AW$466:$AW$918) - ROW() + ROW($AW$466))</f>
        <v>44760</v>
      </c>
      <c r="CH478" s="3" cm="1">
        <f t="array" ref="CH478">INDEX($AX$466:$AX$918, ROWS($AX$466:$AX$918) - ROW() + ROW($AX$466))</f>
        <v>44770</v>
      </c>
      <c r="CI478" s="78" cm="1">
        <f t="array" ref="CI478">INDEX($CE$466:$CE$918, ROWS($CE$466:$CE$918) - ROW() + ROW($CE$466))</f>
        <v>1497</v>
      </c>
      <c r="CK478">
        <f t="shared" si="33"/>
        <v>2.9042790857535659</v>
      </c>
      <c r="CL478">
        <f t="shared" si="18"/>
        <v>1</v>
      </c>
      <c r="CM478" t="str">
        <f t="shared" si="39"/>
        <v/>
      </c>
      <c r="CN478" t="str">
        <f t="shared" si="19"/>
        <v/>
      </c>
      <c r="CO478" t="str">
        <f t="shared" si="26"/>
        <v/>
      </c>
      <c r="CP478">
        <v>2.9033037594504219</v>
      </c>
      <c r="CQ478" t="s">
        <v>4485</v>
      </c>
      <c r="CR478" s="200" t="s">
        <v>4485</v>
      </c>
      <c r="CS478" s="212">
        <v>45453</v>
      </c>
      <c r="CT478" s="49">
        <v>45470</v>
      </c>
      <c r="CU478" s="53">
        <v>848.4</v>
      </c>
      <c r="CW478" s="81" cm="1">
        <f t="array" ref="CW478">INDEX($AW$466:$AW$918, ROWS($AW$466:$AW$918) - ROW() + ROW($AW$466))</f>
        <v>44760</v>
      </c>
      <c r="CX478" s="3" cm="1">
        <f t="array" ref="CX478">INDEX($AX$466:$AX$918, ROWS($AX$466:$AX$918) - ROW() + ROW($AX$466))</f>
        <v>44770</v>
      </c>
      <c r="CY478" s="78" cm="1">
        <f t="array" ref="CY478">INDEX($CU$466:$CU$918, ROWS($CU$466:$CU$918) - ROW() + ROW($CU$466))</f>
        <v>354.65</v>
      </c>
      <c r="DA478">
        <f t="shared" si="27"/>
        <v>-8.4518946330472286E-2</v>
      </c>
      <c r="DB478">
        <f t="shared" si="20"/>
        <v>1</v>
      </c>
      <c r="DC478" t="str">
        <f t="shared" si="40"/>
        <v/>
      </c>
      <c r="DD478" t="str">
        <f t="shared" si="28"/>
        <v/>
      </c>
      <c r="DE478" t="str">
        <f t="shared" si="29"/>
        <v/>
      </c>
      <c r="DF478">
        <v>-0.12724445072811782</v>
      </c>
      <c r="DG478" t="s">
        <v>4485</v>
      </c>
      <c r="DH478" s="200" t="s">
        <v>4485</v>
      </c>
      <c r="DI478" s="212">
        <v>45453</v>
      </c>
      <c r="DJ478" s="49">
        <v>45470</v>
      </c>
      <c r="DK478" s="53">
        <v>604.65</v>
      </c>
      <c r="DM478" s="81" cm="1">
        <f t="array" ref="DM478">INDEX($AW$466:$AW$918, ROWS($AW$466:$AW$918) - ROW() + ROW($AW$466))</f>
        <v>44760</v>
      </c>
      <c r="DN478" s="3" cm="1">
        <f t="array" ref="DN478">INDEX($AX$466:$AX$918, ROWS($AX$466:$AX$918) - ROW() + ROW($AX$466))</f>
        <v>44770</v>
      </c>
      <c r="DO478" s="78" cm="1">
        <f t="array" ref="DO478">INDEX($DK$466:$DK$918, ROWS($DK$466:$DK$918) - ROW() + ROW($DK$466))</f>
        <v>316.2</v>
      </c>
      <c r="DQ478">
        <f t="shared" si="30"/>
        <v>1.1839999999999964</v>
      </c>
      <c r="DR478">
        <f t="shared" si="22"/>
        <v>1</v>
      </c>
      <c r="DS478" t="str">
        <f t="shared" si="41"/>
        <v/>
      </c>
      <c r="DT478" t="str">
        <f t="shared" si="31"/>
        <v/>
      </c>
      <c r="DU478" t="str">
        <f t="shared" si="32"/>
        <v/>
      </c>
      <c r="DV478">
        <v>1.2620027434842311</v>
      </c>
      <c r="DW478" t="s">
        <v>4485</v>
      </c>
      <c r="DX478" s="200" t="s">
        <v>4485</v>
      </c>
    </row>
    <row r="479" spans="1:128" ht="15.75" thickBot="1" x14ac:dyDescent="0.3">
      <c r="A479" s="42">
        <v>45450</v>
      </c>
      <c r="B479" s="35">
        <v>45470</v>
      </c>
      <c r="C479" s="36">
        <v>147.4</v>
      </c>
      <c r="E479" s="81" cm="1">
        <f t="array" ref="E479">INDEX($A$466:$A$918, ROWS($A$466:$A$918) - ROW() + ROW($A$466))</f>
        <v>44761</v>
      </c>
      <c r="F479" s="44" cm="1">
        <f t="array" ref="F479">INDEX($B$466:$B$918, ROWS($B$466:$B$918) - ROW() + ROW($B$466))</f>
        <v>44770</v>
      </c>
      <c r="G479" s="45" cm="1">
        <f t="array" ref="G479">INDEX($C$466:$C$918, ROWS($C$466:$C$918) - ROW() + ROW($C$466))</f>
        <v>158.75</v>
      </c>
      <c r="I479">
        <f t="shared" si="4"/>
        <v>2.7175671303785105</v>
      </c>
      <c r="J479">
        <f t="shared" si="0"/>
        <v>2</v>
      </c>
      <c r="K479" t="str">
        <f t="shared" si="34"/>
        <v/>
      </c>
      <c r="L479" t="str">
        <f t="shared" si="5"/>
        <v/>
      </c>
      <c r="M479" t="str">
        <f t="shared" si="6"/>
        <v/>
      </c>
      <c r="N479">
        <v>2.5308241401687255</v>
      </c>
      <c r="O479" t="s">
        <v>4485</v>
      </c>
      <c r="P479" s="200" t="s">
        <v>4485</v>
      </c>
      <c r="Q479" s="35">
        <v>45450</v>
      </c>
      <c r="R479" s="35">
        <v>45470</v>
      </c>
      <c r="S479" s="37">
        <v>38522.65</v>
      </c>
      <c r="U479" s="81" cm="1">
        <f t="array" ref="U479">INDEX($Q$466:$Q$918, ROWS($Q$466:$Q$918) - ROW() + ROW($Q$466))</f>
        <v>44761</v>
      </c>
      <c r="V479" s="3" cm="1">
        <f t="array" ref="V479">INDEX($R$466:$R$918, ROWS($R$466:$R$918) - ROW() + ROW($R$466))</f>
        <v>44770</v>
      </c>
      <c r="W479" s="78" cm="1">
        <f t="array" ref="W479">INDEX($S$466:$S$918, ROWS($S$466:$S$918) - ROW() + ROW($S$466))</f>
        <v>43914.7</v>
      </c>
      <c r="Y479">
        <f t="shared" si="7"/>
        <v>-0.46430663957362617</v>
      </c>
      <c r="Z479">
        <f t="shared" si="1"/>
        <v>2</v>
      </c>
      <c r="AA479" t="str">
        <f t="shared" si="35"/>
        <v/>
      </c>
      <c r="AB479" t="str">
        <f t="shared" si="8"/>
        <v/>
      </c>
      <c r="AC479" t="str">
        <f t="shared" si="9"/>
        <v/>
      </c>
      <c r="AD479">
        <v>-0.73500049915145249</v>
      </c>
      <c r="AE479" t="s">
        <v>4485</v>
      </c>
      <c r="AF479" s="200" t="s">
        <v>4485</v>
      </c>
      <c r="AG479" s="35">
        <v>45450</v>
      </c>
      <c r="AH479" s="35">
        <v>45470</v>
      </c>
      <c r="AI479" s="36">
        <v>361.2</v>
      </c>
      <c r="AK479" s="81" cm="1">
        <f t="array" ref="AK479">INDEX($AG$466:$AG$918, ROWS($AG$466:$AG$918) - ROW() + ROW($AG$466))</f>
        <v>44761</v>
      </c>
      <c r="AL479" s="3" cm="1">
        <f t="array" ref="AL479">INDEX($AH$466:$AH$918, ROWS($AH$466:$AH$918) - ROW() + ROW($AH$466))</f>
        <v>44770</v>
      </c>
      <c r="AM479" s="78" cm="1">
        <f t="array" ref="AM479">INDEX($AI$466:$AI$918, ROWS($AI$466:$AI$918) - ROW() + ROW($AI$466))</f>
        <v>150.9</v>
      </c>
      <c r="AO479">
        <f t="shared" si="10"/>
        <v>0.33244680851063829</v>
      </c>
      <c r="AP479">
        <f t="shared" si="2"/>
        <v>2</v>
      </c>
      <c r="AQ479" t="str">
        <f t="shared" si="36"/>
        <v/>
      </c>
      <c r="AR479" t="str">
        <f t="shared" si="11"/>
        <v/>
      </c>
      <c r="AS479" t="str">
        <f t="shared" si="12"/>
        <v/>
      </c>
      <c r="AT479">
        <v>1.626016260162598</v>
      </c>
      <c r="AU479" t="s">
        <v>4485</v>
      </c>
      <c r="AV479" s="200" t="s">
        <v>4485</v>
      </c>
      <c r="AW479" s="35">
        <v>45450</v>
      </c>
      <c r="AX479" s="35">
        <v>45470</v>
      </c>
      <c r="AY479" s="36">
        <v>283.8</v>
      </c>
      <c r="BA479" s="81" cm="1">
        <f t="array" ref="BA479">INDEX($AW$466:$AW$918, ROWS($AW$466:$AW$918) - ROW() + ROW($AW$466))</f>
        <v>44761</v>
      </c>
      <c r="BB479" s="3" cm="1">
        <f t="array" ref="BB479">INDEX($AX$466:$AX$918, ROWS($AX$466:$AX$918) - ROW() + ROW($AX$466))</f>
        <v>44770</v>
      </c>
      <c r="BC479" s="78" cm="1">
        <f t="array" ref="BC479">INDEX($AY$466:$AY$918, ROWS($AY$466:$AY$918) - ROW() + ROW($AY$466))</f>
        <v>255.95</v>
      </c>
      <c r="BE479">
        <f t="shared" si="13"/>
        <v>0.2938871473354232</v>
      </c>
      <c r="BF479">
        <f t="shared" si="3"/>
        <v>2</v>
      </c>
      <c r="BG479" t="str">
        <f t="shared" si="37"/>
        <v/>
      </c>
      <c r="BH479" t="str">
        <f t="shared" si="14"/>
        <v/>
      </c>
      <c r="BI479" t="str">
        <f t="shared" si="15"/>
        <v/>
      </c>
      <c r="BJ479">
        <v>4.1154276131917173</v>
      </c>
      <c r="BK479" t="s">
        <v>4485</v>
      </c>
      <c r="BL479" s="200" t="s">
        <v>4485</v>
      </c>
      <c r="BM479" s="212">
        <v>45450</v>
      </c>
      <c r="BN479" s="49">
        <v>45470</v>
      </c>
      <c r="BO479" s="50">
        <v>1429.1</v>
      </c>
      <c r="BQ479" s="81" cm="1">
        <f t="array" ref="BQ479">INDEX($AW$466:$AW$918, ROWS($AW$466:$AW$918) - ROW() + ROW($AW$466))</f>
        <v>44761</v>
      </c>
      <c r="BR479" s="3" cm="1">
        <f t="array" ref="BR479">INDEX($AX$466:$AX$918, ROWS($AX$466:$AX$918) - ROW() + ROW($AX$466))</f>
        <v>44770</v>
      </c>
      <c r="BS479" s="78" cm="1">
        <f t="array" ref="BS479">INDEX($BO$466:$BO$918, ROWS($BO$466:$BO$918) - ROW() + ROW($BO$466))</f>
        <v>1169.75</v>
      </c>
      <c r="BU479">
        <f t="shared" si="24"/>
        <v>-0.7803554009924123</v>
      </c>
      <c r="BV479">
        <f t="shared" si="16"/>
        <v>2</v>
      </c>
      <c r="BW479" t="str">
        <f t="shared" si="38"/>
        <v/>
      </c>
      <c r="BX479" t="str">
        <f t="shared" si="17"/>
        <v/>
      </c>
      <c r="BY479" t="str">
        <f t="shared" si="25"/>
        <v/>
      </c>
      <c r="BZ479">
        <v>0.46671111534430548</v>
      </c>
      <c r="CA479" t="s">
        <v>4485</v>
      </c>
      <c r="CB479" s="200" t="s">
        <v>4485</v>
      </c>
      <c r="CC479" s="212">
        <v>45450</v>
      </c>
      <c r="CD479" s="49">
        <v>45470</v>
      </c>
      <c r="CE479" s="50">
        <v>1812.45</v>
      </c>
      <c r="CG479" s="81" cm="1">
        <f t="array" ref="CG479">INDEX($AW$466:$AW$918, ROWS($AW$466:$AW$918) - ROW() + ROW($AW$466))</f>
        <v>44761</v>
      </c>
      <c r="CH479" s="3" cm="1">
        <f t="array" ref="CH479">INDEX($AX$466:$AX$918, ROWS($AX$466:$AX$918) - ROW() + ROW($AX$466))</f>
        <v>44770</v>
      </c>
      <c r="CI479" s="78" cm="1">
        <f t="array" ref="CI479">INDEX($CE$466:$CE$918, ROWS($CE$466:$CE$918) - ROW() + ROW($CE$466))</f>
        <v>1518.05</v>
      </c>
      <c r="CK479">
        <f t="shared" si="33"/>
        <v>1.4061456245824953</v>
      </c>
      <c r="CL479">
        <f t="shared" si="18"/>
        <v>2</v>
      </c>
      <c r="CM479" t="str">
        <f t="shared" si="39"/>
        <v/>
      </c>
      <c r="CN479" t="str">
        <f t="shared" si="19"/>
        <v/>
      </c>
      <c r="CO479" t="str">
        <f t="shared" si="26"/>
        <v/>
      </c>
      <c r="CP479">
        <v>1.6304347826086925</v>
      </c>
      <c r="CQ479" t="s">
        <v>4485</v>
      </c>
      <c r="CR479" s="200" t="s">
        <v>4485</v>
      </c>
      <c r="CS479" s="212">
        <v>45450</v>
      </c>
      <c r="CT479" s="49">
        <v>45470</v>
      </c>
      <c r="CU479" s="53">
        <v>845.55</v>
      </c>
      <c r="CW479" s="81" cm="1">
        <f t="array" ref="CW479">INDEX($AW$466:$AW$918, ROWS($AW$466:$AW$918) - ROW() + ROW($AW$466))</f>
        <v>44761</v>
      </c>
      <c r="CX479" s="3" cm="1">
        <f t="array" ref="CX479">INDEX($AX$466:$AX$918, ROWS($AX$466:$AX$918) - ROW() + ROW($AX$466))</f>
        <v>44770</v>
      </c>
      <c r="CY479" s="78" cm="1">
        <f t="array" ref="CY479">INDEX($CU$466:$CU$918, ROWS($CU$466:$CU$918) - ROW() + ROW($CU$466))</f>
        <v>361.25</v>
      </c>
      <c r="DA479">
        <f t="shared" si="27"/>
        <v>1.8609897081629843</v>
      </c>
      <c r="DB479">
        <f t="shared" si="20"/>
        <v>2</v>
      </c>
      <c r="DC479" t="str">
        <f t="shared" si="40"/>
        <v/>
      </c>
      <c r="DD479" t="str">
        <f t="shared" si="28"/>
        <v/>
      </c>
      <c r="DE479" t="str">
        <f t="shared" si="29"/>
        <v/>
      </c>
      <c r="DF479">
        <v>1.8827859569649021</v>
      </c>
      <c r="DG479" t="s">
        <v>4485</v>
      </c>
      <c r="DH479" s="200" t="s">
        <v>4485</v>
      </c>
      <c r="DI479" s="212">
        <v>45450</v>
      </c>
      <c r="DJ479" s="49">
        <v>45470</v>
      </c>
      <c r="DK479" s="53">
        <v>601.1</v>
      </c>
      <c r="DM479" s="81" cm="1">
        <f t="array" ref="DM479">INDEX($AW$466:$AW$918, ROWS($AW$466:$AW$918) - ROW() + ROW($AW$466))</f>
        <v>44761</v>
      </c>
      <c r="DN479" s="3" cm="1">
        <f t="array" ref="DN479">INDEX($AX$466:$AX$918, ROWS($AX$466:$AX$918) - ROW() + ROW($AX$466))</f>
        <v>44770</v>
      </c>
      <c r="DO479" s="78" cm="1">
        <f t="array" ref="DO479">INDEX($DK$466:$DK$918, ROWS($DK$466:$DK$918) - ROW() + ROW($DK$466))</f>
        <v>317.45</v>
      </c>
      <c r="DQ479">
        <f t="shared" si="30"/>
        <v>0.39531941808981658</v>
      </c>
      <c r="DR479">
        <f t="shared" si="22"/>
        <v>2</v>
      </c>
      <c r="DS479" t="str">
        <f t="shared" si="41"/>
        <v/>
      </c>
      <c r="DT479" t="str">
        <f t="shared" si="31"/>
        <v/>
      </c>
      <c r="DU479" t="str">
        <f t="shared" si="32"/>
        <v/>
      </c>
      <c r="DV479">
        <v>1.1108100785694841</v>
      </c>
      <c r="DW479" t="s">
        <v>4485</v>
      </c>
      <c r="DX479" s="200" t="s">
        <v>4485</v>
      </c>
    </row>
    <row r="480" spans="1:128" ht="15.75" thickBot="1" x14ac:dyDescent="0.3">
      <c r="A480" s="42">
        <v>45449</v>
      </c>
      <c r="B480" s="35">
        <v>45470</v>
      </c>
      <c r="C480" s="36">
        <v>145.94999999999999</v>
      </c>
      <c r="E480" s="81" cm="1">
        <f t="array" ref="E480">INDEX($A$466:$A$918, ROWS($A$466:$A$918) - ROW() + ROW($A$466))</f>
        <v>44762</v>
      </c>
      <c r="F480" s="44" cm="1">
        <f t="array" ref="F480">INDEX($B$466:$B$918, ROWS($B$466:$B$918) - ROW() + ROW($B$466))</f>
        <v>44770</v>
      </c>
      <c r="G480" s="45" cm="1">
        <f t="array" ref="G480">INDEX($C$466:$C$918, ROWS($C$466:$C$918) - ROW() + ROW($C$466))</f>
        <v>158.15</v>
      </c>
      <c r="I480">
        <f t="shared" si="4"/>
        <v>-0.3779527559055082</v>
      </c>
      <c r="J480">
        <f t="shared" si="0"/>
        <v>3</v>
      </c>
      <c r="K480" t="str">
        <f t="shared" si="34"/>
        <v/>
      </c>
      <c r="L480" t="str">
        <f t="shared" si="5"/>
        <v/>
      </c>
      <c r="M480" t="str">
        <f t="shared" si="6"/>
        <v/>
      </c>
      <c r="N480">
        <v>-0.15822784810126583</v>
      </c>
      <c r="O480" t="s">
        <v>4485</v>
      </c>
      <c r="P480" s="200" t="s">
        <v>4485</v>
      </c>
      <c r="Q480" s="35">
        <v>45449</v>
      </c>
      <c r="R480" s="35">
        <v>45470</v>
      </c>
      <c r="S480" s="37">
        <v>38670.300000000003</v>
      </c>
      <c r="U480" s="81" cm="1">
        <f t="array" ref="U480">INDEX($Q$466:$Q$918, ROWS($Q$466:$Q$918) - ROW() + ROW($Q$466))</f>
        <v>44762</v>
      </c>
      <c r="V480" s="3" cm="1">
        <f t="array" ref="V480">INDEX($R$466:$R$918, ROWS($R$466:$R$918) - ROW() + ROW($R$466))</f>
        <v>44770</v>
      </c>
      <c r="W480" s="78" cm="1">
        <f t="array" ref="W480">INDEX($S$466:$S$918, ROWS($S$466:$S$918) - ROW() + ROW($S$466))</f>
        <v>44113.3</v>
      </c>
      <c r="Y480">
        <f t="shared" si="7"/>
        <v>0.45224036598224704</v>
      </c>
      <c r="Z480">
        <f t="shared" si="1"/>
        <v>3</v>
      </c>
      <c r="AA480" t="str">
        <f t="shared" si="35"/>
        <v/>
      </c>
      <c r="AB480" t="str">
        <f t="shared" si="8"/>
        <v/>
      </c>
      <c r="AC480" t="str">
        <f t="shared" si="9"/>
        <v/>
      </c>
      <c r="AD480">
        <v>0.54844648732539913</v>
      </c>
      <c r="AE480" t="s">
        <v>4485</v>
      </c>
      <c r="AF480" s="200" t="s">
        <v>4485</v>
      </c>
      <c r="AG480" s="35">
        <v>45449</v>
      </c>
      <c r="AH480" s="35">
        <v>45470</v>
      </c>
      <c r="AI480" s="36">
        <v>350.95</v>
      </c>
      <c r="AK480" s="81" cm="1">
        <f t="array" ref="AK480">INDEX($AG$466:$AG$918, ROWS($AG$466:$AG$918) - ROW() + ROW($AG$466))</f>
        <v>44762</v>
      </c>
      <c r="AL480" s="3" cm="1">
        <f t="array" ref="AL480">INDEX($AH$466:$AH$918, ROWS($AH$466:$AH$918) - ROW() + ROW($AH$466))</f>
        <v>44770</v>
      </c>
      <c r="AM480" s="78" cm="1">
        <f t="array" ref="AM480">INDEX($AI$466:$AI$918, ROWS($AI$466:$AI$918) - ROW() + ROW($AI$466))</f>
        <v>150.5</v>
      </c>
      <c r="AO480">
        <f t="shared" si="10"/>
        <v>-0.26507620941020921</v>
      </c>
      <c r="AP480">
        <f t="shared" si="2"/>
        <v>3</v>
      </c>
      <c r="AQ480" t="str">
        <f t="shared" si="36"/>
        <v/>
      </c>
      <c r="AR480" t="str">
        <f t="shared" si="11"/>
        <v/>
      </c>
      <c r="AS480" t="str">
        <f t="shared" si="12"/>
        <v/>
      </c>
      <c r="AT480">
        <v>0.86153846153846492</v>
      </c>
      <c r="AU480" t="s">
        <v>4485</v>
      </c>
      <c r="AV480" s="200" t="s">
        <v>4485</v>
      </c>
      <c r="AW480" s="35">
        <v>45449</v>
      </c>
      <c r="AX480" s="35">
        <v>45470</v>
      </c>
      <c r="AY480" s="36">
        <v>274.55</v>
      </c>
      <c r="BA480" s="81" cm="1">
        <f t="array" ref="BA480">INDEX($AW$466:$AW$918, ROWS($AW$466:$AW$918) - ROW() + ROW($AW$466))</f>
        <v>44762</v>
      </c>
      <c r="BB480" s="3" cm="1">
        <f t="array" ref="BB480">INDEX($AX$466:$AX$918, ROWS($AX$466:$AX$918) - ROW() + ROW($AX$466))</f>
        <v>44770</v>
      </c>
      <c r="BC480" s="78" cm="1">
        <f t="array" ref="BC480">INDEX($AY$466:$AY$918, ROWS($AY$466:$AY$918) - ROW() + ROW($AY$466))</f>
        <v>255.2</v>
      </c>
      <c r="BE480">
        <f t="shared" si="13"/>
        <v>-0.29302598163703852</v>
      </c>
      <c r="BF480">
        <f t="shared" si="3"/>
        <v>3</v>
      </c>
      <c r="BG480" t="str">
        <f t="shared" si="37"/>
        <v/>
      </c>
      <c r="BH480" t="str">
        <f t="shared" si="14"/>
        <v/>
      </c>
      <c r="BI480" t="str">
        <f t="shared" si="15"/>
        <v/>
      </c>
      <c r="BJ480">
        <v>0.5167438426951243</v>
      </c>
      <c r="BK480" t="s">
        <v>4485</v>
      </c>
      <c r="BL480" s="200" t="s">
        <v>4485</v>
      </c>
      <c r="BM480" s="212">
        <v>45449</v>
      </c>
      <c r="BN480" s="49">
        <v>45470</v>
      </c>
      <c r="BO480" s="50">
        <v>1445.85</v>
      </c>
      <c r="BQ480" s="81" cm="1">
        <f t="array" ref="BQ480">INDEX($AW$466:$AW$918, ROWS($AW$466:$AW$918) - ROW() + ROW($AW$466))</f>
        <v>44762</v>
      </c>
      <c r="BR480" s="3" cm="1">
        <f t="array" ref="BR480">INDEX($AX$466:$AX$918, ROWS($AX$466:$AX$918) - ROW() + ROW($AX$466))</f>
        <v>44770</v>
      </c>
      <c r="BS480" s="78" cm="1">
        <f t="array" ref="BS480">INDEX($BO$466:$BO$918, ROWS($BO$466:$BO$918) - ROW() + ROW($BO$466))</f>
        <v>1185.45</v>
      </c>
      <c r="BU480">
        <f t="shared" si="24"/>
        <v>1.3421671297285784</v>
      </c>
      <c r="BV480">
        <f t="shared" si="16"/>
        <v>3</v>
      </c>
      <c r="BW480" t="str">
        <f t="shared" si="38"/>
        <v/>
      </c>
      <c r="BX480" t="str">
        <f t="shared" si="17"/>
        <v/>
      </c>
      <c r="BY480" t="str">
        <f t="shared" si="25"/>
        <v/>
      </c>
      <c r="BZ480">
        <v>-0.58778915434205969</v>
      </c>
      <c r="CA480" t="s">
        <v>4485</v>
      </c>
      <c r="CB480" s="200" t="s">
        <v>4485</v>
      </c>
      <c r="CC480" s="212">
        <v>45449</v>
      </c>
      <c r="CD480" s="49">
        <v>45470</v>
      </c>
      <c r="CE480" s="50">
        <v>1774.8</v>
      </c>
      <c r="CG480" s="81" cm="1">
        <f t="array" ref="CG480">INDEX($AW$466:$AW$918, ROWS($AW$466:$AW$918) - ROW() + ROW($AW$466))</f>
        <v>44762</v>
      </c>
      <c r="CH480" s="3" cm="1">
        <f t="array" ref="CH480">INDEX($AX$466:$AX$918, ROWS($AX$466:$AX$918) - ROW() + ROW($AX$466))</f>
        <v>44770</v>
      </c>
      <c r="CI480" s="78" cm="1">
        <f t="array" ref="CI480">INDEX($CE$466:$CE$918, ROWS($CE$466:$CE$918) - ROW() + ROW($CE$466))</f>
        <v>1516.35</v>
      </c>
      <c r="CK480">
        <f t="shared" si="33"/>
        <v>-0.11198577121965979</v>
      </c>
      <c r="CL480">
        <f t="shared" si="18"/>
        <v>3</v>
      </c>
      <c r="CM480" t="str">
        <f t="shared" si="39"/>
        <v/>
      </c>
      <c r="CN480" t="str">
        <f t="shared" si="19"/>
        <v/>
      </c>
      <c r="CO480" t="str">
        <f t="shared" si="26"/>
        <v/>
      </c>
      <c r="CP480">
        <v>-0.11883541295305701</v>
      </c>
      <c r="CQ480" t="s">
        <v>4485</v>
      </c>
      <c r="CR480" s="200" t="s">
        <v>4485</v>
      </c>
      <c r="CS480" s="212">
        <v>45449</v>
      </c>
      <c r="CT480" s="49">
        <v>45470</v>
      </c>
      <c r="CU480" s="53">
        <v>832.1</v>
      </c>
      <c r="CW480" s="81" cm="1">
        <f t="array" ref="CW480">INDEX($AW$466:$AW$918, ROWS($AW$466:$AW$918) - ROW() + ROW($AW$466))</f>
        <v>44762</v>
      </c>
      <c r="CX480" s="3" cm="1">
        <f t="array" ref="CX480">INDEX($AX$466:$AX$918, ROWS($AX$466:$AX$918) - ROW() + ROW($AX$466))</f>
        <v>44770</v>
      </c>
      <c r="CY480" s="78" cm="1">
        <f t="array" ref="CY480">INDEX($CU$466:$CU$918, ROWS($CU$466:$CU$918) - ROW() + ROW($CU$466))</f>
        <v>357.25</v>
      </c>
      <c r="DA480">
        <f t="shared" si="27"/>
        <v>-1.107266435986159</v>
      </c>
      <c r="DB480">
        <f t="shared" si="20"/>
        <v>3</v>
      </c>
      <c r="DC480" t="str">
        <f t="shared" si="40"/>
        <v/>
      </c>
      <c r="DD480" t="str">
        <f t="shared" si="28"/>
        <v/>
      </c>
      <c r="DE480" t="str">
        <f t="shared" si="29"/>
        <v/>
      </c>
      <c r="DF480">
        <v>-0.95873280533556904</v>
      </c>
      <c r="DG480" t="s">
        <v>4485</v>
      </c>
      <c r="DH480" s="200" t="s">
        <v>4485</v>
      </c>
      <c r="DI480" s="212">
        <v>45449</v>
      </c>
      <c r="DJ480" s="49">
        <v>45470</v>
      </c>
      <c r="DK480" s="53">
        <v>587.25</v>
      </c>
      <c r="DM480" s="81" cm="1">
        <f t="array" ref="DM480">INDEX($AW$466:$AW$918, ROWS($AW$466:$AW$918) - ROW() + ROW($AW$466))</f>
        <v>44762</v>
      </c>
      <c r="DN480" s="3" cm="1">
        <f t="array" ref="DN480">INDEX($AX$466:$AX$918, ROWS($AX$466:$AX$918) - ROW() + ROW($AX$466))</f>
        <v>44770</v>
      </c>
      <c r="DO480" s="78" cm="1">
        <f t="array" ref="DO480">INDEX($DK$466:$DK$918, ROWS($DK$466:$DK$918) - ROW() + ROW($DK$466))</f>
        <v>317.35000000000002</v>
      </c>
      <c r="DQ480">
        <f t="shared" si="30"/>
        <v>-3.1501023783262215E-2</v>
      </c>
      <c r="DR480">
        <f t="shared" si="22"/>
        <v>3</v>
      </c>
      <c r="DS480" t="str">
        <f t="shared" si="41"/>
        <v/>
      </c>
      <c r="DT480" t="str">
        <f t="shared" si="31"/>
        <v/>
      </c>
      <c r="DU480" t="str">
        <f t="shared" si="32"/>
        <v/>
      </c>
      <c r="DV480">
        <v>5.8145766345123233</v>
      </c>
      <c r="DW480" t="s">
        <v>4485</v>
      </c>
      <c r="DX480" s="200" t="s">
        <v>4485</v>
      </c>
    </row>
    <row r="481" spans="1:128" ht="15.75" thickBot="1" x14ac:dyDescent="0.3">
      <c r="A481" s="42">
        <v>45448</v>
      </c>
      <c r="B481" s="35">
        <v>45470</v>
      </c>
      <c r="C481" s="36">
        <v>144.69999999999999</v>
      </c>
      <c r="E481" s="81" cm="1">
        <f t="array" ref="E481">INDEX($A$466:$A$918, ROWS($A$466:$A$918) - ROW() + ROW($A$466))</f>
        <v>44763</v>
      </c>
      <c r="F481" s="44" cm="1">
        <f t="array" ref="F481">INDEX($B$466:$B$918, ROWS($B$466:$B$918) - ROW() + ROW($B$466))</f>
        <v>44770</v>
      </c>
      <c r="G481" s="45" cm="1">
        <f t="array" ref="G481">INDEX($C$466:$C$918, ROWS($C$466:$C$918) - ROW() + ROW($C$466))</f>
        <v>160.19999999999999</v>
      </c>
      <c r="I481">
        <f t="shared" si="4"/>
        <v>1.2962377489724837</v>
      </c>
      <c r="J481">
        <f t="shared" si="0"/>
        <v>4</v>
      </c>
      <c r="K481">
        <f t="shared" si="34"/>
        <v>6.4805583250249255</v>
      </c>
      <c r="L481" t="str">
        <f t="shared" si="5"/>
        <v/>
      </c>
      <c r="M481" t="str">
        <f t="shared" si="6"/>
        <v/>
      </c>
      <c r="N481">
        <v>1.4896988906497588</v>
      </c>
      <c r="O481">
        <v>6.5557404326123088</v>
      </c>
      <c r="P481" s="200" t="s">
        <v>4485</v>
      </c>
      <c r="Q481" s="35">
        <v>45448</v>
      </c>
      <c r="R481" s="35">
        <v>45470</v>
      </c>
      <c r="S481" s="37">
        <v>38697.25</v>
      </c>
      <c r="U481" s="81" cm="1">
        <f t="array" ref="U481">INDEX($Q$466:$Q$918, ROWS($Q$466:$Q$918) - ROW() + ROW($Q$466))</f>
        <v>44763</v>
      </c>
      <c r="V481" s="3" cm="1">
        <f t="array" ref="V481">INDEX($R$466:$R$918, ROWS($R$466:$R$918) - ROW() + ROW($R$466))</f>
        <v>44770</v>
      </c>
      <c r="W481" s="78" cm="1">
        <f t="array" ref="W481">INDEX($S$466:$S$918, ROWS($S$466:$S$918) - ROW() + ROW($S$466))</f>
        <v>45120.5</v>
      </c>
      <c r="Y481">
        <f t="shared" si="7"/>
        <v>2.283211639120168</v>
      </c>
      <c r="Z481">
        <f t="shared" si="1"/>
        <v>4</v>
      </c>
      <c r="AA481">
        <f t="shared" si="35"/>
        <v>3.2247068526307552</v>
      </c>
      <c r="AB481" t="str">
        <f t="shared" si="8"/>
        <v/>
      </c>
      <c r="AC481" t="str">
        <f t="shared" si="9"/>
        <v/>
      </c>
      <c r="AD481">
        <v>2.5816761686534391</v>
      </c>
      <c r="AE481">
        <v>3.3012966886310577</v>
      </c>
      <c r="AF481" s="200" t="s">
        <v>4485</v>
      </c>
      <c r="AG481" s="35">
        <v>45448</v>
      </c>
      <c r="AH481" s="35">
        <v>45470</v>
      </c>
      <c r="AI481" s="36">
        <v>341.55</v>
      </c>
      <c r="AK481" s="81" cm="1">
        <f t="array" ref="AK481">INDEX($AG$466:$AG$918, ROWS($AG$466:$AG$918) - ROW() + ROW($AG$466))</f>
        <v>44763</v>
      </c>
      <c r="AL481" s="3" cm="1">
        <f t="array" ref="AL481">INDEX($AH$466:$AH$918, ROWS($AH$466:$AH$918) - ROW() + ROW($AH$466))</f>
        <v>44770</v>
      </c>
      <c r="AM481" s="78" cm="1">
        <f t="array" ref="AM481">INDEX($AI$466:$AI$918, ROWS($AI$466:$AI$918) - ROW() + ROW($AI$466))</f>
        <v>150.85</v>
      </c>
      <c r="AO481">
        <f t="shared" si="10"/>
        <v>0.23255813953487994</v>
      </c>
      <c r="AP481">
        <f t="shared" si="2"/>
        <v>4</v>
      </c>
      <c r="AQ481">
        <f t="shared" si="36"/>
        <v>1.6852039096730707</v>
      </c>
      <c r="AR481" t="str">
        <f t="shared" si="11"/>
        <v/>
      </c>
      <c r="AS481" t="str">
        <f t="shared" si="12"/>
        <v/>
      </c>
      <c r="AT481">
        <v>-0.18303843807200204</v>
      </c>
      <c r="AU481">
        <v>2.8284098051539912</v>
      </c>
      <c r="AV481" s="200" t="s">
        <v>4485</v>
      </c>
      <c r="AW481" s="35">
        <v>45448</v>
      </c>
      <c r="AX481" s="35">
        <v>45470</v>
      </c>
      <c r="AY481" s="36">
        <v>261.7</v>
      </c>
      <c r="BA481" s="81" cm="1">
        <f t="array" ref="BA481">INDEX($AW$466:$AW$918, ROWS($AW$466:$AW$918) - ROW() + ROW($AW$466))</f>
        <v>44763</v>
      </c>
      <c r="BB481" s="3" cm="1">
        <f t="array" ref="BB481">INDEX($AX$466:$AX$918, ROWS($AX$466:$AX$918) - ROW() + ROW($AX$466))</f>
        <v>44770</v>
      </c>
      <c r="BC481" s="78" cm="1">
        <f t="array" ref="BC481">INDEX($AY$466:$AY$918, ROWS($AY$466:$AY$918) - ROW() + ROW($AY$466))</f>
        <v>269.3</v>
      </c>
      <c r="BE481">
        <f t="shared" si="13"/>
        <v>5.5250783699059651</v>
      </c>
      <c r="BF481">
        <f t="shared" si="3"/>
        <v>4</v>
      </c>
      <c r="BG481">
        <f t="shared" si="37"/>
        <v>13.365607240580928</v>
      </c>
      <c r="BH481" t="str">
        <f t="shared" si="14"/>
        <v/>
      </c>
      <c r="BI481" t="str">
        <f t="shared" si="15"/>
        <v/>
      </c>
      <c r="BJ481">
        <v>1.1416744558686165</v>
      </c>
      <c r="BK481">
        <v>3.7815989586901444</v>
      </c>
      <c r="BL481" s="200" t="s">
        <v>4485</v>
      </c>
      <c r="BM481" s="212">
        <v>45448</v>
      </c>
      <c r="BN481" s="49">
        <v>45470</v>
      </c>
      <c r="BO481" s="50">
        <v>1393.9</v>
      </c>
      <c r="BQ481" s="81" cm="1">
        <f t="array" ref="BQ481">INDEX($AW$466:$AW$918, ROWS($AW$466:$AW$918) - ROW() + ROW($AW$466))</f>
        <v>44763</v>
      </c>
      <c r="BR481" s="3" cm="1">
        <f t="array" ref="BR481">INDEX($AX$466:$AX$918, ROWS($AX$466:$AX$918) - ROW() + ROW($AX$466))</f>
        <v>44770</v>
      </c>
      <c r="BS481" s="78" cm="1">
        <f t="array" ref="BS481">INDEX($BO$466:$BO$918, ROWS($BO$466:$BO$918) - ROW() + ROW($BO$466))</f>
        <v>1171</v>
      </c>
      <c r="BU481">
        <f t="shared" si="24"/>
        <v>-1.218946391665616</v>
      </c>
      <c r="BV481">
        <f t="shared" si="16"/>
        <v>4</v>
      </c>
      <c r="BW481">
        <f t="shared" si="38"/>
        <v>2.7869212201009437</v>
      </c>
      <c r="BX481" t="str">
        <f t="shared" si="17"/>
        <v/>
      </c>
      <c r="BY481" t="str">
        <f t="shared" si="25"/>
        <v/>
      </c>
      <c r="BZ481">
        <v>0.54358191874881223</v>
      </c>
      <c r="CA481">
        <v>-3.2574784364103508</v>
      </c>
      <c r="CB481" s="200" t="s">
        <v>4485</v>
      </c>
      <c r="CC481" s="212">
        <v>45448</v>
      </c>
      <c r="CD481" s="49">
        <v>45470</v>
      </c>
      <c r="CE481" s="50">
        <v>1736.75</v>
      </c>
      <c r="CG481" s="81" cm="1">
        <f t="array" ref="CG481">INDEX($AW$466:$AW$918, ROWS($AW$466:$AW$918) - ROW() + ROW($AW$466))</f>
        <v>44763</v>
      </c>
      <c r="CH481" s="3" cm="1">
        <f t="array" ref="CH481">INDEX($AX$466:$AX$918, ROWS($AX$466:$AX$918) - ROW() + ROW($AX$466))</f>
        <v>44770</v>
      </c>
      <c r="CI481" s="78" cm="1">
        <f t="array" ref="CI481">INDEX($CE$466:$CE$918, ROWS($CE$466:$CE$918) - ROW() + ROW($CE$466))</f>
        <v>1545.6</v>
      </c>
      <c r="CK481">
        <f t="shared" si="33"/>
        <v>1.928974181422495</v>
      </c>
      <c r="CL481">
        <f t="shared" si="18"/>
        <v>4</v>
      </c>
      <c r="CM481">
        <f t="shared" si="39"/>
        <v>6.9693404387846787</v>
      </c>
      <c r="CN481" t="str">
        <f t="shared" si="19"/>
        <v/>
      </c>
      <c r="CO481" t="str">
        <f t="shared" si="26"/>
        <v/>
      </c>
      <c r="CP481">
        <v>1.7747372595677116</v>
      </c>
      <c r="CQ481">
        <v>6.9196583570585446</v>
      </c>
      <c r="CR481" s="200" t="s">
        <v>4485</v>
      </c>
      <c r="CS481" s="212">
        <v>45448</v>
      </c>
      <c r="CT481" s="49">
        <v>45470</v>
      </c>
      <c r="CU481" s="53">
        <v>797.95</v>
      </c>
      <c r="CW481" s="81" cm="1">
        <f t="array" ref="CW481">INDEX($AW$466:$AW$918, ROWS($AW$466:$AW$918) - ROW() + ROW($AW$466))</f>
        <v>44763</v>
      </c>
      <c r="CX481" s="3" cm="1">
        <f t="array" ref="CX481">INDEX($AX$466:$AX$918, ROWS($AX$466:$AX$918) - ROW() + ROW($AX$466))</f>
        <v>44770</v>
      </c>
      <c r="CY481" s="78" cm="1">
        <f t="array" ref="CY481">INDEX($CU$466:$CU$918, ROWS($CU$466:$CU$918) - ROW() + ROW($CU$466))</f>
        <v>360.35</v>
      </c>
      <c r="DA481">
        <f t="shared" si="27"/>
        <v>0.86773967809657737</v>
      </c>
      <c r="DB481">
        <f t="shared" si="20"/>
        <v>4</v>
      </c>
      <c r="DC481">
        <f t="shared" si="40"/>
        <v>3.3706253585771657</v>
      </c>
      <c r="DD481" t="str">
        <f t="shared" si="28"/>
        <v/>
      </c>
      <c r="DE481" t="str">
        <f t="shared" si="29"/>
        <v/>
      </c>
      <c r="DF481">
        <v>1.1784511784511913</v>
      </c>
      <c r="DG481">
        <v>3.457179744656437</v>
      </c>
      <c r="DH481" s="200" t="s">
        <v>4485</v>
      </c>
      <c r="DI481" s="212">
        <v>45448</v>
      </c>
      <c r="DJ481" s="49">
        <v>45470</v>
      </c>
      <c r="DK481" s="53">
        <v>583.5</v>
      </c>
      <c r="DM481" s="81" cm="1">
        <f t="array" ref="DM481">INDEX($AW$466:$AW$918, ROWS($AW$466:$AW$918) - ROW() + ROW($AW$466))</f>
        <v>44763</v>
      </c>
      <c r="DN481" s="3" cm="1">
        <f t="array" ref="DN481">INDEX($AX$466:$AX$918, ROWS($AX$466:$AX$918) - ROW() + ROW($AX$466))</f>
        <v>44770</v>
      </c>
      <c r="DO481" s="78" cm="1">
        <f t="array" ref="DO481">INDEX($DK$466:$DK$918, ROWS($DK$466:$DK$918) - ROW() + ROW($DK$466))</f>
        <v>323.05</v>
      </c>
      <c r="DQ481">
        <f t="shared" si="30"/>
        <v>1.7961241531432137</v>
      </c>
      <c r="DR481">
        <f t="shared" si="22"/>
        <v>4</v>
      </c>
      <c r="DS481">
        <f t="shared" si="41"/>
        <v>5.1252847380410023</v>
      </c>
      <c r="DT481" t="str">
        <f t="shared" si="31"/>
        <v/>
      </c>
      <c r="DU481" t="str">
        <f t="shared" si="32"/>
        <v/>
      </c>
      <c r="DV481">
        <v>1.6713091922005632</v>
      </c>
      <c r="DW481">
        <v>12.780898876404494</v>
      </c>
      <c r="DX481" s="200" t="s">
        <v>4485</v>
      </c>
    </row>
    <row r="482" spans="1:128" ht="15.75" thickBot="1" x14ac:dyDescent="0.3">
      <c r="A482" s="42">
        <v>45447</v>
      </c>
      <c r="B482" s="35">
        <v>45470</v>
      </c>
      <c r="C482" s="36">
        <v>135.80000000000001</v>
      </c>
      <c r="E482" s="81" cm="1">
        <f t="array" ref="E482">INDEX($A$466:$A$918, ROWS($A$466:$A$918) - ROW() + ROW($A$466))</f>
        <v>44764</v>
      </c>
      <c r="F482" s="44" cm="1">
        <f t="array" ref="F482">INDEX($B$466:$B$918, ROWS($B$466:$B$918) - ROW() + ROW($B$466))</f>
        <v>44770</v>
      </c>
      <c r="G482" s="45" cm="1">
        <f t="array" ref="G482">INDEX($C$466:$C$918, ROWS($C$466:$C$918) - ROW() + ROW($C$466))</f>
        <v>164.35</v>
      </c>
      <c r="I482">
        <f t="shared" si="4"/>
        <v>2.5905118601747854</v>
      </c>
      <c r="J482">
        <f t="shared" si="0"/>
        <v>5</v>
      </c>
      <c r="K482" t="str">
        <f t="shared" si="34"/>
        <v/>
      </c>
      <c r="L482" t="str">
        <f t="shared" si="5"/>
        <v/>
      </c>
      <c r="M482" t="str">
        <f t="shared" si="6"/>
        <v/>
      </c>
      <c r="N482">
        <v>2.4672079950031338</v>
      </c>
      <c r="O482" t="s">
        <v>4485</v>
      </c>
      <c r="P482" s="200" t="s">
        <v>4485</v>
      </c>
      <c r="Q482" s="35">
        <v>45447</v>
      </c>
      <c r="R482" s="35">
        <v>45470</v>
      </c>
      <c r="S482" s="37">
        <v>36305.800000000003</v>
      </c>
      <c r="U482" s="81" cm="1">
        <f t="array" ref="U482">INDEX($Q$466:$Q$918, ROWS($Q$466:$Q$918) - ROW() + ROW($Q$466))</f>
        <v>44764</v>
      </c>
      <c r="V482" s="3" cm="1">
        <f t="array" ref="V482">INDEX($R$466:$R$918, ROWS($R$466:$R$918) - ROW() + ROW($R$466))</f>
        <v>44770</v>
      </c>
      <c r="W482" s="78" cm="1">
        <f t="array" ref="W482">INDEX($S$466:$S$918, ROWS($S$466:$S$918) - ROW() + ROW($S$466))</f>
        <v>45475.65</v>
      </c>
      <c r="Y482">
        <f t="shared" si="7"/>
        <v>0.78711450449352616</v>
      </c>
      <c r="Z482">
        <f t="shared" si="1"/>
        <v>5</v>
      </c>
      <c r="AA482" t="str">
        <f t="shared" si="35"/>
        <v/>
      </c>
      <c r="AB482" t="str">
        <f t="shared" si="8"/>
        <v/>
      </c>
      <c r="AC482" t="str">
        <f t="shared" si="9"/>
        <v/>
      </c>
      <c r="AD482">
        <v>0.47854364951856909</v>
      </c>
      <c r="AE482" t="s">
        <v>4485</v>
      </c>
      <c r="AF482" s="200" t="s">
        <v>4485</v>
      </c>
      <c r="AG482" s="35">
        <v>45447</v>
      </c>
      <c r="AH482" s="35">
        <v>45470</v>
      </c>
      <c r="AI482" s="36">
        <v>332.75</v>
      </c>
      <c r="AK482" s="81" cm="1">
        <f t="array" ref="AK482">INDEX($AG$466:$AG$918, ROWS($AG$466:$AG$918) - ROW() + ROW($AG$466))</f>
        <v>44764</v>
      </c>
      <c r="AL482" s="3" cm="1">
        <f t="array" ref="AL482">INDEX($AH$466:$AH$918, ROWS($AH$466:$AH$918) - ROW() + ROW($AH$466))</f>
        <v>44770</v>
      </c>
      <c r="AM482" s="78" cm="1">
        <f t="array" ref="AM482">INDEX($AI$466:$AI$918, ROWS($AI$466:$AI$918) - ROW() + ROW($AI$466))</f>
        <v>149.1</v>
      </c>
      <c r="AO482">
        <f t="shared" si="10"/>
        <v>-1.1600928074245942</v>
      </c>
      <c r="AP482">
        <f t="shared" si="2"/>
        <v>5</v>
      </c>
      <c r="AQ482" t="str">
        <f t="shared" si="36"/>
        <v/>
      </c>
      <c r="AR482" t="str">
        <f t="shared" si="11"/>
        <v/>
      </c>
      <c r="AS482" t="str">
        <f t="shared" si="12"/>
        <v/>
      </c>
      <c r="AT482">
        <v>-0.85574572127139703</v>
      </c>
      <c r="AU482" t="s">
        <v>4485</v>
      </c>
      <c r="AV482" s="200" t="s">
        <v>4485</v>
      </c>
      <c r="AW482" s="35">
        <v>45447</v>
      </c>
      <c r="AX482" s="35">
        <v>45470</v>
      </c>
      <c r="AY482" s="36">
        <v>256.39999999999998</v>
      </c>
      <c r="BA482" s="81" cm="1">
        <f t="array" ref="BA482">INDEX($AW$466:$AW$918, ROWS($AW$466:$AW$918) - ROW() + ROW($AW$466))</f>
        <v>44764</v>
      </c>
      <c r="BB482" s="3" cm="1">
        <f t="array" ref="BB482">INDEX($AX$466:$AX$918, ROWS($AX$466:$AX$918) - ROW() + ROW($AX$466))</f>
        <v>44770</v>
      </c>
      <c r="BC482" s="78" cm="1">
        <f t="array" ref="BC482">INDEX($AY$466:$AY$918, ROWS($AY$466:$AY$918) - ROW() + ROW($AY$466))</f>
        <v>267.5</v>
      </c>
      <c r="BE482">
        <f t="shared" si="13"/>
        <v>-0.6683995544003013</v>
      </c>
      <c r="BF482">
        <f t="shared" si="3"/>
        <v>5</v>
      </c>
      <c r="BG482" t="str">
        <f t="shared" si="37"/>
        <v/>
      </c>
      <c r="BH482" t="str">
        <f t="shared" si="14"/>
        <v/>
      </c>
      <c r="BI482" t="str">
        <f t="shared" si="15"/>
        <v/>
      </c>
      <c r="BJ482">
        <v>-0.88454683477457863</v>
      </c>
      <c r="BK482" t="s">
        <v>4485</v>
      </c>
      <c r="BL482" s="200" t="s">
        <v>4485</v>
      </c>
      <c r="BM482" s="212">
        <v>45447</v>
      </c>
      <c r="BN482" s="49">
        <v>45470</v>
      </c>
      <c r="BO482" s="50">
        <v>1341.3</v>
      </c>
      <c r="BQ482" s="81" cm="1">
        <f t="array" ref="BQ482">INDEX($AW$466:$AW$918, ROWS($AW$466:$AW$918) - ROW() + ROW($AW$466))</f>
        <v>44764</v>
      </c>
      <c r="BR482" s="3" cm="1">
        <f t="array" ref="BR482">INDEX($AX$466:$AX$918, ROWS($AX$466:$AX$918) - ROW() + ROW($AX$466))</f>
        <v>44770</v>
      </c>
      <c r="BS482" s="78" cm="1">
        <f t="array" ref="BS482">INDEX($BO$466:$BO$918, ROWS($BO$466:$BO$918) - ROW() + ROW($BO$466))</f>
        <v>1167</v>
      </c>
      <c r="BU482">
        <f t="shared" si="24"/>
        <v>-0.34158838599487618</v>
      </c>
      <c r="BV482">
        <f t="shared" si="16"/>
        <v>5</v>
      </c>
      <c r="BW482" t="str">
        <f t="shared" si="38"/>
        <v/>
      </c>
      <c r="BX482" t="str">
        <f t="shared" si="17"/>
        <v/>
      </c>
      <c r="BY482" t="str">
        <f t="shared" si="25"/>
        <v/>
      </c>
      <c r="BZ482">
        <v>-1.3373802523000957</v>
      </c>
      <c r="CA482" t="s">
        <v>4485</v>
      </c>
      <c r="CB482" s="200" t="s">
        <v>4485</v>
      </c>
      <c r="CC482" s="212">
        <v>45447</v>
      </c>
      <c r="CD482" s="49">
        <v>45470</v>
      </c>
      <c r="CE482" s="50">
        <v>1692.55</v>
      </c>
      <c r="CG482" s="81" cm="1">
        <f t="array" ref="CG482">INDEX($AW$466:$AW$918, ROWS($AW$466:$AW$918) - ROW() + ROW($AW$466))</f>
        <v>44764</v>
      </c>
      <c r="CH482" s="3" cm="1">
        <f t="array" ref="CH482">INDEX($AX$466:$AX$918, ROWS($AX$466:$AX$918) - ROW() + ROW($AX$466))</f>
        <v>44770</v>
      </c>
      <c r="CI482" s="78" cm="1">
        <f t="array" ref="CI482">INDEX($CE$466:$CE$918, ROWS($CE$466:$CE$918) - ROW() + ROW($CE$466))</f>
        <v>1596.15</v>
      </c>
      <c r="CK482">
        <f t="shared" si="33"/>
        <v>3.2705745341615029</v>
      </c>
      <c r="CL482">
        <f t="shared" si="18"/>
        <v>5</v>
      </c>
      <c r="CM482" t="str">
        <f t="shared" si="39"/>
        <v/>
      </c>
      <c r="CN482" t="str">
        <f t="shared" si="19"/>
        <v/>
      </c>
      <c r="CO482" t="str">
        <f t="shared" si="26"/>
        <v/>
      </c>
      <c r="CP482">
        <v>3.6174703685663285</v>
      </c>
      <c r="CQ482" t="s">
        <v>4485</v>
      </c>
      <c r="CR482" s="200" t="s">
        <v>4485</v>
      </c>
      <c r="CS482" s="212">
        <v>45447</v>
      </c>
      <c r="CT482" s="49">
        <v>45470</v>
      </c>
      <c r="CU482" s="53">
        <v>765.15</v>
      </c>
      <c r="CW482" s="81" cm="1">
        <f t="array" ref="CW482">INDEX($AW$466:$AW$918, ROWS($AW$466:$AW$918) - ROW() + ROW($AW$466))</f>
        <v>44764</v>
      </c>
      <c r="CX482" s="3" cm="1">
        <f t="array" ref="CX482">INDEX($AX$466:$AX$918, ROWS($AX$466:$AX$918) - ROW() + ROW($AX$466))</f>
        <v>44770</v>
      </c>
      <c r="CY482" s="78" cm="1">
        <f t="array" ref="CY482">INDEX($CU$466:$CU$918, ROWS($CU$466:$CU$918) - ROW() + ROW($CU$466))</f>
        <v>361</v>
      </c>
      <c r="DA482">
        <f t="shared" si="27"/>
        <v>0.18038018593033917</v>
      </c>
      <c r="DB482">
        <f t="shared" si="20"/>
        <v>5</v>
      </c>
      <c r="DC482" t="str">
        <f t="shared" si="40"/>
        <v/>
      </c>
      <c r="DD482" t="str">
        <f t="shared" si="28"/>
        <v/>
      </c>
      <c r="DE482" t="str">
        <f t="shared" si="29"/>
        <v/>
      </c>
      <c r="DF482">
        <v>-0.12479201331116069</v>
      </c>
      <c r="DG482" t="s">
        <v>4485</v>
      </c>
      <c r="DH482" s="200" t="s">
        <v>4485</v>
      </c>
      <c r="DI482" s="212">
        <v>45447</v>
      </c>
      <c r="DJ482" s="49">
        <v>45470</v>
      </c>
      <c r="DK482" s="53">
        <v>582.1</v>
      </c>
      <c r="DM482" s="81" cm="1">
        <f t="array" ref="DM482">INDEX($AW$466:$AW$918, ROWS($AW$466:$AW$918) - ROW() + ROW($AW$466))</f>
        <v>44764</v>
      </c>
      <c r="DN482" s="3" cm="1">
        <f t="array" ref="DN482">INDEX($AX$466:$AX$918, ROWS($AX$466:$AX$918) - ROW() + ROW($AX$466))</f>
        <v>44770</v>
      </c>
      <c r="DO482" s="78" cm="1">
        <f t="array" ref="DO482">INDEX($DK$466:$DK$918, ROWS($DK$466:$DK$918) - ROW() + ROW($DK$466))</f>
        <v>320.55</v>
      </c>
      <c r="DQ482">
        <f t="shared" si="30"/>
        <v>-0.77387401331063299</v>
      </c>
      <c r="DR482">
        <f t="shared" si="22"/>
        <v>5</v>
      </c>
      <c r="DS482" t="str">
        <f t="shared" si="41"/>
        <v/>
      </c>
      <c r="DT482" t="str">
        <f t="shared" si="31"/>
        <v/>
      </c>
      <c r="DU482" t="str">
        <f t="shared" si="32"/>
        <v/>
      </c>
      <c r="DV482">
        <v>-2.5902864259028586</v>
      </c>
      <c r="DW482" t="s">
        <v>4485</v>
      </c>
      <c r="DX482" s="200" t="s">
        <v>4485</v>
      </c>
    </row>
    <row r="483" spans="1:128" ht="15.75" thickBot="1" x14ac:dyDescent="0.3">
      <c r="A483" s="42">
        <v>45446</v>
      </c>
      <c r="B483" s="35">
        <v>45470</v>
      </c>
      <c r="C483" s="36">
        <v>147.94999999999999</v>
      </c>
      <c r="E483" s="81" cm="1">
        <f t="array" ref="E483">INDEX($A$466:$A$918, ROWS($A$466:$A$918) - ROW() + ROW($A$466))</f>
        <v>44767</v>
      </c>
      <c r="F483" s="44" cm="1">
        <f t="array" ref="F483">INDEX($B$466:$B$918, ROWS($B$466:$B$918) - ROW() + ROW($B$466))</f>
        <v>44770</v>
      </c>
      <c r="G483" s="45" cm="1">
        <f t="array" ref="G483">INDEX($C$466:$C$918, ROWS($C$466:$C$918) - ROW() + ROW($C$466))</f>
        <v>162.30000000000001</v>
      </c>
      <c r="I483">
        <f t="shared" si="4"/>
        <v>-1.2473379981746171</v>
      </c>
      <c r="J483">
        <f t="shared" si="0"/>
        <v>1</v>
      </c>
      <c r="K483" t="str">
        <f t="shared" si="34"/>
        <v/>
      </c>
      <c r="L483" t="str">
        <f t="shared" si="5"/>
        <v/>
      </c>
      <c r="M483" t="str">
        <f t="shared" si="6"/>
        <v/>
      </c>
      <c r="N483">
        <v>-1.5239256324291373</v>
      </c>
      <c r="O483" t="s">
        <v>4485</v>
      </c>
      <c r="P483" s="200" t="s">
        <v>4485</v>
      </c>
      <c r="Q483" s="35">
        <v>45446</v>
      </c>
      <c r="R483" s="35">
        <v>45470</v>
      </c>
      <c r="S483" s="37">
        <v>36573.65</v>
      </c>
      <c r="U483" s="81" cm="1">
        <f t="array" ref="U483">INDEX($Q$466:$Q$918, ROWS($Q$466:$Q$918) - ROW() + ROW($Q$466))</f>
        <v>44767</v>
      </c>
      <c r="V483" s="3" cm="1">
        <f t="array" ref="V483">INDEX($R$466:$R$918, ROWS($R$466:$R$918) - ROW() + ROW($R$466))</f>
        <v>44770</v>
      </c>
      <c r="W483" s="78" cm="1">
        <f t="array" ref="W483">INDEX($S$466:$S$918, ROWS($S$466:$S$918) - ROW() + ROW($S$466))</f>
        <v>45640.05</v>
      </c>
      <c r="Y483">
        <f t="shared" si="7"/>
        <v>0.36151214990880054</v>
      </c>
      <c r="Z483">
        <f t="shared" si="1"/>
        <v>1</v>
      </c>
      <c r="AA483" t="str">
        <f t="shared" si="35"/>
        <v/>
      </c>
      <c r="AB483" t="str">
        <f t="shared" si="8"/>
        <v/>
      </c>
      <c r="AC483" t="str">
        <f t="shared" si="9"/>
        <v/>
      </c>
      <c r="AD483">
        <v>0.60506214375272138</v>
      </c>
      <c r="AE483" t="s">
        <v>4485</v>
      </c>
      <c r="AF483" s="200" t="s">
        <v>4485</v>
      </c>
      <c r="AG483" s="35">
        <v>45446</v>
      </c>
      <c r="AH483" s="35">
        <v>45470</v>
      </c>
      <c r="AI483" s="36">
        <v>394.1</v>
      </c>
      <c r="AK483" s="81" cm="1">
        <f t="array" ref="AK483">INDEX($AG$466:$AG$918, ROWS($AG$466:$AG$918) - ROW() + ROW($AG$466))</f>
        <v>44767</v>
      </c>
      <c r="AL483" s="3" cm="1">
        <f t="array" ref="AL483">INDEX($AH$466:$AH$918, ROWS($AH$466:$AH$918) - ROW() + ROW($AH$466))</f>
        <v>44770</v>
      </c>
      <c r="AM483" s="78" cm="1">
        <f t="array" ref="AM483">INDEX($AI$466:$AI$918, ROWS($AI$466:$AI$918) - ROW() + ROW($AI$466))</f>
        <v>149.94999999999999</v>
      </c>
      <c r="AO483">
        <f t="shared" si="10"/>
        <v>0.57008718980549589</v>
      </c>
      <c r="AP483">
        <f t="shared" si="2"/>
        <v>1</v>
      </c>
      <c r="AQ483" t="str">
        <f t="shared" si="36"/>
        <v/>
      </c>
      <c r="AR483" t="str">
        <f t="shared" si="11"/>
        <v/>
      </c>
      <c r="AS483" t="str">
        <f t="shared" si="12"/>
        <v/>
      </c>
      <c r="AT483">
        <v>-1.5413070283600494</v>
      </c>
      <c r="AU483" t="s">
        <v>4485</v>
      </c>
      <c r="AV483" s="200" t="s">
        <v>4485</v>
      </c>
      <c r="AW483" s="35">
        <v>45446</v>
      </c>
      <c r="AX483" s="35">
        <v>45470</v>
      </c>
      <c r="AY483" s="36">
        <v>320.39999999999998</v>
      </c>
      <c r="BA483" s="81" cm="1">
        <f t="array" ref="BA483">INDEX($AW$466:$AW$918, ROWS($AW$466:$AW$918) - ROW() + ROW($AW$466))</f>
        <v>44767</v>
      </c>
      <c r="BB483" s="3" cm="1">
        <f t="array" ref="BB483">INDEX($AX$466:$AX$918, ROWS($AX$466:$AX$918) - ROW() + ROW($AX$466))</f>
        <v>44770</v>
      </c>
      <c r="BC483" s="78" cm="1">
        <f t="array" ref="BC483">INDEX($AY$466:$AY$918, ROWS($AY$466:$AY$918) - ROW() + ROW($AY$466))</f>
        <v>270.5</v>
      </c>
      <c r="BE483">
        <f t="shared" si="13"/>
        <v>1.1214953271028036</v>
      </c>
      <c r="BF483">
        <f t="shared" si="3"/>
        <v>1</v>
      </c>
      <c r="BG483" t="str">
        <f t="shared" si="37"/>
        <v/>
      </c>
      <c r="BH483" t="str">
        <f t="shared" si="14"/>
        <v/>
      </c>
      <c r="BI483" t="str">
        <f t="shared" si="15"/>
        <v/>
      </c>
      <c r="BJ483">
        <v>-0.9723609723609663</v>
      </c>
      <c r="BK483" t="s">
        <v>4485</v>
      </c>
      <c r="BL483" s="200" t="s">
        <v>4485</v>
      </c>
      <c r="BM483" s="212">
        <v>45446</v>
      </c>
      <c r="BN483" s="49">
        <v>45470</v>
      </c>
      <c r="BO483" s="50">
        <v>1401.8</v>
      </c>
      <c r="BQ483" s="81" cm="1">
        <f t="array" ref="BQ483">INDEX($AW$466:$AW$918, ROWS($AW$466:$AW$918) - ROW() + ROW($AW$466))</f>
        <v>44767</v>
      </c>
      <c r="BR483" s="3" cm="1">
        <f t="array" ref="BR483">INDEX($AX$466:$AX$918, ROWS($AX$466:$AX$918) - ROW() + ROW($AX$466))</f>
        <v>44770</v>
      </c>
      <c r="BS483" s="78" cm="1">
        <f t="array" ref="BS483">INDEX($BO$466:$BO$918, ROWS($BO$466:$BO$918) - ROW() + ROW($BO$466))</f>
        <v>1147.25</v>
      </c>
      <c r="BU483">
        <f t="shared" si="24"/>
        <v>-1.6923736075407025</v>
      </c>
      <c r="BV483">
        <f t="shared" si="16"/>
        <v>1</v>
      </c>
      <c r="BW483" t="str">
        <f t="shared" si="38"/>
        <v/>
      </c>
      <c r="BX483" t="str">
        <f t="shared" si="17"/>
        <v/>
      </c>
      <c r="BY483" t="str">
        <f t="shared" si="25"/>
        <v/>
      </c>
      <c r="BZ483">
        <v>-3.9223226302634173</v>
      </c>
      <c r="CA483" t="s">
        <v>4485</v>
      </c>
      <c r="CB483" s="200" t="s">
        <v>4485</v>
      </c>
      <c r="CC483" s="212">
        <v>45446</v>
      </c>
      <c r="CD483" s="49">
        <v>45470</v>
      </c>
      <c r="CE483" s="50">
        <v>1867.75</v>
      </c>
      <c r="CG483" s="81" cm="1">
        <f t="array" ref="CG483">INDEX($AW$466:$AW$918, ROWS($AW$466:$AW$918) - ROW() + ROW($AW$466))</f>
        <v>44767</v>
      </c>
      <c r="CH483" s="3" cm="1">
        <f t="array" ref="CH483">INDEX($AX$466:$AX$918, ROWS($AX$466:$AX$918) - ROW() + ROW($AX$466))</f>
        <v>44770</v>
      </c>
      <c r="CI483" s="78" cm="1">
        <f t="array" ref="CI483">INDEX($CE$466:$CE$918, ROWS($CE$466:$CE$918) - ROW() + ROW($CE$466))</f>
        <v>1551.45</v>
      </c>
      <c r="CK483">
        <f t="shared" si="33"/>
        <v>-2.8004886758763301</v>
      </c>
      <c r="CL483">
        <f t="shared" si="18"/>
        <v>1</v>
      </c>
      <c r="CM483" t="str">
        <f t="shared" si="39"/>
        <v/>
      </c>
      <c r="CN483" t="str">
        <f t="shared" si="19"/>
        <v/>
      </c>
      <c r="CO483" t="str">
        <f t="shared" si="26"/>
        <v/>
      </c>
      <c r="CP483">
        <v>-2.8643956250587634</v>
      </c>
      <c r="CQ483" t="s">
        <v>4485</v>
      </c>
      <c r="CR483" s="200" t="s">
        <v>4485</v>
      </c>
      <c r="CS483" s="212">
        <v>45446</v>
      </c>
      <c r="CT483" s="49">
        <v>45470</v>
      </c>
      <c r="CU483" s="53">
        <v>873.35</v>
      </c>
      <c r="CW483" s="81" cm="1">
        <f t="array" ref="CW483">INDEX($AW$466:$AW$918, ROWS($AW$466:$AW$918) - ROW() + ROW($AW$466))</f>
        <v>44767</v>
      </c>
      <c r="CX483" s="3" cm="1">
        <f t="array" ref="CX483">INDEX($AX$466:$AX$918, ROWS($AX$466:$AX$918) - ROW() + ROW($AX$466))</f>
        <v>44770</v>
      </c>
      <c r="CY483" s="78" cm="1">
        <f t="array" ref="CY483">INDEX($CU$466:$CU$918, ROWS($CU$466:$CU$918) - ROW() + ROW($CU$466))</f>
        <v>358.15</v>
      </c>
      <c r="DA483">
        <f t="shared" si="27"/>
        <v>-0.78947368421053254</v>
      </c>
      <c r="DB483">
        <f t="shared" si="20"/>
        <v>1</v>
      </c>
      <c r="DC483" t="str">
        <f t="shared" si="40"/>
        <v/>
      </c>
      <c r="DD483" t="str">
        <f t="shared" si="28"/>
        <v/>
      </c>
      <c r="DE483" t="str">
        <f t="shared" si="29"/>
        <v/>
      </c>
      <c r="DF483">
        <v>-0.77745383867831586</v>
      </c>
      <c r="DG483" t="s">
        <v>4485</v>
      </c>
      <c r="DH483" s="200" t="s">
        <v>4485</v>
      </c>
      <c r="DI483" s="212">
        <v>45446</v>
      </c>
      <c r="DJ483" s="49">
        <v>45470</v>
      </c>
      <c r="DK483" s="53">
        <v>671.3</v>
      </c>
      <c r="DM483" s="81" cm="1">
        <f t="array" ref="DM483">INDEX($AW$466:$AW$918, ROWS($AW$466:$AW$918) - ROW() + ROW($AW$466))</f>
        <v>44767</v>
      </c>
      <c r="DN483" s="3" cm="1">
        <f t="array" ref="DN483">INDEX($AX$466:$AX$918, ROWS($AX$466:$AX$918) - ROW() + ROW($AX$466))</f>
        <v>44770</v>
      </c>
      <c r="DO483" s="78" cm="1">
        <f t="array" ref="DO483">INDEX($DK$466:$DK$918, ROWS($DK$466:$DK$918) - ROW() + ROW($DK$466))</f>
        <v>317.75</v>
      </c>
      <c r="DQ483">
        <f t="shared" si="30"/>
        <v>-0.87349867415380167</v>
      </c>
      <c r="DR483">
        <f t="shared" si="22"/>
        <v>1</v>
      </c>
      <c r="DS483" t="str">
        <f t="shared" si="41"/>
        <v/>
      </c>
      <c r="DT483" t="str">
        <f t="shared" si="31"/>
        <v/>
      </c>
      <c r="DU483" t="str">
        <f t="shared" si="32"/>
        <v/>
      </c>
      <c r="DV483">
        <v>-4.6279723855791408</v>
      </c>
      <c r="DW483" t="s">
        <v>4485</v>
      </c>
      <c r="DX483" s="200" t="s">
        <v>4485</v>
      </c>
    </row>
    <row r="484" spans="1:128" ht="15.75" thickBot="1" x14ac:dyDescent="0.3">
      <c r="A484" s="38">
        <v>45442</v>
      </c>
      <c r="B484" s="39">
        <v>45442</v>
      </c>
      <c r="C484" s="40">
        <v>142.4</v>
      </c>
      <c r="E484" s="81" cm="1">
        <f t="array" ref="E484">INDEX($A$466:$A$918, ROWS($A$466:$A$918) - ROW() + ROW($A$466))</f>
        <v>44768</v>
      </c>
      <c r="F484" s="44" cm="1">
        <f t="array" ref="F484">INDEX($B$466:$B$918, ROWS($B$466:$B$918) - ROW() + ROW($B$466))</f>
        <v>44770</v>
      </c>
      <c r="G484" s="45" cm="1">
        <f t="array" ref="G484">INDEX($C$466:$C$918, ROWS($C$466:$C$918) - ROW() + ROW($C$466))</f>
        <v>162.75</v>
      </c>
      <c r="I484">
        <f t="shared" si="4"/>
        <v>0.27726432532346801</v>
      </c>
      <c r="J484">
        <f t="shared" si="0"/>
        <v>2</v>
      </c>
      <c r="K484" t="str">
        <f t="shared" si="34"/>
        <v/>
      </c>
      <c r="L484" t="str">
        <f t="shared" si="5"/>
        <v/>
      </c>
      <c r="M484" t="str">
        <f t="shared" si="6"/>
        <v/>
      </c>
      <c r="N484">
        <v>0.40235221293715706</v>
      </c>
      <c r="O484" t="s">
        <v>4485</v>
      </c>
      <c r="P484" s="200" t="s">
        <v>4485</v>
      </c>
      <c r="Q484" s="39">
        <v>45442</v>
      </c>
      <c r="R484" s="39">
        <v>45442</v>
      </c>
      <c r="S484" s="41">
        <v>38084.400000000001</v>
      </c>
      <c r="U484" s="81" cm="1">
        <f t="array" ref="U484">INDEX($Q$466:$Q$918, ROWS($Q$466:$Q$918) - ROW() + ROW($Q$466))</f>
        <v>44768</v>
      </c>
      <c r="V484" s="3" cm="1">
        <f t="array" ref="V484">INDEX($R$466:$R$918, ROWS($R$466:$R$918) - ROW() + ROW($R$466))</f>
        <v>44770</v>
      </c>
      <c r="W484" s="78" cm="1">
        <f t="array" ref="W484">INDEX($S$466:$S$918, ROWS($S$466:$S$918) - ROW() + ROW($S$466))</f>
        <v>46235.5</v>
      </c>
      <c r="Y484">
        <f t="shared" si="7"/>
        <v>1.3046655295075202</v>
      </c>
      <c r="Z484">
        <f t="shared" si="1"/>
        <v>2</v>
      </c>
      <c r="AA484" t="str">
        <f t="shared" si="35"/>
        <v/>
      </c>
      <c r="AB484" t="str">
        <f t="shared" si="8"/>
        <v/>
      </c>
      <c r="AC484" t="str">
        <f t="shared" si="9"/>
        <v/>
      </c>
      <c r="AD484">
        <v>1.2651040844601078</v>
      </c>
      <c r="AE484" t="s">
        <v>4485</v>
      </c>
      <c r="AF484" s="200" t="s">
        <v>4485</v>
      </c>
      <c r="AG484" s="39">
        <v>45442</v>
      </c>
      <c r="AH484" s="39">
        <v>45442</v>
      </c>
      <c r="AI484" s="40">
        <v>359.9</v>
      </c>
      <c r="AK484" s="81" cm="1">
        <f t="array" ref="AK484">INDEX($AG$466:$AG$918, ROWS($AG$466:$AG$918) - ROW() + ROW($AG$466))</f>
        <v>44768</v>
      </c>
      <c r="AL484" s="3" cm="1">
        <f t="array" ref="AL484">INDEX($AH$466:$AH$918, ROWS($AH$466:$AH$918) - ROW() + ROW($AH$466))</f>
        <v>44770</v>
      </c>
      <c r="AM484" s="78" cm="1">
        <f t="array" ref="AM484">INDEX($AI$466:$AI$918, ROWS($AI$466:$AI$918) - ROW() + ROW($AI$466))</f>
        <v>149.85</v>
      </c>
      <c r="AO484">
        <f t="shared" si="10"/>
        <v>-6.6688896298762471E-2</v>
      </c>
      <c r="AP484">
        <f t="shared" si="2"/>
        <v>2</v>
      </c>
      <c r="AQ484" t="str">
        <f t="shared" si="36"/>
        <v/>
      </c>
      <c r="AR484" t="str">
        <f t="shared" si="11"/>
        <v/>
      </c>
      <c r="AS484" t="str">
        <f t="shared" si="12"/>
        <v/>
      </c>
      <c r="AT484">
        <v>9.643080776455859</v>
      </c>
      <c r="AU484" t="s">
        <v>4485</v>
      </c>
      <c r="AV484" s="200" t="s">
        <v>4485</v>
      </c>
      <c r="AW484" s="39">
        <v>45442</v>
      </c>
      <c r="AX484" s="39">
        <v>45442</v>
      </c>
      <c r="AY484" s="40">
        <v>290.85000000000002</v>
      </c>
      <c r="BA484" s="81" cm="1">
        <f t="array" ref="BA484">INDEX($AW$466:$AW$918, ROWS($AW$466:$AW$918) - ROW() + ROW($AW$466))</f>
        <v>44768</v>
      </c>
      <c r="BB484" s="3" cm="1">
        <f t="array" ref="BB484">INDEX($AX$466:$AX$918, ROWS($AX$466:$AX$918) - ROW() + ROW($AX$466))</f>
        <v>44770</v>
      </c>
      <c r="BC484" s="78" cm="1">
        <f t="array" ref="BC484">INDEX($AY$466:$AY$918, ROWS($AY$466:$AY$918) - ROW() + ROW($AY$466))</f>
        <v>267.14999999999998</v>
      </c>
      <c r="BE484">
        <f t="shared" si="13"/>
        <v>-1.2384473197781969</v>
      </c>
      <c r="BF484">
        <f t="shared" si="3"/>
        <v>2</v>
      </c>
      <c r="BG484" t="str">
        <f t="shared" si="37"/>
        <v/>
      </c>
      <c r="BH484" t="str">
        <f t="shared" si="14"/>
        <v/>
      </c>
      <c r="BI484" t="str">
        <f t="shared" si="15"/>
        <v/>
      </c>
      <c r="BJ484">
        <v>-1.7687806846459198</v>
      </c>
      <c r="BK484" t="s">
        <v>4485</v>
      </c>
      <c r="BL484" s="200" t="s">
        <v>4485</v>
      </c>
      <c r="BM484" s="212">
        <v>45442</v>
      </c>
      <c r="BN484" s="49">
        <v>45442</v>
      </c>
      <c r="BO484" s="50">
        <v>1376.55</v>
      </c>
      <c r="BQ484" s="81" cm="1">
        <f t="array" ref="BQ484">INDEX($AW$466:$AW$918, ROWS($AW$466:$AW$918) - ROW() + ROW($AW$466))</f>
        <v>44768</v>
      </c>
      <c r="BR484" s="3" cm="1">
        <f t="array" ref="BR484">INDEX($AX$466:$AX$918, ROWS($AX$466:$AX$918) - ROW() + ROW($AX$466))</f>
        <v>44770</v>
      </c>
      <c r="BS484" s="78" cm="1">
        <f t="array" ref="BS484">INDEX($BO$466:$BO$918, ROWS($BO$466:$BO$918) - ROW() + ROW($BO$466))</f>
        <v>1140.5999999999999</v>
      </c>
      <c r="BU484">
        <f t="shared" si="24"/>
        <v>-0.57964698191327879</v>
      </c>
      <c r="BV484">
        <f t="shared" si="16"/>
        <v>2</v>
      </c>
      <c r="BW484" t="str">
        <f t="shared" si="38"/>
        <v/>
      </c>
      <c r="BX484" t="str">
        <f t="shared" si="17"/>
        <v/>
      </c>
      <c r="BY484" t="str">
        <f t="shared" si="25"/>
        <v/>
      </c>
      <c r="BZ484">
        <v>-5.5733440064038353</v>
      </c>
      <c r="CA484" t="s">
        <v>4485</v>
      </c>
      <c r="CB484" s="200" t="s">
        <v>4485</v>
      </c>
      <c r="CC484" s="212">
        <v>45442</v>
      </c>
      <c r="CD484" s="49">
        <v>45442</v>
      </c>
      <c r="CE484" s="50">
        <v>1762.5</v>
      </c>
      <c r="CG484" s="81" cm="1">
        <f t="array" ref="CG484">INDEX($AW$466:$AW$918, ROWS($AW$466:$AW$918) - ROW() + ROW($AW$466))</f>
        <v>44768</v>
      </c>
      <c r="CH484" s="3" cm="1">
        <f t="array" ref="CH484">INDEX($AX$466:$AX$918, ROWS($AX$466:$AX$918) - ROW() + ROW($AX$466))</f>
        <v>44770</v>
      </c>
      <c r="CI484" s="78" cm="1">
        <f t="array" ref="CI484">INDEX($CE$466:$CE$918, ROWS($CE$466:$CE$918) - ROW() + ROW($CE$466))</f>
        <v>1538.5</v>
      </c>
      <c r="CK484">
        <f t="shared" si="33"/>
        <v>-0.83470301975571526</v>
      </c>
      <c r="CL484">
        <f t="shared" si="18"/>
        <v>2</v>
      </c>
      <c r="CM484" t="str">
        <f t="shared" si="39"/>
        <v/>
      </c>
      <c r="CN484" t="str">
        <f t="shared" si="19"/>
        <v/>
      </c>
      <c r="CO484" t="str">
        <f t="shared" si="26"/>
        <v/>
      </c>
      <c r="CP484">
        <v>-0.98725600903371225</v>
      </c>
      <c r="CQ484" t="s">
        <v>4485</v>
      </c>
      <c r="CR484" s="200" t="s">
        <v>4485</v>
      </c>
      <c r="CS484" s="212">
        <v>45442</v>
      </c>
      <c r="CT484" s="49">
        <v>45442</v>
      </c>
      <c r="CU484" s="53">
        <v>801.5</v>
      </c>
      <c r="CW484" s="81" cm="1">
        <f t="array" ref="CW484">INDEX($AW$466:$AW$918, ROWS($AW$466:$AW$918) - ROW() + ROW($AW$466))</f>
        <v>44768</v>
      </c>
      <c r="CX484" s="3" cm="1">
        <f t="array" ref="CX484">INDEX($AX$466:$AX$918, ROWS($AX$466:$AX$918) - ROW() + ROW($AX$466))</f>
        <v>44770</v>
      </c>
      <c r="CY484" s="78" cm="1">
        <f t="array" ref="CY484">INDEX($CU$466:$CU$918, ROWS($CU$466:$CU$918) - ROW() + ROW($CU$466))</f>
        <v>361</v>
      </c>
      <c r="DA484">
        <f t="shared" si="27"/>
        <v>0.79575596816976768</v>
      </c>
      <c r="DB484">
        <f t="shared" si="20"/>
        <v>2</v>
      </c>
      <c r="DC484" t="str">
        <f t="shared" si="40"/>
        <v/>
      </c>
      <c r="DD484" t="str">
        <f t="shared" si="28"/>
        <v/>
      </c>
      <c r="DE484" t="str">
        <f t="shared" si="29"/>
        <v/>
      </c>
      <c r="DF484">
        <v>0.96544004477402778</v>
      </c>
      <c r="DG484" t="s">
        <v>4485</v>
      </c>
      <c r="DH484" s="200" t="s">
        <v>4485</v>
      </c>
      <c r="DI484" s="212">
        <v>45442</v>
      </c>
      <c r="DJ484" s="49">
        <v>45442</v>
      </c>
      <c r="DK484" s="53">
        <v>625.6</v>
      </c>
      <c r="DM484" s="81" cm="1">
        <f t="array" ref="DM484">INDEX($AW$466:$AW$918, ROWS($AW$466:$AW$918) - ROW() + ROW($AW$466))</f>
        <v>44768</v>
      </c>
      <c r="DN484" s="3" cm="1">
        <f t="array" ref="DN484">INDEX($AX$466:$AX$918, ROWS($AX$466:$AX$918) - ROW() + ROW($AX$466))</f>
        <v>44770</v>
      </c>
      <c r="DO484" s="78" cm="1">
        <f t="array" ref="DO484">INDEX($DK$466:$DK$918, ROWS($DK$466:$DK$918) - ROW() + ROW($DK$466))</f>
        <v>318.2</v>
      </c>
      <c r="DQ484">
        <f t="shared" si="30"/>
        <v>0.14162077104641657</v>
      </c>
      <c r="DR484">
        <f t="shared" si="22"/>
        <v>2</v>
      </c>
      <c r="DS484" t="str">
        <f t="shared" si="41"/>
        <v/>
      </c>
      <c r="DT484" t="str">
        <f t="shared" si="31"/>
        <v/>
      </c>
      <c r="DU484" t="str">
        <f t="shared" si="32"/>
        <v/>
      </c>
      <c r="DV484">
        <v>-1.0991957104557701</v>
      </c>
      <c r="DW484" t="s">
        <v>4485</v>
      </c>
      <c r="DX484" s="200" t="s">
        <v>4485</v>
      </c>
    </row>
    <row r="485" spans="1:128" ht="15.75" thickBot="1" x14ac:dyDescent="0.3">
      <c r="A485" s="42">
        <v>45441</v>
      </c>
      <c r="B485" s="35">
        <v>45442</v>
      </c>
      <c r="C485" s="36">
        <v>142.35</v>
      </c>
      <c r="E485" s="81" cm="1">
        <f t="array" ref="E485">INDEX($A$466:$A$918, ROWS($A$466:$A$918) - ROW() + ROW($A$466))</f>
        <v>44769</v>
      </c>
      <c r="F485" s="44" cm="1">
        <f t="array" ref="F485">INDEX($B$466:$B$918, ROWS($B$466:$B$918) - ROW() + ROW($B$466))</f>
        <v>44770</v>
      </c>
      <c r="G485" s="45" cm="1">
        <f t="array" ref="G485">INDEX($C$466:$C$918, ROWS($C$466:$C$918) - ROW() + ROW($C$466))</f>
        <v>161.9</v>
      </c>
      <c r="I485">
        <f t="shared" si="4"/>
        <v>-0.52227342549922851</v>
      </c>
      <c r="J485">
        <f t="shared" si="0"/>
        <v>3</v>
      </c>
      <c r="K485" t="str">
        <f t="shared" si="34"/>
        <v/>
      </c>
      <c r="L485" t="str">
        <f t="shared" si="5"/>
        <v/>
      </c>
      <c r="M485" t="str">
        <f t="shared" si="6"/>
        <v/>
      </c>
      <c r="N485">
        <v>-0.18495684340319543</v>
      </c>
      <c r="O485" t="s">
        <v>4485</v>
      </c>
      <c r="P485" s="200" t="s">
        <v>4485</v>
      </c>
      <c r="Q485" s="35">
        <v>45441</v>
      </c>
      <c r="R485" s="35">
        <v>45442</v>
      </c>
      <c r="S485" s="37">
        <v>36679.1</v>
      </c>
      <c r="U485" s="81" cm="1">
        <f t="array" ref="U485">INDEX($Q$466:$Q$918, ROWS($Q$466:$Q$918) - ROW() + ROW($Q$466))</f>
        <v>44769</v>
      </c>
      <c r="V485" s="3" cm="1">
        <f t="array" ref="V485">INDEX($R$466:$R$918, ROWS($R$466:$R$918) - ROW() + ROW($R$466))</f>
        <v>44770</v>
      </c>
      <c r="W485" s="78" cm="1">
        <f t="array" ref="W485">INDEX($S$466:$S$918, ROWS($S$466:$S$918) - ROW() + ROW($S$466))</f>
        <v>47244</v>
      </c>
      <c r="Y485">
        <f t="shared" si="7"/>
        <v>2.181224383860886</v>
      </c>
      <c r="Z485">
        <f t="shared" si="1"/>
        <v>3</v>
      </c>
      <c r="AA485" t="str">
        <f t="shared" si="35"/>
        <v/>
      </c>
      <c r="AB485" t="str">
        <f t="shared" si="8"/>
        <v/>
      </c>
      <c r="AC485" t="str">
        <f t="shared" si="9"/>
        <v/>
      </c>
      <c r="AD485">
        <v>2.3021437895479644</v>
      </c>
      <c r="AE485" t="s">
        <v>4485</v>
      </c>
      <c r="AF485" s="200" t="s">
        <v>4485</v>
      </c>
      <c r="AG485" s="35">
        <v>45441</v>
      </c>
      <c r="AH485" s="35">
        <v>45442</v>
      </c>
      <c r="AI485" s="36">
        <v>364.45</v>
      </c>
      <c r="AK485" s="81" cm="1">
        <f t="array" ref="AK485">INDEX($AG$466:$AG$918, ROWS($AG$466:$AG$918) - ROW() + ROW($AG$466))</f>
        <v>44769</v>
      </c>
      <c r="AL485" s="3" cm="1">
        <f t="array" ref="AL485">INDEX($AH$466:$AH$918, ROWS($AH$466:$AH$918) - ROW() + ROW($AH$466))</f>
        <v>44770</v>
      </c>
      <c r="AM485" s="78" cm="1">
        <f t="array" ref="AM485">INDEX($AI$466:$AI$918, ROWS($AI$466:$AI$918) - ROW() + ROW($AI$466))</f>
        <v>149.75</v>
      </c>
      <c r="AO485">
        <f t="shared" si="10"/>
        <v>-6.6733400066729606E-2</v>
      </c>
      <c r="AP485">
        <f t="shared" si="2"/>
        <v>3</v>
      </c>
      <c r="AQ485" t="str">
        <f t="shared" si="36"/>
        <v/>
      </c>
      <c r="AR485" t="str">
        <f t="shared" si="11"/>
        <v/>
      </c>
      <c r="AS485" t="str">
        <f t="shared" si="12"/>
        <v/>
      </c>
      <c r="AT485">
        <v>-3.2552826956025065</v>
      </c>
      <c r="AU485" t="s">
        <v>4485</v>
      </c>
      <c r="AV485" s="200" t="s">
        <v>4485</v>
      </c>
      <c r="AW485" s="35">
        <v>45441</v>
      </c>
      <c r="AX485" s="35">
        <v>45442</v>
      </c>
      <c r="AY485" s="36">
        <v>292.14999999999998</v>
      </c>
      <c r="BA485" s="81" cm="1">
        <f t="array" ref="BA485">INDEX($AW$466:$AW$918, ROWS($AW$466:$AW$918) - ROW() + ROW($AW$466))</f>
        <v>44769</v>
      </c>
      <c r="BB485" s="3" cm="1">
        <f t="array" ref="BB485">INDEX($AX$466:$AX$918, ROWS($AX$466:$AX$918) - ROW() + ROW($AX$466))</f>
        <v>44770</v>
      </c>
      <c r="BC485" s="78" cm="1">
        <f t="array" ref="BC485">INDEX($AY$466:$AY$918, ROWS($AY$466:$AY$918) - ROW() + ROW($AY$466))</f>
        <v>273.25</v>
      </c>
      <c r="BE485">
        <f t="shared" si="13"/>
        <v>2.2833614074490072</v>
      </c>
      <c r="BF485">
        <f t="shared" si="3"/>
        <v>3</v>
      </c>
      <c r="BG485" t="str">
        <f t="shared" si="37"/>
        <v/>
      </c>
      <c r="BH485" t="str">
        <f t="shared" si="14"/>
        <v/>
      </c>
      <c r="BI485" t="str">
        <f t="shared" si="15"/>
        <v/>
      </c>
      <c r="BJ485">
        <v>5.0732575653840986</v>
      </c>
      <c r="BK485" t="s">
        <v>4485</v>
      </c>
      <c r="BL485" s="200" t="s">
        <v>4485</v>
      </c>
      <c r="BM485" s="212">
        <v>45441</v>
      </c>
      <c r="BN485" s="49">
        <v>45442</v>
      </c>
      <c r="BO485" s="50">
        <v>1412.9</v>
      </c>
      <c r="BQ485" s="81" cm="1">
        <f t="array" ref="BQ485">INDEX($AW$466:$AW$918, ROWS($AW$466:$AW$918) - ROW() + ROW($AW$466))</f>
        <v>44769</v>
      </c>
      <c r="BR485" s="3" cm="1">
        <f t="array" ref="BR485">INDEX($AX$466:$AX$918, ROWS($AX$466:$AX$918) - ROW() + ROW($AX$466))</f>
        <v>44770</v>
      </c>
      <c r="BS485" s="78" cm="1">
        <f t="array" ref="BS485">INDEX($BO$466:$BO$918, ROWS($BO$466:$BO$918) - ROW() + ROW($BO$466))</f>
        <v>1146.95</v>
      </c>
      <c r="BU485">
        <f t="shared" si="24"/>
        <v>0.5567245309486355</v>
      </c>
      <c r="BV485">
        <f t="shared" si="16"/>
        <v>3</v>
      </c>
      <c r="BW485" t="str">
        <f t="shared" si="38"/>
        <v/>
      </c>
      <c r="BX485" t="str">
        <f t="shared" si="17"/>
        <v/>
      </c>
      <c r="BY485" t="str">
        <f t="shared" si="25"/>
        <v/>
      </c>
      <c r="BZ485">
        <v>-2.9246582600402693</v>
      </c>
      <c r="CA485" t="s">
        <v>4485</v>
      </c>
      <c r="CB485" s="200" t="s">
        <v>4485</v>
      </c>
      <c r="CC485" s="212">
        <v>45441</v>
      </c>
      <c r="CD485" s="49">
        <v>45442</v>
      </c>
      <c r="CE485" s="50">
        <v>1781.2</v>
      </c>
      <c r="CG485" s="81" cm="1">
        <f t="array" ref="CG485">INDEX($AW$466:$AW$918, ROWS($AW$466:$AW$918) - ROW() + ROW($AW$466))</f>
        <v>44769</v>
      </c>
      <c r="CH485" s="3" cm="1">
        <f t="array" ref="CH485">INDEX($AX$466:$AX$918, ROWS($AX$466:$AX$918) - ROW() + ROW($AX$466))</f>
        <v>44770</v>
      </c>
      <c r="CI485" s="78" cm="1">
        <f t="array" ref="CI485">INDEX($CE$466:$CE$918, ROWS($CE$466:$CE$918) - ROW() + ROW($CE$466))</f>
        <v>1578.8</v>
      </c>
      <c r="CK485">
        <f t="shared" si="33"/>
        <v>2.6194345141371436</v>
      </c>
      <c r="CL485">
        <f t="shared" si="18"/>
        <v>3</v>
      </c>
      <c r="CM485" t="str">
        <f t="shared" si="39"/>
        <v/>
      </c>
      <c r="CN485" t="str">
        <f t="shared" si="19"/>
        <v/>
      </c>
      <c r="CO485" t="str">
        <f t="shared" si="26"/>
        <v/>
      </c>
      <c r="CP485">
        <v>2.7371370849490044</v>
      </c>
      <c r="CQ485" t="s">
        <v>4485</v>
      </c>
      <c r="CR485" s="200" t="s">
        <v>4485</v>
      </c>
      <c r="CS485" s="212">
        <v>45441</v>
      </c>
      <c r="CT485" s="49">
        <v>45442</v>
      </c>
      <c r="CU485" s="53">
        <v>820.35</v>
      </c>
      <c r="CW485" s="81" cm="1">
        <f t="array" ref="CW485">INDEX($AW$466:$AW$918, ROWS($AW$466:$AW$918) - ROW() + ROW($AW$466))</f>
        <v>44769</v>
      </c>
      <c r="CX485" s="3" cm="1">
        <f t="array" ref="CX485">INDEX($AX$466:$AX$918, ROWS($AX$466:$AX$918) - ROW() + ROW($AX$466))</f>
        <v>44770</v>
      </c>
      <c r="CY485" s="78" cm="1">
        <f t="array" ref="CY485">INDEX($CU$466:$CU$918, ROWS($CU$466:$CU$918) - ROW() + ROW($CU$466))</f>
        <v>369.5</v>
      </c>
      <c r="DA485">
        <f t="shared" si="27"/>
        <v>2.3545706371191137</v>
      </c>
      <c r="DB485">
        <f t="shared" si="20"/>
        <v>3</v>
      </c>
      <c r="DC485" t="str">
        <f t="shared" si="40"/>
        <v/>
      </c>
      <c r="DD485" t="str">
        <f t="shared" si="28"/>
        <v/>
      </c>
      <c r="DE485" t="str">
        <f t="shared" si="29"/>
        <v/>
      </c>
      <c r="DF485">
        <v>2.1757206208425623</v>
      </c>
      <c r="DG485" t="s">
        <v>4485</v>
      </c>
      <c r="DH485" s="200" t="s">
        <v>4485</v>
      </c>
      <c r="DI485" s="212">
        <v>45441</v>
      </c>
      <c r="DJ485" s="49">
        <v>45442</v>
      </c>
      <c r="DK485" s="53">
        <v>634.79999999999995</v>
      </c>
      <c r="DM485" s="81" cm="1">
        <f t="array" ref="DM485">INDEX($AW$466:$AW$918, ROWS($AW$466:$AW$918) - ROW() + ROW($AW$466))</f>
        <v>44769</v>
      </c>
      <c r="DN485" s="3" cm="1">
        <f t="array" ref="DN485">INDEX($AX$466:$AX$918, ROWS($AX$466:$AX$918) - ROW() + ROW($AX$466))</f>
        <v>44770</v>
      </c>
      <c r="DO485" s="78" cm="1">
        <f t="array" ref="DO485">INDEX($DK$466:$DK$918, ROWS($DK$466:$DK$918) - ROW() + ROW($DK$466))</f>
        <v>324.64999999999998</v>
      </c>
      <c r="DQ485">
        <f t="shared" si="30"/>
        <v>2.0270270270270236</v>
      </c>
      <c r="DR485">
        <f t="shared" si="22"/>
        <v>3</v>
      </c>
      <c r="DS485" t="str">
        <f t="shared" si="41"/>
        <v/>
      </c>
      <c r="DT485" t="str">
        <f t="shared" si="31"/>
        <v/>
      </c>
      <c r="DU485" t="str">
        <f t="shared" si="32"/>
        <v/>
      </c>
      <c r="DV485">
        <v>1.3282732447817931</v>
      </c>
      <c r="DW485" t="s">
        <v>4485</v>
      </c>
      <c r="DX485" s="200" t="s">
        <v>4485</v>
      </c>
    </row>
    <row r="486" spans="1:128" ht="15.75" thickBot="1" x14ac:dyDescent="0.3">
      <c r="A486" s="42">
        <v>45440</v>
      </c>
      <c r="B486" s="35">
        <v>45442</v>
      </c>
      <c r="C486" s="36">
        <v>144.15</v>
      </c>
      <c r="E486" s="81" cm="1">
        <f t="array" ref="E486">INDEX($A$466:$A$918, ROWS($A$466:$A$918) - ROW() + ROW($A$466))</f>
        <v>44770</v>
      </c>
      <c r="F486" s="44" cm="1">
        <f t="array" ref="F486">INDEX($B$466:$B$918, ROWS($B$466:$B$918) - ROW() + ROW($B$466))</f>
        <v>44770</v>
      </c>
      <c r="G486" s="45" cm="1">
        <f t="array" ref="G486">INDEX($C$466:$C$918, ROWS($C$466:$C$918) - ROW() + ROW($C$466))</f>
        <v>161.25</v>
      </c>
      <c r="I486">
        <f t="shared" si="4"/>
        <v>-0.40148239654107826</v>
      </c>
      <c r="J486">
        <f t="shared" si="0"/>
        <v>4</v>
      </c>
      <c r="K486">
        <f t="shared" si="34"/>
        <v>0.65543071161049404</v>
      </c>
      <c r="L486" t="str">
        <f t="shared" si="5"/>
        <v/>
      </c>
      <c r="M486" t="str">
        <f t="shared" si="6"/>
        <v/>
      </c>
      <c r="N486">
        <v>-0.46324891908585547</v>
      </c>
      <c r="O486">
        <v>0.65584009993754611</v>
      </c>
      <c r="P486" s="200" t="s">
        <v>4485</v>
      </c>
      <c r="Q486" s="35">
        <v>45440</v>
      </c>
      <c r="R486" s="35">
        <v>45442</v>
      </c>
      <c r="S486" s="37">
        <v>36434.6</v>
      </c>
      <c r="U486" s="81" cm="1">
        <f t="array" ref="U486">INDEX($Q$466:$Q$918, ROWS($Q$466:$Q$918) - ROW() + ROW($Q$466))</f>
        <v>44770</v>
      </c>
      <c r="V486" s="3" cm="1">
        <f t="array" ref="V486">INDEX($R$466:$R$918, ROWS($R$466:$R$918) - ROW() + ROW($R$466))</f>
        <v>44770</v>
      </c>
      <c r="W486" s="78" cm="1">
        <f t="array" ref="W486">INDEX($S$466:$S$918, ROWS($S$466:$S$918) - ROW() + ROW($S$466))</f>
        <v>47608.45</v>
      </c>
      <c r="Y486">
        <f t="shared" si="7"/>
        <v>0.77142070950807951</v>
      </c>
      <c r="Z486">
        <f t="shared" si="1"/>
        <v>4</v>
      </c>
      <c r="AA486">
        <f t="shared" si="35"/>
        <v>5.5140124776986008</v>
      </c>
      <c r="AB486" t="str">
        <f t="shared" si="8"/>
        <v/>
      </c>
      <c r="AC486" t="str">
        <f t="shared" si="9"/>
        <v/>
      </c>
      <c r="AD486">
        <v>1.0647021045403551</v>
      </c>
      <c r="AE486">
        <v>5.8369250883627135</v>
      </c>
      <c r="AF486" s="200" t="s">
        <v>4485</v>
      </c>
      <c r="AG486" s="35">
        <v>45440</v>
      </c>
      <c r="AH486" s="35">
        <v>45442</v>
      </c>
      <c r="AI486" s="36">
        <v>366.35</v>
      </c>
      <c r="AK486" s="81" cm="1">
        <f t="array" ref="AK486">INDEX($AG$466:$AG$918, ROWS($AG$466:$AG$918) - ROW() + ROW($AG$466))</f>
        <v>44770</v>
      </c>
      <c r="AL486" s="3" cm="1">
        <f t="array" ref="AL486">INDEX($AH$466:$AH$918, ROWS($AH$466:$AH$918) - ROW() + ROW($AH$466))</f>
        <v>44770</v>
      </c>
      <c r="AM486" s="78" cm="1">
        <f t="array" ref="AM486">INDEX($AI$466:$AI$918, ROWS($AI$466:$AI$918) - ROW() + ROW($AI$466))</f>
        <v>150.15</v>
      </c>
      <c r="AO486">
        <f t="shared" si="10"/>
        <v>0.26711185308848462</v>
      </c>
      <c r="AP486">
        <f t="shared" si="2"/>
        <v>4</v>
      </c>
      <c r="AQ486">
        <f t="shared" si="36"/>
        <v>-0.46403712296983013</v>
      </c>
      <c r="AR486" t="str">
        <f t="shared" si="11"/>
        <v/>
      </c>
      <c r="AS486" t="str">
        <f t="shared" si="12"/>
        <v/>
      </c>
      <c r="AT486">
        <v>2.7154663518299849</v>
      </c>
      <c r="AU486">
        <v>6.3569682151589282</v>
      </c>
      <c r="AV486" s="200" t="s">
        <v>4485</v>
      </c>
      <c r="AW486" s="35">
        <v>45440</v>
      </c>
      <c r="AX486" s="35">
        <v>45442</v>
      </c>
      <c r="AY486" s="36">
        <v>289.85000000000002</v>
      </c>
      <c r="BA486" s="81" cm="1">
        <f t="array" ref="BA486">INDEX($AW$466:$AW$918, ROWS($AW$466:$AW$918) - ROW() + ROW($AW$466))</f>
        <v>44770</v>
      </c>
      <c r="BB486" s="3" cm="1">
        <f t="array" ref="BB486">INDEX($AX$466:$AX$918, ROWS($AX$466:$AX$918) - ROW() + ROW($AX$466))</f>
        <v>44770</v>
      </c>
      <c r="BC486" s="78" cm="1">
        <f t="array" ref="BC486">INDEX($AY$466:$AY$918, ROWS($AY$466:$AY$918) - ROW() + ROW($AY$466))</f>
        <v>272.60000000000002</v>
      </c>
      <c r="BE486">
        <f t="shared" si="13"/>
        <v>-0.23787740164683524</v>
      </c>
      <c r="BF486">
        <f t="shared" si="3"/>
        <v>4</v>
      </c>
      <c r="BG486">
        <f t="shared" si="37"/>
        <v>1.2253991830672155</v>
      </c>
      <c r="BH486" t="str">
        <f t="shared" si="14"/>
        <v/>
      </c>
      <c r="BI486" t="str">
        <f t="shared" si="15"/>
        <v/>
      </c>
      <c r="BJ486">
        <v>-1.3357659477422297</v>
      </c>
      <c r="BK486">
        <v>-4.6207670473301564E-2</v>
      </c>
      <c r="BL486" s="200" t="s">
        <v>4485</v>
      </c>
      <c r="BM486" s="212">
        <v>45440</v>
      </c>
      <c r="BN486" s="49">
        <v>45442</v>
      </c>
      <c r="BO486" s="50">
        <v>1454.4</v>
      </c>
      <c r="BQ486" s="81" cm="1">
        <f t="array" ref="BQ486">INDEX($AW$466:$AW$918, ROWS($AW$466:$AW$918) - ROW() + ROW($AW$466))</f>
        <v>44770</v>
      </c>
      <c r="BR486" s="3" cm="1">
        <f t="array" ref="BR486">INDEX($AX$466:$AX$918, ROWS($AX$466:$AX$918) - ROW() + ROW($AX$466))</f>
        <v>44770</v>
      </c>
      <c r="BS486" s="78" cm="1">
        <f t="array" ref="BS486">INDEX($BO$466:$BO$918, ROWS($BO$466:$BO$918) - ROW() + ROW($BO$466))</f>
        <v>1186.8</v>
      </c>
      <c r="BU486">
        <f t="shared" si="24"/>
        <v>3.4744321897205555</v>
      </c>
      <c r="BV486">
        <f t="shared" si="16"/>
        <v>4</v>
      </c>
      <c r="BW486">
        <f t="shared" si="38"/>
        <v>1.3492741246797568</v>
      </c>
      <c r="BX486" t="str">
        <f t="shared" si="17"/>
        <v/>
      </c>
      <c r="BY486" t="str">
        <f t="shared" si="25"/>
        <v/>
      </c>
      <c r="BZ486">
        <v>0.31655932758432237</v>
      </c>
      <c r="CA486">
        <v>-12.833159442283975</v>
      </c>
      <c r="CB486" s="200" t="s">
        <v>4485</v>
      </c>
      <c r="CC486" s="212">
        <v>45440</v>
      </c>
      <c r="CD486" s="49">
        <v>45442</v>
      </c>
      <c r="CE486" s="50">
        <v>1801.05</v>
      </c>
      <c r="CG486" s="81" cm="1">
        <f t="array" ref="CG486">INDEX($AW$466:$AW$918, ROWS($AW$466:$AW$918) - ROW() + ROW($AW$466))</f>
        <v>44770</v>
      </c>
      <c r="CH486" s="3" cm="1">
        <f t="array" ref="CH486">INDEX($AX$466:$AX$918, ROWS($AX$466:$AX$918) - ROW() + ROW($AX$466))</f>
        <v>44770</v>
      </c>
      <c r="CI486" s="78" cm="1">
        <f t="array" ref="CI486">INDEX($CE$466:$CE$918, ROWS($CE$466:$CE$918) - ROW() + ROW($CE$466))</f>
        <v>1588.35</v>
      </c>
      <c r="CK486">
        <f t="shared" si="33"/>
        <v>0.60488978971370377</v>
      </c>
      <c r="CL486">
        <f t="shared" si="18"/>
        <v>4</v>
      </c>
      <c r="CM486">
        <f t="shared" si="39"/>
        <v>2.7659161490683233</v>
      </c>
      <c r="CN486" t="str">
        <f t="shared" si="19"/>
        <v/>
      </c>
      <c r="CO486" t="str">
        <f t="shared" si="26"/>
        <v/>
      </c>
      <c r="CP486">
        <v>0.56138792857368824</v>
      </c>
      <c r="CQ486">
        <v>2.9582724468257804</v>
      </c>
      <c r="CR486" s="200" t="s">
        <v>4485</v>
      </c>
      <c r="CS486" s="212">
        <v>45440</v>
      </c>
      <c r="CT486" s="49">
        <v>45442</v>
      </c>
      <c r="CU486" s="53">
        <v>822.95</v>
      </c>
      <c r="CW486" s="81" cm="1">
        <f t="array" ref="CW486">INDEX($AW$466:$AW$918, ROWS($AW$466:$AW$918) - ROW() + ROW($AW$466))</f>
        <v>44770</v>
      </c>
      <c r="CX486" s="3" cm="1">
        <f t="array" ref="CX486">INDEX($AX$466:$AX$918, ROWS($AX$466:$AX$918) - ROW() + ROW($AX$466))</f>
        <v>44770</v>
      </c>
      <c r="CY486" s="78" cm="1">
        <f t="array" ref="CY486">INDEX($CU$466:$CU$918, ROWS($CU$466:$CU$918) - ROW() + ROW($CU$466))</f>
        <v>381.9</v>
      </c>
      <c r="DA486">
        <f t="shared" si="27"/>
        <v>3.355886332882267</v>
      </c>
      <c r="DB486">
        <f t="shared" si="20"/>
        <v>4</v>
      </c>
      <c r="DC486">
        <f t="shared" si="40"/>
        <v>5.9802969335368257</v>
      </c>
      <c r="DD486" t="str">
        <f t="shared" si="28"/>
        <v/>
      </c>
      <c r="DE486" t="str">
        <f t="shared" si="29"/>
        <v/>
      </c>
      <c r="DF486">
        <v>3.6213210362132169</v>
      </c>
      <c r="DG486">
        <v>5.9345535219079242</v>
      </c>
      <c r="DH486" s="200" t="s">
        <v>4485</v>
      </c>
      <c r="DI486" s="212">
        <v>45440</v>
      </c>
      <c r="DJ486" s="49">
        <v>45442</v>
      </c>
      <c r="DK486" s="53">
        <v>647.95000000000005</v>
      </c>
      <c r="DM486" s="81" cm="1">
        <f t="array" ref="DM486">INDEX($AW$466:$AW$918, ROWS($AW$466:$AW$918) - ROW() + ROW($AW$466))</f>
        <v>44770</v>
      </c>
      <c r="DN486" s="3" cm="1">
        <f t="array" ref="DN486">INDEX($AX$466:$AX$918, ROWS($AX$466:$AX$918) - ROW() + ROW($AX$466))</f>
        <v>44770</v>
      </c>
      <c r="DO486" s="78" cm="1">
        <f t="array" ref="DO486">INDEX($DK$466:$DK$918, ROWS($DK$466:$DK$918) - ROW() + ROW($DK$466))</f>
        <v>326.14999999999998</v>
      </c>
      <c r="DQ486">
        <f t="shared" si="30"/>
        <v>0.46203603881102728</v>
      </c>
      <c r="DR486">
        <f t="shared" si="22"/>
        <v>4</v>
      </c>
      <c r="DS486">
        <f t="shared" si="41"/>
        <v>0.95960377650517437</v>
      </c>
      <c r="DT486" t="str">
        <f t="shared" si="31"/>
        <v/>
      </c>
      <c r="DU486" t="str">
        <f t="shared" si="32"/>
        <v/>
      </c>
      <c r="DV486">
        <v>-0.16051364365971715</v>
      </c>
      <c r="DW486">
        <v>-7.048567870485682</v>
      </c>
      <c r="DX486" s="200" t="s">
        <v>4485</v>
      </c>
    </row>
    <row r="487" spans="1:128" ht="15.75" thickBot="1" x14ac:dyDescent="0.3">
      <c r="A487" s="42">
        <v>45439</v>
      </c>
      <c r="B487" s="35">
        <v>45442</v>
      </c>
      <c r="C487" s="36">
        <v>144.80000000000001</v>
      </c>
      <c r="E487" s="81" cm="1">
        <f t="array" ref="E487">INDEX($A$466:$A$918, ROWS($A$466:$A$918) - ROW() + ROW($A$466))</f>
        <v>44774</v>
      </c>
      <c r="F487" s="44" cm="1">
        <f t="array" ref="F487">INDEX($B$466:$B$918, ROWS($B$466:$B$918) - ROW() + ROW($B$466))</f>
        <v>44798</v>
      </c>
      <c r="G487" s="45" cm="1">
        <f t="array" ref="G487">INDEX($C$466:$C$918, ROWS($C$466:$C$918) - ROW() + ROW($C$466))</f>
        <v>161.19999999999999</v>
      </c>
      <c r="I487">
        <f t="shared" si="4"/>
        <v>-3.1007751937991546E-2</v>
      </c>
      <c r="J487">
        <f t="shared" si="0"/>
        <v>1</v>
      </c>
      <c r="K487" t="str">
        <f t="shared" si="34"/>
        <v/>
      </c>
      <c r="L487">
        <f t="shared" si="5"/>
        <v>44798</v>
      </c>
      <c r="M487">
        <f t="shared" si="6"/>
        <v>16.470223325062051</v>
      </c>
      <c r="N487">
        <v>0.1554243083618278</v>
      </c>
      <c r="O487" t="s">
        <v>4485</v>
      </c>
      <c r="P487" s="200">
        <v>11.700806952203591</v>
      </c>
      <c r="Q487" s="35">
        <v>45439</v>
      </c>
      <c r="R487" s="35">
        <v>45442</v>
      </c>
      <c r="S487" s="37">
        <v>36821.15</v>
      </c>
      <c r="U487" s="81" cm="1">
        <f t="array" ref="U487">INDEX($Q$466:$Q$918, ROWS($Q$466:$Q$918) - ROW() + ROW($Q$466))</f>
        <v>44774</v>
      </c>
      <c r="V487" s="3" cm="1">
        <f t="array" ref="V487">INDEX($R$466:$R$918, ROWS($R$466:$R$918) - ROW() + ROW($R$466))</f>
        <v>44798</v>
      </c>
      <c r="W487" s="78" cm="1">
        <f t="array" ref="W487">INDEX($S$466:$S$918, ROWS($S$466:$S$918) - ROW() + ROW($S$466))</f>
        <v>49221.05</v>
      </c>
      <c r="Y487">
        <f t="shared" si="7"/>
        <v>3.3872138244366403</v>
      </c>
      <c r="Z487">
        <f t="shared" si="1"/>
        <v>1</v>
      </c>
      <c r="AA487" t="str">
        <f t="shared" si="35"/>
        <v/>
      </c>
      <c r="AB487">
        <f t="shared" si="8"/>
        <v>44798</v>
      </c>
      <c r="AC487">
        <f t="shared" si="9"/>
        <v>1.114970119491554</v>
      </c>
      <c r="AD487">
        <v>0.71573261309926317</v>
      </c>
      <c r="AE487" t="s">
        <v>4485</v>
      </c>
      <c r="AF487" s="200">
        <v>3.6981845811290714</v>
      </c>
      <c r="AG487" s="35">
        <v>45439</v>
      </c>
      <c r="AH487" s="35">
        <v>45442</v>
      </c>
      <c r="AI487" s="36">
        <v>370.55</v>
      </c>
      <c r="AK487" s="81" cm="1">
        <f t="array" ref="AK487">INDEX($AG$466:$AG$918, ROWS($AG$466:$AG$918) - ROW() + ROW($AG$466))</f>
        <v>44774</v>
      </c>
      <c r="AL487" s="3" cm="1">
        <f t="array" ref="AL487">INDEX($AH$466:$AH$918, ROWS($AH$466:$AH$918) - ROW() + ROW($AH$466))</f>
        <v>44798</v>
      </c>
      <c r="AM487" s="78" cm="1">
        <f t="array" ref="AM487">INDEX($AI$466:$AI$918, ROWS($AI$466:$AI$918) - ROW() + ROW($AI$466))</f>
        <v>154.44999999999999</v>
      </c>
      <c r="AO487">
        <f t="shared" si="10"/>
        <v>2.8638028638028521</v>
      </c>
      <c r="AP487">
        <f t="shared" si="2"/>
        <v>1</v>
      </c>
      <c r="AQ487" t="str">
        <f t="shared" si="36"/>
        <v/>
      </c>
      <c r="AR487">
        <f t="shared" si="11"/>
        <v>44798</v>
      </c>
      <c r="AS487">
        <f t="shared" si="12"/>
        <v>2.8811913240531117</v>
      </c>
      <c r="AT487">
        <v>5.9684684684684655</v>
      </c>
      <c r="AU487" t="s">
        <v>4485</v>
      </c>
      <c r="AV487" s="200">
        <v>18.756641870350688</v>
      </c>
      <c r="AW487" s="35">
        <v>45439</v>
      </c>
      <c r="AX487" s="35">
        <v>45442</v>
      </c>
      <c r="AY487" s="36">
        <v>295</v>
      </c>
      <c r="BA487" s="81" cm="1">
        <f t="array" ref="BA487">INDEX($AW$466:$AW$918, ROWS($AW$466:$AW$918) - ROW() + ROW($AW$466))</f>
        <v>44774</v>
      </c>
      <c r="BB487" s="3" cm="1">
        <f t="array" ref="BB487">INDEX($AX$466:$AX$918, ROWS($AX$466:$AX$918) - ROW() + ROW($AX$466))</f>
        <v>44798</v>
      </c>
      <c r="BC487" s="78" cm="1">
        <f t="array" ref="BC487">INDEX($AY$466:$AY$918, ROWS($AY$466:$AY$918) - ROW() + ROW($AY$466))</f>
        <v>283</v>
      </c>
      <c r="BE487">
        <f t="shared" si="13"/>
        <v>3.815113719735868</v>
      </c>
      <c r="BF487">
        <f t="shared" si="3"/>
        <v>1</v>
      </c>
      <c r="BG487" t="str">
        <f t="shared" si="37"/>
        <v/>
      </c>
      <c r="BH487">
        <f t="shared" si="14"/>
        <v>44798</v>
      </c>
      <c r="BI487">
        <f t="shared" si="15"/>
        <v>4.823321554770299</v>
      </c>
      <c r="BJ487">
        <v>2.7378728338594347</v>
      </c>
      <c r="BK487" t="s">
        <v>4485</v>
      </c>
      <c r="BL487" s="200">
        <v>33.834963631803362</v>
      </c>
      <c r="BM487" s="212">
        <v>45439</v>
      </c>
      <c r="BN487" s="49">
        <v>45442</v>
      </c>
      <c r="BO487" s="50">
        <v>1415.4</v>
      </c>
      <c r="BQ487" s="81" cm="1">
        <f t="array" ref="BQ487">INDEX($AW$466:$AW$918, ROWS($AW$466:$AW$918) - ROW() + ROW($AW$466))</f>
        <v>44774</v>
      </c>
      <c r="BR487" s="3" cm="1">
        <f t="array" ref="BR487">INDEX($AX$466:$AX$918, ROWS($AX$466:$AX$918) - ROW() + ROW($AX$466))</f>
        <v>44798</v>
      </c>
      <c r="BS487" s="78" cm="1">
        <f t="array" ref="BS487">INDEX($BO$466:$BO$918, ROWS($BO$466:$BO$918) - ROW() + ROW($BO$466))</f>
        <v>1318.25</v>
      </c>
      <c r="BU487">
        <f t="shared" si="24"/>
        <v>11.07600269632626</v>
      </c>
      <c r="BV487">
        <f t="shared" si="16"/>
        <v>1</v>
      </c>
      <c r="BW487" t="str">
        <f t="shared" si="38"/>
        <v/>
      </c>
      <c r="BX487">
        <f t="shared" si="17"/>
        <v>44798</v>
      </c>
      <c r="BY487">
        <f t="shared" si="25"/>
        <v>-1.5664706997914002</v>
      </c>
      <c r="BZ487">
        <v>7.6775226908702585</v>
      </c>
      <c r="CA487" t="s">
        <v>4485</v>
      </c>
      <c r="CB487" s="200">
        <v>-0.22808409361364523</v>
      </c>
      <c r="CC487" s="212">
        <v>45439</v>
      </c>
      <c r="CD487" s="49">
        <v>45442</v>
      </c>
      <c r="CE487" s="50">
        <v>1803.4</v>
      </c>
      <c r="CG487" s="81" cm="1">
        <f t="array" ref="CG487">INDEX($AW$466:$AW$918, ROWS($AW$466:$AW$918) - ROW() + ROW($AW$466))</f>
        <v>44774</v>
      </c>
      <c r="CH487" s="3" cm="1">
        <f t="array" ref="CH487">INDEX($AX$466:$AX$918, ROWS($AX$466:$AX$918) - ROW() + ROW($AX$466))</f>
        <v>44798</v>
      </c>
      <c r="CI487" s="78" cm="1">
        <f t="array" ref="CI487">INDEX($CE$466:$CE$918, ROWS($CE$466:$CE$918) - ROW() + ROW($CE$466))</f>
        <v>1597.7</v>
      </c>
      <c r="CK487">
        <f t="shared" si="33"/>
        <v>0.58866118928448619</v>
      </c>
      <c r="CL487">
        <f t="shared" si="18"/>
        <v>1</v>
      </c>
      <c r="CM487" t="str">
        <f t="shared" si="39"/>
        <v/>
      </c>
      <c r="CN487">
        <f t="shared" si="19"/>
        <v>44798</v>
      </c>
      <c r="CO487">
        <f t="shared" si="26"/>
        <v>-3.8336358515365876</v>
      </c>
      <c r="CP487">
        <v>-0.83455755946614163</v>
      </c>
      <c r="CQ487" t="s">
        <v>4485</v>
      </c>
      <c r="CR487" s="200">
        <v>-3.1488369160940555</v>
      </c>
      <c r="CS487" s="212">
        <v>45439</v>
      </c>
      <c r="CT487" s="49">
        <v>45442</v>
      </c>
      <c r="CU487" s="53">
        <v>842.95</v>
      </c>
      <c r="CW487" s="81" cm="1">
        <f t="array" ref="CW487">INDEX($AW$466:$AW$918, ROWS($AW$466:$AW$918) - ROW() + ROW($AW$466))</f>
        <v>44774</v>
      </c>
      <c r="CX487" s="3" cm="1">
        <f t="array" ref="CX487">INDEX($AX$466:$AX$918, ROWS($AX$466:$AX$918) - ROW() + ROW($AX$466))</f>
        <v>44798</v>
      </c>
      <c r="CY487" s="78" cm="1">
        <f t="array" ref="CY487">INDEX($CU$466:$CU$918, ROWS($CU$466:$CU$918) - ROW() + ROW($CU$466))</f>
        <v>383.1</v>
      </c>
      <c r="DA487">
        <f t="shared" si="27"/>
        <v>0.31421838177534578</v>
      </c>
      <c r="DB487">
        <f t="shared" si="20"/>
        <v>1</v>
      </c>
      <c r="DC487" t="str">
        <f t="shared" si="40"/>
        <v/>
      </c>
      <c r="DD487">
        <f t="shared" si="28"/>
        <v>44798</v>
      </c>
      <c r="DE487">
        <f t="shared" si="29"/>
        <v>-1.5270164447924839</v>
      </c>
      <c r="DF487">
        <v>-0.44047156367404805</v>
      </c>
      <c r="DG487" t="s">
        <v>4485</v>
      </c>
      <c r="DH487" s="200">
        <v>1.4964216005205033</v>
      </c>
      <c r="DI487" s="212">
        <v>45439</v>
      </c>
      <c r="DJ487" s="49">
        <v>45442</v>
      </c>
      <c r="DK487" s="53">
        <v>658.2</v>
      </c>
      <c r="DM487" s="81" cm="1">
        <f t="array" ref="DM487">INDEX($AW$466:$AW$918, ROWS($AW$466:$AW$918) - ROW() + ROW($AW$466))</f>
        <v>44774</v>
      </c>
      <c r="DN487" s="3" cm="1">
        <f t="array" ref="DN487">INDEX($AX$466:$AX$918, ROWS($AX$466:$AX$918) - ROW() + ROW($AX$466))</f>
        <v>44798</v>
      </c>
      <c r="DO487" s="78" cm="1">
        <f t="array" ref="DO487">INDEX($DK$466:$DK$918, ROWS($DK$466:$DK$918) - ROW() + ROW($DK$466))</f>
        <v>330.5</v>
      </c>
      <c r="DQ487">
        <f t="shared" si="30"/>
        <v>1.3337421431856578</v>
      </c>
      <c r="DR487">
        <f t="shared" si="22"/>
        <v>1</v>
      </c>
      <c r="DS487" t="str">
        <f t="shared" si="41"/>
        <v/>
      </c>
      <c r="DT487">
        <f t="shared" si="31"/>
        <v>44798</v>
      </c>
      <c r="DU487">
        <f t="shared" si="32"/>
        <v>0</v>
      </c>
      <c r="DV487">
        <v>2.0263157894736814</v>
      </c>
      <c r="DW487" t="s">
        <v>4485</v>
      </c>
      <c r="DX487" s="200">
        <v>-0.54165591952539671</v>
      </c>
    </row>
    <row r="488" spans="1:128" ht="15.75" thickBot="1" x14ac:dyDescent="0.3">
      <c r="A488" s="42">
        <v>45436</v>
      </c>
      <c r="B488" s="35">
        <v>45442</v>
      </c>
      <c r="C488" s="36">
        <v>144.85</v>
      </c>
      <c r="E488" s="81" cm="1">
        <f t="array" ref="E488">INDEX($A$466:$A$918, ROWS($A$466:$A$918) - ROW() + ROW($A$466))</f>
        <v>44775</v>
      </c>
      <c r="F488" s="44" cm="1">
        <f t="array" ref="F488">INDEX($B$466:$B$918, ROWS($B$466:$B$918) - ROW() + ROW($B$466))</f>
        <v>44798</v>
      </c>
      <c r="G488" s="45" cm="1">
        <f t="array" ref="G488">INDEX($C$466:$C$918, ROWS($C$466:$C$918) - ROW() + ROW($C$466))</f>
        <v>162.9</v>
      </c>
      <c r="I488">
        <f t="shared" si="4"/>
        <v>1.0545905707196137</v>
      </c>
      <c r="J488">
        <f t="shared" si="0"/>
        <v>2</v>
      </c>
      <c r="K488" t="str">
        <f t="shared" si="34"/>
        <v/>
      </c>
      <c r="L488" t="str">
        <f t="shared" si="5"/>
        <v/>
      </c>
      <c r="M488" t="str">
        <f t="shared" si="6"/>
        <v/>
      </c>
      <c r="N488">
        <v>1.3345747982619527</v>
      </c>
      <c r="O488" t="s">
        <v>4485</v>
      </c>
      <c r="P488" s="200" t="s">
        <v>4485</v>
      </c>
      <c r="Q488" s="35">
        <v>45436</v>
      </c>
      <c r="R488" s="35">
        <v>45442</v>
      </c>
      <c r="S488" s="37">
        <v>35585.65</v>
      </c>
      <c r="U488" s="81" cm="1">
        <f t="array" ref="U488">INDEX($Q$466:$Q$918, ROWS($Q$466:$Q$918) - ROW() + ROW($Q$466))</f>
        <v>44775</v>
      </c>
      <c r="V488" s="3" cm="1">
        <f t="array" ref="V488">INDEX($R$466:$R$918, ROWS($R$466:$R$918) - ROW() + ROW($R$466))</f>
        <v>44798</v>
      </c>
      <c r="W488" s="78" cm="1">
        <f t="array" ref="W488">INDEX($S$466:$S$918, ROWS($S$466:$S$918) - ROW() + ROW($S$466))</f>
        <v>49198.05</v>
      </c>
      <c r="Y488">
        <f t="shared" si="7"/>
        <v>-4.6727975124464027E-2</v>
      </c>
      <c r="Z488">
        <f t="shared" si="1"/>
        <v>2</v>
      </c>
      <c r="AA488" t="str">
        <f t="shared" si="35"/>
        <v/>
      </c>
      <c r="AB488" t="str">
        <f t="shared" si="8"/>
        <v/>
      </c>
      <c r="AC488" t="str">
        <f t="shared" si="9"/>
        <v/>
      </c>
      <c r="AD488">
        <v>-0.47803050618819515</v>
      </c>
      <c r="AE488" t="s">
        <v>4485</v>
      </c>
      <c r="AF488" s="200" t="s">
        <v>4485</v>
      </c>
      <c r="AG488" s="35">
        <v>45436</v>
      </c>
      <c r="AH488" s="35">
        <v>45442</v>
      </c>
      <c r="AI488" s="36">
        <v>375.1</v>
      </c>
      <c r="AK488" s="81" cm="1">
        <f t="array" ref="AK488">INDEX($AG$466:$AG$918, ROWS($AG$466:$AG$918) - ROW() + ROW($AG$466))</f>
        <v>44775</v>
      </c>
      <c r="AL488" s="3" cm="1">
        <f t="array" ref="AL488">INDEX($AH$466:$AH$918, ROWS($AH$466:$AH$918) - ROW() + ROW($AH$466))</f>
        <v>44798</v>
      </c>
      <c r="AM488" s="78" cm="1">
        <f t="array" ref="AM488">INDEX($AI$466:$AI$918, ROWS($AI$466:$AI$918) - ROW() + ROW($AI$466))</f>
        <v>157.05000000000001</v>
      </c>
      <c r="AO488">
        <f t="shared" si="10"/>
        <v>1.6833926837164277</v>
      </c>
      <c r="AP488">
        <f t="shared" si="2"/>
        <v>2</v>
      </c>
      <c r="AQ488" t="str">
        <f t="shared" si="36"/>
        <v/>
      </c>
      <c r="AR488" t="str">
        <f t="shared" si="11"/>
        <v/>
      </c>
      <c r="AS488" t="str">
        <f t="shared" si="12"/>
        <v/>
      </c>
      <c r="AT488">
        <v>3.8788522848034073</v>
      </c>
      <c r="AU488" t="s">
        <v>4485</v>
      </c>
      <c r="AV488" s="200" t="s">
        <v>4485</v>
      </c>
      <c r="AW488" s="35">
        <v>45436</v>
      </c>
      <c r="AX488" s="35">
        <v>45442</v>
      </c>
      <c r="AY488" s="36">
        <v>297.14999999999998</v>
      </c>
      <c r="BA488" s="81" cm="1">
        <f t="array" ref="BA488">INDEX($AW$466:$AW$918, ROWS($AW$466:$AW$918) - ROW() + ROW($AW$466))</f>
        <v>44775</v>
      </c>
      <c r="BB488" s="3" cm="1">
        <f t="array" ref="BB488">INDEX($AX$466:$AX$918, ROWS($AX$466:$AX$918) - ROW() + ROW($AX$466))</f>
        <v>44798</v>
      </c>
      <c r="BC488" s="78" cm="1">
        <f t="array" ref="BC488">INDEX($AY$466:$AY$918, ROWS($AY$466:$AY$918) - ROW() + ROW($AY$466))</f>
        <v>281.5</v>
      </c>
      <c r="BE488">
        <f t="shared" si="13"/>
        <v>-0.53003533568904593</v>
      </c>
      <c r="BF488">
        <f t="shared" si="3"/>
        <v>2</v>
      </c>
      <c r="BG488" t="str">
        <f t="shared" si="37"/>
        <v/>
      </c>
      <c r="BH488" t="str">
        <f t="shared" si="14"/>
        <v/>
      </c>
      <c r="BI488" t="str">
        <f t="shared" si="15"/>
        <v/>
      </c>
      <c r="BJ488">
        <v>-5.8251818409831868</v>
      </c>
      <c r="BK488" t="s">
        <v>4485</v>
      </c>
      <c r="BL488" s="200" t="s">
        <v>4485</v>
      </c>
      <c r="BM488" s="212">
        <v>45436</v>
      </c>
      <c r="BN488" s="49">
        <v>45442</v>
      </c>
      <c r="BO488" s="50">
        <v>1439.25</v>
      </c>
      <c r="BQ488" s="81" cm="1">
        <f t="array" ref="BQ488">INDEX($AW$466:$AW$918, ROWS($AW$466:$AW$918) - ROW() + ROW($AW$466))</f>
        <v>44775</v>
      </c>
      <c r="BR488" s="3" cm="1">
        <f t="array" ref="BR488">INDEX($AX$466:$AX$918, ROWS($AX$466:$AX$918) - ROW() + ROW($AX$466))</f>
        <v>44798</v>
      </c>
      <c r="BS488" s="78" cm="1">
        <f t="array" ref="BS488">INDEX($BO$466:$BO$918, ROWS($BO$466:$BO$918) - ROW() + ROW($BO$466))</f>
        <v>1291.45</v>
      </c>
      <c r="BU488">
        <f t="shared" si="24"/>
        <v>-2.0329982931917279</v>
      </c>
      <c r="BV488">
        <f t="shared" si="16"/>
        <v>2</v>
      </c>
      <c r="BW488" t="str">
        <f t="shared" si="38"/>
        <v/>
      </c>
      <c r="BX488" t="str">
        <f t="shared" si="17"/>
        <v/>
      </c>
      <c r="BY488" t="str">
        <f t="shared" si="25"/>
        <v/>
      </c>
      <c r="BZ488">
        <v>10.948036493454977</v>
      </c>
      <c r="CA488" t="s">
        <v>4485</v>
      </c>
      <c r="CB488" s="200" t="s">
        <v>4485</v>
      </c>
      <c r="CC488" s="212">
        <v>45436</v>
      </c>
      <c r="CD488" s="49">
        <v>45442</v>
      </c>
      <c r="CE488" s="50">
        <v>1790.85</v>
      </c>
      <c r="CG488" s="81" cm="1">
        <f t="array" ref="CG488">INDEX($AW$466:$AW$918, ROWS($AW$466:$AW$918) - ROW() + ROW($AW$466))</f>
        <v>44775</v>
      </c>
      <c r="CH488" s="3" cm="1">
        <f t="array" ref="CH488">INDEX($AX$466:$AX$918, ROWS($AX$466:$AX$918) - ROW() + ROW($AX$466))</f>
        <v>44798</v>
      </c>
      <c r="CI488" s="78" cm="1">
        <f t="array" ref="CI488">INDEX($CE$466:$CE$918, ROWS($CE$466:$CE$918) - ROW() + ROW($CE$466))</f>
        <v>1588.55</v>
      </c>
      <c r="CK488">
        <f t="shared" si="33"/>
        <v>-0.57269825373975658</v>
      </c>
      <c r="CL488">
        <f t="shared" si="18"/>
        <v>2</v>
      </c>
      <c r="CM488" t="str">
        <f t="shared" si="39"/>
        <v/>
      </c>
      <c r="CN488" t="str">
        <f t="shared" si="19"/>
        <v/>
      </c>
      <c r="CO488" t="str">
        <f t="shared" si="26"/>
        <v/>
      </c>
      <c r="CP488">
        <v>-0.24270314568492149</v>
      </c>
      <c r="CQ488" t="s">
        <v>4485</v>
      </c>
      <c r="CR488" s="200" t="s">
        <v>4485</v>
      </c>
      <c r="CS488" s="212">
        <v>45436</v>
      </c>
      <c r="CT488" s="49">
        <v>45442</v>
      </c>
      <c r="CU488" s="53">
        <v>842.2</v>
      </c>
      <c r="CW488" s="81" cm="1">
        <f t="array" ref="CW488">INDEX($AW$466:$AW$918, ROWS($AW$466:$AW$918) - ROW() + ROW($AW$466))</f>
        <v>44775</v>
      </c>
      <c r="CX488" s="3" cm="1">
        <f t="array" ref="CX488">INDEX($AX$466:$AX$918, ROWS($AX$466:$AX$918) - ROW() + ROW($AX$466))</f>
        <v>44798</v>
      </c>
      <c r="CY488" s="78" cm="1">
        <f t="array" ref="CY488">INDEX($CU$466:$CU$918, ROWS($CU$466:$CU$918) - ROW() + ROW($CU$466))</f>
        <v>378.05</v>
      </c>
      <c r="DA488">
        <f t="shared" si="27"/>
        <v>-1.318193683111462</v>
      </c>
      <c r="DB488">
        <f t="shared" si="20"/>
        <v>2</v>
      </c>
      <c r="DC488" t="str">
        <f t="shared" si="40"/>
        <v/>
      </c>
      <c r="DD488" t="str">
        <f t="shared" ref="DD488:DD551" si="42">IF(MONTH(CX488)&lt;&gt;MONTH(CX487), CX488, "")</f>
        <v/>
      </c>
      <c r="DE488" t="str">
        <f t="shared" ref="DE488:DE551" si="43">IF(ISNUMBER(DD488), (INDEX(CY:CY, MATCH(EOMONTH(CX488, 0), CX:CX, 1)) / CY488 - 1) * 100, "")</f>
        <v/>
      </c>
      <c r="DF488">
        <v>-1.9778789850357901</v>
      </c>
      <c r="DG488" t="s">
        <v>4485</v>
      </c>
      <c r="DH488" s="200" t="s">
        <v>4485</v>
      </c>
      <c r="DI488" s="212">
        <v>45436</v>
      </c>
      <c r="DJ488" s="49">
        <v>45442</v>
      </c>
      <c r="DK488" s="53">
        <v>654.75</v>
      </c>
      <c r="DM488" s="81" cm="1">
        <f t="array" ref="DM488">INDEX($AW$466:$AW$918, ROWS($AW$466:$AW$918) - ROW() + ROW($AW$466))</f>
        <v>44775</v>
      </c>
      <c r="DN488" s="3" cm="1">
        <f t="array" ref="DN488">INDEX($AX$466:$AX$918, ROWS($AX$466:$AX$918) - ROW() + ROW($AX$466))</f>
        <v>44798</v>
      </c>
      <c r="DO488" s="78" cm="1">
        <f t="array" ref="DO488">INDEX($DK$466:$DK$918, ROWS($DK$466:$DK$918) - ROW() + ROW($DK$466))</f>
        <v>330.55</v>
      </c>
      <c r="DQ488">
        <f t="shared" si="30"/>
        <v>1.5128593040850642E-2</v>
      </c>
      <c r="DR488">
        <f t="shared" si="22"/>
        <v>2</v>
      </c>
      <c r="DS488" t="str">
        <f t="shared" si="41"/>
        <v/>
      </c>
      <c r="DT488" t="str">
        <f t="shared" si="31"/>
        <v/>
      </c>
      <c r="DU488" t="str">
        <f t="shared" si="32"/>
        <v/>
      </c>
      <c r="DV488">
        <v>-1.7539334537013185</v>
      </c>
      <c r="DW488" t="s">
        <v>4485</v>
      </c>
      <c r="DX488" s="200" t="s">
        <v>4485</v>
      </c>
    </row>
    <row r="489" spans="1:128" ht="15.75" thickBot="1" x14ac:dyDescent="0.3">
      <c r="A489" s="42">
        <v>45435</v>
      </c>
      <c r="B489" s="35">
        <v>45442</v>
      </c>
      <c r="C489" s="36">
        <v>144.25</v>
      </c>
      <c r="E489" s="81" cm="1">
        <f t="array" ref="E489">INDEX($A$466:$A$918, ROWS($A$466:$A$918) - ROW() + ROW($A$466))</f>
        <v>44776</v>
      </c>
      <c r="F489" s="44" cm="1">
        <f t="array" ref="F489">INDEX($B$466:$B$918, ROWS($B$466:$B$918) - ROW() + ROW($B$466))</f>
        <v>44798</v>
      </c>
      <c r="G489" s="45" cm="1">
        <f t="array" ref="G489">INDEX($C$466:$C$918, ROWS($C$466:$C$918) - ROW() + ROW($C$466))</f>
        <v>162.30000000000001</v>
      </c>
      <c r="I489">
        <f t="shared" si="4"/>
        <v>-0.36832412523019908</v>
      </c>
      <c r="J489">
        <f t="shared" si="0"/>
        <v>3</v>
      </c>
      <c r="K489" t="str">
        <f t="shared" si="34"/>
        <v/>
      </c>
      <c r="L489" t="str">
        <f t="shared" si="5"/>
        <v/>
      </c>
      <c r="M489" t="str">
        <f t="shared" si="6"/>
        <v/>
      </c>
      <c r="N489">
        <v>-0.42879019908115695</v>
      </c>
      <c r="O489" t="s">
        <v>4485</v>
      </c>
      <c r="P489" s="200" t="s">
        <v>4485</v>
      </c>
      <c r="Q489" s="35">
        <v>45435</v>
      </c>
      <c r="R489" s="35">
        <v>45442</v>
      </c>
      <c r="S489" s="37">
        <v>35266.699999999997</v>
      </c>
      <c r="U489" s="81" cm="1">
        <f t="array" ref="U489">INDEX($Q$466:$Q$918, ROWS($Q$466:$Q$918) - ROW() + ROW($Q$466))</f>
        <v>44776</v>
      </c>
      <c r="V489" s="3" cm="1">
        <f t="array" ref="V489">INDEX($R$466:$R$918, ROWS($R$466:$R$918) - ROW() + ROW($R$466))</f>
        <v>44798</v>
      </c>
      <c r="W489" s="78" cm="1">
        <f t="array" ref="W489">INDEX($S$466:$S$918, ROWS($S$466:$S$918) - ROW() + ROW($S$466))</f>
        <v>48213.65</v>
      </c>
      <c r="Y489">
        <f t="shared" si="7"/>
        <v>-2.0008923117887831</v>
      </c>
      <c r="Z489">
        <f t="shared" si="1"/>
        <v>3</v>
      </c>
      <c r="AA489" t="str">
        <f t="shared" si="35"/>
        <v/>
      </c>
      <c r="AB489" t="str">
        <f t="shared" si="8"/>
        <v/>
      </c>
      <c r="AC489" t="str">
        <f t="shared" si="9"/>
        <v/>
      </c>
      <c r="AD489">
        <v>-1.9798928298035243</v>
      </c>
      <c r="AE489" t="s">
        <v>4485</v>
      </c>
      <c r="AF489" s="200" t="s">
        <v>4485</v>
      </c>
      <c r="AG489" s="35">
        <v>45435</v>
      </c>
      <c r="AH489" s="35">
        <v>45442</v>
      </c>
      <c r="AI489" s="36">
        <v>372.6</v>
      </c>
      <c r="AK489" s="81" cm="1">
        <f t="array" ref="AK489">INDEX($AG$466:$AG$918, ROWS($AG$466:$AG$918) - ROW() + ROW($AG$466))</f>
        <v>44776</v>
      </c>
      <c r="AL489" s="3" cm="1">
        <f t="array" ref="AL489">INDEX($AH$466:$AH$918, ROWS($AH$466:$AH$918) - ROW() + ROW($AH$466))</f>
        <v>44798</v>
      </c>
      <c r="AM489" s="78" cm="1">
        <f t="array" ref="AM489">INDEX($AI$466:$AI$918, ROWS($AI$466:$AI$918) - ROW() + ROW($AI$466))</f>
        <v>157.1</v>
      </c>
      <c r="AO489">
        <f t="shared" si="10"/>
        <v>3.1836994587700056E-2</v>
      </c>
      <c r="AP489">
        <f t="shared" si="2"/>
        <v>3</v>
      </c>
      <c r="AQ489" t="str">
        <f t="shared" si="36"/>
        <v/>
      </c>
      <c r="AR489" t="str">
        <f t="shared" si="11"/>
        <v/>
      </c>
      <c r="AS489" t="str">
        <f t="shared" si="12"/>
        <v/>
      </c>
      <c r="AT489">
        <v>4.5524296675191849</v>
      </c>
      <c r="AU489" t="s">
        <v>4485</v>
      </c>
      <c r="AV489" s="200" t="s">
        <v>4485</v>
      </c>
      <c r="AW489" s="35">
        <v>45435</v>
      </c>
      <c r="AX489" s="35">
        <v>45442</v>
      </c>
      <c r="AY489" s="36">
        <v>288.7</v>
      </c>
      <c r="BA489" s="81" cm="1">
        <f t="array" ref="BA489">INDEX($AW$466:$AW$918, ROWS($AW$466:$AW$918) - ROW() + ROW($AW$466))</f>
        <v>44776</v>
      </c>
      <c r="BB489" s="3" cm="1">
        <f t="array" ref="BB489">INDEX($AX$466:$AX$918, ROWS($AX$466:$AX$918) - ROW() + ROW($AX$466))</f>
        <v>44798</v>
      </c>
      <c r="BC489" s="78" cm="1">
        <f t="array" ref="BC489">INDEX($AY$466:$AY$918, ROWS($AY$466:$AY$918) - ROW() + ROW($AY$466))</f>
        <v>276.45</v>
      </c>
      <c r="BE489">
        <f t="shared" si="13"/>
        <v>-1.7939609236234499</v>
      </c>
      <c r="BF489">
        <f t="shared" si="3"/>
        <v>3</v>
      </c>
      <c r="BG489" t="str">
        <f t="shared" si="37"/>
        <v/>
      </c>
      <c r="BH489" t="str">
        <f t="shared" si="14"/>
        <v/>
      </c>
      <c r="BI489" t="str">
        <f t="shared" si="15"/>
        <v/>
      </c>
      <c r="BJ489">
        <v>3.3024835208735537</v>
      </c>
      <c r="BK489" t="s">
        <v>4485</v>
      </c>
      <c r="BL489" s="200" t="s">
        <v>4485</v>
      </c>
      <c r="BM489" s="212">
        <v>45435</v>
      </c>
      <c r="BN489" s="49">
        <v>45442</v>
      </c>
      <c r="BO489" s="50">
        <v>1447.8</v>
      </c>
      <c r="BQ489" s="81" cm="1">
        <f t="array" ref="BQ489">INDEX($AW$466:$AW$918, ROWS($AW$466:$AW$918) - ROW() + ROW($AW$466))</f>
        <v>44776</v>
      </c>
      <c r="BR489" s="3" cm="1">
        <f t="array" ref="BR489">INDEX($AX$466:$AX$918, ROWS($AX$466:$AX$918) - ROW() + ROW($AX$466))</f>
        <v>44798</v>
      </c>
      <c r="BS489" s="78" cm="1">
        <f t="array" ref="BS489">INDEX($BO$466:$BO$918, ROWS($BO$466:$BO$918) - ROW() + ROW($BO$466))</f>
        <v>1289.05</v>
      </c>
      <c r="BU489">
        <f t="shared" si="24"/>
        <v>-0.18583762437570878</v>
      </c>
      <c r="BV489">
        <f t="shared" si="16"/>
        <v>3</v>
      </c>
      <c r="BW489" t="str">
        <f t="shared" si="38"/>
        <v/>
      </c>
      <c r="BX489" t="str">
        <f t="shared" si="17"/>
        <v/>
      </c>
      <c r="BY489" t="str">
        <f t="shared" si="25"/>
        <v/>
      </c>
      <c r="BZ489">
        <v>-0.70611369324274786</v>
      </c>
      <c r="CA489" t="s">
        <v>4485</v>
      </c>
      <c r="CB489" s="200" t="s">
        <v>4485</v>
      </c>
      <c r="CC489" s="212">
        <v>45435</v>
      </c>
      <c r="CD489" s="49">
        <v>45442</v>
      </c>
      <c r="CE489" s="50">
        <v>1810.6</v>
      </c>
      <c r="CG489" s="81" cm="1">
        <f t="array" ref="CG489">INDEX($AW$466:$AW$918, ROWS($AW$466:$AW$918) - ROW() + ROW($AW$466))</f>
        <v>44776</v>
      </c>
      <c r="CH489" s="3" cm="1">
        <f t="array" ref="CH489">INDEX($AX$466:$AX$918, ROWS($AX$466:$AX$918) - ROW() + ROW($AX$466))</f>
        <v>44798</v>
      </c>
      <c r="CI489" s="78" cm="1">
        <f t="array" ref="CI489">INDEX($CE$466:$CE$918, ROWS($CE$466:$CE$918) - ROW() + ROW($CE$466))</f>
        <v>1555.05</v>
      </c>
      <c r="CK489">
        <f t="shared" si="33"/>
        <v>-2.1088413962418557</v>
      </c>
      <c r="CL489">
        <f t="shared" si="18"/>
        <v>3</v>
      </c>
      <c r="CM489" t="str">
        <f t="shared" si="39"/>
        <v/>
      </c>
      <c r="CN489" t="str">
        <f t="shared" si="19"/>
        <v/>
      </c>
      <c r="CO489" t="str">
        <f t="shared" si="26"/>
        <v/>
      </c>
      <c r="CP489">
        <v>-2.2212392176688103</v>
      </c>
      <c r="CQ489" t="s">
        <v>4485</v>
      </c>
      <c r="CR489" s="200" t="s">
        <v>4485</v>
      </c>
      <c r="CS489" s="212">
        <v>45435</v>
      </c>
      <c r="CT489" s="49">
        <v>45442</v>
      </c>
      <c r="CU489" s="53">
        <v>849.95</v>
      </c>
      <c r="CW489" s="81" cm="1">
        <f t="array" ref="CW489">INDEX($AW$466:$AW$918, ROWS($AW$466:$AW$918) - ROW() + ROW($AW$466))</f>
        <v>44776</v>
      </c>
      <c r="CX489" s="3" cm="1">
        <f t="array" ref="CX489">INDEX($AX$466:$AX$918, ROWS($AX$466:$AX$918) - ROW() + ROW($AX$466))</f>
        <v>44798</v>
      </c>
      <c r="CY489" s="78" cm="1">
        <f t="array" ref="CY489">INDEX($CU$466:$CU$918, ROWS($CU$466:$CU$918) - ROW() + ROW($CU$466))</f>
        <v>374.1</v>
      </c>
      <c r="DA489">
        <f t="shared" si="27"/>
        <v>-1.044835339240838</v>
      </c>
      <c r="DB489">
        <f t="shared" si="20"/>
        <v>3</v>
      </c>
      <c r="DC489" t="str">
        <f t="shared" si="40"/>
        <v/>
      </c>
      <c r="DD489" t="str">
        <f t="shared" si="42"/>
        <v/>
      </c>
      <c r="DE489" t="str">
        <f t="shared" si="43"/>
        <v/>
      </c>
      <c r="DF489">
        <v>-1.1814682065578093</v>
      </c>
      <c r="DG489" t="s">
        <v>4485</v>
      </c>
      <c r="DH489" s="200" t="s">
        <v>4485</v>
      </c>
      <c r="DI489" s="212">
        <v>45435</v>
      </c>
      <c r="DJ489" s="49">
        <v>45442</v>
      </c>
      <c r="DK489" s="53">
        <v>648.54999999999995</v>
      </c>
      <c r="DM489" s="81" cm="1">
        <f t="array" ref="DM489">INDEX($AW$466:$AW$918, ROWS($AW$466:$AW$918) - ROW() + ROW($AW$466))</f>
        <v>44776</v>
      </c>
      <c r="DN489" s="3" cm="1">
        <f t="array" ref="DN489">INDEX($AX$466:$AX$918, ROWS($AX$466:$AX$918) - ROW() + ROW($AX$466))</f>
        <v>44798</v>
      </c>
      <c r="DO489" s="78" cm="1">
        <f t="array" ref="DO489">INDEX($DK$466:$DK$918, ROWS($DK$466:$DK$918) - ROW() + ROW($DK$466))</f>
        <v>329.25</v>
      </c>
      <c r="DQ489">
        <f t="shared" si="30"/>
        <v>-0.39328392073816715</v>
      </c>
      <c r="DR489">
        <f t="shared" si="22"/>
        <v>3</v>
      </c>
      <c r="DS489" t="str">
        <f t="shared" si="41"/>
        <v/>
      </c>
      <c r="DT489" t="str">
        <f t="shared" si="31"/>
        <v/>
      </c>
      <c r="DU489" t="str">
        <f t="shared" si="32"/>
        <v/>
      </c>
      <c r="DV489">
        <v>-0.57757941716985783</v>
      </c>
      <c r="DW489" t="s">
        <v>4485</v>
      </c>
      <c r="DX489" s="200" t="s">
        <v>4485</v>
      </c>
    </row>
    <row r="490" spans="1:128" ht="15.75" thickBot="1" x14ac:dyDescent="0.3">
      <c r="A490" s="42">
        <v>45434</v>
      </c>
      <c r="B490" s="35">
        <v>45442</v>
      </c>
      <c r="C490" s="36">
        <v>144.25</v>
      </c>
      <c r="E490" s="81" cm="1">
        <f t="array" ref="E490">INDEX($A$466:$A$918, ROWS($A$466:$A$918) - ROW() + ROW($A$466))</f>
        <v>44777</v>
      </c>
      <c r="F490" s="44" cm="1">
        <f t="array" ref="F490">INDEX($B$466:$B$918, ROWS($B$466:$B$918) - ROW() + ROW($B$466))</f>
        <v>44798</v>
      </c>
      <c r="G490" s="45" cm="1">
        <f t="array" ref="G490">INDEX($C$466:$C$918, ROWS($C$466:$C$918) - ROW() + ROW($C$466))</f>
        <v>159.75</v>
      </c>
      <c r="I490">
        <f t="shared" si="4"/>
        <v>-1.5711645101663656</v>
      </c>
      <c r="J490">
        <f t="shared" si="0"/>
        <v>4</v>
      </c>
      <c r="K490">
        <f t="shared" si="34"/>
        <v>-1.3279802347127891</v>
      </c>
      <c r="L490" t="str">
        <f t="shared" si="5"/>
        <v/>
      </c>
      <c r="M490" t="str">
        <f t="shared" si="6"/>
        <v/>
      </c>
      <c r="N490">
        <v>-1.6610273761919512</v>
      </c>
      <c r="O490">
        <v>-0.80670183059262257</v>
      </c>
      <c r="P490" s="200" t="s">
        <v>4485</v>
      </c>
      <c r="Q490" s="35">
        <v>45434</v>
      </c>
      <c r="R490" s="35">
        <v>45442</v>
      </c>
      <c r="S490" s="37">
        <v>35638.050000000003</v>
      </c>
      <c r="U490" s="81" cm="1">
        <f t="array" ref="U490">INDEX($Q$466:$Q$918, ROWS($Q$466:$Q$918) - ROW() + ROW($Q$466))</f>
        <v>44777</v>
      </c>
      <c r="V490" s="3" cm="1">
        <f t="array" ref="V490">INDEX($R$466:$R$918, ROWS($R$466:$R$918) - ROW() + ROW($R$466))</f>
        <v>44798</v>
      </c>
      <c r="W490" s="78" cm="1">
        <f t="array" ref="W490">INDEX($S$466:$S$918, ROWS($S$466:$S$918) - ROW() + ROW($S$466))</f>
        <v>49041.5</v>
      </c>
      <c r="Y490">
        <f t="shared" si="7"/>
        <v>1.7170448617766929</v>
      </c>
      <c r="Z490">
        <f t="shared" si="1"/>
        <v>4</v>
      </c>
      <c r="AA490">
        <f t="shared" si="35"/>
        <v>3.8047159427652186</v>
      </c>
      <c r="AB490" t="str">
        <f t="shared" si="8"/>
        <v/>
      </c>
      <c r="AC490" t="str">
        <f t="shared" si="9"/>
        <v/>
      </c>
      <c r="AD490">
        <v>2.1015211089267236</v>
      </c>
      <c r="AE490">
        <v>2.6511447744474976</v>
      </c>
      <c r="AF490" s="200" t="s">
        <v>4485</v>
      </c>
      <c r="AG490" s="35">
        <v>45434</v>
      </c>
      <c r="AH490" s="35">
        <v>45442</v>
      </c>
      <c r="AI490" s="36">
        <v>374.1</v>
      </c>
      <c r="AK490" s="81" cm="1">
        <f t="array" ref="AK490">INDEX($AG$466:$AG$918, ROWS($AG$466:$AG$918) - ROW() + ROW($AG$466))</f>
        <v>44777</v>
      </c>
      <c r="AL490" s="3" cm="1">
        <f t="array" ref="AL490">INDEX($AH$466:$AH$918, ROWS($AH$466:$AH$918) - ROW() + ROW($AH$466))</f>
        <v>44798</v>
      </c>
      <c r="AM490" s="78" cm="1">
        <f t="array" ref="AM490">INDEX($AI$466:$AI$918, ROWS($AI$466:$AI$918) - ROW() + ROW($AI$466))</f>
        <v>152.05000000000001</v>
      </c>
      <c r="AO490">
        <f t="shared" si="10"/>
        <v>-3.2145130490133567</v>
      </c>
      <c r="AP490">
        <f t="shared" si="2"/>
        <v>4</v>
      </c>
      <c r="AQ490">
        <f t="shared" si="36"/>
        <v>1.5358931552587722</v>
      </c>
      <c r="AR490" t="str">
        <f t="shared" si="11"/>
        <v/>
      </c>
      <c r="AS490" t="str">
        <f t="shared" si="12"/>
        <v/>
      </c>
      <c r="AT490">
        <v>-4.8923679060662584E-2</v>
      </c>
      <c r="AU490">
        <v>17.413793103448285</v>
      </c>
      <c r="AV490" s="200" t="s">
        <v>4485</v>
      </c>
      <c r="AW490" s="35">
        <v>45434</v>
      </c>
      <c r="AX490" s="35">
        <v>45442</v>
      </c>
      <c r="AY490" s="36">
        <v>283.85000000000002</v>
      </c>
      <c r="BA490" s="81" cm="1">
        <f t="array" ref="BA490">INDEX($AW$466:$AW$918, ROWS($AW$466:$AW$918) - ROW() + ROW($AW$466))</f>
        <v>44777</v>
      </c>
      <c r="BB490" s="3" cm="1">
        <f t="array" ref="BB490">INDEX($AX$466:$AX$918, ROWS($AX$466:$AX$918) - ROW() + ROW($AX$466))</f>
        <v>44798</v>
      </c>
      <c r="BC490" s="78" cm="1">
        <f t="array" ref="BC490">INDEX($AY$466:$AY$918, ROWS($AY$466:$AY$918) - ROW() + ROW($AY$466))</f>
        <v>283.25</v>
      </c>
      <c r="BE490">
        <f t="shared" si="13"/>
        <v>2.459757641526501</v>
      </c>
      <c r="BF490">
        <f t="shared" si="3"/>
        <v>4</v>
      </c>
      <c r="BG490">
        <f t="shared" si="37"/>
        <v>3.6596523330283626</v>
      </c>
      <c r="BH490" t="str">
        <f t="shared" si="14"/>
        <v/>
      </c>
      <c r="BI490" t="str">
        <f t="shared" si="15"/>
        <v/>
      </c>
      <c r="BJ490">
        <v>3.0808894618111475</v>
      </c>
      <c r="BK490">
        <v>5.620129441289123</v>
      </c>
      <c r="BL490" s="200" t="s">
        <v>4485</v>
      </c>
      <c r="BM490" s="212">
        <v>45434</v>
      </c>
      <c r="BN490" s="49">
        <v>45442</v>
      </c>
      <c r="BO490" s="50">
        <v>1428.6</v>
      </c>
      <c r="BQ490" s="81" cm="1">
        <f t="array" ref="BQ490">INDEX($AW$466:$AW$918, ROWS($AW$466:$AW$918) - ROW() + ROW($AW$466))</f>
        <v>44777</v>
      </c>
      <c r="BR490" s="3" cm="1">
        <f t="array" ref="BR490">INDEX($AX$466:$AX$918, ROWS($AX$466:$AX$918) - ROW() + ROW($AX$466))</f>
        <v>44798</v>
      </c>
      <c r="BS490" s="78" cm="1">
        <f t="array" ref="BS490">INDEX($BO$466:$BO$918, ROWS($BO$466:$BO$918) - ROW() + ROW($BO$466))</f>
        <v>1281.1500000000001</v>
      </c>
      <c r="BU490">
        <f t="shared" si="24"/>
        <v>-0.61285442767928822</v>
      </c>
      <c r="BV490">
        <f t="shared" si="16"/>
        <v>4</v>
      </c>
      <c r="BW490">
        <f t="shared" si="38"/>
        <v>11.700597236148049</v>
      </c>
      <c r="BX490" t="str">
        <f t="shared" si="17"/>
        <v/>
      </c>
      <c r="BY490" t="str">
        <f t="shared" si="25"/>
        <v/>
      </c>
      <c r="BZ490">
        <v>-1.0081915563957191</v>
      </c>
      <c r="CA490">
        <v>19.662676822633301</v>
      </c>
      <c r="CB490" s="200" t="s">
        <v>4485</v>
      </c>
      <c r="CC490" s="212">
        <v>45434</v>
      </c>
      <c r="CD490" s="49">
        <v>45442</v>
      </c>
      <c r="CE490" s="50">
        <v>1848.4</v>
      </c>
      <c r="CG490" s="81" cm="1">
        <f t="array" ref="CG490">INDEX($AW$466:$AW$918, ROWS($AW$466:$AW$918) - ROW() + ROW($AW$466))</f>
        <v>44777</v>
      </c>
      <c r="CH490" s="3" cm="1">
        <f t="array" ref="CH490">INDEX($AX$466:$AX$918, ROWS($AX$466:$AX$918) - ROW() + ROW($AX$466))</f>
        <v>44798</v>
      </c>
      <c r="CI490" s="78" cm="1">
        <f t="array" ref="CI490">INDEX($CE$466:$CE$918, ROWS($CE$466:$CE$918) - ROW() + ROW($CE$466))</f>
        <v>1569.5</v>
      </c>
      <c r="CK490">
        <f t="shared" si="33"/>
        <v>0.92923057136426768</v>
      </c>
      <c r="CL490">
        <f t="shared" si="18"/>
        <v>4</v>
      </c>
      <c r="CM490">
        <f t="shared" si="39"/>
        <v>-0.58905497846465382</v>
      </c>
      <c r="CN490" t="str">
        <f t="shared" si="19"/>
        <v/>
      </c>
      <c r="CO490" t="str">
        <f t="shared" si="26"/>
        <v/>
      </c>
      <c r="CP490">
        <v>0.94034770244942512</v>
      </c>
      <c r="CQ490">
        <v>-1.4792152904812998</v>
      </c>
      <c r="CR490" s="200" t="s">
        <v>4485</v>
      </c>
      <c r="CS490" s="212">
        <v>45434</v>
      </c>
      <c r="CT490" s="49">
        <v>45442</v>
      </c>
      <c r="CU490" s="53">
        <v>848.25</v>
      </c>
      <c r="CW490" s="81" cm="1">
        <f t="array" ref="CW490">INDEX($AW$466:$AW$918, ROWS($AW$466:$AW$918) - ROW() + ROW($AW$466))</f>
        <v>44777</v>
      </c>
      <c r="CX490" s="3" cm="1">
        <f t="array" ref="CX490">INDEX($AX$466:$AX$918, ROWS($AX$466:$AX$918) - ROW() + ROW($AX$466))</f>
        <v>44798</v>
      </c>
      <c r="CY490" s="78" cm="1">
        <f t="array" ref="CY490">INDEX($CU$466:$CU$918, ROWS($CU$466:$CU$918) - ROW() + ROW($CU$466))</f>
        <v>368.7</v>
      </c>
      <c r="DA490">
        <f t="shared" si="27"/>
        <v>-1.4434643143544597</v>
      </c>
      <c r="DB490">
        <f t="shared" si="20"/>
        <v>4</v>
      </c>
      <c r="DC490">
        <f t="shared" si="40"/>
        <v>-0.21650879566982717</v>
      </c>
      <c r="DD490" t="str">
        <f t="shared" si="42"/>
        <v/>
      </c>
      <c r="DE490" t="str">
        <f t="shared" si="43"/>
        <v/>
      </c>
      <c r="DF490">
        <v>-1.2358946802794104</v>
      </c>
      <c r="DG490">
        <v>-3.7696335078533969</v>
      </c>
      <c r="DH490" s="200" t="s">
        <v>4485</v>
      </c>
      <c r="DI490" s="212">
        <v>45434</v>
      </c>
      <c r="DJ490" s="49">
        <v>45442</v>
      </c>
      <c r="DK490" s="53">
        <v>642.54999999999995</v>
      </c>
      <c r="DM490" s="81" cm="1">
        <f t="array" ref="DM490">INDEX($AW$466:$AW$918, ROWS($AW$466:$AW$918) - ROW() + ROW($AW$466))</f>
        <v>44777</v>
      </c>
      <c r="DN490" s="3" cm="1">
        <f t="array" ref="DN490">INDEX($AX$466:$AX$918, ROWS($AX$466:$AX$918) - ROW() + ROW($AX$466))</f>
        <v>44798</v>
      </c>
      <c r="DO490" s="78" cm="1">
        <f t="array" ref="DO490">INDEX($DK$466:$DK$918, ROWS($DK$466:$DK$918) - ROW() + ROW($DK$466))</f>
        <v>329.3</v>
      </c>
      <c r="DQ490">
        <f t="shared" si="30"/>
        <v>1.5186028853458275E-2</v>
      </c>
      <c r="DR490">
        <f t="shared" si="22"/>
        <v>4</v>
      </c>
      <c r="DS490">
        <f t="shared" si="41"/>
        <v>1.4323117203141951</v>
      </c>
      <c r="DT490" t="str">
        <f t="shared" si="31"/>
        <v/>
      </c>
      <c r="DU490" t="str">
        <f t="shared" si="32"/>
        <v/>
      </c>
      <c r="DV490">
        <v>-0.73937153419593649</v>
      </c>
      <c r="DW490">
        <v>0.72347266881028638</v>
      </c>
      <c r="DX490" s="200" t="s">
        <v>4485</v>
      </c>
    </row>
    <row r="491" spans="1:128" ht="15.75" thickBot="1" x14ac:dyDescent="0.3">
      <c r="A491" s="42">
        <v>45433</v>
      </c>
      <c r="B491" s="35">
        <v>45442</v>
      </c>
      <c r="C491" s="36">
        <v>145.15</v>
      </c>
      <c r="E491" s="81" cm="1">
        <f t="array" ref="E491">INDEX($A$466:$A$918, ROWS($A$466:$A$918) - ROW() + ROW($A$466))</f>
        <v>44778</v>
      </c>
      <c r="F491" s="44" cm="1">
        <f t="array" ref="F491">INDEX($B$466:$B$918, ROWS($B$466:$B$918) - ROW() + ROW($B$466))</f>
        <v>44798</v>
      </c>
      <c r="G491" s="45" cm="1">
        <f t="array" ref="G491">INDEX($C$466:$C$918, ROWS($C$466:$C$918) - ROW() + ROW($C$466))</f>
        <v>160.69999999999999</v>
      </c>
      <c r="I491">
        <f t="shared" si="4"/>
        <v>0.59467918622847482</v>
      </c>
      <c r="J491">
        <f t="shared" si="0"/>
        <v>5</v>
      </c>
      <c r="K491" t="str">
        <f t="shared" si="34"/>
        <v/>
      </c>
      <c r="L491" t="str">
        <f t="shared" si="5"/>
        <v/>
      </c>
      <c r="M491" t="str">
        <f t="shared" si="6"/>
        <v/>
      </c>
      <c r="N491">
        <v>0.75070378479825906</v>
      </c>
      <c r="O491" t="s">
        <v>4485</v>
      </c>
      <c r="P491" s="200" t="s">
        <v>4485</v>
      </c>
      <c r="Q491" s="35">
        <v>45433</v>
      </c>
      <c r="R491" s="35">
        <v>45442</v>
      </c>
      <c r="S491" s="37">
        <v>34873</v>
      </c>
      <c r="U491" s="81" cm="1">
        <f t="array" ref="U491">INDEX($Q$466:$Q$918, ROWS($Q$466:$Q$918) - ROW() + ROW($Q$466))</f>
        <v>44778</v>
      </c>
      <c r="V491" s="3" cm="1">
        <f t="array" ref="V491">INDEX($R$466:$R$918, ROWS($R$466:$R$918) - ROW() + ROW($R$466))</f>
        <v>44798</v>
      </c>
      <c r="W491" s="78" cm="1">
        <f t="array" ref="W491">INDEX($S$466:$S$918, ROWS($S$466:$S$918) - ROW() + ROW($S$466))</f>
        <v>48370.9</v>
      </c>
      <c r="Y491">
        <f t="shared" si="7"/>
        <v>-1.3674133132143156</v>
      </c>
      <c r="Z491">
        <f t="shared" si="1"/>
        <v>5</v>
      </c>
      <c r="AA491" t="str">
        <f t="shared" si="35"/>
        <v/>
      </c>
      <c r="AB491" t="str">
        <f t="shared" si="8"/>
        <v/>
      </c>
      <c r="AC491" t="str">
        <f t="shared" si="9"/>
        <v/>
      </c>
      <c r="AD491">
        <v>-1.6625634603185582</v>
      </c>
      <c r="AE491" t="s">
        <v>4485</v>
      </c>
      <c r="AF491" s="200" t="s">
        <v>4485</v>
      </c>
      <c r="AG491" s="35">
        <v>45433</v>
      </c>
      <c r="AH491" s="35">
        <v>45442</v>
      </c>
      <c r="AI491" s="36">
        <v>373.05</v>
      </c>
      <c r="AK491" s="81" cm="1">
        <f t="array" ref="AK491">INDEX($AG$466:$AG$918, ROWS($AG$466:$AG$918) - ROW() + ROW($AG$466))</f>
        <v>44778</v>
      </c>
      <c r="AL491" s="3" cm="1">
        <f t="array" ref="AL491">INDEX($AH$466:$AH$918, ROWS($AH$466:$AH$918) - ROW() + ROW($AH$466))</f>
        <v>44798</v>
      </c>
      <c r="AM491" s="78" cm="1">
        <f t="array" ref="AM491">INDEX($AI$466:$AI$918, ROWS($AI$466:$AI$918) - ROW() + ROW($AI$466))</f>
        <v>153.5</v>
      </c>
      <c r="AO491">
        <f t="shared" si="10"/>
        <v>0.95363367313382996</v>
      </c>
      <c r="AP491">
        <f t="shared" si="2"/>
        <v>5</v>
      </c>
      <c r="AQ491" t="str">
        <f t="shared" si="36"/>
        <v/>
      </c>
      <c r="AR491" t="str">
        <f t="shared" si="11"/>
        <v/>
      </c>
      <c r="AS491" t="str">
        <f t="shared" si="12"/>
        <v/>
      </c>
      <c r="AT491">
        <v>1.9089574155653339</v>
      </c>
      <c r="AU491" t="s">
        <v>4485</v>
      </c>
      <c r="AV491" s="200" t="s">
        <v>4485</v>
      </c>
      <c r="AW491" s="35">
        <v>45433</v>
      </c>
      <c r="AX491" s="35">
        <v>45442</v>
      </c>
      <c r="AY491" s="36">
        <v>274.89999999999998</v>
      </c>
      <c r="BA491" s="81" cm="1">
        <f t="array" ref="BA491">INDEX($AW$466:$AW$918, ROWS($AW$466:$AW$918) - ROW() + ROW($AW$466))</f>
        <v>44778</v>
      </c>
      <c r="BB491" s="3" cm="1">
        <f t="array" ref="BB491">INDEX($AX$466:$AX$918, ROWS($AX$466:$AX$918) - ROW() + ROW($AX$466))</f>
        <v>44798</v>
      </c>
      <c r="BC491" s="78" cm="1">
        <f t="array" ref="BC491">INDEX($AY$466:$AY$918, ROWS($AY$466:$AY$918) - ROW() + ROW($AY$466))</f>
        <v>274.75</v>
      </c>
      <c r="BE491">
        <f t="shared" si="13"/>
        <v>-3.0008826125330978</v>
      </c>
      <c r="BF491">
        <f t="shared" si="3"/>
        <v>5</v>
      </c>
      <c r="BG491" t="str">
        <f t="shared" si="37"/>
        <v/>
      </c>
      <c r="BH491" t="str">
        <f t="shared" si="14"/>
        <v/>
      </c>
      <c r="BI491" t="str">
        <f t="shared" si="15"/>
        <v/>
      </c>
      <c r="BJ491">
        <v>2.5698743200150154</v>
      </c>
      <c r="BK491" t="s">
        <v>4485</v>
      </c>
      <c r="BL491" s="200" t="s">
        <v>4485</v>
      </c>
      <c r="BM491" s="212">
        <v>45433</v>
      </c>
      <c r="BN491" s="49">
        <v>45442</v>
      </c>
      <c r="BO491" s="50">
        <v>1435.8</v>
      </c>
      <c r="BQ491" s="81" cm="1">
        <f t="array" ref="BQ491">INDEX($AW$466:$AW$918, ROWS($AW$466:$AW$918) - ROW() + ROW($AW$466))</f>
        <v>44778</v>
      </c>
      <c r="BR491" s="3" cm="1">
        <f t="array" ref="BR491">INDEX($AX$466:$AX$918, ROWS($AX$466:$AX$918) - ROW() + ROW($AX$466))</f>
        <v>44798</v>
      </c>
      <c r="BS491" s="78" cm="1">
        <f t="array" ref="BS491">INDEX($BO$466:$BO$918, ROWS($BO$466:$BO$918) - ROW() + ROW($BO$466))</f>
        <v>1271.3</v>
      </c>
      <c r="BU491">
        <f t="shared" si="24"/>
        <v>-0.76884049486790274</v>
      </c>
      <c r="BV491">
        <f t="shared" si="16"/>
        <v>5</v>
      </c>
      <c r="BW491" t="str">
        <f t="shared" si="38"/>
        <v/>
      </c>
      <c r="BX491" t="str">
        <f t="shared" si="17"/>
        <v/>
      </c>
      <c r="BY491" t="str">
        <f t="shared" si="25"/>
        <v/>
      </c>
      <c r="BZ491">
        <v>3.8919705374192919</v>
      </c>
      <c r="CA491" t="s">
        <v>4485</v>
      </c>
      <c r="CB491" s="200" t="s">
        <v>4485</v>
      </c>
      <c r="CC491" s="212">
        <v>45433</v>
      </c>
      <c r="CD491" s="49">
        <v>45442</v>
      </c>
      <c r="CE491" s="50">
        <v>1846.3</v>
      </c>
      <c r="CG491" s="81" cm="1">
        <f t="array" ref="CG491">INDEX($AW$466:$AW$918, ROWS($AW$466:$AW$918) - ROW() + ROW($AW$466))</f>
        <v>44778</v>
      </c>
      <c r="CH491" s="3" cm="1">
        <f t="array" ref="CH491">INDEX($AX$466:$AX$918, ROWS($AX$466:$AX$918) - ROW() + ROW($AX$466))</f>
        <v>44798</v>
      </c>
      <c r="CI491" s="78" cm="1">
        <f t="array" ref="CI491">INDEX($CE$466:$CE$918, ROWS($CE$466:$CE$918) - ROW() + ROW($CE$466))</f>
        <v>1622.65</v>
      </c>
      <c r="CK491">
        <f t="shared" si="33"/>
        <v>3.3864287989805728</v>
      </c>
      <c r="CL491">
        <f t="shared" si="18"/>
        <v>5</v>
      </c>
      <c r="CM491" t="str">
        <f t="shared" si="39"/>
        <v/>
      </c>
      <c r="CN491" t="str">
        <f t="shared" si="19"/>
        <v/>
      </c>
      <c r="CO491" t="str">
        <f t="shared" si="26"/>
        <v/>
      </c>
      <c r="CP491">
        <v>3.4862502801165318</v>
      </c>
      <c r="CQ491" t="s">
        <v>4485</v>
      </c>
      <c r="CR491" s="200" t="s">
        <v>4485</v>
      </c>
      <c r="CS491" s="212">
        <v>45433</v>
      </c>
      <c r="CT491" s="49">
        <v>45442</v>
      </c>
      <c r="CU491" s="53">
        <v>853.2</v>
      </c>
      <c r="CW491" s="81" cm="1">
        <f t="array" ref="CW491">INDEX($AW$466:$AW$918, ROWS($AW$466:$AW$918) - ROW() + ROW($AW$466))</f>
        <v>44778</v>
      </c>
      <c r="CX491" s="3" cm="1">
        <f t="array" ref="CX491">INDEX($AX$466:$AX$918, ROWS($AX$466:$AX$918) - ROW() + ROW($AX$466))</f>
        <v>44798</v>
      </c>
      <c r="CY491" s="78" cm="1">
        <f t="array" ref="CY491">INDEX($CU$466:$CU$918, ROWS($CU$466:$CU$918) - ROW() + ROW($CU$466))</f>
        <v>368.7</v>
      </c>
      <c r="DA491">
        <f t="shared" si="27"/>
        <v>0</v>
      </c>
      <c r="DB491">
        <f t="shared" si="20"/>
        <v>5</v>
      </c>
      <c r="DC491" t="str">
        <f t="shared" si="40"/>
        <v/>
      </c>
      <c r="DD491" t="str">
        <f t="shared" si="42"/>
        <v/>
      </c>
      <c r="DE491" t="str">
        <f t="shared" si="43"/>
        <v/>
      </c>
      <c r="DF491">
        <v>5.4406964091400598E-2</v>
      </c>
      <c r="DG491" t="s">
        <v>4485</v>
      </c>
      <c r="DH491" s="200" t="s">
        <v>4485</v>
      </c>
      <c r="DI491" s="212">
        <v>45433</v>
      </c>
      <c r="DJ491" s="49">
        <v>45442</v>
      </c>
      <c r="DK491" s="53">
        <v>646.70000000000005</v>
      </c>
      <c r="DM491" s="81" cm="1">
        <f t="array" ref="DM491">INDEX($AW$466:$AW$918, ROWS($AW$466:$AW$918) - ROW() + ROW($AW$466))</f>
        <v>44778</v>
      </c>
      <c r="DN491" s="3" cm="1">
        <f t="array" ref="DN491">INDEX($AX$466:$AX$918, ROWS($AX$466:$AX$918) - ROW() + ROW($AX$466))</f>
        <v>44798</v>
      </c>
      <c r="DO491" s="78" cm="1">
        <f t="array" ref="DO491">INDEX($DK$466:$DK$918, ROWS($DK$466:$DK$918) - ROW() + ROW($DK$466))</f>
        <v>331.85</v>
      </c>
      <c r="DQ491">
        <f t="shared" si="30"/>
        <v>0.77436987549347447</v>
      </c>
      <c r="DR491">
        <f t="shared" si="22"/>
        <v>5</v>
      </c>
      <c r="DS491" t="str">
        <f t="shared" si="41"/>
        <v/>
      </c>
      <c r="DT491" t="str">
        <f t="shared" si="31"/>
        <v/>
      </c>
      <c r="DU491" t="str">
        <f t="shared" si="32"/>
        <v/>
      </c>
      <c r="DV491">
        <v>5.2407555200851412</v>
      </c>
      <c r="DW491" t="s">
        <v>4485</v>
      </c>
      <c r="DX491" s="200" t="s">
        <v>4485</v>
      </c>
    </row>
    <row r="492" spans="1:128" ht="15.75" thickBot="1" x14ac:dyDescent="0.3">
      <c r="A492" s="42">
        <v>45430</v>
      </c>
      <c r="B492" s="35">
        <v>45442</v>
      </c>
      <c r="C492" s="36">
        <v>153.15</v>
      </c>
      <c r="E492" s="81" cm="1">
        <f t="array" ref="E492">INDEX($A$466:$A$918, ROWS($A$466:$A$918) - ROW() + ROW($A$466))</f>
        <v>44781</v>
      </c>
      <c r="F492" s="44" cm="1">
        <f t="array" ref="F492">INDEX($B$466:$B$918, ROWS($B$466:$B$918) - ROW() + ROW($B$466))</f>
        <v>44798</v>
      </c>
      <c r="G492" s="45" cm="1">
        <f t="array" ref="G492">INDEX($C$466:$C$918, ROWS($C$466:$C$918) - ROW() + ROW($C$466))</f>
        <v>162.55000000000001</v>
      </c>
      <c r="I492">
        <f t="shared" si="4"/>
        <v>1.151213441194787</v>
      </c>
      <c r="J492">
        <f t="shared" si="0"/>
        <v>1</v>
      </c>
      <c r="K492" t="str">
        <f t="shared" si="34"/>
        <v/>
      </c>
      <c r="L492" t="str">
        <f t="shared" si="5"/>
        <v/>
      </c>
      <c r="M492" t="str">
        <f t="shared" si="6"/>
        <v/>
      </c>
      <c r="N492">
        <v>1.0866190624029803</v>
      </c>
      <c r="O492" t="s">
        <v>4485</v>
      </c>
      <c r="P492" s="200" t="s">
        <v>4485</v>
      </c>
      <c r="Q492" s="35">
        <v>45430</v>
      </c>
      <c r="R492" s="35">
        <v>45442</v>
      </c>
      <c r="S492" s="37">
        <v>35207.65</v>
      </c>
      <c r="U492" s="81" cm="1">
        <f t="array" ref="U492">INDEX($Q$466:$Q$918, ROWS($Q$466:$Q$918) - ROW() + ROW($Q$466))</f>
        <v>44781</v>
      </c>
      <c r="V492" s="3" cm="1">
        <f t="array" ref="V492">INDEX($R$466:$R$918, ROWS($R$466:$R$918) - ROW() + ROW($R$466))</f>
        <v>44798</v>
      </c>
      <c r="W492" s="78" cm="1">
        <f t="array" ref="W492">INDEX($S$466:$S$918, ROWS($S$466:$S$918) - ROW() + ROW($S$466))</f>
        <v>48776.35</v>
      </c>
      <c r="Y492">
        <f t="shared" si="7"/>
        <v>0.8382105770204753</v>
      </c>
      <c r="Z492">
        <f t="shared" si="1"/>
        <v>1</v>
      </c>
      <c r="AA492" t="str">
        <f t="shared" si="35"/>
        <v/>
      </c>
      <c r="AB492" t="str">
        <f t="shared" si="8"/>
        <v/>
      </c>
      <c r="AC492" t="str">
        <f t="shared" si="9"/>
        <v/>
      </c>
      <c r="AD492">
        <v>0.86182578466593107</v>
      </c>
      <c r="AE492" t="s">
        <v>4485</v>
      </c>
      <c r="AF492" s="200" t="s">
        <v>4485</v>
      </c>
      <c r="AG492" s="35">
        <v>45430</v>
      </c>
      <c r="AH492" s="35">
        <v>45442</v>
      </c>
      <c r="AI492" s="36">
        <v>366.35</v>
      </c>
      <c r="AK492" s="81" cm="1">
        <f t="array" ref="AK492">INDEX($AG$466:$AG$918, ROWS($AG$466:$AG$918) - ROW() + ROW($AG$466))</f>
        <v>44781</v>
      </c>
      <c r="AL492" s="3" cm="1">
        <f t="array" ref="AL492">INDEX($AH$466:$AH$918, ROWS($AH$466:$AH$918) - ROW() + ROW($AH$466))</f>
        <v>44798</v>
      </c>
      <c r="AM492" s="78" cm="1">
        <f t="array" ref="AM492">INDEX($AI$466:$AI$918, ROWS($AI$466:$AI$918) - ROW() + ROW($AI$466))</f>
        <v>157</v>
      </c>
      <c r="AO492">
        <f t="shared" si="10"/>
        <v>2.2801302931596092</v>
      </c>
      <c r="AP492">
        <f t="shared" si="2"/>
        <v>1</v>
      </c>
      <c r="AQ492" t="str">
        <f t="shared" si="36"/>
        <v/>
      </c>
      <c r="AR492" t="str">
        <f t="shared" si="11"/>
        <v/>
      </c>
      <c r="AS492" t="str">
        <f t="shared" si="12"/>
        <v/>
      </c>
      <c r="AT492">
        <v>-0.81652257444764109</v>
      </c>
      <c r="AU492" t="s">
        <v>4485</v>
      </c>
      <c r="AV492" s="200" t="s">
        <v>4485</v>
      </c>
      <c r="AW492" s="35">
        <v>45430</v>
      </c>
      <c r="AX492" s="35">
        <v>45442</v>
      </c>
      <c r="AY492" s="36">
        <v>258.7</v>
      </c>
      <c r="BA492" s="81" cm="1">
        <f t="array" ref="BA492">INDEX($AW$466:$AW$918, ROWS($AW$466:$AW$918) - ROW() + ROW($AW$466))</f>
        <v>44781</v>
      </c>
      <c r="BB492" s="3" cm="1">
        <f t="array" ref="BB492">INDEX($AX$466:$AX$918, ROWS($AX$466:$AX$918) - ROW() + ROW($AX$466))</f>
        <v>44798</v>
      </c>
      <c r="BC492" s="78" cm="1">
        <f t="array" ref="BC492">INDEX($AY$466:$AY$918, ROWS($AY$466:$AY$918) - ROW() + ROW($AY$466))</f>
        <v>283.35000000000002</v>
      </c>
      <c r="BE492">
        <f t="shared" si="13"/>
        <v>3.1301182893539661</v>
      </c>
      <c r="BF492">
        <f t="shared" si="3"/>
        <v>1</v>
      </c>
      <c r="BG492" t="str">
        <f t="shared" si="37"/>
        <v/>
      </c>
      <c r="BH492" t="str">
        <f t="shared" si="14"/>
        <v/>
      </c>
      <c r="BI492" t="str">
        <f t="shared" si="15"/>
        <v/>
      </c>
      <c r="BJ492">
        <v>1.6093635698610012</v>
      </c>
      <c r="BK492" t="s">
        <v>4485</v>
      </c>
      <c r="BL492" s="200" t="s">
        <v>4485</v>
      </c>
      <c r="BM492" s="212">
        <v>45430</v>
      </c>
      <c r="BN492" s="49">
        <v>45442</v>
      </c>
      <c r="BO492" s="50">
        <v>1441.15</v>
      </c>
      <c r="BQ492" s="81" cm="1">
        <f t="array" ref="BQ492">INDEX($AW$466:$AW$918, ROWS($AW$466:$AW$918) - ROW() + ROW($AW$466))</f>
        <v>44781</v>
      </c>
      <c r="BR492" s="3" cm="1">
        <f t="array" ref="BR492">INDEX($AX$466:$AX$918, ROWS($AX$466:$AX$918) - ROW() + ROW($AX$466))</f>
        <v>44798</v>
      </c>
      <c r="BS492" s="78" cm="1">
        <f t="array" ref="BS492">INDEX($BO$466:$BO$918, ROWS($BO$466:$BO$918) - ROW() + ROW($BO$466))</f>
        <v>1276.3</v>
      </c>
      <c r="BU492">
        <f t="shared" si="24"/>
        <v>0.39329819869425003</v>
      </c>
      <c r="BV492">
        <f t="shared" si="16"/>
        <v>1</v>
      </c>
      <c r="BW492" t="str">
        <f t="shared" si="38"/>
        <v/>
      </c>
      <c r="BX492" t="str">
        <f t="shared" si="17"/>
        <v/>
      </c>
      <c r="BY492" t="str">
        <f t="shared" si="25"/>
        <v/>
      </c>
      <c r="BZ492">
        <v>-2.4157549234135587</v>
      </c>
      <c r="CA492" t="s">
        <v>4485</v>
      </c>
      <c r="CB492" s="200" t="s">
        <v>4485</v>
      </c>
      <c r="CC492" s="212">
        <v>45430</v>
      </c>
      <c r="CD492" s="49">
        <v>45442</v>
      </c>
      <c r="CE492" s="50">
        <v>1820.85</v>
      </c>
      <c r="CG492" s="81" cm="1">
        <f t="array" ref="CG492">INDEX($AW$466:$AW$918, ROWS($AW$466:$AW$918) - ROW() + ROW($AW$466))</f>
        <v>44781</v>
      </c>
      <c r="CH492" s="3" cm="1">
        <f t="array" ref="CH492">INDEX($AX$466:$AX$918, ROWS($AX$466:$AX$918) - ROW() + ROW($AX$466))</f>
        <v>44798</v>
      </c>
      <c r="CI492" s="78" cm="1">
        <f t="array" ref="CI492">INDEX($CE$466:$CE$918, ROWS($CE$466:$CE$918) - ROW() + ROW($CE$466))</f>
        <v>1611.25</v>
      </c>
      <c r="CK492">
        <f t="shared" si="33"/>
        <v>-0.70255446337781347</v>
      </c>
      <c r="CL492">
        <f t="shared" si="18"/>
        <v>1</v>
      </c>
      <c r="CM492" t="str">
        <f t="shared" si="39"/>
        <v/>
      </c>
      <c r="CN492" t="str">
        <f t="shared" si="19"/>
        <v/>
      </c>
      <c r="CO492" t="str">
        <f t="shared" si="26"/>
        <v/>
      </c>
      <c r="CP492">
        <v>-0.80430613128750861</v>
      </c>
      <c r="CQ492" t="s">
        <v>4485</v>
      </c>
      <c r="CR492" s="200" t="s">
        <v>4485</v>
      </c>
      <c r="CS492" s="212">
        <v>45430</v>
      </c>
      <c r="CT492" s="49">
        <v>45442</v>
      </c>
      <c r="CU492" s="53">
        <v>853.75</v>
      </c>
      <c r="CW492" s="81" cm="1">
        <f t="array" ref="CW492">INDEX($AW$466:$AW$918, ROWS($AW$466:$AW$918) - ROW() + ROW($AW$466))</f>
        <v>44781</v>
      </c>
      <c r="CX492" s="3" cm="1">
        <f t="array" ref="CX492">INDEX($AX$466:$AX$918, ROWS($AX$466:$AX$918) - ROW() + ROW($AX$466))</f>
        <v>44798</v>
      </c>
      <c r="CY492" s="78" cm="1">
        <f t="array" ref="CY492">INDEX($CU$466:$CU$918, ROWS($CU$466:$CU$918) - ROW() + ROW($CU$466))</f>
        <v>371.4</v>
      </c>
      <c r="DA492">
        <f t="shared" si="27"/>
        <v>0.73230268510984231</v>
      </c>
      <c r="DB492">
        <f t="shared" si="20"/>
        <v>1</v>
      </c>
      <c r="DC492" t="str">
        <f t="shared" si="40"/>
        <v/>
      </c>
      <c r="DD492" t="str">
        <f t="shared" si="42"/>
        <v/>
      </c>
      <c r="DE492" t="str">
        <f t="shared" si="43"/>
        <v/>
      </c>
      <c r="DF492">
        <v>0.67971723762914626</v>
      </c>
      <c r="DG492" t="s">
        <v>4485</v>
      </c>
      <c r="DH492" s="200" t="s">
        <v>4485</v>
      </c>
      <c r="DI492" s="212">
        <v>45430</v>
      </c>
      <c r="DJ492" s="49">
        <v>45442</v>
      </c>
      <c r="DK492" s="53">
        <v>628.75</v>
      </c>
      <c r="DM492" s="81" cm="1">
        <f t="array" ref="DM492">INDEX($AW$466:$AW$918, ROWS($AW$466:$AW$918) - ROW() + ROW($AW$466))</f>
        <v>44781</v>
      </c>
      <c r="DN492" s="3" cm="1">
        <f t="array" ref="DN492">INDEX($AX$466:$AX$918, ROWS($AX$466:$AX$918) - ROW() + ROW($AX$466))</f>
        <v>44798</v>
      </c>
      <c r="DO492" s="78" cm="1">
        <f t="array" ref="DO492">INDEX($DK$466:$DK$918, ROWS($DK$466:$DK$918) - ROW() + ROW($DK$466))</f>
        <v>320.25</v>
      </c>
      <c r="DQ492">
        <f t="shared" si="30"/>
        <v>-3.4955552207322653</v>
      </c>
      <c r="DR492">
        <f t="shared" si="22"/>
        <v>1</v>
      </c>
      <c r="DS492" t="str">
        <f t="shared" si="41"/>
        <v/>
      </c>
      <c r="DT492" t="str">
        <f t="shared" si="31"/>
        <v/>
      </c>
      <c r="DU492" t="str">
        <f t="shared" si="32"/>
        <v/>
      </c>
      <c r="DV492">
        <v>7.5834175935276665E-2</v>
      </c>
      <c r="DW492" t="s">
        <v>4485</v>
      </c>
      <c r="DX492" s="200" t="s">
        <v>4485</v>
      </c>
    </row>
    <row r="493" spans="1:128" ht="15.75" thickBot="1" x14ac:dyDescent="0.3">
      <c r="A493" s="42">
        <v>45429</v>
      </c>
      <c r="B493" s="35">
        <v>45442</v>
      </c>
      <c r="C493" s="36">
        <v>152.15</v>
      </c>
      <c r="E493" s="81" cm="1">
        <f t="array" ref="E493">INDEX($A$466:$A$918, ROWS($A$466:$A$918) - ROW() + ROW($A$466))</f>
        <v>44783</v>
      </c>
      <c r="F493" s="44" cm="1">
        <f t="array" ref="F493">INDEX($B$466:$B$918, ROWS($B$466:$B$918) - ROW() + ROW($B$466))</f>
        <v>44798</v>
      </c>
      <c r="G493" s="45" cm="1">
        <f t="array" ref="G493">INDEX($C$466:$C$918, ROWS($C$466:$C$918) - ROW() + ROW($C$466))</f>
        <v>176.85</v>
      </c>
      <c r="I493">
        <f t="shared" si="4"/>
        <v>8.7972931405721209</v>
      </c>
      <c r="J493">
        <f t="shared" si="0"/>
        <v>3</v>
      </c>
      <c r="K493" t="str">
        <f t="shared" si="34"/>
        <v/>
      </c>
      <c r="L493" t="str">
        <f t="shared" si="5"/>
        <v/>
      </c>
      <c r="M493" t="str">
        <f t="shared" si="6"/>
        <v/>
      </c>
      <c r="N493">
        <v>8.5380835380835247</v>
      </c>
      <c r="O493" t="s">
        <v>4485</v>
      </c>
      <c r="P493" s="200" t="s">
        <v>4485</v>
      </c>
      <c r="Q493" s="35">
        <v>45429</v>
      </c>
      <c r="R493" s="35">
        <v>45442</v>
      </c>
      <c r="S493" s="37">
        <v>35353.1</v>
      </c>
      <c r="U493" s="81" cm="1">
        <f t="array" ref="U493">INDEX($Q$466:$Q$918, ROWS($Q$466:$Q$918) - ROW() + ROW($Q$466))</f>
        <v>44783</v>
      </c>
      <c r="V493" s="3" cm="1">
        <f t="array" ref="V493">INDEX($R$466:$R$918, ROWS($R$466:$R$918) - ROW() + ROW($R$466))</f>
        <v>44798</v>
      </c>
      <c r="W493" s="78" cm="1">
        <f t="array" ref="W493">INDEX($S$466:$S$918, ROWS($S$466:$S$918) - ROW() + ROW($S$466))</f>
        <v>48545.9</v>
      </c>
      <c r="Y493">
        <f t="shared" si="7"/>
        <v>-0.47246257663805741</v>
      </c>
      <c r="Z493">
        <f t="shared" si="1"/>
        <v>3</v>
      </c>
      <c r="AA493" t="str">
        <f t="shared" si="35"/>
        <v/>
      </c>
      <c r="AB493" t="str">
        <f t="shared" si="8"/>
        <v/>
      </c>
      <c r="AC493" t="str">
        <f t="shared" si="9"/>
        <v/>
      </c>
      <c r="AD493">
        <v>-0.49293500949058666</v>
      </c>
      <c r="AE493" t="s">
        <v>4485</v>
      </c>
      <c r="AF493" s="200" t="s">
        <v>4485</v>
      </c>
      <c r="AG493" s="35">
        <v>45429</v>
      </c>
      <c r="AH493" s="35">
        <v>45442</v>
      </c>
      <c r="AI493" s="36">
        <v>365.8</v>
      </c>
      <c r="AK493" s="81" cm="1">
        <f t="array" ref="AK493">INDEX($AG$466:$AG$918, ROWS($AG$466:$AG$918) - ROW() + ROW($AG$466))</f>
        <v>44783</v>
      </c>
      <c r="AL493" s="3" cm="1">
        <f t="array" ref="AL493">INDEX($AH$466:$AH$918, ROWS($AH$466:$AH$918) - ROW() + ROW($AH$466))</f>
        <v>44798</v>
      </c>
      <c r="AM493" s="78" cm="1">
        <f t="array" ref="AM493">INDEX($AI$466:$AI$918, ROWS($AI$466:$AI$918) - ROW() + ROW($AI$466))</f>
        <v>156.6</v>
      </c>
      <c r="AO493">
        <f t="shared" si="10"/>
        <v>-0.25477707006369787</v>
      </c>
      <c r="AP493">
        <f t="shared" si="2"/>
        <v>3</v>
      </c>
      <c r="AQ493" t="str">
        <f t="shared" si="36"/>
        <v/>
      </c>
      <c r="AR493" t="str">
        <f t="shared" si="11"/>
        <v/>
      </c>
      <c r="AS493" t="str">
        <f t="shared" si="12"/>
        <v/>
      </c>
      <c r="AT493">
        <v>5.9564164648910474</v>
      </c>
      <c r="AU493" t="s">
        <v>4485</v>
      </c>
      <c r="AV493" s="200" t="s">
        <v>4485</v>
      </c>
      <c r="AW493" s="35">
        <v>45429</v>
      </c>
      <c r="AX493" s="35">
        <v>45442</v>
      </c>
      <c r="AY493" s="36">
        <v>248.95</v>
      </c>
      <c r="BA493" s="81" cm="1">
        <f t="array" ref="BA493">INDEX($AW$466:$AW$918, ROWS($AW$466:$AW$918) - ROW() + ROW($AW$466))</f>
        <v>44783</v>
      </c>
      <c r="BB493" s="3" cm="1">
        <f t="array" ref="BB493">INDEX($AX$466:$AX$918, ROWS($AX$466:$AX$918) - ROW() + ROW($AX$466))</f>
        <v>44798</v>
      </c>
      <c r="BC493" s="78" cm="1">
        <f t="array" ref="BC493">INDEX($AY$466:$AY$918, ROWS($AY$466:$AY$918) - ROW() + ROW($AY$466))</f>
        <v>288.89999999999998</v>
      </c>
      <c r="BE493">
        <f t="shared" si="13"/>
        <v>1.9587083112757913</v>
      </c>
      <c r="BF493">
        <f t="shared" si="3"/>
        <v>3</v>
      </c>
      <c r="BG493" t="str">
        <f t="shared" si="37"/>
        <v/>
      </c>
      <c r="BH493" t="str">
        <f t="shared" si="14"/>
        <v/>
      </c>
      <c r="BI493" t="str">
        <f t="shared" si="15"/>
        <v/>
      </c>
      <c r="BJ493">
        <v>0</v>
      </c>
      <c r="BK493" t="s">
        <v>4485</v>
      </c>
      <c r="BL493" s="200" t="s">
        <v>4485</v>
      </c>
      <c r="BM493" s="212">
        <v>45429</v>
      </c>
      <c r="BN493" s="49">
        <v>45442</v>
      </c>
      <c r="BO493" s="50">
        <v>1439.15</v>
      </c>
      <c r="BQ493" s="81" cm="1">
        <f t="array" ref="BQ493">INDEX($AW$466:$AW$918, ROWS($AW$466:$AW$918) - ROW() + ROW($AW$466))</f>
        <v>44783</v>
      </c>
      <c r="BR493" s="3" cm="1">
        <f t="array" ref="BR493">INDEX($AX$466:$AX$918, ROWS($AX$466:$AX$918) - ROW() + ROW($AX$466))</f>
        <v>44798</v>
      </c>
      <c r="BS493" s="78" cm="1">
        <f t="array" ref="BS493">INDEX($BO$466:$BO$918, ROWS($BO$466:$BO$918) - ROW() + ROW($BO$466))</f>
        <v>1276</v>
      </c>
      <c r="BU493">
        <f t="shared" si="24"/>
        <v>-2.3505445428187301E-2</v>
      </c>
      <c r="BV493">
        <f t="shared" si="16"/>
        <v>3</v>
      </c>
      <c r="BW493" t="str">
        <f t="shared" si="38"/>
        <v/>
      </c>
      <c r="BX493" t="str">
        <f t="shared" si="17"/>
        <v/>
      </c>
      <c r="BY493" t="str">
        <f t="shared" si="25"/>
        <v/>
      </c>
      <c r="BZ493">
        <v>0.54713427213202159</v>
      </c>
      <c r="CA493" t="s">
        <v>4485</v>
      </c>
      <c r="CB493" s="200" t="s">
        <v>4485</v>
      </c>
      <c r="CC493" s="212">
        <v>45429</v>
      </c>
      <c r="CD493" s="49">
        <v>45442</v>
      </c>
      <c r="CE493" s="50">
        <v>1815.45</v>
      </c>
      <c r="CG493" s="81" cm="1">
        <f t="array" ref="CG493">INDEX($AW$466:$AW$918, ROWS($AW$466:$AW$918) - ROW() + ROW($AW$466))</f>
        <v>44783</v>
      </c>
      <c r="CH493" s="3" cm="1">
        <f t="array" ref="CH493">INDEX($AX$466:$AX$918, ROWS($AX$466:$AX$918) - ROW() + ROW($AX$466))</f>
        <v>44798</v>
      </c>
      <c r="CI493" s="78" cm="1">
        <f t="array" ref="CI493">INDEX($CE$466:$CE$918, ROWS($CE$466:$CE$918) - ROW() + ROW($CE$466))</f>
        <v>1562.9</v>
      </c>
      <c r="CK493">
        <f t="shared" si="33"/>
        <v>-3.000775795190064</v>
      </c>
      <c r="CL493">
        <f t="shared" si="18"/>
        <v>3</v>
      </c>
      <c r="CM493" t="str">
        <f t="shared" si="39"/>
        <v/>
      </c>
      <c r="CN493" t="str">
        <f t="shared" si="19"/>
        <v/>
      </c>
      <c r="CO493" t="str">
        <f t="shared" si="26"/>
        <v/>
      </c>
      <c r="CP493">
        <v>-2.844133973679281</v>
      </c>
      <c r="CQ493" t="s">
        <v>4485</v>
      </c>
      <c r="CR493" s="200" t="s">
        <v>4485</v>
      </c>
      <c r="CS493" s="212">
        <v>45429</v>
      </c>
      <c r="CT493" s="49">
        <v>45442</v>
      </c>
      <c r="CU493" s="53">
        <v>852.1</v>
      </c>
      <c r="CW493" s="81" cm="1">
        <f t="array" ref="CW493">INDEX($AW$466:$AW$918, ROWS($AW$466:$AW$918) - ROW() + ROW($AW$466))</f>
        <v>44783</v>
      </c>
      <c r="CX493" s="3" cm="1">
        <f t="array" ref="CX493">INDEX($AX$466:$AX$918, ROWS($AX$466:$AX$918) - ROW() + ROW($AX$466))</f>
        <v>44798</v>
      </c>
      <c r="CY493" s="78" cm="1">
        <f t="array" ref="CY493">INDEX($CU$466:$CU$918, ROWS($CU$466:$CU$918) - ROW() + ROW($CU$466))</f>
        <v>370.2</v>
      </c>
      <c r="DA493">
        <f t="shared" si="27"/>
        <v>-0.32310177705977078</v>
      </c>
      <c r="DB493">
        <f t="shared" si="20"/>
        <v>3</v>
      </c>
      <c r="DC493" t="str">
        <f t="shared" si="40"/>
        <v/>
      </c>
      <c r="DD493" t="str">
        <f t="shared" si="42"/>
        <v/>
      </c>
      <c r="DE493" t="str">
        <f t="shared" si="43"/>
        <v/>
      </c>
      <c r="DF493">
        <v>-0.48609235754793712</v>
      </c>
      <c r="DG493" t="s">
        <v>4485</v>
      </c>
      <c r="DH493" s="200" t="s">
        <v>4485</v>
      </c>
      <c r="DI493" s="212">
        <v>45429</v>
      </c>
      <c r="DJ493" s="49">
        <v>45442</v>
      </c>
      <c r="DK493" s="53">
        <v>629.85</v>
      </c>
      <c r="DM493" s="81" cm="1">
        <f t="array" ref="DM493">INDEX($AW$466:$AW$918, ROWS($AW$466:$AW$918) - ROW() + ROW($AW$466))</f>
        <v>44783</v>
      </c>
      <c r="DN493" s="3" cm="1">
        <f t="array" ref="DN493">INDEX($AX$466:$AX$918, ROWS($AX$466:$AX$918) - ROW() + ROW($AX$466))</f>
        <v>44798</v>
      </c>
      <c r="DO493" s="78" cm="1">
        <f t="array" ref="DO493">INDEX($DK$466:$DK$918, ROWS($DK$466:$DK$918) - ROW() + ROW($DK$466))</f>
        <v>323.85000000000002</v>
      </c>
      <c r="DQ493">
        <f t="shared" si="30"/>
        <v>1.1241217798594918</v>
      </c>
      <c r="DR493">
        <f t="shared" si="22"/>
        <v>3</v>
      </c>
      <c r="DS493" t="str">
        <f t="shared" si="41"/>
        <v/>
      </c>
      <c r="DT493" t="str">
        <f t="shared" si="31"/>
        <v/>
      </c>
      <c r="DU493" t="str">
        <f t="shared" si="32"/>
        <v/>
      </c>
      <c r="DV493">
        <v>-5.5822177317504336</v>
      </c>
      <c r="DW493" t="s">
        <v>4485</v>
      </c>
      <c r="DX493" s="200" t="s">
        <v>4485</v>
      </c>
    </row>
    <row r="494" spans="1:128" ht="15.75" thickBot="1" x14ac:dyDescent="0.3">
      <c r="A494" s="42">
        <v>45428</v>
      </c>
      <c r="B494" s="35">
        <v>45442</v>
      </c>
      <c r="C494" s="36">
        <v>154.75</v>
      </c>
      <c r="E494" s="81" cm="1">
        <f t="array" ref="E494">INDEX($A$466:$A$918, ROWS($A$466:$A$918) - ROW() + ROW($A$466))</f>
        <v>44784</v>
      </c>
      <c r="F494" s="44" cm="1">
        <f t="array" ref="F494">INDEX($B$466:$B$918, ROWS($B$466:$B$918) - ROW() + ROW($B$466))</f>
        <v>44798</v>
      </c>
      <c r="G494" s="45" cm="1">
        <f t="array" ref="G494">INDEX($C$466:$C$918, ROWS($C$466:$C$918) - ROW() + ROW($C$466))</f>
        <v>175.5</v>
      </c>
      <c r="I494">
        <f t="shared" si="4"/>
        <v>-0.76335877862595103</v>
      </c>
      <c r="J494">
        <f t="shared" si="0"/>
        <v>4</v>
      </c>
      <c r="K494">
        <f t="shared" si="34"/>
        <v>8.1330868761552608</v>
      </c>
      <c r="L494" t="str">
        <f t="shared" si="5"/>
        <v/>
      </c>
      <c r="M494" t="str">
        <f t="shared" si="6"/>
        <v/>
      </c>
      <c r="N494">
        <v>-0.87719298245613075</v>
      </c>
      <c r="O494">
        <v>7.7514610888957201</v>
      </c>
      <c r="P494" s="200" t="s">
        <v>4485</v>
      </c>
      <c r="Q494" s="35">
        <v>45428</v>
      </c>
      <c r="R494" s="35">
        <v>45442</v>
      </c>
      <c r="S494" s="37">
        <v>35458.15</v>
      </c>
      <c r="U494" s="81" cm="1">
        <f t="array" ref="U494">INDEX($Q$466:$Q$918, ROWS($Q$466:$Q$918) - ROW() + ROW($Q$466))</f>
        <v>44784</v>
      </c>
      <c r="V494" s="3" cm="1">
        <f t="array" ref="V494">INDEX($R$466:$R$918, ROWS($R$466:$R$918) - ROW() + ROW($R$466))</f>
        <v>44798</v>
      </c>
      <c r="W494" s="78" cm="1">
        <f t="array" ref="W494">INDEX($S$466:$S$918, ROWS($S$466:$S$918) - ROW() + ROW($S$466))</f>
        <v>49158.9</v>
      </c>
      <c r="Y494">
        <f t="shared" si="7"/>
        <v>1.2627224956175496</v>
      </c>
      <c r="Z494">
        <f t="shared" si="1"/>
        <v>4</v>
      </c>
      <c r="AA494">
        <f t="shared" si="35"/>
        <v>1.9605443686590829</v>
      </c>
      <c r="AB494" t="str">
        <f t="shared" si="8"/>
        <v/>
      </c>
      <c r="AC494" t="str">
        <f t="shared" si="9"/>
        <v/>
      </c>
      <c r="AD494">
        <v>1.2889719224426133</v>
      </c>
      <c r="AE494">
        <v>2.0690330212255508</v>
      </c>
      <c r="AF494" s="200" t="s">
        <v>4485</v>
      </c>
      <c r="AG494" s="35">
        <v>45428</v>
      </c>
      <c r="AH494" s="35">
        <v>45442</v>
      </c>
      <c r="AI494" s="36">
        <v>362.15</v>
      </c>
      <c r="AK494" s="81" cm="1">
        <f t="array" ref="AK494">INDEX($AG$466:$AG$918, ROWS($AG$466:$AG$918) - ROW() + ROW($AG$466))</f>
        <v>44784</v>
      </c>
      <c r="AL494" s="3" cm="1">
        <f t="array" ref="AL494">INDEX($AH$466:$AH$918, ROWS($AH$466:$AH$918) - ROW() + ROW($AH$466))</f>
        <v>44798</v>
      </c>
      <c r="AM494" s="78" cm="1">
        <f t="array" ref="AM494">INDEX($AI$466:$AI$918, ROWS($AI$466:$AI$918) - ROW() + ROW($AI$466))</f>
        <v>154.1</v>
      </c>
      <c r="AO494">
        <f t="shared" si="10"/>
        <v>-1.5964240102171137</v>
      </c>
      <c r="AP494">
        <f t="shared" si="2"/>
        <v>4</v>
      </c>
      <c r="AQ494">
        <f t="shared" si="36"/>
        <v>-1.9096117122851686</v>
      </c>
      <c r="AR494" t="str">
        <f t="shared" si="11"/>
        <v/>
      </c>
      <c r="AS494" t="str">
        <f t="shared" si="12"/>
        <v/>
      </c>
      <c r="AT494">
        <v>3.1078610603290597</v>
      </c>
      <c r="AU494">
        <v>10.37181996086105</v>
      </c>
      <c r="AV494" s="200" t="s">
        <v>4485</v>
      </c>
      <c r="AW494" s="35">
        <v>45428</v>
      </c>
      <c r="AX494" s="35">
        <v>45442</v>
      </c>
      <c r="AY494" s="36">
        <v>239.15</v>
      </c>
      <c r="BA494" s="81" cm="1">
        <f t="array" ref="BA494">INDEX($AW$466:$AW$918, ROWS($AW$466:$AW$918) - ROW() + ROW($AW$466))</f>
        <v>44784</v>
      </c>
      <c r="BB494" s="3" cm="1">
        <f t="array" ref="BB494">INDEX($AX$466:$AX$918, ROWS($AX$466:$AX$918) - ROW() + ROW($AX$466))</f>
        <v>44798</v>
      </c>
      <c r="BC494" s="78" cm="1">
        <f t="array" ref="BC494">INDEX($AY$466:$AY$918, ROWS($AY$466:$AY$918) - ROW() + ROW($AY$466))</f>
        <v>288.85000000000002</v>
      </c>
      <c r="BE494">
        <f t="shared" si="13"/>
        <v>-1.7307026652805306E-2</v>
      </c>
      <c r="BF494">
        <f t="shared" si="3"/>
        <v>4</v>
      </c>
      <c r="BG494">
        <f t="shared" si="37"/>
        <v>4.4854404051365657</v>
      </c>
      <c r="BH494" t="str">
        <f t="shared" si="14"/>
        <v/>
      </c>
      <c r="BI494" t="str">
        <f t="shared" si="15"/>
        <v/>
      </c>
      <c r="BJ494">
        <v>-0.14398848092151809</v>
      </c>
      <c r="BK494">
        <v>7.2768288752819901</v>
      </c>
      <c r="BL494" s="200" t="s">
        <v>4485</v>
      </c>
      <c r="BM494" s="212">
        <v>45428</v>
      </c>
      <c r="BN494" s="49">
        <v>45442</v>
      </c>
      <c r="BO494" s="50">
        <v>1455.25</v>
      </c>
      <c r="BQ494" s="81" cm="1">
        <f t="array" ref="BQ494">INDEX($AW$466:$AW$918, ROWS($AW$466:$AW$918) - ROW() + ROW($AW$466))</f>
        <v>44784</v>
      </c>
      <c r="BR494" s="3" cm="1">
        <f t="array" ref="BR494">INDEX($AX$466:$AX$918, ROWS($AX$466:$AX$918) - ROW() + ROW($AX$466))</f>
        <v>44798</v>
      </c>
      <c r="BS494" s="78" cm="1">
        <f t="array" ref="BS494">INDEX($BO$466:$BO$918, ROWS($BO$466:$BO$918) - ROW() + ROW($BO$466))</f>
        <v>1267.05</v>
      </c>
      <c r="BU494">
        <f t="shared" si="24"/>
        <v>-0.70141065830721361</v>
      </c>
      <c r="BV494">
        <f t="shared" si="16"/>
        <v>4</v>
      </c>
      <c r="BW494">
        <f t="shared" si="38"/>
        <v>-1.706683216322098</v>
      </c>
      <c r="BX494" t="str">
        <f t="shared" si="17"/>
        <v/>
      </c>
      <c r="BY494" t="str">
        <f t="shared" si="25"/>
        <v/>
      </c>
      <c r="BZ494">
        <v>4.0588760035682423</v>
      </c>
      <c r="CA494">
        <v>5.0049509406787207</v>
      </c>
      <c r="CB494" s="200" t="s">
        <v>4485</v>
      </c>
      <c r="CC494" s="212">
        <v>45428</v>
      </c>
      <c r="CD494" s="49">
        <v>45442</v>
      </c>
      <c r="CE494" s="50">
        <v>1795.35</v>
      </c>
      <c r="CG494" s="81" cm="1">
        <f t="array" ref="CG494">INDEX($AW$466:$AW$918, ROWS($AW$466:$AW$918) - ROW() + ROW($AW$466))</f>
        <v>44784</v>
      </c>
      <c r="CH494" s="3" cm="1">
        <f t="array" ref="CH494">INDEX($AX$466:$AX$918, ROWS($AX$466:$AX$918) - ROW() + ROW($AX$466))</f>
        <v>44798</v>
      </c>
      <c r="CI494" s="78" cm="1">
        <f t="array" ref="CI494">INDEX($CE$466:$CE$918, ROWS($CE$466:$CE$918) - ROW() + ROW($CE$466))</f>
        <v>1570.3</v>
      </c>
      <c r="CK494">
        <f t="shared" si="33"/>
        <v>0.47347878942989713</v>
      </c>
      <c r="CL494">
        <f t="shared" si="18"/>
        <v>4</v>
      </c>
      <c r="CM494">
        <f t="shared" si="39"/>
        <v>0.98067586251245953</v>
      </c>
      <c r="CN494" t="str">
        <f t="shared" si="19"/>
        <v/>
      </c>
      <c r="CO494" t="str">
        <f t="shared" si="26"/>
        <v/>
      </c>
      <c r="CP494">
        <v>0.35629453681709922</v>
      </c>
      <c r="CQ494">
        <v>1.030827893750407</v>
      </c>
      <c r="CR494" s="200" t="s">
        <v>4485</v>
      </c>
      <c r="CS494" s="212">
        <v>45428</v>
      </c>
      <c r="CT494" s="49">
        <v>45442</v>
      </c>
      <c r="CU494" s="53">
        <v>846.75</v>
      </c>
      <c r="CW494" s="81" cm="1">
        <f t="array" ref="CW494">INDEX($AW$466:$AW$918, ROWS($AW$466:$AW$918) - ROW() + ROW($AW$466))</f>
        <v>44784</v>
      </c>
      <c r="CX494" s="3" cm="1">
        <f t="array" ref="CX494">INDEX($AX$466:$AX$918, ROWS($AX$466:$AX$918) - ROW() + ROW($AX$466))</f>
        <v>44798</v>
      </c>
      <c r="CY494" s="78" cm="1">
        <f t="array" ref="CY494">INDEX($CU$466:$CU$918, ROWS($CU$466:$CU$918) - ROW() + ROW($CU$466))</f>
        <v>374.1</v>
      </c>
      <c r="DA494">
        <f t="shared" si="27"/>
        <v>1.0534846029173512</v>
      </c>
      <c r="DB494">
        <f t="shared" si="20"/>
        <v>4</v>
      </c>
      <c r="DC494">
        <f t="shared" si="40"/>
        <v>0</v>
      </c>
      <c r="DD494" t="str">
        <f t="shared" si="42"/>
        <v/>
      </c>
      <c r="DE494" t="str">
        <f t="shared" si="43"/>
        <v/>
      </c>
      <c r="DF494">
        <v>1.0990502035278187</v>
      </c>
      <c r="DG494">
        <v>9.4035464803874994E-2</v>
      </c>
      <c r="DH494" s="200" t="s">
        <v>4485</v>
      </c>
      <c r="DI494" s="212">
        <v>45428</v>
      </c>
      <c r="DJ494" s="49">
        <v>45442</v>
      </c>
      <c r="DK494" s="53">
        <v>621.35</v>
      </c>
      <c r="DM494" s="81" cm="1">
        <f t="array" ref="DM494">INDEX($AW$466:$AW$918, ROWS($AW$466:$AW$918) - ROW() + ROW($AW$466))</f>
        <v>44784</v>
      </c>
      <c r="DN494" s="3" cm="1">
        <f t="array" ref="DN494">INDEX($AX$466:$AX$918, ROWS($AX$466:$AX$918) - ROW() + ROW($AX$466))</f>
        <v>44798</v>
      </c>
      <c r="DO494" s="78" cm="1">
        <f t="array" ref="DO494">INDEX($DK$466:$DK$918, ROWS($DK$466:$DK$918) - ROW() + ROW($DK$466))</f>
        <v>323.55</v>
      </c>
      <c r="DQ494">
        <f t="shared" si="30"/>
        <v>-9.2635479388609332E-2</v>
      </c>
      <c r="DR494">
        <f t="shared" si="22"/>
        <v>4</v>
      </c>
      <c r="DS494">
        <f t="shared" si="41"/>
        <v>-1.7312072892938462</v>
      </c>
      <c r="DT494" t="str">
        <f t="shared" si="31"/>
        <v/>
      </c>
      <c r="DU494" t="str">
        <f t="shared" si="32"/>
        <v/>
      </c>
      <c r="DV494">
        <v>0.56179775280897959</v>
      </c>
      <c r="DW494">
        <v>-0.73937153419593649</v>
      </c>
      <c r="DX494" s="200" t="s">
        <v>4485</v>
      </c>
    </row>
    <row r="495" spans="1:128" ht="15.75" thickBot="1" x14ac:dyDescent="0.3">
      <c r="A495" s="42">
        <v>45427</v>
      </c>
      <c r="B495" s="35">
        <v>45442</v>
      </c>
      <c r="C495" s="36">
        <v>153.4</v>
      </c>
      <c r="E495" s="81" cm="1">
        <f t="array" ref="E495">INDEX($A$466:$A$918, ROWS($A$466:$A$918) - ROW() + ROW($A$466))</f>
        <v>44785</v>
      </c>
      <c r="F495" s="44" cm="1">
        <f t="array" ref="F495">INDEX($B$466:$B$918, ROWS($B$466:$B$918) - ROW() + ROW($B$466))</f>
        <v>44798</v>
      </c>
      <c r="G495" s="45" cm="1">
        <f t="array" ref="G495">INDEX($C$466:$C$918, ROWS($C$466:$C$918) - ROW() + ROW($C$466))</f>
        <v>177.25</v>
      </c>
      <c r="I495">
        <f t="shared" si="4"/>
        <v>0.99715099715099709</v>
      </c>
      <c r="J495">
        <f t="shared" si="0"/>
        <v>5</v>
      </c>
      <c r="K495" t="str">
        <f t="shared" si="34"/>
        <v/>
      </c>
      <c r="L495" t="str">
        <f t="shared" si="5"/>
        <v/>
      </c>
      <c r="M495" t="str">
        <f t="shared" si="6"/>
        <v/>
      </c>
      <c r="N495">
        <v>1.0562375107051067</v>
      </c>
      <c r="O495" t="s">
        <v>4485</v>
      </c>
      <c r="P495" s="200" t="s">
        <v>4485</v>
      </c>
      <c r="Q495" s="35">
        <v>45427</v>
      </c>
      <c r="R495" s="35">
        <v>45442</v>
      </c>
      <c r="S495" s="37">
        <v>34951.75</v>
      </c>
      <c r="U495" s="81" cm="1">
        <f t="array" ref="U495">INDEX($Q$466:$Q$918, ROWS($Q$466:$Q$918) - ROW() + ROW($Q$466))</f>
        <v>44785</v>
      </c>
      <c r="V495" s="3" cm="1">
        <f t="array" ref="V495">INDEX($R$466:$R$918, ROWS($R$466:$R$918) - ROW() + ROW($R$466))</f>
        <v>44798</v>
      </c>
      <c r="W495" s="78" cm="1">
        <f t="array" ref="W495">INDEX($S$466:$S$918, ROWS($S$466:$S$918) - ROW() + ROW($S$466))</f>
        <v>49165.5</v>
      </c>
      <c r="Y495">
        <f t="shared" si="7"/>
        <v>1.3425849642686359E-2</v>
      </c>
      <c r="Z495">
        <f t="shared" si="1"/>
        <v>5</v>
      </c>
      <c r="AA495" t="str">
        <f t="shared" si="35"/>
        <v/>
      </c>
      <c r="AB495" t="str">
        <f t="shared" si="8"/>
        <v/>
      </c>
      <c r="AC495" t="str">
        <f t="shared" si="9"/>
        <v/>
      </c>
      <c r="AD495">
        <v>0.25759470813754437</v>
      </c>
      <c r="AE495" t="s">
        <v>4485</v>
      </c>
      <c r="AF495" s="200" t="s">
        <v>4485</v>
      </c>
      <c r="AG495" s="35">
        <v>45427</v>
      </c>
      <c r="AH495" s="35">
        <v>45442</v>
      </c>
      <c r="AI495" s="36">
        <v>362.4</v>
      </c>
      <c r="AK495" s="81" cm="1">
        <f t="array" ref="AK495">INDEX($AG$466:$AG$918, ROWS($AG$466:$AG$918) - ROW() + ROW($AG$466))</f>
        <v>44785</v>
      </c>
      <c r="AL495" s="3" cm="1">
        <f t="array" ref="AL495">INDEX($AH$466:$AH$918, ROWS($AH$466:$AH$918) - ROW() + ROW($AH$466))</f>
        <v>44798</v>
      </c>
      <c r="AM495" s="78" cm="1">
        <f t="array" ref="AM495">INDEX($AI$466:$AI$918, ROWS($AI$466:$AI$918) - ROW() + ROW($AI$466))</f>
        <v>158.94999999999999</v>
      </c>
      <c r="AO495">
        <f t="shared" si="10"/>
        <v>3.1473069435431502</v>
      </c>
      <c r="AP495">
        <f t="shared" si="2"/>
        <v>5</v>
      </c>
      <c r="AQ495" t="str">
        <f t="shared" si="36"/>
        <v/>
      </c>
      <c r="AR495" t="str">
        <f t="shared" si="11"/>
        <v/>
      </c>
      <c r="AS495" t="str">
        <f t="shared" si="12"/>
        <v/>
      </c>
      <c r="AT495">
        <v>-0.66489361702127658</v>
      </c>
      <c r="AU495" t="s">
        <v>4485</v>
      </c>
      <c r="AV495" s="200" t="s">
        <v>4485</v>
      </c>
      <c r="AW495" s="35">
        <v>45427</v>
      </c>
      <c r="AX495" s="35">
        <v>45442</v>
      </c>
      <c r="AY495" s="36">
        <v>234</v>
      </c>
      <c r="BA495" s="81" cm="1">
        <f t="array" ref="BA495">INDEX($AW$466:$AW$918, ROWS($AW$466:$AW$918) - ROW() + ROW($AW$466))</f>
        <v>44785</v>
      </c>
      <c r="BB495" s="3" cm="1">
        <f t="array" ref="BB495">INDEX($AX$466:$AX$918, ROWS($AX$466:$AX$918) - ROW() + ROW($AX$466))</f>
        <v>44798</v>
      </c>
      <c r="BC495" s="78" cm="1">
        <f t="array" ref="BC495">INDEX($AY$466:$AY$918, ROWS($AY$466:$AY$918) - ROW() + ROW($AY$466))</f>
        <v>292.05</v>
      </c>
      <c r="BE495">
        <f t="shared" si="13"/>
        <v>1.1078414401938681</v>
      </c>
      <c r="BF495">
        <f t="shared" si="3"/>
        <v>5</v>
      </c>
      <c r="BG495" t="str">
        <f t="shared" si="37"/>
        <v/>
      </c>
      <c r="BH495" t="str">
        <f t="shared" si="14"/>
        <v/>
      </c>
      <c r="BI495" t="str">
        <f t="shared" si="15"/>
        <v/>
      </c>
      <c r="BJ495">
        <v>0.76303773131457686</v>
      </c>
      <c r="BK495" t="s">
        <v>4485</v>
      </c>
      <c r="BL495" s="200" t="s">
        <v>4485</v>
      </c>
      <c r="BM495" s="212">
        <v>45427</v>
      </c>
      <c r="BN495" s="49">
        <v>45442</v>
      </c>
      <c r="BO495" s="50">
        <v>1436.65</v>
      </c>
      <c r="BQ495" s="81" cm="1">
        <f t="array" ref="BQ495">INDEX($AW$466:$AW$918, ROWS($AW$466:$AW$918) - ROW() + ROW($AW$466))</f>
        <v>44785</v>
      </c>
      <c r="BR495" s="3" cm="1">
        <f t="array" ref="BR495">INDEX($AX$466:$AX$918, ROWS($AX$466:$AX$918) - ROW() + ROW($AX$466))</f>
        <v>44798</v>
      </c>
      <c r="BS495" s="78" cm="1">
        <f t="array" ref="BS495">INDEX($BO$466:$BO$918, ROWS($BO$466:$BO$918) - ROW() + ROW($BO$466))</f>
        <v>1288.55</v>
      </c>
      <c r="BU495">
        <f t="shared" si="24"/>
        <v>1.6968548991752497</v>
      </c>
      <c r="BV495">
        <f t="shared" si="16"/>
        <v>5</v>
      </c>
      <c r="BW495" t="str">
        <f t="shared" si="38"/>
        <v/>
      </c>
      <c r="BX495" t="str">
        <f t="shared" si="17"/>
        <v/>
      </c>
      <c r="BY495" t="str">
        <f t="shared" si="25"/>
        <v/>
      </c>
      <c r="BZ495">
        <v>-1.7316759537076762</v>
      </c>
      <c r="CA495" t="s">
        <v>4485</v>
      </c>
      <c r="CB495" s="200" t="s">
        <v>4485</v>
      </c>
      <c r="CC495" s="212">
        <v>45427</v>
      </c>
      <c r="CD495" s="49">
        <v>45442</v>
      </c>
      <c r="CE495" s="50">
        <v>1764.8</v>
      </c>
      <c r="CG495" s="81" cm="1">
        <f t="array" ref="CG495">INDEX($AW$466:$AW$918, ROWS($AW$466:$AW$918) - ROW() + ROW($AW$466))</f>
        <v>44785</v>
      </c>
      <c r="CH495" s="3" cm="1">
        <f t="array" ref="CH495">INDEX($AX$466:$AX$918, ROWS($AX$466:$AX$918) - ROW() + ROW($AX$466))</f>
        <v>44798</v>
      </c>
      <c r="CI495" s="78" cm="1">
        <f t="array" ref="CI495">INDEX($CE$466:$CE$918, ROWS($CE$466:$CE$918) - ROW() + ROW($CE$466))</f>
        <v>1565.1</v>
      </c>
      <c r="CK495">
        <f t="shared" si="33"/>
        <v>-0.33114691460230822</v>
      </c>
      <c r="CL495">
        <f t="shared" si="18"/>
        <v>5</v>
      </c>
      <c r="CM495" t="str">
        <f t="shared" si="39"/>
        <v/>
      </c>
      <c r="CN495" t="str">
        <f t="shared" si="19"/>
        <v/>
      </c>
      <c r="CO495" t="str">
        <f t="shared" si="26"/>
        <v/>
      </c>
      <c r="CP495">
        <v>-0.22069406684791593</v>
      </c>
      <c r="CQ495" t="s">
        <v>4485</v>
      </c>
      <c r="CR495" s="200" t="s">
        <v>4485</v>
      </c>
      <c r="CS495" s="212">
        <v>45427</v>
      </c>
      <c r="CT495" s="49">
        <v>45442</v>
      </c>
      <c r="CU495" s="53">
        <v>829.3</v>
      </c>
      <c r="CW495" s="81" cm="1">
        <f t="array" ref="CW495">INDEX($AW$466:$AW$918, ROWS($AW$466:$AW$918) - ROW() + ROW($AW$466))</f>
        <v>44785</v>
      </c>
      <c r="CX495" s="3" cm="1">
        <f t="array" ref="CX495">INDEX($AX$466:$AX$918, ROWS($AX$466:$AX$918) - ROW() + ROW($AX$466))</f>
        <v>44798</v>
      </c>
      <c r="CY495" s="78" cm="1">
        <f t="array" ref="CY495">INDEX($CU$466:$CU$918, ROWS($CU$466:$CU$918) - ROW() + ROW($CU$466))</f>
        <v>373.6</v>
      </c>
      <c r="DA495">
        <f t="shared" si="27"/>
        <v>-0.13365410318096765</v>
      </c>
      <c r="DB495">
        <f t="shared" si="20"/>
        <v>5</v>
      </c>
      <c r="DC495" t="str">
        <f t="shared" si="40"/>
        <v/>
      </c>
      <c r="DD495" t="str">
        <f t="shared" si="42"/>
        <v/>
      </c>
      <c r="DE495" t="str">
        <f t="shared" si="43"/>
        <v/>
      </c>
      <c r="DF495">
        <v>9.3947121191777186E-2</v>
      </c>
      <c r="DG495" t="s">
        <v>4485</v>
      </c>
      <c r="DH495" s="200" t="s">
        <v>4485</v>
      </c>
      <c r="DI495" s="212">
        <v>45427</v>
      </c>
      <c r="DJ495" s="49">
        <v>45442</v>
      </c>
      <c r="DK495" s="53">
        <v>628.35</v>
      </c>
      <c r="DM495" s="81" cm="1">
        <f t="array" ref="DM495">INDEX($AW$466:$AW$918, ROWS($AW$466:$AW$918) - ROW() + ROW($AW$466))</f>
        <v>44785</v>
      </c>
      <c r="DN495" s="3" cm="1">
        <f t="array" ref="DN495">INDEX($AX$466:$AX$918, ROWS($AX$466:$AX$918) - ROW() + ROW($AX$466))</f>
        <v>44798</v>
      </c>
      <c r="DO495" s="78" cm="1">
        <f t="array" ref="DO495">INDEX($DK$466:$DK$918, ROWS($DK$466:$DK$918) - ROW() + ROW($DK$466))</f>
        <v>328.4</v>
      </c>
      <c r="DQ495">
        <f t="shared" si="30"/>
        <v>1.4989955184669961</v>
      </c>
      <c r="DR495">
        <f t="shared" si="22"/>
        <v>5</v>
      </c>
      <c r="DS495" t="str">
        <f t="shared" si="41"/>
        <v/>
      </c>
      <c r="DT495" t="str">
        <f t="shared" si="31"/>
        <v/>
      </c>
      <c r="DU495" t="str">
        <f t="shared" si="32"/>
        <v/>
      </c>
      <c r="DV495">
        <v>1.2769353551476488</v>
      </c>
      <c r="DW495" t="s">
        <v>4485</v>
      </c>
      <c r="DX495" s="200" t="s">
        <v>4485</v>
      </c>
    </row>
    <row r="496" spans="1:128" ht="15.75" thickBot="1" x14ac:dyDescent="0.3">
      <c r="A496" s="42">
        <v>45426</v>
      </c>
      <c r="B496" s="35">
        <v>45442</v>
      </c>
      <c r="C496" s="36">
        <v>155.15</v>
      </c>
      <c r="E496" s="81" cm="1">
        <f t="array" ref="E496">INDEX($A$466:$A$918, ROWS($A$466:$A$918) - ROW() + ROW($A$466))</f>
        <v>44789</v>
      </c>
      <c r="F496" s="44" cm="1">
        <f t="array" ref="F496">INDEX($B$466:$B$918, ROWS($B$466:$B$918) - ROW() + ROW($B$466))</f>
        <v>44798</v>
      </c>
      <c r="G496" s="45" cm="1">
        <f t="array" ref="G496">INDEX($C$466:$C$918, ROWS($C$466:$C$918) - ROW() + ROW($C$466))</f>
        <v>179.15</v>
      </c>
      <c r="I496">
        <f t="shared" si="4"/>
        <v>1.0719322990126972</v>
      </c>
      <c r="J496">
        <f t="shared" si="0"/>
        <v>2</v>
      </c>
      <c r="K496" t="str">
        <f t="shared" si="34"/>
        <v/>
      </c>
      <c r="L496" t="str">
        <f t="shared" si="5"/>
        <v/>
      </c>
      <c r="M496" t="str">
        <f t="shared" si="6"/>
        <v/>
      </c>
      <c r="N496">
        <v>0.70621468926553677</v>
      </c>
      <c r="O496" t="s">
        <v>4485</v>
      </c>
      <c r="P496" s="200" t="s">
        <v>4485</v>
      </c>
      <c r="Q496" s="35">
        <v>45426</v>
      </c>
      <c r="R496" s="35">
        <v>45442</v>
      </c>
      <c r="S496" s="37">
        <v>35212.449999999997</v>
      </c>
      <c r="U496" s="81" cm="1">
        <f t="array" ref="U496">INDEX($Q$466:$Q$918, ROWS($Q$466:$Q$918) - ROW() + ROW($Q$466))</f>
        <v>44789</v>
      </c>
      <c r="V496" s="3" cm="1">
        <f t="array" ref="V496">INDEX($R$466:$R$918, ROWS($R$466:$R$918) - ROW() + ROW($R$466))</f>
        <v>44798</v>
      </c>
      <c r="W496" s="78" cm="1">
        <f t="array" ref="W496">INDEX($S$466:$S$918, ROWS($S$466:$S$918) - ROW() + ROW($S$466))</f>
        <v>49746</v>
      </c>
      <c r="Y496">
        <f t="shared" si="7"/>
        <v>1.1807059828538304</v>
      </c>
      <c r="Z496">
        <f t="shared" si="1"/>
        <v>2</v>
      </c>
      <c r="AA496" t="str">
        <f t="shared" si="35"/>
        <v/>
      </c>
      <c r="AB496" t="str">
        <f t="shared" si="8"/>
        <v/>
      </c>
      <c r="AC496" t="str">
        <f t="shared" si="9"/>
        <v/>
      </c>
      <c r="AD496">
        <v>1.1020130308207503</v>
      </c>
      <c r="AE496" t="s">
        <v>4485</v>
      </c>
      <c r="AF496" s="200" t="s">
        <v>4485</v>
      </c>
      <c r="AG496" s="35">
        <v>45426</v>
      </c>
      <c r="AH496" s="35">
        <v>45442</v>
      </c>
      <c r="AI496" s="36">
        <v>357.75</v>
      </c>
      <c r="AK496" s="81" cm="1">
        <f t="array" ref="AK496">INDEX($AG$466:$AG$918, ROWS($AG$466:$AG$918) - ROW() + ROW($AG$466))</f>
        <v>44789</v>
      </c>
      <c r="AL496" s="3" cm="1">
        <f t="array" ref="AL496">INDEX($AH$466:$AH$918, ROWS($AH$466:$AH$918) - ROW() + ROW($AH$466))</f>
        <v>44798</v>
      </c>
      <c r="AM496" s="78" cm="1">
        <f t="array" ref="AM496">INDEX($AI$466:$AI$918, ROWS($AI$466:$AI$918) - ROW() + ROW($AI$466))</f>
        <v>159.4</v>
      </c>
      <c r="AO496">
        <f t="shared" si="10"/>
        <v>0.28310789556465371</v>
      </c>
      <c r="AP496">
        <f t="shared" si="2"/>
        <v>2</v>
      </c>
      <c r="AQ496" t="str">
        <f t="shared" si="36"/>
        <v/>
      </c>
      <c r="AR496" t="str">
        <f t="shared" si="11"/>
        <v/>
      </c>
      <c r="AS496" t="str">
        <f t="shared" si="12"/>
        <v/>
      </c>
      <c r="AT496">
        <v>-5.577867023650156</v>
      </c>
      <c r="AU496" t="s">
        <v>4485</v>
      </c>
      <c r="AV496" s="200" t="s">
        <v>4485</v>
      </c>
      <c r="AW496" s="35">
        <v>45426</v>
      </c>
      <c r="AX496" s="35">
        <v>45442</v>
      </c>
      <c r="AY496" s="36">
        <v>232.25</v>
      </c>
      <c r="BA496" s="81" cm="1">
        <f t="array" ref="BA496">INDEX($AW$466:$AW$918, ROWS($AW$466:$AW$918) - ROW() + ROW($AW$466))</f>
        <v>44789</v>
      </c>
      <c r="BB496" s="3" cm="1">
        <f t="array" ref="BB496">INDEX($AX$466:$AX$918, ROWS($AX$466:$AX$918) - ROW() + ROW($AX$466))</f>
        <v>44798</v>
      </c>
      <c r="BC496" s="78" cm="1">
        <f t="array" ref="BC496">INDEX($AY$466:$AY$918, ROWS($AY$466:$AY$918) - ROW() + ROW($AY$466))</f>
        <v>294.3</v>
      </c>
      <c r="BE496">
        <f t="shared" si="13"/>
        <v>0.77041602465331283</v>
      </c>
      <c r="BF496">
        <f t="shared" si="3"/>
        <v>2</v>
      </c>
      <c r="BG496" t="str">
        <f t="shared" si="37"/>
        <v/>
      </c>
      <c r="BH496" t="str">
        <f t="shared" si="14"/>
        <v/>
      </c>
      <c r="BI496" t="str">
        <f t="shared" si="15"/>
        <v/>
      </c>
      <c r="BJ496">
        <v>2.5341363067199336</v>
      </c>
      <c r="BK496" t="s">
        <v>4485</v>
      </c>
      <c r="BL496" s="200" t="s">
        <v>4485</v>
      </c>
      <c r="BM496" s="212">
        <v>45426</v>
      </c>
      <c r="BN496" s="49">
        <v>45442</v>
      </c>
      <c r="BO496" s="50">
        <v>1437.55</v>
      </c>
      <c r="BQ496" s="81" cm="1">
        <f t="array" ref="BQ496">INDEX($AW$466:$AW$918, ROWS($AW$466:$AW$918) - ROW() + ROW($AW$466))</f>
        <v>44789</v>
      </c>
      <c r="BR496" s="3" cm="1">
        <f t="array" ref="BR496">INDEX($AX$466:$AX$918, ROWS($AX$466:$AX$918) - ROW() + ROW($AX$466))</f>
        <v>44798</v>
      </c>
      <c r="BS496" s="78" cm="1">
        <f t="array" ref="BS496">INDEX($BO$466:$BO$918, ROWS($BO$466:$BO$918) - ROW() + ROW($BO$466))</f>
        <v>1315.15</v>
      </c>
      <c r="BU496">
        <f t="shared" si="24"/>
        <v>2.0643358814171076</v>
      </c>
      <c r="BV496">
        <f t="shared" si="16"/>
        <v>2</v>
      </c>
      <c r="BW496" t="str">
        <f t="shared" si="38"/>
        <v/>
      </c>
      <c r="BX496" t="str">
        <f t="shared" si="17"/>
        <v/>
      </c>
      <c r="BY496" t="str">
        <f t="shared" si="25"/>
        <v/>
      </c>
      <c r="BZ496">
        <v>0.68917386373550482</v>
      </c>
      <c r="CA496" t="s">
        <v>4485</v>
      </c>
      <c r="CB496" s="200" t="s">
        <v>4485</v>
      </c>
      <c r="CC496" s="212">
        <v>45426</v>
      </c>
      <c r="CD496" s="49">
        <v>45442</v>
      </c>
      <c r="CE496" s="50">
        <v>1763.55</v>
      </c>
      <c r="CG496" s="81" cm="1">
        <f t="array" ref="CG496">INDEX($AW$466:$AW$918, ROWS($AW$466:$AW$918) - ROW() + ROW($AW$466))</f>
        <v>44789</v>
      </c>
      <c r="CH496" s="3" cm="1">
        <f t="array" ref="CH496">INDEX($AX$466:$AX$918, ROWS($AX$466:$AX$918) - ROW() + ROW($AX$466))</f>
        <v>44798</v>
      </c>
      <c r="CI496" s="78" cm="1">
        <f t="array" ref="CI496">INDEX($CE$466:$CE$918, ROWS($CE$466:$CE$918) - ROW() + ROW($CE$466))</f>
        <v>1591.15</v>
      </c>
      <c r="CK496">
        <f t="shared" si="33"/>
        <v>1.6644303878346547</v>
      </c>
      <c r="CL496">
        <f t="shared" si="18"/>
        <v>2</v>
      </c>
      <c r="CM496" t="str">
        <f t="shared" si="39"/>
        <v/>
      </c>
      <c r="CN496" t="str">
        <f t="shared" si="19"/>
        <v/>
      </c>
      <c r="CO496" t="str">
        <f t="shared" si="26"/>
        <v/>
      </c>
      <c r="CP496">
        <v>1.5931529683292818</v>
      </c>
      <c r="CQ496" t="s">
        <v>4485</v>
      </c>
      <c r="CR496" s="200" t="s">
        <v>4485</v>
      </c>
      <c r="CS496" s="212">
        <v>45426</v>
      </c>
      <c r="CT496" s="49">
        <v>45442</v>
      </c>
      <c r="CU496" s="53">
        <v>844.1</v>
      </c>
      <c r="CW496" s="81" cm="1">
        <f t="array" ref="CW496">INDEX($AW$466:$AW$918, ROWS($AW$466:$AW$918) - ROW() + ROW($AW$466))</f>
        <v>44789</v>
      </c>
      <c r="CX496" s="3" cm="1">
        <f t="array" ref="CX496">INDEX($AX$466:$AX$918, ROWS($AX$466:$AX$918) - ROW() + ROW($AX$466))</f>
        <v>44798</v>
      </c>
      <c r="CY496" s="78" cm="1">
        <f t="array" ref="CY496">INDEX($CU$466:$CU$918, ROWS($CU$466:$CU$918) - ROW() + ROW($CU$466))</f>
        <v>379.75</v>
      </c>
      <c r="DA496">
        <f t="shared" si="27"/>
        <v>1.6461456102783663</v>
      </c>
      <c r="DB496">
        <f t="shared" si="20"/>
        <v>2</v>
      </c>
      <c r="DC496" t="str">
        <f t="shared" si="40"/>
        <v/>
      </c>
      <c r="DD496" t="str">
        <f t="shared" si="42"/>
        <v/>
      </c>
      <c r="DE496" t="str">
        <f t="shared" si="43"/>
        <v/>
      </c>
      <c r="DF496">
        <v>1.6760525610083132</v>
      </c>
      <c r="DG496" t="s">
        <v>4485</v>
      </c>
      <c r="DH496" s="200" t="s">
        <v>4485</v>
      </c>
      <c r="DI496" s="212">
        <v>45426</v>
      </c>
      <c r="DJ496" s="49">
        <v>45442</v>
      </c>
      <c r="DK496" s="53">
        <v>609.54999999999995</v>
      </c>
      <c r="DM496" s="81" cm="1">
        <f t="array" ref="DM496">INDEX($AW$466:$AW$918, ROWS($AW$466:$AW$918) - ROW() + ROW($AW$466))</f>
        <v>44789</v>
      </c>
      <c r="DN496" s="3" cm="1">
        <f t="array" ref="DN496">INDEX($AX$466:$AX$918, ROWS($AX$466:$AX$918) - ROW() + ROW($AX$466))</f>
        <v>44798</v>
      </c>
      <c r="DO496" s="78" cm="1">
        <f t="array" ref="DO496">INDEX($DK$466:$DK$918, ROWS($DK$466:$DK$918) - ROW() + ROW($DK$466))</f>
        <v>341.1</v>
      </c>
      <c r="DQ496">
        <f t="shared" si="30"/>
        <v>3.8672350791717562</v>
      </c>
      <c r="DR496">
        <f t="shared" si="22"/>
        <v>2</v>
      </c>
      <c r="DS496" t="str">
        <f t="shared" si="41"/>
        <v/>
      </c>
      <c r="DT496" t="str">
        <f t="shared" si="31"/>
        <v/>
      </c>
      <c r="DU496" t="str">
        <f t="shared" si="32"/>
        <v/>
      </c>
      <c r="DV496">
        <v>0.18387181507748585</v>
      </c>
      <c r="DW496" t="s">
        <v>4485</v>
      </c>
      <c r="DX496" s="200" t="s">
        <v>4485</v>
      </c>
    </row>
    <row r="497" spans="1:128" ht="15.75" thickBot="1" x14ac:dyDescent="0.3">
      <c r="A497" s="42">
        <v>45425</v>
      </c>
      <c r="B497" s="35">
        <v>45442</v>
      </c>
      <c r="C497" s="36">
        <v>150.69999999999999</v>
      </c>
      <c r="E497" s="81" cm="1">
        <f t="array" ref="E497">INDEX($A$466:$A$918, ROWS($A$466:$A$918) - ROW() + ROW($A$466))</f>
        <v>44790</v>
      </c>
      <c r="F497" s="44" cm="1">
        <f t="array" ref="F497">INDEX($B$466:$B$918, ROWS($B$466:$B$918) - ROW() + ROW($B$466))</f>
        <v>44798</v>
      </c>
      <c r="G497" s="45" cm="1">
        <f t="array" ref="G497">INDEX($C$466:$C$918, ROWS($C$466:$C$918) - ROW() + ROW($C$466))</f>
        <v>178.5</v>
      </c>
      <c r="I497">
        <f t="shared" si="4"/>
        <v>-0.36282444878593678</v>
      </c>
      <c r="J497">
        <f t="shared" si="0"/>
        <v>3</v>
      </c>
      <c r="K497" t="str">
        <f t="shared" si="34"/>
        <v/>
      </c>
      <c r="L497" t="str">
        <f t="shared" si="5"/>
        <v/>
      </c>
      <c r="M497" t="str">
        <f t="shared" si="6"/>
        <v/>
      </c>
      <c r="N497">
        <v>-0.28050490883590462</v>
      </c>
      <c r="O497" t="s">
        <v>4485</v>
      </c>
      <c r="P497" s="200" t="s">
        <v>4485</v>
      </c>
      <c r="Q497" s="35">
        <v>45425</v>
      </c>
      <c r="R497" s="35">
        <v>45442</v>
      </c>
      <c r="S497" s="37">
        <v>35104.199999999997</v>
      </c>
      <c r="U497" s="81" cm="1">
        <f t="array" ref="U497">INDEX($Q$466:$Q$918, ROWS($Q$466:$Q$918) - ROW() + ROW($Q$466))</f>
        <v>44790</v>
      </c>
      <c r="V497" s="3" cm="1">
        <f t="array" ref="V497">INDEX($R$466:$R$918, ROWS($R$466:$R$918) - ROW() + ROW($R$466))</f>
        <v>44798</v>
      </c>
      <c r="W497" s="78" cm="1">
        <f t="array" ref="W497">INDEX($S$466:$S$918, ROWS($S$466:$S$918) - ROW() + ROW($S$466))</f>
        <v>49690</v>
      </c>
      <c r="Y497">
        <f t="shared" si="7"/>
        <v>-0.11257186507457886</v>
      </c>
      <c r="Z497">
        <f t="shared" si="1"/>
        <v>3</v>
      </c>
      <c r="AA497" t="str">
        <f t="shared" si="35"/>
        <v/>
      </c>
      <c r="AB497" t="str">
        <f t="shared" si="8"/>
        <v/>
      </c>
      <c r="AC497" t="str">
        <f t="shared" si="9"/>
        <v/>
      </c>
      <c r="AD497">
        <v>-0.37772613496488233</v>
      </c>
      <c r="AE497" t="s">
        <v>4485</v>
      </c>
      <c r="AF497" s="200" t="s">
        <v>4485</v>
      </c>
      <c r="AG497" s="35">
        <v>45425</v>
      </c>
      <c r="AH497" s="35">
        <v>45442</v>
      </c>
      <c r="AI497" s="36">
        <v>352.85</v>
      </c>
      <c r="AK497" s="81" cm="1">
        <f t="array" ref="AK497">INDEX($AG$466:$AG$918, ROWS($AG$466:$AG$918) - ROW() + ROW($AG$466))</f>
        <v>44790</v>
      </c>
      <c r="AL497" s="3" cm="1">
        <f t="array" ref="AL497">INDEX($AH$466:$AH$918, ROWS($AH$466:$AH$918) - ROW() + ROW($AH$466))</f>
        <v>44798</v>
      </c>
      <c r="AM497" s="78" cm="1">
        <f t="array" ref="AM497">INDEX($AI$466:$AI$918, ROWS($AI$466:$AI$918) - ROW() + ROW($AI$466))</f>
        <v>161.69999999999999</v>
      </c>
      <c r="AO497">
        <f t="shared" si="10"/>
        <v>1.4429109159347446</v>
      </c>
      <c r="AP497">
        <f t="shared" si="2"/>
        <v>3</v>
      </c>
      <c r="AQ497" t="str">
        <f t="shared" si="36"/>
        <v/>
      </c>
      <c r="AR497" t="str">
        <f t="shared" si="11"/>
        <v/>
      </c>
      <c r="AS497" t="str">
        <f t="shared" si="12"/>
        <v/>
      </c>
      <c r="AT497">
        <v>-0.14177693761813939</v>
      </c>
      <c r="AU497" t="s">
        <v>4485</v>
      </c>
      <c r="AV497" s="200" t="s">
        <v>4485</v>
      </c>
      <c r="AW497" s="35">
        <v>45425</v>
      </c>
      <c r="AX497" s="35">
        <v>45442</v>
      </c>
      <c r="AY497" s="36">
        <v>226</v>
      </c>
      <c r="BA497" s="81" cm="1">
        <f t="array" ref="BA497">INDEX($AW$466:$AW$918, ROWS($AW$466:$AW$918) - ROW() + ROW($AW$466))</f>
        <v>44790</v>
      </c>
      <c r="BB497" s="3" cm="1">
        <f t="array" ref="BB497">INDEX($AX$466:$AX$918, ROWS($AX$466:$AX$918) - ROW() + ROW($AX$466))</f>
        <v>44798</v>
      </c>
      <c r="BC497" s="78" cm="1">
        <f t="array" ref="BC497">INDEX($AY$466:$AY$918, ROWS($AY$466:$AY$918) - ROW() + ROW($AY$466))</f>
        <v>292.60000000000002</v>
      </c>
      <c r="BE497">
        <f t="shared" si="13"/>
        <v>-0.57764186204552781</v>
      </c>
      <c r="BF497">
        <f t="shared" si="3"/>
        <v>3</v>
      </c>
      <c r="BG497" t="str">
        <f t="shared" si="37"/>
        <v/>
      </c>
      <c r="BH497" t="str">
        <f t="shared" si="14"/>
        <v/>
      </c>
      <c r="BI497" t="str">
        <f t="shared" si="15"/>
        <v/>
      </c>
      <c r="BJ497">
        <v>0.50011630611770974</v>
      </c>
      <c r="BK497" t="s">
        <v>4485</v>
      </c>
      <c r="BL497" s="200" t="s">
        <v>4485</v>
      </c>
      <c r="BM497" s="212">
        <v>45425</v>
      </c>
      <c r="BN497" s="49">
        <v>45442</v>
      </c>
      <c r="BO497" s="50">
        <v>1434.1</v>
      </c>
      <c r="BQ497" s="81" cm="1">
        <f t="array" ref="BQ497">INDEX($AW$466:$AW$918, ROWS($AW$466:$AW$918) - ROW() + ROW($AW$466))</f>
        <v>44790</v>
      </c>
      <c r="BR497" s="3" cm="1">
        <f t="array" ref="BR497">INDEX($AX$466:$AX$918, ROWS($AX$466:$AX$918) - ROW() + ROW($AX$466))</f>
        <v>44798</v>
      </c>
      <c r="BS497" s="78" cm="1">
        <f t="array" ref="BS497">INDEX($BO$466:$BO$918, ROWS($BO$466:$BO$918) - ROW() + ROW($BO$466))</f>
        <v>1310.1500000000001</v>
      </c>
      <c r="BU497">
        <f t="shared" si="24"/>
        <v>-0.38018476979812188</v>
      </c>
      <c r="BV497">
        <f t="shared" si="16"/>
        <v>3</v>
      </c>
      <c r="BW497" t="str">
        <f t="shared" si="38"/>
        <v/>
      </c>
      <c r="BX497" t="str">
        <f t="shared" si="17"/>
        <v/>
      </c>
      <c r="BY497" t="str">
        <f t="shared" si="25"/>
        <v/>
      </c>
      <c r="BZ497">
        <v>-0.91838502859124382</v>
      </c>
      <c r="CA497" t="s">
        <v>4485</v>
      </c>
      <c r="CB497" s="200" t="s">
        <v>4485</v>
      </c>
      <c r="CC497" s="212">
        <v>45425</v>
      </c>
      <c r="CD497" s="49">
        <v>45442</v>
      </c>
      <c r="CE497" s="50">
        <v>1747.75</v>
      </c>
      <c r="CG497" s="81" cm="1">
        <f t="array" ref="CG497">INDEX($AW$466:$AW$918, ROWS($AW$466:$AW$918) - ROW() + ROW($AW$466))</f>
        <v>44790</v>
      </c>
      <c r="CH497" s="3" cm="1">
        <f t="array" ref="CH497">INDEX($AX$466:$AX$918, ROWS($AX$466:$AX$918) - ROW() + ROW($AX$466))</f>
        <v>44798</v>
      </c>
      <c r="CI497" s="78" cm="1">
        <f t="array" ref="CI497">INDEX($CE$466:$CE$918, ROWS($CE$466:$CE$918) - ROW() + ROW($CE$466))</f>
        <v>1596.35</v>
      </c>
      <c r="CK497">
        <f t="shared" si="33"/>
        <v>0.32680765484082691</v>
      </c>
      <c r="CL497">
        <f t="shared" si="18"/>
        <v>3</v>
      </c>
      <c r="CM497" t="str">
        <f t="shared" si="39"/>
        <v/>
      </c>
      <c r="CN497" t="str">
        <f t="shared" si="19"/>
        <v/>
      </c>
      <c r="CO497" t="str">
        <f t="shared" si="26"/>
        <v/>
      </c>
      <c r="CP497">
        <v>0.67522796832106879</v>
      </c>
      <c r="CQ497" t="s">
        <v>4485</v>
      </c>
      <c r="CR497" s="200" t="s">
        <v>4485</v>
      </c>
      <c r="CS497" s="212">
        <v>45425</v>
      </c>
      <c r="CT497" s="49">
        <v>45442</v>
      </c>
      <c r="CU497" s="53">
        <v>844.1</v>
      </c>
      <c r="CW497" s="81" cm="1">
        <f t="array" ref="CW497">INDEX($AW$466:$AW$918, ROWS($AW$466:$AW$918) - ROW() + ROW($AW$466))</f>
        <v>44790</v>
      </c>
      <c r="CX497" s="3" cm="1">
        <f t="array" ref="CX497">INDEX($AX$466:$AX$918, ROWS($AX$466:$AX$918) - ROW() + ROW($AX$466))</f>
        <v>44798</v>
      </c>
      <c r="CY497" s="78" cm="1">
        <f t="array" ref="CY497">INDEX($CU$466:$CU$918, ROWS($CU$466:$CU$918) - ROW() + ROW($CU$466))</f>
        <v>380.9</v>
      </c>
      <c r="DA497">
        <f t="shared" si="27"/>
        <v>0.30283080974324611</v>
      </c>
      <c r="DB497">
        <f t="shared" si="20"/>
        <v>3</v>
      </c>
      <c r="DC497" t="str">
        <f t="shared" si="40"/>
        <v/>
      </c>
      <c r="DD497" t="str">
        <f t="shared" si="42"/>
        <v/>
      </c>
      <c r="DE497" t="str">
        <f t="shared" si="43"/>
        <v/>
      </c>
      <c r="DF497">
        <v>0.31649742845840578</v>
      </c>
      <c r="DG497" t="s">
        <v>4485</v>
      </c>
      <c r="DH497" s="200" t="s">
        <v>4485</v>
      </c>
      <c r="DI497" s="212">
        <v>45425</v>
      </c>
      <c r="DJ497" s="49">
        <v>45442</v>
      </c>
      <c r="DK497" s="53">
        <v>610.29999999999995</v>
      </c>
      <c r="DM497" s="81" cm="1">
        <f t="array" ref="DM497">INDEX($AW$466:$AW$918, ROWS($AW$466:$AW$918) - ROW() + ROW($AW$466))</f>
        <v>44790</v>
      </c>
      <c r="DN497" s="3" cm="1">
        <f t="array" ref="DN497">INDEX($AX$466:$AX$918, ROWS($AX$466:$AX$918) - ROW() + ROW($AX$466))</f>
        <v>44798</v>
      </c>
      <c r="DO497" s="78" cm="1">
        <f t="array" ref="DO497">INDEX($DK$466:$DK$918, ROWS($DK$466:$DK$918) - ROW() + ROW($DK$466))</f>
        <v>347.55</v>
      </c>
      <c r="DQ497">
        <f t="shared" si="30"/>
        <v>1.890941072999117</v>
      </c>
      <c r="DR497">
        <f t="shared" si="22"/>
        <v>3</v>
      </c>
      <c r="DS497" t="str">
        <f t="shared" si="41"/>
        <v/>
      </c>
      <c r="DT497" t="str">
        <f t="shared" si="31"/>
        <v/>
      </c>
      <c r="DU497" t="str">
        <f t="shared" si="32"/>
        <v/>
      </c>
      <c r="DV497">
        <v>-0.15731515469322652</v>
      </c>
      <c r="DW497" t="s">
        <v>4485</v>
      </c>
      <c r="DX497" s="200" t="s">
        <v>4485</v>
      </c>
    </row>
    <row r="498" spans="1:128" ht="15.75" thickBot="1" x14ac:dyDescent="0.3">
      <c r="A498" s="42">
        <v>45422</v>
      </c>
      <c r="B498" s="35">
        <v>45442</v>
      </c>
      <c r="C498" s="36">
        <v>150.44999999999999</v>
      </c>
      <c r="E498" s="81" cm="1">
        <f t="array" ref="E498">INDEX($A$466:$A$918, ROWS($A$466:$A$918) - ROW() + ROW($A$466))</f>
        <v>44791</v>
      </c>
      <c r="F498" s="44" cm="1">
        <f t="array" ref="F498">INDEX($B$466:$B$918, ROWS($B$466:$B$918) - ROW() + ROW($B$466))</f>
        <v>44798</v>
      </c>
      <c r="G498" s="45" cm="1">
        <f t="array" ref="G498">INDEX($C$466:$C$918, ROWS($C$466:$C$918) - ROW() + ROW($C$466))</f>
        <v>179.6</v>
      </c>
      <c r="I498">
        <f t="shared" si="4"/>
        <v>0.61624649859943659</v>
      </c>
      <c r="J498">
        <f t="shared" si="0"/>
        <v>4</v>
      </c>
      <c r="K498">
        <f t="shared" si="34"/>
        <v>1.5549901046084251</v>
      </c>
      <c r="L498" t="str">
        <f t="shared" si="5"/>
        <v/>
      </c>
      <c r="M498" t="str">
        <f t="shared" si="6"/>
        <v/>
      </c>
      <c r="N498">
        <v>0.61884669479605869</v>
      </c>
      <c r="O498">
        <v>1.2167515563101334</v>
      </c>
      <c r="P498" s="200" t="s">
        <v>4485</v>
      </c>
      <c r="Q498" s="35">
        <v>45422</v>
      </c>
      <c r="R498" s="35">
        <v>45442</v>
      </c>
      <c r="S498" s="37">
        <v>34696.6</v>
      </c>
      <c r="U498" s="81" cm="1">
        <f t="array" ref="U498">INDEX($Q$466:$Q$918, ROWS($Q$466:$Q$918) - ROW() + ROW($Q$466))</f>
        <v>44791</v>
      </c>
      <c r="V498" s="3" cm="1">
        <f t="array" ref="V498">INDEX($R$466:$R$918, ROWS($R$466:$R$918) - ROW() + ROW($R$466))</f>
        <v>44798</v>
      </c>
      <c r="W498" s="78" cm="1">
        <f t="array" ref="W498">INDEX($S$466:$S$918, ROWS($S$466:$S$918) - ROW() + ROW($S$466))</f>
        <v>50249.45</v>
      </c>
      <c r="Y498">
        <f t="shared" si="7"/>
        <v>1.1258804588448321</v>
      </c>
      <c r="Z498">
        <f t="shared" si="1"/>
        <v>4</v>
      </c>
      <c r="AA498">
        <f t="shared" si="35"/>
        <v>3.5091531931635744</v>
      </c>
      <c r="AB498" t="str">
        <f t="shared" si="8"/>
        <v/>
      </c>
      <c r="AC498" t="str">
        <f t="shared" si="9"/>
        <v/>
      </c>
      <c r="AD498">
        <v>1.1127230699599211</v>
      </c>
      <c r="AE498">
        <v>3.4192785725209451</v>
      </c>
      <c r="AF498" s="200" t="s">
        <v>4485</v>
      </c>
      <c r="AG498" s="35">
        <v>45422</v>
      </c>
      <c r="AH498" s="35">
        <v>45442</v>
      </c>
      <c r="AI498" s="36">
        <v>356.45</v>
      </c>
      <c r="AK498" s="81" cm="1">
        <f t="array" ref="AK498">INDEX($AG$466:$AG$918, ROWS($AG$466:$AG$918) - ROW() + ROW($AG$466))</f>
        <v>44791</v>
      </c>
      <c r="AL498" s="3" cm="1">
        <f t="array" ref="AL498">INDEX($AH$466:$AH$918, ROWS($AH$466:$AH$918) - ROW() + ROW($AH$466))</f>
        <v>44798</v>
      </c>
      <c r="AM498" s="78" cm="1">
        <f t="array" ref="AM498">INDEX($AI$466:$AI$918, ROWS($AI$466:$AI$918) - ROW() + ROW($AI$466))</f>
        <v>161.35</v>
      </c>
      <c r="AO498">
        <f t="shared" si="10"/>
        <v>-0.21645021645021295</v>
      </c>
      <c r="AP498">
        <f t="shared" si="2"/>
        <v>4</v>
      </c>
      <c r="AQ498">
        <f t="shared" si="36"/>
        <v>3.0332056194125161</v>
      </c>
      <c r="AR498" t="str">
        <f t="shared" si="11"/>
        <v/>
      </c>
      <c r="AS498" t="str">
        <f t="shared" si="12"/>
        <v/>
      </c>
      <c r="AT498">
        <v>-0.80454330336015945</v>
      </c>
      <c r="AU498">
        <v>-4.2047531992687457</v>
      </c>
      <c r="AV498" s="200" t="s">
        <v>4485</v>
      </c>
      <c r="AW498" s="35">
        <v>45422</v>
      </c>
      <c r="AX498" s="35">
        <v>45442</v>
      </c>
      <c r="AY498" s="36">
        <v>228.25</v>
      </c>
      <c r="BA498" s="81" cm="1">
        <f t="array" ref="BA498">INDEX($AW$466:$AW$918, ROWS($AW$466:$AW$918) - ROW() + ROW($AW$466))</f>
        <v>44791</v>
      </c>
      <c r="BB498" s="3" cm="1">
        <f t="array" ref="BB498">INDEX($AX$466:$AX$918, ROWS($AX$466:$AX$918) - ROW() + ROW($AX$466))</f>
        <v>44798</v>
      </c>
      <c r="BC498" s="78" cm="1">
        <f t="array" ref="BC498">INDEX($AY$466:$AY$918, ROWS($AY$466:$AY$918) - ROW() + ROW($AY$466))</f>
        <v>289.85000000000002</v>
      </c>
      <c r="BE498">
        <f t="shared" si="13"/>
        <v>-0.93984962406015038</v>
      </c>
      <c r="BF498">
        <f t="shared" si="3"/>
        <v>4</v>
      </c>
      <c r="BG498">
        <f t="shared" si="37"/>
        <v>0.32883350640361564</v>
      </c>
      <c r="BH498" t="str">
        <f t="shared" si="14"/>
        <v/>
      </c>
      <c r="BI498" t="str">
        <f t="shared" si="15"/>
        <v/>
      </c>
      <c r="BJ498">
        <v>0.27195926397407971</v>
      </c>
      <c r="BK498">
        <v>3.965682745380378</v>
      </c>
      <c r="BL498" s="200" t="s">
        <v>4485</v>
      </c>
      <c r="BM498" s="212">
        <v>45422</v>
      </c>
      <c r="BN498" s="49">
        <v>45442</v>
      </c>
      <c r="BO498" s="50">
        <v>1435.9</v>
      </c>
      <c r="BQ498" s="81" cm="1">
        <f t="array" ref="BQ498">INDEX($AW$466:$AW$918, ROWS($AW$466:$AW$918) - ROW() + ROW($AW$466))</f>
        <v>44791</v>
      </c>
      <c r="BR498" s="3" cm="1">
        <f t="array" ref="BR498">INDEX($AX$466:$AX$918, ROWS($AX$466:$AX$918) - ROW() + ROW($AX$466))</f>
        <v>44798</v>
      </c>
      <c r="BS498" s="78" cm="1">
        <f t="array" ref="BS498">INDEX($BO$466:$BO$918, ROWS($BO$466:$BO$918) - ROW() + ROW($BO$466))</f>
        <v>1325.35</v>
      </c>
      <c r="BU498">
        <f t="shared" si="24"/>
        <v>1.1601724993321234</v>
      </c>
      <c r="BV498">
        <f t="shared" si="16"/>
        <v>4</v>
      </c>
      <c r="BW498">
        <f t="shared" si="38"/>
        <v>3.8675548589341622</v>
      </c>
      <c r="BX498" t="str">
        <f t="shared" si="17"/>
        <v/>
      </c>
      <c r="BY498" t="str">
        <f t="shared" si="25"/>
        <v/>
      </c>
      <c r="BZ498">
        <v>-2.0286813571178577</v>
      </c>
      <c r="CA498">
        <v>-5.3523639607485199E-2</v>
      </c>
      <c r="CB498" s="200" t="s">
        <v>4485</v>
      </c>
      <c r="CC498" s="212">
        <v>45422</v>
      </c>
      <c r="CD498" s="49">
        <v>45442</v>
      </c>
      <c r="CE498" s="50">
        <v>1726.6</v>
      </c>
      <c r="CG498" s="81" cm="1">
        <f t="array" ref="CG498">INDEX($AW$466:$AW$918, ROWS($AW$466:$AW$918) - ROW() + ROW($AW$466))</f>
        <v>44791</v>
      </c>
      <c r="CH498" s="3" cm="1">
        <f t="array" ref="CH498">INDEX($AX$466:$AX$918, ROWS($AX$466:$AX$918) - ROW() + ROW($AX$466))</f>
        <v>44798</v>
      </c>
      <c r="CI498" s="78" cm="1">
        <f t="array" ref="CI498">INDEX($CE$466:$CE$918, ROWS($CE$466:$CE$918) - ROW() + ROW($CE$466))</f>
        <v>1672.65</v>
      </c>
      <c r="CK498">
        <f t="shared" si="33"/>
        <v>4.7796535847402</v>
      </c>
      <c r="CL498">
        <f t="shared" si="18"/>
        <v>4</v>
      </c>
      <c r="CM498">
        <f t="shared" si="39"/>
        <v>7.0222023162070508</v>
      </c>
      <c r="CN498" t="str">
        <f t="shared" si="19"/>
        <v/>
      </c>
      <c r="CO498" t="str">
        <f t="shared" si="26"/>
        <v/>
      </c>
      <c r="CP498">
        <v>4.4849092675588542</v>
      </c>
      <c r="CQ498">
        <v>7.010335751428391</v>
      </c>
      <c r="CR498" s="200" t="s">
        <v>4485</v>
      </c>
      <c r="CS498" s="212">
        <v>45422</v>
      </c>
      <c r="CT498" s="49">
        <v>45442</v>
      </c>
      <c r="CU498" s="53">
        <v>831.05</v>
      </c>
      <c r="CW498" s="81" cm="1">
        <f t="array" ref="CW498">INDEX($AW$466:$AW$918, ROWS($AW$466:$AW$918) - ROW() + ROW($AW$466))</f>
        <v>44791</v>
      </c>
      <c r="CX498" s="3" cm="1">
        <f t="array" ref="CX498">INDEX($AX$466:$AX$918, ROWS($AX$466:$AX$918) - ROW() + ROW($AX$466))</f>
        <v>44798</v>
      </c>
      <c r="CY498" s="78" cm="1">
        <f t="array" ref="CY498">INDEX($CU$466:$CU$918, ROWS($CU$466:$CU$918) - ROW() + ROW($CU$466))</f>
        <v>389.75</v>
      </c>
      <c r="DA498">
        <f t="shared" si="27"/>
        <v>2.3234444736151283</v>
      </c>
      <c r="DB498">
        <f t="shared" si="20"/>
        <v>4</v>
      </c>
      <c r="DC498">
        <f t="shared" si="40"/>
        <v>5.280929227444628</v>
      </c>
      <c r="DD498" t="str">
        <f t="shared" si="42"/>
        <v/>
      </c>
      <c r="DE498" t="str">
        <f t="shared" si="43"/>
        <v/>
      </c>
      <c r="DF498">
        <v>2.3136584724595646</v>
      </c>
      <c r="DG498">
        <v>5.6037991858887315</v>
      </c>
      <c r="DH498" s="200" t="s">
        <v>4485</v>
      </c>
      <c r="DI498" s="212">
        <v>45422</v>
      </c>
      <c r="DJ498" s="49">
        <v>45442</v>
      </c>
      <c r="DK498" s="53">
        <v>620.25</v>
      </c>
      <c r="DM498" s="81" cm="1">
        <f t="array" ref="DM498">INDEX($AW$466:$AW$918, ROWS($AW$466:$AW$918) - ROW() + ROW($AW$466))</f>
        <v>44791</v>
      </c>
      <c r="DN498" s="3" cm="1">
        <f t="array" ref="DN498">INDEX($AX$466:$AX$918, ROWS($AX$466:$AX$918) - ROW() + ROW($AX$466))</f>
        <v>44798</v>
      </c>
      <c r="DO498" s="78" cm="1">
        <f t="array" ref="DO498">INDEX($DK$466:$DK$918, ROWS($DK$466:$DK$918) - ROW() + ROW($DK$466))</f>
        <v>342.15</v>
      </c>
      <c r="DQ498">
        <f t="shared" si="30"/>
        <v>-1.5537332757876661</v>
      </c>
      <c r="DR498">
        <f t="shared" si="22"/>
        <v>4</v>
      </c>
      <c r="DS498">
        <f t="shared" si="41"/>
        <v>5.6507642427049412</v>
      </c>
      <c r="DT498" t="str">
        <f t="shared" si="31"/>
        <v/>
      </c>
      <c r="DU498" t="str">
        <f t="shared" si="32"/>
        <v/>
      </c>
      <c r="DV498">
        <v>0.65651260504201681</v>
      </c>
      <c r="DW498">
        <v>2.5414660246120921</v>
      </c>
      <c r="DX498" s="200" t="s">
        <v>4485</v>
      </c>
    </row>
    <row r="499" spans="1:128" ht="15.75" thickBot="1" x14ac:dyDescent="0.3">
      <c r="A499" s="42">
        <v>45421</v>
      </c>
      <c r="B499" s="35">
        <v>45442</v>
      </c>
      <c r="C499" s="36">
        <v>146.5</v>
      </c>
      <c r="E499" s="81" cm="1">
        <f t="array" ref="E499">INDEX($A$466:$A$918, ROWS($A$466:$A$918) - ROW() + ROW($A$466))</f>
        <v>44792</v>
      </c>
      <c r="F499" s="44" cm="1">
        <f t="array" ref="F499">INDEX($B$466:$B$918, ROWS($B$466:$B$918) - ROW() + ROW($B$466))</f>
        <v>44798</v>
      </c>
      <c r="G499" s="45" cm="1">
        <f t="array" ref="G499">INDEX($C$466:$C$918, ROWS($C$466:$C$918) - ROW() + ROW($C$466))</f>
        <v>175.9</v>
      </c>
      <c r="I499">
        <f t="shared" si="4"/>
        <v>-2.0601336302895259</v>
      </c>
      <c r="J499">
        <f t="shared" si="0"/>
        <v>5</v>
      </c>
      <c r="K499" t="str">
        <f t="shared" si="34"/>
        <v/>
      </c>
      <c r="L499" t="str">
        <f t="shared" si="5"/>
        <v/>
      </c>
      <c r="M499" t="str">
        <f t="shared" si="6"/>
        <v/>
      </c>
      <c r="N499">
        <v>-1.6773832820799552</v>
      </c>
      <c r="O499" t="s">
        <v>4485</v>
      </c>
      <c r="P499" s="200" t="s">
        <v>4485</v>
      </c>
      <c r="Q499" s="35">
        <v>45421</v>
      </c>
      <c r="R499" s="35">
        <v>45442</v>
      </c>
      <c r="S499" s="37">
        <v>34282.199999999997</v>
      </c>
      <c r="U499" s="81" cm="1">
        <f t="array" ref="U499">INDEX($Q$466:$Q$918, ROWS($Q$466:$Q$918) - ROW() + ROW($Q$466))</f>
        <v>44792</v>
      </c>
      <c r="V499" s="3" cm="1">
        <f t="array" ref="V499">INDEX($R$466:$R$918, ROWS($R$466:$R$918) - ROW() + ROW($R$466))</f>
        <v>44798</v>
      </c>
      <c r="W499" s="78" cm="1">
        <f t="array" ref="W499">INDEX($S$466:$S$918, ROWS($S$466:$S$918) - ROW() + ROW($S$466))</f>
        <v>50067.7</v>
      </c>
      <c r="Y499">
        <f t="shared" si="7"/>
        <v>-0.36169550114478866</v>
      </c>
      <c r="Z499">
        <f t="shared" si="1"/>
        <v>5</v>
      </c>
      <c r="AA499" t="str">
        <f t="shared" si="35"/>
        <v/>
      </c>
      <c r="AB499" t="str">
        <f t="shared" si="8"/>
        <v/>
      </c>
      <c r="AC499" t="str">
        <f t="shared" si="9"/>
        <v/>
      </c>
      <c r="AD499">
        <v>-1.9883337762963367E-2</v>
      </c>
      <c r="AE499" t="s">
        <v>4485</v>
      </c>
      <c r="AF499" s="200" t="s">
        <v>4485</v>
      </c>
      <c r="AG499" s="35">
        <v>45421</v>
      </c>
      <c r="AH499" s="35">
        <v>45442</v>
      </c>
      <c r="AI499" s="36">
        <v>347.65</v>
      </c>
      <c r="AK499" s="81" cm="1">
        <f t="array" ref="AK499">INDEX($AG$466:$AG$918, ROWS($AG$466:$AG$918) - ROW() + ROW($AG$466))</f>
        <v>44792</v>
      </c>
      <c r="AL499" s="3" cm="1">
        <f t="array" ref="AL499">INDEX($AH$466:$AH$918, ROWS($AH$466:$AH$918) - ROW() + ROW($AH$466))</f>
        <v>44798</v>
      </c>
      <c r="AM499" s="78" cm="1">
        <f t="array" ref="AM499">INDEX($AI$466:$AI$918, ROWS($AI$466:$AI$918) - ROW() + ROW($AI$466))</f>
        <v>158.05000000000001</v>
      </c>
      <c r="AO499">
        <f t="shared" si="10"/>
        <v>-2.045243259993792</v>
      </c>
      <c r="AP499">
        <f t="shared" si="2"/>
        <v>5</v>
      </c>
      <c r="AQ499" t="str">
        <f t="shared" si="36"/>
        <v/>
      </c>
      <c r="AR499" t="str">
        <f t="shared" si="11"/>
        <v/>
      </c>
      <c r="AS499" t="str">
        <f t="shared" si="12"/>
        <v/>
      </c>
      <c r="AT499">
        <v>2.6717557251908373</v>
      </c>
      <c r="AU499" t="s">
        <v>4485</v>
      </c>
      <c r="AV499" s="200" t="s">
        <v>4485</v>
      </c>
      <c r="AW499" s="35">
        <v>45421</v>
      </c>
      <c r="AX499" s="35">
        <v>45442</v>
      </c>
      <c r="AY499" s="36">
        <v>227.75</v>
      </c>
      <c r="BA499" s="81" cm="1">
        <f t="array" ref="BA499">INDEX($AW$466:$AW$918, ROWS($AW$466:$AW$918) - ROW() + ROW($AW$466))</f>
        <v>44792</v>
      </c>
      <c r="BB499" s="3" cm="1">
        <f t="array" ref="BB499">INDEX($AX$466:$AX$918, ROWS($AX$466:$AX$918) - ROW() + ROW($AX$466))</f>
        <v>44798</v>
      </c>
      <c r="BC499" s="78" cm="1">
        <f t="array" ref="BC499">INDEX($AY$466:$AY$918, ROWS($AY$466:$AY$918) - ROW() + ROW($AY$466))</f>
        <v>286.10000000000002</v>
      </c>
      <c r="BE499">
        <f t="shared" si="13"/>
        <v>-1.2937726410212178</v>
      </c>
      <c r="BF499">
        <f t="shared" si="3"/>
        <v>5</v>
      </c>
      <c r="BG499" t="str">
        <f t="shared" si="37"/>
        <v/>
      </c>
      <c r="BH499" t="str">
        <f t="shared" si="14"/>
        <v/>
      </c>
      <c r="BI499" t="str">
        <f t="shared" si="15"/>
        <v/>
      </c>
      <c r="BJ499">
        <v>-0.33469905938024014</v>
      </c>
      <c r="BK499" t="s">
        <v>4485</v>
      </c>
      <c r="BL499" s="200" t="s">
        <v>4485</v>
      </c>
      <c r="BM499" s="212">
        <v>45421</v>
      </c>
      <c r="BN499" s="49">
        <v>45442</v>
      </c>
      <c r="BO499" s="50">
        <v>1427.15</v>
      </c>
      <c r="BQ499" s="81" cm="1">
        <f t="array" ref="BQ499">INDEX($AW$466:$AW$918, ROWS($AW$466:$AW$918) - ROW() + ROW($AW$466))</f>
        <v>44792</v>
      </c>
      <c r="BR499" s="3" cm="1">
        <f t="array" ref="BR499">INDEX($AX$466:$AX$918, ROWS($AX$466:$AX$918) - ROW() + ROW($AX$466))</f>
        <v>44798</v>
      </c>
      <c r="BS499" s="78" cm="1">
        <f t="array" ref="BS499">INDEX($BO$466:$BO$918, ROWS($BO$466:$BO$918) - ROW() + ROW($BO$466))</f>
        <v>1299.3</v>
      </c>
      <c r="BU499">
        <f t="shared" si="24"/>
        <v>-1.9655185422718495</v>
      </c>
      <c r="BV499">
        <f t="shared" si="16"/>
        <v>5</v>
      </c>
      <c r="BW499" t="str">
        <f t="shared" si="38"/>
        <v/>
      </c>
      <c r="BX499" t="str">
        <f t="shared" si="17"/>
        <v/>
      </c>
      <c r="BY499" t="str">
        <f t="shared" si="25"/>
        <v/>
      </c>
      <c r="BZ499">
        <v>-1.0085683684398592</v>
      </c>
      <c r="CA499" t="s">
        <v>4485</v>
      </c>
      <c r="CB499" s="200" t="s">
        <v>4485</v>
      </c>
      <c r="CC499" s="212">
        <v>45421</v>
      </c>
      <c r="CD499" s="49">
        <v>45442</v>
      </c>
      <c r="CE499" s="50">
        <v>1735.3</v>
      </c>
      <c r="CG499" s="81" cm="1">
        <f t="array" ref="CG499">INDEX($AW$466:$AW$918, ROWS($AW$466:$AW$918) - ROW() + ROW($AW$466))</f>
        <v>44792</v>
      </c>
      <c r="CH499" s="3" cm="1">
        <f t="array" ref="CH499">INDEX($AX$466:$AX$918, ROWS($AX$466:$AX$918) - ROW() + ROW($AX$466))</f>
        <v>44798</v>
      </c>
      <c r="CI499" s="78" cm="1">
        <f t="array" ref="CI499">INDEX($CE$466:$CE$918, ROWS($CE$466:$CE$918) - ROW() + ROW($CE$466))</f>
        <v>1619.9</v>
      </c>
      <c r="CK499">
        <f t="shared" si="33"/>
        <v>-3.1536782949212325</v>
      </c>
      <c r="CL499">
        <f t="shared" si="18"/>
        <v>5</v>
      </c>
      <c r="CM499" t="str">
        <f t="shared" si="39"/>
        <v/>
      </c>
      <c r="CN499" t="str">
        <f t="shared" si="19"/>
        <v/>
      </c>
      <c r="CO499" t="str">
        <f t="shared" si="26"/>
        <v/>
      </c>
      <c r="CP499">
        <v>-3.0475733397324483</v>
      </c>
      <c r="CQ499" t="s">
        <v>4485</v>
      </c>
      <c r="CR499" s="200" t="s">
        <v>4485</v>
      </c>
      <c r="CS499" s="212">
        <v>45421</v>
      </c>
      <c r="CT499" s="49">
        <v>45442</v>
      </c>
      <c r="CU499" s="53">
        <v>840.45</v>
      </c>
      <c r="CW499" s="81" cm="1">
        <f t="array" ref="CW499">INDEX($AW$466:$AW$918, ROWS($AW$466:$AW$918) - ROW() + ROW($AW$466))</f>
        <v>44792</v>
      </c>
      <c r="CX499" s="3" cm="1">
        <f t="array" ref="CX499">INDEX($AX$466:$AX$918, ROWS($AX$466:$AX$918) - ROW() + ROW($AX$466))</f>
        <v>44798</v>
      </c>
      <c r="CY499" s="78" cm="1">
        <f t="array" ref="CY499">INDEX($CU$466:$CU$918, ROWS($CU$466:$CU$918) - ROW() + ROW($CU$466))</f>
        <v>373.75</v>
      </c>
      <c r="DA499">
        <f t="shared" si="27"/>
        <v>-4.1051956382296337</v>
      </c>
      <c r="DB499">
        <f t="shared" si="20"/>
        <v>5</v>
      </c>
      <c r="DC499" t="str">
        <f t="shared" si="40"/>
        <v/>
      </c>
      <c r="DD499" t="str">
        <f t="shared" si="42"/>
        <v/>
      </c>
      <c r="DE499" t="str">
        <f t="shared" si="43"/>
        <v/>
      </c>
      <c r="DF499">
        <v>-3.970191442888344</v>
      </c>
      <c r="DG499" t="s">
        <v>4485</v>
      </c>
      <c r="DH499" s="200" t="s">
        <v>4485</v>
      </c>
      <c r="DI499" s="212">
        <v>45421</v>
      </c>
      <c r="DJ499" s="49">
        <v>45442</v>
      </c>
      <c r="DK499" s="53">
        <v>595.29999999999995</v>
      </c>
      <c r="DM499" s="81" cm="1">
        <f t="array" ref="DM499">INDEX($AW$466:$AW$918, ROWS($AW$466:$AW$918) - ROW() + ROW($AW$466))</f>
        <v>44792</v>
      </c>
      <c r="DN499" s="3" cm="1">
        <f t="array" ref="DN499">INDEX($AX$466:$AX$918, ROWS($AX$466:$AX$918) - ROW() + ROW($AX$466))</f>
        <v>44798</v>
      </c>
      <c r="DO499" s="78" cm="1">
        <f t="array" ref="DO499">INDEX($DK$466:$DK$918, ROWS($DK$466:$DK$918) - ROW() + ROW($DK$466))</f>
        <v>338.4</v>
      </c>
      <c r="DQ499">
        <f t="shared" si="30"/>
        <v>-1.0960105217010085</v>
      </c>
      <c r="DR499">
        <f t="shared" si="22"/>
        <v>5</v>
      </c>
      <c r="DS499" t="str">
        <f t="shared" si="41"/>
        <v/>
      </c>
      <c r="DT499" t="str">
        <f t="shared" si="31"/>
        <v/>
      </c>
      <c r="DU499" t="str">
        <f t="shared" si="32"/>
        <v/>
      </c>
      <c r="DV499">
        <v>-1.22619358205061</v>
      </c>
      <c r="DW499" t="s">
        <v>4485</v>
      </c>
      <c r="DX499" s="200" t="s">
        <v>4485</v>
      </c>
    </row>
    <row r="500" spans="1:128" ht="15.75" thickBot="1" x14ac:dyDescent="0.3">
      <c r="A500" s="42">
        <v>45420</v>
      </c>
      <c r="B500" s="35">
        <v>45442</v>
      </c>
      <c r="C500" s="36">
        <v>154.30000000000001</v>
      </c>
      <c r="E500" s="81" cm="1">
        <f t="array" ref="E500">INDEX($A$466:$A$918, ROWS($A$466:$A$918) - ROW() + ROW($A$466))</f>
        <v>44795</v>
      </c>
      <c r="F500" s="44" cm="1">
        <f t="array" ref="F500">INDEX($B$466:$B$918, ROWS($B$466:$B$918) - ROW() + ROW($B$466))</f>
        <v>44798</v>
      </c>
      <c r="G500" s="45" cm="1">
        <f t="array" ref="G500">INDEX($C$466:$C$918, ROWS($C$466:$C$918) - ROW() + ROW($C$466))</f>
        <v>172.15</v>
      </c>
      <c r="I500">
        <f t="shared" si="4"/>
        <v>-2.1318931210915291</v>
      </c>
      <c r="J500">
        <f t="shared" si="0"/>
        <v>1</v>
      </c>
      <c r="K500" t="str">
        <f t="shared" si="34"/>
        <v/>
      </c>
      <c r="L500" t="str">
        <f t="shared" si="5"/>
        <v/>
      </c>
      <c r="M500" t="str">
        <f t="shared" si="6"/>
        <v/>
      </c>
      <c r="N500">
        <v>-2.3599658800113765</v>
      </c>
      <c r="O500" t="s">
        <v>4485</v>
      </c>
      <c r="P500" s="200" t="s">
        <v>4485</v>
      </c>
      <c r="Q500" s="35">
        <v>45420</v>
      </c>
      <c r="R500" s="35">
        <v>45442</v>
      </c>
      <c r="S500" s="37">
        <v>34613.949999999997</v>
      </c>
      <c r="U500" s="81" cm="1">
        <f t="array" ref="U500">INDEX($Q$466:$Q$918, ROWS($Q$466:$Q$918) - ROW() + ROW($Q$466))</f>
        <v>44795</v>
      </c>
      <c r="V500" s="3" cm="1">
        <f t="array" ref="V500">INDEX($R$466:$R$918, ROWS($R$466:$R$918) - ROW() + ROW($R$466))</f>
        <v>44798</v>
      </c>
      <c r="W500" s="78" cm="1">
        <f t="array" ref="W500">INDEX($S$466:$S$918, ROWS($S$466:$S$918) - ROW() + ROW($S$466))</f>
        <v>49066.2</v>
      </c>
      <c r="Y500">
        <f t="shared" si="7"/>
        <v>-2.0002916051666046</v>
      </c>
      <c r="Z500">
        <f t="shared" si="1"/>
        <v>1</v>
      </c>
      <c r="AA500" t="str">
        <f t="shared" si="35"/>
        <v/>
      </c>
      <c r="AB500" t="str">
        <f t="shared" si="8"/>
        <v/>
      </c>
      <c r="AC500" t="str">
        <f t="shared" si="9"/>
        <v/>
      </c>
      <c r="AD500">
        <v>-2.0685781785439046</v>
      </c>
      <c r="AE500" t="s">
        <v>4485</v>
      </c>
      <c r="AF500" s="200" t="s">
        <v>4485</v>
      </c>
      <c r="AG500" s="35">
        <v>45420</v>
      </c>
      <c r="AH500" s="35">
        <v>45442</v>
      </c>
      <c r="AI500" s="36">
        <v>357.05</v>
      </c>
      <c r="AK500" s="81" cm="1">
        <f t="array" ref="AK500">INDEX($AG$466:$AG$918, ROWS($AG$466:$AG$918) - ROW() + ROW($AG$466))</f>
        <v>44795</v>
      </c>
      <c r="AL500" s="3" cm="1">
        <f t="array" ref="AL500">INDEX($AH$466:$AH$918, ROWS($AH$466:$AH$918) - ROW() + ROW($AH$466))</f>
        <v>44798</v>
      </c>
      <c r="AM500" s="78" cm="1">
        <f t="array" ref="AM500">INDEX($AI$466:$AI$918, ROWS($AI$466:$AI$918) - ROW() + ROW($AI$466))</f>
        <v>156.80000000000001</v>
      </c>
      <c r="AO500">
        <f t="shared" si="10"/>
        <v>-0.79088895919012958</v>
      </c>
      <c r="AP500">
        <f t="shared" si="2"/>
        <v>1</v>
      </c>
      <c r="AQ500" t="str">
        <f t="shared" si="36"/>
        <v/>
      </c>
      <c r="AR500" t="str">
        <f t="shared" si="11"/>
        <v/>
      </c>
      <c r="AS500" t="str">
        <f t="shared" si="12"/>
        <v/>
      </c>
      <c r="AT500">
        <v>-3.3457249070631918</v>
      </c>
      <c r="AU500" t="s">
        <v>4485</v>
      </c>
      <c r="AV500" s="200" t="s">
        <v>4485</v>
      </c>
      <c r="AW500" s="35">
        <v>45420</v>
      </c>
      <c r="AX500" s="35">
        <v>45442</v>
      </c>
      <c r="AY500" s="36">
        <v>232.7</v>
      </c>
      <c r="BA500" s="81" cm="1">
        <f t="array" ref="BA500">INDEX($AW$466:$AW$918, ROWS($AW$466:$AW$918) - ROW() + ROW($AW$466))</f>
        <v>44795</v>
      </c>
      <c r="BB500" s="3" cm="1">
        <f t="array" ref="BB500">INDEX($AX$466:$AX$918, ROWS($AX$466:$AX$918) - ROW() + ROW($AX$466))</f>
        <v>44798</v>
      </c>
      <c r="BC500" s="78" cm="1">
        <f t="array" ref="BC500">INDEX($AY$466:$AY$918, ROWS($AY$466:$AY$918) - ROW() + ROW($AY$466))</f>
        <v>289.14999999999998</v>
      </c>
      <c r="BE500">
        <f t="shared" si="13"/>
        <v>1.0660608178958246</v>
      </c>
      <c r="BF500">
        <f t="shared" si="3"/>
        <v>1</v>
      </c>
      <c r="BG500" t="str">
        <f t="shared" si="37"/>
        <v/>
      </c>
      <c r="BH500" t="str">
        <f t="shared" si="14"/>
        <v/>
      </c>
      <c r="BI500" t="str">
        <f t="shared" si="15"/>
        <v/>
      </c>
      <c r="BJ500">
        <v>-2.7560650801922248</v>
      </c>
      <c r="BK500" t="s">
        <v>4485</v>
      </c>
      <c r="BL500" s="200" t="s">
        <v>4485</v>
      </c>
      <c r="BM500" s="212">
        <v>45420</v>
      </c>
      <c r="BN500" s="49">
        <v>45442</v>
      </c>
      <c r="BO500" s="50">
        <v>1435.95</v>
      </c>
      <c r="BQ500" s="81" cm="1">
        <f t="array" ref="BQ500">INDEX($AW$466:$AW$918, ROWS($AW$466:$AW$918) - ROW() + ROW($AW$466))</f>
        <v>44795</v>
      </c>
      <c r="BR500" s="3" cm="1">
        <f t="array" ref="BR500">INDEX($AX$466:$AX$918, ROWS($AX$466:$AX$918) - ROW() + ROW($AX$466))</f>
        <v>44798</v>
      </c>
      <c r="BS500" s="78" cm="1">
        <f t="array" ref="BS500">INDEX($BO$466:$BO$918, ROWS($BO$466:$BO$918) - ROW() + ROW($BO$466))</f>
        <v>1276.9000000000001</v>
      </c>
      <c r="BU500">
        <f t="shared" si="24"/>
        <v>-1.7240052335873057</v>
      </c>
      <c r="BV500">
        <f t="shared" si="16"/>
        <v>1</v>
      </c>
      <c r="BW500" t="str">
        <f t="shared" si="38"/>
        <v/>
      </c>
      <c r="BX500" t="str">
        <f t="shared" si="17"/>
        <v/>
      </c>
      <c r="BY500" t="str">
        <f t="shared" si="25"/>
        <v/>
      </c>
      <c r="BZ500">
        <v>-5.4278243620953761</v>
      </c>
      <c r="CA500" t="s">
        <v>4485</v>
      </c>
      <c r="CB500" s="200" t="s">
        <v>4485</v>
      </c>
      <c r="CC500" s="212">
        <v>45420</v>
      </c>
      <c r="CD500" s="49">
        <v>45442</v>
      </c>
      <c r="CE500" s="50">
        <v>1780.8</v>
      </c>
      <c r="CG500" s="81" cm="1">
        <f t="array" ref="CG500">INDEX($AW$466:$AW$918, ROWS($AW$466:$AW$918) - ROW() + ROW($AW$466))</f>
        <v>44795</v>
      </c>
      <c r="CH500" s="3" cm="1">
        <f t="array" ref="CH500">INDEX($AX$466:$AX$918, ROWS($AX$466:$AX$918) - ROW() + ROW($AX$466))</f>
        <v>44798</v>
      </c>
      <c r="CI500" s="78" cm="1">
        <f t="array" ref="CI500">INDEX($CE$466:$CE$918, ROWS($CE$466:$CE$918) - ROW() + ROW($CE$466))</f>
        <v>1552.95</v>
      </c>
      <c r="CK500">
        <f t="shared" si="33"/>
        <v>-4.1329711710599444</v>
      </c>
      <c r="CL500">
        <f t="shared" si="18"/>
        <v>1</v>
      </c>
      <c r="CM500" t="str">
        <f t="shared" si="39"/>
        <v/>
      </c>
      <c r="CN500" t="str">
        <f t="shared" si="19"/>
        <v/>
      </c>
      <c r="CO500" t="str">
        <f t="shared" si="26"/>
        <v/>
      </c>
      <c r="CP500">
        <v>-3.8363962626075123</v>
      </c>
      <c r="CQ500" t="s">
        <v>4485</v>
      </c>
      <c r="CR500" s="200" t="s">
        <v>4485</v>
      </c>
      <c r="CS500" s="212">
        <v>45420</v>
      </c>
      <c r="CT500" s="49">
        <v>45442</v>
      </c>
      <c r="CU500" s="53">
        <v>858.4</v>
      </c>
      <c r="CW500" s="81" cm="1">
        <f t="array" ref="CW500">INDEX($AW$466:$AW$918, ROWS($AW$466:$AW$918) - ROW() + ROW($AW$466))</f>
        <v>44795</v>
      </c>
      <c r="CX500" s="3" cm="1">
        <f t="array" ref="CX500">INDEX($AX$466:$AX$918, ROWS($AX$466:$AX$918) - ROW() + ROW($AX$466))</f>
        <v>44798</v>
      </c>
      <c r="CY500" s="78" cm="1">
        <f t="array" ref="CY500">INDEX($CU$466:$CU$918, ROWS($CU$466:$CU$918) - ROW() + ROW($CU$466))</f>
        <v>364.5</v>
      </c>
      <c r="DA500">
        <f t="shared" si="27"/>
        <v>-2.4749163879598663</v>
      </c>
      <c r="DB500">
        <f t="shared" si="20"/>
        <v>1</v>
      </c>
      <c r="DC500" t="str">
        <f t="shared" si="40"/>
        <v/>
      </c>
      <c r="DD500" t="str">
        <f t="shared" si="42"/>
        <v/>
      </c>
      <c r="DE500" t="str">
        <f t="shared" si="43"/>
        <v/>
      </c>
      <c r="DF500">
        <v>-2.3815895103023754</v>
      </c>
      <c r="DG500" t="s">
        <v>4485</v>
      </c>
      <c r="DH500" s="200" t="s">
        <v>4485</v>
      </c>
      <c r="DI500" s="212">
        <v>45420</v>
      </c>
      <c r="DJ500" s="49">
        <v>45442</v>
      </c>
      <c r="DK500" s="53">
        <v>622.95000000000005</v>
      </c>
      <c r="DM500" s="81" cm="1">
        <f t="array" ref="DM500">INDEX($AW$466:$AW$918, ROWS($AW$466:$AW$918) - ROW() + ROW($AW$466))</f>
        <v>44795</v>
      </c>
      <c r="DN500" s="3" cm="1">
        <f t="array" ref="DN500">INDEX($AX$466:$AX$918, ROWS($AX$466:$AX$918) - ROW() + ROW($AX$466))</f>
        <v>44798</v>
      </c>
      <c r="DO500" s="78" cm="1">
        <f t="array" ref="DO500">INDEX($DK$466:$DK$918, ROWS($DK$466:$DK$918) - ROW() + ROW($DK$466))</f>
        <v>333.3</v>
      </c>
      <c r="DQ500">
        <f t="shared" si="30"/>
        <v>-1.5070921985815504</v>
      </c>
      <c r="DR500">
        <f t="shared" si="22"/>
        <v>1</v>
      </c>
      <c r="DS500" t="str">
        <f t="shared" si="41"/>
        <v/>
      </c>
      <c r="DT500" t="str">
        <f t="shared" si="31"/>
        <v/>
      </c>
      <c r="DU500" t="str">
        <f t="shared" si="32"/>
        <v/>
      </c>
      <c r="DV500">
        <v>-2.4035921817221402</v>
      </c>
      <c r="DW500" t="s">
        <v>4485</v>
      </c>
      <c r="DX500" s="200" t="s">
        <v>4485</v>
      </c>
    </row>
    <row r="501" spans="1:128" ht="15.75" thickBot="1" x14ac:dyDescent="0.3">
      <c r="A501" s="42">
        <v>45419</v>
      </c>
      <c r="B501" s="35">
        <v>45442</v>
      </c>
      <c r="C501" s="36">
        <v>154.9</v>
      </c>
      <c r="E501" s="81" cm="1">
        <f t="array" ref="E501">INDEX($A$466:$A$918, ROWS($A$466:$A$918) - ROW() + ROW($A$466))</f>
        <v>44796</v>
      </c>
      <c r="F501" s="44" cm="1">
        <f t="array" ref="F501">INDEX($B$466:$B$918, ROWS($B$466:$B$918) - ROW() + ROW($B$466))</f>
        <v>44798</v>
      </c>
      <c r="G501" s="45" cm="1">
        <f t="array" ref="G501">INDEX($C$466:$C$918, ROWS($C$466:$C$918) - ROW() + ROW($C$466))</f>
        <v>178.65</v>
      </c>
      <c r="I501">
        <f t="shared" si="4"/>
        <v>3.7757769387162354</v>
      </c>
      <c r="J501">
        <f t="shared" si="0"/>
        <v>2</v>
      </c>
      <c r="K501" t="str">
        <f t="shared" si="34"/>
        <v/>
      </c>
      <c r="L501" t="str">
        <f t="shared" si="5"/>
        <v/>
      </c>
      <c r="M501" t="str">
        <f t="shared" si="6"/>
        <v/>
      </c>
      <c r="N501">
        <v>4.1933605125218509</v>
      </c>
      <c r="O501" t="s">
        <v>4485</v>
      </c>
      <c r="P501" s="200" t="s">
        <v>4485</v>
      </c>
      <c r="Q501" s="35">
        <v>45419</v>
      </c>
      <c r="R501" s="35">
        <v>45442</v>
      </c>
      <c r="S501" s="37">
        <v>34478.75</v>
      </c>
      <c r="U501" s="81" cm="1">
        <f t="array" ref="U501">INDEX($Q$466:$Q$918, ROWS($Q$466:$Q$918) - ROW() + ROW($Q$466))</f>
        <v>44796</v>
      </c>
      <c r="V501" s="3" cm="1">
        <f t="array" ref="V501">INDEX($R$466:$R$918, ROWS($R$466:$R$918) - ROW() + ROW($R$466))</f>
        <v>44798</v>
      </c>
      <c r="W501" s="78" cm="1">
        <f t="array" ref="W501">INDEX($S$466:$S$918, ROWS($S$466:$S$918) - ROW() + ROW($S$466))</f>
        <v>50256.75</v>
      </c>
      <c r="Y501">
        <f t="shared" si="7"/>
        <v>2.4264157403671018</v>
      </c>
      <c r="Z501">
        <f t="shared" si="1"/>
        <v>2</v>
      </c>
      <c r="AA501" t="str">
        <f t="shared" si="35"/>
        <v/>
      </c>
      <c r="AB501" t="str">
        <f t="shared" si="8"/>
        <v/>
      </c>
      <c r="AC501" t="str">
        <f t="shared" si="9"/>
        <v/>
      </c>
      <c r="AD501">
        <v>2.3000387778843541</v>
      </c>
      <c r="AE501" t="s">
        <v>4485</v>
      </c>
      <c r="AF501" s="200" t="s">
        <v>4485</v>
      </c>
      <c r="AG501" s="35">
        <v>45419</v>
      </c>
      <c r="AH501" s="35">
        <v>45442</v>
      </c>
      <c r="AI501" s="36">
        <v>350.2</v>
      </c>
      <c r="AK501" s="81" cm="1">
        <f t="array" ref="AK501">INDEX($AG$466:$AG$918, ROWS($AG$466:$AG$918) - ROW() + ROW($AG$466))</f>
        <v>44796</v>
      </c>
      <c r="AL501" s="3" cm="1">
        <f t="array" ref="AL501">INDEX($AH$466:$AH$918, ROWS($AH$466:$AH$918) - ROW() + ROW($AH$466))</f>
        <v>44798</v>
      </c>
      <c r="AM501" s="78" cm="1">
        <f t="array" ref="AM501">INDEX($AI$466:$AI$918, ROWS($AI$466:$AI$918) - ROW() + ROW($AI$466))</f>
        <v>158.85</v>
      </c>
      <c r="AO501">
        <f t="shared" si="10"/>
        <v>1.3073979591836624</v>
      </c>
      <c r="AP501">
        <f t="shared" si="2"/>
        <v>2</v>
      </c>
      <c r="AQ501" t="str">
        <f t="shared" si="36"/>
        <v/>
      </c>
      <c r="AR501" t="str">
        <f t="shared" si="11"/>
        <v/>
      </c>
      <c r="AS501" t="str">
        <f t="shared" si="12"/>
        <v/>
      </c>
      <c r="AT501">
        <v>0.72115384615384615</v>
      </c>
      <c r="AU501" t="s">
        <v>4485</v>
      </c>
      <c r="AV501" s="200" t="s">
        <v>4485</v>
      </c>
      <c r="AW501" s="35">
        <v>45419</v>
      </c>
      <c r="AX501" s="35">
        <v>45442</v>
      </c>
      <c r="AY501" s="36">
        <v>228.7</v>
      </c>
      <c r="BA501" s="81" cm="1">
        <f t="array" ref="BA501">INDEX($AW$466:$AW$918, ROWS($AW$466:$AW$918) - ROW() + ROW($AW$466))</f>
        <v>44796</v>
      </c>
      <c r="BB501" s="3" cm="1">
        <f t="array" ref="BB501">INDEX($AX$466:$AX$918, ROWS($AX$466:$AX$918) - ROW() + ROW($AX$466))</f>
        <v>44798</v>
      </c>
      <c r="BC501" s="78" cm="1">
        <f t="array" ref="BC501">INDEX($AY$466:$AY$918, ROWS($AY$466:$AY$918) - ROW() + ROW($AY$466))</f>
        <v>298.39999999999998</v>
      </c>
      <c r="BE501">
        <f t="shared" si="13"/>
        <v>3.1990316444751858</v>
      </c>
      <c r="BF501">
        <f t="shared" si="3"/>
        <v>2</v>
      </c>
      <c r="BG501" t="str">
        <f t="shared" si="37"/>
        <v/>
      </c>
      <c r="BH501" t="str">
        <f t="shared" si="14"/>
        <v/>
      </c>
      <c r="BI501" t="str">
        <f t="shared" si="15"/>
        <v/>
      </c>
      <c r="BJ501">
        <v>0.39297409943435008</v>
      </c>
      <c r="BK501" t="s">
        <v>4485</v>
      </c>
      <c r="BL501" s="200" t="s">
        <v>4485</v>
      </c>
      <c r="BM501" s="212">
        <v>45419</v>
      </c>
      <c r="BN501" s="49">
        <v>45442</v>
      </c>
      <c r="BO501" s="50">
        <v>1459.45</v>
      </c>
      <c r="BQ501" s="81" cm="1">
        <f t="array" ref="BQ501">INDEX($AW$466:$AW$918, ROWS($AW$466:$AW$918) - ROW() + ROW($AW$466))</f>
        <v>44796</v>
      </c>
      <c r="BR501" s="3" cm="1">
        <f t="array" ref="BR501">INDEX($AX$466:$AX$918, ROWS($AX$466:$AX$918) - ROW() + ROW($AX$466))</f>
        <v>44798</v>
      </c>
      <c r="BS501" s="78" cm="1">
        <f t="array" ref="BS501">INDEX($BO$466:$BO$918, ROWS($BO$466:$BO$918) - ROW() + ROW($BO$466))</f>
        <v>1282.45</v>
      </c>
      <c r="BU501">
        <f t="shared" si="24"/>
        <v>0.43464640927245318</v>
      </c>
      <c r="BV501">
        <f t="shared" si="16"/>
        <v>2</v>
      </c>
      <c r="BW501" t="str">
        <f t="shared" si="38"/>
        <v/>
      </c>
      <c r="BX501" t="str">
        <f t="shared" si="17"/>
        <v/>
      </c>
      <c r="BY501" t="str">
        <f t="shared" si="25"/>
        <v/>
      </c>
      <c r="BZ501">
        <v>-2.2881113547525977</v>
      </c>
      <c r="CA501" t="s">
        <v>4485</v>
      </c>
      <c r="CB501" s="200" t="s">
        <v>4485</v>
      </c>
      <c r="CC501" s="212">
        <v>45419</v>
      </c>
      <c r="CD501" s="49">
        <v>45442</v>
      </c>
      <c r="CE501" s="50">
        <v>1771.5</v>
      </c>
      <c r="CG501" s="81" cm="1">
        <f t="array" ref="CG501">INDEX($AW$466:$AW$918, ROWS($AW$466:$AW$918) - ROW() + ROW($AW$466))</f>
        <v>44796</v>
      </c>
      <c r="CH501" s="3" cm="1">
        <f t="array" ref="CH501">INDEX($AX$466:$AX$918, ROWS($AX$466:$AX$918) - ROW() + ROW($AX$466))</f>
        <v>44798</v>
      </c>
      <c r="CI501" s="78" cm="1">
        <f t="array" ref="CI501">INDEX($CE$466:$CE$918, ROWS($CE$466:$CE$918) - ROW() + ROW($CE$466))</f>
        <v>1562.2</v>
      </c>
      <c r="CK501">
        <f t="shared" si="33"/>
        <v>0.59564055507260372</v>
      </c>
      <c r="CL501">
        <f t="shared" si="18"/>
        <v>2</v>
      </c>
      <c r="CM501" t="str">
        <f t="shared" si="39"/>
        <v/>
      </c>
      <c r="CN501" t="str">
        <f t="shared" si="19"/>
        <v/>
      </c>
      <c r="CO501" t="str">
        <f t="shared" si="26"/>
        <v/>
      </c>
      <c r="CP501">
        <v>0.4665079467215752</v>
      </c>
      <c r="CQ501" t="s">
        <v>4485</v>
      </c>
      <c r="CR501" s="200" t="s">
        <v>4485</v>
      </c>
      <c r="CS501" s="212">
        <v>45419</v>
      </c>
      <c r="CT501" s="49">
        <v>45442</v>
      </c>
      <c r="CU501" s="53">
        <v>861.25</v>
      </c>
      <c r="CW501" s="81" cm="1">
        <f t="array" ref="CW501">INDEX($AW$466:$AW$918, ROWS($AW$466:$AW$918) - ROW() + ROW($AW$466))</f>
        <v>44796</v>
      </c>
      <c r="CX501" s="3" cm="1">
        <f t="array" ref="CX501">INDEX($AX$466:$AX$918, ROWS($AX$466:$AX$918) - ROW() + ROW($AX$466))</f>
        <v>44798</v>
      </c>
      <c r="CY501" s="78" cm="1">
        <f t="array" ref="CY501">INDEX($CU$466:$CU$918, ROWS($CU$466:$CU$918) - ROW() + ROW($CU$466))</f>
        <v>369.3</v>
      </c>
      <c r="DA501">
        <f t="shared" si="27"/>
        <v>1.3168724279835422</v>
      </c>
      <c r="DB501">
        <f t="shared" si="20"/>
        <v>2</v>
      </c>
      <c r="DC501" t="str">
        <f t="shared" si="40"/>
        <v/>
      </c>
      <c r="DD501" t="str">
        <f t="shared" si="42"/>
        <v/>
      </c>
      <c r="DE501" t="str">
        <f t="shared" si="43"/>
        <v/>
      </c>
      <c r="DF501">
        <v>0.93201754385964286</v>
      </c>
      <c r="DG501" t="s">
        <v>4485</v>
      </c>
      <c r="DH501" s="200" t="s">
        <v>4485</v>
      </c>
      <c r="DI501" s="212">
        <v>45419</v>
      </c>
      <c r="DJ501" s="49">
        <v>45442</v>
      </c>
      <c r="DK501" s="53">
        <v>607.5</v>
      </c>
      <c r="DM501" s="81" cm="1">
        <f t="array" ref="DM501">INDEX($AW$466:$AW$918, ROWS($AW$466:$AW$918) - ROW() + ROW($AW$466))</f>
        <v>44796</v>
      </c>
      <c r="DN501" s="3" cm="1">
        <f t="array" ref="DN501">INDEX($AX$466:$AX$918, ROWS($AX$466:$AX$918) - ROW() + ROW($AX$466))</f>
        <v>44798</v>
      </c>
      <c r="DO501" s="78" cm="1">
        <f t="array" ref="DO501">INDEX($DK$466:$DK$918, ROWS($DK$466:$DK$918) - ROW() + ROW($DK$466))</f>
        <v>334.55</v>
      </c>
      <c r="DQ501">
        <f t="shared" si="30"/>
        <v>0.37503750375037503</v>
      </c>
      <c r="DR501">
        <f t="shared" si="22"/>
        <v>2</v>
      </c>
      <c r="DS501" t="str">
        <f t="shared" si="41"/>
        <v/>
      </c>
      <c r="DT501" t="str">
        <f t="shared" si="31"/>
        <v/>
      </c>
      <c r="DU501" t="str">
        <f t="shared" si="32"/>
        <v/>
      </c>
      <c r="DV501">
        <v>0.1082543978349059</v>
      </c>
      <c r="DW501" t="s">
        <v>4485</v>
      </c>
      <c r="DX501" s="200" t="s">
        <v>4485</v>
      </c>
    </row>
    <row r="502" spans="1:128" ht="15.75" thickBot="1" x14ac:dyDescent="0.3">
      <c r="A502" s="42">
        <v>45418</v>
      </c>
      <c r="B502" s="35">
        <v>45442</v>
      </c>
      <c r="C502" s="36">
        <v>161</v>
      </c>
      <c r="E502" s="81" cm="1">
        <f t="array" ref="E502">INDEX($A$466:$A$918, ROWS($A$466:$A$918) - ROW() + ROW($A$466))</f>
        <v>44797</v>
      </c>
      <c r="F502" s="44" cm="1">
        <f t="array" ref="F502">INDEX($B$466:$B$918, ROWS($B$466:$B$918) - ROW() + ROW($B$466))</f>
        <v>44798</v>
      </c>
      <c r="G502" s="45" cm="1">
        <f t="array" ref="G502">INDEX($C$466:$C$918, ROWS($C$466:$C$918) - ROW() + ROW($C$466))</f>
        <v>177.55</v>
      </c>
      <c r="I502">
        <f t="shared" si="4"/>
        <v>-0.61572907920514652</v>
      </c>
      <c r="J502">
        <f t="shared" si="0"/>
        <v>3</v>
      </c>
      <c r="K502" t="str">
        <f t="shared" si="34"/>
        <v/>
      </c>
      <c r="L502" t="str">
        <f t="shared" si="5"/>
        <v/>
      </c>
      <c r="M502" t="str">
        <f t="shared" si="6"/>
        <v/>
      </c>
      <c r="N502">
        <v>-0.50307434320849953</v>
      </c>
      <c r="O502" t="s">
        <v>4485</v>
      </c>
      <c r="P502" s="200" t="s">
        <v>4485</v>
      </c>
      <c r="Q502" s="35">
        <v>45418</v>
      </c>
      <c r="R502" s="35">
        <v>45442</v>
      </c>
      <c r="S502" s="37">
        <v>34613.4</v>
      </c>
      <c r="U502" s="81" cm="1">
        <f t="array" ref="U502">INDEX($Q$466:$Q$918, ROWS($Q$466:$Q$918) - ROW() + ROW($Q$466))</f>
        <v>44797</v>
      </c>
      <c r="V502" s="3" cm="1">
        <f t="array" ref="V502">INDEX($R$466:$R$918, ROWS($R$466:$R$918) - ROW() + ROW($R$466))</f>
        <v>44798</v>
      </c>
      <c r="W502" s="78" cm="1">
        <f t="array" ref="W502">INDEX($S$466:$S$918, ROWS($S$466:$S$918) - ROW() + ROW($S$466))</f>
        <v>49925.4</v>
      </c>
      <c r="Y502">
        <f t="shared" si="7"/>
        <v>-0.65931442045098132</v>
      </c>
      <c r="Z502">
        <f t="shared" si="1"/>
        <v>3</v>
      </c>
      <c r="AA502" t="str">
        <f t="shared" si="35"/>
        <v/>
      </c>
      <c r="AB502" t="str">
        <f t="shared" si="8"/>
        <v/>
      </c>
      <c r="AC502" t="str">
        <f t="shared" si="9"/>
        <v/>
      </c>
      <c r="AD502">
        <v>-0.64589881683307082</v>
      </c>
      <c r="AE502" t="s">
        <v>4485</v>
      </c>
      <c r="AF502" s="200" t="s">
        <v>4485</v>
      </c>
      <c r="AG502" s="35">
        <v>45418</v>
      </c>
      <c r="AH502" s="35">
        <v>45442</v>
      </c>
      <c r="AI502" s="36">
        <v>358.35</v>
      </c>
      <c r="AK502" s="81" cm="1">
        <f t="array" ref="AK502">INDEX($AG$466:$AG$918, ROWS($AG$466:$AG$918) - ROW() + ROW($AG$466))</f>
        <v>44797</v>
      </c>
      <c r="AL502" s="3" cm="1">
        <f t="array" ref="AL502">INDEX($AH$466:$AH$918, ROWS($AH$466:$AH$918) - ROW() + ROW($AH$466))</f>
        <v>44798</v>
      </c>
      <c r="AM502" s="78" cm="1">
        <f t="array" ref="AM502">INDEX($AI$466:$AI$918, ROWS($AI$466:$AI$918) - ROW() + ROW($AI$466))</f>
        <v>160.9</v>
      </c>
      <c r="AO502">
        <f t="shared" si="10"/>
        <v>1.2905256531318927</v>
      </c>
      <c r="AP502">
        <f t="shared" si="2"/>
        <v>3</v>
      </c>
      <c r="AQ502" t="str">
        <f t="shared" si="36"/>
        <v/>
      </c>
      <c r="AR502" t="str">
        <f t="shared" si="11"/>
        <v/>
      </c>
      <c r="AS502" t="str">
        <f t="shared" si="12"/>
        <v/>
      </c>
      <c r="AT502">
        <v>0.66825775656324859</v>
      </c>
      <c r="AU502" t="s">
        <v>4485</v>
      </c>
      <c r="AV502" s="200" t="s">
        <v>4485</v>
      </c>
      <c r="AW502" s="35">
        <v>45418</v>
      </c>
      <c r="AX502" s="35">
        <v>45442</v>
      </c>
      <c r="AY502" s="36">
        <v>233.3</v>
      </c>
      <c r="BA502" s="81" cm="1">
        <f t="array" ref="BA502">INDEX($AW$466:$AW$918, ROWS($AW$466:$AW$918) - ROW() + ROW($AW$466))</f>
        <v>44797</v>
      </c>
      <c r="BB502" s="3" cm="1">
        <f t="array" ref="BB502">INDEX($AX$466:$AX$918, ROWS($AX$466:$AX$918) - ROW() + ROW($AX$466))</f>
        <v>44798</v>
      </c>
      <c r="BC502" s="78" cm="1">
        <f t="array" ref="BC502">INDEX($AY$466:$AY$918, ROWS($AY$466:$AY$918) - ROW() + ROW($AY$466))</f>
        <v>294.5</v>
      </c>
      <c r="BE502">
        <f t="shared" si="13"/>
        <v>-1.3069705093833706</v>
      </c>
      <c r="BF502">
        <f t="shared" si="3"/>
        <v>3</v>
      </c>
      <c r="BG502" t="str">
        <f t="shared" si="37"/>
        <v/>
      </c>
      <c r="BH502" t="str">
        <f t="shared" si="14"/>
        <v/>
      </c>
      <c r="BI502" t="str">
        <f t="shared" si="15"/>
        <v/>
      </c>
      <c r="BJ502">
        <v>4.5074432121463737</v>
      </c>
      <c r="BK502" t="s">
        <v>4485</v>
      </c>
      <c r="BL502" s="200" t="s">
        <v>4485</v>
      </c>
      <c r="BM502" s="212">
        <v>45418</v>
      </c>
      <c r="BN502" s="49">
        <v>45442</v>
      </c>
      <c r="BO502" s="50">
        <v>1446.95</v>
      </c>
      <c r="BQ502" s="81" cm="1">
        <f t="array" ref="BQ502">INDEX($AW$466:$AW$918, ROWS($AW$466:$AW$918) - ROW() + ROW($AW$466))</f>
        <v>44797</v>
      </c>
      <c r="BR502" s="3" cm="1">
        <f t="array" ref="BR502">INDEX($AX$466:$AX$918, ROWS($AX$466:$AX$918) - ROW() + ROW($AX$466))</f>
        <v>44798</v>
      </c>
      <c r="BS502" s="78" cm="1">
        <f t="array" ref="BS502">INDEX($BO$466:$BO$918, ROWS($BO$466:$BO$918) - ROW() + ROW($BO$466))</f>
        <v>1288.5</v>
      </c>
      <c r="BU502">
        <f t="shared" si="24"/>
        <v>0.47175328472844585</v>
      </c>
      <c r="BV502">
        <f t="shared" si="16"/>
        <v>3</v>
      </c>
      <c r="BW502" t="str">
        <f t="shared" si="38"/>
        <v/>
      </c>
      <c r="BX502" t="str">
        <f t="shared" si="17"/>
        <v/>
      </c>
      <c r="BY502" t="str">
        <f t="shared" si="25"/>
        <v/>
      </c>
      <c r="BZ502">
        <v>4.8785247341204013E-2</v>
      </c>
      <c r="CA502" t="s">
        <v>4485</v>
      </c>
      <c r="CB502" s="200" t="s">
        <v>4485</v>
      </c>
      <c r="CC502" s="212">
        <v>45418</v>
      </c>
      <c r="CD502" s="49">
        <v>45442</v>
      </c>
      <c r="CE502" s="50">
        <v>1807.15</v>
      </c>
      <c r="CG502" s="81" cm="1">
        <f t="array" ref="CG502">INDEX($AW$466:$AW$918, ROWS($AW$466:$AW$918) - ROW() + ROW($AW$466))</f>
        <v>44797</v>
      </c>
      <c r="CH502" s="3" cm="1">
        <f t="array" ref="CH502">INDEX($AX$466:$AX$918, ROWS($AX$466:$AX$918) - ROW() + ROW($AX$466))</f>
        <v>44798</v>
      </c>
      <c r="CI502" s="78" cm="1">
        <f t="array" ref="CI502">INDEX($CE$466:$CE$918, ROWS($CE$466:$CE$918) - ROW() + ROW($CE$466))</f>
        <v>1551.95</v>
      </c>
      <c r="CK502">
        <f t="shared" si="33"/>
        <v>-0.65612597618742796</v>
      </c>
      <c r="CL502">
        <f t="shared" si="18"/>
        <v>3</v>
      </c>
      <c r="CM502" t="str">
        <f t="shared" si="39"/>
        <v/>
      </c>
      <c r="CN502" t="str">
        <f t="shared" si="19"/>
        <v/>
      </c>
      <c r="CO502" t="str">
        <f t="shared" si="26"/>
        <v/>
      </c>
      <c r="CP502">
        <v>-0.57322189131199397</v>
      </c>
      <c r="CQ502" t="s">
        <v>4485</v>
      </c>
      <c r="CR502" s="200" t="s">
        <v>4485</v>
      </c>
      <c r="CS502" s="212">
        <v>45418</v>
      </c>
      <c r="CT502" s="49">
        <v>45442</v>
      </c>
      <c r="CU502" s="53">
        <v>892.85</v>
      </c>
      <c r="CW502" s="81" cm="1">
        <f t="array" ref="CW502">INDEX($AW$466:$AW$918, ROWS($AW$466:$AW$918) - ROW() + ROW($AW$466))</f>
        <v>44797</v>
      </c>
      <c r="CX502" s="3" cm="1">
        <f t="array" ref="CX502">INDEX($AX$466:$AX$918, ROWS($AX$466:$AX$918) - ROW() + ROW($AX$466))</f>
        <v>44798</v>
      </c>
      <c r="CY502" s="78" cm="1">
        <f t="array" ref="CY502">INDEX($CU$466:$CU$918, ROWS($CU$466:$CU$918) - ROW() + ROW($CU$466))</f>
        <v>372.55</v>
      </c>
      <c r="DA502">
        <f t="shared" si="27"/>
        <v>0.8800433252098564</v>
      </c>
      <c r="DB502">
        <f t="shared" si="20"/>
        <v>3</v>
      </c>
      <c r="DC502" t="str">
        <f t="shared" si="40"/>
        <v/>
      </c>
      <c r="DD502" t="str">
        <f t="shared" si="42"/>
        <v/>
      </c>
      <c r="DE502" t="str">
        <f t="shared" si="43"/>
        <v/>
      </c>
      <c r="DF502">
        <v>1.0456273764258617</v>
      </c>
      <c r="DG502" t="s">
        <v>4485</v>
      </c>
      <c r="DH502" s="200" t="s">
        <v>4485</v>
      </c>
      <c r="DI502" s="212">
        <v>45418</v>
      </c>
      <c r="DJ502" s="49">
        <v>45442</v>
      </c>
      <c r="DK502" s="53">
        <v>613.20000000000005</v>
      </c>
      <c r="DM502" s="81" cm="1">
        <f t="array" ref="DM502">INDEX($AW$466:$AW$918, ROWS($AW$466:$AW$918) - ROW() + ROW($AW$466))</f>
        <v>44797</v>
      </c>
      <c r="DN502" s="3" cm="1">
        <f t="array" ref="DN502">INDEX($AX$466:$AX$918, ROWS($AX$466:$AX$918) - ROW() + ROW($AX$466))</f>
        <v>44798</v>
      </c>
      <c r="DO502" s="78" cm="1">
        <f t="array" ref="DO502">INDEX($DK$466:$DK$918, ROWS($DK$466:$DK$918) - ROW() + ROW($DK$466))</f>
        <v>329.35</v>
      </c>
      <c r="DQ502">
        <f t="shared" si="30"/>
        <v>-1.5543267075175575</v>
      </c>
      <c r="DR502">
        <f t="shared" si="22"/>
        <v>3</v>
      </c>
      <c r="DS502" t="str">
        <f t="shared" si="41"/>
        <v/>
      </c>
      <c r="DT502" t="str">
        <f t="shared" si="31"/>
        <v/>
      </c>
      <c r="DU502" t="str">
        <f t="shared" si="32"/>
        <v/>
      </c>
      <c r="DV502">
        <v>3.2170856988375331</v>
      </c>
      <c r="DW502" t="s">
        <v>4485</v>
      </c>
      <c r="DX502" s="200" t="s">
        <v>4485</v>
      </c>
    </row>
    <row r="503" spans="1:128" ht="15.75" thickBot="1" x14ac:dyDescent="0.3">
      <c r="A503" s="42">
        <v>45415</v>
      </c>
      <c r="B503" s="35">
        <v>45442</v>
      </c>
      <c r="C503" s="36">
        <v>162</v>
      </c>
      <c r="E503" s="81" cm="1">
        <f t="array" ref="E503">INDEX($A$466:$A$918, ROWS($A$466:$A$918) - ROW() + ROW($A$466))</f>
        <v>44798</v>
      </c>
      <c r="F503" s="44" cm="1">
        <f t="array" ref="F503">INDEX($B$466:$B$918, ROWS($B$466:$B$918) - ROW() + ROW($B$466))</f>
        <v>44798</v>
      </c>
      <c r="G503" s="45" cm="1">
        <f t="array" ref="G503">INDEX($C$466:$C$918, ROWS($C$466:$C$918) - ROW() + ROW($C$466))</f>
        <v>187.75</v>
      </c>
      <c r="I503">
        <f t="shared" si="4"/>
        <v>5.7448606026471349</v>
      </c>
      <c r="J503">
        <f t="shared" si="0"/>
        <v>4</v>
      </c>
      <c r="K503">
        <f t="shared" si="34"/>
        <v>4.5378619153674871</v>
      </c>
      <c r="L503" t="str">
        <f t="shared" si="5"/>
        <v/>
      </c>
      <c r="M503" t="str">
        <f t="shared" si="6"/>
        <v/>
      </c>
      <c r="N503">
        <v>6.4325842696629154</v>
      </c>
      <c r="O503">
        <v>5.9267542633491725</v>
      </c>
      <c r="P503" s="200" t="s">
        <v>4485</v>
      </c>
      <c r="Q503" s="35">
        <v>45415</v>
      </c>
      <c r="R503" s="35">
        <v>45442</v>
      </c>
      <c r="S503" s="37">
        <v>34926.85</v>
      </c>
      <c r="U503" s="81" cm="1">
        <f t="array" ref="U503">INDEX($Q$466:$Q$918, ROWS($Q$466:$Q$918) - ROW() + ROW($Q$466))</f>
        <v>44798</v>
      </c>
      <c r="V503" s="3" cm="1">
        <f t="array" ref="V503">INDEX($R$466:$R$918, ROWS($R$466:$R$918) - ROW() + ROW($R$466))</f>
        <v>44798</v>
      </c>
      <c r="W503" s="78" cm="1">
        <f t="array" ref="W503">INDEX($S$466:$S$918, ROWS($S$466:$S$918) - ROW() + ROW($S$466))</f>
        <v>49769.85</v>
      </c>
      <c r="Y503">
        <f t="shared" si="7"/>
        <v>-0.31156485476331269</v>
      </c>
      <c r="Z503">
        <f t="shared" si="1"/>
        <v>4</v>
      </c>
      <c r="AA503">
        <f t="shared" si="35"/>
        <v>-0.95443830728495249</v>
      </c>
      <c r="AB503" t="str">
        <f t="shared" si="8"/>
        <v/>
      </c>
      <c r="AC503" t="str">
        <f t="shared" si="9"/>
        <v/>
      </c>
      <c r="AD503">
        <v>-0.24517973823398009</v>
      </c>
      <c r="AE503">
        <v>-0.72699078172492027</v>
      </c>
      <c r="AF503" s="200" t="s">
        <v>4485</v>
      </c>
      <c r="AG503" s="35">
        <v>45415</v>
      </c>
      <c r="AH503" s="35">
        <v>45442</v>
      </c>
      <c r="AI503" s="36">
        <v>367.2</v>
      </c>
      <c r="AK503" s="81" cm="1">
        <f t="array" ref="AK503">INDEX($AG$466:$AG$918, ROWS($AG$466:$AG$918) - ROW() + ROW($AG$466))</f>
        <v>44798</v>
      </c>
      <c r="AL503" s="3" cm="1">
        <f t="array" ref="AL503">INDEX($AH$466:$AH$918, ROWS($AH$466:$AH$918) - ROW() + ROW($AH$466))</f>
        <v>44798</v>
      </c>
      <c r="AM503" s="78" cm="1">
        <f t="array" ref="AM503">INDEX($AI$466:$AI$918, ROWS($AI$466:$AI$918) - ROW() + ROW($AI$466))</f>
        <v>158.9</v>
      </c>
      <c r="AO503">
        <f t="shared" si="10"/>
        <v>-1.2430080795525169</v>
      </c>
      <c r="AP503">
        <f t="shared" si="2"/>
        <v>4</v>
      </c>
      <c r="AQ503">
        <f t="shared" si="36"/>
        <v>-1.5184381778741796</v>
      </c>
      <c r="AR503" t="str">
        <f t="shared" si="11"/>
        <v/>
      </c>
      <c r="AS503" t="str">
        <f t="shared" si="12"/>
        <v/>
      </c>
      <c r="AT503">
        <v>1.6121384542437203</v>
      </c>
      <c r="AU503">
        <v>2.2423664122137485</v>
      </c>
      <c r="AV503" s="200" t="s">
        <v>4485</v>
      </c>
      <c r="AW503" s="35">
        <v>45415</v>
      </c>
      <c r="AX503" s="35">
        <v>45442</v>
      </c>
      <c r="AY503" s="36">
        <v>235.8</v>
      </c>
      <c r="BA503" s="81" cm="1">
        <f t="array" ref="BA503">INDEX($AW$466:$AW$918, ROWS($AW$466:$AW$918) - ROW() + ROW($AW$466))</f>
        <v>44798</v>
      </c>
      <c r="BB503" s="3" cm="1">
        <f t="array" ref="BB503">INDEX($AX$466:$AX$918, ROWS($AX$466:$AX$918) - ROW() + ROW($AX$466))</f>
        <v>44798</v>
      </c>
      <c r="BC503" s="78" cm="1">
        <f t="array" ref="BC503">INDEX($AY$466:$AY$918, ROWS($AY$466:$AY$918) - ROW() + ROW($AY$466))</f>
        <v>296.64999999999998</v>
      </c>
      <c r="BE503">
        <f t="shared" si="13"/>
        <v>0.73005093378607044</v>
      </c>
      <c r="BF503">
        <f t="shared" si="3"/>
        <v>4</v>
      </c>
      <c r="BG503">
        <f t="shared" si="37"/>
        <v>2.3460410557184592</v>
      </c>
      <c r="BH503" t="str">
        <f t="shared" si="14"/>
        <v/>
      </c>
      <c r="BI503" t="str">
        <f t="shared" si="15"/>
        <v/>
      </c>
      <c r="BJ503">
        <v>1.5379376879859337</v>
      </c>
      <c r="BK503">
        <v>3.2488891453632611</v>
      </c>
      <c r="BL503" s="200" t="s">
        <v>4485</v>
      </c>
      <c r="BM503" s="212">
        <v>45415</v>
      </c>
      <c r="BN503" s="49">
        <v>45442</v>
      </c>
      <c r="BO503" s="50">
        <v>1454.1</v>
      </c>
      <c r="BQ503" s="81" cm="1">
        <f t="array" ref="BQ503">INDEX($AW$466:$AW$918, ROWS($AW$466:$AW$918) - ROW() + ROW($AW$466))</f>
        <v>44798</v>
      </c>
      <c r="BR503" s="3" cm="1">
        <f t="array" ref="BR503">INDEX($AX$466:$AX$918, ROWS($AX$466:$AX$918) - ROW() + ROW($AX$466))</f>
        <v>44798</v>
      </c>
      <c r="BS503" s="78" cm="1">
        <f t="array" ref="BS503">INDEX($BO$466:$BO$918, ROWS($BO$466:$BO$918) - ROW() + ROW($BO$466))</f>
        <v>1297.5999999999999</v>
      </c>
      <c r="BU503">
        <f t="shared" si="24"/>
        <v>0.7062475746992557</v>
      </c>
      <c r="BV503">
        <f t="shared" si="16"/>
        <v>4</v>
      </c>
      <c r="BW503">
        <f t="shared" si="38"/>
        <v>-2.0937865469498624</v>
      </c>
      <c r="BX503" t="str">
        <f t="shared" si="17"/>
        <v/>
      </c>
      <c r="BY503" t="str">
        <f t="shared" si="25"/>
        <v/>
      </c>
      <c r="BZ503">
        <v>-1.3555685586112824</v>
      </c>
      <c r="CA503">
        <v>-9.7197429489468128</v>
      </c>
      <c r="CB503" s="200" t="s">
        <v>4485</v>
      </c>
      <c r="CC503" s="212">
        <v>45415</v>
      </c>
      <c r="CD503" s="49">
        <v>45442</v>
      </c>
      <c r="CE503" s="50">
        <v>1806.15</v>
      </c>
      <c r="CG503" s="81" cm="1">
        <f t="array" ref="CG503">INDEX($AW$466:$AW$918, ROWS($AW$466:$AW$918) - ROW() + ROW($AW$466))</f>
        <v>44798</v>
      </c>
      <c r="CH503" s="3" cm="1">
        <f t="array" ref="CH503">INDEX($AX$466:$AX$918, ROWS($AX$466:$AX$918) - ROW() + ROW($AX$466))</f>
        <v>44798</v>
      </c>
      <c r="CI503" s="78" cm="1">
        <f t="array" ref="CI503">INDEX($CE$466:$CE$918, ROWS($CE$466:$CE$918) - ROW() + ROW($CE$466))</f>
        <v>1536.45</v>
      </c>
      <c r="CK503">
        <f t="shared" si="33"/>
        <v>-0.99874351622152768</v>
      </c>
      <c r="CL503">
        <f t="shared" si="18"/>
        <v>4</v>
      </c>
      <c r="CM503">
        <f t="shared" si="39"/>
        <v>-8.1427674648013646</v>
      </c>
      <c r="CN503" t="str">
        <f t="shared" si="19"/>
        <v/>
      </c>
      <c r="CO503" t="str">
        <f t="shared" si="26"/>
        <v/>
      </c>
      <c r="CP503">
        <v>-0.98879154856996498</v>
      </c>
      <c r="CQ503">
        <v>-7.7899094126822321</v>
      </c>
      <c r="CR503" s="200" t="s">
        <v>4485</v>
      </c>
      <c r="CS503" s="212">
        <v>45415</v>
      </c>
      <c r="CT503" s="49">
        <v>45442</v>
      </c>
      <c r="CU503" s="53">
        <v>885.45</v>
      </c>
      <c r="CW503" s="81" cm="1">
        <f t="array" ref="CW503">INDEX($AW$466:$AW$918, ROWS($AW$466:$AW$918) - ROW() + ROW($AW$466))</f>
        <v>44798</v>
      </c>
      <c r="CX503" s="3" cm="1">
        <f t="array" ref="CX503">INDEX($AX$466:$AX$918, ROWS($AX$466:$AX$918) - ROW() + ROW($AX$466))</f>
        <v>44798</v>
      </c>
      <c r="CY503" s="78" cm="1">
        <f t="array" ref="CY503">INDEX($CU$466:$CU$918, ROWS($CU$466:$CU$918) - ROW() + ROW($CU$466))</f>
        <v>377.25</v>
      </c>
      <c r="DA503">
        <f t="shared" si="27"/>
        <v>1.2615756274325562</v>
      </c>
      <c r="DB503">
        <f t="shared" si="20"/>
        <v>4</v>
      </c>
      <c r="DC503">
        <f t="shared" si="40"/>
        <v>-3.2071840923669019</v>
      </c>
      <c r="DD503" t="str">
        <f t="shared" si="42"/>
        <v/>
      </c>
      <c r="DE503" t="str">
        <f t="shared" si="43"/>
        <v/>
      </c>
      <c r="DF503">
        <v>1.2498320118263613</v>
      </c>
      <c r="DG503">
        <v>-3.1992804831041983</v>
      </c>
      <c r="DH503" s="200" t="s">
        <v>4485</v>
      </c>
      <c r="DI503" s="212">
        <v>45415</v>
      </c>
      <c r="DJ503" s="49">
        <v>45442</v>
      </c>
      <c r="DK503" s="53">
        <v>635.35</v>
      </c>
      <c r="DM503" s="81" cm="1">
        <f t="array" ref="DM503">INDEX($AW$466:$AW$918, ROWS($AW$466:$AW$918) - ROW() + ROW($AW$466))</f>
        <v>44798</v>
      </c>
      <c r="DN503" s="3" cm="1">
        <f t="array" ref="DN503">INDEX($AX$466:$AX$918, ROWS($AX$466:$AX$918) - ROW() + ROW($AX$466))</f>
        <v>44798</v>
      </c>
      <c r="DO503" s="78" cm="1">
        <f t="array" ref="DO503">INDEX($DK$466:$DK$918, ROWS($DK$466:$DK$918) - ROW() + ROW($DK$466))</f>
        <v>330.5</v>
      </c>
      <c r="DQ503">
        <f t="shared" si="30"/>
        <v>0.34917261272202132</v>
      </c>
      <c r="DR503">
        <f t="shared" si="22"/>
        <v>4</v>
      </c>
      <c r="DS503">
        <f t="shared" si="41"/>
        <v>-3.4049393540844597</v>
      </c>
      <c r="DT503" t="str">
        <f t="shared" si="31"/>
        <v/>
      </c>
      <c r="DU503" t="str">
        <f t="shared" si="32"/>
        <v/>
      </c>
      <c r="DV503">
        <v>0.13095861707700368</v>
      </c>
      <c r="DW503">
        <v>-0.2608922515001304</v>
      </c>
      <c r="DX503" s="200" t="s">
        <v>4485</v>
      </c>
    </row>
    <row r="504" spans="1:128" ht="15.75" thickBot="1" x14ac:dyDescent="0.3">
      <c r="A504" s="42">
        <v>45414</v>
      </c>
      <c r="B504" s="35">
        <v>45442</v>
      </c>
      <c r="C504" s="36">
        <v>163.6</v>
      </c>
      <c r="E504" s="81" cm="1">
        <f t="array" ref="E504">INDEX($A$466:$A$918, ROWS($A$466:$A$918) - ROW() + ROW($A$466))</f>
        <v>44805</v>
      </c>
      <c r="F504" s="44" cm="1">
        <f t="array" ref="F504">INDEX($B$466:$B$918, ROWS($B$466:$B$918) - ROW() + ROW($B$466))</f>
        <v>44833</v>
      </c>
      <c r="G504" s="45" cm="1">
        <f t="array" ref="G504">INDEX($C$466:$C$918, ROWS($C$466:$C$918) - ROW() + ROW($C$466))</f>
        <v>181.15</v>
      </c>
      <c r="I504">
        <f t="shared" si="4"/>
        <v>-3.5153129161118479</v>
      </c>
      <c r="J504">
        <f t="shared" si="0"/>
        <v>4</v>
      </c>
      <c r="K504">
        <f t="shared" si="34"/>
        <v>2.9846503695281408</v>
      </c>
      <c r="L504">
        <f t="shared" si="5"/>
        <v>44833</v>
      </c>
      <c r="M504">
        <f t="shared" si="6"/>
        <v>-5.4098813138283237</v>
      </c>
      <c r="N504">
        <v>0.61128091136428053</v>
      </c>
      <c r="O504">
        <v>1.713483146067422</v>
      </c>
      <c r="P504" s="200">
        <v>-3.8387185860259687</v>
      </c>
      <c r="Q504" s="35">
        <v>45414</v>
      </c>
      <c r="R504" s="35">
        <v>45442</v>
      </c>
      <c r="S504" s="37">
        <v>35129.4</v>
      </c>
      <c r="U504" s="81" cm="1">
        <f t="array" ref="U504">INDEX($Q$466:$Q$918, ROWS($Q$466:$Q$918) - ROW() + ROW($Q$466))</f>
        <v>44805</v>
      </c>
      <c r="V504" s="3" cm="1">
        <f t="array" ref="V504">INDEX($R$466:$R$918, ROWS($R$466:$R$918) - ROW() + ROW($R$466))</f>
        <v>44833</v>
      </c>
      <c r="W504" s="78" cm="1">
        <f t="array" ref="W504">INDEX($S$466:$S$918, ROWS($S$466:$S$918) - ROW() + ROW($S$466))</f>
        <v>50939.95</v>
      </c>
      <c r="Y504">
        <f t="shared" si="7"/>
        <v>2.3510217531296531</v>
      </c>
      <c r="Z504">
        <f t="shared" si="1"/>
        <v>4</v>
      </c>
      <c r="AA504">
        <f t="shared" si="35"/>
        <v>1.7421411408952279</v>
      </c>
      <c r="AB504">
        <f t="shared" si="8"/>
        <v>44833</v>
      </c>
      <c r="AC504">
        <f t="shared" si="9"/>
        <v>-2.2417572062791491</v>
      </c>
      <c r="AD504">
        <v>-0.85623634121327319</v>
      </c>
      <c r="AE504">
        <v>1.6182665933068572</v>
      </c>
      <c r="AF504" s="200">
        <v>0.11866158427542572</v>
      </c>
      <c r="AG504" s="35">
        <v>45414</v>
      </c>
      <c r="AH504" s="35">
        <v>45442</v>
      </c>
      <c r="AI504" s="36">
        <v>372.25</v>
      </c>
      <c r="AK504" s="81" cm="1">
        <f t="array" ref="AK504">INDEX($AG$466:$AG$918, ROWS($AG$466:$AG$918) - ROW() + ROW($AG$466))</f>
        <v>44805</v>
      </c>
      <c r="AL504" s="3" cm="1">
        <f t="array" ref="AL504">INDEX($AH$466:$AH$918, ROWS($AH$466:$AH$918) - ROW() + ROW($AH$466))</f>
        <v>44833</v>
      </c>
      <c r="AM504" s="78" cm="1">
        <f t="array" ref="AM504">INDEX($AI$466:$AI$918, ROWS($AI$466:$AI$918) - ROW() + ROW($AI$466))</f>
        <v>161.69999999999999</v>
      </c>
      <c r="AO504">
        <f t="shared" si="10"/>
        <v>1.762114537444923</v>
      </c>
      <c r="AP504">
        <f t="shared" si="2"/>
        <v>4</v>
      </c>
      <c r="AQ504">
        <f t="shared" si="36"/>
        <v>2.3093957608351641</v>
      </c>
      <c r="AR504">
        <f t="shared" si="11"/>
        <v>44833</v>
      </c>
      <c r="AS504">
        <f t="shared" si="12"/>
        <v>-1.3605442176870652</v>
      </c>
      <c r="AT504">
        <v>9.1275167785234927</v>
      </c>
      <c r="AU504">
        <v>15.647226173541961</v>
      </c>
      <c r="AV504" s="200">
        <v>21.033210332103302</v>
      </c>
      <c r="AW504" s="35">
        <v>45414</v>
      </c>
      <c r="AX504" s="35">
        <v>45442</v>
      </c>
      <c r="AY504" s="36">
        <v>236.7</v>
      </c>
      <c r="BA504" s="81" cm="1">
        <f t="array" ref="BA504">INDEX($AW$466:$AW$918, ROWS($AW$466:$AW$918) - ROW() + ROW($AW$466))</f>
        <v>44805</v>
      </c>
      <c r="BB504" s="3" cm="1">
        <f t="array" ref="BB504">INDEX($AX$466:$AX$918, ROWS($AX$466:$AX$918) - ROW() + ROW($AX$466))</f>
        <v>44833</v>
      </c>
      <c r="BC504" s="78" cm="1">
        <f t="array" ref="BC504">INDEX($AY$466:$AY$918, ROWS($AY$466:$AY$918) - ROW() + ROW($AY$466))</f>
        <v>320.35000000000002</v>
      </c>
      <c r="BE504">
        <f t="shared" si="13"/>
        <v>7.9892128771279447</v>
      </c>
      <c r="BF504">
        <f t="shared" si="3"/>
        <v>4</v>
      </c>
      <c r="BG504">
        <f t="shared" si="37"/>
        <v>11.971338692764768</v>
      </c>
      <c r="BH504">
        <f t="shared" si="14"/>
        <v>44833</v>
      </c>
      <c r="BI504">
        <f t="shared" si="15"/>
        <v>-69.111908849695652</v>
      </c>
      <c r="BJ504">
        <v>2.8673163418290768</v>
      </c>
      <c r="BK504">
        <v>24.601327960955679</v>
      </c>
      <c r="BL504" s="200">
        <v>2.8967024959008825</v>
      </c>
      <c r="BM504" s="212">
        <v>45414</v>
      </c>
      <c r="BN504" s="49">
        <v>45442</v>
      </c>
      <c r="BO504" s="50">
        <v>1470.5</v>
      </c>
      <c r="BQ504" s="81" cm="1">
        <f t="array" ref="BQ504">INDEX($AW$466:$AW$918, ROWS($AW$466:$AW$918) - ROW() + ROW($AW$466))</f>
        <v>44805</v>
      </c>
      <c r="BR504" s="3" cm="1">
        <f t="array" ref="BR504">INDEX($AX$466:$AX$918, ROWS($AX$466:$AX$918) - ROW() + ROW($AX$466))</f>
        <v>44833</v>
      </c>
      <c r="BS504" s="78" cm="1">
        <f t="array" ref="BS504">INDEX($BO$466:$BO$918, ROWS($BO$466:$BO$918) - ROW() + ROW($BO$466))</f>
        <v>1304.8</v>
      </c>
      <c r="BU504">
        <f t="shared" si="24"/>
        <v>0.55487053020962129</v>
      </c>
      <c r="BV504">
        <f t="shared" si="16"/>
        <v>4</v>
      </c>
      <c r="BW504">
        <f t="shared" si="38"/>
        <v>0.42330485646117139</v>
      </c>
      <c r="BX504">
        <f t="shared" si="17"/>
        <v>44833</v>
      </c>
      <c r="BY504">
        <f t="shared" si="25"/>
        <v>-4.8551502145922631</v>
      </c>
      <c r="BZ504">
        <v>-1.4909054765927841</v>
      </c>
      <c r="CA504">
        <v>-3.3450360834796236</v>
      </c>
      <c r="CB504" s="200">
        <v>-4.6413076379780094</v>
      </c>
      <c r="CC504" s="212">
        <v>45414</v>
      </c>
      <c r="CD504" s="49">
        <v>45442</v>
      </c>
      <c r="CE504" s="50">
        <v>1807.75</v>
      </c>
      <c r="CG504" s="81" cm="1">
        <f t="array" ref="CG504">INDEX($AW$466:$AW$918, ROWS($AW$466:$AW$918) - ROW() + ROW($AW$466))</f>
        <v>44805</v>
      </c>
      <c r="CH504" s="3" cm="1">
        <f t="array" ref="CH504">INDEX($AX$466:$AX$918, ROWS($AX$466:$AX$918) - ROW() + ROW($AX$466))</f>
        <v>44833</v>
      </c>
      <c r="CI504" s="78" cm="1">
        <f t="array" ref="CI504">INDEX($CE$466:$CE$918, ROWS($CE$466:$CE$918) - ROW() + ROW($CE$466))</f>
        <v>1542.5</v>
      </c>
      <c r="CK504">
        <f t="shared" si="33"/>
        <v>0.39376484753815322</v>
      </c>
      <c r="CL504">
        <f t="shared" si="18"/>
        <v>4</v>
      </c>
      <c r="CM504">
        <f t="shared" si="39"/>
        <v>-4.7780727205383098</v>
      </c>
      <c r="CN504">
        <f t="shared" si="19"/>
        <v>44833</v>
      </c>
      <c r="CO504">
        <f t="shared" si="26"/>
        <v>0.92706645056725989</v>
      </c>
      <c r="CP504">
        <v>-0.3612458098740492</v>
      </c>
      <c r="CQ504">
        <v>-1.391393970626136</v>
      </c>
      <c r="CR504" s="200">
        <v>4.3898615103214134</v>
      </c>
      <c r="CS504" s="212">
        <v>45414</v>
      </c>
      <c r="CT504" s="49">
        <v>45442</v>
      </c>
      <c r="CU504" s="53">
        <v>904.85</v>
      </c>
      <c r="CW504" s="81" cm="1">
        <f t="array" ref="CW504">INDEX($AW$466:$AW$918, ROWS($AW$466:$AW$918) - ROW() + ROW($AW$466))</f>
        <v>44805</v>
      </c>
      <c r="CX504" s="3" cm="1">
        <f t="array" ref="CX504">INDEX($AX$466:$AX$918, ROWS($AX$466:$AX$918) - ROW() + ROW($AX$466))</f>
        <v>44833</v>
      </c>
      <c r="CY504" s="78" cm="1">
        <f t="array" ref="CY504">INDEX($CU$466:$CU$918, ROWS($CU$466:$CU$918) - ROW() + ROW($CU$466))</f>
        <v>400.15</v>
      </c>
      <c r="DA504">
        <f t="shared" si="27"/>
        <v>6.0702451954936985</v>
      </c>
      <c r="DB504">
        <f t="shared" si="20"/>
        <v>4</v>
      </c>
      <c r="DC504">
        <f t="shared" si="40"/>
        <v>7.0635451505016658</v>
      </c>
      <c r="DD504">
        <f t="shared" si="42"/>
        <v>44833</v>
      </c>
      <c r="DE504">
        <f t="shared" si="43"/>
        <v>-12.407847057353482</v>
      </c>
      <c r="DF504">
        <v>2.1282051282051313</v>
      </c>
      <c r="DG504">
        <v>7.0555032925682033</v>
      </c>
      <c r="DH504" s="200">
        <v>-10.444388651770032</v>
      </c>
      <c r="DI504" s="212">
        <v>45414</v>
      </c>
      <c r="DJ504" s="49">
        <v>45442</v>
      </c>
      <c r="DK504" s="53">
        <v>639.54999999999995</v>
      </c>
      <c r="DM504" s="81" cm="1">
        <f t="array" ref="DM504">INDEX($AW$466:$AW$918, ROWS($AW$466:$AW$918) - ROW() + ROW($AW$466))</f>
        <v>44805</v>
      </c>
      <c r="DN504" s="3" cm="1">
        <f t="array" ref="DN504">INDEX($AX$466:$AX$918, ROWS($AX$466:$AX$918) - ROW() + ROW($AX$466))</f>
        <v>44833</v>
      </c>
      <c r="DO504" s="78" cm="1">
        <f t="array" ref="DO504">INDEX($DK$466:$DK$918, ROWS($DK$466:$DK$918) - ROW() + ROW($DK$466))</f>
        <v>332.25</v>
      </c>
      <c r="DQ504">
        <f t="shared" si="30"/>
        <v>0.529500756429652</v>
      </c>
      <c r="DR504">
        <f t="shared" si="22"/>
        <v>4</v>
      </c>
      <c r="DS504">
        <f t="shared" si="41"/>
        <v>-1.817375886524816</v>
      </c>
      <c r="DT504">
        <f t="shared" si="31"/>
        <v>44833</v>
      </c>
      <c r="DU504">
        <f t="shared" si="32"/>
        <v>-8.5477802859292638</v>
      </c>
      <c r="DV504">
        <v>-0.18153526970955536</v>
      </c>
      <c r="DW504">
        <v>0.81194342587741375</v>
      </c>
      <c r="DX504" s="200">
        <v>-9.353078721745911</v>
      </c>
    </row>
    <row r="505" spans="1:128" ht="15.75" thickBot="1" x14ac:dyDescent="0.3">
      <c r="A505" s="38">
        <v>45407</v>
      </c>
      <c r="B505" s="39">
        <v>45407</v>
      </c>
      <c r="C505" s="40">
        <v>156.94999999999999</v>
      </c>
      <c r="E505" s="81" cm="1">
        <f t="array" ref="E505">INDEX($A$466:$A$918, ROWS($A$466:$A$918) - ROW() + ROW($A$466))</f>
        <v>44806</v>
      </c>
      <c r="F505" s="44" cm="1">
        <f t="array" ref="F505">INDEX($B$466:$B$918, ROWS($B$466:$B$918) - ROW() + ROW($B$466))</f>
        <v>44833</v>
      </c>
      <c r="G505" s="45" cm="1">
        <f t="array" ref="G505">INDEX($C$466:$C$918, ROWS($C$466:$C$918) - ROW() + ROW($C$466))</f>
        <v>179.9</v>
      </c>
      <c r="I505">
        <f t="shared" si="4"/>
        <v>-0.69003588186585707</v>
      </c>
      <c r="J505">
        <f t="shared" si="0"/>
        <v>5</v>
      </c>
      <c r="K505" t="str">
        <f t="shared" si="34"/>
        <v/>
      </c>
      <c r="L505" t="str">
        <f t="shared" si="5"/>
        <v/>
      </c>
      <c r="M505" t="str">
        <f t="shared" si="6"/>
        <v/>
      </c>
      <c r="N505">
        <v>-0.52471692902514055</v>
      </c>
      <c r="O505" t="s">
        <v>4485</v>
      </c>
      <c r="P505" s="200" t="s">
        <v>4485</v>
      </c>
      <c r="Q505" s="39">
        <v>45407</v>
      </c>
      <c r="R505" s="39">
        <v>45407</v>
      </c>
      <c r="S505" s="41">
        <v>35496.050000000003</v>
      </c>
      <c r="U505" s="81" cm="1">
        <f t="array" ref="U505">INDEX($Q$466:$Q$918, ROWS($Q$466:$Q$918) - ROW() + ROW($Q$466))</f>
        <v>44806</v>
      </c>
      <c r="V505" s="3" cm="1">
        <f t="array" ref="V505">INDEX($R$466:$R$918, ROWS($R$466:$R$918) - ROW() + ROW($R$466))</f>
        <v>44833</v>
      </c>
      <c r="W505" s="78" cm="1">
        <f t="array" ref="W505">INDEX($S$466:$S$918, ROWS($S$466:$S$918) - ROW() + ROW($S$466))</f>
        <v>50174.75</v>
      </c>
      <c r="Y505">
        <f t="shared" si="7"/>
        <v>-1.5021608776608479</v>
      </c>
      <c r="Z505">
        <f t="shared" si="1"/>
        <v>5</v>
      </c>
      <c r="AA505" t="str">
        <f t="shared" si="35"/>
        <v/>
      </c>
      <c r="AB505" t="str">
        <f t="shared" si="8"/>
        <v/>
      </c>
      <c r="AC505" t="str">
        <f t="shared" si="9"/>
        <v/>
      </c>
      <c r="AD505">
        <v>-1.3637683994617278</v>
      </c>
      <c r="AE505" t="s">
        <v>4485</v>
      </c>
      <c r="AF505" s="200" t="s">
        <v>4485</v>
      </c>
      <c r="AG505" s="39">
        <v>45407</v>
      </c>
      <c r="AH505" s="39">
        <v>45407</v>
      </c>
      <c r="AI505" s="40">
        <v>358.8</v>
      </c>
      <c r="AK505" s="81" cm="1">
        <f t="array" ref="AK505">INDEX($AG$466:$AG$918, ROWS($AG$466:$AG$918) - ROW() + ROW($AG$466))</f>
        <v>44806</v>
      </c>
      <c r="AL505" s="3" cm="1">
        <f t="array" ref="AL505">INDEX($AH$466:$AH$918, ROWS($AH$466:$AH$918) - ROW() + ROW($AH$466))</f>
        <v>44833</v>
      </c>
      <c r="AM505" s="78" cm="1">
        <f t="array" ref="AM505">INDEX($AI$466:$AI$918, ROWS($AI$466:$AI$918) - ROW() + ROW($AI$466))</f>
        <v>162.44999999999999</v>
      </c>
      <c r="AO505">
        <f t="shared" si="10"/>
        <v>0.463821892393321</v>
      </c>
      <c r="AP505">
        <f t="shared" si="2"/>
        <v>5</v>
      </c>
      <c r="AQ505" t="str">
        <f t="shared" si="36"/>
        <v/>
      </c>
      <c r="AR505" t="str">
        <f t="shared" si="11"/>
        <v/>
      </c>
      <c r="AS505" t="str">
        <f t="shared" si="12"/>
        <v/>
      </c>
      <c r="AT505">
        <v>2.6650266502665025</v>
      </c>
      <c r="AU505" t="s">
        <v>4485</v>
      </c>
      <c r="AV505" s="200" t="s">
        <v>4485</v>
      </c>
      <c r="AW505" s="39">
        <v>45407</v>
      </c>
      <c r="AX505" s="39">
        <v>45407</v>
      </c>
      <c r="AY505" s="40">
        <v>237.7</v>
      </c>
      <c r="BA505" s="81" cm="1">
        <f t="array" ref="BA505">INDEX($AW$466:$AW$918, ROWS($AW$466:$AW$918) - ROW() + ROW($AW$466))</f>
        <v>44806</v>
      </c>
      <c r="BB505" s="3" cm="1">
        <f t="array" ref="BB505">INDEX($AX$466:$AX$918, ROWS($AX$466:$AX$918) - ROW() + ROW($AX$466))</f>
        <v>44833</v>
      </c>
      <c r="BC505" s="78" cm="1">
        <f t="array" ref="BC505">INDEX($AY$466:$AY$918, ROWS($AY$466:$AY$918) - ROW() + ROW($AY$466))</f>
        <v>325.45</v>
      </c>
      <c r="BE505">
        <f t="shared" si="13"/>
        <v>1.5920087404401329</v>
      </c>
      <c r="BF505">
        <f t="shared" si="3"/>
        <v>5</v>
      </c>
      <c r="BG505" t="str">
        <f t="shared" si="37"/>
        <v/>
      </c>
      <c r="BH505" t="str">
        <f t="shared" si="14"/>
        <v/>
      </c>
      <c r="BI505" t="str">
        <f t="shared" si="15"/>
        <v/>
      </c>
      <c r="BJ505">
        <v>-3.5297868464201132</v>
      </c>
      <c r="BK505" t="s">
        <v>4485</v>
      </c>
      <c r="BL505" s="200" t="s">
        <v>4485</v>
      </c>
      <c r="BM505" s="212">
        <v>45407</v>
      </c>
      <c r="BN505" s="49">
        <v>45407</v>
      </c>
      <c r="BO505" s="50">
        <v>1442.4</v>
      </c>
      <c r="BQ505" s="81" cm="1">
        <f t="array" ref="BQ505">INDEX($AW$466:$AW$918, ROWS($AW$466:$AW$918) - ROW() + ROW($AW$466))</f>
        <v>44806</v>
      </c>
      <c r="BR505" s="3" cm="1">
        <f t="array" ref="BR505">INDEX($AX$466:$AX$918, ROWS($AX$466:$AX$918) - ROW() + ROW($AX$466))</f>
        <v>44833</v>
      </c>
      <c r="BS505" s="78" cm="1">
        <f t="array" ref="BS505">INDEX($BO$466:$BO$918, ROWS($BO$466:$BO$918) - ROW() + ROW($BO$466))</f>
        <v>1295.1500000000001</v>
      </c>
      <c r="BU505">
        <f t="shared" si="24"/>
        <v>-0.73957694665848128</v>
      </c>
      <c r="BV505">
        <f t="shared" si="16"/>
        <v>5</v>
      </c>
      <c r="BW505" t="str">
        <f t="shared" si="38"/>
        <v/>
      </c>
      <c r="BX505" t="str">
        <f t="shared" si="17"/>
        <v/>
      </c>
      <c r="BY505" t="str">
        <f t="shared" si="25"/>
        <v/>
      </c>
      <c r="BZ505">
        <v>-2.472000807183937</v>
      </c>
      <c r="CA505" t="s">
        <v>4485</v>
      </c>
      <c r="CB505" s="200" t="s">
        <v>4485</v>
      </c>
      <c r="CC505" s="212">
        <v>45407</v>
      </c>
      <c r="CD505" s="49">
        <v>45407</v>
      </c>
      <c r="CE505" s="50">
        <v>1797.9</v>
      </c>
      <c r="CG505" s="81" cm="1">
        <f t="array" ref="CG505">INDEX($AW$466:$AW$918, ROWS($AW$466:$AW$918) - ROW() + ROW($AW$466))</f>
        <v>44806</v>
      </c>
      <c r="CH505" s="3" cm="1">
        <f t="array" ref="CH505">INDEX($AX$466:$AX$918, ROWS($AX$466:$AX$918) - ROW() + ROW($AX$466))</f>
        <v>44833</v>
      </c>
      <c r="CI505" s="78" cm="1">
        <f t="array" ref="CI505">INDEX($CE$466:$CE$918, ROWS($CE$466:$CE$918) - ROW() + ROW($CE$466))</f>
        <v>1555.4</v>
      </c>
      <c r="CK505">
        <f t="shared" si="33"/>
        <v>0.83630470016208047</v>
      </c>
      <c r="CL505">
        <f t="shared" si="18"/>
        <v>5</v>
      </c>
      <c r="CM505" t="str">
        <f t="shared" si="39"/>
        <v/>
      </c>
      <c r="CN505" t="str">
        <f t="shared" si="19"/>
        <v/>
      </c>
      <c r="CO505" t="str">
        <f t="shared" si="26"/>
        <v/>
      </c>
      <c r="CP505">
        <v>0.25150248236217249</v>
      </c>
      <c r="CQ505" t="s">
        <v>4485</v>
      </c>
      <c r="CR505" s="200" t="s">
        <v>4485</v>
      </c>
      <c r="CS505" s="212">
        <v>45407</v>
      </c>
      <c r="CT505" s="49">
        <v>45407</v>
      </c>
      <c r="CU505" s="53">
        <v>894.4</v>
      </c>
      <c r="CW505" s="81" cm="1">
        <f t="array" ref="CW505">INDEX($AW$466:$AW$918, ROWS($AW$466:$AW$918) - ROW() + ROW($AW$466))</f>
        <v>44806</v>
      </c>
      <c r="CX505" s="3" cm="1">
        <f t="array" ref="CX505">INDEX($AX$466:$AX$918, ROWS($AX$466:$AX$918) - ROW() + ROW($AX$466))</f>
        <v>44833</v>
      </c>
      <c r="CY505" s="78" cm="1">
        <f t="array" ref="CY505">INDEX($CU$466:$CU$918, ROWS($CU$466:$CU$918) - ROW() + ROW($CU$466))</f>
        <v>396.35</v>
      </c>
      <c r="DA505">
        <f t="shared" si="27"/>
        <v>-0.94964388354365981</v>
      </c>
      <c r="DB505">
        <f t="shared" si="20"/>
        <v>5</v>
      </c>
      <c r="DC505" t="str">
        <f t="shared" si="40"/>
        <v/>
      </c>
      <c r="DD505" t="str">
        <f t="shared" si="42"/>
        <v/>
      </c>
      <c r="DE505" t="str">
        <f t="shared" si="43"/>
        <v/>
      </c>
      <c r="DF505">
        <v>-0.82852121516445165</v>
      </c>
      <c r="DG505" t="s">
        <v>4485</v>
      </c>
      <c r="DH505" s="200" t="s">
        <v>4485</v>
      </c>
      <c r="DI505" s="212">
        <v>45407</v>
      </c>
      <c r="DJ505" s="49">
        <v>45407</v>
      </c>
      <c r="DK505" s="53">
        <v>604.70000000000005</v>
      </c>
      <c r="DM505" s="81" cm="1">
        <f t="array" ref="DM505">INDEX($AW$466:$AW$918, ROWS($AW$466:$AW$918) - ROW() + ROW($AW$466))</f>
        <v>44806</v>
      </c>
      <c r="DN505" s="3" cm="1">
        <f t="array" ref="DN505">INDEX($AX$466:$AX$918, ROWS($AX$466:$AX$918) - ROW() + ROW($AX$466))</f>
        <v>44833</v>
      </c>
      <c r="DO505" s="78" cm="1">
        <f t="array" ref="DO505">INDEX($DK$466:$DK$918, ROWS($DK$466:$DK$918) - ROW() + ROW($DK$466))</f>
        <v>323.25</v>
      </c>
      <c r="DQ505">
        <f t="shared" si="30"/>
        <v>-2.7088036117381491</v>
      </c>
      <c r="DR505">
        <f t="shared" si="22"/>
        <v>5</v>
      </c>
      <c r="DS505" t="str">
        <f t="shared" si="41"/>
        <v/>
      </c>
      <c r="DT505" t="str">
        <f t="shared" si="31"/>
        <v/>
      </c>
      <c r="DU505" t="str">
        <f t="shared" si="32"/>
        <v/>
      </c>
      <c r="DV505">
        <v>-0.88334632372044108</v>
      </c>
      <c r="DW505" t="s">
        <v>4485</v>
      </c>
      <c r="DX505" s="200" t="s">
        <v>4485</v>
      </c>
    </row>
    <row r="506" spans="1:128" ht="15.75" thickBot="1" x14ac:dyDescent="0.3">
      <c r="A506" s="42">
        <v>45406</v>
      </c>
      <c r="B506" s="35">
        <v>45407</v>
      </c>
      <c r="C506" s="36">
        <v>155.69999999999999</v>
      </c>
      <c r="E506" s="81" cm="1">
        <f t="array" ref="E506">INDEX($A$466:$A$918, ROWS($A$466:$A$918) - ROW() + ROW($A$466))</f>
        <v>44809</v>
      </c>
      <c r="F506" s="44" cm="1">
        <f t="array" ref="F506">INDEX($B$466:$B$918, ROWS($B$466:$B$918) - ROW() + ROW($B$466))</f>
        <v>44833</v>
      </c>
      <c r="G506" s="45" cm="1">
        <f t="array" ref="G506">INDEX($C$466:$C$918, ROWS($C$466:$C$918) - ROW() + ROW($C$466))</f>
        <v>178.6</v>
      </c>
      <c r="I506">
        <f t="shared" si="4"/>
        <v>-0.72262367982212972</v>
      </c>
      <c r="J506">
        <f t="shared" si="0"/>
        <v>1</v>
      </c>
      <c r="K506" t="str">
        <f t="shared" si="34"/>
        <v/>
      </c>
      <c r="L506" t="str">
        <f t="shared" si="5"/>
        <v/>
      </c>
      <c r="M506" t="str">
        <f t="shared" si="6"/>
        <v/>
      </c>
      <c r="N506">
        <v>-0.77734591893392879</v>
      </c>
      <c r="O506" t="s">
        <v>4485</v>
      </c>
      <c r="P506" s="200" t="s">
        <v>4485</v>
      </c>
      <c r="Q506" s="35">
        <v>45406</v>
      </c>
      <c r="R506" s="35">
        <v>45407</v>
      </c>
      <c r="S506" s="37">
        <v>36308.75</v>
      </c>
      <c r="U506" s="81" cm="1">
        <f t="array" ref="U506">INDEX($Q$466:$Q$918, ROWS($Q$466:$Q$918) - ROW() + ROW($Q$466))</f>
        <v>44809</v>
      </c>
      <c r="V506" s="3" cm="1">
        <f t="array" ref="V506">INDEX($R$466:$R$918, ROWS($R$466:$R$918) - ROW() + ROW($R$466))</f>
        <v>44833</v>
      </c>
      <c r="W506" s="78" cm="1">
        <f t="array" ref="W506">INDEX($S$466:$S$918, ROWS($S$466:$S$918) - ROW() + ROW($S$466))</f>
        <v>50091.3</v>
      </c>
      <c r="Y506">
        <f t="shared" si="7"/>
        <v>-0.16631871608726917</v>
      </c>
      <c r="Z506">
        <f t="shared" si="1"/>
        <v>1</v>
      </c>
      <c r="AA506" t="str">
        <f t="shared" si="35"/>
        <v/>
      </c>
      <c r="AB506" t="str">
        <f t="shared" si="8"/>
        <v/>
      </c>
      <c r="AC506" t="str">
        <f t="shared" si="9"/>
        <v/>
      </c>
      <c r="AD506">
        <v>-0.25993695401970712</v>
      </c>
      <c r="AE506" t="s">
        <v>4485</v>
      </c>
      <c r="AF506" s="200" t="s">
        <v>4485</v>
      </c>
      <c r="AG506" s="35">
        <v>45406</v>
      </c>
      <c r="AH506" s="35">
        <v>45407</v>
      </c>
      <c r="AI506" s="36">
        <v>351.2</v>
      </c>
      <c r="AK506" s="81" cm="1">
        <f t="array" ref="AK506">INDEX($AG$466:$AG$918, ROWS($AG$466:$AG$918) - ROW() + ROW($AG$466))</f>
        <v>44809</v>
      </c>
      <c r="AL506" s="3" cm="1">
        <f t="array" ref="AL506">INDEX($AH$466:$AH$918, ROWS($AH$466:$AH$918) - ROW() + ROW($AH$466))</f>
        <v>44833</v>
      </c>
      <c r="AM506" s="78" cm="1">
        <f t="array" ref="AM506">INDEX($AI$466:$AI$918, ROWS($AI$466:$AI$918) - ROW() + ROW($AI$466))</f>
        <v>165.1</v>
      </c>
      <c r="AO506">
        <f t="shared" si="10"/>
        <v>1.6312711603570365</v>
      </c>
      <c r="AP506">
        <f t="shared" si="2"/>
        <v>1</v>
      </c>
      <c r="AQ506" t="str">
        <f t="shared" si="36"/>
        <v/>
      </c>
      <c r="AR506" t="str">
        <f t="shared" si="11"/>
        <v/>
      </c>
      <c r="AS506" t="str">
        <f t="shared" si="12"/>
        <v/>
      </c>
      <c r="AT506">
        <v>2.3162939297124532</v>
      </c>
      <c r="AU506" t="s">
        <v>4485</v>
      </c>
      <c r="AV506" s="200" t="s">
        <v>4485</v>
      </c>
      <c r="AW506" s="35">
        <v>45406</v>
      </c>
      <c r="AX506" s="35">
        <v>45407</v>
      </c>
      <c r="AY506" s="36">
        <v>236.85</v>
      </c>
      <c r="BA506" s="81" cm="1">
        <f t="array" ref="BA506">INDEX($AW$466:$AW$918, ROWS($AW$466:$AW$918) - ROW() + ROW($AW$466))</f>
        <v>44809</v>
      </c>
      <c r="BB506" s="3" cm="1">
        <f t="array" ref="BB506">INDEX($AX$466:$AX$918, ROWS($AX$466:$AX$918) - ROW() + ROW($AX$466))</f>
        <v>44833</v>
      </c>
      <c r="BC506" s="78" cm="1">
        <f t="array" ref="BC506">INDEX($AY$466:$AY$918, ROWS($AY$466:$AY$918) - ROW() + ROW($AY$466))</f>
        <v>329.25</v>
      </c>
      <c r="BE506">
        <f t="shared" si="13"/>
        <v>1.1676140728222495</v>
      </c>
      <c r="BF506">
        <f t="shared" si="3"/>
        <v>1</v>
      </c>
      <c r="BG506" t="str">
        <f t="shared" si="37"/>
        <v/>
      </c>
      <c r="BH506" t="str">
        <f t="shared" si="14"/>
        <v/>
      </c>
      <c r="BI506" t="str">
        <f t="shared" si="15"/>
        <v/>
      </c>
      <c r="BJ506">
        <v>1.7326849534960707</v>
      </c>
      <c r="BK506" t="s">
        <v>4485</v>
      </c>
      <c r="BL506" s="200" t="s">
        <v>4485</v>
      </c>
      <c r="BM506" s="212">
        <v>45406</v>
      </c>
      <c r="BN506" s="49">
        <v>45407</v>
      </c>
      <c r="BO506" s="50">
        <v>1458.15</v>
      </c>
      <c r="BQ506" s="81" cm="1">
        <f t="array" ref="BQ506">INDEX($AW$466:$AW$918, ROWS($AW$466:$AW$918) - ROW() + ROW($AW$466))</f>
        <v>44809</v>
      </c>
      <c r="BR506" s="3" cm="1">
        <f t="array" ref="BR506">INDEX($AX$466:$AX$918, ROWS($AX$466:$AX$918) - ROW() + ROW($AX$466))</f>
        <v>44833</v>
      </c>
      <c r="BS506" s="78" cm="1">
        <f t="array" ref="BS506">INDEX($BO$466:$BO$918, ROWS($BO$466:$BO$918) - ROW() + ROW($BO$466))</f>
        <v>1300.3499999999999</v>
      </c>
      <c r="BU506">
        <f t="shared" si="24"/>
        <v>0.40149789599658858</v>
      </c>
      <c r="BV506">
        <f t="shared" si="16"/>
        <v>1</v>
      </c>
      <c r="BW506" t="str">
        <f t="shared" si="38"/>
        <v/>
      </c>
      <c r="BX506" t="str">
        <f t="shared" si="17"/>
        <v/>
      </c>
      <c r="BY506" t="str">
        <f t="shared" si="25"/>
        <v/>
      </c>
      <c r="BZ506">
        <v>2.4932753983033336</v>
      </c>
      <c r="CA506" t="s">
        <v>4485</v>
      </c>
      <c r="CB506" s="200" t="s">
        <v>4485</v>
      </c>
      <c r="CC506" s="212">
        <v>45406</v>
      </c>
      <c r="CD506" s="49">
        <v>45407</v>
      </c>
      <c r="CE506" s="50">
        <v>1954.1</v>
      </c>
      <c r="CG506" s="81" cm="1">
        <f t="array" ref="CG506">INDEX($AW$466:$AW$918, ROWS($AW$466:$AW$918) - ROW() + ROW($AW$466))</f>
        <v>44809</v>
      </c>
      <c r="CH506" s="3" cm="1">
        <f t="array" ref="CH506">INDEX($AX$466:$AX$918, ROWS($AX$466:$AX$918) - ROW() + ROW($AX$466))</f>
        <v>44833</v>
      </c>
      <c r="CI506" s="78" cm="1">
        <f t="array" ref="CI506">INDEX($CE$466:$CE$918, ROWS($CE$466:$CE$918) - ROW() + ROW($CE$466))</f>
        <v>1563.25</v>
      </c>
      <c r="CK506">
        <f t="shared" si="33"/>
        <v>0.5046933264754988</v>
      </c>
      <c r="CL506">
        <f t="shared" si="18"/>
        <v>1</v>
      </c>
      <c r="CM506" t="str">
        <f t="shared" si="39"/>
        <v/>
      </c>
      <c r="CN506" t="str">
        <f t="shared" si="19"/>
        <v/>
      </c>
      <c r="CO506" t="str">
        <f t="shared" si="26"/>
        <v/>
      </c>
      <c r="CP506">
        <v>1.0393249275078889</v>
      </c>
      <c r="CQ506" t="s">
        <v>4485</v>
      </c>
      <c r="CR506" s="200" t="s">
        <v>4485</v>
      </c>
      <c r="CS506" s="212">
        <v>45406</v>
      </c>
      <c r="CT506" s="49">
        <v>45407</v>
      </c>
      <c r="CU506" s="53">
        <v>893.45</v>
      </c>
      <c r="CW506" s="81" cm="1">
        <f t="array" ref="CW506">INDEX($AW$466:$AW$918, ROWS($AW$466:$AW$918) - ROW() + ROW($AW$466))</f>
        <v>44809</v>
      </c>
      <c r="CX506" s="3" cm="1">
        <f t="array" ref="CX506">INDEX($AX$466:$AX$918, ROWS($AX$466:$AX$918) - ROW() + ROW($AX$466))</f>
        <v>44833</v>
      </c>
      <c r="CY506" s="78" cm="1">
        <f t="array" ref="CY506">INDEX($CU$466:$CU$918, ROWS($CU$466:$CU$918) - ROW() + ROW($CU$466))</f>
        <v>396.45</v>
      </c>
      <c r="DA506">
        <f t="shared" si="27"/>
        <v>2.5230225810512395E-2</v>
      </c>
      <c r="DB506">
        <f t="shared" si="20"/>
        <v>1</v>
      </c>
      <c r="DC506" t="str">
        <f t="shared" si="40"/>
        <v/>
      </c>
      <c r="DD506" t="str">
        <f t="shared" si="42"/>
        <v/>
      </c>
      <c r="DE506" t="str">
        <f t="shared" si="43"/>
        <v/>
      </c>
      <c r="DF506">
        <v>-0.22784810126581703</v>
      </c>
      <c r="DG506" t="s">
        <v>4485</v>
      </c>
      <c r="DH506" s="200" t="s">
        <v>4485</v>
      </c>
      <c r="DI506" s="212">
        <v>45406</v>
      </c>
      <c r="DJ506" s="49">
        <v>45407</v>
      </c>
      <c r="DK506" s="53">
        <v>594.35</v>
      </c>
      <c r="DM506" s="81" cm="1">
        <f t="array" ref="DM506">INDEX($AW$466:$AW$918, ROWS($AW$466:$AW$918) - ROW() + ROW($AW$466))</f>
        <v>44809</v>
      </c>
      <c r="DN506" s="3" cm="1">
        <f t="array" ref="DN506">INDEX($AX$466:$AX$918, ROWS($AX$466:$AX$918) - ROW() + ROW($AX$466))</f>
        <v>44833</v>
      </c>
      <c r="DO506" s="78" cm="1">
        <f t="array" ref="DO506">INDEX($DK$466:$DK$918, ROWS($DK$466:$DK$918) - ROW() + ROW($DK$466))</f>
        <v>325.85000000000002</v>
      </c>
      <c r="DQ506">
        <f t="shared" si="30"/>
        <v>0.80433101314772559</v>
      </c>
      <c r="DR506">
        <f t="shared" si="22"/>
        <v>1</v>
      </c>
      <c r="DS506" t="str">
        <f t="shared" si="41"/>
        <v/>
      </c>
      <c r="DT506" t="str">
        <f t="shared" si="31"/>
        <v/>
      </c>
      <c r="DU506" t="str">
        <f t="shared" si="32"/>
        <v/>
      </c>
      <c r="DV506">
        <v>1.4154652686762719</v>
      </c>
      <c r="DW506" t="s">
        <v>4485</v>
      </c>
      <c r="DX506" s="200" t="s">
        <v>4485</v>
      </c>
    </row>
    <row r="507" spans="1:128" ht="15.75" thickBot="1" x14ac:dyDescent="0.3">
      <c r="A507" s="42">
        <v>45405</v>
      </c>
      <c r="B507" s="35">
        <v>45407</v>
      </c>
      <c r="C507" s="36">
        <v>155.75</v>
      </c>
      <c r="E507" s="81" cm="1">
        <f t="array" ref="E507">INDEX($A$466:$A$918, ROWS($A$466:$A$918) - ROW() + ROW($A$466))</f>
        <v>44810</v>
      </c>
      <c r="F507" s="44" cm="1">
        <f t="array" ref="F507">INDEX($B$466:$B$918, ROWS($B$466:$B$918) - ROW() + ROW($B$466))</f>
        <v>44833</v>
      </c>
      <c r="G507" s="45" cm="1">
        <f t="array" ref="G507">INDEX($C$466:$C$918, ROWS($C$466:$C$918) - ROW() + ROW($C$466))</f>
        <v>175.35</v>
      </c>
      <c r="I507">
        <f t="shared" si="4"/>
        <v>-1.8197088465845466</v>
      </c>
      <c r="J507">
        <f t="shared" si="0"/>
        <v>2</v>
      </c>
      <c r="K507" t="str">
        <f t="shared" si="34"/>
        <v/>
      </c>
      <c r="L507" t="str">
        <f t="shared" si="5"/>
        <v/>
      </c>
      <c r="M507" t="str">
        <f t="shared" si="6"/>
        <v/>
      </c>
      <c r="N507">
        <v>-1.2311135982092829</v>
      </c>
      <c r="O507" t="s">
        <v>4485</v>
      </c>
      <c r="P507" s="200" t="s">
        <v>4485</v>
      </c>
      <c r="Q507" s="35">
        <v>45405</v>
      </c>
      <c r="R507" s="35">
        <v>45407</v>
      </c>
      <c r="S507" s="37">
        <v>36052.949999999997</v>
      </c>
      <c r="U507" s="81" cm="1">
        <f t="array" ref="U507">INDEX($Q$466:$Q$918, ROWS($Q$466:$Q$918) - ROW() + ROW($Q$466))</f>
        <v>44810</v>
      </c>
      <c r="V507" s="3" cm="1">
        <f t="array" ref="V507">INDEX($R$466:$R$918, ROWS($R$466:$R$918) - ROW() + ROW($R$466))</f>
        <v>44833</v>
      </c>
      <c r="W507" s="78" cm="1">
        <f t="array" ref="W507">INDEX($S$466:$S$918, ROWS($S$466:$S$918) - ROW() + ROW($S$466))</f>
        <v>50143.15</v>
      </c>
      <c r="Y507">
        <f t="shared" si="7"/>
        <v>0.10351098893420323</v>
      </c>
      <c r="Z507">
        <f t="shared" si="1"/>
        <v>2</v>
      </c>
      <c r="AA507" t="str">
        <f t="shared" si="35"/>
        <v/>
      </c>
      <c r="AB507" t="str">
        <f t="shared" si="8"/>
        <v/>
      </c>
      <c r="AC507" t="str">
        <f t="shared" si="9"/>
        <v/>
      </c>
      <c r="AD507">
        <v>0.14612482977210553</v>
      </c>
      <c r="AE507" t="s">
        <v>4485</v>
      </c>
      <c r="AF507" s="200" t="s">
        <v>4485</v>
      </c>
      <c r="AG507" s="35">
        <v>45405</v>
      </c>
      <c r="AH507" s="35">
        <v>45407</v>
      </c>
      <c r="AI507" s="36">
        <v>347.25</v>
      </c>
      <c r="AK507" s="81" cm="1">
        <f t="array" ref="AK507">INDEX($AG$466:$AG$918, ROWS($AG$466:$AG$918) - ROW() + ROW($AG$466))</f>
        <v>44810</v>
      </c>
      <c r="AL507" s="3" cm="1">
        <f t="array" ref="AL507">INDEX($AH$466:$AH$918, ROWS($AH$466:$AH$918) - ROW() + ROW($AH$466))</f>
        <v>44833</v>
      </c>
      <c r="AM507" s="78" cm="1">
        <f t="array" ref="AM507">INDEX($AI$466:$AI$918, ROWS($AI$466:$AI$918) - ROW() + ROW($AI$466))</f>
        <v>168.85</v>
      </c>
      <c r="AO507">
        <f t="shared" si="10"/>
        <v>2.2713506965475472</v>
      </c>
      <c r="AP507">
        <f t="shared" si="2"/>
        <v>2</v>
      </c>
      <c r="AQ507" t="str">
        <f t="shared" si="36"/>
        <v/>
      </c>
      <c r="AR507" t="str">
        <f t="shared" si="11"/>
        <v/>
      </c>
      <c r="AS507" t="str">
        <f t="shared" si="12"/>
        <v/>
      </c>
      <c r="AT507">
        <v>-2.2638563622170116</v>
      </c>
      <c r="AU507" t="s">
        <v>4485</v>
      </c>
      <c r="AV507" s="200" t="s">
        <v>4485</v>
      </c>
      <c r="AW507" s="35">
        <v>45405</v>
      </c>
      <c r="AX507" s="35">
        <v>45407</v>
      </c>
      <c r="AY507" s="36">
        <v>234.65</v>
      </c>
      <c r="BA507" s="81" cm="1">
        <f t="array" ref="BA507">INDEX($AW$466:$AW$918, ROWS($AW$466:$AW$918) - ROW() + ROW($AW$466))</f>
        <v>44810</v>
      </c>
      <c r="BB507" s="3" cm="1">
        <f t="array" ref="BB507">INDEX($AX$466:$AX$918, ROWS($AX$466:$AX$918) - ROW() + ROW($AX$466))</f>
        <v>44833</v>
      </c>
      <c r="BC507" s="78" cm="1">
        <f t="array" ref="BC507">INDEX($AY$466:$AY$918, ROWS($AY$466:$AY$918) - ROW() + ROW($AY$466))</f>
        <v>327.45</v>
      </c>
      <c r="BE507">
        <f t="shared" si="13"/>
        <v>-0.54669703872437703</v>
      </c>
      <c r="BF507">
        <f t="shared" si="3"/>
        <v>2</v>
      </c>
      <c r="BG507" t="str">
        <f t="shared" si="37"/>
        <v/>
      </c>
      <c r="BH507" t="str">
        <f t="shared" si="14"/>
        <v/>
      </c>
      <c r="BI507" t="str">
        <f t="shared" si="15"/>
        <v/>
      </c>
      <c r="BJ507">
        <v>-1.0859476517542273</v>
      </c>
      <c r="BK507" t="s">
        <v>4485</v>
      </c>
      <c r="BL507" s="200" t="s">
        <v>4485</v>
      </c>
      <c r="BM507" s="212">
        <v>45405</v>
      </c>
      <c r="BN507" s="49">
        <v>45407</v>
      </c>
      <c r="BO507" s="50">
        <v>1469.4</v>
      </c>
      <c r="BQ507" s="81" cm="1">
        <f t="array" ref="BQ507">INDEX($AW$466:$AW$918, ROWS($AW$466:$AW$918) - ROW() + ROW($AW$466))</f>
        <v>44810</v>
      </c>
      <c r="BR507" s="3" cm="1">
        <f t="array" ref="BR507">INDEX($AX$466:$AX$918, ROWS($AX$466:$AX$918) - ROW() + ROW($AX$466))</f>
        <v>44833</v>
      </c>
      <c r="BS507" s="78" cm="1">
        <f t="array" ref="BS507">INDEX($BO$466:$BO$918, ROWS($BO$466:$BO$918) - ROW() + ROW($BO$466))</f>
        <v>1314.35</v>
      </c>
      <c r="BU507">
        <f t="shared" si="24"/>
        <v>1.0766332141346562</v>
      </c>
      <c r="BV507">
        <f t="shared" si="16"/>
        <v>2</v>
      </c>
      <c r="BW507" t="str">
        <f t="shared" si="38"/>
        <v/>
      </c>
      <c r="BX507" t="str">
        <f t="shared" si="17"/>
        <v/>
      </c>
      <c r="BY507" t="str">
        <f t="shared" si="25"/>
        <v/>
      </c>
      <c r="BZ507">
        <v>-1.1002321590794479</v>
      </c>
      <c r="CA507" t="s">
        <v>4485</v>
      </c>
      <c r="CB507" s="200" t="s">
        <v>4485</v>
      </c>
      <c r="CC507" s="212">
        <v>45405</v>
      </c>
      <c r="CD507" s="49">
        <v>45407</v>
      </c>
      <c r="CE507" s="50">
        <v>1948.8</v>
      </c>
      <c r="CG507" s="81" cm="1">
        <f t="array" ref="CG507">INDEX($AW$466:$AW$918, ROWS($AW$466:$AW$918) - ROW() + ROW($AW$466))</f>
        <v>44810</v>
      </c>
      <c r="CH507" s="3" cm="1">
        <f t="array" ref="CH507">INDEX($AX$466:$AX$918, ROWS($AX$466:$AX$918) - ROW() + ROW($AX$466))</f>
        <v>44833</v>
      </c>
      <c r="CI507" s="78" cm="1">
        <f t="array" ref="CI507">INDEX($CE$466:$CE$918, ROWS($CE$466:$CE$918) - ROW() + ROW($CE$466))</f>
        <v>1613</v>
      </c>
      <c r="CK507">
        <f t="shared" si="33"/>
        <v>3.1824724132416438</v>
      </c>
      <c r="CL507">
        <f t="shared" si="18"/>
        <v>2</v>
      </c>
      <c r="CM507" t="str">
        <f t="shared" si="39"/>
        <v/>
      </c>
      <c r="CN507" t="str">
        <f t="shared" si="19"/>
        <v/>
      </c>
      <c r="CO507" t="str">
        <f t="shared" si="26"/>
        <v/>
      </c>
      <c r="CP507">
        <v>0.409518895911269</v>
      </c>
      <c r="CQ507" t="s">
        <v>4485</v>
      </c>
      <c r="CR507" s="200" t="s">
        <v>4485</v>
      </c>
      <c r="CS507" s="212">
        <v>45405</v>
      </c>
      <c r="CT507" s="49">
        <v>45407</v>
      </c>
      <c r="CU507" s="53">
        <v>886.5</v>
      </c>
      <c r="CW507" s="81" cm="1">
        <f t="array" ref="CW507">INDEX($AW$466:$AW$918, ROWS($AW$466:$AW$918) - ROW() + ROW($AW$466))</f>
        <v>44810</v>
      </c>
      <c r="CX507" s="3" cm="1">
        <f t="array" ref="CX507">INDEX($AX$466:$AX$918, ROWS($AX$466:$AX$918) - ROW() + ROW($AX$466))</f>
        <v>44833</v>
      </c>
      <c r="CY507" s="78" cm="1">
        <f t="array" ref="CY507">INDEX($CU$466:$CU$918, ROWS($CU$466:$CU$918) - ROW() + ROW($CU$466))</f>
        <v>396.85</v>
      </c>
      <c r="DA507">
        <f t="shared" si="27"/>
        <v>0.10089544709295853</v>
      </c>
      <c r="DB507">
        <f t="shared" si="20"/>
        <v>2</v>
      </c>
      <c r="DC507" t="str">
        <f t="shared" si="40"/>
        <v/>
      </c>
      <c r="DD507" t="str">
        <f t="shared" si="42"/>
        <v/>
      </c>
      <c r="DE507" t="str">
        <f t="shared" si="43"/>
        <v/>
      </c>
      <c r="DF507">
        <v>0.29180411063181355</v>
      </c>
      <c r="DG507" t="s">
        <v>4485</v>
      </c>
      <c r="DH507" s="200" t="s">
        <v>4485</v>
      </c>
      <c r="DI507" s="212">
        <v>45405</v>
      </c>
      <c r="DJ507" s="49">
        <v>45407</v>
      </c>
      <c r="DK507" s="53">
        <v>593.70000000000005</v>
      </c>
      <c r="DM507" s="81" cm="1">
        <f t="array" ref="DM507">INDEX($AW$466:$AW$918, ROWS($AW$466:$AW$918) - ROW() + ROW($AW$466))</f>
        <v>44810</v>
      </c>
      <c r="DN507" s="3" cm="1">
        <f t="array" ref="DN507">INDEX($AX$466:$AX$918, ROWS($AX$466:$AX$918) - ROW() + ROW($AX$466))</f>
        <v>44833</v>
      </c>
      <c r="DO507" s="78" cm="1">
        <f t="array" ref="DO507">INDEX($DK$466:$DK$918, ROWS($DK$466:$DK$918) - ROW() + ROW($DK$466))</f>
        <v>325.89999999999998</v>
      </c>
      <c r="DQ507">
        <f t="shared" si="30"/>
        <v>1.5344483658110948E-2</v>
      </c>
      <c r="DR507">
        <f t="shared" si="22"/>
        <v>2</v>
      </c>
      <c r="DS507" t="str">
        <f t="shared" si="41"/>
        <v/>
      </c>
      <c r="DT507" t="str">
        <f t="shared" si="31"/>
        <v/>
      </c>
      <c r="DU507" t="str">
        <f t="shared" si="32"/>
        <v/>
      </c>
      <c r="DV507">
        <v>0.10338588782632054</v>
      </c>
      <c r="DW507" t="s">
        <v>4485</v>
      </c>
      <c r="DX507" s="200" t="s">
        <v>4485</v>
      </c>
    </row>
    <row r="508" spans="1:128" ht="15.75" thickBot="1" x14ac:dyDescent="0.3">
      <c r="A508" s="42">
        <v>45404</v>
      </c>
      <c r="B508" s="35">
        <v>45407</v>
      </c>
      <c r="C508" s="36">
        <v>157.05000000000001</v>
      </c>
      <c r="E508" s="81" cm="1">
        <f t="array" ref="E508">INDEX($A$466:$A$918, ROWS($A$466:$A$918) - ROW() + ROW($A$466))</f>
        <v>44811</v>
      </c>
      <c r="F508" s="44" cm="1">
        <f t="array" ref="F508">INDEX($B$466:$B$918, ROWS($B$466:$B$918) - ROW() + ROW($B$466))</f>
        <v>44833</v>
      </c>
      <c r="G508" s="45" cm="1">
        <f t="array" ref="G508">INDEX($C$466:$C$918, ROWS($C$466:$C$918) - ROW() + ROW($C$466))</f>
        <v>172.1</v>
      </c>
      <c r="I508">
        <f t="shared" si="4"/>
        <v>-1.8534359851725122</v>
      </c>
      <c r="J508">
        <f t="shared" si="0"/>
        <v>3</v>
      </c>
      <c r="K508" t="str">
        <f t="shared" si="34"/>
        <v/>
      </c>
      <c r="L508" t="str">
        <f t="shared" si="5"/>
        <v/>
      </c>
      <c r="M508" t="str">
        <f t="shared" si="6"/>
        <v/>
      </c>
      <c r="N508">
        <v>-2.6062322946175605</v>
      </c>
      <c r="O508" t="s">
        <v>4485</v>
      </c>
      <c r="P508" s="200" t="s">
        <v>4485</v>
      </c>
      <c r="Q508" s="35">
        <v>45404</v>
      </c>
      <c r="R508" s="35">
        <v>45407</v>
      </c>
      <c r="S508" s="37">
        <v>35522.6</v>
      </c>
      <c r="U508" s="81" cm="1">
        <f t="array" ref="U508">INDEX($Q$466:$Q$918, ROWS($Q$466:$Q$918) - ROW() + ROW($Q$466))</f>
        <v>44811</v>
      </c>
      <c r="V508" s="3" cm="1">
        <f t="array" ref="V508">INDEX($R$466:$R$918, ROWS($R$466:$R$918) - ROW() + ROW($R$466))</f>
        <v>44833</v>
      </c>
      <c r="W508" s="78" cm="1">
        <f t="array" ref="W508">INDEX($S$466:$S$918, ROWS($S$466:$S$918) - ROW() + ROW($S$466))</f>
        <v>49916.5</v>
      </c>
      <c r="Y508">
        <f t="shared" si="7"/>
        <v>-0.45200590708800992</v>
      </c>
      <c r="Z508">
        <f t="shared" si="1"/>
        <v>3</v>
      </c>
      <c r="AA508" t="str">
        <f t="shared" si="35"/>
        <v/>
      </c>
      <c r="AB508" t="str">
        <f t="shared" si="8"/>
        <v/>
      </c>
      <c r="AC508" t="str">
        <f t="shared" si="9"/>
        <v/>
      </c>
      <c r="AD508">
        <v>-0.23837244867771695</v>
      </c>
      <c r="AE508" t="s">
        <v>4485</v>
      </c>
      <c r="AF508" s="200" t="s">
        <v>4485</v>
      </c>
      <c r="AG508" s="35">
        <v>45404</v>
      </c>
      <c r="AH508" s="35">
        <v>45407</v>
      </c>
      <c r="AI508" s="36">
        <v>343.45</v>
      </c>
      <c r="AK508" s="81" cm="1">
        <f t="array" ref="AK508">INDEX($AG$466:$AG$918, ROWS($AG$466:$AG$918) - ROW() + ROW($AG$466))</f>
        <v>44811</v>
      </c>
      <c r="AL508" s="3" cm="1">
        <f t="array" ref="AL508">INDEX($AH$466:$AH$918, ROWS($AH$466:$AH$918) - ROW() + ROW($AH$466))</f>
        <v>44833</v>
      </c>
      <c r="AM508" s="78" cm="1">
        <f t="array" ref="AM508">INDEX($AI$466:$AI$918, ROWS($AI$466:$AI$918) - ROW() + ROW($AI$466))</f>
        <v>167.8</v>
      </c>
      <c r="AO508">
        <f t="shared" si="10"/>
        <v>-0.62185371631624697</v>
      </c>
      <c r="AP508">
        <f t="shared" si="2"/>
        <v>3</v>
      </c>
      <c r="AQ508" t="str">
        <f t="shared" si="36"/>
        <v/>
      </c>
      <c r="AR508" t="str">
        <f t="shared" si="11"/>
        <v/>
      </c>
      <c r="AS508" t="str">
        <f t="shared" si="12"/>
        <v/>
      </c>
      <c r="AT508">
        <v>6.3498402555910562</v>
      </c>
      <c r="AU508" t="s">
        <v>4485</v>
      </c>
      <c r="AV508" s="200" t="s">
        <v>4485</v>
      </c>
      <c r="AW508" s="35">
        <v>45404</v>
      </c>
      <c r="AX508" s="35">
        <v>45407</v>
      </c>
      <c r="AY508" s="36">
        <v>233.75</v>
      </c>
      <c r="BA508" s="81" cm="1">
        <f t="array" ref="BA508">INDEX($AW$466:$AW$918, ROWS($AW$466:$AW$918) - ROW() + ROW($AW$466))</f>
        <v>44811</v>
      </c>
      <c r="BB508" s="3" cm="1">
        <f t="array" ref="BB508">INDEX($AX$466:$AX$918, ROWS($AX$466:$AX$918) - ROW() + ROW($AX$466))</f>
        <v>44833</v>
      </c>
      <c r="BC508" s="78" cm="1">
        <f t="array" ref="BC508">INDEX($AY$466:$AY$918, ROWS($AY$466:$AY$918) - ROW() + ROW($AY$466))</f>
        <v>329.65</v>
      </c>
      <c r="BE508">
        <f t="shared" si="13"/>
        <v>0.67185829897693961</v>
      </c>
      <c r="BF508">
        <f t="shared" si="3"/>
        <v>3</v>
      </c>
      <c r="BG508" t="str">
        <f t="shared" si="37"/>
        <v/>
      </c>
      <c r="BH508" t="str">
        <f t="shared" si="14"/>
        <v/>
      </c>
      <c r="BI508" t="str">
        <f t="shared" si="15"/>
        <v/>
      </c>
      <c r="BJ508">
        <v>6.3432485690156621</v>
      </c>
      <c r="BK508" t="s">
        <v>4485</v>
      </c>
      <c r="BL508" s="200" t="s">
        <v>4485</v>
      </c>
      <c r="BM508" s="212">
        <v>45404</v>
      </c>
      <c r="BN508" s="49">
        <v>45407</v>
      </c>
      <c r="BO508" s="50">
        <v>1477.9</v>
      </c>
      <c r="BQ508" s="81" cm="1">
        <f t="array" ref="BQ508">INDEX($AW$466:$AW$918, ROWS($AW$466:$AW$918) - ROW() + ROW($AW$466))</f>
        <v>44811</v>
      </c>
      <c r="BR508" s="3" cm="1">
        <f t="array" ref="BR508">INDEX($AX$466:$AX$918, ROWS($AX$466:$AX$918) - ROW() + ROW($AX$466))</f>
        <v>44833</v>
      </c>
      <c r="BS508" s="78" cm="1">
        <f t="array" ref="BS508">INDEX($BO$466:$BO$918, ROWS($BO$466:$BO$918) - ROW() + ROW($BO$466))</f>
        <v>1336</v>
      </c>
      <c r="BU508">
        <f t="shared" si="24"/>
        <v>1.6472020390307065</v>
      </c>
      <c r="BV508">
        <f t="shared" si="16"/>
        <v>3</v>
      </c>
      <c r="BW508" t="str">
        <f t="shared" si="38"/>
        <v/>
      </c>
      <c r="BX508" t="str">
        <f t="shared" si="17"/>
        <v/>
      </c>
      <c r="BY508" t="str">
        <f t="shared" si="25"/>
        <v/>
      </c>
      <c r="BZ508">
        <v>0</v>
      </c>
      <c r="CA508" t="s">
        <v>4485</v>
      </c>
      <c r="CB508" s="200" t="s">
        <v>4485</v>
      </c>
      <c r="CC508" s="212">
        <v>45404</v>
      </c>
      <c r="CD508" s="49">
        <v>45407</v>
      </c>
      <c r="CE508" s="50">
        <v>1960.95</v>
      </c>
      <c r="CG508" s="81" cm="1">
        <f t="array" ref="CG508">INDEX($AW$466:$AW$918, ROWS($AW$466:$AW$918) - ROW() + ROW($AW$466))</f>
        <v>44811</v>
      </c>
      <c r="CH508" s="3" cm="1">
        <f t="array" ref="CH508">INDEX($AX$466:$AX$918, ROWS($AX$466:$AX$918) - ROW() + ROW($AX$466))</f>
        <v>44833</v>
      </c>
      <c r="CI508" s="78" cm="1">
        <f t="array" ref="CI508">INDEX($CE$466:$CE$918, ROWS($CE$466:$CE$918) - ROW() + ROW($CE$466))</f>
        <v>1661.25</v>
      </c>
      <c r="CK508">
        <f t="shared" si="33"/>
        <v>2.9913205207687539</v>
      </c>
      <c r="CL508">
        <f t="shared" si="18"/>
        <v>3</v>
      </c>
      <c r="CM508" t="str">
        <f t="shared" si="39"/>
        <v/>
      </c>
      <c r="CN508" t="str">
        <f t="shared" si="19"/>
        <v/>
      </c>
      <c r="CO508" t="str">
        <f t="shared" si="26"/>
        <v/>
      </c>
      <c r="CP508">
        <v>3.01229968849352</v>
      </c>
      <c r="CQ508" t="s">
        <v>4485</v>
      </c>
      <c r="CR508" s="200" t="s">
        <v>4485</v>
      </c>
      <c r="CS508" s="212">
        <v>45404</v>
      </c>
      <c r="CT508" s="49">
        <v>45407</v>
      </c>
      <c r="CU508" s="53">
        <v>866.4</v>
      </c>
      <c r="CW508" s="81" cm="1">
        <f t="array" ref="CW508">INDEX($AW$466:$AW$918, ROWS($AW$466:$AW$918) - ROW() + ROW($AW$466))</f>
        <v>44811</v>
      </c>
      <c r="CX508" s="3" cm="1">
        <f t="array" ref="CX508">INDEX($AX$466:$AX$918, ROWS($AX$466:$AX$918) - ROW() + ROW($AX$466))</f>
        <v>44833</v>
      </c>
      <c r="CY508" s="78" cm="1">
        <f t="array" ref="CY508">INDEX($CU$466:$CU$918, ROWS($CU$466:$CU$918) - ROW() + ROW($CU$466))</f>
        <v>401.75</v>
      </c>
      <c r="DA508">
        <f t="shared" si="27"/>
        <v>1.2347234471462711</v>
      </c>
      <c r="DB508">
        <f t="shared" si="20"/>
        <v>3</v>
      </c>
      <c r="DC508" t="str">
        <f t="shared" si="40"/>
        <v/>
      </c>
      <c r="DD508" t="str">
        <f t="shared" si="42"/>
        <v/>
      </c>
      <c r="DE508" t="str">
        <f t="shared" si="43"/>
        <v/>
      </c>
      <c r="DF508">
        <v>1.0499683744465471</v>
      </c>
      <c r="DG508" t="s">
        <v>4485</v>
      </c>
      <c r="DH508" s="200" t="s">
        <v>4485</v>
      </c>
      <c r="DI508" s="212">
        <v>45404</v>
      </c>
      <c r="DJ508" s="49">
        <v>45407</v>
      </c>
      <c r="DK508" s="53">
        <v>604.5</v>
      </c>
      <c r="DM508" s="81" cm="1">
        <f t="array" ref="DM508">INDEX($AW$466:$AW$918, ROWS($AW$466:$AW$918) - ROW() + ROW($AW$466))</f>
        <v>44811</v>
      </c>
      <c r="DN508" s="3" cm="1">
        <f t="array" ref="DN508">INDEX($AX$466:$AX$918, ROWS($AX$466:$AX$918) - ROW() + ROW($AX$466))</f>
        <v>44833</v>
      </c>
      <c r="DO508" s="78" cm="1">
        <f t="array" ref="DO508">INDEX($DK$466:$DK$918, ROWS($DK$466:$DK$918) - ROW() + ROW($DK$466))</f>
        <v>328</v>
      </c>
      <c r="DQ508">
        <f t="shared" si="30"/>
        <v>0.64436943847806771</v>
      </c>
      <c r="DR508">
        <f t="shared" si="22"/>
        <v>3</v>
      </c>
      <c r="DS508" t="str">
        <f t="shared" si="41"/>
        <v/>
      </c>
      <c r="DT508" t="str">
        <f t="shared" si="31"/>
        <v/>
      </c>
      <c r="DU508" t="str">
        <f t="shared" si="32"/>
        <v/>
      </c>
      <c r="DV508">
        <v>0.98115156209656884</v>
      </c>
      <c r="DW508" t="s">
        <v>4485</v>
      </c>
      <c r="DX508" s="200" t="s">
        <v>4485</v>
      </c>
    </row>
    <row r="509" spans="1:128" ht="15.75" thickBot="1" x14ac:dyDescent="0.3">
      <c r="A509" s="42">
        <v>45401</v>
      </c>
      <c r="B509" s="35">
        <v>45407</v>
      </c>
      <c r="C509" s="36">
        <v>154.19999999999999</v>
      </c>
      <c r="E509" s="81" cm="1">
        <f t="array" ref="E509">INDEX($A$466:$A$918, ROWS($A$466:$A$918) - ROW() + ROW($A$466))</f>
        <v>44812</v>
      </c>
      <c r="F509" s="44" cm="1">
        <f t="array" ref="F509">INDEX($B$466:$B$918, ROWS($B$466:$B$918) - ROW() + ROW($B$466))</f>
        <v>44833</v>
      </c>
      <c r="G509" s="45" cm="1">
        <f t="array" ref="G509">INDEX($C$466:$C$918, ROWS($C$466:$C$918) - ROW() + ROW($C$466))</f>
        <v>177.65</v>
      </c>
      <c r="I509">
        <f t="shared" si="4"/>
        <v>3.2248692620569499</v>
      </c>
      <c r="J509">
        <f t="shared" si="0"/>
        <v>4</v>
      </c>
      <c r="K509">
        <f t="shared" si="34"/>
        <v>-1.9321004692243997</v>
      </c>
      <c r="L509" t="str">
        <f t="shared" si="5"/>
        <v/>
      </c>
      <c r="M509" t="str">
        <f t="shared" si="6"/>
        <v/>
      </c>
      <c r="N509">
        <v>3.9267015706806281</v>
      </c>
      <c r="O509">
        <v>-1.3256006628003345</v>
      </c>
      <c r="P509" s="200" t="s">
        <v>4485</v>
      </c>
      <c r="Q509" s="35">
        <v>45401</v>
      </c>
      <c r="R509" s="35">
        <v>45407</v>
      </c>
      <c r="S509" s="37">
        <v>35116.699999999997</v>
      </c>
      <c r="U509" s="81" cm="1">
        <f t="array" ref="U509">INDEX($Q$466:$Q$918, ROWS($Q$466:$Q$918) - ROW() + ROW($Q$466))</f>
        <v>44812</v>
      </c>
      <c r="V509" s="3" cm="1">
        <f t="array" ref="V509">INDEX($R$466:$R$918, ROWS($R$466:$R$918) - ROW() + ROW($R$466))</f>
        <v>44833</v>
      </c>
      <c r="W509" s="78" cm="1">
        <f t="array" ref="W509">INDEX($S$466:$S$918, ROWS($S$466:$S$918) - ROW() + ROW($S$466))</f>
        <v>49758.6</v>
      </c>
      <c r="Y509">
        <f t="shared" si="7"/>
        <v>-0.3163282682079101</v>
      </c>
      <c r="Z509">
        <f t="shared" si="1"/>
        <v>4</v>
      </c>
      <c r="AA509">
        <f t="shared" si="35"/>
        <v>-2.3191031793317398</v>
      </c>
      <c r="AB509" t="str">
        <f t="shared" si="8"/>
        <v/>
      </c>
      <c r="AC509" t="str">
        <f t="shared" si="9"/>
        <v/>
      </c>
      <c r="AD509">
        <v>-0.34187707704647885</v>
      </c>
      <c r="AE509">
        <v>-2.0472828374444894</v>
      </c>
      <c r="AF509" s="200" t="s">
        <v>4485</v>
      </c>
      <c r="AG509" s="35">
        <v>45401</v>
      </c>
      <c r="AH509" s="35">
        <v>45407</v>
      </c>
      <c r="AI509" s="36">
        <v>350.15</v>
      </c>
      <c r="AK509" s="81" cm="1">
        <f t="array" ref="AK509">INDEX($AG$466:$AG$918, ROWS($AG$466:$AG$918) - ROW() + ROW($AG$466))</f>
        <v>44812</v>
      </c>
      <c r="AL509" s="3" cm="1">
        <f t="array" ref="AL509">INDEX($AH$466:$AH$918, ROWS($AH$466:$AH$918) - ROW() + ROW($AH$466))</f>
        <v>44833</v>
      </c>
      <c r="AM509" s="78" cm="1">
        <f t="array" ref="AM509">INDEX($AI$466:$AI$918, ROWS($AI$466:$AI$918) - ROW() + ROW($AI$466))</f>
        <v>167.25</v>
      </c>
      <c r="AO509">
        <f t="shared" si="10"/>
        <v>-0.32777115613826663</v>
      </c>
      <c r="AP509">
        <f t="shared" si="2"/>
        <v>4</v>
      </c>
      <c r="AQ509">
        <f t="shared" si="36"/>
        <v>3.4322820037105823</v>
      </c>
      <c r="AR509" t="str">
        <f t="shared" si="11"/>
        <v/>
      </c>
      <c r="AS509" t="str">
        <f t="shared" si="12"/>
        <v/>
      </c>
      <c r="AT509">
        <v>3.0416823131806101</v>
      </c>
      <c r="AU509">
        <v>12.505125051250502</v>
      </c>
      <c r="AV509" s="200" t="s">
        <v>4485</v>
      </c>
      <c r="AW509" s="35">
        <v>45401</v>
      </c>
      <c r="AX509" s="35">
        <v>45407</v>
      </c>
      <c r="AY509" s="36">
        <v>232.95</v>
      </c>
      <c r="BA509" s="81" cm="1">
        <f t="array" ref="BA509">INDEX($AW$466:$AW$918, ROWS($AW$466:$AW$918) - ROW() + ROW($AW$466))</f>
        <v>44812</v>
      </c>
      <c r="BB509" s="3" cm="1">
        <f t="array" ref="BB509">INDEX($AX$466:$AX$918, ROWS($AX$466:$AX$918) - ROW() + ROW($AX$466))</f>
        <v>44833</v>
      </c>
      <c r="BC509" s="78" cm="1">
        <f t="array" ref="BC509">INDEX($AY$466:$AY$918, ROWS($AY$466:$AY$918) - ROW() + ROW($AY$466))</f>
        <v>329.85</v>
      </c>
      <c r="BE509">
        <f t="shared" si="13"/>
        <v>6.0670408008507662E-2</v>
      </c>
      <c r="BF509">
        <f t="shared" si="3"/>
        <v>4</v>
      </c>
      <c r="BG509">
        <f t="shared" si="37"/>
        <v>2.9655064772904636</v>
      </c>
      <c r="BH509" t="str">
        <f t="shared" si="14"/>
        <v/>
      </c>
      <c r="BI509" t="str">
        <f t="shared" si="15"/>
        <v/>
      </c>
      <c r="BJ509">
        <v>3.8780552369187369</v>
      </c>
      <c r="BK509">
        <v>7.2372016760794358</v>
      </c>
      <c r="BL509" s="200" t="s">
        <v>4485</v>
      </c>
      <c r="BM509" s="212">
        <v>45401</v>
      </c>
      <c r="BN509" s="49">
        <v>45407</v>
      </c>
      <c r="BO509" s="50">
        <v>1445.55</v>
      </c>
      <c r="BQ509" s="81" cm="1">
        <f t="array" ref="BQ509">INDEX($AW$466:$AW$918, ROWS($AW$466:$AW$918) - ROW() + ROW($AW$466))</f>
        <v>44812</v>
      </c>
      <c r="BR509" s="3" cm="1">
        <f t="array" ref="BR509">INDEX($AX$466:$AX$918, ROWS($AX$466:$AX$918) - ROW() + ROW($AX$466))</f>
        <v>44833</v>
      </c>
      <c r="BS509" s="78" cm="1">
        <f t="array" ref="BS509">INDEX($BO$466:$BO$918, ROWS($BO$466:$BO$918) - ROW() + ROW($BO$466))</f>
        <v>1321.35</v>
      </c>
      <c r="BU509">
        <f t="shared" si="24"/>
        <v>-1.0965568862275517</v>
      </c>
      <c r="BV509">
        <f t="shared" si="16"/>
        <v>4</v>
      </c>
      <c r="BW509">
        <f t="shared" si="38"/>
        <v>1.2683936235438347</v>
      </c>
      <c r="BX509" t="str">
        <f t="shared" si="17"/>
        <v/>
      </c>
      <c r="BY509" t="str">
        <f t="shared" si="25"/>
        <v/>
      </c>
      <c r="BZ509">
        <v>1.7860787915901204</v>
      </c>
      <c r="CA509">
        <v>0.62556755120572405</v>
      </c>
      <c r="CB509" s="200" t="s">
        <v>4485</v>
      </c>
      <c r="CC509" s="212">
        <v>45401</v>
      </c>
      <c r="CD509" s="49">
        <v>45407</v>
      </c>
      <c r="CE509" s="50">
        <v>1942.95</v>
      </c>
      <c r="CG509" s="81" cm="1">
        <f t="array" ref="CG509">INDEX($AW$466:$AW$918, ROWS($AW$466:$AW$918) - ROW() + ROW($AW$466))</f>
        <v>44812</v>
      </c>
      <c r="CH509" s="3" cm="1">
        <f t="array" ref="CH509">INDEX($AX$466:$AX$918, ROWS($AX$466:$AX$918) - ROW() + ROW($AX$466))</f>
        <v>44833</v>
      </c>
      <c r="CI509" s="78" cm="1">
        <f t="array" ref="CI509">INDEX($CE$466:$CE$918, ROWS($CE$466:$CE$918) - ROW() + ROW($CE$466))</f>
        <v>1663.85</v>
      </c>
      <c r="CK509">
        <f t="shared" si="33"/>
        <v>0.15650865312264314</v>
      </c>
      <c r="CL509">
        <f t="shared" si="18"/>
        <v>4</v>
      </c>
      <c r="CM509">
        <f t="shared" si="39"/>
        <v>7.8670988654781144</v>
      </c>
      <c r="CN509" t="str">
        <f t="shared" si="19"/>
        <v/>
      </c>
      <c r="CO509" t="str">
        <f t="shared" si="26"/>
        <v/>
      </c>
      <c r="CP509">
        <v>3.0208560650933722</v>
      </c>
      <c r="CQ509">
        <v>7.9370263914293178</v>
      </c>
      <c r="CR509" s="200" t="s">
        <v>4485</v>
      </c>
      <c r="CS509" s="212">
        <v>45401</v>
      </c>
      <c r="CT509" s="49">
        <v>45407</v>
      </c>
      <c r="CU509" s="53">
        <v>855.4</v>
      </c>
      <c r="CW509" s="81" cm="1">
        <f t="array" ref="CW509">INDEX($AW$466:$AW$918, ROWS($AW$466:$AW$918) - ROW() + ROW($AW$466))</f>
        <v>44812</v>
      </c>
      <c r="CX509" s="3" cm="1">
        <f t="array" ref="CX509">INDEX($AX$466:$AX$918, ROWS($AX$466:$AX$918) - ROW() + ROW($AX$466))</f>
        <v>44833</v>
      </c>
      <c r="CY509" s="78" cm="1">
        <f t="array" ref="CY509">INDEX($CU$466:$CU$918, ROWS($CU$466:$CU$918) - ROW() + ROW($CU$466))</f>
        <v>398.65</v>
      </c>
      <c r="DA509">
        <f t="shared" si="27"/>
        <v>-0.77162414436839399</v>
      </c>
      <c r="DB509">
        <f t="shared" si="20"/>
        <v>4</v>
      </c>
      <c r="DC509">
        <f t="shared" si="40"/>
        <v>-0.37485942771460706</v>
      </c>
      <c r="DD509" t="str">
        <f t="shared" si="42"/>
        <v/>
      </c>
      <c r="DE509" t="str">
        <f t="shared" si="43"/>
        <v/>
      </c>
      <c r="DF509">
        <v>-0.55082623935903574</v>
      </c>
      <c r="DG509">
        <v>-0.27617373838815534</v>
      </c>
      <c r="DH509" s="200" t="s">
        <v>4485</v>
      </c>
      <c r="DI509" s="212">
        <v>45401</v>
      </c>
      <c r="DJ509" s="49">
        <v>45407</v>
      </c>
      <c r="DK509" s="53">
        <v>584.85</v>
      </c>
      <c r="DM509" s="81" cm="1">
        <f t="array" ref="DM509">INDEX($AW$466:$AW$918, ROWS($AW$466:$AW$918) - ROW() + ROW($AW$466))</f>
        <v>44812</v>
      </c>
      <c r="DN509" s="3" cm="1">
        <f t="array" ref="DN509">INDEX($AX$466:$AX$918, ROWS($AX$466:$AX$918) - ROW() + ROW($AX$466))</f>
        <v>44833</v>
      </c>
      <c r="DO509" s="78" cm="1">
        <f t="array" ref="DO509">INDEX($DK$466:$DK$918, ROWS($DK$466:$DK$918) - ROW() + ROW($DK$466))</f>
        <v>340.85</v>
      </c>
      <c r="DQ509">
        <f t="shared" si="30"/>
        <v>3.9176829268292752</v>
      </c>
      <c r="DR509">
        <f t="shared" si="22"/>
        <v>4</v>
      </c>
      <c r="DS509">
        <f t="shared" si="41"/>
        <v>2.5884123401053492</v>
      </c>
      <c r="DT509" t="str">
        <f t="shared" si="31"/>
        <v/>
      </c>
      <c r="DU509" t="str">
        <f t="shared" si="32"/>
        <v/>
      </c>
      <c r="DV509">
        <v>-0.81820506264383663</v>
      </c>
      <c r="DW509">
        <v>0.77942322681215903</v>
      </c>
      <c r="DX509" s="200" t="s">
        <v>4485</v>
      </c>
    </row>
    <row r="510" spans="1:128" ht="15.75" thickBot="1" x14ac:dyDescent="0.3">
      <c r="A510" s="42">
        <v>45400</v>
      </c>
      <c r="B510" s="35">
        <v>45407</v>
      </c>
      <c r="C510" s="36">
        <v>152.9</v>
      </c>
      <c r="E510" s="81" cm="1">
        <f t="array" ref="E510">INDEX($A$466:$A$918, ROWS($A$466:$A$918) - ROW() + ROW($A$466))</f>
        <v>44813</v>
      </c>
      <c r="F510" s="44" cm="1">
        <f t="array" ref="F510">INDEX($B$466:$B$918, ROWS($B$466:$B$918) - ROW() + ROW($B$466))</f>
        <v>44833</v>
      </c>
      <c r="G510" s="45" cm="1">
        <f t="array" ref="G510">INDEX($C$466:$C$918, ROWS($C$466:$C$918) - ROW() + ROW($C$466))</f>
        <v>177.35</v>
      </c>
      <c r="I510">
        <f t="shared" si="4"/>
        <v>-0.16887137630172327</v>
      </c>
      <c r="J510">
        <f t="shared" si="0"/>
        <v>5</v>
      </c>
      <c r="K510" t="str">
        <f t="shared" si="34"/>
        <v/>
      </c>
      <c r="L510" t="str">
        <f t="shared" si="5"/>
        <v/>
      </c>
      <c r="M510" t="str">
        <f t="shared" si="6"/>
        <v/>
      </c>
      <c r="N510">
        <v>-5.597537083682861E-2</v>
      </c>
      <c r="O510" t="s">
        <v>4485</v>
      </c>
      <c r="P510" s="200" t="s">
        <v>4485</v>
      </c>
      <c r="Q510" s="35">
        <v>45400</v>
      </c>
      <c r="R510" s="35">
        <v>45407</v>
      </c>
      <c r="S510" s="37">
        <v>35008.9</v>
      </c>
      <c r="U510" s="81" cm="1">
        <f t="array" ref="U510">INDEX($Q$466:$Q$918, ROWS($Q$466:$Q$918) - ROW() + ROW($Q$466))</f>
        <v>44813</v>
      </c>
      <c r="V510" s="3" cm="1">
        <f t="array" ref="V510">INDEX($R$466:$R$918, ROWS($R$466:$R$918) - ROW() + ROW($R$466))</f>
        <v>44833</v>
      </c>
      <c r="W510" s="78" cm="1">
        <f t="array" ref="W510">INDEX($S$466:$S$918, ROWS($S$466:$S$918) - ROW() + ROW($S$466))</f>
        <v>49238.55</v>
      </c>
      <c r="Y510">
        <f t="shared" si="7"/>
        <v>-1.045145964717648</v>
      </c>
      <c r="Z510">
        <f t="shared" si="1"/>
        <v>5</v>
      </c>
      <c r="AA510" t="str">
        <f t="shared" si="35"/>
        <v/>
      </c>
      <c r="AB510" t="str">
        <f t="shared" si="8"/>
        <v/>
      </c>
      <c r="AC510" t="str">
        <f t="shared" si="9"/>
        <v/>
      </c>
      <c r="AD510">
        <v>-1.2270514151186047</v>
      </c>
      <c r="AE510" t="s">
        <v>4485</v>
      </c>
      <c r="AF510" s="200" t="s">
        <v>4485</v>
      </c>
      <c r="AG510" s="35">
        <v>45400</v>
      </c>
      <c r="AH510" s="35">
        <v>45407</v>
      </c>
      <c r="AI510" s="36">
        <v>351.7</v>
      </c>
      <c r="AK510" s="81" cm="1">
        <f t="array" ref="AK510">INDEX($AG$466:$AG$918, ROWS($AG$466:$AG$918) - ROW() + ROW($AG$466))</f>
        <v>44813</v>
      </c>
      <c r="AL510" s="3" cm="1">
        <f t="array" ref="AL510">INDEX($AH$466:$AH$918, ROWS($AH$466:$AH$918) - ROW() + ROW($AH$466))</f>
        <v>44833</v>
      </c>
      <c r="AM510" s="78" cm="1">
        <f t="array" ref="AM510">INDEX($AI$466:$AI$918, ROWS($AI$466:$AI$918) - ROW() + ROW($AI$466))</f>
        <v>167.1</v>
      </c>
      <c r="AO510">
        <f t="shared" si="10"/>
        <v>-8.9686098654711915E-2</v>
      </c>
      <c r="AP510">
        <f t="shared" si="2"/>
        <v>5</v>
      </c>
      <c r="AQ510" t="str">
        <f t="shared" si="36"/>
        <v/>
      </c>
      <c r="AR510" t="str">
        <f t="shared" si="11"/>
        <v/>
      </c>
      <c r="AS510" t="str">
        <f t="shared" si="12"/>
        <v/>
      </c>
      <c r="AT510">
        <v>-1.2390670553935779</v>
      </c>
      <c r="AU510" t="s">
        <v>4485</v>
      </c>
      <c r="AV510" s="200" t="s">
        <v>4485</v>
      </c>
      <c r="AW510" s="35">
        <v>45400</v>
      </c>
      <c r="AX510" s="35">
        <v>45407</v>
      </c>
      <c r="AY510" s="36">
        <v>231.3</v>
      </c>
      <c r="BA510" s="81" cm="1">
        <f t="array" ref="BA510">INDEX($AW$466:$AW$918, ROWS($AW$466:$AW$918) - ROW() + ROW($AW$466))</f>
        <v>44813</v>
      </c>
      <c r="BB510" s="3" cm="1">
        <f t="array" ref="BB510">INDEX($AX$466:$AX$918, ROWS($AX$466:$AX$918) - ROW() + ROW($AX$466))</f>
        <v>44833</v>
      </c>
      <c r="BC510" s="78" cm="1">
        <f t="array" ref="BC510">INDEX($AY$466:$AY$918, ROWS($AY$466:$AY$918) - ROW() + ROW($AY$466))</f>
        <v>329.9</v>
      </c>
      <c r="BE510">
        <f t="shared" si="13"/>
        <v>1.515840533574489E-2</v>
      </c>
      <c r="BF510">
        <f t="shared" si="3"/>
        <v>5</v>
      </c>
      <c r="BG510" t="str">
        <f t="shared" si="37"/>
        <v/>
      </c>
      <c r="BH510" t="str">
        <f t="shared" si="14"/>
        <v/>
      </c>
      <c r="BI510" t="str">
        <f t="shared" si="15"/>
        <v/>
      </c>
      <c r="BJ510">
        <v>-1.4015714589084731</v>
      </c>
      <c r="BK510" t="s">
        <v>4485</v>
      </c>
      <c r="BL510" s="200" t="s">
        <v>4485</v>
      </c>
      <c r="BM510" s="212">
        <v>45400</v>
      </c>
      <c r="BN510" s="49">
        <v>45407</v>
      </c>
      <c r="BO510" s="50">
        <v>1455.35</v>
      </c>
      <c r="BQ510" s="81" cm="1">
        <f t="array" ref="BQ510">INDEX($AW$466:$AW$918, ROWS($AW$466:$AW$918) - ROW() + ROW($AW$466))</f>
        <v>44813</v>
      </c>
      <c r="BR510" s="3" cm="1">
        <f t="array" ref="BR510">INDEX($AX$466:$AX$918, ROWS($AX$466:$AX$918) - ROW() + ROW($AX$466))</f>
        <v>44833</v>
      </c>
      <c r="BS510" s="78" cm="1">
        <f t="array" ref="BS510">INDEX($BO$466:$BO$918, ROWS($BO$466:$BO$918) - ROW() + ROW($BO$466))</f>
        <v>1302.9000000000001</v>
      </c>
      <c r="BU510">
        <f t="shared" si="24"/>
        <v>-1.3962992394142217</v>
      </c>
      <c r="BV510">
        <f t="shared" si="16"/>
        <v>5</v>
      </c>
      <c r="BW510" t="str">
        <f t="shared" si="38"/>
        <v/>
      </c>
      <c r="BX510" t="str">
        <f t="shared" si="17"/>
        <v/>
      </c>
      <c r="BY510" t="str">
        <f t="shared" si="25"/>
        <v/>
      </c>
      <c r="BZ510">
        <v>2.947959490624696</v>
      </c>
      <c r="CA510" t="s">
        <v>4485</v>
      </c>
      <c r="CB510" s="200" t="s">
        <v>4485</v>
      </c>
      <c r="CC510" s="212">
        <v>45400</v>
      </c>
      <c r="CD510" s="49">
        <v>45407</v>
      </c>
      <c r="CE510" s="50">
        <v>1946.55</v>
      </c>
      <c r="CG510" s="81" cm="1">
        <f t="array" ref="CG510">INDEX($AW$466:$AW$918, ROWS($AW$466:$AW$918) - ROW() + ROW($AW$466))</f>
        <v>44813</v>
      </c>
      <c r="CH510" s="3" cm="1">
        <f t="array" ref="CH510">INDEX($AX$466:$AX$918, ROWS($AX$466:$AX$918) - ROW() + ROW($AX$466))</f>
        <v>44833</v>
      </c>
      <c r="CI510" s="78" cm="1">
        <f t="array" ref="CI510">INDEX($CE$466:$CE$918, ROWS($CE$466:$CE$918) - ROW() + ROW($CE$466))</f>
        <v>1702.9</v>
      </c>
      <c r="CK510">
        <f t="shared" si="33"/>
        <v>2.3469663731706691</v>
      </c>
      <c r="CL510">
        <f t="shared" si="18"/>
        <v>5</v>
      </c>
      <c r="CM510" t="str">
        <f t="shared" si="39"/>
        <v/>
      </c>
      <c r="CN510" t="str">
        <f t="shared" si="19"/>
        <v/>
      </c>
      <c r="CO510" t="str">
        <f t="shared" si="26"/>
        <v/>
      </c>
      <c r="CP510">
        <v>0.48114749137566093</v>
      </c>
      <c r="CQ510" t="s">
        <v>4485</v>
      </c>
      <c r="CR510" s="200" t="s">
        <v>4485</v>
      </c>
      <c r="CS510" s="212">
        <v>45400</v>
      </c>
      <c r="CT510" s="49">
        <v>45407</v>
      </c>
      <c r="CU510" s="53">
        <v>857.5</v>
      </c>
      <c r="CW510" s="81" cm="1">
        <f t="array" ref="CW510">INDEX($AW$466:$AW$918, ROWS($AW$466:$AW$918) - ROW() + ROW($AW$466))</f>
        <v>44813</v>
      </c>
      <c r="CX510" s="3" cm="1">
        <f t="array" ref="CX510">INDEX($AX$466:$AX$918, ROWS($AX$466:$AX$918) - ROW() + ROW($AX$466))</f>
        <v>44833</v>
      </c>
      <c r="CY510" s="78" cm="1">
        <f t="array" ref="CY510">INDEX($CU$466:$CU$918, ROWS($CU$466:$CU$918) - ROW() + ROW($CU$466))</f>
        <v>398.4</v>
      </c>
      <c r="DA510">
        <f t="shared" si="27"/>
        <v>-6.2711651824909065E-2</v>
      </c>
      <c r="DB510">
        <f t="shared" si="20"/>
        <v>5</v>
      </c>
      <c r="DC510" t="str">
        <f t="shared" si="40"/>
        <v/>
      </c>
      <c r="DD510" t="str">
        <f t="shared" si="42"/>
        <v/>
      </c>
      <c r="DE510" t="str">
        <f t="shared" si="43"/>
        <v/>
      </c>
      <c r="DF510">
        <v>-7.5528700906347279E-2</v>
      </c>
      <c r="DG510" t="s">
        <v>4485</v>
      </c>
      <c r="DH510" s="200" t="s">
        <v>4485</v>
      </c>
      <c r="DI510" s="212">
        <v>45400</v>
      </c>
      <c r="DJ510" s="49">
        <v>45407</v>
      </c>
      <c r="DK510" s="53">
        <v>590.79999999999995</v>
      </c>
      <c r="DM510" s="81" cm="1">
        <f t="array" ref="DM510">INDEX($AW$466:$AW$918, ROWS($AW$466:$AW$918) - ROW() + ROW($AW$466))</f>
        <v>44813</v>
      </c>
      <c r="DN510" s="3" cm="1">
        <f t="array" ref="DN510">INDEX($AX$466:$AX$918, ROWS($AX$466:$AX$918) - ROW() + ROW($AX$466))</f>
        <v>44833</v>
      </c>
      <c r="DO510" s="78" cm="1">
        <f t="array" ref="DO510">INDEX($DK$466:$DK$918, ROWS($DK$466:$DK$918) - ROW() + ROW($DK$466))</f>
        <v>339.35</v>
      </c>
      <c r="DQ510">
        <f t="shared" si="30"/>
        <v>-0.44007627988851394</v>
      </c>
      <c r="DR510">
        <f t="shared" si="22"/>
        <v>5</v>
      </c>
      <c r="DS510" t="str">
        <f t="shared" si="41"/>
        <v/>
      </c>
      <c r="DT510" t="str">
        <f t="shared" si="31"/>
        <v/>
      </c>
      <c r="DU510" t="str">
        <f t="shared" si="32"/>
        <v/>
      </c>
      <c r="DV510">
        <v>-5.1559680329979027E-2</v>
      </c>
      <c r="DW510" t="s">
        <v>4485</v>
      </c>
      <c r="DX510" s="200" t="s">
        <v>4485</v>
      </c>
    </row>
    <row r="511" spans="1:128" ht="15.75" thickBot="1" x14ac:dyDescent="0.3">
      <c r="A511" s="42">
        <v>45398</v>
      </c>
      <c r="B511" s="35">
        <v>45407</v>
      </c>
      <c r="C511" s="36">
        <v>153.30000000000001</v>
      </c>
      <c r="E511" s="81" cm="1">
        <f t="array" ref="E511">INDEX($A$466:$A$918, ROWS($A$466:$A$918) - ROW() + ROW($A$466))</f>
        <v>44816</v>
      </c>
      <c r="F511" s="44" cm="1">
        <f t="array" ref="F511">INDEX($B$466:$B$918, ROWS($B$466:$B$918) - ROW() + ROW($B$466))</f>
        <v>44833</v>
      </c>
      <c r="G511" s="45" cm="1">
        <f t="array" ref="G511">INDEX($C$466:$C$918, ROWS($C$466:$C$918) - ROW() + ROW($C$466))</f>
        <v>181.95</v>
      </c>
      <c r="I511">
        <f t="shared" si="4"/>
        <v>2.5937411897378033</v>
      </c>
      <c r="J511">
        <f t="shared" si="0"/>
        <v>1</v>
      </c>
      <c r="K511" t="str">
        <f t="shared" si="34"/>
        <v/>
      </c>
      <c r="L511" t="str">
        <f t="shared" si="5"/>
        <v/>
      </c>
      <c r="M511" t="str">
        <f t="shared" si="6"/>
        <v/>
      </c>
      <c r="N511">
        <v>2.8003360403248387</v>
      </c>
      <c r="O511" t="s">
        <v>4485</v>
      </c>
      <c r="P511" s="200" t="s">
        <v>4485</v>
      </c>
      <c r="Q511" s="35">
        <v>45398</v>
      </c>
      <c r="R511" s="35">
        <v>45407</v>
      </c>
      <c r="S511" s="37">
        <v>35419.4</v>
      </c>
      <c r="U511" s="81" cm="1">
        <f t="array" ref="U511">INDEX($Q$466:$Q$918, ROWS($Q$466:$Q$918) - ROW() + ROW($Q$466))</f>
        <v>44816</v>
      </c>
      <c r="V511" s="3" cm="1">
        <f t="array" ref="V511">INDEX($R$466:$R$918, ROWS($R$466:$R$918) - ROW() + ROW($R$466))</f>
        <v>44833</v>
      </c>
      <c r="W511" s="78" cm="1">
        <f t="array" ref="W511">INDEX($S$466:$S$918, ROWS($S$466:$S$918) - ROW() + ROW($S$466))</f>
        <v>49377.4</v>
      </c>
      <c r="Y511">
        <f t="shared" si="7"/>
        <v>0.28199449415142919</v>
      </c>
      <c r="Z511">
        <f t="shared" si="1"/>
        <v>1</v>
      </c>
      <c r="AA511" t="str">
        <f t="shared" si="35"/>
        <v/>
      </c>
      <c r="AB511" t="str">
        <f t="shared" si="8"/>
        <v/>
      </c>
      <c r="AC511" t="str">
        <f t="shared" si="9"/>
        <v/>
      </c>
      <c r="AD511">
        <v>0.24120845230362961</v>
      </c>
      <c r="AE511" t="s">
        <v>4485</v>
      </c>
      <c r="AF511" s="200" t="s">
        <v>4485</v>
      </c>
      <c r="AG511" s="35">
        <v>45398</v>
      </c>
      <c r="AH511" s="35">
        <v>45407</v>
      </c>
      <c r="AI511" s="36">
        <v>359.3</v>
      </c>
      <c r="AK511" s="81" cm="1">
        <f t="array" ref="AK511">INDEX($AG$466:$AG$918, ROWS($AG$466:$AG$918) - ROW() + ROW($AG$466))</f>
        <v>44816</v>
      </c>
      <c r="AL511" s="3" cm="1">
        <f t="array" ref="AL511">INDEX($AH$466:$AH$918, ROWS($AH$466:$AH$918) - ROW() + ROW($AH$466))</f>
        <v>44833</v>
      </c>
      <c r="AM511" s="78" cm="1">
        <f t="array" ref="AM511">INDEX($AI$466:$AI$918, ROWS($AI$466:$AI$918) - ROW() + ROW($AI$466))</f>
        <v>166.8</v>
      </c>
      <c r="AO511">
        <f t="shared" si="10"/>
        <v>-0.17953321364451402</v>
      </c>
      <c r="AP511">
        <f t="shared" si="2"/>
        <v>1</v>
      </c>
      <c r="AQ511" t="str">
        <f t="shared" si="36"/>
        <v/>
      </c>
      <c r="AR511" t="str">
        <f t="shared" si="11"/>
        <v/>
      </c>
      <c r="AS511" t="str">
        <f t="shared" si="12"/>
        <v/>
      </c>
      <c r="AT511">
        <v>7.0479704797048059</v>
      </c>
      <c r="AU511" t="s">
        <v>4485</v>
      </c>
      <c r="AV511" s="200" t="s">
        <v>4485</v>
      </c>
      <c r="AW511" s="35">
        <v>45398</v>
      </c>
      <c r="AX511" s="35">
        <v>45407</v>
      </c>
      <c r="AY511" s="36">
        <v>234.1</v>
      </c>
      <c r="BA511" s="81" cm="1">
        <f t="array" ref="BA511">INDEX($AW$466:$AW$918, ROWS($AW$466:$AW$918) - ROW() + ROW($AW$466))</f>
        <v>44816</v>
      </c>
      <c r="BB511" s="3" cm="1">
        <f t="array" ref="BB511">INDEX($AX$466:$AX$918, ROWS($AX$466:$AX$918) - ROW() + ROW($AX$466))</f>
        <v>44833</v>
      </c>
      <c r="BC511" s="78" cm="1">
        <f t="array" ref="BC511">INDEX($AY$466:$AY$918, ROWS($AY$466:$AY$918) - ROW() + ROW($AY$466))</f>
        <v>338.85</v>
      </c>
      <c r="BE511">
        <f t="shared" si="13"/>
        <v>2.7129433161564251</v>
      </c>
      <c r="BF511">
        <f t="shared" si="3"/>
        <v>1</v>
      </c>
      <c r="BG511" t="str">
        <f t="shared" si="37"/>
        <v/>
      </c>
      <c r="BH511" t="str">
        <f t="shared" si="14"/>
        <v/>
      </c>
      <c r="BI511" t="str">
        <f t="shared" si="15"/>
        <v/>
      </c>
      <c r="BJ511">
        <v>-2.3217747146241692</v>
      </c>
      <c r="BK511" t="s">
        <v>4485</v>
      </c>
      <c r="BL511" s="200" t="s">
        <v>4485</v>
      </c>
      <c r="BM511" s="212">
        <v>45398</v>
      </c>
      <c r="BN511" s="49">
        <v>45407</v>
      </c>
      <c r="BO511" s="50">
        <v>1465.35</v>
      </c>
      <c r="BQ511" s="81" cm="1">
        <f t="array" ref="BQ511">INDEX($AW$466:$AW$918, ROWS($AW$466:$AW$918) - ROW() + ROW($AW$466))</f>
        <v>44816</v>
      </c>
      <c r="BR511" s="3" cm="1">
        <f t="array" ref="BR511">INDEX($AX$466:$AX$918, ROWS($AX$466:$AX$918) - ROW() + ROW($AX$466))</f>
        <v>44833</v>
      </c>
      <c r="BS511" s="78" cm="1">
        <f t="array" ref="BS511">INDEX($BO$466:$BO$918, ROWS($BO$466:$BO$918) - ROW() + ROW($BO$466))</f>
        <v>1312.15</v>
      </c>
      <c r="BU511">
        <f t="shared" si="24"/>
        <v>0.70995471640187269</v>
      </c>
      <c r="BV511">
        <f t="shared" si="16"/>
        <v>1</v>
      </c>
      <c r="BW511" t="str">
        <f t="shared" si="38"/>
        <v/>
      </c>
      <c r="BX511" t="str">
        <f t="shared" si="17"/>
        <v/>
      </c>
      <c r="BY511" t="str">
        <f t="shared" si="25"/>
        <v/>
      </c>
      <c r="BZ511">
        <v>-1.6168306223823921</v>
      </c>
      <c r="CA511" t="s">
        <v>4485</v>
      </c>
      <c r="CB511" s="200" t="s">
        <v>4485</v>
      </c>
      <c r="CC511" s="212">
        <v>45398</v>
      </c>
      <c r="CD511" s="49">
        <v>45407</v>
      </c>
      <c r="CE511" s="50">
        <v>1970.25</v>
      </c>
      <c r="CG511" s="81" cm="1">
        <f t="array" ref="CG511">INDEX($AW$466:$AW$918, ROWS($AW$466:$AW$918) - ROW() + ROW($AW$466))</f>
        <v>44816</v>
      </c>
      <c r="CH511" s="3" cm="1">
        <f t="array" ref="CH511">INDEX($AX$466:$AX$918, ROWS($AX$466:$AX$918) - ROW() + ROW($AX$466))</f>
        <v>44833</v>
      </c>
      <c r="CI511" s="78" cm="1">
        <f t="array" ref="CI511">INDEX($CE$466:$CE$918, ROWS($CE$466:$CE$918) - ROW() + ROW($CE$466))</f>
        <v>1669.55</v>
      </c>
      <c r="CK511">
        <f t="shared" si="33"/>
        <v>-1.9584238651711865</v>
      </c>
      <c r="CL511">
        <f t="shared" si="18"/>
        <v>1</v>
      </c>
      <c r="CM511" t="str">
        <f t="shared" si="39"/>
        <v/>
      </c>
      <c r="CN511" t="str">
        <f t="shared" si="19"/>
        <v/>
      </c>
      <c r="CO511" t="str">
        <f t="shared" si="26"/>
        <v/>
      </c>
      <c r="CP511">
        <v>1.9515133263062847</v>
      </c>
      <c r="CQ511" t="s">
        <v>4485</v>
      </c>
      <c r="CR511" s="200" t="s">
        <v>4485</v>
      </c>
      <c r="CS511" s="212">
        <v>45398</v>
      </c>
      <c r="CT511" s="49">
        <v>45407</v>
      </c>
      <c r="CU511" s="53">
        <v>875.8</v>
      </c>
      <c r="CW511" s="81" cm="1">
        <f t="array" ref="CW511">INDEX($AW$466:$AW$918, ROWS($AW$466:$AW$918) - ROW() + ROW($AW$466))</f>
        <v>44816</v>
      </c>
      <c r="CX511" s="3" cm="1">
        <f t="array" ref="CX511">INDEX($AX$466:$AX$918, ROWS($AX$466:$AX$918) - ROW() + ROW($AX$466))</f>
        <v>44833</v>
      </c>
      <c r="CY511" s="78" cm="1">
        <f t="array" ref="CY511">INDEX($CU$466:$CU$918, ROWS($CU$466:$CU$918) - ROW() + ROW($CU$466))</f>
        <v>411.9</v>
      </c>
      <c r="DA511">
        <f t="shared" si="27"/>
        <v>3.3885542168674703</v>
      </c>
      <c r="DB511">
        <f t="shared" si="20"/>
        <v>1</v>
      </c>
      <c r="DC511" t="str">
        <f t="shared" si="40"/>
        <v/>
      </c>
      <c r="DD511" t="str">
        <f t="shared" si="42"/>
        <v/>
      </c>
      <c r="DE511" t="str">
        <f t="shared" si="43"/>
        <v/>
      </c>
      <c r="DF511">
        <v>3.1997984378936875</v>
      </c>
      <c r="DG511" t="s">
        <v>4485</v>
      </c>
      <c r="DH511" s="200" t="s">
        <v>4485</v>
      </c>
      <c r="DI511" s="212">
        <v>45398</v>
      </c>
      <c r="DJ511" s="49">
        <v>45407</v>
      </c>
      <c r="DK511" s="53">
        <v>593.65</v>
      </c>
      <c r="DM511" s="81" cm="1">
        <f t="array" ref="DM511">INDEX($AW$466:$AW$918, ROWS($AW$466:$AW$918) - ROW() + ROW($AW$466))</f>
        <v>44816</v>
      </c>
      <c r="DN511" s="3" cm="1">
        <f t="array" ref="DN511">INDEX($AX$466:$AX$918, ROWS($AX$466:$AX$918) - ROW() + ROW($AX$466))</f>
        <v>44833</v>
      </c>
      <c r="DO511" s="78" cm="1">
        <f t="array" ref="DO511">INDEX($DK$466:$DK$918, ROWS($DK$466:$DK$918) - ROW() + ROW($DK$466))</f>
        <v>344.35</v>
      </c>
      <c r="DQ511">
        <f t="shared" si="30"/>
        <v>1.4734050390452333</v>
      </c>
      <c r="DR511">
        <f t="shared" si="22"/>
        <v>1</v>
      </c>
      <c r="DS511" t="str">
        <f t="shared" si="41"/>
        <v/>
      </c>
      <c r="DT511" t="str">
        <f t="shared" si="31"/>
        <v/>
      </c>
      <c r="DU511" t="str">
        <f t="shared" si="32"/>
        <v/>
      </c>
      <c r="DV511">
        <v>1.2122775341759062</v>
      </c>
      <c r="DW511" t="s">
        <v>4485</v>
      </c>
      <c r="DX511" s="200" t="s">
        <v>4485</v>
      </c>
    </row>
    <row r="512" spans="1:128" ht="15.75" thickBot="1" x14ac:dyDescent="0.3">
      <c r="A512" s="42">
        <v>45397</v>
      </c>
      <c r="B512" s="35">
        <v>45407</v>
      </c>
      <c r="C512" s="36">
        <v>155.05000000000001</v>
      </c>
      <c r="E512" s="81" cm="1">
        <f t="array" ref="E512">INDEX($A$466:$A$918, ROWS($A$466:$A$918) - ROW() + ROW($A$466))</f>
        <v>44817</v>
      </c>
      <c r="F512" s="44" cm="1">
        <f t="array" ref="F512">INDEX($B$466:$B$918, ROWS($B$466:$B$918) - ROW() + ROW($B$466))</f>
        <v>44833</v>
      </c>
      <c r="G512" s="45" cm="1">
        <f t="array" ref="G512">INDEX($C$466:$C$918, ROWS($C$466:$C$918) - ROW() + ROW($C$466))</f>
        <v>180.75</v>
      </c>
      <c r="I512">
        <f t="shared" si="4"/>
        <v>-0.65952184666116442</v>
      </c>
      <c r="J512">
        <f t="shared" si="0"/>
        <v>2</v>
      </c>
      <c r="K512" t="str">
        <f t="shared" si="34"/>
        <v/>
      </c>
      <c r="L512" t="str">
        <f t="shared" si="5"/>
        <v/>
      </c>
      <c r="M512" t="str">
        <f t="shared" si="6"/>
        <v/>
      </c>
      <c r="N512">
        <v>-1.0351402887496626</v>
      </c>
      <c r="O512" t="s">
        <v>4485</v>
      </c>
      <c r="P512" s="200" t="s">
        <v>4485</v>
      </c>
      <c r="Q512" s="35">
        <v>45397</v>
      </c>
      <c r="R512" s="35">
        <v>45407</v>
      </c>
      <c r="S512" s="37">
        <v>35119.949999999997</v>
      </c>
      <c r="U512" s="81" cm="1">
        <f t="array" ref="U512">INDEX($Q$466:$Q$918, ROWS($Q$466:$Q$918) - ROW() + ROW($Q$466))</f>
        <v>44817</v>
      </c>
      <c r="V512" s="3" cm="1">
        <f t="array" ref="V512">INDEX($R$466:$R$918, ROWS($R$466:$R$918) - ROW() + ROW($R$466))</f>
        <v>44833</v>
      </c>
      <c r="W512" s="78" cm="1">
        <f t="array" ref="W512">INDEX($S$466:$S$918, ROWS($S$466:$S$918) - ROW() + ROW($S$466))</f>
        <v>48645.15</v>
      </c>
      <c r="Y512">
        <f t="shared" si="7"/>
        <v>-1.482965891278196</v>
      </c>
      <c r="Z512">
        <f t="shared" si="1"/>
        <v>2</v>
      </c>
      <c r="AA512" t="str">
        <f t="shared" si="35"/>
        <v/>
      </c>
      <c r="AB512" t="str">
        <f t="shared" si="8"/>
        <v/>
      </c>
      <c r="AC512" t="str">
        <f t="shared" si="9"/>
        <v/>
      </c>
      <c r="AD512">
        <v>-1.426653273539686</v>
      </c>
      <c r="AE512" t="s">
        <v>4485</v>
      </c>
      <c r="AF512" s="200" t="s">
        <v>4485</v>
      </c>
      <c r="AG512" s="35">
        <v>45397</v>
      </c>
      <c r="AH512" s="35">
        <v>45407</v>
      </c>
      <c r="AI512" s="36">
        <v>361.8</v>
      </c>
      <c r="AK512" s="81" cm="1">
        <f t="array" ref="AK512">INDEX($AG$466:$AG$918, ROWS($AG$466:$AG$918) - ROW() + ROW($AG$466))</f>
        <v>44817</v>
      </c>
      <c r="AL512" s="3" cm="1">
        <f t="array" ref="AL512">INDEX($AH$466:$AH$918, ROWS($AH$466:$AH$918) - ROW() + ROW($AH$466))</f>
        <v>44833</v>
      </c>
      <c r="AM512" s="78" cm="1">
        <f t="array" ref="AM512">INDEX($AI$466:$AI$918, ROWS($AI$466:$AI$918) - ROW() + ROW($AI$466))</f>
        <v>167.95</v>
      </c>
      <c r="AO512">
        <f t="shared" si="10"/>
        <v>0.68944844124698879</v>
      </c>
      <c r="AP512">
        <f t="shared" si="2"/>
        <v>2</v>
      </c>
      <c r="AQ512" t="str">
        <f t="shared" si="36"/>
        <v/>
      </c>
      <c r="AR512" t="str">
        <f t="shared" si="11"/>
        <v/>
      </c>
      <c r="AS512" t="str">
        <f t="shared" si="12"/>
        <v/>
      </c>
      <c r="AT512">
        <v>6.2392278524646549</v>
      </c>
      <c r="AU512" t="s">
        <v>4485</v>
      </c>
      <c r="AV512" s="200" t="s">
        <v>4485</v>
      </c>
      <c r="AW512" s="35">
        <v>45397</v>
      </c>
      <c r="AX512" s="35">
        <v>45407</v>
      </c>
      <c r="AY512" s="36">
        <v>234.6</v>
      </c>
      <c r="BA512" s="81" cm="1">
        <f t="array" ref="BA512">INDEX($AW$466:$AW$918, ROWS($AW$466:$AW$918) - ROW() + ROW($AW$466))</f>
        <v>44817</v>
      </c>
      <c r="BB512" s="3" cm="1">
        <f t="array" ref="BB512">INDEX($AX$466:$AX$918, ROWS($AX$466:$AX$918) - ROW() + ROW($AX$466))</f>
        <v>44833</v>
      </c>
      <c r="BC512" s="78" cm="1">
        <f t="array" ref="BC512">INDEX($AY$466:$AY$918, ROWS($AY$466:$AY$918) - ROW() + ROW($AY$466))</f>
        <v>337.1</v>
      </c>
      <c r="BE512">
        <f t="shared" si="13"/>
        <v>-0.51645270768776741</v>
      </c>
      <c r="BF512">
        <f t="shared" si="3"/>
        <v>2</v>
      </c>
      <c r="BG512" t="str">
        <f t="shared" si="37"/>
        <v/>
      </c>
      <c r="BH512" t="str">
        <f t="shared" si="14"/>
        <v/>
      </c>
      <c r="BI512" t="str">
        <f t="shared" si="15"/>
        <v/>
      </c>
      <c r="BJ512">
        <v>-4.7803845475392528</v>
      </c>
      <c r="BK512" t="s">
        <v>4485</v>
      </c>
      <c r="BL512" s="200" t="s">
        <v>4485</v>
      </c>
      <c r="BM512" s="212">
        <v>45397</v>
      </c>
      <c r="BN512" s="49">
        <v>45407</v>
      </c>
      <c r="BO512" s="50">
        <v>1471.95</v>
      </c>
      <c r="BQ512" s="81" cm="1">
        <f t="array" ref="BQ512">INDEX($AW$466:$AW$918, ROWS($AW$466:$AW$918) - ROW() + ROW($AW$466))</f>
        <v>44817</v>
      </c>
      <c r="BR512" s="3" cm="1">
        <f t="array" ref="BR512">INDEX($AX$466:$AX$918, ROWS($AX$466:$AX$918) - ROW() + ROW($AX$466))</f>
        <v>44833</v>
      </c>
      <c r="BS512" s="78" cm="1">
        <f t="array" ref="BS512">INDEX($BO$466:$BO$918, ROWS($BO$466:$BO$918) - ROW() + ROW($BO$466))</f>
        <v>1327.25</v>
      </c>
      <c r="BU512">
        <f t="shared" si="24"/>
        <v>1.1507830659604394</v>
      </c>
      <c r="BV512">
        <f t="shared" si="16"/>
        <v>2</v>
      </c>
      <c r="BW512" t="str">
        <f t="shared" si="38"/>
        <v/>
      </c>
      <c r="BX512" t="str">
        <f t="shared" si="17"/>
        <v/>
      </c>
      <c r="BY512" t="str">
        <f t="shared" si="25"/>
        <v/>
      </c>
      <c r="BZ512">
        <v>11.880011880011869</v>
      </c>
      <c r="CA512" t="s">
        <v>4485</v>
      </c>
      <c r="CB512" s="200" t="s">
        <v>4485</v>
      </c>
      <c r="CC512" s="212">
        <v>45397</v>
      </c>
      <c r="CD512" s="49">
        <v>45407</v>
      </c>
      <c r="CE512" s="50">
        <v>1934.75</v>
      </c>
      <c r="CG512" s="81" cm="1">
        <f t="array" ref="CG512">INDEX($AW$466:$AW$918, ROWS($AW$466:$AW$918) - ROW() + ROW($AW$466))</f>
        <v>44817</v>
      </c>
      <c r="CH512" s="3" cm="1">
        <f t="array" ref="CH512">INDEX($AX$466:$AX$918, ROWS($AX$466:$AX$918) - ROW() + ROW($AX$466))</f>
        <v>44833</v>
      </c>
      <c r="CI512" s="78" cm="1">
        <f t="array" ref="CI512">INDEX($CE$466:$CE$918, ROWS($CE$466:$CE$918) - ROW() + ROW($CE$466))</f>
        <v>1774.1</v>
      </c>
      <c r="CK512">
        <f t="shared" si="33"/>
        <v>6.2621664520379721</v>
      </c>
      <c r="CL512">
        <f t="shared" si="18"/>
        <v>2</v>
      </c>
      <c r="CM512" t="str">
        <f t="shared" si="39"/>
        <v/>
      </c>
      <c r="CN512" t="str">
        <f t="shared" si="19"/>
        <v/>
      </c>
      <c r="CO512" t="str">
        <f t="shared" si="26"/>
        <v/>
      </c>
      <c r="CP512">
        <v>-1.9171122204826776</v>
      </c>
      <c r="CQ512" t="s">
        <v>4485</v>
      </c>
      <c r="CR512" s="200" t="s">
        <v>4485</v>
      </c>
      <c r="CS512" s="212">
        <v>45397</v>
      </c>
      <c r="CT512" s="49">
        <v>45407</v>
      </c>
      <c r="CU512" s="53">
        <v>885.6</v>
      </c>
      <c r="CW512" s="81" cm="1">
        <f t="array" ref="CW512">INDEX($AW$466:$AW$918, ROWS($AW$466:$AW$918) - ROW() + ROW($AW$466))</f>
        <v>44817</v>
      </c>
      <c r="CX512" s="3" cm="1">
        <f t="array" ref="CX512">INDEX($AX$466:$AX$918, ROWS($AX$466:$AX$918) - ROW() + ROW($AX$466))</f>
        <v>44833</v>
      </c>
      <c r="CY512" s="78" cm="1">
        <f t="array" ref="CY512">INDEX($CU$466:$CU$918, ROWS($CU$466:$CU$918) - ROW() + ROW($CU$466))</f>
        <v>410.4</v>
      </c>
      <c r="DA512">
        <f t="shared" si="27"/>
        <v>-0.36416605972323385</v>
      </c>
      <c r="DB512">
        <f t="shared" si="20"/>
        <v>2</v>
      </c>
      <c r="DC512" t="str">
        <f t="shared" si="40"/>
        <v/>
      </c>
      <c r="DD512" t="str">
        <f t="shared" si="42"/>
        <v/>
      </c>
      <c r="DE512" t="str">
        <f t="shared" si="43"/>
        <v/>
      </c>
      <c r="DF512">
        <v>-0.20751953125000555</v>
      </c>
      <c r="DG512" t="s">
        <v>4485</v>
      </c>
      <c r="DH512" s="200" t="s">
        <v>4485</v>
      </c>
      <c r="DI512" s="212">
        <v>45397</v>
      </c>
      <c r="DJ512" s="49">
        <v>45407</v>
      </c>
      <c r="DK512" s="53">
        <v>591.20000000000005</v>
      </c>
      <c r="DM512" s="81" cm="1">
        <f t="array" ref="DM512">INDEX($AW$466:$AW$918, ROWS($AW$466:$AW$918) - ROW() + ROW($AW$466))</f>
        <v>44817</v>
      </c>
      <c r="DN512" s="3" cm="1">
        <f t="array" ref="DN512">INDEX($AX$466:$AX$918, ROWS($AX$466:$AX$918) - ROW() + ROW($AX$466))</f>
        <v>44833</v>
      </c>
      <c r="DO512" s="78" cm="1">
        <f t="array" ref="DO512">INDEX($DK$466:$DK$918, ROWS($DK$466:$DK$918) - ROW() + ROW($DK$466))</f>
        <v>341.95</v>
      </c>
      <c r="DQ512">
        <f t="shared" si="30"/>
        <v>-0.69696529693626652</v>
      </c>
      <c r="DR512">
        <f t="shared" si="22"/>
        <v>2</v>
      </c>
      <c r="DS512" t="str">
        <f t="shared" si="41"/>
        <v/>
      </c>
      <c r="DT512" t="str">
        <f t="shared" si="31"/>
        <v/>
      </c>
      <c r="DU512" t="str">
        <f t="shared" si="32"/>
        <v/>
      </c>
      <c r="DV512">
        <v>-0.71355759429152765</v>
      </c>
      <c r="DW512" t="s">
        <v>4485</v>
      </c>
      <c r="DX512" s="200" t="s">
        <v>4485</v>
      </c>
    </row>
    <row r="513" spans="1:128" ht="15.75" thickBot="1" x14ac:dyDescent="0.3">
      <c r="A513" s="42">
        <v>45394</v>
      </c>
      <c r="B513" s="35">
        <v>45407</v>
      </c>
      <c r="C513" s="36">
        <v>156.35</v>
      </c>
      <c r="E513" s="81" cm="1">
        <f t="array" ref="E513">INDEX($A$466:$A$918, ROWS($A$466:$A$918) - ROW() + ROW($A$466))</f>
        <v>44818</v>
      </c>
      <c r="F513" s="44" cm="1">
        <f t="array" ref="F513">INDEX($B$466:$B$918, ROWS($B$466:$B$918) - ROW() + ROW($B$466))</f>
        <v>44833</v>
      </c>
      <c r="G513" s="45" cm="1">
        <f t="array" ref="G513">INDEX($C$466:$C$918, ROWS($C$466:$C$918) - ROW() + ROW($C$466))</f>
        <v>185.5</v>
      </c>
      <c r="I513">
        <f t="shared" si="4"/>
        <v>2.627939142461964</v>
      </c>
      <c r="J513">
        <f t="shared" si="0"/>
        <v>3</v>
      </c>
      <c r="K513" t="str">
        <f t="shared" si="34"/>
        <v/>
      </c>
      <c r="L513" t="str">
        <f t="shared" si="5"/>
        <v/>
      </c>
      <c r="M513" t="str">
        <f t="shared" si="6"/>
        <v/>
      </c>
      <c r="N513">
        <v>1.9818331957060249</v>
      </c>
      <c r="O513" t="s">
        <v>4485</v>
      </c>
      <c r="P513" s="200" t="s">
        <v>4485</v>
      </c>
      <c r="Q513" s="35">
        <v>45394</v>
      </c>
      <c r="R513" s="35">
        <v>45407</v>
      </c>
      <c r="S513" s="37">
        <v>35529.25</v>
      </c>
      <c r="U513" s="81" cm="1">
        <f t="array" ref="U513">INDEX($Q$466:$Q$918, ROWS($Q$466:$Q$918) - ROW() + ROW($Q$466))</f>
        <v>44818</v>
      </c>
      <c r="V513" s="3" cm="1">
        <f t="array" ref="V513">INDEX($R$466:$R$918, ROWS($R$466:$R$918) - ROW() + ROW($R$466))</f>
        <v>44833</v>
      </c>
      <c r="W513" s="78" cm="1">
        <f t="array" ref="W513">INDEX($S$466:$S$918, ROWS($S$466:$S$918) - ROW() + ROW($S$466))</f>
        <v>48560.85</v>
      </c>
      <c r="Y513">
        <f t="shared" si="7"/>
        <v>-0.17329579618934859</v>
      </c>
      <c r="Z513">
        <f t="shared" si="1"/>
        <v>3</v>
      </c>
      <c r="AA513" t="str">
        <f t="shared" si="35"/>
        <v/>
      </c>
      <c r="AB513" t="str">
        <f t="shared" si="8"/>
        <v/>
      </c>
      <c r="AC513" t="str">
        <f t="shared" si="9"/>
        <v/>
      </c>
      <c r="AD513">
        <v>-0.1401414229521796</v>
      </c>
      <c r="AE513" t="s">
        <v>4485</v>
      </c>
      <c r="AF513" s="200" t="s">
        <v>4485</v>
      </c>
      <c r="AG513" s="35">
        <v>45394</v>
      </c>
      <c r="AH513" s="35">
        <v>45407</v>
      </c>
      <c r="AI513" s="36">
        <v>363.1</v>
      </c>
      <c r="AK513" s="81" cm="1">
        <f t="array" ref="AK513">INDEX($AG$466:$AG$918, ROWS($AG$466:$AG$918) - ROW() + ROW($AG$466))</f>
        <v>44818</v>
      </c>
      <c r="AL513" s="3" cm="1">
        <f t="array" ref="AL513">INDEX($AH$466:$AH$918, ROWS($AH$466:$AH$918) - ROW() + ROW($AH$466))</f>
        <v>44833</v>
      </c>
      <c r="AM513" s="78" cm="1">
        <f t="array" ref="AM513">INDEX($AI$466:$AI$918, ROWS($AI$466:$AI$918) - ROW() + ROW($AI$466))</f>
        <v>172.8</v>
      </c>
      <c r="AO513">
        <f t="shared" si="10"/>
        <v>2.8877642155403533</v>
      </c>
      <c r="AP513">
        <f t="shared" si="2"/>
        <v>3</v>
      </c>
      <c r="AQ513" t="str">
        <f t="shared" si="36"/>
        <v/>
      </c>
      <c r="AR513" t="str">
        <f t="shared" si="11"/>
        <v/>
      </c>
      <c r="AS513" t="str">
        <f t="shared" si="12"/>
        <v/>
      </c>
      <c r="AT513">
        <v>-3.1148604802076463</v>
      </c>
      <c r="AU513" t="s">
        <v>4485</v>
      </c>
      <c r="AV513" s="200" t="s">
        <v>4485</v>
      </c>
      <c r="AW513" s="35">
        <v>45394</v>
      </c>
      <c r="AX513" s="35">
        <v>45407</v>
      </c>
      <c r="AY513" s="36">
        <v>234.25</v>
      </c>
      <c r="BA513" s="81" cm="1">
        <f t="array" ref="BA513">INDEX($AW$466:$AW$918, ROWS($AW$466:$AW$918) - ROW() + ROW($AW$466))</f>
        <v>44818</v>
      </c>
      <c r="BB513" s="3" cm="1">
        <f t="array" ref="BB513">INDEX($AX$466:$AX$918, ROWS($AX$466:$AX$918) - ROW() + ROW($AX$466))</f>
        <v>44833</v>
      </c>
      <c r="BC513" s="78" cm="1">
        <f t="array" ref="BC513">INDEX($AY$466:$AY$918, ROWS($AY$466:$AY$918) - ROW() + ROW($AY$466))</f>
        <v>337.9</v>
      </c>
      <c r="BE513">
        <f t="shared" si="13"/>
        <v>0.23731830317411878</v>
      </c>
      <c r="BF513">
        <f t="shared" si="3"/>
        <v>3</v>
      </c>
      <c r="BG513" t="str">
        <f t="shared" si="37"/>
        <v/>
      </c>
      <c r="BH513" t="str">
        <f t="shared" si="14"/>
        <v/>
      </c>
      <c r="BI513" t="str">
        <f t="shared" si="15"/>
        <v/>
      </c>
      <c r="BJ513">
        <v>4.8073360503890417</v>
      </c>
      <c r="BK513" t="s">
        <v>4485</v>
      </c>
      <c r="BL513" s="200" t="s">
        <v>4485</v>
      </c>
      <c r="BM513" s="212">
        <v>45394</v>
      </c>
      <c r="BN513" s="49">
        <v>45407</v>
      </c>
      <c r="BO513" s="50">
        <v>1494.8</v>
      </c>
      <c r="BQ513" s="81" cm="1">
        <f t="array" ref="BQ513">INDEX($AW$466:$AW$918, ROWS($AW$466:$AW$918) - ROW() + ROW($AW$466))</f>
        <v>44818</v>
      </c>
      <c r="BR513" s="3" cm="1">
        <f t="array" ref="BR513">INDEX($AX$466:$AX$918, ROWS($AX$466:$AX$918) - ROW() + ROW($AX$466))</f>
        <v>44833</v>
      </c>
      <c r="BS513" s="78" cm="1">
        <f t="array" ref="BS513">INDEX($BO$466:$BO$918, ROWS($BO$466:$BO$918) - ROW() + ROW($BO$466))</f>
        <v>1309.75</v>
      </c>
      <c r="BU513">
        <f t="shared" si="24"/>
        <v>-1.3185157280090412</v>
      </c>
      <c r="BV513">
        <f t="shared" si="16"/>
        <v>3</v>
      </c>
      <c r="BW513" t="str">
        <f t="shared" si="38"/>
        <v/>
      </c>
      <c r="BX513" t="str">
        <f t="shared" si="17"/>
        <v/>
      </c>
      <c r="BY513" t="str">
        <f t="shared" si="25"/>
        <v/>
      </c>
      <c r="BZ513">
        <v>-3.256348995664097</v>
      </c>
      <c r="CA513" t="s">
        <v>4485</v>
      </c>
      <c r="CB513" s="200" t="s">
        <v>4485</v>
      </c>
      <c r="CC513" s="212">
        <v>45394</v>
      </c>
      <c r="CD513" s="49">
        <v>45407</v>
      </c>
      <c r="CE513" s="50">
        <v>1954.55</v>
      </c>
      <c r="CG513" s="81" cm="1">
        <f t="array" ref="CG513">INDEX($AW$466:$AW$918, ROWS($AW$466:$AW$918) - ROW() + ROW($AW$466))</f>
        <v>44818</v>
      </c>
      <c r="CH513" s="3" cm="1">
        <f t="array" ref="CH513">INDEX($AX$466:$AX$918, ROWS($AX$466:$AX$918) - ROW() + ROW($AX$466))</f>
        <v>44833</v>
      </c>
      <c r="CI513" s="78" cm="1">
        <f t="array" ref="CI513">INDEX($CE$466:$CE$918, ROWS($CE$466:$CE$918) - ROW() + ROW($CE$466))</f>
        <v>1773.25</v>
      </c>
      <c r="CK513">
        <f t="shared" si="33"/>
        <v>-4.7911617157990478E-2</v>
      </c>
      <c r="CL513">
        <f t="shared" si="18"/>
        <v>3</v>
      </c>
      <c r="CM513" t="str">
        <f t="shared" si="39"/>
        <v/>
      </c>
      <c r="CN513" t="str">
        <f t="shared" si="19"/>
        <v/>
      </c>
      <c r="CO513" t="str">
        <f t="shared" si="26"/>
        <v/>
      </c>
      <c r="CP513">
        <v>6.2974340440910703</v>
      </c>
      <c r="CQ513" t="s">
        <v>4485</v>
      </c>
      <c r="CR513" s="200" t="s">
        <v>4485</v>
      </c>
      <c r="CS513" s="212">
        <v>45394</v>
      </c>
      <c r="CT513" s="49">
        <v>45407</v>
      </c>
      <c r="CU513" s="53">
        <v>909.65</v>
      </c>
      <c r="CW513" s="81" cm="1">
        <f t="array" ref="CW513">INDEX($AW$466:$AW$918, ROWS($AW$466:$AW$918) - ROW() + ROW($AW$466))</f>
        <v>44818</v>
      </c>
      <c r="CX513" s="3" cm="1">
        <f t="array" ref="CX513">INDEX($AX$466:$AX$918, ROWS($AX$466:$AX$918) - ROW() + ROW($AX$466))</f>
        <v>44833</v>
      </c>
      <c r="CY513" s="78" cm="1">
        <f t="array" ref="CY513">INDEX($CU$466:$CU$918, ROWS($CU$466:$CU$918) - ROW() + ROW($CU$466))</f>
        <v>408.6</v>
      </c>
      <c r="DA513">
        <f t="shared" si="27"/>
        <v>-0.43859649122805916</v>
      </c>
      <c r="DB513">
        <f t="shared" si="20"/>
        <v>3</v>
      </c>
      <c r="DC513" t="str">
        <f t="shared" si="40"/>
        <v/>
      </c>
      <c r="DD513" t="str">
        <f t="shared" si="42"/>
        <v/>
      </c>
      <c r="DE513" t="str">
        <f t="shared" si="43"/>
        <v/>
      </c>
      <c r="DF513">
        <v>-0.37920489296636367</v>
      </c>
      <c r="DG513" t="s">
        <v>4485</v>
      </c>
      <c r="DH513" s="200" t="s">
        <v>4485</v>
      </c>
      <c r="DI513" s="212">
        <v>45394</v>
      </c>
      <c r="DJ513" s="49">
        <v>45407</v>
      </c>
      <c r="DK513" s="53">
        <v>603.45000000000005</v>
      </c>
      <c r="DM513" s="81" cm="1">
        <f t="array" ref="DM513">INDEX($AW$466:$AW$918, ROWS($AW$466:$AW$918) - ROW() + ROW($AW$466))</f>
        <v>44818</v>
      </c>
      <c r="DN513" s="3" cm="1">
        <f t="array" ref="DN513">INDEX($AX$466:$AX$918, ROWS($AX$466:$AX$918) - ROW() + ROW($AX$466))</f>
        <v>44833</v>
      </c>
      <c r="DO513" s="78" cm="1">
        <f t="array" ref="DO513">INDEX($DK$466:$DK$918, ROWS($DK$466:$DK$918) - ROW() + ROW($DK$466))</f>
        <v>337.9</v>
      </c>
      <c r="DQ513">
        <f t="shared" si="30"/>
        <v>-1.1843836818248317</v>
      </c>
      <c r="DR513">
        <f t="shared" si="22"/>
        <v>3</v>
      </c>
      <c r="DS513" t="str">
        <f t="shared" si="41"/>
        <v/>
      </c>
      <c r="DT513" t="str">
        <f t="shared" si="31"/>
        <v/>
      </c>
      <c r="DU513" t="str">
        <f t="shared" si="32"/>
        <v/>
      </c>
      <c r="DV513">
        <v>-0.97535934291581394</v>
      </c>
      <c r="DW513" t="s">
        <v>4485</v>
      </c>
      <c r="DX513" s="200" t="s">
        <v>4485</v>
      </c>
    </row>
    <row r="514" spans="1:128" ht="15.75" thickBot="1" x14ac:dyDescent="0.3">
      <c r="A514" s="42">
        <v>45392</v>
      </c>
      <c r="B514" s="35">
        <v>45407</v>
      </c>
      <c r="C514" s="36">
        <v>159.19999999999999</v>
      </c>
      <c r="E514" s="81" cm="1">
        <f t="array" ref="E514">INDEX($A$466:$A$918, ROWS($A$466:$A$918) - ROW() + ROW($A$466))</f>
        <v>44819</v>
      </c>
      <c r="F514" s="44" cm="1">
        <f t="array" ref="F514">INDEX($B$466:$B$918, ROWS($B$466:$B$918) - ROW() + ROW($B$466))</f>
        <v>44833</v>
      </c>
      <c r="G514" s="45" cm="1">
        <f t="array" ref="G514">INDEX($C$466:$C$918, ROWS($C$466:$C$918) - ROW() + ROW($C$466))</f>
        <v>183.1</v>
      </c>
      <c r="I514">
        <f t="shared" si="4"/>
        <v>-1.293800539083561</v>
      </c>
      <c r="J514">
        <f t="shared" si="0"/>
        <v>4</v>
      </c>
      <c r="K514">
        <f t="shared" si="34"/>
        <v>3.0678300028145165</v>
      </c>
      <c r="L514" t="str">
        <f t="shared" si="5"/>
        <v/>
      </c>
      <c r="M514" t="str">
        <f t="shared" si="6"/>
        <v/>
      </c>
      <c r="N514">
        <v>-1.3495276653171391</v>
      </c>
      <c r="O514">
        <v>2.2949902043101003</v>
      </c>
      <c r="P514" s="200" t="s">
        <v>4485</v>
      </c>
      <c r="Q514" s="35">
        <v>45392</v>
      </c>
      <c r="R514" s="35">
        <v>45407</v>
      </c>
      <c r="S514" s="37">
        <v>37186.400000000001</v>
      </c>
      <c r="U514" s="81" cm="1">
        <f t="array" ref="U514">INDEX($Q$466:$Q$918, ROWS($Q$466:$Q$918) - ROW() + ROW($Q$466))</f>
        <v>44819</v>
      </c>
      <c r="V514" s="3" cm="1">
        <f t="array" ref="V514">INDEX($R$466:$R$918, ROWS($R$466:$R$918) - ROW() + ROW($R$466))</f>
        <v>44833</v>
      </c>
      <c r="W514" s="78" cm="1">
        <f t="array" ref="W514">INDEX($S$466:$S$918, ROWS($S$466:$S$918) - ROW() + ROW($S$466))</f>
        <v>49311.199999999997</v>
      </c>
      <c r="Y514">
        <f t="shared" si="7"/>
        <v>1.5451747652687269</v>
      </c>
      <c r="Z514">
        <f t="shared" si="1"/>
        <v>4</v>
      </c>
      <c r="AA514">
        <f t="shared" si="35"/>
        <v>-0.89914105300390579</v>
      </c>
      <c r="AB514" t="str">
        <f t="shared" si="8"/>
        <v/>
      </c>
      <c r="AC514" t="str">
        <f t="shared" si="9"/>
        <v/>
      </c>
      <c r="AD514">
        <v>1.8012125376977453</v>
      </c>
      <c r="AE514">
        <v>-0.78262983394207664</v>
      </c>
      <c r="AF514" s="200" t="s">
        <v>4485</v>
      </c>
      <c r="AG514" s="35">
        <v>45392</v>
      </c>
      <c r="AH514" s="35">
        <v>45407</v>
      </c>
      <c r="AI514" s="36">
        <v>363.95</v>
      </c>
      <c r="AK514" s="81" cm="1">
        <f t="array" ref="AK514">INDEX($AG$466:$AG$918, ROWS($AG$466:$AG$918) - ROW() + ROW($AG$466))</f>
        <v>44819</v>
      </c>
      <c r="AL514" s="3" cm="1">
        <f t="array" ref="AL514">INDEX($AH$466:$AH$918, ROWS($AH$466:$AH$918) - ROW() + ROW($AH$466))</f>
        <v>44833</v>
      </c>
      <c r="AM514" s="78" cm="1">
        <f t="array" ref="AM514">INDEX($AI$466:$AI$918, ROWS($AI$466:$AI$918) - ROW() + ROW($AI$466))</f>
        <v>175.35</v>
      </c>
      <c r="AO514">
        <f t="shared" si="10"/>
        <v>1.4756944444444344</v>
      </c>
      <c r="AP514">
        <f t="shared" si="2"/>
        <v>4</v>
      </c>
      <c r="AQ514">
        <f t="shared" si="36"/>
        <v>4.8430493273542572</v>
      </c>
      <c r="AR514" t="str">
        <f t="shared" si="11"/>
        <v/>
      </c>
      <c r="AS514" t="str">
        <f t="shared" si="12"/>
        <v/>
      </c>
      <c r="AT514">
        <v>5.7602143335565934</v>
      </c>
      <c r="AU514">
        <v>15.087463556851324</v>
      </c>
      <c r="AV514" s="200" t="s">
        <v>4485</v>
      </c>
      <c r="AW514" s="35">
        <v>45392</v>
      </c>
      <c r="AX514" s="35">
        <v>45407</v>
      </c>
      <c r="AY514" s="36">
        <v>229.1</v>
      </c>
      <c r="BA514" s="81" cm="1">
        <f t="array" ref="BA514">INDEX($AW$466:$AW$918, ROWS($AW$466:$AW$918) - ROW() + ROW($AW$466))</f>
        <v>44819</v>
      </c>
      <c r="BB514" s="3" cm="1">
        <f t="array" ref="BB514">INDEX($AX$466:$AX$918, ROWS($AX$466:$AX$918) - ROW() + ROW($AX$466))</f>
        <v>44833</v>
      </c>
      <c r="BC514" s="78" cm="1">
        <f t="array" ref="BC514">INDEX($AY$466:$AY$918, ROWS($AY$466:$AY$918) - ROW() + ROW($AY$466))</f>
        <v>111.1</v>
      </c>
      <c r="BE514">
        <f t="shared" si="13"/>
        <v>-67.120449837229941</v>
      </c>
      <c r="BF514">
        <f t="shared" si="3"/>
        <v>4</v>
      </c>
      <c r="BG514">
        <f t="shared" si="37"/>
        <v>-66.318023343944219</v>
      </c>
      <c r="BH514" t="str">
        <f t="shared" si="14"/>
        <v/>
      </c>
      <c r="BI514" t="str">
        <f t="shared" si="15"/>
        <v/>
      </c>
      <c r="BJ514">
        <v>4.4233318603623468</v>
      </c>
      <c r="BK514">
        <v>0.36525801656402246</v>
      </c>
      <c r="BL514" s="200" t="s">
        <v>4485</v>
      </c>
      <c r="BM514" s="212">
        <v>45392</v>
      </c>
      <c r="BN514" s="49">
        <v>45407</v>
      </c>
      <c r="BO514" s="50">
        <v>1502.9</v>
      </c>
      <c r="BQ514" s="81" cm="1">
        <f t="array" ref="BQ514">INDEX($AW$466:$AW$918, ROWS($AW$466:$AW$918) - ROW() + ROW($AW$466))</f>
        <v>44819</v>
      </c>
      <c r="BR514" s="3" cm="1">
        <f t="array" ref="BR514">INDEX($AX$466:$AX$918, ROWS($AX$466:$AX$918) - ROW() + ROW($AX$466))</f>
        <v>44833</v>
      </c>
      <c r="BS514" s="78" cm="1">
        <f t="array" ref="BS514">INDEX($BO$466:$BO$918, ROWS($BO$466:$BO$918) - ROW() + ROW($BO$466))</f>
        <v>1296.55</v>
      </c>
      <c r="BU514">
        <f t="shared" si="24"/>
        <v>-1.0078259209772893</v>
      </c>
      <c r="BV514">
        <f t="shared" si="16"/>
        <v>4</v>
      </c>
      <c r="BW514">
        <f t="shared" si="38"/>
        <v>-1.8768683543345785</v>
      </c>
      <c r="BX514" t="str">
        <f t="shared" si="17"/>
        <v/>
      </c>
      <c r="BY514" t="str">
        <f t="shared" si="25"/>
        <v/>
      </c>
      <c r="BZ514">
        <v>-4.9391749748467948</v>
      </c>
      <c r="CA514">
        <v>4.2113707008924095</v>
      </c>
      <c r="CB514" s="200" t="s">
        <v>4485</v>
      </c>
      <c r="CC514" s="212">
        <v>45392</v>
      </c>
      <c r="CD514" s="49">
        <v>45407</v>
      </c>
      <c r="CE514" s="50">
        <v>1979</v>
      </c>
      <c r="CG514" s="81" cm="1">
        <f t="array" ref="CG514">INDEX($AW$466:$AW$918, ROWS($AW$466:$AW$918) - ROW() + ROW($AW$466))</f>
        <v>44819</v>
      </c>
      <c r="CH514" s="3" cm="1">
        <f t="array" ref="CH514">INDEX($AX$466:$AX$918, ROWS($AX$466:$AX$918) - ROW() + ROW($AX$466))</f>
        <v>44833</v>
      </c>
      <c r="CI514" s="78" cm="1">
        <f t="array" ref="CI514">INDEX($CE$466:$CE$918, ROWS($CE$466:$CE$918) - ROW() + ROW($CE$466))</f>
        <v>1690.8</v>
      </c>
      <c r="CK514">
        <f t="shared" si="33"/>
        <v>-4.6496545890314422</v>
      </c>
      <c r="CL514">
        <f t="shared" si="18"/>
        <v>4</v>
      </c>
      <c r="CM514">
        <f t="shared" si="39"/>
        <v>1.6197373561318655</v>
      </c>
      <c r="CN514" t="str">
        <f t="shared" si="19"/>
        <v/>
      </c>
      <c r="CO514" t="str">
        <f t="shared" si="26"/>
        <v/>
      </c>
      <c r="CP514">
        <v>-2.2666100014171468E-2</v>
      </c>
      <c r="CQ514">
        <v>6.7814561520305006</v>
      </c>
      <c r="CR514" s="200" t="s">
        <v>4485</v>
      </c>
      <c r="CS514" s="212">
        <v>45392</v>
      </c>
      <c r="CT514" s="49">
        <v>45407</v>
      </c>
      <c r="CU514" s="53">
        <v>914.9</v>
      </c>
      <c r="CW514" s="81" cm="1">
        <f t="array" ref="CW514">INDEX($AW$466:$AW$918, ROWS($AW$466:$AW$918) - ROW() + ROW($AW$466))</f>
        <v>44819</v>
      </c>
      <c r="CX514" s="3" cm="1">
        <f t="array" ref="CX514">INDEX($AX$466:$AX$918, ROWS($AX$466:$AX$918) - ROW() + ROW($AX$466))</f>
        <v>44833</v>
      </c>
      <c r="CY514" s="78" cm="1">
        <f t="array" ref="CY514">INDEX($CU$466:$CU$918, ROWS($CU$466:$CU$918) - ROW() + ROW($CU$466))</f>
        <v>412.7</v>
      </c>
      <c r="DA514">
        <f t="shared" si="27"/>
        <v>1.0034263338228011</v>
      </c>
      <c r="DB514">
        <f t="shared" si="20"/>
        <v>4</v>
      </c>
      <c r="DC514">
        <f t="shared" si="40"/>
        <v>3.5243948325598926</v>
      </c>
      <c r="DD514" t="str">
        <f t="shared" si="42"/>
        <v/>
      </c>
      <c r="DE514" t="str">
        <f t="shared" si="43"/>
        <v/>
      </c>
      <c r="DF514">
        <v>0.9332023575638535</v>
      </c>
      <c r="DG514">
        <v>3.4743202416918457</v>
      </c>
      <c r="DH514" s="200" t="s">
        <v>4485</v>
      </c>
      <c r="DI514" s="212">
        <v>45392</v>
      </c>
      <c r="DJ514" s="49">
        <v>45407</v>
      </c>
      <c r="DK514" s="53">
        <v>606.85</v>
      </c>
      <c r="DM514" s="81" cm="1">
        <f t="array" ref="DM514">INDEX($AW$466:$AW$918, ROWS($AW$466:$AW$918) - ROW() + ROW($AW$466))</f>
        <v>44819</v>
      </c>
      <c r="DN514" s="3" cm="1">
        <f t="array" ref="DN514">INDEX($AX$466:$AX$918, ROWS($AX$466:$AX$918) - ROW() + ROW($AX$466))</f>
        <v>44833</v>
      </c>
      <c r="DO514" s="78" cm="1">
        <f t="array" ref="DO514">INDEX($DK$466:$DK$918, ROWS($DK$466:$DK$918) - ROW() + ROW($DK$466))</f>
        <v>332.5</v>
      </c>
      <c r="DQ514">
        <f t="shared" si="30"/>
        <v>-1.5981059485054683</v>
      </c>
      <c r="DR514">
        <f t="shared" si="22"/>
        <v>4</v>
      </c>
      <c r="DS514">
        <f t="shared" si="41"/>
        <v>-2.4497579580460678</v>
      </c>
      <c r="DT514" t="str">
        <f t="shared" si="31"/>
        <v/>
      </c>
      <c r="DU514" t="str">
        <f t="shared" si="32"/>
        <v/>
      </c>
      <c r="DV514">
        <v>-2.41057542768274</v>
      </c>
      <c r="DW514">
        <v>-2.9389017788089657</v>
      </c>
      <c r="DX514" s="200" t="s">
        <v>4485</v>
      </c>
    </row>
    <row r="515" spans="1:128" ht="15.75" thickBot="1" x14ac:dyDescent="0.3">
      <c r="A515" s="42">
        <v>45391</v>
      </c>
      <c r="B515" s="35">
        <v>45407</v>
      </c>
      <c r="C515" s="36">
        <v>156.6</v>
      </c>
      <c r="E515" s="81" cm="1">
        <f t="array" ref="E515">INDEX($A$466:$A$918, ROWS($A$466:$A$918) - ROW() + ROW($A$466))</f>
        <v>44820</v>
      </c>
      <c r="F515" s="44" cm="1">
        <f t="array" ref="F515">INDEX($B$466:$B$918, ROWS($B$466:$B$918) - ROW() + ROW($B$466))</f>
        <v>44833</v>
      </c>
      <c r="G515" s="45" cm="1">
        <f t="array" ref="G515">INDEX($C$466:$C$918, ROWS($C$466:$C$918) - ROW() + ROW($C$466))</f>
        <v>178.75</v>
      </c>
      <c r="I515">
        <f t="shared" si="4"/>
        <v>-2.3757509557618754</v>
      </c>
      <c r="J515">
        <f t="shared" si="0"/>
        <v>5</v>
      </c>
      <c r="K515" t="str">
        <f t="shared" si="34"/>
        <v/>
      </c>
      <c r="L515" t="str">
        <f t="shared" si="5"/>
        <v/>
      </c>
      <c r="M515" t="str">
        <f t="shared" si="6"/>
        <v/>
      </c>
      <c r="N515">
        <v>-2.4623803009575922</v>
      </c>
      <c r="O515" t="s">
        <v>4485</v>
      </c>
      <c r="P515" s="200" t="s">
        <v>4485</v>
      </c>
      <c r="Q515" s="35">
        <v>45391</v>
      </c>
      <c r="R515" s="35">
        <v>45407</v>
      </c>
      <c r="S515" s="37">
        <v>36143.199999999997</v>
      </c>
      <c r="U515" s="81" cm="1">
        <f t="array" ref="U515">INDEX($Q$466:$Q$918, ROWS($Q$466:$Q$918) - ROW() + ROW($Q$466))</f>
        <v>44820</v>
      </c>
      <c r="V515" s="3" cm="1">
        <f t="array" ref="V515">INDEX($R$466:$R$918, ROWS($R$466:$R$918) - ROW() + ROW($R$466))</f>
        <v>44833</v>
      </c>
      <c r="W515" s="78" cm="1">
        <f t="array" ref="W515">INDEX($S$466:$S$918, ROWS($S$466:$S$918) - ROW() + ROW($S$466))</f>
        <v>48924</v>
      </c>
      <c r="Y515">
        <f t="shared" si="7"/>
        <v>-0.7852171514787657</v>
      </c>
      <c r="Z515">
        <f t="shared" si="1"/>
        <v>5</v>
      </c>
      <c r="AA515" t="str">
        <f t="shared" si="35"/>
        <v/>
      </c>
      <c r="AB515" t="str">
        <f t="shared" si="8"/>
        <v/>
      </c>
      <c r="AC515" t="str">
        <f t="shared" si="9"/>
        <v/>
      </c>
      <c r="AD515">
        <v>-0.75037462816755618</v>
      </c>
      <c r="AE515" t="s">
        <v>4485</v>
      </c>
      <c r="AF515" s="200" t="s">
        <v>4485</v>
      </c>
      <c r="AG515" s="35">
        <v>45391</v>
      </c>
      <c r="AH515" s="35">
        <v>45407</v>
      </c>
      <c r="AI515" s="36">
        <v>363.8</v>
      </c>
      <c r="AK515" s="81" cm="1">
        <f t="array" ref="AK515">INDEX($AG$466:$AG$918, ROWS($AG$466:$AG$918) - ROW() + ROW($AG$466))</f>
        <v>44820</v>
      </c>
      <c r="AL515" s="3" cm="1">
        <f t="array" ref="AL515">INDEX($AH$466:$AH$918, ROWS($AH$466:$AH$918) - ROW() + ROW($AH$466))</f>
        <v>44833</v>
      </c>
      <c r="AM515" s="78" cm="1">
        <f t="array" ref="AM515">INDEX($AI$466:$AI$918, ROWS($AI$466:$AI$918) - ROW() + ROW($AI$466))</f>
        <v>173</v>
      </c>
      <c r="AO515">
        <f t="shared" si="10"/>
        <v>-1.3401767892785825</v>
      </c>
      <c r="AP515">
        <f t="shared" si="2"/>
        <v>5</v>
      </c>
      <c r="AQ515" t="str">
        <f t="shared" si="36"/>
        <v/>
      </c>
      <c r="AR515" t="str">
        <f t="shared" si="11"/>
        <v/>
      </c>
      <c r="AS515" t="str">
        <f t="shared" si="12"/>
        <v/>
      </c>
      <c r="AT515">
        <v>-8.1063964534515591</v>
      </c>
      <c r="AU515" t="s">
        <v>4485</v>
      </c>
      <c r="AV515" s="200" t="s">
        <v>4485</v>
      </c>
      <c r="AW515" s="35">
        <v>45391</v>
      </c>
      <c r="AX515" s="35">
        <v>45407</v>
      </c>
      <c r="AY515" s="36">
        <v>228.65</v>
      </c>
      <c r="BA515" s="81" cm="1">
        <f t="array" ref="BA515">INDEX($AW$466:$AW$918, ROWS($AW$466:$AW$918) - ROW() + ROW($AW$466))</f>
        <v>44820</v>
      </c>
      <c r="BB515" s="3" cm="1">
        <f t="array" ref="BB515">INDEX($AX$466:$AX$918, ROWS($AX$466:$AX$918) - ROW() + ROW($AX$466))</f>
        <v>44833</v>
      </c>
      <c r="BC515" s="78" cm="1">
        <f t="array" ref="BC515">INDEX($AY$466:$AY$918, ROWS($AY$466:$AY$918) - ROW() + ROW($AY$466))</f>
        <v>111.4</v>
      </c>
      <c r="BE515">
        <f t="shared" si="13"/>
        <v>0.27002700270028024</v>
      </c>
      <c r="BF515">
        <f t="shared" si="3"/>
        <v>5</v>
      </c>
      <c r="BG515" t="str">
        <f t="shared" si="37"/>
        <v/>
      </c>
      <c r="BH515" t="str">
        <f t="shared" si="14"/>
        <v/>
      </c>
      <c r="BI515" t="str">
        <f t="shared" si="15"/>
        <v/>
      </c>
      <c r="BJ515">
        <v>0.14811053277474504</v>
      </c>
      <c r="BK515" t="s">
        <v>4485</v>
      </c>
      <c r="BL515" s="200" t="s">
        <v>4485</v>
      </c>
      <c r="BM515" s="212">
        <v>45391</v>
      </c>
      <c r="BN515" s="49">
        <v>45407</v>
      </c>
      <c r="BO515" s="50">
        <v>1512.85</v>
      </c>
      <c r="BQ515" s="81" cm="1">
        <f t="array" ref="BQ515">INDEX($AW$466:$AW$918, ROWS($AW$466:$AW$918) - ROW() + ROW($AW$466))</f>
        <v>44820</v>
      </c>
      <c r="BR515" s="3" cm="1">
        <f t="array" ref="BR515">INDEX($AX$466:$AX$918, ROWS($AX$466:$AX$918) - ROW() + ROW($AX$466))</f>
        <v>44833</v>
      </c>
      <c r="BS515" s="78" cm="1">
        <f t="array" ref="BS515">INDEX($BO$466:$BO$918, ROWS($BO$466:$BO$918) - ROW() + ROW($BO$466))</f>
        <v>1277.0999999999999</v>
      </c>
      <c r="BU515">
        <f t="shared" si="24"/>
        <v>-1.500134973583745</v>
      </c>
      <c r="BV515">
        <f t="shared" si="16"/>
        <v>5</v>
      </c>
      <c r="BW515" t="str">
        <f t="shared" si="38"/>
        <v/>
      </c>
      <c r="BX515" t="str">
        <f t="shared" si="17"/>
        <v/>
      </c>
      <c r="BY515" t="str">
        <f t="shared" si="25"/>
        <v/>
      </c>
      <c r="BZ515">
        <v>-0.192437217357837</v>
      </c>
      <c r="CA515" t="s">
        <v>4485</v>
      </c>
      <c r="CB515" s="200" t="s">
        <v>4485</v>
      </c>
      <c r="CC515" s="212">
        <v>45391</v>
      </c>
      <c r="CD515" s="49">
        <v>45407</v>
      </c>
      <c r="CE515" s="50">
        <v>1998.25</v>
      </c>
      <c r="CG515" s="81" cm="1">
        <f t="array" ref="CG515">INDEX($AW$466:$AW$918, ROWS($AW$466:$AW$918) - ROW() + ROW($AW$466))</f>
        <v>44820</v>
      </c>
      <c r="CH515" s="3" cm="1">
        <f t="array" ref="CH515">INDEX($AX$466:$AX$918, ROWS($AX$466:$AX$918) - ROW() + ROW($AX$466))</f>
        <v>44833</v>
      </c>
      <c r="CI515" s="78" cm="1">
        <f t="array" ref="CI515">INDEX($CE$466:$CE$918, ROWS($CE$466:$CE$918) - ROW() + ROW($CE$466))</f>
        <v>1673.6</v>
      </c>
      <c r="CK515">
        <f t="shared" si="33"/>
        <v>-1.0172699313934259</v>
      </c>
      <c r="CL515">
        <f t="shared" si="18"/>
        <v>5</v>
      </c>
      <c r="CM515" t="str">
        <f t="shared" si="39"/>
        <v/>
      </c>
      <c r="CN515" t="str">
        <f t="shared" si="19"/>
        <v/>
      </c>
      <c r="CO515" t="str">
        <f t="shared" si="26"/>
        <v/>
      </c>
      <c r="CP515">
        <v>-4.3755490690622505</v>
      </c>
      <c r="CQ515" t="s">
        <v>4485</v>
      </c>
      <c r="CR515" s="200" t="s">
        <v>4485</v>
      </c>
      <c r="CS515" s="212">
        <v>45391</v>
      </c>
      <c r="CT515" s="49">
        <v>45407</v>
      </c>
      <c r="CU515" s="53">
        <v>913.45</v>
      </c>
      <c r="CW515" s="81" cm="1">
        <f t="array" ref="CW515">INDEX($AW$466:$AW$918, ROWS($AW$466:$AW$918) - ROW() + ROW($AW$466))</f>
        <v>44820</v>
      </c>
      <c r="CX515" s="3" cm="1">
        <f t="array" ref="CX515">INDEX($AX$466:$AX$918, ROWS($AX$466:$AX$918) - ROW() + ROW($AX$466))</f>
        <v>44833</v>
      </c>
      <c r="CY515" s="78" cm="1">
        <f t="array" ref="CY515">INDEX($CU$466:$CU$918, ROWS($CU$466:$CU$918) - ROW() + ROW($CU$466))</f>
        <v>390.3</v>
      </c>
      <c r="DA515">
        <f t="shared" si="27"/>
        <v>-5.4276714320329482</v>
      </c>
      <c r="DB515">
        <f t="shared" si="20"/>
        <v>5</v>
      </c>
      <c r="DC515" t="str">
        <f t="shared" si="40"/>
        <v/>
      </c>
      <c r="DD515" t="str">
        <f t="shared" si="42"/>
        <v/>
      </c>
      <c r="DE515" t="str">
        <f t="shared" si="43"/>
        <v/>
      </c>
      <c r="DF515">
        <v>-5.3284671532846666</v>
      </c>
      <c r="DG515" t="s">
        <v>4485</v>
      </c>
      <c r="DH515" s="200" t="s">
        <v>4485</v>
      </c>
      <c r="DI515" s="212">
        <v>45391</v>
      </c>
      <c r="DJ515" s="49">
        <v>45407</v>
      </c>
      <c r="DK515" s="53">
        <v>588.25</v>
      </c>
      <c r="DM515" s="81" cm="1">
        <f t="array" ref="DM515">INDEX($AW$466:$AW$918, ROWS($AW$466:$AW$918) - ROW() + ROW($AW$466))</f>
        <v>44820</v>
      </c>
      <c r="DN515" s="3" cm="1">
        <f t="array" ref="DN515">INDEX($AX$466:$AX$918, ROWS($AX$466:$AX$918) - ROW() + ROW($AX$466))</f>
        <v>44833</v>
      </c>
      <c r="DO515" s="78" cm="1">
        <f t="array" ref="DO515">INDEX($DK$466:$DK$918, ROWS($DK$466:$DK$918) - ROW() + ROW($DK$466))</f>
        <v>322.25</v>
      </c>
      <c r="DQ515">
        <f t="shared" si="30"/>
        <v>-3.0827067669172932</v>
      </c>
      <c r="DR515">
        <f t="shared" si="22"/>
        <v>5</v>
      </c>
      <c r="DS515" t="str">
        <f t="shared" si="41"/>
        <v/>
      </c>
      <c r="DT515" t="str">
        <f t="shared" si="31"/>
        <v/>
      </c>
      <c r="DU515" t="str">
        <f t="shared" si="32"/>
        <v/>
      </c>
      <c r="DV515">
        <v>-0.66401062416998669</v>
      </c>
      <c r="DW515" t="s">
        <v>4485</v>
      </c>
      <c r="DX515" s="200" t="s">
        <v>4485</v>
      </c>
    </row>
    <row r="516" spans="1:128" ht="15.75" thickBot="1" x14ac:dyDescent="0.3">
      <c r="A516" s="42">
        <v>45390</v>
      </c>
      <c r="B516" s="35">
        <v>45407</v>
      </c>
      <c r="C516" s="36">
        <v>154.9</v>
      </c>
      <c r="E516" s="81" cm="1">
        <f t="array" ref="E516">INDEX($A$466:$A$918, ROWS($A$466:$A$918) - ROW() + ROW($A$466))</f>
        <v>44823</v>
      </c>
      <c r="F516" s="44" cm="1">
        <f t="array" ref="F516">INDEX($B$466:$B$918, ROWS($B$466:$B$918) - ROW() + ROW($B$466))</f>
        <v>44833</v>
      </c>
      <c r="G516" s="45" cm="1">
        <f t="array" ref="G516">INDEX($C$466:$C$918, ROWS($C$466:$C$918) - ROW() + ROW($C$466))</f>
        <v>180.65</v>
      </c>
      <c r="I516">
        <f t="shared" si="4"/>
        <v>1.062937062937066</v>
      </c>
      <c r="J516">
        <f t="shared" si="0"/>
        <v>1</v>
      </c>
      <c r="K516" t="str">
        <f t="shared" si="34"/>
        <v/>
      </c>
      <c r="L516" t="str">
        <f t="shared" si="5"/>
        <v/>
      </c>
      <c r="M516" t="str">
        <f t="shared" si="6"/>
        <v/>
      </c>
      <c r="N516">
        <v>1.0378681626928439</v>
      </c>
      <c r="O516" t="s">
        <v>4485</v>
      </c>
      <c r="P516" s="200" t="s">
        <v>4485</v>
      </c>
      <c r="Q516" s="35">
        <v>45390</v>
      </c>
      <c r="R516" s="35">
        <v>45407</v>
      </c>
      <c r="S516" s="37">
        <v>34847.35</v>
      </c>
      <c r="U516" s="81" cm="1">
        <f t="array" ref="U516">INDEX($Q$466:$Q$918, ROWS($Q$466:$Q$918) - ROW() + ROW($Q$466))</f>
        <v>44823</v>
      </c>
      <c r="V516" s="3" cm="1">
        <f t="array" ref="V516">INDEX($R$466:$R$918, ROWS($R$466:$R$918) - ROW() + ROW($R$466))</f>
        <v>44833</v>
      </c>
      <c r="W516" s="78" cm="1">
        <f t="array" ref="W516">INDEX($S$466:$S$918, ROWS($S$466:$S$918) - ROW() + ROW($S$466))</f>
        <v>48662.75</v>
      </c>
      <c r="Y516">
        <f t="shared" si="7"/>
        <v>-0.53399149701577953</v>
      </c>
      <c r="Z516">
        <f t="shared" si="1"/>
        <v>1</v>
      </c>
      <c r="AA516" t="str">
        <f t="shared" si="35"/>
        <v/>
      </c>
      <c r="AB516" t="str">
        <f t="shared" si="8"/>
        <v/>
      </c>
      <c r="AC516" t="str">
        <f t="shared" si="9"/>
        <v/>
      </c>
      <c r="AD516">
        <v>-0.358305821906235</v>
      </c>
      <c r="AE516" t="s">
        <v>4485</v>
      </c>
      <c r="AF516" s="200" t="s">
        <v>4485</v>
      </c>
      <c r="AG516" s="35">
        <v>45390</v>
      </c>
      <c r="AH516" s="35">
        <v>45407</v>
      </c>
      <c r="AI516" s="36">
        <v>364.85</v>
      </c>
      <c r="AK516" s="81" cm="1">
        <f t="array" ref="AK516">INDEX($AG$466:$AG$918, ROWS($AG$466:$AG$918) - ROW() + ROW($AG$466))</f>
        <v>44823</v>
      </c>
      <c r="AL516" s="3" cm="1">
        <f t="array" ref="AL516">INDEX($AH$466:$AH$918, ROWS($AH$466:$AH$918) - ROW() + ROW($AH$466))</f>
        <v>44833</v>
      </c>
      <c r="AM516" s="78" cm="1">
        <f t="array" ref="AM516">INDEX($AI$466:$AI$918, ROWS($AI$466:$AI$918) - ROW() + ROW($AI$466))</f>
        <v>171.2</v>
      </c>
      <c r="AO516">
        <f t="shared" si="10"/>
        <v>-1.0404624277456713</v>
      </c>
      <c r="AP516">
        <f t="shared" si="2"/>
        <v>1</v>
      </c>
      <c r="AQ516" t="str">
        <f t="shared" si="36"/>
        <v/>
      </c>
      <c r="AR516" t="str">
        <f t="shared" si="11"/>
        <v/>
      </c>
      <c r="AS516" t="str">
        <f t="shared" si="12"/>
        <v/>
      </c>
      <c r="AT516">
        <v>-1.3094417643004863</v>
      </c>
      <c r="AU516" t="s">
        <v>4485</v>
      </c>
      <c r="AV516" s="200" t="s">
        <v>4485</v>
      </c>
      <c r="AW516" s="35">
        <v>45390</v>
      </c>
      <c r="AX516" s="35">
        <v>45407</v>
      </c>
      <c r="AY516" s="36">
        <v>224.05</v>
      </c>
      <c r="BA516" s="81" cm="1">
        <f t="array" ref="BA516">INDEX($AW$466:$AW$918, ROWS($AW$466:$AW$918) - ROW() + ROW($AW$466))</f>
        <v>44823</v>
      </c>
      <c r="BB516" s="3" cm="1">
        <f t="array" ref="BB516">INDEX($AX$466:$AX$918, ROWS($AX$466:$AX$918) - ROW() + ROW($AX$466))</f>
        <v>44833</v>
      </c>
      <c r="BC516" s="78" cm="1">
        <f t="array" ref="BC516">INDEX($AY$466:$AY$918, ROWS($AY$466:$AY$918) - ROW() + ROW($AY$466))</f>
        <v>110.85</v>
      </c>
      <c r="BE516">
        <f t="shared" si="13"/>
        <v>-0.49371633752245186</v>
      </c>
      <c r="BF516">
        <f t="shared" si="3"/>
        <v>1</v>
      </c>
      <c r="BG516" t="str">
        <f t="shared" si="37"/>
        <v/>
      </c>
      <c r="BH516" t="str">
        <f t="shared" si="14"/>
        <v/>
      </c>
      <c r="BI516" t="str">
        <f t="shared" si="15"/>
        <v/>
      </c>
      <c r="BJ516">
        <v>4.6395673117552692</v>
      </c>
      <c r="BK516" t="s">
        <v>4485</v>
      </c>
      <c r="BL516" s="200" t="s">
        <v>4485</v>
      </c>
      <c r="BM516" s="212">
        <v>45390</v>
      </c>
      <c r="BN516" s="49">
        <v>45407</v>
      </c>
      <c r="BO516" s="50">
        <v>1523.65</v>
      </c>
      <c r="BQ516" s="81" cm="1">
        <f t="array" ref="BQ516">INDEX($AW$466:$AW$918, ROWS($AW$466:$AW$918) - ROW() + ROW($AW$466))</f>
        <v>44823</v>
      </c>
      <c r="BR516" s="3" cm="1">
        <f t="array" ref="BR516">INDEX($AX$466:$AX$918, ROWS($AX$466:$AX$918) - ROW() + ROW($AX$466))</f>
        <v>44833</v>
      </c>
      <c r="BS516" s="78" cm="1">
        <f t="array" ref="BS516">INDEX($BO$466:$BO$918, ROWS($BO$466:$BO$918) - ROW() + ROW($BO$466))</f>
        <v>1302.75</v>
      </c>
      <c r="BU516">
        <f t="shared" si="24"/>
        <v>2.0084566596194575</v>
      </c>
      <c r="BV516">
        <f t="shared" si="16"/>
        <v>1</v>
      </c>
      <c r="BW516" t="str">
        <f t="shared" si="38"/>
        <v/>
      </c>
      <c r="BX516" t="str">
        <f t="shared" si="17"/>
        <v/>
      </c>
      <c r="BY516" t="str">
        <f t="shared" si="25"/>
        <v/>
      </c>
      <c r="BZ516">
        <v>-0.89655837269834704</v>
      </c>
      <c r="CA516" t="s">
        <v>4485</v>
      </c>
      <c r="CB516" s="200" t="s">
        <v>4485</v>
      </c>
      <c r="CC516" s="212">
        <v>45390</v>
      </c>
      <c r="CD516" s="49">
        <v>45407</v>
      </c>
      <c r="CE516" s="50">
        <v>2017.05</v>
      </c>
      <c r="CG516" s="81" cm="1">
        <f t="array" ref="CG516">INDEX($AW$466:$AW$918, ROWS($AW$466:$AW$918) - ROW() + ROW($AW$466))</f>
        <v>44823</v>
      </c>
      <c r="CH516" s="3" cm="1">
        <f t="array" ref="CH516">INDEX($AX$466:$AX$918, ROWS($AX$466:$AX$918) - ROW() + ROW($AX$466))</f>
        <v>44833</v>
      </c>
      <c r="CI516" s="78" cm="1">
        <f t="array" ref="CI516">INDEX($CE$466:$CE$918, ROWS($CE$466:$CE$918) - ROW() + ROW($CE$466))</f>
        <v>1717.6</v>
      </c>
      <c r="CK516">
        <f t="shared" si="33"/>
        <v>2.6290630975143405</v>
      </c>
      <c r="CL516">
        <f t="shared" si="18"/>
        <v>1</v>
      </c>
      <c r="CM516" t="str">
        <f t="shared" si="39"/>
        <v/>
      </c>
      <c r="CN516" t="str">
        <f t="shared" si="19"/>
        <v/>
      </c>
      <c r="CO516" t="str">
        <f t="shared" si="26"/>
        <v/>
      </c>
      <c r="CP516">
        <v>-1.1854310523664167</v>
      </c>
      <c r="CQ516" t="s">
        <v>4485</v>
      </c>
      <c r="CR516" s="200" t="s">
        <v>4485</v>
      </c>
      <c r="CS516" s="212">
        <v>45390</v>
      </c>
      <c r="CT516" s="49">
        <v>45407</v>
      </c>
      <c r="CU516" s="53">
        <v>920.15</v>
      </c>
      <c r="CW516" s="81" cm="1">
        <f t="array" ref="CW516">INDEX($AW$466:$AW$918, ROWS($AW$466:$AW$918) - ROW() + ROW($AW$466))</f>
        <v>44823</v>
      </c>
      <c r="CX516" s="3" cm="1">
        <f t="array" ref="CX516">INDEX($AX$466:$AX$918, ROWS($AX$466:$AX$918) - ROW() + ROW($AX$466))</f>
        <v>44833</v>
      </c>
      <c r="CY516" s="78" cm="1">
        <f t="array" ref="CY516">INDEX($CU$466:$CU$918, ROWS($CU$466:$CU$918) - ROW() + ROW($CU$466))</f>
        <v>385.75</v>
      </c>
      <c r="DA516">
        <f t="shared" si="27"/>
        <v>-1.1657699205739205</v>
      </c>
      <c r="DB516">
        <f t="shared" si="20"/>
        <v>1</v>
      </c>
      <c r="DC516" t="str">
        <f t="shared" si="40"/>
        <v/>
      </c>
      <c r="DD516" t="str">
        <f t="shared" si="42"/>
        <v/>
      </c>
      <c r="DE516" t="str">
        <f t="shared" si="43"/>
        <v/>
      </c>
      <c r="DF516">
        <v>-1.0151631971215742</v>
      </c>
      <c r="DG516" t="s">
        <v>4485</v>
      </c>
      <c r="DH516" s="200" t="s">
        <v>4485</v>
      </c>
      <c r="DI516" s="212">
        <v>45390</v>
      </c>
      <c r="DJ516" s="49">
        <v>45407</v>
      </c>
      <c r="DK516" s="53">
        <v>594.65</v>
      </c>
      <c r="DM516" s="81" cm="1">
        <f t="array" ref="DM516">INDEX($AW$466:$AW$918, ROWS($AW$466:$AW$918) - ROW() + ROW($AW$466))</f>
        <v>44823</v>
      </c>
      <c r="DN516" s="3" cm="1">
        <f t="array" ref="DN516">INDEX($AX$466:$AX$918, ROWS($AX$466:$AX$918) - ROW() + ROW($AX$466))</f>
        <v>44833</v>
      </c>
      <c r="DO516" s="78" cm="1">
        <f t="array" ref="DO516">INDEX($DK$466:$DK$918, ROWS($DK$466:$DK$918) - ROW() + ROW($DK$466))</f>
        <v>321.3</v>
      </c>
      <c r="DQ516">
        <f t="shared" si="30"/>
        <v>-0.29480217222652866</v>
      </c>
      <c r="DR516">
        <f t="shared" si="22"/>
        <v>1</v>
      </c>
      <c r="DS516" t="str">
        <f t="shared" si="41"/>
        <v/>
      </c>
      <c r="DT516" t="str">
        <f t="shared" si="31"/>
        <v/>
      </c>
      <c r="DU516" t="str">
        <f t="shared" si="32"/>
        <v/>
      </c>
      <c r="DV516">
        <v>-0.96256684491979227</v>
      </c>
      <c r="DW516" t="s">
        <v>4485</v>
      </c>
      <c r="DX516" s="200" t="s">
        <v>4485</v>
      </c>
    </row>
    <row r="517" spans="1:128" ht="15.75" thickBot="1" x14ac:dyDescent="0.3">
      <c r="A517" s="42">
        <v>45387</v>
      </c>
      <c r="B517" s="35">
        <v>45407</v>
      </c>
      <c r="C517" s="36">
        <v>158.6</v>
      </c>
      <c r="E517" s="81" cm="1">
        <f t="array" ref="E517">INDEX($A$466:$A$918, ROWS($A$466:$A$918) - ROW() + ROW($A$466))</f>
        <v>44824</v>
      </c>
      <c r="F517" s="44" cm="1">
        <f t="array" ref="F517">INDEX($B$466:$B$918, ROWS($B$466:$B$918) - ROW() + ROW($B$466))</f>
        <v>44833</v>
      </c>
      <c r="G517" s="45" cm="1">
        <f t="array" ref="G517">INDEX($C$466:$C$918, ROWS($C$466:$C$918) - ROW() + ROW($C$466))</f>
        <v>185.3</v>
      </c>
      <c r="I517">
        <f t="shared" si="4"/>
        <v>2.5740381954054832</v>
      </c>
      <c r="J517">
        <f t="shared" si="0"/>
        <v>2</v>
      </c>
      <c r="K517" t="str">
        <f t="shared" si="34"/>
        <v/>
      </c>
      <c r="L517" t="str">
        <f t="shared" si="5"/>
        <v/>
      </c>
      <c r="M517" t="str">
        <f t="shared" si="6"/>
        <v/>
      </c>
      <c r="N517">
        <v>2.4153248195446944</v>
      </c>
      <c r="O517" t="s">
        <v>4485</v>
      </c>
      <c r="P517" s="200" t="s">
        <v>4485</v>
      </c>
      <c r="Q517" s="35">
        <v>45387</v>
      </c>
      <c r="R517" s="35">
        <v>45407</v>
      </c>
      <c r="S517" s="37">
        <v>34246.550000000003</v>
      </c>
      <c r="U517" s="81" cm="1">
        <f t="array" ref="U517">INDEX($Q$466:$Q$918, ROWS($Q$466:$Q$918) - ROW() + ROW($Q$466))</f>
        <v>44824</v>
      </c>
      <c r="V517" s="3" cm="1">
        <f t="array" ref="V517">INDEX($R$466:$R$918, ROWS($R$466:$R$918) - ROW() + ROW($R$466))</f>
        <v>44833</v>
      </c>
      <c r="W517" s="78" cm="1">
        <f t="array" ref="W517">INDEX($S$466:$S$918, ROWS($S$466:$S$918) - ROW() + ROW($S$466))</f>
        <v>50388.35</v>
      </c>
      <c r="Y517">
        <f t="shared" si="7"/>
        <v>3.5460388079177578</v>
      </c>
      <c r="Z517">
        <f t="shared" si="1"/>
        <v>2</v>
      </c>
      <c r="AA517" t="str">
        <f t="shared" si="35"/>
        <v/>
      </c>
      <c r="AB517" t="str">
        <f t="shared" si="8"/>
        <v/>
      </c>
      <c r="AC517" t="str">
        <f t="shared" si="9"/>
        <v/>
      </c>
      <c r="AD517">
        <v>3.5307675148006155</v>
      </c>
      <c r="AE517" t="s">
        <v>4485</v>
      </c>
      <c r="AF517" s="200" t="s">
        <v>4485</v>
      </c>
      <c r="AG517" s="35">
        <v>45387</v>
      </c>
      <c r="AH517" s="35">
        <v>45407</v>
      </c>
      <c r="AI517" s="36">
        <v>355.25</v>
      </c>
      <c r="AK517" s="81" cm="1">
        <f t="array" ref="AK517">INDEX($AG$466:$AG$918, ROWS($AG$466:$AG$918) - ROW() + ROW($AG$466))</f>
        <v>44824</v>
      </c>
      <c r="AL517" s="3" cm="1">
        <f t="array" ref="AL517">INDEX($AH$466:$AH$918, ROWS($AH$466:$AH$918) - ROW() + ROW($AH$466))</f>
        <v>44833</v>
      </c>
      <c r="AM517" s="78" cm="1">
        <f t="array" ref="AM517">INDEX($AI$466:$AI$918, ROWS($AI$466:$AI$918) - ROW() + ROW($AI$466))</f>
        <v>171.95</v>
      </c>
      <c r="AO517">
        <f t="shared" si="10"/>
        <v>0.43808411214953275</v>
      </c>
      <c r="AP517">
        <f t="shared" si="2"/>
        <v>2</v>
      </c>
      <c r="AQ517" t="str">
        <f t="shared" si="36"/>
        <v/>
      </c>
      <c r="AR517" t="str">
        <f t="shared" si="11"/>
        <v/>
      </c>
      <c r="AS517" t="str">
        <f t="shared" si="12"/>
        <v/>
      </c>
      <c r="AT517">
        <v>-1.1173184357541861</v>
      </c>
      <c r="AU517" t="s">
        <v>4485</v>
      </c>
      <c r="AV517" s="200" t="s">
        <v>4485</v>
      </c>
      <c r="AW517" s="35">
        <v>45387</v>
      </c>
      <c r="AX517" s="35">
        <v>45407</v>
      </c>
      <c r="AY517" s="36">
        <v>225.4</v>
      </c>
      <c r="BA517" s="81" cm="1">
        <f t="array" ref="BA517">INDEX($AW$466:$AW$918, ROWS($AW$466:$AW$918) - ROW() + ROW($AW$466))</f>
        <v>44824</v>
      </c>
      <c r="BB517" s="3" cm="1">
        <f t="array" ref="BB517">INDEX($AX$466:$AX$918, ROWS($AX$466:$AX$918) - ROW() + ROW($AX$466))</f>
        <v>44833</v>
      </c>
      <c r="BC517" s="78" cm="1">
        <f t="array" ref="BC517">INDEX($AY$466:$AY$918, ROWS($AY$466:$AY$918) - ROW() + ROW($AY$466))</f>
        <v>110.4</v>
      </c>
      <c r="BE517">
        <f t="shared" si="13"/>
        <v>-0.40595399188090991</v>
      </c>
      <c r="BF517">
        <f t="shared" si="3"/>
        <v>2</v>
      </c>
      <c r="BG517" t="str">
        <f t="shared" si="37"/>
        <v/>
      </c>
      <c r="BH517" t="str">
        <f t="shared" si="14"/>
        <v/>
      </c>
      <c r="BI517" t="str">
        <f t="shared" si="15"/>
        <v/>
      </c>
      <c r="BJ517">
        <v>-3.113390405427229</v>
      </c>
      <c r="BK517" t="s">
        <v>4485</v>
      </c>
      <c r="BL517" s="200" t="s">
        <v>4485</v>
      </c>
      <c r="BM517" s="212">
        <v>45387</v>
      </c>
      <c r="BN517" s="49">
        <v>45407</v>
      </c>
      <c r="BO517" s="50">
        <v>1490</v>
      </c>
      <c r="BQ517" s="81" cm="1">
        <f t="array" ref="BQ517">INDEX($AW$466:$AW$918, ROWS($AW$466:$AW$918) - ROW() + ROW($AW$466))</f>
        <v>44824</v>
      </c>
      <c r="BR517" s="3" cm="1">
        <f t="array" ref="BR517">INDEX($AX$466:$AX$918, ROWS($AX$466:$AX$918) - ROW() + ROW($AX$466))</f>
        <v>44833</v>
      </c>
      <c r="BS517" s="78" cm="1">
        <f t="array" ref="BS517">INDEX($BO$466:$BO$918, ROWS($BO$466:$BO$918) - ROW() + ROW($BO$466))</f>
        <v>1313.25</v>
      </c>
      <c r="BU517">
        <f t="shared" si="24"/>
        <v>0.80598733448474369</v>
      </c>
      <c r="BV517">
        <f t="shared" si="16"/>
        <v>2</v>
      </c>
      <c r="BW517" t="str">
        <f t="shared" si="38"/>
        <v/>
      </c>
      <c r="BX517" t="str">
        <f t="shared" si="17"/>
        <v/>
      </c>
      <c r="BY517" t="str">
        <f t="shared" si="25"/>
        <v/>
      </c>
      <c r="BZ517">
        <v>-0.51556420233462597</v>
      </c>
      <c r="CA517" t="s">
        <v>4485</v>
      </c>
      <c r="CB517" s="200" t="s">
        <v>4485</v>
      </c>
      <c r="CC517" s="212">
        <v>45387</v>
      </c>
      <c r="CD517" s="49">
        <v>45407</v>
      </c>
      <c r="CE517" s="50">
        <v>1994.45</v>
      </c>
      <c r="CG517" s="81" cm="1">
        <f t="array" ref="CG517">INDEX($AW$466:$AW$918, ROWS($AW$466:$AW$918) - ROW() + ROW($AW$466))</f>
        <v>44824</v>
      </c>
      <c r="CH517" s="3" cm="1">
        <f t="array" ref="CH517">INDEX($AX$466:$AX$918, ROWS($AX$466:$AX$918) - ROW() + ROW($AX$466))</f>
        <v>44833</v>
      </c>
      <c r="CI517" s="78" cm="1">
        <f t="array" ref="CI517">INDEX($CE$466:$CE$918, ROWS($CE$466:$CE$918) - ROW() + ROW($CE$466))</f>
        <v>1682.4</v>
      </c>
      <c r="CK517">
        <f t="shared" si="33"/>
        <v>-2.0493712156497335</v>
      </c>
      <c r="CL517">
        <f t="shared" si="18"/>
        <v>2</v>
      </c>
      <c r="CM517" t="str">
        <f t="shared" si="39"/>
        <v/>
      </c>
      <c r="CN517" t="str">
        <f t="shared" si="19"/>
        <v/>
      </c>
      <c r="CO517" t="str">
        <f t="shared" si="26"/>
        <v/>
      </c>
      <c r="CP517">
        <v>3.0411180757580194</v>
      </c>
      <c r="CQ517" t="s">
        <v>4485</v>
      </c>
      <c r="CR517" s="200" t="s">
        <v>4485</v>
      </c>
      <c r="CS517" s="212">
        <v>45387</v>
      </c>
      <c r="CT517" s="49">
        <v>45407</v>
      </c>
      <c r="CU517" s="53">
        <v>907.8</v>
      </c>
      <c r="CW517" s="81" cm="1">
        <f t="array" ref="CW517">INDEX($AW$466:$AW$918, ROWS($AW$466:$AW$918) - ROW() + ROW($AW$466))</f>
        <v>44824</v>
      </c>
      <c r="CX517" s="3" cm="1">
        <f t="array" ref="CX517">INDEX($AX$466:$AX$918, ROWS($AX$466:$AX$918) - ROW() + ROW($AX$466))</f>
        <v>44833</v>
      </c>
      <c r="CY517" s="78" cm="1">
        <f t="array" ref="CY517">INDEX($CU$466:$CU$918, ROWS($CU$466:$CU$918) - ROW() + ROW($CU$466))</f>
        <v>392.8</v>
      </c>
      <c r="DA517">
        <f t="shared" si="27"/>
        <v>1.8276085547634509</v>
      </c>
      <c r="DB517">
        <f t="shared" si="20"/>
        <v>2</v>
      </c>
      <c r="DC517" t="str">
        <f t="shared" si="40"/>
        <v/>
      </c>
      <c r="DD517" t="str">
        <f t="shared" si="42"/>
        <v/>
      </c>
      <c r="DE517" t="str">
        <f t="shared" si="43"/>
        <v/>
      </c>
      <c r="DF517">
        <v>1.7655458912112194</v>
      </c>
      <c r="DG517" t="s">
        <v>4485</v>
      </c>
      <c r="DH517" s="200" t="s">
        <v>4485</v>
      </c>
      <c r="DI517" s="212">
        <v>45387</v>
      </c>
      <c r="DJ517" s="49">
        <v>45407</v>
      </c>
      <c r="DK517" s="53">
        <v>593.20000000000005</v>
      </c>
      <c r="DM517" s="81" cm="1">
        <f t="array" ref="DM517">INDEX($AW$466:$AW$918, ROWS($AW$466:$AW$918) - ROW() + ROW($AW$466))</f>
        <v>44824</v>
      </c>
      <c r="DN517" s="3" cm="1">
        <f t="array" ref="DN517">INDEX($AX$466:$AX$918, ROWS($AX$466:$AX$918) - ROW() + ROW($AX$466))</f>
        <v>44833</v>
      </c>
      <c r="DO517" s="78" cm="1">
        <f t="array" ref="DO517">INDEX($DK$466:$DK$918, ROWS($DK$466:$DK$918) - ROW() + ROW($DK$466))</f>
        <v>323.25</v>
      </c>
      <c r="DQ517">
        <f t="shared" si="30"/>
        <v>0.60690943043883872</v>
      </c>
      <c r="DR517">
        <f t="shared" si="22"/>
        <v>2</v>
      </c>
      <c r="DS517" t="str">
        <f t="shared" si="41"/>
        <v/>
      </c>
      <c r="DT517" t="str">
        <f t="shared" si="31"/>
        <v/>
      </c>
      <c r="DU517" t="str">
        <f t="shared" si="32"/>
        <v/>
      </c>
      <c r="DV517">
        <v>-2.6997840172776968E-2</v>
      </c>
      <c r="DW517" t="s">
        <v>4485</v>
      </c>
      <c r="DX517" s="200" t="s">
        <v>4485</v>
      </c>
    </row>
    <row r="518" spans="1:128" ht="15.75" thickBot="1" x14ac:dyDescent="0.3">
      <c r="A518" s="42">
        <v>45386</v>
      </c>
      <c r="B518" s="35">
        <v>45407</v>
      </c>
      <c r="C518" s="36">
        <v>154.65</v>
      </c>
      <c r="E518" s="81" cm="1">
        <f t="array" ref="E518">INDEX($A$466:$A$918, ROWS($A$466:$A$918) - ROW() + ROW($A$466))</f>
        <v>44825</v>
      </c>
      <c r="F518" s="44" cm="1">
        <f t="array" ref="F518">INDEX($B$466:$B$918, ROWS($B$466:$B$918) - ROW() + ROW($B$466))</f>
        <v>44833</v>
      </c>
      <c r="G518" s="45" cm="1">
        <f t="array" ref="G518">INDEX($C$466:$C$918, ROWS($C$466:$C$918) - ROW() + ROW($C$466))</f>
        <v>187.15</v>
      </c>
      <c r="I518">
        <f t="shared" si="4"/>
        <v>0.99838100377765471</v>
      </c>
      <c r="J518">
        <f t="shared" si="0"/>
        <v>3</v>
      </c>
      <c r="K518" t="str">
        <f t="shared" si="34"/>
        <v/>
      </c>
      <c r="L518" t="str">
        <f t="shared" si="5"/>
        <v/>
      </c>
      <c r="M518" t="str">
        <f t="shared" si="6"/>
        <v/>
      </c>
      <c r="N518">
        <v>1.0029818378964612</v>
      </c>
      <c r="O518" t="s">
        <v>4485</v>
      </c>
      <c r="P518" s="200" t="s">
        <v>4485</v>
      </c>
      <c r="Q518" s="35">
        <v>45386</v>
      </c>
      <c r="R518" s="35">
        <v>45407</v>
      </c>
      <c r="S518" s="37">
        <v>34644</v>
      </c>
      <c r="U518" s="81" cm="1">
        <f t="array" ref="U518">INDEX($Q$466:$Q$918, ROWS($Q$466:$Q$918) - ROW() + ROW($Q$466))</f>
        <v>44825</v>
      </c>
      <c r="V518" s="3" cm="1">
        <f t="array" ref="V518">INDEX($R$466:$R$918, ROWS($R$466:$R$918) - ROW() + ROW($R$466))</f>
        <v>44833</v>
      </c>
      <c r="W518" s="78" cm="1">
        <f t="array" ref="W518">INDEX($S$466:$S$918, ROWS($S$466:$S$918) - ROW() + ROW($S$466))</f>
        <v>51129.15</v>
      </c>
      <c r="Y518">
        <f t="shared" si="7"/>
        <v>1.47018110337013</v>
      </c>
      <c r="Z518">
        <f t="shared" si="1"/>
        <v>3</v>
      </c>
      <c r="AA518" t="str">
        <f t="shared" si="35"/>
        <v/>
      </c>
      <c r="AB518" t="str">
        <f t="shared" si="8"/>
        <v/>
      </c>
      <c r="AC518" t="str">
        <f t="shared" si="9"/>
        <v/>
      </c>
      <c r="AD518">
        <v>1.5580240073318836</v>
      </c>
      <c r="AE518" t="s">
        <v>4485</v>
      </c>
      <c r="AF518" s="200" t="s">
        <v>4485</v>
      </c>
      <c r="AG518" s="35">
        <v>45386</v>
      </c>
      <c r="AH518" s="35">
        <v>45407</v>
      </c>
      <c r="AI518" s="36">
        <v>356</v>
      </c>
      <c r="AK518" s="81" cm="1">
        <f t="array" ref="AK518">INDEX($AG$466:$AG$918, ROWS($AG$466:$AG$918) - ROW() + ROW($AG$466))</f>
        <v>44825</v>
      </c>
      <c r="AL518" s="3" cm="1">
        <f t="array" ref="AL518">INDEX($AH$466:$AH$918, ROWS($AH$466:$AH$918) - ROW() + ROW($AH$466))</f>
        <v>44833</v>
      </c>
      <c r="AM518" s="78" cm="1">
        <f t="array" ref="AM518">INDEX($AI$466:$AI$918, ROWS($AI$466:$AI$918) - ROW() + ROW($AI$466))</f>
        <v>169.05</v>
      </c>
      <c r="AO518">
        <f t="shared" si="10"/>
        <v>-1.6865367839488092</v>
      </c>
      <c r="AP518">
        <f t="shared" si="2"/>
        <v>3</v>
      </c>
      <c r="AQ518" t="str">
        <f t="shared" si="36"/>
        <v/>
      </c>
      <c r="AR518" t="str">
        <f t="shared" si="11"/>
        <v/>
      </c>
      <c r="AS518" t="str">
        <f t="shared" si="12"/>
        <v/>
      </c>
      <c r="AT518">
        <v>-1.5536723163841728</v>
      </c>
      <c r="AU518" t="s">
        <v>4485</v>
      </c>
      <c r="AV518" s="200" t="s">
        <v>4485</v>
      </c>
      <c r="AW518" s="35">
        <v>45386</v>
      </c>
      <c r="AX518" s="35">
        <v>45407</v>
      </c>
      <c r="AY518" s="36">
        <v>221.5</v>
      </c>
      <c r="BA518" s="81" cm="1">
        <f t="array" ref="BA518">INDEX($AW$466:$AW$918, ROWS($AW$466:$AW$918) - ROW() + ROW($AW$466))</f>
        <v>44825</v>
      </c>
      <c r="BB518" s="3" cm="1">
        <f t="array" ref="BB518">INDEX($AX$466:$AX$918, ROWS($AX$466:$AX$918) - ROW() + ROW($AX$466))</f>
        <v>44833</v>
      </c>
      <c r="BC518" s="78" cm="1">
        <f t="array" ref="BC518">INDEX($AY$466:$AY$918, ROWS($AY$466:$AY$918) - ROW() + ROW($AY$466))</f>
        <v>108.85</v>
      </c>
      <c r="BE518">
        <f t="shared" si="13"/>
        <v>-1.4039855072463869</v>
      </c>
      <c r="BF518">
        <f t="shared" si="3"/>
        <v>3</v>
      </c>
      <c r="BG518" t="str">
        <f t="shared" si="37"/>
        <v/>
      </c>
      <c r="BH518" t="str">
        <f t="shared" si="14"/>
        <v/>
      </c>
      <c r="BI518" t="str">
        <f t="shared" si="15"/>
        <v/>
      </c>
      <c r="BJ518">
        <v>0.1041970574750969</v>
      </c>
      <c r="BK518" t="s">
        <v>4485</v>
      </c>
      <c r="BL518" s="200" t="s">
        <v>4485</v>
      </c>
      <c r="BM518" s="212">
        <v>45386</v>
      </c>
      <c r="BN518" s="49">
        <v>45407</v>
      </c>
      <c r="BO518" s="50">
        <v>1469.3</v>
      </c>
      <c r="BQ518" s="81" cm="1">
        <f t="array" ref="BQ518">INDEX($AW$466:$AW$918, ROWS($AW$466:$AW$918) - ROW() + ROW($AW$466))</f>
        <v>44825</v>
      </c>
      <c r="BR518" s="3" cm="1">
        <f t="array" ref="BR518">INDEX($AX$466:$AX$918, ROWS($AX$466:$AX$918) - ROW() + ROW($AX$466))</f>
        <v>44833</v>
      </c>
      <c r="BS518" s="78" cm="1">
        <f t="array" ref="BS518">INDEX($BO$466:$BO$918, ROWS($BO$466:$BO$918) - ROW() + ROW($BO$466))</f>
        <v>1306.8499999999999</v>
      </c>
      <c r="BU518">
        <f t="shared" si="24"/>
        <v>-0.48734056729488606</v>
      </c>
      <c r="BV518">
        <f t="shared" si="16"/>
        <v>3</v>
      </c>
      <c r="BW518" t="str">
        <f t="shared" si="38"/>
        <v/>
      </c>
      <c r="BX518" t="str">
        <f t="shared" si="17"/>
        <v/>
      </c>
      <c r="BY518" t="str">
        <f t="shared" si="25"/>
        <v/>
      </c>
      <c r="BZ518">
        <v>-0.28356311723869082</v>
      </c>
      <c r="CA518" t="s">
        <v>4485</v>
      </c>
      <c r="CB518" s="200" t="s">
        <v>4485</v>
      </c>
      <c r="CC518" s="212">
        <v>45386</v>
      </c>
      <c r="CD518" s="49">
        <v>45407</v>
      </c>
      <c r="CE518" s="50">
        <v>2031.2</v>
      </c>
      <c r="CG518" s="81" cm="1">
        <f t="array" ref="CG518">INDEX($AW$466:$AW$918, ROWS($AW$466:$AW$918) - ROW() + ROW($AW$466))</f>
        <v>44825</v>
      </c>
      <c r="CH518" s="3" cm="1">
        <f t="array" ref="CH518">INDEX($AX$466:$AX$918, ROWS($AX$466:$AX$918) - ROW() + ROW($AX$466))</f>
        <v>44833</v>
      </c>
      <c r="CI518" s="78" cm="1">
        <f t="array" ref="CI518">INDEX($CE$466:$CE$918, ROWS($CE$466:$CE$918) - ROW() + ROW($CE$466))</f>
        <v>1659.45</v>
      </c>
      <c r="CK518">
        <f t="shared" si="33"/>
        <v>-1.3641226818830268</v>
      </c>
      <c r="CL518">
        <f t="shared" si="18"/>
        <v>3</v>
      </c>
      <c r="CM518" t="str">
        <f t="shared" si="39"/>
        <v/>
      </c>
      <c r="CN518" t="str">
        <f t="shared" si="19"/>
        <v/>
      </c>
      <c r="CO518" t="str">
        <f t="shared" si="26"/>
        <v/>
      </c>
      <c r="CP518">
        <v>-2.2586372500509331</v>
      </c>
      <c r="CQ518" t="s">
        <v>4485</v>
      </c>
      <c r="CR518" s="200" t="s">
        <v>4485</v>
      </c>
      <c r="CS518" s="212">
        <v>45386</v>
      </c>
      <c r="CT518" s="49">
        <v>45407</v>
      </c>
      <c r="CU518" s="53">
        <v>893.2</v>
      </c>
      <c r="CW518" s="81" cm="1">
        <f t="array" ref="CW518">INDEX($AW$466:$AW$918, ROWS($AW$466:$AW$918) - ROW() + ROW($AW$466))</f>
        <v>44825</v>
      </c>
      <c r="CX518" s="3" cm="1">
        <f t="array" ref="CX518">INDEX($AX$466:$AX$918, ROWS($AX$466:$AX$918) - ROW() + ROW($AX$466))</f>
        <v>44833</v>
      </c>
      <c r="CY518" s="78" cm="1">
        <f t="array" ref="CY518">INDEX($CU$466:$CU$918, ROWS($CU$466:$CU$918) - ROW() + ROW($CU$466))</f>
        <v>380.45</v>
      </c>
      <c r="DA518">
        <f t="shared" si="27"/>
        <v>-3.1440936863543842</v>
      </c>
      <c r="DB518">
        <f t="shared" si="20"/>
        <v>3</v>
      </c>
      <c r="DC518" t="str">
        <f t="shared" si="40"/>
        <v/>
      </c>
      <c r="DD518" t="str">
        <f t="shared" si="42"/>
        <v/>
      </c>
      <c r="DE518" t="str">
        <f t="shared" si="43"/>
        <v/>
      </c>
      <c r="DF518">
        <v>-3.1126419186120651</v>
      </c>
      <c r="DG518" t="s">
        <v>4485</v>
      </c>
      <c r="DH518" s="200" t="s">
        <v>4485</v>
      </c>
      <c r="DI518" s="212">
        <v>45386</v>
      </c>
      <c r="DJ518" s="49">
        <v>45407</v>
      </c>
      <c r="DK518" s="53">
        <v>601.9</v>
      </c>
      <c r="DM518" s="81" cm="1">
        <f t="array" ref="DM518">INDEX($AW$466:$AW$918, ROWS($AW$466:$AW$918) - ROW() + ROW($AW$466))</f>
        <v>44825</v>
      </c>
      <c r="DN518" s="3" cm="1">
        <f t="array" ref="DN518">INDEX($AX$466:$AX$918, ROWS($AX$466:$AX$918) - ROW() + ROW($AX$466))</f>
        <v>44833</v>
      </c>
      <c r="DO518" s="78" cm="1">
        <f t="array" ref="DO518">INDEX($DK$466:$DK$918, ROWS($DK$466:$DK$918) - ROW() + ROW($DK$466))</f>
        <v>320.55</v>
      </c>
      <c r="DQ518">
        <f t="shared" si="30"/>
        <v>-0.83526682134570407</v>
      </c>
      <c r="DR518">
        <f t="shared" si="22"/>
        <v>3</v>
      </c>
      <c r="DS518" t="str">
        <f t="shared" si="41"/>
        <v/>
      </c>
      <c r="DT518" t="str">
        <f t="shared" si="31"/>
        <v/>
      </c>
      <c r="DU518" t="str">
        <f t="shared" si="32"/>
        <v/>
      </c>
      <c r="DV518">
        <v>8.1015392924658758E-2</v>
      </c>
      <c r="DW518" t="s">
        <v>4485</v>
      </c>
      <c r="DX518" s="200" t="s">
        <v>4485</v>
      </c>
    </row>
    <row r="519" spans="1:128" ht="15.75" thickBot="1" x14ac:dyDescent="0.3">
      <c r="A519" s="42">
        <v>45385</v>
      </c>
      <c r="B519" s="35">
        <v>45407</v>
      </c>
      <c r="C519" s="36">
        <v>150.85</v>
      </c>
      <c r="E519" s="81" cm="1">
        <f t="array" ref="E519">INDEX($A$466:$A$918, ROWS($A$466:$A$918) - ROW() + ROW($A$466))</f>
        <v>44826</v>
      </c>
      <c r="F519" s="44" cm="1">
        <f t="array" ref="F519">INDEX($B$466:$B$918, ROWS($B$466:$B$918) - ROW() + ROW($B$466))</f>
        <v>44833</v>
      </c>
      <c r="G519" s="45" cm="1">
        <f t="array" ref="G519">INDEX($C$466:$C$918, ROWS($C$466:$C$918) - ROW() + ROW($C$466))</f>
        <v>180.7</v>
      </c>
      <c r="I519">
        <f t="shared" si="4"/>
        <v>-3.4464333422388549</v>
      </c>
      <c r="J519">
        <f t="shared" si="0"/>
        <v>4</v>
      </c>
      <c r="K519">
        <f t="shared" si="34"/>
        <v>-1.3107591480065568</v>
      </c>
      <c r="L519" t="str">
        <f t="shared" si="5"/>
        <v/>
      </c>
      <c r="M519" t="str">
        <f t="shared" si="6"/>
        <v/>
      </c>
      <c r="N519">
        <v>-3.4621578099839061</v>
      </c>
      <c r="O519">
        <v>-1.5868673050615627</v>
      </c>
      <c r="P519" s="200" t="s">
        <v>4485</v>
      </c>
      <c r="Q519" s="35">
        <v>45385</v>
      </c>
      <c r="R519" s="35">
        <v>45407</v>
      </c>
      <c r="S519" s="37">
        <v>34865.699999999997</v>
      </c>
      <c r="U519" s="81" cm="1">
        <f t="array" ref="U519">INDEX($Q$466:$Q$918, ROWS($Q$466:$Q$918) - ROW() + ROW($Q$466))</f>
        <v>44826</v>
      </c>
      <c r="V519" s="3" cm="1">
        <f t="array" ref="V519">INDEX($R$466:$R$918, ROWS($R$466:$R$918) - ROW() + ROW($R$466))</f>
        <v>44833</v>
      </c>
      <c r="W519" s="78" cm="1">
        <f t="array" ref="W519">INDEX($S$466:$S$918, ROWS($S$466:$S$918) - ROW() + ROW($S$466))</f>
        <v>53023.1</v>
      </c>
      <c r="Y519">
        <f t="shared" si="7"/>
        <v>3.7042469902198589</v>
      </c>
      <c r="Z519">
        <f t="shared" si="1"/>
        <v>4</v>
      </c>
      <c r="AA519">
        <f t="shared" si="35"/>
        <v>7.527498823796626</v>
      </c>
      <c r="AB519" t="str">
        <f t="shared" si="8"/>
        <v/>
      </c>
      <c r="AC519" t="str">
        <f t="shared" si="9"/>
        <v/>
      </c>
      <c r="AD519">
        <v>3.6616151740320744</v>
      </c>
      <c r="AE519">
        <v>7.7883010282196254</v>
      </c>
      <c r="AF519" s="200" t="s">
        <v>4485</v>
      </c>
      <c r="AG519" s="35">
        <v>45385</v>
      </c>
      <c r="AH519" s="35">
        <v>45407</v>
      </c>
      <c r="AI519" s="36">
        <v>353.85</v>
      </c>
      <c r="AK519" s="81" cm="1">
        <f t="array" ref="AK519">INDEX($AG$466:$AG$918, ROWS($AG$466:$AG$918) - ROW() + ROW($AG$466))</f>
        <v>44826</v>
      </c>
      <c r="AL519" s="3" cm="1">
        <f t="array" ref="AL519">INDEX($AH$466:$AH$918, ROWS($AH$466:$AH$918) - ROW() + ROW($AH$466))</f>
        <v>44833</v>
      </c>
      <c r="AM519" s="78" cm="1">
        <f t="array" ref="AM519">INDEX($AI$466:$AI$918, ROWS($AI$466:$AI$918) - ROW() + ROW($AI$466))</f>
        <v>168.9</v>
      </c>
      <c r="AO519">
        <f t="shared" si="10"/>
        <v>-8.8731144631769107E-2</v>
      </c>
      <c r="AP519">
        <f t="shared" si="2"/>
        <v>4</v>
      </c>
      <c r="AQ519">
        <f t="shared" si="36"/>
        <v>-3.6783575705731333</v>
      </c>
      <c r="AR519" t="str">
        <f t="shared" si="11"/>
        <v/>
      </c>
      <c r="AS519" t="str">
        <f t="shared" si="12"/>
        <v/>
      </c>
      <c r="AT519">
        <v>2.833572453371584</v>
      </c>
      <c r="AU519">
        <v>-9.2146928435718873</v>
      </c>
      <c r="AV519" s="200" t="s">
        <v>4485</v>
      </c>
      <c r="AW519" s="35">
        <v>45385</v>
      </c>
      <c r="AX519" s="35">
        <v>45407</v>
      </c>
      <c r="AY519" s="36">
        <v>222.95</v>
      </c>
      <c r="BA519" s="81" cm="1">
        <f t="array" ref="BA519">INDEX($AW$466:$AW$918, ROWS($AW$466:$AW$918) - ROW() + ROW($AW$466))</f>
        <v>44826</v>
      </c>
      <c r="BB519" s="3" cm="1">
        <f t="array" ref="BB519">INDEX($AX$466:$AX$918, ROWS($AX$466:$AX$918) - ROW() + ROW($AX$466))</f>
        <v>44833</v>
      </c>
      <c r="BC519" s="78" cm="1">
        <f t="array" ref="BC519">INDEX($AY$466:$AY$918, ROWS($AY$466:$AY$918) - ROW() + ROW($AY$466))</f>
        <v>110.45</v>
      </c>
      <c r="BE519">
        <f t="shared" si="13"/>
        <v>1.4699127239320244</v>
      </c>
      <c r="BF519">
        <f t="shared" si="3"/>
        <v>4</v>
      </c>
      <c r="BG519">
        <f t="shared" si="37"/>
        <v>-0.58505850585057739</v>
      </c>
      <c r="BH519" t="str">
        <f t="shared" si="14"/>
        <v/>
      </c>
      <c r="BI519" t="str">
        <f t="shared" si="15"/>
        <v/>
      </c>
      <c r="BJ519">
        <v>2.177533516529258</v>
      </c>
      <c r="BK519">
        <v>3.850873852143371</v>
      </c>
      <c r="BL519" s="200" t="s">
        <v>4485</v>
      </c>
      <c r="BM519" s="212">
        <v>45385</v>
      </c>
      <c r="BN519" s="49">
        <v>45407</v>
      </c>
      <c r="BO519" s="50">
        <v>1468.55</v>
      </c>
      <c r="BQ519" s="81" cm="1">
        <f t="array" ref="BQ519">INDEX($AW$466:$AW$918, ROWS($AW$466:$AW$918) - ROW() + ROW($AW$466))</f>
        <v>44826</v>
      </c>
      <c r="BR519" s="3" cm="1">
        <f t="array" ref="BR519">INDEX($AX$466:$AX$918, ROWS($AX$466:$AX$918) - ROW() + ROW($AX$466))</f>
        <v>44833</v>
      </c>
      <c r="BS519" s="78" cm="1">
        <f t="array" ref="BS519">INDEX($BO$466:$BO$918, ROWS($BO$466:$BO$918) - ROW() + ROW($BO$466))</f>
        <v>1290.55</v>
      </c>
      <c r="BU519">
        <f t="shared" si="24"/>
        <v>-1.2472739794161498</v>
      </c>
      <c r="BV519">
        <f t="shared" si="16"/>
        <v>4</v>
      </c>
      <c r="BW519">
        <f t="shared" si="38"/>
        <v>-0.46276657282788941</v>
      </c>
      <c r="BX519" t="str">
        <f t="shared" si="17"/>
        <v/>
      </c>
      <c r="BY519" t="str">
        <f t="shared" si="25"/>
        <v/>
      </c>
      <c r="BZ519">
        <v>-0.63737987840753085</v>
      </c>
      <c r="CA519">
        <v>-2.5016838256518814</v>
      </c>
      <c r="CB519" s="200" t="s">
        <v>4485</v>
      </c>
      <c r="CC519" s="212">
        <v>45385</v>
      </c>
      <c r="CD519" s="49">
        <v>45407</v>
      </c>
      <c r="CE519" s="50">
        <v>2050.4499999999998</v>
      </c>
      <c r="CG519" s="81" cm="1">
        <f t="array" ref="CG519">INDEX($AW$466:$AW$918, ROWS($AW$466:$AW$918) - ROW() + ROW($AW$466))</f>
        <v>44826</v>
      </c>
      <c r="CH519" s="3" cm="1">
        <f t="array" ref="CH519">INDEX($AX$466:$AX$918, ROWS($AX$466:$AX$918) - ROW() + ROW($AX$466))</f>
        <v>44833</v>
      </c>
      <c r="CI519" s="78" cm="1">
        <f t="array" ref="CI519">INDEX($CE$466:$CE$918, ROWS($CE$466:$CE$918) - ROW() + ROW($CE$466))</f>
        <v>1581.15</v>
      </c>
      <c r="CK519">
        <f t="shared" si="33"/>
        <v>-4.7184308053873236</v>
      </c>
      <c r="CL519">
        <f t="shared" si="18"/>
        <v>4</v>
      </c>
      <c r="CM519">
        <f t="shared" si="39"/>
        <v>-6.4850958126330651</v>
      </c>
      <c r="CN519" t="str">
        <f t="shared" si="19"/>
        <v/>
      </c>
      <c r="CO519" t="str">
        <f t="shared" si="26"/>
        <v/>
      </c>
      <c r="CP519">
        <v>-1.6378309162919509</v>
      </c>
      <c r="CQ519">
        <v>-6.3932893133448561</v>
      </c>
      <c r="CR519" s="200" t="s">
        <v>4485</v>
      </c>
      <c r="CS519" s="212">
        <v>45385</v>
      </c>
      <c r="CT519" s="49">
        <v>45407</v>
      </c>
      <c r="CU519" s="53">
        <v>910.35</v>
      </c>
      <c r="CW519" s="81" cm="1">
        <f t="array" ref="CW519">INDEX($AW$466:$AW$918, ROWS($AW$466:$AW$918) - ROW() + ROW($AW$466))</f>
        <v>44826</v>
      </c>
      <c r="CX519" s="3" cm="1">
        <f t="array" ref="CX519">INDEX($AX$466:$AX$918, ROWS($AX$466:$AX$918) - ROW() + ROW($AX$466))</f>
        <v>44833</v>
      </c>
      <c r="CY519" s="78" cm="1">
        <f t="array" ref="CY519">INDEX($CU$466:$CU$918, ROWS($CU$466:$CU$918) - ROW() + ROW($CU$466))</f>
        <v>381.9</v>
      </c>
      <c r="DA519">
        <f t="shared" si="27"/>
        <v>0.38112761203837264</v>
      </c>
      <c r="DB519">
        <f t="shared" si="20"/>
        <v>4</v>
      </c>
      <c r="DC519">
        <f t="shared" si="40"/>
        <v>-7.463048219045314</v>
      </c>
      <c r="DD519" t="str">
        <f t="shared" si="42"/>
        <v/>
      </c>
      <c r="DE519" t="str">
        <f t="shared" si="43"/>
        <v/>
      </c>
      <c r="DF519">
        <v>0.25016458196181401</v>
      </c>
      <c r="DG519">
        <v>-7.3722627737226309</v>
      </c>
      <c r="DH519" s="200" t="s">
        <v>4485</v>
      </c>
      <c r="DI519" s="212">
        <v>45385</v>
      </c>
      <c r="DJ519" s="49">
        <v>45407</v>
      </c>
      <c r="DK519" s="53">
        <v>614.25</v>
      </c>
      <c r="DM519" s="81" cm="1">
        <f t="array" ref="DM519">INDEX($AW$466:$AW$918, ROWS($AW$466:$AW$918) - ROW() + ROW($AW$466))</f>
        <v>44826</v>
      </c>
      <c r="DN519" s="3" cm="1">
        <f t="array" ref="DN519">INDEX($AX$466:$AX$918, ROWS($AX$466:$AX$918) - ROW() + ROW($AX$466))</f>
        <v>44833</v>
      </c>
      <c r="DO519" s="78" cm="1">
        <f t="array" ref="DO519">INDEX($DK$466:$DK$918, ROWS($DK$466:$DK$918) - ROW() + ROW($DK$466))</f>
        <v>317.05</v>
      </c>
      <c r="DQ519">
        <f t="shared" si="30"/>
        <v>-1.0918733426922476</v>
      </c>
      <c r="DR519">
        <f t="shared" si="22"/>
        <v>4</v>
      </c>
      <c r="DS519">
        <f t="shared" si="41"/>
        <v>-4.6466165413533798</v>
      </c>
      <c r="DT519" t="str">
        <f t="shared" si="31"/>
        <v/>
      </c>
      <c r="DU519" t="str">
        <f t="shared" si="32"/>
        <v/>
      </c>
      <c r="DV519">
        <v>-1.4301133297355668</v>
      </c>
      <c r="DW519">
        <v>-2.9747675962815374</v>
      </c>
      <c r="DX519" s="200" t="s">
        <v>4485</v>
      </c>
    </row>
    <row r="520" spans="1:128" ht="15.75" thickBot="1" x14ac:dyDescent="0.3">
      <c r="A520" s="42">
        <v>45384</v>
      </c>
      <c r="B520" s="35">
        <v>45407</v>
      </c>
      <c r="C520" s="36">
        <v>145.9</v>
      </c>
      <c r="E520" s="81" cm="1">
        <f t="array" ref="E520">INDEX($A$466:$A$918, ROWS($A$466:$A$918) - ROW() + ROW($A$466))</f>
        <v>44827</v>
      </c>
      <c r="F520" s="44" cm="1">
        <f t="array" ref="F520">INDEX($B$466:$B$918, ROWS($B$466:$B$918) - ROW() + ROW($B$466))</f>
        <v>44833</v>
      </c>
      <c r="G520" s="45" cm="1">
        <f t="array" ref="G520">INDEX($C$466:$C$918, ROWS($C$466:$C$918) - ROW() + ROW($C$466))</f>
        <v>176.1</v>
      </c>
      <c r="I520">
        <f t="shared" si="4"/>
        <v>-2.5456557830658517</v>
      </c>
      <c r="J520">
        <f t="shared" si="0"/>
        <v>5</v>
      </c>
      <c r="K520" t="str">
        <f t="shared" si="34"/>
        <v/>
      </c>
      <c r="L520" t="str">
        <f t="shared" si="5"/>
        <v/>
      </c>
      <c r="M520" t="str">
        <f t="shared" si="6"/>
        <v/>
      </c>
      <c r="N520">
        <v>-2.0572699471781979</v>
      </c>
      <c r="O520" t="s">
        <v>4485</v>
      </c>
      <c r="P520" s="200" t="s">
        <v>4485</v>
      </c>
      <c r="Q520" s="35">
        <v>45384</v>
      </c>
      <c r="R520" s="35">
        <v>45407</v>
      </c>
      <c r="S520" s="37">
        <v>35127.449999999997</v>
      </c>
      <c r="U520" s="81" cm="1">
        <f t="array" ref="U520">INDEX($Q$466:$Q$918, ROWS($Q$466:$Q$918) - ROW() + ROW($Q$466))</f>
        <v>44827</v>
      </c>
      <c r="V520" s="3" cm="1">
        <f t="array" ref="V520">INDEX($R$466:$R$918, ROWS($R$466:$R$918) - ROW() + ROW($R$466))</f>
        <v>44833</v>
      </c>
      <c r="W520" s="78" cm="1">
        <f t="array" ref="W520">INDEX($S$466:$S$918, ROWS($S$466:$S$918) - ROW() + ROW($S$466))</f>
        <v>53056.1</v>
      </c>
      <c r="Y520">
        <f t="shared" si="7"/>
        <v>6.2237024994766438E-2</v>
      </c>
      <c r="Z520">
        <f t="shared" si="1"/>
        <v>5</v>
      </c>
      <c r="AA520" t="str">
        <f t="shared" si="35"/>
        <v/>
      </c>
      <c r="AB520" t="str">
        <f t="shared" si="8"/>
        <v/>
      </c>
      <c r="AC520" t="str">
        <f t="shared" si="9"/>
        <v/>
      </c>
      <c r="AD520">
        <v>0.12374428319331657</v>
      </c>
      <c r="AE520" t="s">
        <v>4485</v>
      </c>
      <c r="AF520" s="200" t="s">
        <v>4485</v>
      </c>
      <c r="AG520" s="35">
        <v>45384</v>
      </c>
      <c r="AH520" s="35">
        <v>45407</v>
      </c>
      <c r="AI520" s="36">
        <v>346.4</v>
      </c>
      <c r="AK520" s="81" cm="1">
        <f t="array" ref="AK520">INDEX($AG$466:$AG$918, ROWS($AG$466:$AG$918) - ROW() + ROW($AG$466))</f>
        <v>44827</v>
      </c>
      <c r="AL520" s="3" cm="1">
        <f t="array" ref="AL520">INDEX($AH$466:$AH$918, ROWS($AH$466:$AH$918) - ROW() + ROW($AH$466))</f>
        <v>44833</v>
      </c>
      <c r="AM520" s="78" cm="1">
        <f t="array" ref="AM520">INDEX($AI$466:$AI$918, ROWS($AI$466:$AI$918) - ROW() + ROW($AI$466))</f>
        <v>163.85</v>
      </c>
      <c r="AO520">
        <f t="shared" si="10"/>
        <v>-2.9899348727057498</v>
      </c>
      <c r="AP520">
        <f t="shared" si="2"/>
        <v>5</v>
      </c>
      <c r="AQ520" t="str">
        <f t="shared" si="36"/>
        <v/>
      </c>
      <c r="AR520" t="str">
        <f t="shared" si="11"/>
        <v/>
      </c>
      <c r="AS520" t="str">
        <f t="shared" si="12"/>
        <v/>
      </c>
      <c r="AT520">
        <v>-1.0463899546564353</v>
      </c>
      <c r="AU520" t="s">
        <v>4485</v>
      </c>
      <c r="AV520" s="200" t="s">
        <v>4485</v>
      </c>
      <c r="AW520" s="35">
        <v>45384</v>
      </c>
      <c r="AX520" s="35">
        <v>45407</v>
      </c>
      <c r="AY520" s="36">
        <v>222.8</v>
      </c>
      <c r="BA520" s="81" cm="1">
        <f t="array" ref="BA520">INDEX($AW$466:$AW$918, ROWS($AW$466:$AW$918) - ROW() + ROW($AW$466))</f>
        <v>44827</v>
      </c>
      <c r="BB520" s="3" cm="1">
        <f t="array" ref="BB520">INDEX($AX$466:$AX$918, ROWS($AX$466:$AX$918) - ROW() + ROW($AX$466))</f>
        <v>44833</v>
      </c>
      <c r="BC520" s="78" cm="1">
        <f t="array" ref="BC520">INDEX($AY$466:$AY$918, ROWS($AY$466:$AY$918) - ROW() + ROW($AY$466))</f>
        <v>107.05</v>
      </c>
      <c r="BE520">
        <f t="shared" si="13"/>
        <v>-3.0783159800814897</v>
      </c>
      <c r="BF520">
        <f t="shared" si="3"/>
        <v>5</v>
      </c>
      <c r="BG520" t="str">
        <f t="shared" si="37"/>
        <v/>
      </c>
      <c r="BH520" t="str">
        <f t="shared" si="14"/>
        <v/>
      </c>
      <c r="BI520" t="str">
        <f t="shared" si="15"/>
        <v/>
      </c>
      <c r="BJ520">
        <v>-3.6632574059736807</v>
      </c>
      <c r="BK520" t="s">
        <v>4485</v>
      </c>
      <c r="BL520" s="200" t="s">
        <v>4485</v>
      </c>
      <c r="BM520" s="212">
        <v>45384</v>
      </c>
      <c r="BN520" s="49">
        <v>45407</v>
      </c>
      <c r="BO520" s="50">
        <v>1481.8</v>
      </c>
      <c r="BQ520" s="81" cm="1">
        <f t="array" ref="BQ520">INDEX($AW$466:$AW$918, ROWS($AW$466:$AW$918) - ROW() + ROW($AW$466))</f>
        <v>44827</v>
      </c>
      <c r="BR520" s="3" cm="1">
        <f t="array" ref="BR520">INDEX($AX$466:$AX$918, ROWS($AX$466:$AX$918) - ROW() + ROW($AX$466))</f>
        <v>44833</v>
      </c>
      <c r="BS520" s="78" cm="1">
        <f t="array" ref="BS520">INDEX($BO$466:$BO$918, ROWS($BO$466:$BO$918) - ROW() + ROW($BO$466))</f>
        <v>1274.45</v>
      </c>
      <c r="BU520">
        <f t="shared" si="24"/>
        <v>-1.2475301228158466</v>
      </c>
      <c r="BV520">
        <f t="shared" si="16"/>
        <v>5</v>
      </c>
      <c r="BW520" t="str">
        <f t="shared" si="38"/>
        <v/>
      </c>
      <c r="BX520" t="str">
        <f t="shared" si="17"/>
        <v/>
      </c>
      <c r="BY520" t="str">
        <f t="shared" si="25"/>
        <v/>
      </c>
      <c r="BZ520">
        <v>-2.7829862824434946</v>
      </c>
      <c r="CA520" t="s">
        <v>4485</v>
      </c>
      <c r="CB520" s="200" t="s">
        <v>4485</v>
      </c>
      <c r="CC520" s="212">
        <v>45384</v>
      </c>
      <c r="CD520" s="49">
        <v>45407</v>
      </c>
      <c r="CE520" s="50">
        <v>2043.1</v>
      </c>
      <c r="CG520" s="81" cm="1">
        <f t="array" ref="CG520">INDEX($AW$466:$AW$918, ROWS($AW$466:$AW$918) - ROW() + ROW($AW$466))</f>
        <v>44827</v>
      </c>
      <c r="CH520" s="3" cm="1">
        <f t="array" ref="CH520">INDEX($AX$466:$AX$918, ROWS($AX$466:$AX$918) - ROW() + ROW($AX$466))</f>
        <v>44833</v>
      </c>
      <c r="CI520" s="78" cm="1">
        <f t="array" ref="CI520">INDEX($CE$466:$CE$918, ROWS($CE$466:$CE$918) - ROW() + ROW($CE$466))</f>
        <v>1548.05</v>
      </c>
      <c r="CK520">
        <f t="shared" si="33"/>
        <v>-2.0934130221674185</v>
      </c>
      <c r="CL520">
        <f t="shared" si="18"/>
        <v>5</v>
      </c>
      <c r="CM520" t="str">
        <f t="shared" si="39"/>
        <v/>
      </c>
      <c r="CN520" t="str">
        <f t="shared" si="19"/>
        <v/>
      </c>
      <c r="CO520" t="str">
        <f t="shared" si="26"/>
        <v/>
      </c>
      <c r="CP520">
        <v>-4.3262389876176952</v>
      </c>
      <c r="CQ520" t="s">
        <v>4485</v>
      </c>
      <c r="CR520" s="200" t="s">
        <v>4485</v>
      </c>
      <c r="CS520" s="212">
        <v>45384</v>
      </c>
      <c r="CT520" s="49">
        <v>45407</v>
      </c>
      <c r="CU520" s="53">
        <v>941.6</v>
      </c>
      <c r="CW520" s="81" cm="1">
        <f t="array" ref="CW520">INDEX($AW$466:$AW$918, ROWS($AW$466:$AW$918) - ROW() + ROW($AW$466))</f>
        <v>44827</v>
      </c>
      <c r="CX520" s="3" cm="1">
        <f t="array" ref="CX520">INDEX($AX$466:$AX$918, ROWS($AX$466:$AX$918) - ROW() + ROW($AX$466))</f>
        <v>44833</v>
      </c>
      <c r="CY520" s="78" cm="1">
        <f t="array" ref="CY520">INDEX($CU$466:$CU$918, ROWS($CU$466:$CU$918) - ROW() + ROW($CU$466))</f>
        <v>370.45</v>
      </c>
      <c r="DA520">
        <f t="shared" si="27"/>
        <v>-2.9981670594396412</v>
      </c>
      <c r="DB520">
        <f t="shared" si="20"/>
        <v>5</v>
      </c>
      <c r="DC520" t="str">
        <f t="shared" si="40"/>
        <v/>
      </c>
      <c r="DD520" t="str">
        <f t="shared" si="42"/>
        <v/>
      </c>
      <c r="DE520" t="str">
        <f t="shared" si="43"/>
        <v/>
      </c>
      <c r="DF520">
        <v>-2.8237457315471501</v>
      </c>
      <c r="DG520" t="s">
        <v>4485</v>
      </c>
      <c r="DH520" s="200" t="s">
        <v>4485</v>
      </c>
      <c r="DI520" s="212">
        <v>45384</v>
      </c>
      <c r="DJ520" s="49">
        <v>45407</v>
      </c>
      <c r="DK520" s="53">
        <v>620.4</v>
      </c>
      <c r="DM520" s="81" cm="1">
        <f t="array" ref="DM520">INDEX($AW$466:$AW$918, ROWS($AW$466:$AW$918) - ROW() + ROW($AW$466))</f>
        <v>44827</v>
      </c>
      <c r="DN520" s="3" cm="1">
        <f t="array" ref="DN520">INDEX($AX$466:$AX$918, ROWS($AX$466:$AX$918) - ROW() + ROW($AX$466))</f>
        <v>44833</v>
      </c>
      <c r="DO520" s="78" cm="1">
        <f t="array" ref="DO520">INDEX($DK$466:$DK$918, ROWS($DK$466:$DK$918) - ROW() + ROW($DK$466))</f>
        <v>312.45</v>
      </c>
      <c r="DQ520">
        <f t="shared" si="30"/>
        <v>-1.4508752562687344</v>
      </c>
      <c r="DR520">
        <f t="shared" si="22"/>
        <v>5</v>
      </c>
      <c r="DS520" t="str">
        <f t="shared" si="41"/>
        <v/>
      </c>
      <c r="DT520" t="str">
        <f t="shared" si="31"/>
        <v/>
      </c>
      <c r="DU520" t="str">
        <f t="shared" si="32"/>
        <v/>
      </c>
      <c r="DV520">
        <v>1.2318642211880646</v>
      </c>
      <c r="DW520" t="s">
        <v>4485</v>
      </c>
      <c r="DX520" s="200" t="s">
        <v>4485</v>
      </c>
    </row>
    <row r="521" spans="1:128" ht="15.75" thickBot="1" x14ac:dyDescent="0.3">
      <c r="A521" s="42">
        <v>45383</v>
      </c>
      <c r="B521" s="35">
        <v>45407</v>
      </c>
      <c r="C521" s="36">
        <v>141.05000000000001</v>
      </c>
      <c r="E521" s="81" cm="1">
        <f t="array" ref="E521">INDEX($A$466:$A$918, ROWS($A$466:$A$918) - ROW() + ROW($A$466))</f>
        <v>44830</v>
      </c>
      <c r="F521" s="44" cm="1">
        <f t="array" ref="F521">INDEX($B$466:$B$918, ROWS($B$466:$B$918) - ROW() + ROW($B$466))</f>
        <v>44833</v>
      </c>
      <c r="G521" s="45" cm="1">
        <f t="array" ref="G521">INDEX($C$466:$C$918, ROWS($C$466:$C$918) - ROW() + ROW($C$466))</f>
        <v>173.3</v>
      </c>
      <c r="I521">
        <f t="shared" si="4"/>
        <v>-1.5900056785916998</v>
      </c>
      <c r="J521">
        <f t="shared" si="0"/>
        <v>1</v>
      </c>
      <c r="K521" t="str">
        <f t="shared" si="34"/>
        <v/>
      </c>
      <c r="L521" t="str">
        <f t="shared" si="5"/>
        <v/>
      </c>
      <c r="M521" t="str">
        <f t="shared" si="6"/>
        <v/>
      </c>
      <c r="N521">
        <v>-1.5611694578484245</v>
      </c>
      <c r="O521" t="s">
        <v>4485</v>
      </c>
      <c r="P521" s="200" t="s">
        <v>4485</v>
      </c>
      <c r="Q521" s="35">
        <v>45383</v>
      </c>
      <c r="R521" s="35">
        <v>45407</v>
      </c>
      <c r="S521" s="37">
        <v>34871.25</v>
      </c>
      <c r="U521" s="81" cm="1">
        <f t="array" ref="U521">INDEX($Q$466:$Q$918, ROWS($Q$466:$Q$918) - ROW() + ROW($Q$466))</f>
        <v>44830</v>
      </c>
      <c r="V521" s="3" cm="1">
        <f t="array" ref="V521">INDEX($R$466:$R$918, ROWS($R$466:$R$918) - ROW() + ROW($R$466))</f>
        <v>44833</v>
      </c>
      <c r="W521" s="78" cm="1">
        <f t="array" ref="W521">INDEX($S$466:$S$918, ROWS($S$466:$S$918) - ROW() + ROW($S$466))</f>
        <v>50721.599999999999</v>
      </c>
      <c r="Y521">
        <f t="shared" si="7"/>
        <v>-4.4000595595982368</v>
      </c>
      <c r="Z521">
        <f t="shared" si="1"/>
        <v>1</v>
      </c>
      <c r="AA521" t="str">
        <f t="shared" si="35"/>
        <v/>
      </c>
      <c r="AB521" t="str">
        <f t="shared" si="8"/>
        <v/>
      </c>
      <c r="AC521" t="str">
        <f t="shared" si="9"/>
        <v/>
      </c>
      <c r="AD521">
        <v>-4.6001038091945583</v>
      </c>
      <c r="AE521" t="s">
        <v>4485</v>
      </c>
      <c r="AF521" s="200" t="s">
        <v>4485</v>
      </c>
      <c r="AG521" s="35">
        <v>45383</v>
      </c>
      <c r="AH521" s="35">
        <v>45407</v>
      </c>
      <c r="AI521" s="36">
        <v>344</v>
      </c>
      <c r="AK521" s="81" cm="1">
        <f t="array" ref="AK521">INDEX($AG$466:$AG$918, ROWS($AG$466:$AG$918) - ROW() + ROW($AG$466))</f>
        <v>44830</v>
      </c>
      <c r="AL521" s="3" cm="1">
        <f t="array" ref="AL521">INDEX($AH$466:$AH$918, ROWS($AH$466:$AH$918) - ROW() + ROW($AH$466))</f>
        <v>44833</v>
      </c>
      <c r="AM521" s="78" cm="1">
        <f t="array" ref="AM521">INDEX($AI$466:$AI$918, ROWS($AI$466:$AI$918) - ROW() + ROW($AI$466))</f>
        <v>158.75</v>
      </c>
      <c r="AO521">
        <f t="shared" si="10"/>
        <v>-3.1126029905401245</v>
      </c>
      <c r="AP521">
        <f t="shared" si="2"/>
        <v>1</v>
      </c>
      <c r="AQ521" t="str">
        <f t="shared" si="36"/>
        <v/>
      </c>
      <c r="AR521" t="str">
        <f t="shared" si="11"/>
        <v/>
      </c>
      <c r="AS521" t="str">
        <f t="shared" si="12"/>
        <v/>
      </c>
      <c r="AT521">
        <v>-1.621431089178698</v>
      </c>
      <c r="AU521" t="s">
        <v>4485</v>
      </c>
      <c r="AV521" s="200" t="s">
        <v>4485</v>
      </c>
      <c r="AW521" s="35">
        <v>45383</v>
      </c>
      <c r="AX521" s="35">
        <v>45407</v>
      </c>
      <c r="AY521" s="36">
        <v>212.75</v>
      </c>
      <c r="BA521" s="81" cm="1">
        <f t="array" ref="BA521">INDEX($AW$466:$AW$918, ROWS($AW$466:$AW$918) - ROW() + ROW($AW$466))</f>
        <v>44830</v>
      </c>
      <c r="BB521" s="3" cm="1">
        <f t="array" ref="BB521">INDEX($AX$466:$AX$918, ROWS($AX$466:$AX$918) - ROW() + ROW($AX$466))</f>
        <v>44833</v>
      </c>
      <c r="BC521" s="78" cm="1">
        <f t="array" ref="BC521">INDEX($AY$466:$AY$918, ROWS($AY$466:$AY$918) - ROW() + ROW($AY$466))</f>
        <v>101.1</v>
      </c>
      <c r="BE521">
        <f t="shared" si="13"/>
        <v>-5.5581503970107455</v>
      </c>
      <c r="BF521">
        <f t="shared" si="3"/>
        <v>1</v>
      </c>
      <c r="BG521" t="str">
        <f t="shared" si="37"/>
        <v/>
      </c>
      <c r="BH521" t="str">
        <f t="shared" si="14"/>
        <v/>
      </c>
      <c r="BI521" t="str">
        <f t="shared" si="15"/>
        <v/>
      </c>
      <c r="BJ521">
        <v>1.9456898739531343</v>
      </c>
      <c r="BK521" t="s">
        <v>4485</v>
      </c>
      <c r="BL521" s="200" t="s">
        <v>4485</v>
      </c>
      <c r="BM521" s="212">
        <v>45383</v>
      </c>
      <c r="BN521" s="49">
        <v>45407</v>
      </c>
      <c r="BO521" s="50">
        <v>1501</v>
      </c>
      <c r="BQ521" s="81" cm="1">
        <f t="array" ref="BQ521">INDEX($AW$466:$AW$918, ROWS($AW$466:$AW$918) - ROW() + ROW($AW$466))</f>
        <v>44830</v>
      </c>
      <c r="BR521" s="3" cm="1">
        <f t="array" ref="BR521">INDEX($AX$466:$AX$918, ROWS($AX$466:$AX$918) - ROW() + ROW($AX$466))</f>
        <v>44833</v>
      </c>
      <c r="BS521" s="78" cm="1">
        <f t="array" ref="BS521">INDEX($BO$466:$BO$918, ROWS($BO$466:$BO$918) - ROW() + ROW($BO$466))</f>
        <v>1258.3499999999999</v>
      </c>
      <c r="BU521">
        <f t="shared" si="24"/>
        <v>-1.2632900466868169</v>
      </c>
      <c r="BV521">
        <f t="shared" si="16"/>
        <v>1</v>
      </c>
      <c r="BW521" t="str">
        <f t="shared" si="38"/>
        <v/>
      </c>
      <c r="BX521" t="str">
        <f t="shared" si="17"/>
        <v/>
      </c>
      <c r="BY521" t="str">
        <f t="shared" si="25"/>
        <v/>
      </c>
      <c r="BZ521">
        <v>-2.7712922545934493</v>
      </c>
      <c r="CA521" t="s">
        <v>4485</v>
      </c>
      <c r="CB521" s="200" t="s">
        <v>4485</v>
      </c>
      <c r="CC521" s="212">
        <v>45383</v>
      </c>
      <c r="CD521" s="49">
        <v>45407</v>
      </c>
      <c r="CE521" s="50">
        <v>2009.35</v>
      </c>
      <c r="CG521" s="81" cm="1">
        <f t="array" ref="CG521">INDEX($AW$466:$AW$918, ROWS($AW$466:$AW$918) - ROW() + ROW($AW$466))</f>
        <v>44830</v>
      </c>
      <c r="CH521" s="3" cm="1">
        <f t="array" ref="CH521">INDEX($AX$466:$AX$918, ROWS($AX$466:$AX$918) - ROW() + ROW($AX$466))</f>
        <v>44833</v>
      </c>
      <c r="CI521" s="78" cm="1">
        <f t="array" ref="CI521">INDEX($CE$466:$CE$918, ROWS($CE$466:$CE$918) - ROW() + ROW($CE$466))</f>
        <v>1528.85</v>
      </c>
      <c r="CK521">
        <f t="shared" si="33"/>
        <v>-1.2402700171183132</v>
      </c>
      <c r="CL521">
        <f t="shared" si="18"/>
        <v>1</v>
      </c>
      <c r="CM521" t="str">
        <f t="shared" si="39"/>
        <v/>
      </c>
      <c r="CN521" t="str">
        <f t="shared" si="19"/>
        <v/>
      </c>
      <c r="CO521" t="str">
        <f t="shared" si="26"/>
        <v/>
      </c>
      <c r="CP521">
        <v>-2.1707486867919723</v>
      </c>
      <c r="CQ521" t="s">
        <v>4485</v>
      </c>
      <c r="CR521" s="200" t="s">
        <v>4485</v>
      </c>
      <c r="CS521" s="212">
        <v>45383</v>
      </c>
      <c r="CT521" s="49">
        <v>45407</v>
      </c>
      <c r="CU521" s="53">
        <v>955.2</v>
      </c>
      <c r="CW521" s="81" cm="1">
        <f t="array" ref="CW521">INDEX($AW$466:$AW$918, ROWS($AW$466:$AW$918) - ROW() + ROW($AW$466))</f>
        <v>44830</v>
      </c>
      <c r="CX521" s="3" cm="1">
        <f t="array" ref="CX521">INDEX($AX$466:$AX$918, ROWS($AX$466:$AX$918) - ROW() + ROW($AX$466))</f>
        <v>44833</v>
      </c>
      <c r="CY521" s="78" cm="1">
        <f t="array" ref="CY521">INDEX($CU$466:$CU$918, ROWS($CU$466:$CU$918) - ROW() + ROW($CU$466))</f>
        <v>351.95</v>
      </c>
      <c r="DA521">
        <f t="shared" si="27"/>
        <v>-4.9939263058442434</v>
      </c>
      <c r="DB521">
        <f t="shared" si="20"/>
        <v>1</v>
      </c>
      <c r="DC521" t="str">
        <f t="shared" si="40"/>
        <v/>
      </c>
      <c r="DD521" t="str">
        <f t="shared" si="42"/>
        <v/>
      </c>
      <c r="DE521" t="str">
        <f t="shared" si="43"/>
        <v/>
      </c>
      <c r="DF521">
        <v>-4.8384916880659485</v>
      </c>
      <c r="DG521" t="s">
        <v>4485</v>
      </c>
      <c r="DH521" s="200" t="s">
        <v>4485</v>
      </c>
      <c r="DI521" s="212">
        <v>45383</v>
      </c>
      <c r="DJ521" s="49">
        <v>45407</v>
      </c>
      <c r="DK521" s="53">
        <v>604.5</v>
      </c>
      <c r="DM521" s="81" cm="1">
        <f t="array" ref="DM521">INDEX($AW$466:$AW$918, ROWS($AW$466:$AW$918) - ROW() + ROW($AW$466))</f>
        <v>44830</v>
      </c>
      <c r="DN521" s="3" cm="1">
        <f t="array" ref="DN521">INDEX($AX$466:$AX$918, ROWS($AX$466:$AX$918) - ROW() + ROW($AX$466))</f>
        <v>44833</v>
      </c>
      <c r="DO521" s="78" cm="1">
        <f t="array" ref="DO521">INDEX($DK$466:$DK$918, ROWS($DK$466:$DK$918) - ROW() + ROW($DK$466))</f>
        <v>305.45</v>
      </c>
      <c r="DQ521">
        <f t="shared" si="30"/>
        <v>-2.2403584573531763</v>
      </c>
      <c r="DR521">
        <f t="shared" si="22"/>
        <v>1</v>
      </c>
      <c r="DS521" t="str">
        <f t="shared" si="41"/>
        <v/>
      </c>
      <c r="DT521" t="str">
        <f t="shared" si="31"/>
        <v/>
      </c>
      <c r="DU521" t="str">
        <f t="shared" si="32"/>
        <v/>
      </c>
      <c r="DV521">
        <v>-3.1909140075716631</v>
      </c>
      <c r="DW521" t="s">
        <v>4485</v>
      </c>
      <c r="DX521" s="200" t="s">
        <v>4485</v>
      </c>
    </row>
    <row r="522" spans="1:128" ht="15.75" thickBot="1" x14ac:dyDescent="0.3">
      <c r="A522" s="38">
        <v>45379</v>
      </c>
      <c r="B522" s="39">
        <v>45379</v>
      </c>
      <c r="C522" s="40">
        <v>135.05000000000001</v>
      </c>
      <c r="E522" s="81" cm="1">
        <f t="array" ref="E522">INDEX($A$466:$A$918, ROWS($A$466:$A$918) - ROW() + ROW($A$466))</f>
        <v>44831</v>
      </c>
      <c r="F522" s="44" cm="1">
        <f t="array" ref="F522">INDEX($B$466:$B$918, ROWS($B$466:$B$918) - ROW() + ROW($B$466))</f>
        <v>44833</v>
      </c>
      <c r="G522" s="45" cm="1">
        <f t="array" ref="G522">INDEX($C$466:$C$918, ROWS($C$466:$C$918) - ROW() + ROW($C$466))</f>
        <v>171.5</v>
      </c>
      <c r="I522">
        <f t="shared" si="4"/>
        <v>-1.0386612810155864</v>
      </c>
      <c r="J522">
        <f t="shared" si="0"/>
        <v>2</v>
      </c>
      <c r="K522" t="str">
        <f t="shared" si="34"/>
        <v/>
      </c>
      <c r="L522" t="str">
        <f t="shared" si="5"/>
        <v/>
      </c>
      <c r="M522" t="str">
        <f t="shared" si="6"/>
        <v/>
      </c>
      <c r="N522">
        <v>-1.0957324106113064</v>
      </c>
      <c r="O522" t="s">
        <v>4485</v>
      </c>
      <c r="P522" s="200" t="s">
        <v>4485</v>
      </c>
      <c r="Q522" s="39">
        <v>45379</v>
      </c>
      <c r="R522" s="39">
        <v>45379</v>
      </c>
      <c r="S522" s="41">
        <v>34333.15</v>
      </c>
      <c r="U522" s="81" cm="1">
        <f t="array" ref="U522">INDEX($Q$466:$Q$918, ROWS($Q$466:$Q$918) - ROW() + ROW($Q$466))</f>
        <v>44831</v>
      </c>
      <c r="V522" s="3" cm="1">
        <f t="array" ref="V522">INDEX($R$466:$R$918, ROWS($R$466:$R$918) - ROW() + ROW($R$466))</f>
        <v>44833</v>
      </c>
      <c r="W522" s="78" cm="1">
        <f t="array" ref="W522">INDEX($S$466:$S$918, ROWS($S$466:$S$918) - ROW() + ROW($S$466))</f>
        <v>49714.1</v>
      </c>
      <c r="Y522">
        <f t="shared" si="7"/>
        <v>-1.9863332386990946</v>
      </c>
      <c r="Z522">
        <f t="shared" si="1"/>
        <v>2</v>
      </c>
      <c r="AA522" t="str">
        <f t="shared" si="35"/>
        <v/>
      </c>
      <c r="AB522" t="str">
        <f t="shared" si="8"/>
        <v/>
      </c>
      <c r="AC522" t="str">
        <f t="shared" si="9"/>
        <v/>
      </c>
      <c r="AD522">
        <v>-1.7305698458621801</v>
      </c>
      <c r="AE522" t="s">
        <v>4485</v>
      </c>
      <c r="AF522" s="200" t="s">
        <v>4485</v>
      </c>
      <c r="AG522" s="39">
        <v>45379</v>
      </c>
      <c r="AH522" s="39">
        <v>45379</v>
      </c>
      <c r="AI522" s="40">
        <v>335.7</v>
      </c>
      <c r="AK522" s="81" cm="1">
        <f t="array" ref="AK522">INDEX($AG$466:$AG$918, ROWS($AG$466:$AG$918) - ROW() + ROW($AG$466))</f>
        <v>44831</v>
      </c>
      <c r="AL522" s="3" cm="1">
        <f t="array" ref="AL522">INDEX($AH$466:$AH$918, ROWS($AH$466:$AH$918) - ROW() + ROW($AH$466))</f>
        <v>44833</v>
      </c>
      <c r="AM522" s="78" cm="1">
        <f t="array" ref="AM522">INDEX($AI$466:$AI$918, ROWS($AI$466:$AI$918) - ROW() + ROW($AI$466))</f>
        <v>158.94999999999999</v>
      </c>
      <c r="AO522">
        <f t="shared" si="10"/>
        <v>0.12598425196849677</v>
      </c>
      <c r="AP522">
        <f t="shared" si="2"/>
        <v>2</v>
      </c>
      <c r="AQ522" t="str">
        <f t="shared" si="36"/>
        <v/>
      </c>
      <c r="AR522" t="str">
        <f t="shared" si="11"/>
        <v/>
      </c>
      <c r="AS522" t="str">
        <f t="shared" si="12"/>
        <v/>
      </c>
      <c r="AT522">
        <v>0.57327122895018479</v>
      </c>
      <c r="AU522" t="s">
        <v>4485</v>
      </c>
      <c r="AV522" s="200" t="s">
        <v>4485</v>
      </c>
      <c r="AW522" s="39">
        <v>45379</v>
      </c>
      <c r="AX522" s="39">
        <v>45379</v>
      </c>
      <c r="AY522" s="40">
        <v>201.9</v>
      </c>
      <c r="BA522" s="81" cm="1">
        <f t="array" ref="BA522">INDEX($AW$466:$AW$918, ROWS($AW$466:$AW$918) - ROW() + ROW($AW$466))</f>
        <v>44831</v>
      </c>
      <c r="BB522" s="3" cm="1">
        <f t="array" ref="BB522">INDEX($AX$466:$AX$918, ROWS($AX$466:$AX$918) - ROW() + ROW($AX$466))</f>
        <v>44833</v>
      </c>
      <c r="BC522" s="78" cm="1">
        <f t="array" ref="BC522">INDEX($AY$466:$AY$918, ROWS($AY$466:$AY$918) - ROW() + ROW($AY$466))</f>
        <v>100.05</v>
      </c>
      <c r="BE522">
        <f t="shared" si="13"/>
        <v>-1.0385756676557836</v>
      </c>
      <c r="BF522">
        <f t="shared" si="3"/>
        <v>2</v>
      </c>
      <c r="BG522" t="str">
        <f t="shared" si="37"/>
        <v/>
      </c>
      <c r="BH522" t="str">
        <f t="shared" si="14"/>
        <v/>
      </c>
      <c r="BI522" t="str">
        <f t="shared" si="15"/>
        <v/>
      </c>
      <c r="BJ522">
        <v>-6.0783337482366608</v>
      </c>
      <c r="BK522" t="s">
        <v>4485</v>
      </c>
      <c r="BL522" s="200" t="s">
        <v>4485</v>
      </c>
      <c r="BM522" s="212">
        <v>45379</v>
      </c>
      <c r="BN522" s="49">
        <v>45379</v>
      </c>
      <c r="BO522" s="50">
        <v>1502.5</v>
      </c>
      <c r="BQ522" s="81" cm="1">
        <f t="array" ref="BQ522">INDEX($AW$466:$AW$918, ROWS($AW$466:$AW$918) - ROW() + ROW($AW$466))</f>
        <v>44831</v>
      </c>
      <c r="BR522" s="3" cm="1">
        <f t="array" ref="BR522">INDEX($AX$466:$AX$918, ROWS($AX$466:$AX$918) - ROW() + ROW($AX$466))</f>
        <v>44833</v>
      </c>
      <c r="BS522" s="78" cm="1">
        <f t="array" ref="BS522">INDEX($BO$466:$BO$918, ROWS($BO$466:$BO$918) - ROW() + ROW($BO$466))</f>
        <v>1245.05</v>
      </c>
      <c r="BU522">
        <f t="shared" si="24"/>
        <v>-1.0569396431835305</v>
      </c>
      <c r="BV522">
        <f t="shared" si="16"/>
        <v>2</v>
      </c>
      <c r="BW522" t="str">
        <f t="shared" si="38"/>
        <v/>
      </c>
      <c r="BX522" t="str">
        <f t="shared" si="17"/>
        <v/>
      </c>
      <c r="BY522" t="str">
        <f t="shared" si="25"/>
        <v/>
      </c>
      <c r="BZ522">
        <v>-0.26101482564209649</v>
      </c>
      <c r="CA522" t="s">
        <v>4485</v>
      </c>
      <c r="CB522" s="200" t="s">
        <v>4485</v>
      </c>
      <c r="CC522" s="212">
        <v>45379</v>
      </c>
      <c r="CD522" s="49">
        <v>45379</v>
      </c>
      <c r="CE522" s="50">
        <v>1942.75</v>
      </c>
      <c r="CG522" s="81" cm="1">
        <f t="array" ref="CG522">INDEX($AW$466:$AW$918, ROWS($AW$466:$AW$918) - ROW() + ROW($AW$466))</f>
        <v>44831</v>
      </c>
      <c r="CH522" s="3" cm="1">
        <f t="array" ref="CH522">INDEX($AX$466:$AX$918, ROWS($AX$466:$AX$918) - ROW() + ROW($AX$466))</f>
        <v>44833</v>
      </c>
      <c r="CI522" s="78" cm="1">
        <f t="array" ref="CI522">INDEX($CE$466:$CE$918, ROWS($CE$466:$CE$918) - ROW() + ROW($CE$466))</f>
        <v>1519.45</v>
      </c>
      <c r="CK522">
        <f t="shared" si="33"/>
        <v>-0.6148412205252225</v>
      </c>
      <c r="CL522">
        <f t="shared" si="18"/>
        <v>2</v>
      </c>
      <c r="CM522" t="str">
        <f t="shared" si="39"/>
        <v/>
      </c>
      <c r="CN522" t="str">
        <f t="shared" si="19"/>
        <v/>
      </c>
      <c r="CO522" t="str">
        <f t="shared" si="26"/>
        <v/>
      </c>
      <c r="CP522">
        <v>-1.2226678742398669</v>
      </c>
      <c r="CQ522" t="s">
        <v>4485</v>
      </c>
      <c r="CR522" s="200" t="s">
        <v>4485</v>
      </c>
      <c r="CS522" s="212">
        <v>45379</v>
      </c>
      <c r="CT522" s="49">
        <v>45379</v>
      </c>
      <c r="CU522" s="53">
        <v>895.95</v>
      </c>
      <c r="CW522" s="81" cm="1">
        <f t="array" ref="CW522">INDEX($AW$466:$AW$918, ROWS($AW$466:$AW$918) - ROW() + ROW($AW$466))</f>
        <v>44831</v>
      </c>
      <c r="CX522" s="3" cm="1">
        <f t="array" ref="CX522">INDEX($AX$466:$AX$918, ROWS($AX$466:$AX$918) - ROW() + ROW($AX$466))</f>
        <v>44833</v>
      </c>
      <c r="CY522" s="78" cm="1">
        <f t="array" ref="CY522">INDEX($CU$466:$CU$918, ROWS($CU$466:$CU$918) - ROW() + ROW($CU$466))</f>
        <v>351.55</v>
      </c>
      <c r="DA522">
        <f t="shared" si="27"/>
        <v>-0.11365250745843936</v>
      </c>
      <c r="DB522">
        <f t="shared" si="20"/>
        <v>2</v>
      </c>
      <c r="DC522" t="str">
        <f t="shared" si="40"/>
        <v/>
      </c>
      <c r="DD522" t="str">
        <f t="shared" si="42"/>
        <v/>
      </c>
      <c r="DE522" t="str">
        <f t="shared" si="43"/>
        <v/>
      </c>
      <c r="DF522">
        <v>-0.3692657292998186</v>
      </c>
      <c r="DG522" t="s">
        <v>4485</v>
      </c>
      <c r="DH522" s="200" t="s">
        <v>4485</v>
      </c>
      <c r="DI522" s="212">
        <v>45379</v>
      </c>
      <c r="DJ522" s="49">
        <v>45379</v>
      </c>
      <c r="DK522" s="53">
        <v>603.54999999999995</v>
      </c>
      <c r="DM522" s="81" cm="1">
        <f t="array" ref="DM522">INDEX($AW$466:$AW$918, ROWS($AW$466:$AW$918) - ROW() + ROW($AW$466))</f>
        <v>44831</v>
      </c>
      <c r="DN522" s="3" cm="1">
        <f t="array" ref="DN522">INDEX($AX$466:$AX$918, ROWS($AX$466:$AX$918) - ROW() + ROW($AX$466))</f>
        <v>44833</v>
      </c>
      <c r="DO522" s="78" cm="1">
        <f t="array" ref="DO522">INDEX($DK$466:$DK$918, ROWS($DK$466:$DK$918) - ROW() + ROW($DK$466))</f>
        <v>310.85000000000002</v>
      </c>
      <c r="DQ522">
        <f t="shared" si="30"/>
        <v>1.7678834506465981</v>
      </c>
      <c r="DR522">
        <f t="shared" si="22"/>
        <v>2</v>
      </c>
      <c r="DS522" t="str">
        <f t="shared" si="41"/>
        <v/>
      </c>
      <c r="DT522" t="str">
        <f t="shared" si="31"/>
        <v/>
      </c>
      <c r="DU522" t="str">
        <f t="shared" si="32"/>
        <v/>
      </c>
      <c r="DV522">
        <v>-2.1508379888268125</v>
      </c>
      <c r="DW522" t="s">
        <v>4485</v>
      </c>
      <c r="DX522" s="200" t="s">
        <v>4485</v>
      </c>
    </row>
    <row r="523" spans="1:128" ht="15.75" thickBot="1" x14ac:dyDescent="0.3">
      <c r="A523" s="42">
        <v>45378</v>
      </c>
      <c r="B523" s="35">
        <v>45379</v>
      </c>
      <c r="C523" s="36">
        <v>135.55000000000001</v>
      </c>
      <c r="E523" s="81" cm="1">
        <f t="array" ref="E523">INDEX($A$466:$A$918, ROWS($A$466:$A$918) - ROW() + ROW($A$466))</f>
        <v>44832</v>
      </c>
      <c r="F523" s="44" cm="1">
        <f t="array" ref="F523">INDEX($B$466:$B$918, ROWS($B$466:$B$918) - ROW() + ROW($B$466))</f>
        <v>44833</v>
      </c>
      <c r="G523" s="45" cm="1">
        <f t="array" ref="G523">INDEX($C$466:$C$918, ROWS($C$466:$C$918) - ROW() + ROW($C$466))</f>
        <v>170.8</v>
      </c>
      <c r="I523">
        <f t="shared" si="4"/>
        <v>-0.4081632653061158</v>
      </c>
      <c r="J523">
        <f t="shared" si="0"/>
        <v>3</v>
      </c>
      <c r="K523" t="str">
        <f t="shared" si="34"/>
        <v/>
      </c>
      <c r="L523" t="str">
        <f t="shared" si="5"/>
        <v/>
      </c>
      <c r="M523" t="str">
        <f t="shared" si="6"/>
        <v/>
      </c>
      <c r="N523">
        <v>-0.1457725947521866</v>
      </c>
      <c r="O523" t="s">
        <v>4485</v>
      </c>
      <c r="P523" s="200" t="s">
        <v>4485</v>
      </c>
      <c r="Q523" s="35">
        <v>45378</v>
      </c>
      <c r="R523" s="35">
        <v>45379</v>
      </c>
      <c r="S523" s="37">
        <v>34409.4</v>
      </c>
      <c r="U523" s="81" cm="1">
        <f t="array" ref="U523">INDEX($Q$466:$Q$918, ROWS($Q$466:$Q$918) - ROW() + ROW($Q$466))</f>
        <v>44832</v>
      </c>
      <c r="V523" s="3" cm="1">
        <f t="array" ref="V523">INDEX($R$466:$R$918, ROWS($R$466:$R$918) - ROW() + ROW($R$466))</f>
        <v>44833</v>
      </c>
      <c r="W523" s="78" cm="1">
        <f t="array" ref="W523">INDEX($S$466:$S$918, ROWS($S$466:$S$918) - ROW() + ROW($S$466))</f>
        <v>49982.2</v>
      </c>
      <c r="Y523">
        <f t="shared" si="7"/>
        <v>0.53928362376066052</v>
      </c>
      <c r="Z523">
        <f t="shared" si="1"/>
        <v>3</v>
      </c>
      <c r="AA523" t="str">
        <f t="shared" si="35"/>
        <v/>
      </c>
      <c r="AB523" t="str">
        <f t="shared" si="8"/>
        <v/>
      </c>
      <c r="AC523" t="str">
        <f t="shared" si="9"/>
        <v/>
      </c>
      <c r="AD523">
        <v>0.4654322128930467</v>
      </c>
      <c r="AE523" t="s">
        <v>4485</v>
      </c>
      <c r="AF523" s="200" t="s">
        <v>4485</v>
      </c>
      <c r="AG523" s="35">
        <v>45378</v>
      </c>
      <c r="AH523" s="35">
        <v>45379</v>
      </c>
      <c r="AI523" s="36">
        <v>331.05</v>
      </c>
      <c r="AK523" s="81" cm="1">
        <f t="array" ref="AK523">INDEX($AG$466:$AG$918, ROWS($AG$466:$AG$918) - ROW() + ROW($AG$466))</f>
        <v>44832</v>
      </c>
      <c r="AL523" s="3" cm="1">
        <f t="array" ref="AL523">INDEX($AH$466:$AH$918, ROWS($AH$466:$AH$918) - ROW() + ROW($AH$466))</f>
        <v>44833</v>
      </c>
      <c r="AM523" s="78" cm="1">
        <f t="array" ref="AM523">INDEX($AI$466:$AI$918, ROWS($AI$466:$AI$918) - ROW() + ROW($AI$466))</f>
        <v>158.05000000000001</v>
      </c>
      <c r="AO523">
        <f t="shared" si="10"/>
        <v>-0.56621579112927167</v>
      </c>
      <c r="AP523">
        <f t="shared" si="2"/>
        <v>3</v>
      </c>
      <c r="AQ523" t="str">
        <f t="shared" si="36"/>
        <v/>
      </c>
      <c r="AR523" t="str">
        <f t="shared" si="11"/>
        <v/>
      </c>
      <c r="AS523" t="str">
        <f t="shared" si="12"/>
        <v/>
      </c>
      <c r="AT523">
        <v>1.211257570359827</v>
      </c>
      <c r="AU523" t="s">
        <v>4485</v>
      </c>
      <c r="AV523" s="200" t="s">
        <v>4485</v>
      </c>
      <c r="AW523" s="35">
        <v>45378</v>
      </c>
      <c r="AX523" s="35">
        <v>45379</v>
      </c>
      <c r="AY523" s="36">
        <v>199.8</v>
      </c>
      <c r="BA523" s="81" cm="1">
        <f t="array" ref="BA523">INDEX($AW$466:$AW$918, ROWS($AW$466:$AW$918) - ROW() + ROW($AW$466))</f>
        <v>44832</v>
      </c>
      <c r="BB523" s="3" cm="1">
        <f t="array" ref="BB523">INDEX($AX$466:$AX$918, ROWS($AX$466:$AX$918) - ROW() + ROW($AX$466))</f>
        <v>44833</v>
      </c>
      <c r="BC523" s="78" cm="1">
        <f t="array" ref="BC523">INDEX($AY$466:$AY$918, ROWS($AY$466:$AY$918) - ROW() + ROW($AY$466))</f>
        <v>99.2</v>
      </c>
      <c r="BE523">
        <f t="shared" si="13"/>
        <v>-0.84957521239379752</v>
      </c>
      <c r="BF523">
        <f t="shared" si="3"/>
        <v>3</v>
      </c>
      <c r="BG523" t="str">
        <f t="shared" si="37"/>
        <v/>
      </c>
      <c r="BH523" t="str">
        <f t="shared" si="14"/>
        <v/>
      </c>
      <c r="BI523" t="str">
        <f t="shared" si="15"/>
        <v/>
      </c>
      <c r="BJ523">
        <v>-1.9172151786897396</v>
      </c>
      <c r="BK523" t="s">
        <v>4485</v>
      </c>
      <c r="BL523" s="200" t="s">
        <v>4485</v>
      </c>
      <c r="BM523" s="212">
        <v>45378</v>
      </c>
      <c r="BN523" s="49">
        <v>45379</v>
      </c>
      <c r="BO523" s="50">
        <v>1481.4</v>
      </c>
      <c r="BQ523" s="81" cm="1">
        <f t="array" ref="BQ523">INDEX($AW$466:$AW$918, ROWS($AW$466:$AW$918) - ROW() + ROW($AW$466))</f>
        <v>44832</v>
      </c>
      <c r="BR523" s="3" cm="1">
        <f t="array" ref="BR523">INDEX($AX$466:$AX$918, ROWS($AX$466:$AX$918) - ROW() + ROW($AX$466))</f>
        <v>44833</v>
      </c>
      <c r="BS523" s="78" cm="1">
        <f t="array" ref="BS523">INDEX($BO$466:$BO$918, ROWS($BO$466:$BO$918) - ROW() + ROW($BO$466))</f>
        <v>1237.6500000000001</v>
      </c>
      <c r="BU523">
        <f t="shared" si="24"/>
        <v>-0.59435364041603655</v>
      </c>
      <c r="BV523">
        <f t="shared" si="16"/>
        <v>3</v>
      </c>
      <c r="BW523" t="str">
        <f t="shared" si="38"/>
        <v/>
      </c>
      <c r="BX523" t="str">
        <f t="shared" si="17"/>
        <v/>
      </c>
      <c r="BY523" t="str">
        <f t="shared" si="25"/>
        <v/>
      </c>
      <c r="BZ523">
        <v>-1.7167381974248903</v>
      </c>
      <c r="CA523" t="s">
        <v>4485</v>
      </c>
      <c r="CB523" s="200" t="s">
        <v>4485</v>
      </c>
      <c r="CC523" s="212">
        <v>45378</v>
      </c>
      <c r="CD523" s="49">
        <v>45379</v>
      </c>
      <c r="CE523" s="50">
        <v>1957.65</v>
      </c>
      <c r="CG523" s="81" cm="1">
        <f t="array" ref="CG523">INDEX($AW$466:$AW$918, ROWS($AW$466:$AW$918) - ROW() + ROW($AW$466))</f>
        <v>44832</v>
      </c>
      <c r="CH523" s="3" cm="1">
        <f t="array" ref="CH523">INDEX($AX$466:$AX$918, ROWS($AX$466:$AX$918) - ROW() + ROW($AX$466))</f>
        <v>44833</v>
      </c>
      <c r="CI523" s="78" cm="1">
        <f t="array" ref="CI523">INDEX($CE$466:$CE$918, ROWS($CE$466:$CE$918) - ROW() + ROW($CE$466))</f>
        <v>1551.05</v>
      </c>
      <c r="CK523">
        <f t="shared" si="33"/>
        <v>2.0796998914080693</v>
      </c>
      <c r="CL523">
        <f t="shared" si="18"/>
        <v>3</v>
      </c>
      <c r="CM523" t="str">
        <f t="shared" si="39"/>
        <v/>
      </c>
      <c r="CN523" t="str">
        <f t="shared" si="19"/>
        <v/>
      </c>
      <c r="CO523" t="str">
        <f t="shared" si="26"/>
        <v/>
      </c>
      <c r="CP523">
        <v>-0.2554194773724599</v>
      </c>
      <c r="CQ523" t="s">
        <v>4485</v>
      </c>
      <c r="CR523" s="200" t="s">
        <v>4485</v>
      </c>
      <c r="CS523" s="212">
        <v>45378</v>
      </c>
      <c r="CT523" s="49">
        <v>45379</v>
      </c>
      <c r="CU523" s="53">
        <v>881.05</v>
      </c>
      <c r="CW523" s="81" cm="1">
        <f t="array" ref="CW523">INDEX($AW$466:$AW$918, ROWS($AW$466:$AW$918) - ROW() + ROW($AW$466))</f>
        <v>44832</v>
      </c>
      <c r="CX523" s="3" cm="1">
        <f t="array" ref="CX523">INDEX($AX$466:$AX$918, ROWS($AX$466:$AX$918) - ROW() + ROW($AX$466))</f>
        <v>44833</v>
      </c>
      <c r="CY523" s="78" cm="1">
        <f t="array" ref="CY523">INDEX($CU$466:$CU$918, ROWS($CU$466:$CU$918) - ROW() + ROW($CU$466))</f>
        <v>348.6</v>
      </c>
      <c r="DA523">
        <f t="shared" si="27"/>
        <v>-0.83914094723367627</v>
      </c>
      <c r="DB523">
        <f t="shared" si="20"/>
        <v>3</v>
      </c>
      <c r="DC523" t="str">
        <f t="shared" si="40"/>
        <v/>
      </c>
      <c r="DD523" t="str">
        <f t="shared" si="42"/>
        <v/>
      </c>
      <c r="DE523" t="str">
        <f t="shared" si="43"/>
        <v/>
      </c>
      <c r="DF523">
        <v>-0.57020669992872419</v>
      </c>
      <c r="DG523" t="s">
        <v>4485</v>
      </c>
      <c r="DH523" s="200" t="s">
        <v>4485</v>
      </c>
      <c r="DI523" s="212">
        <v>45378</v>
      </c>
      <c r="DJ523" s="49">
        <v>45379</v>
      </c>
      <c r="DK523" s="53">
        <v>596.5</v>
      </c>
      <c r="DM523" s="81" cm="1">
        <f t="array" ref="DM523">INDEX($AW$466:$AW$918, ROWS($AW$466:$AW$918) - ROW() + ROW($AW$466))</f>
        <v>44832</v>
      </c>
      <c r="DN523" s="3" cm="1">
        <f t="array" ref="DN523">INDEX($AX$466:$AX$918, ROWS($AX$466:$AX$918) - ROW() + ROW($AX$466))</f>
        <v>44833</v>
      </c>
      <c r="DO523" s="78" cm="1">
        <f t="array" ref="DO523">INDEX($DK$466:$DK$918, ROWS($DK$466:$DK$918) - ROW() + ROW($DK$466))</f>
        <v>306</v>
      </c>
      <c r="DQ523">
        <f t="shared" si="30"/>
        <v>-1.5602380569406538</v>
      </c>
      <c r="DR523">
        <f t="shared" si="22"/>
        <v>3</v>
      </c>
      <c r="DS523" t="str">
        <f t="shared" si="41"/>
        <v/>
      </c>
      <c r="DT523" t="str">
        <f t="shared" si="31"/>
        <v/>
      </c>
      <c r="DU523" t="str">
        <f t="shared" si="32"/>
        <v/>
      </c>
      <c r="DV523">
        <v>-3.1687125321153364</v>
      </c>
      <c r="DW523" t="s">
        <v>4485</v>
      </c>
      <c r="DX523" s="200" t="s">
        <v>4485</v>
      </c>
    </row>
    <row r="524" spans="1:128" ht="15.75" thickBot="1" x14ac:dyDescent="0.3">
      <c r="A524" s="42">
        <v>45377</v>
      </c>
      <c r="B524" s="35">
        <v>45379</v>
      </c>
      <c r="C524" s="36">
        <v>136.1</v>
      </c>
      <c r="E524" s="81" cm="1">
        <f t="array" ref="E524">INDEX($A$466:$A$918, ROWS($A$466:$A$918) - ROW() + ROW($A$466))</f>
        <v>44833</v>
      </c>
      <c r="F524" s="44" cm="1">
        <f t="array" ref="F524">INDEX($B$466:$B$918, ROWS($B$466:$B$918) - ROW() + ROW($B$466))</f>
        <v>44833</v>
      </c>
      <c r="G524" s="45" cm="1">
        <f t="array" ref="G524">INDEX($C$466:$C$918, ROWS($C$466:$C$918) - ROW() + ROW($C$466))</f>
        <v>171.35</v>
      </c>
      <c r="I524">
        <f t="shared" si="4"/>
        <v>0.32201405152223822</v>
      </c>
      <c r="J524">
        <f t="shared" si="0"/>
        <v>4</v>
      </c>
      <c r="K524">
        <f t="shared" si="34"/>
        <v>-5.1743220807968981</v>
      </c>
      <c r="L524" t="str">
        <f t="shared" si="5"/>
        <v/>
      </c>
      <c r="M524" t="str">
        <f t="shared" si="6"/>
        <v/>
      </c>
      <c r="N524">
        <v>0.29197080291970801</v>
      </c>
      <c r="O524">
        <v>-4.5037531276063358</v>
      </c>
      <c r="P524" s="200" t="s">
        <v>4485</v>
      </c>
      <c r="Q524" s="35">
        <v>45377</v>
      </c>
      <c r="R524" s="35">
        <v>45379</v>
      </c>
      <c r="S524" s="37">
        <v>34811.9</v>
      </c>
      <c r="U524" s="81" cm="1">
        <f t="array" ref="U524">INDEX($Q$466:$Q$918, ROWS($Q$466:$Q$918) - ROW() + ROW($Q$466))</f>
        <v>44833</v>
      </c>
      <c r="V524" s="3" cm="1">
        <f t="array" ref="V524">INDEX($R$466:$R$918, ROWS($R$466:$R$918) - ROW() + ROW($R$466))</f>
        <v>44833</v>
      </c>
      <c r="W524" s="78" cm="1">
        <f t="array" ref="W524">INDEX($S$466:$S$918, ROWS($S$466:$S$918) - ROW() + ROW($S$466))</f>
        <v>49798</v>
      </c>
      <c r="Y524">
        <f t="shared" si="7"/>
        <v>-0.368531197106164</v>
      </c>
      <c r="Z524">
        <f t="shared" si="1"/>
        <v>4</v>
      </c>
      <c r="AA524">
        <f t="shared" si="35"/>
        <v>-6.0824433124430648</v>
      </c>
      <c r="AB524" t="str">
        <f t="shared" si="8"/>
        <v/>
      </c>
      <c r="AC524" t="str">
        <f t="shared" si="9"/>
        <v/>
      </c>
      <c r="AD524">
        <v>-0.65390724078749207</v>
      </c>
      <c r="AE524">
        <v>-6.3148254517090789</v>
      </c>
      <c r="AF524" s="200" t="s">
        <v>4485</v>
      </c>
      <c r="AG524" s="35">
        <v>45377</v>
      </c>
      <c r="AH524" s="35">
        <v>45379</v>
      </c>
      <c r="AI524" s="36">
        <v>330.1</v>
      </c>
      <c r="AK524" s="81" cm="1">
        <f t="array" ref="AK524">INDEX($AG$466:$AG$918, ROWS($AG$466:$AG$918) - ROW() + ROW($AG$466))</f>
        <v>44833</v>
      </c>
      <c r="AL524" s="3" cm="1">
        <f t="array" ref="AL524">INDEX($AH$466:$AH$918, ROWS($AH$466:$AH$918) - ROW() + ROW($AH$466))</f>
        <v>44833</v>
      </c>
      <c r="AM524" s="78" cm="1">
        <f t="array" ref="AM524">INDEX($AI$466:$AI$918, ROWS($AI$466:$AI$918) - ROW() + ROW($AI$466))</f>
        <v>159.5</v>
      </c>
      <c r="AO524">
        <f t="shared" si="10"/>
        <v>0.91743119266054318</v>
      </c>
      <c r="AP524">
        <f t="shared" si="2"/>
        <v>4</v>
      </c>
      <c r="AQ524">
        <f t="shared" si="36"/>
        <v>-5.565423327412673</v>
      </c>
      <c r="AR524" t="str">
        <f t="shared" si="11"/>
        <v/>
      </c>
      <c r="AS524" t="str">
        <f t="shared" si="12"/>
        <v/>
      </c>
      <c r="AT524">
        <v>1.689545934530079</v>
      </c>
      <c r="AU524">
        <v>0.76735263341471527</v>
      </c>
      <c r="AV524" s="200" t="s">
        <v>4485</v>
      </c>
      <c r="AW524" s="35">
        <v>45377</v>
      </c>
      <c r="AX524" s="35">
        <v>45379</v>
      </c>
      <c r="AY524" s="36">
        <v>200.1</v>
      </c>
      <c r="BA524" s="81" cm="1">
        <f t="array" ref="BA524">INDEX($AW$466:$AW$918, ROWS($AW$466:$AW$918) - ROW() + ROW($AW$466))</f>
        <v>44833</v>
      </c>
      <c r="BB524" s="3" cm="1">
        <f t="array" ref="BB524">INDEX($AX$466:$AX$918, ROWS($AX$466:$AX$918) - ROW() + ROW($AX$466))</f>
        <v>44833</v>
      </c>
      <c r="BC524" s="78" cm="1">
        <f t="array" ref="BC524">INDEX($AY$466:$AY$918, ROWS($AY$466:$AY$918) - ROW() + ROW($AY$466))</f>
        <v>98.95</v>
      </c>
      <c r="BE524">
        <f t="shared" si="13"/>
        <v>-0.25201612903225806</v>
      </c>
      <c r="BF524">
        <f t="shared" si="3"/>
        <v>4</v>
      </c>
      <c r="BG524">
        <f t="shared" si="37"/>
        <v>-10.411951109099139</v>
      </c>
      <c r="BH524" t="str">
        <f t="shared" si="14"/>
        <v/>
      </c>
      <c r="BI524" t="str">
        <f t="shared" si="15"/>
        <v/>
      </c>
      <c r="BJ524">
        <v>1.0223843624735314</v>
      </c>
      <c r="BK524">
        <v>-8.6019314616356279</v>
      </c>
      <c r="BL524" s="200" t="s">
        <v>4485</v>
      </c>
      <c r="BM524" s="212">
        <v>45377</v>
      </c>
      <c r="BN524" s="49">
        <v>45379</v>
      </c>
      <c r="BO524" s="50">
        <v>1489.1</v>
      </c>
      <c r="BQ524" s="81" cm="1">
        <f t="array" ref="BQ524">INDEX($AW$466:$AW$918, ROWS($AW$466:$AW$918) - ROW() + ROW($AW$466))</f>
        <v>44833</v>
      </c>
      <c r="BR524" s="3" cm="1">
        <f t="array" ref="BR524">INDEX($AX$466:$AX$918, ROWS($AX$466:$AX$918) - ROW() + ROW($AX$466))</f>
        <v>44833</v>
      </c>
      <c r="BS524" s="78" cm="1">
        <f t="array" ref="BS524">INDEX($BO$466:$BO$918, ROWS($BO$466:$BO$918) - ROW() + ROW($BO$466))</f>
        <v>1241.45</v>
      </c>
      <c r="BU524">
        <f t="shared" si="24"/>
        <v>0.30703349088998944</v>
      </c>
      <c r="BV524">
        <f t="shared" si="16"/>
        <v>4</v>
      </c>
      <c r="BW524">
        <f t="shared" si="38"/>
        <v>-3.8045794428731869</v>
      </c>
      <c r="BX524" t="str">
        <f t="shared" si="17"/>
        <v/>
      </c>
      <c r="BY524" t="str">
        <f t="shared" si="25"/>
        <v/>
      </c>
      <c r="BZ524">
        <v>-0.47928426882522096</v>
      </c>
      <c r="CA524">
        <v>-7.7864403434323481</v>
      </c>
      <c r="CB524" s="200" t="s">
        <v>4485</v>
      </c>
      <c r="CC524" s="212">
        <v>45377</v>
      </c>
      <c r="CD524" s="49">
        <v>45379</v>
      </c>
      <c r="CE524" s="50">
        <v>1962.55</v>
      </c>
      <c r="CG524" s="81" cm="1">
        <f t="array" ref="CG524">INDEX($AW$466:$AW$918, ROWS($AW$466:$AW$918) - ROW() + ROW($AW$466))</f>
        <v>44833</v>
      </c>
      <c r="CH524" s="3" cm="1">
        <f t="array" ref="CH524">INDEX($AX$466:$AX$918, ROWS($AX$466:$AX$918) - ROW() + ROW($AX$466))</f>
        <v>44833</v>
      </c>
      <c r="CI524" s="78" cm="1">
        <f t="array" ref="CI524">INDEX($CE$466:$CE$918, ROWS($CE$466:$CE$918) - ROW() + ROW($CE$466))</f>
        <v>1556.8</v>
      </c>
      <c r="CK524">
        <f t="shared" si="33"/>
        <v>0.3707166113278102</v>
      </c>
      <c r="CL524">
        <f t="shared" si="18"/>
        <v>4</v>
      </c>
      <c r="CM524">
        <f t="shared" si="39"/>
        <v>-1.5400183410808674</v>
      </c>
      <c r="CN524" t="str">
        <f t="shared" si="19"/>
        <v/>
      </c>
      <c r="CO524" t="str">
        <f t="shared" si="26"/>
        <v/>
      </c>
      <c r="CP524">
        <v>1.789231779382797</v>
      </c>
      <c r="CQ524">
        <v>-6.1336320426266209</v>
      </c>
      <c r="CR524" s="200" t="s">
        <v>4485</v>
      </c>
      <c r="CS524" s="212">
        <v>45377</v>
      </c>
      <c r="CT524" s="49">
        <v>45379</v>
      </c>
      <c r="CU524" s="53">
        <v>874.3</v>
      </c>
      <c r="CW524" s="81" cm="1">
        <f t="array" ref="CW524">INDEX($AW$466:$AW$918, ROWS($AW$466:$AW$918) - ROW() + ROW($AW$466))</f>
        <v>44833</v>
      </c>
      <c r="CX524" s="3" cm="1">
        <f t="array" ref="CX524">INDEX($AX$466:$AX$918, ROWS($AX$466:$AX$918) - ROW() + ROW($AX$466))</f>
        <v>44833</v>
      </c>
      <c r="CY524" s="78" cm="1">
        <f t="array" ref="CY524">INDEX($CU$466:$CU$918, ROWS($CU$466:$CU$918) - ROW() + ROW($CU$466))</f>
        <v>350.5</v>
      </c>
      <c r="DA524">
        <f t="shared" si="27"/>
        <v>0.54503729202523732</v>
      </c>
      <c r="DB524">
        <f t="shared" si="20"/>
        <v>4</v>
      </c>
      <c r="DC524">
        <f t="shared" si="40"/>
        <v>-8.2220476564545635</v>
      </c>
      <c r="DD524" t="str">
        <f t="shared" si="42"/>
        <v/>
      </c>
      <c r="DE524" t="str">
        <f t="shared" si="43"/>
        <v/>
      </c>
      <c r="DF524">
        <v>0.53046594982079509</v>
      </c>
      <c r="DG524">
        <v>-7.9064880483320108</v>
      </c>
      <c r="DH524" s="200" t="s">
        <v>4485</v>
      </c>
      <c r="DI524" s="212">
        <v>45377</v>
      </c>
      <c r="DJ524" s="49">
        <v>45379</v>
      </c>
      <c r="DK524" s="53">
        <v>601.9</v>
      </c>
      <c r="DM524" s="81" cm="1">
        <f t="array" ref="DM524">INDEX($AW$466:$AW$918, ROWS($AW$466:$AW$918) - ROW() + ROW($AW$466))</f>
        <v>44833</v>
      </c>
      <c r="DN524" s="3" cm="1">
        <f t="array" ref="DN524">INDEX($AX$466:$AX$918, ROWS($AX$466:$AX$918) - ROW() + ROW($AX$466))</f>
        <v>44833</v>
      </c>
      <c r="DO524" s="78" cm="1">
        <f t="array" ref="DO524">INDEX($DK$466:$DK$918, ROWS($DK$466:$DK$918) - ROW() + ROW($DK$466))</f>
        <v>303.85000000000002</v>
      </c>
      <c r="DQ524">
        <f t="shared" si="30"/>
        <v>-0.70261437908495983</v>
      </c>
      <c r="DR524">
        <f t="shared" si="22"/>
        <v>4</v>
      </c>
      <c r="DS524">
        <f t="shared" si="41"/>
        <v>-4.163381170162431</v>
      </c>
      <c r="DT524" t="str">
        <f t="shared" si="31"/>
        <v/>
      </c>
      <c r="DU524" t="str">
        <f t="shared" si="32"/>
        <v/>
      </c>
      <c r="DV524">
        <v>3.5966981132075437</v>
      </c>
      <c r="DW524">
        <v>-3.8050917054475866</v>
      </c>
      <c r="DX524" s="200" t="s">
        <v>4485</v>
      </c>
    </row>
    <row r="525" spans="1:128" ht="15.75" thickBot="1" x14ac:dyDescent="0.3">
      <c r="A525" s="42">
        <v>45373</v>
      </c>
      <c r="B525" s="35">
        <v>45379</v>
      </c>
      <c r="C525" s="36">
        <v>136</v>
      </c>
      <c r="E525" s="81" cm="1">
        <f t="array" ref="E525">INDEX($A$466:$A$918, ROWS($A$466:$A$918) - ROW() + ROW($A$466))</f>
        <v>44837</v>
      </c>
      <c r="F525" s="44" cm="1">
        <f t="array" ref="F525">INDEX($B$466:$B$918, ROWS($B$466:$B$918) - ROW() + ROW($B$466))</f>
        <v>44861</v>
      </c>
      <c r="G525" s="45" cm="1">
        <f t="array" ref="G525">INDEX($C$466:$C$918, ROWS($C$466:$C$918) - ROW() + ROW($C$466))</f>
        <v>168.5</v>
      </c>
      <c r="I525">
        <f t="shared" si="4"/>
        <v>-1.6632623285672568</v>
      </c>
      <c r="J525">
        <f t="shared" si="0"/>
        <v>1</v>
      </c>
      <c r="K525" t="str">
        <f t="shared" si="34"/>
        <v/>
      </c>
      <c r="L525">
        <f t="shared" si="5"/>
        <v>44861</v>
      </c>
      <c r="M525">
        <f t="shared" si="6"/>
        <v>11.513353115727011</v>
      </c>
      <c r="N525">
        <v>-2.9293509477311859</v>
      </c>
      <c r="O525" t="s">
        <v>4485</v>
      </c>
      <c r="P525" s="200">
        <v>10.059171597633142</v>
      </c>
      <c r="Q525" s="35">
        <v>45373</v>
      </c>
      <c r="R525" s="35">
        <v>45379</v>
      </c>
      <c r="S525" s="37">
        <v>34472.300000000003</v>
      </c>
      <c r="U525" s="81" cm="1">
        <f t="array" ref="U525">INDEX($Q$466:$Q$918, ROWS($Q$466:$Q$918) - ROW() + ROW($Q$466))</f>
        <v>44837</v>
      </c>
      <c r="V525" s="3" cm="1">
        <f t="array" ref="V525">INDEX($R$466:$R$918, ROWS($R$466:$R$918) - ROW() + ROW($R$466))</f>
        <v>44861</v>
      </c>
      <c r="W525" s="78" cm="1">
        <f t="array" ref="W525">INDEX($S$466:$S$918, ROWS($S$466:$S$918) - ROW() + ROW($S$466))</f>
        <v>49629.5</v>
      </c>
      <c r="Y525">
        <f t="shared" si="7"/>
        <v>-0.33836700269087111</v>
      </c>
      <c r="Z525">
        <f t="shared" si="1"/>
        <v>1</v>
      </c>
      <c r="AA525" t="str">
        <f t="shared" si="35"/>
        <v/>
      </c>
      <c r="AB525">
        <f t="shared" si="8"/>
        <v>44861</v>
      </c>
      <c r="AC525">
        <f t="shared" si="9"/>
        <v>2.4130809296889932</v>
      </c>
      <c r="AD525">
        <v>-2.1890354802960132</v>
      </c>
      <c r="AE525" t="s">
        <v>4485</v>
      </c>
      <c r="AF525" s="200">
        <v>0.42698263920066815</v>
      </c>
      <c r="AG525" s="35">
        <v>45373</v>
      </c>
      <c r="AH525" s="35">
        <v>45379</v>
      </c>
      <c r="AI525" s="36">
        <v>325.75</v>
      </c>
      <c r="AK525" s="81" cm="1">
        <f t="array" ref="AK525">INDEX($AG$466:$AG$918, ROWS($AG$466:$AG$918) - ROW() + ROW($AG$466))</f>
        <v>44837</v>
      </c>
      <c r="AL525" s="3" cm="1">
        <f t="array" ref="AL525">INDEX($AH$466:$AH$918, ROWS($AH$466:$AH$918) - ROW() + ROW($AH$466))</f>
        <v>44861</v>
      </c>
      <c r="AM525" s="78" cm="1">
        <f t="array" ref="AM525">INDEX($AI$466:$AI$918, ROWS($AI$466:$AI$918) - ROW() + ROW($AI$466))</f>
        <v>160.94999999999999</v>
      </c>
      <c r="AO525">
        <f t="shared" si="10"/>
        <v>0.90909090909090196</v>
      </c>
      <c r="AP525">
        <f t="shared" si="2"/>
        <v>1</v>
      </c>
      <c r="AQ525" t="str">
        <f t="shared" si="36"/>
        <v/>
      </c>
      <c r="AR525">
        <f t="shared" si="11"/>
        <v>44861</v>
      </c>
      <c r="AS525">
        <f t="shared" si="12"/>
        <v>5.8092575333954732</v>
      </c>
      <c r="AT525">
        <v>-1.0840108401083972</v>
      </c>
      <c r="AU525" t="s">
        <v>4485</v>
      </c>
      <c r="AV525" s="200">
        <v>2.0205479452054753</v>
      </c>
      <c r="AW525" s="35">
        <v>45373</v>
      </c>
      <c r="AX525" s="35">
        <v>45379</v>
      </c>
      <c r="AY525" s="36">
        <v>197.6</v>
      </c>
      <c r="BA525" s="81" cm="1">
        <f t="array" ref="BA525">INDEX($AW$466:$AW$918, ROWS($AW$466:$AW$918) - ROW() + ROW($AW$466))</f>
        <v>44837</v>
      </c>
      <c r="BB525" s="3" cm="1">
        <f t="array" ref="BB525">INDEX($AX$466:$AX$918, ROWS($AX$466:$AX$918) - ROW() + ROW($AX$466))</f>
        <v>44861</v>
      </c>
      <c r="BC525" s="78" cm="1">
        <f t="array" ref="BC525">INDEX($AY$466:$AY$918, ROWS($AY$466:$AY$918) - ROW() + ROW($AY$466))</f>
        <v>98.95</v>
      </c>
      <c r="BE525">
        <f t="shared" si="13"/>
        <v>0</v>
      </c>
      <c r="BF525">
        <f t="shared" si="3"/>
        <v>1</v>
      </c>
      <c r="BG525" t="str">
        <f t="shared" si="37"/>
        <v/>
      </c>
      <c r="BH525">
        <f t="shared" si="14"/>
        <v>44861</v>
      </c>
      <c r="BI525">
        <f t="shared" si="15"/>
        <v>9.2470944921677614</v>
      </c>
      <c r="BJ525">
        <v>-3.9438739376770506</v>
      </c>
      <c r="BK525" t="s">
        <v>4485</v>
      </c>
      <c r="BL525" s="200">
        <v>23.031196719045212</v>
      </c>
      <c r="BM525" s="212">
        <v>45373</v>
      </c>
      <c r="BN525" s="49">
        <v>45379</v>
      </c>
      <c r="BO525" s="50">
        <v>1503</v>
      </c>
      <c r="BQ525" s="81" cm="1">
        <f t="array" ref="BQ525">INDEX($AW$466:$AW$918, ROWS($AW$466:$AW$918) - ROW() + ROW($AW$466))</f>
        <v>44837</v>
      </c>
      <c r="BR525" s="3" cm="1">
        <f t="array" ref="BR525">INDEX($AX$466:$AX$918, ROWS($AX$466:$AX$918) - ROW() + ROW($AX$466))</f>
        <v>44861</v>
      </c>
      <c r="BS525" s="78" cm="1">
        <f t="array" ref="BS525">INDEX($BO$466:$BO$918, ROWS($BO$466:$BO$918) - ROW() + ROW($BO$466))</f>
        <v>1240.8</v>
      </c>
      <c r="BU525">
        <f t="shared" si="24"/>
        <v>-5.2358129606515848E-2</v>
      </c>
      <c r="BV525">
        <f t="shared" si="16"/>
        <v>1</v>
      </c>
      <c r="BW525" t="str">
        <f t="shared" si="38"/>
        <v/>
      </c>
      <c r="BX525">
        <f t="shared" si="17"/>
        <v>44861</v>
      </c>
      <c r="BY525">
        <f t="shared" si="25"/>
        <v>0.97114764667955988</v>
      </c>
      <c r="BZ525">
        <v>-0.78298592741508599</v>
      </c>
      <c r="CA525" t="s">
        <v>4485</v>
      </c>
      <c r="CB525" s="200">
        <v>-17.660232483736806</v>
      </c>
      <c r="CC525" s="212">
        <v>45373</v>
      </c>
      <c r="CD525" s="49">
        <v>45379</v>
      </c>
      <c r="CE525" s="50">
        <v>1965.25</v>
      </c>
      <c r="CG525" s="81" cm="1">
        <f t="array" ref="CG525">INDEX($AW$466:$AW$918, ROWS($AW$466:$AW$918) - ROW() + ROW($AW$466))</f>
        <v>44837</v>
      </c>
      <c r="CH525" s="3" cm="1">
        <f t="array" ref="CH525">INDEX($AX$466:$AX$918, ROWS($AX$466:$AX$918) - ROW() + ROW($AX$466))</f>
        <v>44861</v>
      </c>
      <c r="CI525" s="78" cm="1">
        <f t="array" ref="CI525">INDEX($CE$466:$CE$918, ROWS($CE$466:$CE$918) - ROW() + ROW($CE$466))</f>
        <v>1600.6</v>
      </c>
      <c r="CK525">
        <f t="shared" si="33"/>
        <v>2.8134635149023612</v>
      </c>
      <c r="CL525">
        <f t="shared" si="18"/>
        <v>1</v>
      </c>
      <c r="CM525" t="str">
        <f t="shared" si="39"/>
        <v/>
      </c>
      <c r="CN525">
        <f t="shared" si="19"/>
        <v>44861</v>
      </c>
      <c r="CO525">
        <f t="shared" si="26"/>
        <v>0.83093839810073344</v>
      </c>
      <c r="CP525">
        <v>-2.7690863579474345</v>
      </c>
      <c r="CQ525" t="s">
        <v>4485</v>
      </c>
      <c r="CR525" s="200">
        <v>3.0378117457763532</v>
      </c>
      <c r="CS525" s="212">
        <v>45373</v>
      </c>
      <c r="CT525" s="49">
        <v>45379</v>
      </c>
      <c r="CU525" s="53">
        <v>866.65</v>
      </c>
      <c r="CW525" s="81" cm="1">
        <f t="array" ref="CW525">INDEX($AW$466:$AW$918, ROWS($AW$466:$AW$918) - ROW() + ROW($AW$466))</f>
        <v>44837</v>
      </c>
      <c r="CX525" s="3" cm="1">
        <f t="array" ref="CX525">INDEX($AX$466:$AX$918, ROWS($AX$466:$AX$918) - ROW() + ROW($AX$466))</f>
        <v>44861</v>
      </c>
      <c r="CY525" s="78" cm="1">
        <f t="array" ref="CY525">INDEX($CU$466:$CU$918, ROWS($CU$466:$CU$918) - ROW() + ROW($CU$466))</f>
        <v>349</v>
      </c>
      <c r="DA525">
        <f t="shared" si="27"/>
        <v>-0.42796005706134094</v>
      </c>
      <c r="DB525">
        <f t="shared" si="20"/>
        <v>1</v>
      </c>
      <c r="DC525" t="str">
        <f t="shared" si="40"/>
        <v/>
      </c>
      <c r="DD525">
        <f t="shared" si="42"/>
        <v>44861</v>
      </c>
      <c r="DE525">
        <f t="shared" si="43"/>
        <v>9.6704871060171893</v>
      </c>
      <c r="DF525">
        <v>-2.4810765349032708</v>
      </c>
      <c r="DG525" t="s">
        <v>4485</v>
      </c>
      <c r="DH525" s="200">
        <v>10.823630875377322</v>
      </c>
      <c r="DI525" s="212">
        <v>45373</v>
      </c>
      <c r="DJ525" s="49">
        <v>45379</v>
      </c>
      <c r="DK525" s="53">
        <v>594.20000000000005</v>
      </c>
      <c r="DM525" s="81" cm="1">
        <f t="array" ref="DM525">INDEX($AW$466:$AW$918, ROWS($AW$466:$AW$918) - ROW() + ROW($AW$466))</f>
        <v>44837</v>
      </c>
      <c r="DN525" s="3" cm="1">
        <f t="array" ref="DN525">INDEX($AX$466:$AX$918, ROWS($AX$466:$AX$918) - ROW() + ROW($AX$466))</f>
        <v>44861</v>
      </c>
      <c r="DO525" s="78" cm="1">
        <f t="array" ref="DO525">INDEX($DK$466:$DK$918, ROWS($DK$466:$DK$918) - ROW() + ROW($DK$466))</f>
        <v>309.35000000000002</v>
      </c>
      <c r="DQ525">
        <f t="shared" si="30"/>
        <v>1.8101036695738026</v>
      </c>
      <c r="DR525">
        <f t="shared" si="22"/>
        <v>1</v>
      </c>
      <c r="DS525" t="str">
        <f t="shared" si="41"/>
        <v/>
      </c>
      <c r="DT525">
        <f t="shared" si="31"/>
        <v>44861</v>
      </c>
      <c r="DU525">
        <f t="shared" si="32"/>
        <v>-1.196056246969468</v>
      </c>
      <c r="DV525">
        <v>3.2960733734594441</v>
      </c>
      <c r="DW525" t="s">
        <v>4485</v>
      </c>
      <c r="DX525" s="200">
        <v>7.103218645948961</v>
      </c>
    </row>
    <row r="526" spans="1:128" ht="15.75" thickBot="1" x14ac:dyDescent="0.3">
      <c r="A526" s="42">
        <v>45372</v>
      </c>
      <c r="B526" s="35">
        <v>45379</v>
      </c>
      <c r="C526" s="36">
        <v>133.65</v>
      </c>
      <c r="E526" s="81" cm="1">
        <f t="array" ref="E526">INDEX($A$466:$A$918, ROWS($A$466:$A$918) - ROW() + ROW($A$466))</f>
        <v>44838</v>
      </c>
      <c r="F526" s="44" cm="1">
        <f t="array" ref="F526">INDEX($B$466:$B$918, ROWS($B$466:$B$918) - ROW() + ROW($B$466))</f>
        <v>44861</v>
      </c>
      <c r="G526" s="45" cm="1">
        <f t="array" ref="G526">INDEX($C$466:$C$918, ROWS($C$466:$C$918) - ROW() + ROW($C$466))</f>
        <v>173.6</v>
      </c>
      <c r="I526">
        <f t="shared" si="4"/>
        <v>3.0267062314540025</v>
      </c>
      <c r="J526">
        <f t="shared" si="0"/>
        <v>2</v>
      </c>
      <c r="K526" t="str">
        <f t="shared" si="34"/>
        <v/>
      </c>
      <c r="L526" t="str">
        <f t="shared" si="5"/>
        <v/>
      </c>
      <c r="M526" t="str">
        <f t="shared" si="6"/>
        <v/>
      </c>
      <c r="N526">
        <v>2.307692307692311</v>
      </c>
      <c r="O526" t="s">
        <v>4485</v>
      </c>
      <c r="P526" s="200" t="s">
        <v>4485</v>
      </c>
      <c r="Q526" s="35">
        <v>45372</v>
      </c>
      <c r="R526" s="35">
        <v>45379</v>
      </c>
      <c r="S526" s="37">
        <v>34150.5</v>
      </c>
      <c r="U526" s="81" cm="1">
        <f t="array" ref="U526">INDEX($Q$466:$Q$918, ROWS($Q$466:$Q$918) - ROW() + ROW($Q$466))</f>
        <v>44838</v>
      </c>
      <c r="V526" s="3" cm="1">
        <f t="array" ref="V526">INDEX($R$466:$R$918, ROWS($R$466:$R$918) - ROW() + ROW($R$466))</f>
        <v>44861</v>
      </c>
      <c r="W526" s="78" cm="1">
        <f t="array" ref="W526">INDEX($S$466:$S$918, ROWS($S$466:$S$918) - ROW() + ROW($S$466))</f>
        <v>52274.7</v>
      </c>
      <c r="Y526">
        <f t="shared" si="7"/>
        <v>5.3298945183811988</v>
      </c>
      <c r="Z526">
        <f t="shared" si="1"/>
        <v>2</v>
      </c>
      <c r="AA526" t="str">
        <f t="shared" si="35"/>
        <v/>
      </c>
      <c r="AB526" t="str">
        <f t="shared" si="8"/>
        <v/>
      </c>
      <c r="AC526" t="str">
        <f t="shared" si="9"/>
        <v/>
      </c>
      <c r="AD526">
        <v>5.3389981849202055</v>
      </c>
      <c r="AE526" t="s">
        <v>4485</v>
      </c>
      <c r="AF526" s="200" t="s">
        <v>4485</v>
      </c>
      <c r="AG526" s="35">
        <v>45372</v>
      </c>
      <c r="AH526" s="35">
        <v>45379</v>
      </c>
      <c r="AI526" s="36">
        <v>325.3</v>
      </c>
      <c r="AK526" s="81" cm="1">
        <f t="array" ref="AK526">INDEX($AG$466:$AG$918, ROWS($AG$466:$AG$918) - ROW() + ROW($AG$466))</f>
        <v>44838</v>
      </c>
      <c r="AL526" s="3" cm="1">
        <f t="array" ref="AL526">INDEX($AH$466:$AH$918, ROWS($AH$466:$AH$918) - ROW() + ROW($AH$466))</f>
        <v>44861</v>
      </c>
      <c r="AM526" s="78" cm="1">
        <f t="array" ref="AM526">INDEX($AI$466:$AI$918, ROWS($AI$466:$AI$918) - ROW() + ROW($AI$466))</f>
        <v>163.44999999999999</v>
      </c>
      <c r="AO526">
        <f t="shared" si="10"/>
        <v>1.5532774153463811</v>
      </c>
      <c r="AP526">
        <f t="shared" si="2"/>
        <v>2</v>
      </c>
      <c r="AQ526" t="str">
        <f t="shared" si="36"/>
        <v/>
      </c>
      <c r="AR526" t="str">
        <f t="shared" si="11"/>
        <v/>
      </c>
      <c r="AS526" t="str">
        <f t="shared" si="12"/>
        <v/>
      </c>
      <c r="AT526">
        <v>-0.92465753424657138</v>
      </c>
      <c r="AU526" t="s">
        <v>4485</v>
      </c>
      <c r="AV526" s="200" t="s">
        <v>4485</v>
      </c>
      <c r="AW526" s="35">
        <v>45372</v>
      </c>
      <c r="AX526" s="35">
        <v>45379</v>
      </c>
      <c r="AY526" s="36">
        <v>196.35</v>
      </c>
      <c r="BA526" s="81" cm="1">
        <f t="array" ref="BA526">INDEX($AW$466:$AW$918, ROWS($AW$466:$AW$918) - ROW() + ROW($AW$466))</f>
        <v>44838</v>
      </c>
      <c r="BB526" s="3" cm="1">
        <f t="array" ref="BB526">INDEX($AX$466:$AX$918, ROWS($AX$466:$AX$918) - ROW() + ROW($AX$466))</f>
        <v>44861</v>
      </c>
      <c r="BC526" s="78" cm="1">
        <f t="array" ref="BC526">INDEX($AY$466:$AY$918, ROWS($AY$466:$AY$918) - ROW() + ROW($AY$466))</f>
        <v>102.45</v>
      </c>
      <c r="BE526">
        <f t="shared" si="13"/>
        <v>3.5371399696816574</v>
      </c>
      <c r="BF526">
        <f t="shared" si="3"/>
        <v>2</v>
      </c>
      <c r="BG526" t="str">
        <f t="shared" si="37"/>
        <v/>
      </c>
      <c r="BH526" t="str">
        <f t="shared" si="14"/>
        <v/>
      </c>
      <c r="BI526" t="str">
        <f t="shared" si="15"/>
        <v/>
      </c>
      <c r="BJ526">
        <v>3.4606700152066683</v>
      </c>
      <c r="BK526" t="s">
        <v>4485</v>
      </c>
      <c r="BL526" s="200" t="s">
        <v>4485</v>
      </c>
      <c r="BM526" s="212">
        <v>45372</v>
      </c>
      <c r="BN526" s="49">
        <v>45379</v>
      </c>
      <c r="BO526" s="50">
        <v>1471.15</v>
      </c>
      <c r="BQ526" s="81" cm="1">
        <f t="array" ref="BQ526">INDEX($AW$466:$AW$918, ROWS($AW$466:$AW$918) - ROW() + ROW($AW$466))</f>
        <v>44838</v>
      </c>
      <c r="BR526" s="3" cm="1">
        <f t="array" ref="BR526">INDEX($AX$466:$AX$918, ROWS($AX$466:$AX$918) - ROW() + ROW($AX$466))</f>
        <v>44861</v>
      </c>
      <c r="BS526" s="78" cm="1">
        <f t="array" ref="BS526">INDEX($BO$466:$BO$918, ROWS($BO$466:$BO$918) - ROW() + ROW($BO$466))</f>
        <v>1266.2</v>
      </c>
      <c r="BU526">
        <f t="shared" si="24"/>
        <v>2.047066408768544</v>
      </c>
      <c r="BV526">
        <f t="shared" si="16"/>
        <v>2</v>
      </c>
      <c r="BW526" t="str">
        <f t="shared" si="38"/>
        <v/>
      </c>
      <c r="BX526" t="str">
        <f t="shared" si="17"/>
        <v/>
      </c>
      <c r="BY526" t="str">
        <f t="shared" si="25"/>
        <v/>
      </c>
      <c r="BZ526">
        <v>2.8367281646581963</v>
      </c>
      <c r="CA526" t="s">
        <v>4485</v>
      </c>
      <c r="CB526" s="200" t="s">
        <v>4485</v>
      </c>
      <c r="CC526" s="212">
        <v>45372</v>
      </c>
      <c r="CD526" s="49">
        <v>45379</v>
      </c>
      <c r="CE526" s="50">
        <v>1927.85</v>
      </c>
      <c r="CG526" s="81" cm="1">
        <f t="array" ref="CG526">INDEX($AW$466:$AW$918, ROWS($AW$466:$AW$918) - ROW() + ROW($AW$466))</f>
        <v>44838</v>
      </c>
      <c r="CH526" s="3" cm="1">
        <f t="array" ref="CH526">INDEX($AX$466:$AX$918, ROWS($AX$466:$AX$918) - ROW() + ROW($AX$466))</f>
        <v>44861</v>
      </c>
      <c r="CI526" s="78" cm="1">
        <f t="array" ref="CI526">INDEX($CE$466:$CE$918, ROWS($CE$466:$CE$918) - ROW() + ROW($CE$466))</f>
        <v>1579.2</v>
      </c>
      <c r="CK526">
        <f t="shared" si="33"/>
        <v>-1.3369986255154234</v>
      </c>
      <c r="CL526">
        <f t="shared" si="18"/>
        <v>2</v>
      </c>
      <c r="CM526" t="str">
        <f t="shared" si="39"/>
        <v/>
      </c>
      <c r="CN526" t="str">
        <f t="shared" si="19"/>
        <v/>
      </c>
      <c r="CO526" t="str">
        <f t="shared" si="26"/>
        <v/>
      </c>
      <c r="CP526">
        <v>2.7160096540627543</v>
      </c>
      <c r="CQ526" t="s">
        <v>4485</v>
      </c>
      <c r="CR526" s="200" t="s">
        <v>4485</v>
      </c>
      <c r="CS526" s="212">
        <v>45372</v>
      </c>
      <c r="CT526" s="49">
        <v>45379</v>
      </c>
      <c r="CU526" s="53">
        <v>858.3</v>
      </c>
      <c r="CW526" s="81" cm="1">
        <f t="array" ref="CW526">INDEX($AW$466:$AW$918, ROWS($AW$466:$AW$918) - ROW() + ROW($AW$466))</f>
        <v>44838</v>
      </c>
      <c r="CX526" s="3" cm="1">
        <f t="array" ref="CX526">INDEX($AX$466:$AX$918, ROWS($AX$466:$AX$918) - ROW() + ROW($AX$466))</f>
        <v>44861</v>
      </c>
      <c r="CY526" s="78" cm="1">
        <f t="array" ref="CY526">INDEX($CU$466:$CU$918, ROWS($CU$466:$CU$918) - ROW() + ROW($CU$466))</f>
        <v>361.05</v>
      </c>
      <c r="DA526">
        <f t="shared" si="27"/>
        <v>3.4527220630372524</v>
      </c>
      <c r="DB526">
        <f t="shared" si="20"/>
        <v>2</v>
      </c>
      <c r="DC526" t="str">
        <f t="shared" si="40"/>
        <v/>
      </c>
      <c r="DD526" t="str">
        <f t="shared" si="42"/>
        <v/>
      </c>
      <c r="DE526" t="str">
        <f t="shared" si="43"/>
        <v/>
      </c>
      <c r="DF526">
        <v>3.2341526520051747</v>
      </c>
      <c r="DG526" t="s">
        <v>4485</v>
      </c>
      <c r="DH526" s="200" t="s">
        <v>4485</v>
      </c>
      <c r="DI526" s="212">
        <v>45372</v>
      </c>
      <c r="DJ526" s="49">
        <v>45379</v>
      </c>
      <c r="DK526" s="53">
        <v>588.35</v>
      </c>
      <c r="DM526" s="81" cm="1">
        <f t="array" ref="DM526">INDEX($AW$466:$AW$918, ROWS($AW$466:$AW$918) - ROW() + ROW($AW$466))</f>
        <v>44838</v>
      </c>
      <c r="DN526" s="3" cm="1">
        <f t="array" ref="DN526">INDEX($AX$466:$AX$918, ROWS($AX$466:$AX$918) - ROW() + ROW($AX$466))</f>
        <v>44861</v>
      </c>
      <c r="DO526" s="78" cm="1">
        <f t="array" ref="DO526">INDEX($DK$466:$DK$918, ROWS($DK$466:$DK$918) - ROW() + ROW($DK$466))</f>
        <v>312.60000000000002</v>
      </c>
      <c r="DQ526">
        <f t="shared" si="30"/>
        <v>1.0505899466623565</v>
      </c>
      <c r="DR526">
        <f t="shared" si="22"/>
        <v>2</v>
      </c>
      <c r="DS526" t="str">
        <f t="shared" si="41"/>
        <v/>
      </c>
      <c r="DT526" t="str">
        <f t="shared" si="31"/>
        <v/>
      </c>
      <c r="DU526" t="str">
        <f t="shared" si="32"/>
        <v/>
      </c>
      <c r="DV526">
        <v>2.0532741398446266</v>
      </c>
      <c r="DW526" t="s">
        <v>4485</v>
      </c>
      <c r="DX526" s="200" t="s">
        <v>4485</v>
      </c>
    </row>
    <row r="527" spans="1:128" ht="15.75" thickBot="1" x14ac:dyDescent="0.3">
      <c r="A527" s="42">
        <v>45371</v>
      </c>
      <c r="B527" s="35">
        <v>45379</v>
      </c>
      <c r="C527" s="36">
        <v>129.15</v>
      </c>
      <c r="E527" s="81" cm="1">
        <f t="array" ref="E527">INDEX($A$466:$A$918, ROWS($A$466:$A$918) - ROW() + ROW($A$466))</f>
        <v>44840</v>
      </c>
      <c r="F527" s="44" cm="1">
        <f t="array" ref="F527">INDEX($B$466:$B$918, ROWS($B$466:$B$918) - ROW() + ROW($B$466))</f>
        <v>44861</v>
      </c>
      <c r="G527" s="45" cm="1">
        <f t="array" ref="G527">INDEX($C$466:$C$918, ROWS($C$466:$C$918) - ROW() + ROW($C$466))</f>
        <v>171.85</v>
      </c>
      <c r="I527">
        <f t="shared" si="4"/>
        <v>-1.0080645161290323</v>
      </c>
      <c r="J527">
        <f t="shared" si="0"/>
        <v>4</v>
      </c>
      <c r="K527">
        <f t="shared" si="34"/>
        <v>0.2040816326530579</v>
      </c>
      <c r="L527" t="str">
        <f t="shared" si="5"/>
        <v/>
      </c>
      <c r="M527" t="str">
        <f t="shared" si="6"/>
        <v/>
      </c>
      <c r="N527">
        <v>-0.86755349913244639</v>
      </c>
      <c r="O527">
        <v>8.759124087591573E-2</v>
      </c>
      <c r="P527" s="200" t="s">
        <v>4485</v>
      </c>
      <c r="Q527" s="35">
        <v>45371</v>
      </c>
      <c r="R527" s="35">
        <v>45379</v>
      </c>
      <c r="S527" s="37">
        <v>33322.449999999997</v>
      </c>
      <c r="U527" s="81" cm="1">
        <f t="array" ref="U527">INDEX($Q$466:$Q$918, ROWS($Q$466:$Q$918) - ROW() + ROW($Q$466))</f>
        <v>44840</v>
      </c>
      <c r="V527" s="3" cm="1">
        <f t="array" ref="V527">INDEX($R$466:$R$918, ROWS($R$466:$R$918) - ROW() + ROW($R$466))</f>
        <v>44861</v>
      </c>
      <c r="W527" s="78" cm="1">
        <f t="array" ref="W527">INDEX($S$466:$S$918, ROWS($S$466:$S$918) - ROW() + ROW($S$466))</f>
        <v>53243.05</v>
      </c>
      <c r="Y527">
        <f t="shared" si="7"/>
        <v>1.8524257432371793</v>
      </c>
      <c r="Z527">
        <f t="shared" si="1"/>
        <v>4</v>
      </c>
      <c r="AA527">
        <f t="shared" si="35"/>
        <v>7.0984891610227363</v>
      </c>
      <c r="AB527" t="str">
        <f t="shared" si="8"/>
        <v/>
      </c>
      <c r="AC527" t="str">
        <f t="shared" si="9"/>
        <v/>
      </c>
      <c r="AD527">
        <v>1.6781634736767415</v>
      </c>
      <c r="AE527">
        <v>6.1753127512911998</v>
      </c>
      <c r="AF527" s="200" t="s">
        <v>4485</v>
      </c>
      <c r="AG527" s="35">
        <v>45371</v>
      </c>
      <c r="AH527" s="35">
        <v>45379</v>
      </c>
      <c r="AI527" s="36">
        <v>314.5</v>
      </c>
      <c r="AK527" s="81" cm="1">
        <f t="array" ref="AK527">INDEX($AG$466:$AG$918, ROWS($AG$466:$AG$918) - ROW() + ROW($AG$466))</f>
        <v>44840</v>
      </c>
      <c r="AL527" s="3" cm="1">
        <f t="array" ref="AL527">INDEX($AH$466:$AH$918, ROWS($AH$466:$AH$918) - ROW() + ROW($AH$466))</f>
        <v>44861</v>
      </c>
      <c r="AM527" s="78" cm="1">
        <f t="array" ref="AM527">INDEX($AI$466:$AI$918, ROWS($AI$466:$AI$918) - ROW() + ROW($AI$466))</f>
        <v>163.44999999999999</v>
      </c>
      <c r="AO527">
        <f t="shared" si="10"/>
        <v>0</v>
      </c>
      <c r="AP527">
        <f t="shared" si="2"/>
        <v>4</v>
      </c>
      <c r="AQ527">
        <f t="shared" si="36"/>
        <v>2.8310789556464298</v>
      </c>
      <c r="AR527" t="str">
        <f t="shared" si="11"/>
        <v/>
      </c>
      <c r="AS527" t="str">
        <f t="shared" si="12"/>
        <v/>
      </c>
      <c r="AT527">
        <v>3.8368475630832926</v>
      </c>
      <c r="AU527">
        <v>5.7374164026750982</v>
      </c>
      <c r="AV527" s="200" t="s">
        <v>4485</v>
      </c>
      <c r="AW527" s="35">
        <v>45371</v>
      </c>
      <c r="AX527" s="35">
        <v>45379</v>
      </c>
      <c r="AY527" s="36">
        <v>187.25</v>
      </c>
      <c r="BA527" s="81" cm="1">
        <f t="array" ref="BA527">INDEX($AW$466:$AW$918, ROWS($AW$466:$AW$918) - ROW() + ROW($AW$466))</f>
        <v>44840</v>
      </c>
      <c r="BB527" s="3" cm="1">
        <f t="array" ref="BB527">INDEX($AX$466:$AX$918, ROWS($AX$466:$AX$918) - ROW() + ROW($AX$466))</f>
        <v>44861</v>
      </c>
      <c r="BC527" s="78" cm="1">
        <f t="array" ref="BC527">INDEX($AY$466:$AY$918, ROWS($AY$466:$AY$918) - ROW() + ROW($AY$466))</f>
        <v>104.85</v>
      </c>
      <c r="BE527">
        <f t="shared" si="13"/>
        <v>2.3426061493411336</v>
      </c>
      <c r="BF527">
        <f t="shared" si="3"/>
        <v>4</v>
      </c>
      <c r="BG527">
        <f t="shared" si="37"/>
        <v>4.7976011994002965</v>
      </c>
      <c r="BH527" t="str">
        <f t="shared" si="14"/>
        <v/>
      </c>
      <c r="BI527" t="str">
        <f t="shared" si="15"/>
        <v/>
      </c>
      <c r="BJ527">
        <v>7.3712809549260658</v>
      </c>
      <c r="BK527">
        <v>8.5754177363419188</v>
      </c>
      <c r="BL527" s="200" t="s">
        <v>4485</v>
      </c>
      <c r="BM527" s="212">
        <v>45371</v>
      </c>
      <c r="BN527" s="49">
        <v>45379</v>
      </c>
      <c r="BO527" s="50">
        <v>1463</v>
      </c>
      <c r="BQ527" s="81" cm="1">
        <f t="array" ref="BQ527">INDEX($AW$466:$AW$918, ROWS($AW$466:$AW$918) - ROW() + ROW($AW$466))</f>
        <v>44840</v>
      </c>
      <c r="BR527" s="3" cm="1">
        <f t="array" ref="BR527">INDEX($AX$466:$AX$918, ROWS($AX$466:$AX$918) - ROW() + ROW($AX$466))</f>
        <v>44861</v>
      </c>
      <c r="BS527" s="78" cm="1">
        <f t="array" ref="BS527">INDEX($BO$466:$BO$918, ROWS($BO$466:$BO$918) - ROW() + ROW($BO$466))</f>
        <v>1250.95</v>
      </c>
      <c r="BU527">
        <f t="shared" si="24"/>
        <v>-1.2043910914547464</v>
      </c>
      <c r="BV527">
        <f t="shared" si="16"/>
        <v>4</v>
      </c>
      <c r="BW527">
        <f t="shared" si="38"/>
        <v>0.47387655114253169</v>
      </c>
      <c r="BX527" t="str">
        <f t="shared" si="17"/>
        <v/>
      </c>
      <c r="BY527" t="str">
        <f t="shared" si="25"/>
        <v/>
      </c>
      <c r="BZ527">
        <v>1.7110857616924195</v>
      </c>
      <c r="CA527">
        <v>4.4626690808392784</v>
      </c>
      <c r="CB527" s="200" t="s">
        <v>4485</v>
      </c>
      <c r="CC527" s="212">
        <v>45371</v>
      </c>
      <c r="CD527" s="49">
        <v>45379</v>
      </c>
      <c r="CE527" s="50">
        <v>1897.5</v>
      </c>
      <c r="CG527" s="81" cm="1">
        <f t="array" ref="CG527">INDEX($AW$466:$AW$918, ROWS($AW$466:$AW$918) - ROW() + ROW($AW$466))</f>
        <v>44840</v>
      </c>
      <c r="CH527" s="3" cm="1">
        <f t="array" ref="CH527">INDEX($AX$466:$AX$918, ROWS($AX$466:$AX$918) - ROW() + ROW($AX$466))</f>
        <v>44861</v>
      </c>
      <c r="CI527" s="78" cm="1">
        <f t="array" ref="CI527">INDEX($CE$466:$CE$918, ROWS($CE$466:$CE$918) - ROW() + ROW($CE$466))</f>
        <v>1531.55</v>
      </c>
      <c r="CK527">
        <f t="shared" si="33"/>
        <v>-3.0173505572441797</v>
      </c>
      <c r="CL527">
        <f t="shared" si="18"/>
        <v>4</v>
      </c>
      <c r="CM527">
        <f t="shared" si="39"/>
        <v>0.79634078120371898</v>
      </c>
      <c r="CN527" t="str">
        <f t="shared" si="19"/>
        <v/>
      </c>
      <c r="CO527" t="str">
        <f t="shared" si="26"/>
        <v/>
      </c>
      <c r="CP527">
        <v>-1.5852626961997529</v>
      </c>
      <c r="CQ527">
        <v>3.1286933683519433</v>
      </c>
      <c r="CR527" s="200" t="s">
        <v>4485</v>
      </c>
      <c r="CS527" s="212">
        <v>45371</v>
      </c>
      <c r="CT527" s="49">
        <v>45379</v>
      </c>
      <c r="CU527" s="53">
        <v>827.8</v>
      </c>
      <c r="CW527" s="81" cm="1">
        <f t="array" ref="CW527">INDEX($AW$466:$AW$918, ROWS($AW$466:$AW$918) - ROW() + ROW($AW$466))</f>
        <v>44840</v>
      </c>
      <c r="CX527" s="3" cm="1">
        <f t="array" ref="CX527">INDEX($AX$466:$AX$918, ROWS($AX$466:$AX$918) - ROW() + ROW($AX$466))</f>
        <v>44861</v>
      </c>
      <c r="CY527" s="78" cm="1">
        <f t="array" ref="CY527">INDEX($CU$466:$CU$918, ROWS($CU$466:$CU$918) - ROW() + ROW($CU$466))</f>
        <v>369.15</v>
      </c>
      <c r="DA527">
        <f t="shared" si="27"/>
        <v>2.2434565849605224</v>
      </c>
      <c r="DB527">
        <f t="shared" si="20"/>
        <v>4</v>
      </c>
      <c r="DC527">
        <f t="shared" si="40"/>
        <v>5.0064002275636375</v>
      </c>
      <c r="DD527" t="str">
        <f t="shared" si="42"/>
        <v/>
      </c>
      <c r="DE527" t="str">
        <f t="shared" si="43"/>
        <v/>
      </c>
      <c r="DF527">
        <v>2.297410192147034</v>
      </c>
      <c r="DG527">
        <v>5.3333333333333401</v>
      </c>
      <c r="DH527" s="200" t="s">
        <v>4485</v>
      </c>
      <c r="DI527" s="212">
        <v>45371</v>
      </c>
      <c r="DJ527" s="49">
        <v>45379</v>
      </c>
      <c r="DK527" s="53">
        <v>568.04999999999995</v>
      </c>
      <c r="DM527" s="81" cm="1">
        <f t="array" ref="DM527">INDEX($AW$466:$AW$918, ROWS($AW$466:$AW$918) - ROW() + ROW($AW$466))</f>
        <v>44840</v>
      </c>
      <c r="DN527" s="3" cm="1">
        <f t="array" ref="DN527">INDEX($AX$466:$AX$918, ROWS($AX$466:$AX$918) - ROW() + ROW($AX$466))</f>
        <v>44861</v>
      </c>
      <c r="DO527" s="78" cm="1">
        <f t="array" ref="DO527">INDEX($DK$466:$DK$918, ROWS($DK$466:$DK$918) - ROW() + ROW($DK$466))</f>
        <v>313.10000000000002</v>
      </c>
      <c r="DQ527">
        <f t="shared" si="30"/>
        <v>0.1599488163787588</v>
      </c>
      <c r="DR527">
        <f t="shared" si="22"/>
        <v>4</v>
      </c>
      <c r="DS527">
        <f t="shared" si="41"/>
        <v>0.72382177899308342</v>
      </c>
      <c r="DT527" t="str">
        <f t="shared" si="31"/>
        <v/>
      </c>
      <c r="DU527" t="str">
        <f t="shared" si="32"/>
        <v/>
      </c>
      <c r="DV527">
        <v>1.6856987493202795</v>
      </c>
      <c r="DW527">
        <v>6.4314171883893074</v>
      </c>
      <c r="DX527" s="200" t="s">
        <v>4485</v>
      </c>
    </row>
    <row r="528" spans="1:128" ht="15.75" thickBot="1" x14ac:dyDescent="0.3">
      <c r="A528" s="42">
        <v>45370</v>
      </c>
      <c r="B528" s="35">
        <v>45379</v>
      </c>
      <c r="C528" s="36">
        <v>127.7</v>
      </c>
      <c r="E528" s="81" cm="1">
        <f t="array" ref="E528">INDEX($A$466:$A$918, ROWS($A$466:$A$918) - ROW() + ROW($A$466))</f>
        <v>44841</v>
      </c>
      <c r="F528" s="44" cm="1">
        <f t="array" ref="F528">INDEX($B$466:$B$918, ROWS($B$466:$B$918) - ROW() + ROW($B$466))</f>
        <v>44861</v>
      </c>
      <c r="G528" s="45" cm="1">
        <f t="array" ref="G528">INDEX($C$466:$C$918, ROWS($C$466:$C$918) - ROW() + ROW($C$466))</f>
        <v>179.45</v>
      </c>
      <c r="I528">
        <f t="shared" si="4"/>
        <v>4.4224614489380238</v>
      </c>
      <c r="J528">
        <f t="shared" si="0"/>
        <v>5</v>
      </c>
      <c r="K528" t="str">
        <f t="shared" si="34"/>
        <v/>
      </c>
      <c r="L528" t="str">
        <f t="shared" si="5"/>
        <v/>
      </c>
      <c r="M528" t="str">
        <f t="shared" si="6"/>
        <v/>
      </c>
      <c r="N528">
        <v>4.434072345390895</v>
      </c>
      <c r="O528" t="s">
        <v>4485</v>
      </c>
      <c r="P528" s="200" t="s">
        <v>4485</v>
      </c>
      <c r="Q528" s="35">
        <v>45370</v>
      </c>
      <c r="R528" s="35">
        <v>45379</v>
      </c>
      <c r="S528" s="37">
        <v>34071.1</v>
      </c>
      <c r="U528" s="81" cm="1">
        <f t="array" ref="U528">INDEX($Q$466:$Q$918, ROWS($Q$466:$Q$918) - ROW() + ROW($Q$466))</f>
        <v>44841</v>
      </c>
      <c r="V528" s="3" cm="1">
        <f t="array" ref="V528">INDEX($R$466:$R$918, ROWS($R$466:$R$918) - ROW() + ROW($R$466))</f>
        <v>44861</v>
      </c>
      <c r="W528" s="78" cm="1">
        <f t="array" ref="W528">INDEX($S$466:$S$918, ROWS($S$466:$S$918) - ROW() + ROW($S$466))</f>
        <v>53495.45</v>
      </c>
      <c r="Y528">
        <f t="shared" si="7"/>
        <v>0.47405248196711908</v>
      </c>
      <c r="Z528">
        <f t="shared" si="1"/>
        <v>5</v>
      </c>
      <c r="AA528" t="str">
        <f t="shared" si="35"/>
        <v/>
      </c>
      <c r="AB528" t="str">
        <f t="shared" si="8"/>
        <v/>
      </c>
      <c r="AC528" t="str">
        <f t="shared" si="9"/>
        <v/>
      </c>
      <c r="AD528">
        <v>0.70508176970343239</v>
      </c>
      <c r="AE528" t="s">
        <v>4485</v>
      </c>
      <c r="AF528" s="200" t="s">
        <v>4485</v>
      </c>
      <c r="AG528" s="35">
        <v>45370</v>
      </c>
      <c r="AH528" s="35">
        <v>45379</v>
      </c>
      <c r="AI528" s="36">
        <v>314.25</v>
      </c>
      <c r="AK528" s="81" cm="1">
        <f t="array" ref="AK528">INDEX($AG$466:$AG$918, ROWS($AG$466:$AG$918) - ROW() + ROW($AG$466))</f>
        <v>44841</v>
      </c>
      <c r="AL528" s="3" cm="1">
        <f t="array" ref="AL528">INDEX($AH$466:$AH$918, ROWS($AH$466:$AH$918) - ROW() + ROW($AH$466))</f>
        <v>44861</v>
      </c>
      <c r="AM528" s="78" cm="1">
        <f t="array" ref="AM528">INDEX($AI$466:$AI$918, ROWS($AI$466:$AI$918) - ROW() + ROW($AI$466))</f>
        <v>165.1</v>
      </c>
      <c r="AO528">
        <f t="shared" si="10"/>
        <v>1.0094830223309916</v>
      </c>
      <c r="AP528">
        <f t="shared" si="2"/>
        <v>5</v>
      </c>
      <c r="AQ528" t="str">
        <f t="shared" si="36"/>
        <v/>
      </c>
      <c r="AR528" t="str">
        <f t="shared" si="11"/>
        <v/>
      </c>
      <c r="AS528" t="str">
        <f t="shared" si="12"/>
        <v/>
      </c>
      <c r="AT528">
        <v>1.1651131824234355</v>
      </c>
      <c r="AU528" t="s">
        <v>4485</v>
      </c>
      <c r="AV528" s="200" t="s">
        <v>4485</v>
      </c>
      <c r="AW528" s="35">
        <v>45370</v>
      </c>
      <c r="AX528" s="35">
        <v>45379</v>
      </c>
      <c r="AY528" s="36">
        <v>185.45</v>
      </c>
      <c r="BA528" s="81" cm="1">
        <f t="array" ref="BA528">INDEX($AW$466:$AW$918, ROWS($AW$466:$AW$918) - ROW() + ROW($AW$466))</f>
        <v>44841</v>
      </c>
      <c r="BB528" s="3" cm="1">
        <f t="array" ref="BB528">INDEX($AX$466:$AX$918, ROWS($AX$466:$AX$918) - ROW() + ROW($AX$466))</f>
        <v>44861</v>
      </c>
      <c r="BC528" s="78" cm="1">
        <f t="array" ref="BC528">INDEX($AY$466:$AY$918, ROWS($AY$466:$AY$918) - ROW() + ROW($AY$466))</f>
        <v>106.45</v>
      </c>
      <c r="BE528">
        <f t="shared" si="13"/>
        <v>1.5259895088221351</v>
      </c>
      <c r="BF528">
        <f t="shared" si="3"/>
        <v>5</v>
      </c>
      <c r="BG528" t="str">
        <f t="shared" si="37"/>
        <v/>
      </c>
      <c r="BH528" t="str">
        <f t="shared" si="14"/>
        <v/>
      </c>
      <c r="BI528" t="str">
        <f t="shared" si="15"/>
        <v/>
      </c>
      <c r="BJ528">
        <v>-0.51852159123905928</v>
      </c>
      <c r="BK528" t="s">
        <v>4485</v>
      </c>
      <c r="BL528" s="200" t="s">
        <v>4485</v>
      </c>
      <c r="BM528" s="212">
        <v>45370</v>
      </c>
      <c r="BN528" s="49">
        <v>45379</v>
      </c>
      <c r="BO528" s="50">
        <v>1467.15</v>
      </c>
      <c r="BQ528" s="81" cm="1">
        <f t="array" ref="BQ528">INDEX($AW$466:$AW$918, ROWS($AW$466:$AW$918) - ROW() + ROW($AW$466))</f>
        <v>44841</v>
      </c>
      <c r="BR528" s="3" cm="1">
        <f t="array" ref="BR528">INDEX($AX$466:$AX$918, ROWS($AX$466:$AX$918) - ROW() + ROW($AX$466))</f>
        <v>44861</v>
      </c>
      <c r="BS528" s="78" cm="1">
        <f t="array" ref="BS528">INDEX($BO$466:$BO$918, ROWS($BO$466:$BO$918) - ROW() + ROW($BO$466))</f>
        <v>1248.3</v>
      </c>
      <c r="BU528">
        <f t="shared" si="24"/>
        <v>-0.21183900235821501</v>
      </c>
      <c r="BV528">
        <f t="shared" si="16"/>
        <v>5</v>
      </c>
      <c r="BW528" t="str">
        <f t="shared" si="38"/>
        <v/>
      </c>
      <c r="BX528" t="str">
        <f t="shared" si="17"/>
        <v/>
      </c>
      <c r="BY528" t="str">
        <f t="shared" si="25"/>
        <v/>
      </c>
      <c r="BZ528">
        <v>-0.57096247960847357</v>
      </c>
      <c r="CA528" t="s">
        <v>4485</v>
      </c>
      <c r="CB528" s="200" t="s">
        <v>4485</v>
      </c>
      <c r="CC528" s="212">
        <v>45370</v>
      </c>
      <c r="CD528" s="49">
        <v>45379</v>
      </c>
      <c r="CE528" s="50">
        <v>1885.8</v>
      </c>
      <c r="CG528" s="81" cm="1">
        <f t="array" ref="CG528">INDEX($AW$466:$AW$918, ROWS($AW$466:$AW$918) - ROW() + ROW($AW$466))</f>
        <v>44841</v>
      </c>
      <c r="CH528" s="3" cm="1">
        <f t="array" ref="CH528">INDEX($AX$466:$AX$918, ROWS($AX$466:$AX$918) - ROW() + ROW($AX$466))</f>
        <v>44861</v>
      </c>
      <c r="CI528" s="78" cm="1">
        <f t="array" ref="CI528">INDEX($CE$466:$CE$918, ROWS($CE$466:$CE$918) - ROW() + ROW($CE$466))</f>
        <v>1539.7</v>
      </c>
      <c r="CK528">
        <f t="shared" si="33"/>
        <v>0.53214064183344267</v>
      </c>
      <c r="CL528">
        <f t="shared" si="18"/>
        <v>5</v>
      </c>
      <c r="CM528" t="str">
        <f t="shared" si="39"/>
        <v/>
      </c>
      <c r="CN528" t="str">
        <f t="shared" si="19"/>
        <v/>
      </c>
      <c r="CO528" t="str">
        <f t="shared" si="26"/>
        <v/>
      </c>
      <c r="CP528">
        <v>-2.9478241492375883</v>
      </c>
      <c r="CQ528" t="s">
        <v>4485</v>
      </c>
      <c r="CR528" s="200" t="s">
        <v>4485</v>
      </c>
      <c r="CS528" s="212">
        <v>45370</v>
      </c>
      <c r="CT528" s="49">
        <v>45379</v>
      </c>
      <c r="CU528" s="53">
        <v>825.45</v>
      </c>
      <c r="CW528" s="81" cm="1">
        <f t="array" ref="CW528">INDEX($AW$466:$AW$918, ROWS($AW$466:$AW$918) - ROW() + ROW($AW$466))</f>
        <v>44841</v>
      </c>
      <c r="CX528" s="3" cm="1">
        <f t="array" ref="CX528">INDEX($AX$466:$AX$918, ROWS($AX$466:$AX$918) - ROW() + ROW($AX$466))</f>
        <v>44861</v>
      </c>
      <c r="CY528" s="78" cm="1">
        <f t="array" ref="CY528">INDEX($CU$466:$CU$918, ROWS($CU$466:$CU$918) - ROW() + ROW($CU$466))</f>
        <v>370.65</v>
      </c>
      <c r="DA528">
        <f t="shared" si="27"/>
        <v>0.40633888663145062</v>
      </c>
      <c r="DB528">
        <f t="shared" si="20"/>
        <v>5</v>
      </c>
      <c r="DC528" t="str">
        <f t="shared" si="40"/>
        <v/>
      </c>
      <c r="DD528" t="str">
        <f t="shared" si="42"/>
        <v/>
      </c>
      <c r="DE528" t="str">
        <f t="shared" si="43"/>
        <v/>
      </c>
      <c r="DF528">
        <v>0.42194092827002977</v>
      </c>
      <c r="DG528" t="s">
        <v>4485</v>
      </c>
      <c r="DH528" s="200" t="s">
        <v>4485</v>
      </c>
      <c r="DI528" s="212">
        <v>45370</v>
      </c>
      <c r="DJ528" s="49">
        <v>45379</v>
      </c>
      <c r="DK528" s="53">
        <v>559.54999999999995</v>
      </c>
      <c r="DM528" s="81" cm="1">
        <f t="array" ref="DM528">INDEX($AW$466:$AW$918, ROWS($AW$466:$AW$918) - ROW() + ROW($AW$466))</f>
        <v>44841</v>
      </c>
      <c r="DN528" s="3" cm="1">
        <f t="array" ref="DN528">INDEX($AX$466:$AX$918, ROWS($AX$466:$AX$918) - ROW() + ROW($AX$466))</f>
        <v>44861</v>
      </c>
      <c r="DO528" s="78" cm="1">
        <f t="array" ref="DO528">INDEX($DK$466:$DK$918, ROWS($DK$466:$DK$918) - ROW() + ROW($DK$466))</f>
        <v>308.85000000000002</v>
      </c>
      <c r="DQ528">
        <f t="shared" si="30"/>
        <v>-1.3573938038965185</v>
      </c>
      <c r="DR528">
        <f t="shared" si="22"/>
        <v>5</v>
      </c>
      <c r="DS528" t="str">
        <f t="shared" si="41"/>
        <v/>
      </c>
      <c r="DT528" t="str">
        <f t="shared" si="31"/>
        <v/>
      </c>
      <c r="DU528" t="str">
        <f t="shared" si="32"/>
        <v/>
      </c>
      <c r="DV528">
        <v>0.56149732620321469</v>
      </c>
      <c r="DW528" t="s">
        <v>4485</v>
      </c>
      <c r="DX528" s="200" t="s">
        <v>4485</v>
      </c>
    </row>
    <row r="529" spans="1:128" ht="15.75" thickBot="1" x14ac:dyDescent="0.3">
      <c r="A529" s="42">
        <v>45369</v>
      </c>
      <c r="B529" s="35">
        <v>45379</v>
      </c>
      <c r="C529" s="36">
        <v>128.69999999999999</v>
      </c>
      <c r="E529" s="81" cm="1">
        <f t="array" ref="E529">INDEX($A$466:$A$918, ROWS($A$466:$A$918) - ROW() + ROW($A$466))</f>
        <v>44844</v>
      </c>
      <c r="F529" s="44" cm="1">
        <f t="array" ref="F529">INDEX($B$466:$B$918, ROWS($B$466:$B$918) - ROW() + ROW($B$466))</f>
        <v>44861</v>
      </c>
      <c r="G529" s="45" cm="1">
        <f t="array" ref="G529">INDEX($C$466:$C$918, ROWS($C$466:$C$918) - ROW() + ROW($C$466))</f>
        <v>178.35</v>
      </c>
      <c r="I529">
        <f t="shared" si="4"/>
        <v>-0.6129841181387542</v>
      </c>
      <c r="J529">
        <f t="shared" si="0"/>
        <v>1</v>
      </c>
      <c r="K529" t="str">
        <f t="shared" si="34"/>
        <v/>
      </c>
      <c r="L529" t="str">
        <f t="shared" si="5"/>
        <v/>
      </c>
      <c r="M529" t="str">
        <f t="shared" si="6"/>
        <v/>
      </c>
      <c r="N529">
        <v>0</v>
      </c>
      <c r="O529" t="s">
        <v>4485</v>
      </c>
      <c r="P529" s="200" t="s">
        <v>4485</v>
      </c>
      <c r="Q529" s="35">
        <v>45369</v>
      </c>
      <c r="R529" s="35">
        <v>45379</v>
      </c>
      <c r="S529" s="37">
        <v>34879.85</v>
      </c>
      <c r="U529" s="81" cm="1">
        <f t="array" ref="U529">INDEX($Q$466:$Q$918, ROWS($Q$466:$Q$918) - ROW() + ROW($Q$466))</f>
        <v>44844</v>
      </c>
      <c r="V529" s="3" cm="1">
        <f t="array" ref="V529">INDEX($R$466:$R$918, ROWS($R$466:$R$918) - ROW() + ROW($R$466))</f>
        <v>44861</v>
      </c>
      <c r="W529" s="78" cm="1">
        <f t="array" ref="W529">INDEX($S$466:$S$918, ROWS($S$466:$S$918) - ROW() + ROW($S$466))</f>
        <v>52630.05</v>
      </c>
      <c r="Y529">
        <f t="shared" si="7"/>
        <v>-1.617707674204057</v>
      </c>
      <c r="Z529">
        <f t="shared" si="1"/>
        <v>1</v>
      </c>
      <c r="AA529" t="str">
        <f t="shared" si="35"/>
        <v/>
      </c>
      <c r="AB529" t="str">
        <f t="shared" si="8"/>
        <v/>
      </c>
      <c r="AC529" t="str">
        <f t="shared" si="9"/>
        <v/>
      </c>
      <c r="AD529">
        <v>-1.9983836327853097</v>
      </c>
      <c r="AE529" t="s">
        <v>4485</v>
      </c>
      <c r="AF529" s="200" t="s">
        <v>4485</v>
      </c>
      <c r="AG529" s="35">
        <v>45369</v>
      </c>
      <c r="AH529" s="35">
        <v>45379</v>
      </c>
      <c r="AI529" s="36">
        <v>318.39999999999998</v>
      </c>
      <c r="AK529" s="81" cm="1">
        <f t="array" ref="AK529">INDEX($AG$466:$AG$918, ROWS($AG$466:$AG$918) - ROW() + ROW($AG$466))</f>
        <v>44844</v>
      </c>
      <c r="AL529" s="3" cm="1">
        <f t="array" ref="AL529">INDEX($AH$466:$AH$918, ROWS($AH$466:$AH$918) - ROW() + ROW($AH$466))</f>
        <v>44861</v>
      </c>
      <c r="AM529" s="78" cm="1">
        <f t="array" ref="AM529">INDEX($AI$466:$AI$918, ROWS($AI$466:$AI$918) - ROW() + ROW($AI$466))</f>
        <v>164.6</v>
      </c>
      <c r="AO529">
        <f t="shared" si="10"/>
        <v>-0.30284675953967294</v>
      </c>
      <c r="AP529">
        <f t="shared" si="2"/>
        <v>1</v>
      </c>
      <c r="AQ529" t="str">
        <f t="shared" si="36"/>
        <v/>
      </c>
      <c r="AR529" t="str">
        <f t="shared" si="11"/>
        <v/>
      </c>
      <c r="AS529" t="str">
        <f t="shared" si="12"/>
        <v/>
      </c>
      <c r="AT529">
        <v>2.6653504442250817</v>
      </c>
      <c r="AU529" t="s">
        <v>4485</v>
      </c>
      <c r="AV529" s="200" t="s">
        <v>4485</v>
      </c>
      <c r="AW529" s="35">
        <v>45369</v>
      </c>
      <c r="AX529" s="35">
        <v>45379</v>
      </c>
      <c r="AY529" s="36">
        <v>189.95</v>
      </c>
      <c r="BA529" s="81" cm="1">
        <f t="array" ref="BA529">INDEX($AW$466:$AW$918, ROWS($AW$466:$AW$918) - ROW() + ROW($AW$466))</f>
        <v>44844</v>
      </c>
      <c r="BB529" s="3" cm="1">
        <f t="array" ref="BB529">INDEX($AX$466:$AX$918, ROWS($AX$466:$AX$918) - ROW() + ROW($AX$466))</f>
        <v>44861</v>
      </c>
      <c r="BC529" s="78" cm="1">
        <f t="array" ref="BC529">INDEX($AY$466:$AY$918, ROWS($AY$466:$AY$918) - ROW() + ROW($AY$466))</f>
        <v>104.9</v>
      </c>
      <c r="BE529">
        <f t="shared" si="13"/>
        <v>-1.4560826679192083</v>
      </c>
      <c r="BF529">
        <f t="shared" si="3"/>
        <v>1</v>
      </c>
      <c r="BG529" t="str">
        <f t="shared" si="37"/>
        <v/>
      </c>
      <c r="BH529" t="str">
        <f t="shared" si="14"/>
        <v/>
      </c>
      <c r="BI529" t="str">
        <f t="shared" si="15"/>
        <v/>
      </c>
      <c r="BJ529">
        <v>-0.75890251021598776</v>
      </c>
      <c r="BK529" t="s">
        <v>4485</v>
      </c>
      <c r="BL529" s="200" t="s">
        <v>4485</v>
      </c>
      <c r="BM529" s="212">
        <v>45369</v>
      </c>
      <c r="BN529" s="49">
        <v>45379</v>
      </c>
      <c r="BO529" s="50">
        <v>1494.45</v>
      </c>
      <c r="BQ529" s="81" cm="1">
        <f t="array" ref="BQ529">INDEX($AW$466:$AW$918, ROWS($AW$466:$AW$918) - ROW() + ROW($AW$466))</f>
        <v>44844</v>
      </c>
      <c r="BR529" s="3" cm="1">
        <f t="array" ref="BR529">INDEX($AX$466:$AX$918, ROWS($AX$466:$AX$918) - ROW() + ROW($AX$466))</f>
        <v>44861</v>
      </c>
      <c r="BS529" s="78" cm="1">
        <f t="array" ref="BS529">INDEX($BO$466:$BO$918, ROWS($BO$466:$BO$918) - ROW() + ROW($BO$466))</f>
        <v>1241.45</v>
      </c>
      <c r="BU529">
        <f t="shared" si="24"/>
        <v>-0.54874629496113991</v>
      </c>
      <c r="BV529">
        <f t="shared" si="16"/>
        <v>1</v>
      </c>
      <c r="BW529" t="str">
        <f t="shared" si="38"/>
        <v/>
      </c>
      <c r="BX529" t="str">
        <f t="shared" si="17"/>
        <v/>
      </c>
      <c r="BY529" t="str">
        <f t="shared" si="25"/>
        <v/>
      </c>
      <c r="BZ529">
        <v>-1.7432321575061522</v>
      </c>
      <c r="CA529" t="s">
        <v>4485</v>
      </c>
      <c r="CB529" s="200" t="s">
        <v>4485</v>
      </c>
      <c r="CC529" s="212">
        <v>45369</v>
      </c>
      <c r="CD529" s="49">
        <v>45379</v>
      </c>
      <c r="CE529" s="50">
        <v>1888.15</v>
      </c>
      <c r="CG529" s="81" cm="1">
        <f t="array" ref="CG529">INDEX($AW$466:$AW$918, ROWS($AW$466:$AW$918) - ROW() + ROW($AW$466))</f>
        <v>44844</v>
      </c>
      <c r="CH529" s="3" cm="1">
        <f t="array" ref="CH529">INDEX($AX$466:$AX$918, ROWS($AX$466:$AX$918) - ROW() + ROW($AX$466))</f>
        <v>44861</v>
      </c>
      <c r="CI529" s="78" cm="1">
        <f t="array" ref="CI529">INDEX($CE$466:$CE$918, ROWS($CE$466:$CE$918) - ROW() + ROW($CE$466))</f>
        <v>1494.1</v>
      </c>
      <c r="CK529">
        <f t="shared" si="33"/>
        <v>-2.9616158992011519</v>
      </c>
      <c r="CL529">
        <f t="shared" si="18"/>
        <v>1</v>
      </c>
      <c r="CM529" t="str">
        <f t="shared" si="39"/>
        <v/>
      </c>
      <c r="CN529" t="str">
        <f t="shared" si="19"/>
        <v/>
      </c>
      <c r="CO529" t="str">
        <f t="shared" si="26"/>
        <v/>
      </c>
      <c r="CP529">
        <v>0.53137402827435543</v>
      </c>
      <c r="CQ529" t="s">
        <v>4485</v>
      </c>
      <c r="CR529" s="200" t="s">
        <v>4485</v>
      </c>
      <c r="CS529" s="212">
        <v>45369</v>
      </c>
      <c r="CT529" s="49">
        <v>45379</v>
      </c>
      <c r="CU529" s="53">
        <v>837.85</v>
      </c>
      <c r="CW529" s="81" cm="1">
        <f t="array" ref="CW529">INDEX($AW$466:$AW$918, ROWS($AW$466:$AW$918) - ROW() + ROW($AW$466))</f>
        <v>44844</v>
      </c>
      <c r="CX529" s="3" cm="1">
        <f t="array" ref="CX529">INDEX($AX$466:$AX$918, ROWS($AX$466:$AX$918) - ROW() + ROW($AX$466))</f>
        <v>44861</v>
      </c>
      <c r="CY529" s="78" cm="1">
        <f t="array" ref="CY529">INDEX($CU$466:$CU$918, ROWS($CU$466:$CU$918) - ROW() + ROW($CU$466))</f>
        <v>367.8</v>
      </c>
      <c r="DA529">
        <f t="shared" si="27"/>
        <v>-0.76891946580330928</v>
      </c>
      <c r="DB529">
        <f t="shared" si="20"/>
        <v>1</v>
      </c>
      <c r="DC529" t="str">
        <f t="shared" si="40"/>
        <v/>
      </c>
      <c r="DD529" t="str">
        <f t="shared" si="42"/>
        <v/>
      </c>
      <c r="DE529" t="str">
        <f t="shared" si="43"/>
        <v/>
      </c>
      <c r="DF529">
        <v>-0.71835185687177483</v>
      </c>
      <c r="DG529" t="s">
        <v>4485</v>
      </c>
      <c r="DH529" s="200" t="s">
        <v>4485</v>
      </c>
      <c r="DI529" s="212">
        <v>45369</v>
      </c>
      <c r="DJ529" s="49">
        <v>45379</v>
      </c>
      <c r="DK529" s="53">
        <v>583.45000000000005</v>
      </c>
      <c r="DM529" s="81" cm="1">
        <f t="array" ref="DM529">INDEX($AW$466:$AW$918, ROWS($AW$466:$AW$918) - ROW() + ROW($AW$466))</f>
        <v>44844</v>
      </c>
      <c r="DN529" s="3" cm="1">
        <f t="array" ref="DN529">INDEX($AX$466:$AX$918, ROWS($AX$466:$AX$918) - ROW() + ROW($AX$466))</f>
        <v>44861</v>
      </c>
      <c r="DO529" s="78" cm="1">
        <f t="array" ref="DO529">INDEX($DK$466:$DK$918, ROWS($DK$466:$DK$918) - ROW() + ROW($DK$466))</f>
        <v>305.2</v>
      </c>
      <c r="DQ529">
        <f t="shared" si="30"/>
        <v>-1.1818034644649615</v>
      </c>
      <c r="DR529">
        <f t="shared" si="22"/>
        <v>1</v>
      </c>
      <c r="DS529" t="str">
        <f t="shared" si="41"/>
        <v/>
      </c>
      <c r="DT529" t="str">
        <f t="shared" si="31"/>
        <v/>
      </c>
      <c r="DU529" t="str">
        <f t="shared" si="32"/>
        <v/>
      </c>
      <c r="DV529">
        <v>0.77107152353096975</v>
      </c>
      <c r="DW529" t="s">
        <v>4485</v>
      </c>
      <c r="DX529" s="200" t="s">
        <v>4485</v>
      </c>
    </row>
    <row r="530" spans="1:128" ht="15.75" thickBot="1" x14ac:dyDescent="0.3">
      <c r="A530" s="42">
        <v>45366</v>
      </c>
      <c r="B530" s="35">
        <v>45379</v>
      </c>
      <c r="C530" s="36">
        <v>129.15</v>
      </c>
      <c r="E530" s="81" cm="1">
        <f t="array" ref="E530">INDEX($A$466:$A$918, ROWS($A$466:$A$918) - ROW() + ROW($A$466))</f>
        <v>44845</v>
      </c>
      <c r="F530" s="44" cm="1">
        <f t="array" ref="F530">INDEX($B$466:$B$918, ROWS($B$466:$B$918) - ROW() + ROW($B$466))</f>
        <v>44861</v>
      </c>
      <c r="G530" s="45" cm="1">
        <f t="array" ref="G530">INDEX($C$466:$C$918, ROWS($C$466:$C$918) - ROW() + ROW($C$466))</f>
        <v>177</v>
      </c>
      <c r="I530">
        <f t="shared" si="4"/>
        <v>-0.75693860386879419</v>
      </c>
      <c r="J530">
        <f t="shared" ref="J530:J593" si="44">WEEKDAY(E530, 2)</f>
        <v>2</v>
      </c>
      <c r="K530" t="str">
        <f t="shared" si="34"/>
        <v/>
      </c>
      <c r="L530" t="str">
        <f t="shared" si="5"/>
        <v/>
      </c>
      <c r="M530" t="str">
        <f t="shared" si="6"/>
        <v/>
      </c>
      <c r="N530">
        <v>-1.31284916201117</v>
      </c>
      <c r="O530" t="s">
        <v>4485</v>
      </c>
      <c r="P530" s="200" t="s">
        <v>4485</v>
      </c>
      <c r="Q530" s="35">
        <v>45366</v>
      </c>
      <c r="R530" s="35">
        <v>45379</v>
      </c>
      <c r="S530" s="37">
        <v>34930.75</v>
      </c>
      <c r="U530" s="81" cm="1">
        <f t="array" ref="U530">INDEX($Q$466:$Q$918, ROWS($Q$466:$Q$918) - ROW() + ROW($Q$466))</f>
        <v>44845</v>
      </c>
      <c r="V530" s="3" cm="1">
        <f t="array" ref="V530">INDEX($R$466:$R$918, ROWS($R$466:$R$918) - ROW() + ROW($R$466))</f>
        <v>44861</v>
      </c>
      <c r="W530" s="78" cm="1">
        <f t="array" ref="W530">INDEX($S$466:$S$918, ROWS($S$466:$S$918) - ROW() + ROW($S$466))</f>
        <v>51458.6</v>
      </c>
      <c r="Y530">
        <f t="shared" si="7"/>
        <v>-2.2258196600611329</v>
      </c>
      <c r="Z530">
        <f t="shared" ref="Z530:Z593" si="45">WEEKDAY(U530, 2)</f>
        <v>2</v>
      </c>
      <c r="AA530" t="str">
        <f t="shared" si="35"/>
        <v/>
      </c>
      <c r="AB530" t="str">
        <f t="shared" si="8"/>
        <v/>
      </c>
      <c r="AC530" t="str">
        <f t="shared" si="9"/>
        <v/>
      </c>
      <c r="AD530">
        <v>-2.0593681397346622</v>
      </c>
      <c r="AE530" t="s">
        <v>4485</v>
      </c>
      <c r="AF530" s="200" t="s">
        <v>4485</v>
      </c>
      <c r="AG530" s="35">
        <v>45366</v>
      </c>
      <c r="AH530" s="35">
        <v>45379</v>
      </c>
      <c r="AI530" s="36">
        <v>317.95</v>
      </c>
      <c r="AK530" s="81" cm="1">
        <f t="array" ref="AK530">INDEX($AG$466:$AG$918, ROWS($AG$466:$AG$918) - ROW() + ROW($AG$466))</f>
        <v>44845</v>
      </c>
      <c r="AL530" s="3" cm="1">
        <f t="array" ref="AL530">INDEX($AH$466:$AH$918, ROWS($AH$466:$AH$918) - ROW() + ROW($AH$466))</f>
        <v>44861</v>
      </c>
      <c r="AM530" s="78" cm="1">
        <f t="array" ref="AM530">INDEX($AI$466:$AI$918, ROWS($AI$466:$AI$918) - ROW() + ROW($AI$466))</f>
        <v>161.44999999999999</v>
      </c>
      <c r="AO530">
        <f t="shared" si="10"/>
        <v>-1.9137302551640374</v>
      </c>
      <c r="AP530">
        <f t="shared" ref="AP530:AP593" si="46">WEEKDAY(AK530, 2)</f>
        <v>2</v>
      </c>
      <c r="AQ530" t="str">
        <f t="shared" si="36"/>
        <v/>
      </c>
      <c r="AR530" t="str">
        <f t="shared" si="11"/>
        <v/>
      </c>
      <c r="AS530" t="str">
        <f t="shared" si="12"/>
        <v/>
      </c>
      <c r="AT530">
        <v>-1.7307692307692235</v>
      </c>
      <c r="AU530" t="s">
        <v>4485</v>
      </c>
      <c r="AV530" s="200" t="s">
        <v>4485</v>
      </c>
      <c r="AW530" s="35">
        <v>45366</v>
      </c>
      <c r="AX530" s="35">
        <v>45379</v>
      </c>
      <c r="AY530" s="36">
        <v>189.4</v>
      </c>
      <c r="BA530" s="81" cm="1">
        <f t="array" ref="BA530">INDEX($AW$466:$AW$918, ROWS($AW$466:$AW$918) - ROW() + ROW($AW$466))</f>
        <v>44845</v>
      </c>
      <c r="BB530" s="3" cm="1">
        <f t="array" ref="BB530">INDEX($AX$466:$AX$918, ROWS($AX$466:$AX$918) - ROW() + ROW($AX$466))</f>
        <v>44861</v>
      </c>
      <c r="BC530" s="78" cm="1">
        <f t="array" ref="BC530">INDEX($AY$466:$AY$918, ROWS($AY$466:$AY$918) - ROW() + ROW($AY$466))</f>
        <v>103.15</v>
      </c>
      <c r="BE530">
        <f t="shared" si="13"/>
        <v>-1.6682554814108674</v>
      </c>
      <c r="BF530">
        <f t="shared" ref="BF530:BF593" si="47">WEEKDAY(BA530, 2)</f>
        <v>2</v>
      </c>
      <c r="BG530" t="str">
        <f t="shared" si="37"/>
        <v/>
      </c>
      <c r="BH530" t="str">
        <f t="shared" si="14"/>
        <v/>
      </c>
      <c r="BI530" t="str">
        <f t="shared" si="15"/>
        <v/>
      </c>
      <c r="BJ530">
        <v>-3.0420168067226929</v>
      </c>
      <c r="BK530" t="s">
        <v>4485</v>
      </c>
      <c r="BL530" s="200" t="s">
        <v>4485</v>
      </c>
      <c r="BM530" s="212">
        <v>45366</v>
      </c>
      <c r="BN530" s="49">
        <v>45379</v>
      </c>
      <c r="BO530" s="50">
        <v>1507.45</v>
      </c>
      <c r="BQ530" s="81" cm="1">
        <f t="array" ref="BQ530">INDEX($AW$466:$AW$918, ROWS($AW$466:$AW$918) - ROW() + ROW($AW$466))</f>
        <v>44845</v>
      </c>
      <c r="BR530" s="3" cm="1">
        <f t="array" ref="BR530">INDEX($AX$466:$AX$918, ROWS($AX$466:$AX$918) - ROW() + ROW($AX$466))</f>
        <v>44861</v>
      </c>
      <c r="BS530" s="78" cm="1">
        <f t="array" ref="BS530">INDEX($BO$466:$BO$918, ROWS($BO$466:$BO$918) - ROW() + ROW($BO$466))</f>
        <v>1209.2</v>
      </c>
      <c r="BU530">
        <f t="shared" si="24"/>
        <v>-2.5977687381690764</v>
      </c>
      <c r="BV530">
        <f t="shared" si="16"/>
        <v>2</v>
      </c>
      <c r="BW530" t="str">
        <f t="shared" si="38"/>
        <v/>
      </c>
      <c r="BX530" t="str">
        <f t="shared" si="17"/>
        <v/>
      </c>
      <c r="BY530" t="str">
        <f t="shared" si="25"/>
        <v/>
      </c>
      <c r="BZ530">
        <v>-2.3898977249008651</v>
      </c>
      <c r="CA530" t="s">
        <v>4485</v>
      </c>
      <c r="CB530" s="200" t="s">
        <v>4485</v>
      </c>
      <c r="CC530" s="212">
        <v>45366</v>
      </c>
      <c r="CD530" s="49">
        <v>45379</v>
      </c>
      <c r="CE530" s="50">
        <v>1888.8</v>
      </c>
      <c r="CG530" s="81" cm="1">
        <f t="array" ref="CG530">INDEX($AW$466:$AW$918, ROWS($AW$466:$AW$918) - ROW() + ROW($AW$466))</f>
        <v>44845</v>
      </c>
      <c r="CH530" s="3" cm="1">
        <f t="array" ref="CH530">INDEX($AX$466:$AX$918, ROWS($AX$466:$AX$918) - ROW() + ROW($AX$466))</f>
        <v>44861</v>
      </c>
      <c r="CI530" s="78" cm="1">
        <f t="array" ref="CI530">INDEX($CE$466:$CE$918, ROWS($CE$466:$CE$918) - ROW() + ROW($CE$466))</f>
        <v>1527.05</v>
      </c>
      <c r="CK530">
        <f t="shared" si="33"/>
        <v>2.2053410079646643</v>
      </c>
      <c r="CL530">
        <f t="shared" si="18"/>
        <v>2</v>
      </c>
      <c r="CM530" t="str">
        <f t="shared" si="39"/>
        <v/>
      </c>
      <c r="CN530" t="str">
        <f t="shared" si="19"/>
        <v/>
      </c>
      <c r="CO530" t="str">
        <f t="shared" si="26"/>
        <v/>
      </c>
      <c r="CP530">
        <v>-2.7602858168292572</v>
      </c>
      <c r="CQ530" t="s">
        <v>4485</v>
      </c>
      <c r="CR530" s="200" t="s">
        <v>4485</v>
      </c>
      <c r="CS530" s="212">
        <v>45366</v>
      </c>
      <c r="CT530" s="49">
        <v>45379</v>
      </c>
      <c r="CU530" s="53">
        <v>827.5</v>
      </c>
      <c r="CW530" s="81" cm="1">
        <f t="array" ref="CW530">INDEX($AW$466:$AW$918, ROWS($AW$466:$AW$918) - ROW() + ROW($AW$466))</f>
        <v>44845</v>
      </c>
      <c r="CX530" s="3" cm="1">
        <f t="array" ref="CX530">INDEX($AX$466:$AX$918, ROWS($AX$466:$AX$918) - ROW() + ROW($AX$466))</f>
        <v>44861</v>
      </c>
      <c r="CY530" s="78" cm="1">
        <f t="array" ref="CY530">INDEX($CU$466:$CU$918, ROWS($CU$466:$CU$918) - ROW() + ROW($CU$466))</f>
        <v>358.85</v>
      </c>
      <c r="DA530">
        <f t="shared" si="27"/>
        <v>-2.4333877107123403</v>
      </c>
      <c r="DB530">
        <f t="shared" si="20"/>
        <v>2</v>
      </c>
      <c r="DC530" t="str">
        <f t="shared" si="40"/>
        <v/>
      </c>
      <c r="DD530" t="str">
        <f t="shared" si="42"/>
        <v/>
      </c>
      <c r="DE530" t="str">
        <f t="shared" si="43"/>
        <v/>
      </c>
      <c r="DF530">
        <v>-2.1160409556313993</v>
      </c>
      <c r="DG530" t="s">
        <v>4485</v>
      </c>
      <c r="DH530" s="200" t="s">
        <v>4485</v>
      </c>
      <c r="DI530" s="212">
        <v>45366</v>
      </c>
      <c r="DJ530" s="49">
        <v>45379</v>
      </c>
      <c r="DK530" s="53">
        <v>587</v>
      </c>
      <c r="DM530" s="81" cm="1">
        <f t="array" ref="DM530">INDEX($AW$466:$AW$918, ROWS($AW$466:$AW$918) - ROW() + ROW($AW$466))</f>
        <v>44845</v>
      </c>
      <c r="DN530" s="3" cm="1">
        <f t="array" ref="DN530">INDEX($AX$466:$AX$918, ROWS($AX$466:$AX$918) - ROW() + ROW($AX$466))</f>
        <v>44861</v>
      </c>
      <c r="DO530" s="78" cm="1">
        <f t="array" ref="DO530">INDEX($DK$466:$DK$918, ROWS($DK$466:$DK$918) - ROW() + ROW($DK$466))</f>
        <v>300</v>
      </c>
      <c r="DQ530">
        <f t="shared" si="30"/>
        <v>-1.7038007863695901</v>
      </c>
      <c r="DR530">
        <f t="shared" si="22"/>
        <v>2</v>
      </c>
      <c r="DS530" t="str">
        <f t="shared" si="41"/>
        <v/>
      </c>
      <c r="DT530" t="str">
        <f t="shared" si="31"/>
        <v/>
      </c>
      <c r="DU530" t="str">
        <f t="shared" si="32"/>
        <v/>
      </c>
      <c r="DV530">
        <v>-1.1873350923482848</v>
      </c>
      <c r="DW530" t="s">
        <v>4485</v>
      </c>
      <c r="DX530" s="200" t="s">
        <v>4485</v>
      </c>
    </row>
    <row r="531" spans="1:128" ht="15.75" thickBot="1" x14ac:dyDescent="0.3">
      <c r="A531" s="42">
        <v>45365</v>
      </c>
      <c r="B531" s="35">
        <v>45379</v>
      </c>
      <c r="C531" s="36">
        <v>129.9</v>
      </c>
      <c r="E531" s="81" cm="1">
        <f t="array" ref="E531">INDEX($A$466:$A$918, ROWS($A$466:$A$918) - ROW() + ROW($A$466))</f>
        <v>44846</v>
      </c>
      <c r="F531" s="44" cm="1">
        <f t="array" ref="F531">INDEX($B$466:$B$918, ROWS($B$466:$B$918) - ROW() + ROW($B$466))</f>
        <v>44861</v>
      </c>
      <c r="G531" s="45" cm="1">
        <f t="array" ref="G531">INDEX($C$466:$C$918, ROWS($C$466:$C$918) - ROW() + ROW($C$466))</f>
        <v>184.65</v>
      </c>
      <c r="I531">
        <f t="shared" ref="I531:I594" si="48">((G531-G530)/G530)*100</f>
        <v>4.3220338983050883</v>
      </c>
      <c r="J531">
        <f t="shared" si="44"/>
        <v>3</v>
      </c>
      <c r="K531" t="str">
        <f t="shared" si="34"/>
        <v/>
      </c>
      <c r="L531" t="str">
        <f t="shared" ref="L531:L594" si="49">IF(MONTH(F531)&lt;&gt;MONTH(F530), F531, "")</f>
        <v/>
      </c>
      <c r="M531" t="str">
        <f t="shared" ref="M531:M594" si="50">IF(ISNUMBER(L531), (INDEX(G:G, MATCH(EOMONTH(F531, 0), F:F, 1)) / G531 - 1) * 100, "")</f>
        <v/>
      </c>
      <c r="N531">
        <v>4.8117746957260117</v>
      </c>
      <c r="O531" t="s">
        <v>4485</v>
      </c>
      <c r="P531" s="200" t="s">
        <v>4485</v>
      </c>
      <c r="Q531" s="35">
        <v>45365</v>
      </c>
      <c r="R531" s="35">
        <v>45379</v>
      </c>
      <c r="S531" s="37">
        <v>34458.949999999997</v>
      </c>
      <c r="U531" s="81" cm="1">
        <f t="array" ref="U531">INDEX($Q$466:$Q$918, ROWS($Q$466:$Q$918) - ROW() + ROW($Q$466))</f>
        <v>44846</v>
      </c>
      <c r="V531" s="3" cm="1">
        <f t="array" ref="V531">INDEX($R$466:$R$918, ROWS($R$466:$R$918) - ROW() + ROW($R$466))</f>
        <v>44861</v>
      </c>
      <c r="W531" s="78" cm="1">
        <f t="array" ref="W531">INDEX($S$466:$S$918, ROWS($S$466:$S$918) - ROW() + ROW($S$466))</f>
        <v>51153.3</v>
      </c>
      <c r="Y531">
        <f t="shared" ref="Y531:Y594" si="51">((W531-W530)/W530)*100</f>
        <v>-0.59329247200661428</v>
      </c>
      <c r="Z531">
        <f t="shared" si="45"/>
        <v>3</v>
      </c>
      <c r="AA531" t="str">
        <f t="shared" si="35"/>
        <v/>
      </c>
      <c r="AB531" t="str">
        <f t="shared" ref="AB531:AB594" si="52">IF(MONTH(V531)&lt;&gt;MONTH(V530), V531, "")</f>
        <v/>
      </c>
      <c r="AC531" t="str">
        <f t="shared" ref="AC531:AC594" si="53">IF(ISNUMBER(AB531), (INDEX(W:W, MATCH(EOMONTH(V531, 0), V:V, 1)) / W531 - 1) * 100, "")</f>
        <v/>
      </c>
      <c r="AD531">
        <v>-0.569326903960922</v>
      </c>
      <c r="AE531" t="s">
        <v>4485</v>
      </c>
      <c r="AF531" s="200" t="s">
        <v>4485</v>
      </c>
      <c r="AG531" s="35">
        <v>45365</v>
      </c>
      <c r="AH531" s="35">
        <v>45379</v>
      </c>
      <c r="AI531" s="36">
        <v>323.60000000000002</v>
      </c>
      <c r="AK531" s="81" cm="1">
        <f t="array" ref="AK531">INDEX($AG$466:$AG$918, ROWS($AG$466:$AG$918) - ROW() + ROW($AG$466))</f>
        <v>44846</v>
      </c>
      <c r="AL531" s="3" cm="1">
        <f t="array" ref="AL531">INDEX($AH$466:$AH$918, ROWS($AH$466:$AH$918) - ROW() + ROW($AH$466))</f>
        <v>44861</v>
      </c>
      <c r="AM531" s="78" cm="1">
        <f t="array" ref="AM531">INDEX($AI$466:$AI$918, ROWS($AI$466:$AI$918) - ROW() + ROW($AI$466))</f>
        <v>165.2</v>
      </c>
      <c r="AO531">
        <f t="shared" ref="AO531:AO594" si="54">((AM531-AM530)/AM530)*100</f>
        <v>2.3227005264787861</v>
      </c>
      <c r="AP531">
        <f t="shared" si="46"/>
        <v>3</v>
      </c>
      <c r="AQ531" t="str">
        <f t="shared" si="36"/>
        <v/>
      </c>
      <c r="AR531" t="str">
        <f t="shared" ref="AR531:AR594" si="55">IF(MONTH(AL531)&lt;&gt;MONTH(AL530), AL531, "")</f>
        <v/>
      </c>
      <c r="AS531" t="str">
        <f t="shared" ref="AS531:AS594" si="56">IF(ISNUMBER(AR531), (INDEX(AM:AM, MATCH(EOMONTH(AL531, 0), AL:AL, 1)) / AM531 - 1) * 100, "")</f>
        <v/>
      </c>
      <c r="AT531">
        <v>1.1741682974559575</v>
      </c>
      <c r="AU531" t="s">
        <v>4485</v>
      </c>
      <c r="AV531" s="200" t="s">
        <v>4485</v>
      </c>
      <c r="AW531" s="35">
        <v>45365</v>
      </c>
      <c r="AX531" s="35">
        <v>45379</v>
      </c>
      <c r="AY531" s="36">
        <v>196.2</v>
      </c>
      <c r="BA531" s="81" cm="1">
        <f t="array" ref="BA531">INDEX($AW$466:$AW$918, ROWS($AW$466:$AW$918) - ROW() + ROW($AW$466))</f>
        <v>44846</v>
      </c>
      <c r="BB531" s="3" cm="1">
        <f t="array" ref="BB531">INDEX($AX$466:$AX$918, ROWS($AX$466:$AX$918) - ROW() + ROW($AX$466))</f>
        <v>44861</v>
      </c>
      <c r="BC531" s="78" cm="1">
        <f t="array" ref="BC531">INDEX($AY$466:$AY$918, ROWS($AY$466:$AY$918) - ROW() + ROW($AY$466))</f>
        <v>103.65</v>
      </c>
      <c r="BE531">
        <f t="shared" ref="BE531:BE594" si="57">((BC531-BC530)/BC530)*100</f>
        <v>0.48473097430925832</v>
      </c>
      <c r="BF531">
        <f t="shared" si="47"/>
        <v>3</v>
      </c>
      <c r="BG531" t="str">
        <f t="shared" si="37"/>
        <v/>
      </c>
      <c r="BH531" t="str">
        <f t="shared" ref="BH531:BH594" si="58">IF(MONTH(BB531)&lt;&gt;MONTH(BB530), BB531, "")</f>
        <v/>
      </c>
      <c r="BI531" t="str">
        <f t="shared" ref="BI531:BI594" si="59">IF(ISNUMBER(BH531), (INDEX(BC:BC, MATCH(EOMONTH(BB531, 0), BB:BB, 1)) / BC531 - 1) * 100, "")</f>
        <v/>
      </c>
      <c r="BJ531">
        <v>0.46368521407524155</v>
      </c>
      <c r="BK531" t="s">
        <v>4485</v>
      </c>
      <c r="BL531" s="200" t="s">
        <v>4485</v>
      </c>
      <c r="BM531" s="212">
        <v>45365</v>
      </c>
      <c r="BN531" s="49">
        <v>45379</v>
      </c>
      <c r="BO531" s="50">
        <v>1511.8</v>
      </c>
      <c r="BQ531" s="81" cm="1">
        <f t="array" ref="BQ531">INDEX($AW$466:$AW$918, ROWS($AW$466:$AW$918) - ROW() + ROW($AW$466))</f>
        <v>44846</v>
      </c>
      <c r="BR531" s="3" cm="1">
        <f t="array" ref="BR531">INDEX($AX$466:$AX$918, ROWS($AX$466:$AX$918) - ROW() + ROW($AX$466))</f>
        <v>44861</v>
      </c>
      <c r="BS531" s="78" cm="1">
        <f t="array" ref="BS531">INDEX($BO$466:$BO$918, ROWS($BO$466:$BO$918) - ROW() + ROW($BO$466))</f>
        <v>1216.2</v>
      </c>
      <c r="BU531">
        <f t="shared" si="24"/>
        <v>0.57889513728084674</v>
      </c>
      <c r="BV531">
        <f t="shared" ref="BV531:BV594" si="60">WEEKDAY(BQ531, 2)</f>
        <v>3</v>
      </c>
      <c r="BW531" t="str">
        <f t="shared" si="38"/>
        <v/>
      </c>
      <c r="BX531" t="str">
        <f t="shared" ref="BX531:BX594" si="61">IF(MONTH(BR531)&lt;&gt;MONTH(BR530), BR531, "")</f>
        <v/>
      </c>
      <c r="BY531" t="str">
        <f t="shared" si="25"/>
        <v/>
      </c>
      <c r="BZ531">
        <v>-2.213193627713026</v>
      </c>
      <c r="CA531" t="s">
        <v>4485</v>
      </c>
      <c r="CB531" s="200" t="s">
        <v>4485</v>
      </c>
      <c r="CC531" s="212">
        <v>45365</v>
      </c>
      <c r="CD531" s="49">
        <v>45379</v>
      </c>
      <c r="CE531" s="50">
        <v>1875.45</v>
      </c>
      <c r="CG531" s="81" cm="1">
        <f t="array" ref="CG531">INDEX($AW$466:$AW$918, ROWS($AW$466:$AW$918) - ROW() + ROW($AW$466))</f>
        <v>44846</v>
      </c>
      <c r="CH531" s="3" cm="1">
        <f t="array" ref="CH531">INDEX($AX$466:$AX$918, ROWS($AX$466:$AX$918) - ROW() + ROW($AX$466))</f>
        <v>44861</v>
      </c>
      <c r="CI531" s="78" cm="1">
        <f t="array" ref="CI531">INDEX($CE$466:$CE$918, ROWS($CE$466:$CE$918) - ROW() + ROW($CE$466))</f>
        <v>1510.1</v>
      </c>
      <c r="CK531">
        <f t="shared" si="33"/>
        <v>-1.1099833011361806</v>
      </c>
      <c r="CL531">
        <f t="shared" ref="CL531:CL594" si="62">WEEKDAY(CG531, 2)</f>
        <v>3</v>
      </c>
      <c r="CM531" t="str">
        <f t="shared" si="39"/>
        <v/>
      </c>
      <c r="CN531" t="str">
        <f t="shared" ref="CN531:CN594" si="63">IF(MONTH(CH531)&lt;&gt;MONTH(CH530), CH531, "")</f>
        <v/>
      </c>
      <c r="CO531" t="str">
        <f t="shared" si="26"/>
        <v/>
      </c>
      <c r="CP531">
        <v>2.1474348219977855</v>
      </c>
      <c r="CQ531" t="s">
        <v>4485</v>
      </c>
      <c r="CR531" s="200" t="s">
        <v>4485</v>
      </c>
      <c r="CS531" s="212">
        <v>45365</v>
      </c>
      <c r="CT531" s="49">
        <v>45379</v>
      </c>
      <c r="CU531" s="53">
        <v>844.5</v>
      </c>
      <c r="CW531" s="81" cm="1">
        <f t="array" ref="CW531">INDEX($AW$466:$AW$918, ROWS($AW$466:$AW$918) - ROW() + ROW($AW$466))</f>
        <v>44846</v>
      </c>
      <c r="CX531" s="3" cm="1">
        <f t="array" ref="CX531">INDEX($AX$466:$AX$918, ROWS($AX$466:$AX$918) - ROW() + ROW($AX$466))</f>
        <v>44861</v>
      </c>
      <c r="CY531" s="78" cm="1">
        <f t="array" ref="CY531">INDEX($CU$466:$CU$918, ROWS($CU$466:$CU$918) - ROW() + ROW($CU$466))</f>
        <v>367.95</v>
      </c>
      <c r="DA531">
        <f t="shared" si="27"/>
        <v>2.5358785007663269</v>
      </c>
      <c r="DB531">
        <f t="shared" ref="DB531:DB594" si="64">WEEKDAY(CW531, 2)</f>
        <v>3</v>
      </c>
      <c r="DC531" t="str">
        <f t="shared" si="40"/>
        <v/>
      </c>
      <c r="DD531" t="str">
        <f t="shared" si="42"/>
        <v/>
      </c>
      <c r="DE531" t="str">
        <f t="shared" si="43"/>
        <v/>
      </c>
      <c r="DF531">
        <v>2.3291492329149297</v>
      </c>
      <c r="DG531" t="s">
        <v>4485</v>
      </c>
      <c r="DH531" s="200" t="s">
        <v>4485</v>
      </c>
      <c r="DI531" s="212">
        <v>45365</v>
      </c>
      <c r="DJ531" s="49">
        <v>45379</v>
      </c>
      <c r="DK531" s="53">
        <v>611.85</v>
      </c>
      <c r="DM531" s="81" cm="1">
        <f t="array" ref="DM531">INDEX($AW$466:$AW$918, ROWS($AW$466:$AW$918) - ROW() + ROW($AW$466))</f>
        <v>44846</v>
      </c>
      <c r="DN531" s="3" cm="1">
        <f t="array" ref="DN531">INDEX($AX$466:$AX$918, ROWS($AX$466:$AX$918) - ROW() + ROW($AX$466))</f>
        <v>44861</v>
      </c>
      <c r="DO531" s="78" cm="1">
        <f t="array" ref="DO531">INDEX($DK$466:$DK$918, ROWS($DK$466:$DK$918) - ROW() + ROW($DK$466))</f>
        <v>303.75</v>
      </c>
      <c r="DQ531">
        <f t="shared" si="30"/>
        <v>1.25</v>
      </c>
      <c r="DR531">
        <f t="shared" ref="DR531:DR594" si="65">WEEKDAY(DM531, 2)</f>
        <v>3</v>
      </c>
      <c r="DS531" t="str">
        <f t="shared" si="41"/>
        <v/>
      </c>
      <c r="DT531" t="str">
        <f t="shared" si="31"/>
        <v/>
      </c>
      <c r="DU531" t="str">
        <f t="shared" si="32"/>
        <v/>
      </c>
      <c r="DV531">
        <v>0.45393858477970322</v>
      </c>
      <c r="DW531" t="s">
        <v>4485</v>
      </c>
      <c r="DX531" s="200" t="s">
        <v>4485</v>
      </c>
    </row>
    <row r="532" spans="1:128" ht="15.75" thickBot="1" x14ac:dyDescent="0.3">
      <c r="A532" s="42">
        <v>45364</v>
      </c>
      <c r="B532" s="35">
        <v>45379</v>
      </c>
      <c r="C532" s="36">
        <v>127.35</v>
      </c>
      <c r="E532" s="81" cm="1">
        <f t="array" ref="E532">INDEX($A$466:$A$918, ROWS($A$466:$A$918) - ROW() + ROW($A$466))</f>
        <v>44847</v>
      </c>
      <c r="F532" s="44" cm="1">
        <f t="array" ref="F532">INDEX($B$466:$B$918, ROWS($B$466:$B$918) - ROW() + ROW($B$466))</f>
        <v>44861</v>
      </c>
      <c r="G532" s="45" cm="1">
        <f t="array" ref="G532">INDEX($C$466:$C$918, ROWS($C$466:$C$918) - ROW() + ROW($C$466))</f>
        <v>181.7</v>
      </c>
      <c r="I532">
        <f t="shared" si="48"/>
        <v>-1.5976171134579027</v>
      </c>
      <c r="J532">
        <f t="shared" si="44"/>
        <v>4</v>
      </c>
      <c r="K532">
        <f t="shared" si="34"/>
        <v>5.7317427989525713</v>
      </c>
      <c r="L532" t="str">
        <f t="shared" si="49"/>
        <v/>
      </c>
      <c r="M532" t="str">
        <f t="shared" si="50"/>
        <v/>
      </c>
      <c r="N532">
        <v>-1.7013232514177725</v>
      </c>
      <c r="O532">
        <v>6.184364060676776</v>
      </c>
      <c r="P532" s="200" t="s">
        <v>4485</v>
      </c>
      <c r="Q532" s="35">
        <v>45364</v>
      </c>
      <c r="R532" s="35">
        <v>45379</v>
      </c>
      <c r="S532" s="37">
        <v>34094.65</v>
      </c>
      <c r="U532" s="81" cm="1">
        <f t="array" ref="U532">INDEX($Q$466:$Q$918, ROWS($Q$466:$Q$918) - ROW() + ROW($Q$466))</f>
        <v>44847</v>
      </c>
      <c r="V532" s="3" cm="1">
        <f t="array" ref="V532">INDEX($R$466:$R$918, ROWS($R$466:$R$918) - ROW() + ROW($R$466))</f>
        <v>44861</v>
      </c>
      <c r="W532" s="78" cm="1">
        <f t="array" ref="W532">INDEX($S$466:$S$918, ROWS($S$466:$S$918) - ROW() + ROW($S$466))</f>
        <v>50808.45</v>
      </c>
      <c r="Y532">
        <f t="shared" si="51"/>
        <v>-0.67415005483518331</v>
      </c>
      <c r="Z532">
        <f t="shared" si="45"/>
        <v>4</v>
      </c>
      <c r="AA532">
        <f t="shared" si="35"/>
        <v>-4.5726155808129052</v>
      </c>
      <c r="AB532" t="str">
        <f t="shared" si="52"/>
        <v/>
      </c>
      <c r="AC532" t="str">
        <f t="shared" si="53"/>
        <v/>
      </c>
      <c r="AD532">
        <v>-0.45556032547864506</v>
      </c>
      <c r="AE532">
        <v>-4.327986894993213</v>
      </c>
      <c r="AF532" s="200" t="s">
        <v>4485</v>
      </c>
      <c r="AG532" s="35">
        <v>45364</v>
      </c>
      <c r="AH532" s="35">
        <v>45379</v>
      </c>
      <c r="AI532" s="36">
        <v>323.05</v>
      </c>
      <c r="AK532" s="81" cm="1">
        <f t="array" ref="AK532">INDEX($AG$466:$AG$918, ROWS($AG$466:$AG$918) - ROW() + ROW($AG$466))</f>
        <v>44847</v>
      </c>
      <c r="AL532" s="3" cm="1">
        <f t="array" ref="AL532">INDEX($AH$466:$AH$918, ROWS($AH$466:$AH$918) - ROW() + ROW($AH$466))</f>
        <v>44861</v>
      </c>
      <c r="AM532" s="78" cm="1">
        <f t="array" ref="AM532">INDEX($AI$466:$AI$918, ROWS($AI$466:$AI$918) - ROW() + ROW($AI$466))</f>
        <v>165.15</v>
      </c>
      <c r="AO532">
        <f t="shared" si="54"/>
        <v>-3.0266343825655538E-2</v>
      </c>
      <c r="AP532">
        <f t="shared" si="46"/>
        <v>4</v>
      </c>
      <c r="AQ532">
        <f t="shared" si="36"/>
        <v>1.0400734169470891</v>
      </c>
      <c r="AR532" t="str">
        <f t="shared" si="55"/>
        <v/>
      </c>
      <c r="AS532" t="str">
        <f t="shared" si="56"/>
        <v/>
      </c>
      <c r="AT532">
        <v>-2.9980657640232145</v>
      </c>
      <c r="AU532">
        <v>0.16644474034620507</v>
      </c>
      <c r="AV532" s="200" t="s">
        <v>4485</v>
      </c>
      <c r="AW532" s="35">
        <v>45364</v>
      </c>
      <c r="AX532" s="35">
        <v>45379</v>
      </c>
      <c r="AY532" s="36">
        <v>190.9</v>
      </c>
      <c r="BA532" s="81" cm="1">
        <f t="array" ref="BA532">INDEX($AW$466:$AW$918, ROWS($AW$466:$AW$918) - ROW() + ROW($AW$466))</f>
        <v>44847</v>
      </c>
      <c r="BB532" s="3" cm="1">
        <f t="array" ref="BB532">INDEX($AX$466:$AX$918, ROWS($AX$466:$AX$918) - ROW() + ROW($AX$466))</f>
        <v>44861</v>
      </c>
      <c r="BC532" s="78" cm="1">
        <f t="array" ref="BC532">INDEX($AY$466:$AY$918, ROWS($AY$466:$AY$918) - ROW() + ROW($AY$466))</f>
        <v>101.7</v>
      </c>
      <c r="BE532">
        <f t="shared" si="57"/>
        <v>-1.8813314037626654</v>
      </c>
      <c r="BF532">
        <f t="shared" si="47"/>
        <v>4</v>
      </c>
      <c r="BG532">
        <f t="shared" si="37"/>
        <v>-3.0042918454935541</v>
      </c>
      <c r="BH532" t="str">
        <f t="shared" si="58"/>
        <v/>
      </c>
      <c r="BI532" t="str">
        <f t="shared" si="59"/>
        <v/>
      </c>
      <c r="BJ532">
        <v>0.46154509770089364</v>
      </c>
      <c r="BK532">
        <v>-3.3890571203384838</v>
      </c>
      <c r="BL532" s="200" t="s">
        <v>4485</v>
      </c>
      <c r="BM532" s="212">
        <v>45364</v>
      </c>
      <c r="BN532" s="49">
        <v>45379</v>
      </c>
      <c r="BO532" s="50">
        <v>1491.65</v>
      </c>
      <c r="BQ532" s="81" cm="1">
        <f t="array" ref="BQ532">INDEX($AW$466:$AW$918, ROWS($AW$466:$AW$918) - ROW() + ROW($AW$466))</f>
        <v>44847</v>
      </c>
      <c r="BR532" s="3" cm="1">
        <f t="array" ref="BR532">INDEX($AX$466:$AX$918, ROWS($AX$466:$AX$918) - ROW() + ROW($AX$466))</f>
        <v>44861</v>
      </c>
      <c r="BS532" s="78" cm="1">
        <f t="array" ref="BS532">INDEX($BO$466:$BO$918, ROWS($BO$466:$BO$918) - ROW() + ROW($BO$466))</f>
        <v>1191.1500000000001</v>
      </c>
      <c r="BU532">
        <f t="shared" ref="BU532:BU595" si="66">((BS532-BS531)/BS531)*100</f>
        <v>-2.0596941292550528</v>
      </c>
      <c r="BV532">
        <f t="shared" si="60"/>
        <v>4</v>
      </c>
      <c r="BW532">
        <f t="shared" si="38"/>
        <v>-4.7803669211399304</v>
      </c>
      <c r="BX532" t="str">
        <f t="shared" si="61"/>
        <v/>
      </c>
      <c r="BY532" t="str">
        <f t="shared" ref="BY532:BY595" si="67">IF(ISNUMBER(BX532), (INDEX(BS:BS, MATCH(EOMONTH(BR532, 0), BR:BR, 1)) / BS532 - 1) * 100, "")</f>
        <v/>
      </c>
      <c r="BZ532">
        <v>-1.0277717034769274</v>
      </c>
      <c r="CA532">
        <v>-7.7079934747145096</v>
      </c>
      <c r="CB532" s="200" t="s">
        <v>4485</v>
      </c>
      <c r="CC532" s="212">
        <v>45364</v>
      </c>
      <c r="CD532" s="49">
        <v>45379</v>
      </c>
      <c r="CE532" s="50">
        <v>1829.75</v>
      </c>
      <c r="CG532" s="81" cm="1">
        <f t="array" ref="CG532">INDEX($AW$466:$AW$918, ROWS($AW$466:$AW$918) - ROW() + ROW($AW$466))</f>
        <v>44847</v>
      </c>
      <c r="CH532" s="3" cm="1">
        <f t="array" ref="CH532">INDEX($AX$466:$AX$918, ROWS($AX$466:$AX$918) - ROW() + ROW($AX$466))</f>
        <v>44861</v>
      </c>
      <c r="CI532" s="78" cm="1">
        <f t="array" ref="CI532">INDEX($CE$466:$CE$918, ROWS($CE$466:$CE$918) - ROW() + ROW($CE$466))</f>
        <v>1504.35</v>
      </c>
      <c r="CK532">
        <f t="shared" si="33"/>
        <v>-0.38076948546453876</v>
      </c>
      <c r="CL532">
        <f t="shared" si="62"/>
        <v>4</v>
      </c>
      <c r="CM532">
        <f t="shared" si="39"/>
        <v>-1.7759785837876692</v>
      </c>
      <c r="CN532" t="str">
        <f t="shared" si="63"/>
        <v/>
      </c>
      <c r="CO532" t="str">
        <f t="shared" ref="CO532:CO595" si="68">IF(ISNUMBER(CN532), (INDEX(CI:CI, MATCH(EOMONTH(CH532, 0), CH:CH, 1)) / CI532 - 1) * 100, "")</f>
        <v/>
      </c>
      <c r="CP532">
        <v>-1.0347206254311336</v>
      </c>
      <c r="CQ532">
        <v>-4.0906631012638073</v>
      </c>
      <c r="CR532" s="200" t="s">
        <v>4485</v>
      </c>
      <c r="CS532" s="212">
        <v>45364</v>
      </c>
      <c r="CT532" s="49">
        <v>45379</v>
      </c>
      <c r="CU532" s="53">
        <v>834.55</v>
      </c>
      <c r="CW532" s="81" cm="1">
        <f t="array" ref="CW532">INDEX($AW$466:$AW$918, ROWS($AW$466:$AW$918) - ROW() + ROW($AW$466))</f>
        <v>44847</v>
      </c>
      <c r="CX532" s="3" cm="1">
        <f t="array" ref="CX532">INDEX($AX$466:$AX$918, ROWS($AX$466:$AX$918) - ROW() + ROW($AX$466))</f>
        <v>44861</v>
      </c>
      <c r="CY532" s="78" cm="1">
        <f t="array" ref="CY532">INDEX($CU$466:$CU$918, ROWS($CU$466:$CU$918) - ROW() + ROW($CU$466))</f>
        <v>363.1</v>
      </c>
      <c r="DA532">
        <f t="shared" ref="DA532:DA595" si="69">((CY532-CY531)/CY531)*100</f>
        <v>-1.3181138741676766</v>
      </c>
      <c r="DB532">
        <f t="shared" si="64"/>
        <v>4</v>
      </c>
      <c r="DC532">
        <f t="shared" si="40"/>
        <v>-1.638900176080172</v>
      </c>
      <c r="DD532" t="str">
        <f t="shared" si="42"/>
        <v/>
      </c>
      <c r="DE532" t="str">
        <f t="shared" si="43"/>
        <v/>
      </c>
      <c r="DF532">
        <v>-1.1721412021262125</v>
      </c>
      <c r="DG532">
        <v>-1.3066557778685208</v>
      </c>
      <c r="DH532" s="200" t="s">
        <v>4485</v>
      </c>
      <c r="DI532" s="212">
        <v>45364</v>
      </c>
      <c r="DJ532" s="49">
        <v>45379</v>
      </c>
      <c r="DK532" s="53">
        <v>599.35</v>
      </c>
      <c r="DM532" s="81" cm="1">
        <f t="array" ref="DM532">INDEX($AW$466:$AW$918, ROWS($AW$466:$AW$918) - ROW() + ROW($AW$466))</f>
        <v>44847</v>
      </c>
      <c r="DN532" s="3" cm="1">
        <f t="array" ref="DN532">INDEX($AX$466:$AX$918, ROWS($AX$466:$AX$918) - ROW() + ROW($AX$466))</f>
        <v>44861</v>
      </c>
      <c r="DO532" s="78" cm="1">
        <f t="array" ref="DO532">INDEX($DK$466:$DK$918, ROWS($DK$466:$DK$918) - ROW() + ROW($DK$466))</f>
        <v>300.85000000000002</v>
      </c>
      <c r="DQ532">
        <f t="shared" ref="DQ532:DQ595" si="70">((DO532-DO531)/DO531)*100</f>
        <v>-0.95473251028805828</v>
      </c>
      <c r="DR532">
        <f t="shared" si="65"/>
        <v>4</v>
      </c>
      <c r="DS532">
        <f t="shared" si="41"/>
        <v>-3.9124880229958476</v>
      </c>
      <c r="DT532" t="str">
        <f t="shared" ref="DT532:DT595" si="71">IF(MONTH(DN532)&lt;&gt;MONTH(DN531), DN532, "")</f>
        <v/>
      </c>
      <c r="DU532" t="str">
        <f t="shared" ref="DU532:DU595" si="72">IF(ISNUMBER(DT532), (INDEX(DO:DO, MATCH(EOMONTH(DN532, 0), DN:DN, 1)) / DO532 - 1) * 100, "")</f>
        <v/>
      </c>
      <c r="DV532">
        <v>0.50505050505051408</v>
      </c>
      <c r="DW532">
        <v>1.0962566844919848</v>
      </c>
      <c r="DX532" s="200" t="s">
        <v>4485</v>
      </c>
    </row>
    <row r="533" spans="1:128" ht="15.75" thickBot="1" x14ac:dyDescent="0.3">
      <c r="A533" s="42">
        <v>45363</v>
      </c>
      <c r="B533" s="35">
        <v>45379</v>
      </c>
      <c r="C533" s="36">
        <v>131.9</v>
      </c>
      <c r="E533" s="81" cm="1">
        <f t="array" ref="E533">INDEX($A$466:$A$918, ROWS($A$466:$A$918) - ROW() + ROW($A$466))</f>
        <v>44848</v>
      </c>
      <c r="F533" s="44" cm="1">
        <f t="array" ref="F533">INDEX($B$466:$B$918, ROWS($B$466:$B$918) - ROW() + ROW($B$466))</f>
        <v>44861</v>
      </c>
      <c r="G533" s="45" cm="1">
        <f t="array" ref="G533">INDEX($C$466:$C$918, ROWS($C$466:$C$918) - ROW() + ROW($C$466))</f>
        <v>183.4</v>
      </c>
      <c r="I533">
        <f t="shared" si="48"/>
        <v>0.93560814529445091</v>
      </c>
      <c r="J533">
        <f t="shared" si="44"/>
        <v>5</v>
      </c>
      <c r="K533" t="str">
        <f t="shared" si="34"/>
        <v/>
      </c>
      <c r="L533" t="str">
        <f t="shared" si="49"/>
        <v/>
      </c>
      <c r="M533" t="str">
        <f t="shared" si="50"/>
        <v/>
      </c>
      <c r="N533">
        <v>1.1263736263736326</v>
      </c>
      <c r="O533" t="s">
        <v>4485</v>
      </c>
      <c r="P533" s="200" t="s">
        <v>4485</v>
      </c>
      <c r="Q533" s="35">
        <v>45363</v>
      </c>
      <c r="R533" s="35">
        <v>45379</v>
      </c>
      <c r="S533" s="37">
        <v>35254</v>
      </c>
      <c r="U533" s="81" cm="1">
        <f t="array" ref="U533">INDEX($Q$466:$Q$918, ROWS($Q$466:$Q$918) - ROW() + ROW($Q$466))</f>
        <v>44848</v>
      </c>
      <c r="V533" s="3" cm="1">
        <f t="array" ref="V533">INDEX($R$466:$R$918, ROWS($R$466:$R$918) - ROW() + ROW($R$466))</f>
        <v>44861</v>
      </c>
      <c r="W533" s="78" cm="1">
        <f t="array" ref="W533">INDEX($S$466:$S$918, ROWS($S$466:$S$918) - ROW() + ROW($S$466))</f>
        <v>50815.95</v>
      </c>
      <c r="Y533">
        <f t="shared" si="51"/>
        <v>1.4761324149821536E-2</v>
      </c>
      <c r="Z533">
        <f t="shared" si="45"/>
        <v>5</v>
      </c>
      <c r="AA533" t="str">
        <f t="shared" si="35"/>
        <v/>
      </c>
      <c r="AB533" t="str">
        <f t="shared" si="52"/>
        <v/>
      </c>
      <c r="AC533" t="str">
        <f t="shared" si="53"/>
        <v/>
      </c>
      <c r="AD533">
        <v>-5.3956444939799536E-2</v>
      </c>
      <c r="AE533" t="s">
        <v>4485</v>
      </c>
      <c r="AF533" s="200" t="s">
        <v>4485</v>
      </c>
      <c r="AG533" s="35">
        <v>45363</v>
      </c>
      <c r="AH533" s="35">
        <v>45379</v>
      </c>
      <c r="AI533" s="36">
        <v>346.5</v>
      </c>
      <c r="AK533" s="81" cm="1">
        <f t="array" ref="AK533">INDEX($AG$466:$AG$918, ROWS($AG$466:$AG$918) - ROW() + ROW($AG$466))</f>
        <v>44848</v>
      </c>
      <c r="AL533" s="3" cm="1">
        <f t="array" ref="AL533">INDEX($AH$466:$AH$918, ROWS($AH$466:$AH$918) - ROW() + ROW($AH$466))</f>
        <v>44861</v>
      </c>
      <c r="AM533" s="78" cm="1">
        <f t="array" ref="AM533">INDEX($AI$466:$AI$918, ROWS($AI$466:$AI$918) - ROW() + ROW($AI$466))</f>
        <v>165.5</v>
      </c>
      <c r="AO533">
        <f t="shared" si="54"/>
        <v>0.21192854980320577</v>
      </c>
      <c r="AP533">
        <f t="shared" si="46"/>
        <v>5</v>
      </c>
      <c r="AQ533" t="str">
        <f t="shared" si="36"/>
        <v/>
      </c>
      <c r="AR533" t="str">
        <f t="shared" si="55"/>
        <v/>
      </c>
      <c r="AS533" t="str">
        <f t="shared" si="56"/>
        <v/>
      </c>
      <c r="AT533">
        <v>0</v>
      </c>
      <c r="AU533" t="s">
        <v>4485</v>
      </c>
      <c r="AV533" s="200" t="s">
        <v>4485</v>
      </c>
      <c r="AW533" s="35">
        <v>45363</v>
      </c>
      <c r="AX533" s="35">
        <v>45379</v>
      </c>
      <c r="AY533" s="36">
        <v>204.75</v>
      </c>
      <c r="BA533" s="81" cm="1">
        <f t="array" ref="BA533">INDEX($AW$466:$AW$918, ROWS($AW$466:$AW$918) - ROW() + ROW($AW$466))</f>
        <v>44848</v>
      </c>
      <c r="BB533" s="3" cm="1">
        <f t="array" ref="BB533">INDEX($AX$466:$AX$918, ROWS($AX$466:$AX$918) - ROW() + ROW($AX$466))</f>
        <v>44861</v>
      </c>
      <c r="BC533" s="78" cm="1">
        <f t="array" ref="BC533">INDEX($AY$466:$AY$918, ROWS($AY$466:$AY$918) - ROW() + ROW($AY$466))</f>
        <v>101.2</v>
      </c>
      <c r="BE533">
        <f t="shared" si="57"/>
        <v>-0.49164208456243852</v>
      </c>
      <c r="BF533">
        <f t="shared" si="47"/>
        <v>5</v>
      </c>
      <c r="BG533" t="str">
        <f t="shared" si="37"/>
        <v/>
      </c>
      <c r="BH533" t="str">
        <f t="shared" si="58"/>
        <v/>
      </c>
      <c r="BI533" t="str">
        <f t="shared" si="59"/>
        <v/>
      </c>
      <c r="BJ533">
        <v>3.0656934306569381</v>
      </c>
      <c r="BK533" t="s">
        <v>4485</v>
      </c>
      <c r="BL533" s="200" t="s">
        <v>4485</v>
      </c>
      <c r="BM533" s="212">
        <v>45363</v>
      </c>
      <c r="BN533" s="49">
        <v>45379</v>
      </c>
      <c r="BO533" s="50">
        <v>1522.9</v>
      </c>
      <c r="BQ533" s="81" cm="1">
        <f t="array" ref="BQ533">INDEX($AW$466:$AW$918, ROWS($AW$466:$AW$918) - ROW() + ROW($AW$466))</f>
        <v>44848</v>
      </c>
      <c r="BR533" s="3" cm="1">
        <f t="array" ref="BR533">INDEX($AX$466:$AX$918, ROWS($AX$466:$AX$918) - ROW() + ROW($AX$466))</f>
        <v>44861</v>
      </c>
      <c r="BS533" s="78" cm="1">
        <f t="array" ref="BS533">INDEX($BO$466:$BO$918, ROWS($BO$466:$BO$918) - ROW() + ROW($BO$466))</f>
        <v>1183.75</v>
      </c>
      <c r="BU533">
        <f t="shared" si="66"/>
        <v>-0.62124837342065153</v>
      </c>
      <c r="BV533">
        <f t="shared" si="60"/>
        <v>5</v>
      </c>
      <c r="BW533" t="str">
        <f t="shared" si="38"/>
        <v/>
      </c>
      <c r="BX533" t="str">
        <f t="shared" si="61"/>
        <v/>
      </c>
      <c r="BY533" t="str">
        <f t="shared" si="67"/>
        <v/>
      </c>
      <c r="BZ533">
        <v>-2.253645603181627</v>
      </c>
      <c r="CA533" t="s">
        <v>4485</v>
      </c>
      <c r="CB533" s="200" t="s">
        <v>4485</v>
      </c>
      <c r="CC533" s="212">
        <v>45363</v>
      </c>
      <c r="CD533" s="49">
        <v>45379</v>
      </c>
      <c r="CE533" s="50">
        <v>1917.8</v>
      </c>
      <c r="CG533" s="81" cm="1">
        <f t="array" ref="CG533">INDEX($AW$466:$AW$918, ROWS($AW$466:$AW$918) - ROW() + ROW($AW$466))</f>
        <v>44848</v>
      </c>
      <c r="CH533" s="3" cm="1">
        <f t="array" ref="CH533">INDEX($AX$466:$AX$918, ROWS($AX$466:$AX$918) - ROW() + ROW($AX$466))</f>
        <v>44861</v>
      </c>
      <c r="CI533" s="78" cm="1">
        <f t="array" ref="CI533">INDEX($CE$466:$CE$918, ROWS($CE$466:$CE$918) - ROW() + ROW($CE$466))</f>
        <v>1512.95</v>
      </c>
      <c r="CK533">
        <f t="shared" ref="CK533:CK596" si="73">((CI533-CI532)/CI532)*100</f>
        <v>0.57167547445741596</v>
      </c>
      <c r="CL533">
        <f t="shared" si="62"/>
        <v>5</v>
      </c>
      <c r="CM533" t="str">
        <f t="shared" si="39"/>
        <v/>
      </c>
      <c r="CN533" t="str">
        <f t="shared" si="63"/>
        <v/>
      </c>
      <c r="CO533" t="str">
        <f t="shared" si="68"/>
        <v/>
      </c>
      <c r="CP533">
        <v>-0.19583112055231314</v>
      </c>
      <c r="CQ533" t="s">
        <v>4485</v>
      </c>
      <c r="CR533" s="200" t="s">
        <v>4485</v>
      </c>
      <c r="CS533" s="212">
        <v>45363</v>
      </c>
      <c r="CT533" s="49">
        <v>45379</v>
      </c>
      <c r="CU533" s="53">
        <v>869.25</v>
      </c>
      <c r="CW533" s="81" cm="1">
        <f t="array" ref="CW533">INDEX($AW$466:$AW$918, ROWS($AW$466:$AW$918) - ROW() + ROW($AW$466))</f>
        <v>44848</v>
      </c>
      <c r="CX533" s="3" cm="1">
        <f t="array" ref="CX533">INDEX($AX$466:$AX$918, ROWS($AX$466:$AX$918) - ROW() + ROW($AX$466))</f>
        <v>44861</v>
      </c>
      <c r="CY533" s="78" cm="1">
        <f t="array" ref="CY533">INDEX($CU$466:$CU$918, ROWS($CU$466:$CU$918) - ROW() + ROW($CU$466))</f>
        <v>359.95</v>
      </c>
      <c r="DA533">
        <f t="shared" si="69"/>
        <v>-0.86752960616910868</v>
      </c>
      <c r="DB533">
        <f t="shared" si="64"/>
        <v>5</v>
      </c>
      <c r="DC533" t="str">
        <f t="shared" si="40"/>
        <v/>
      </c>
      <c r="DD533" t="str">
        <f t="shared" si="42"/>
        <v/>
      </c>
      <c r="DE533" t="str">
        <f t="shared" si="43"/>
        <v/>
      </c>
      <c r="DF533">
        <v>-1.0619224934491858</v>
      </c>
      <c r="DG533" t="s">
        <v>4485</v>
      </c>
      <c r="DH533" s="200" t="s">
        <v>4485</v>
      </c>
      <c r="DI533" s="212">
        <v>45363</v>
      </c>
      <c r="DJ533" s="49">
        <v>45379</v>
      </c>
      <c r="DK533" s="53">
        <v>624.54999999999995</v>
      </c>
      <c r="DM533" s="81" cm="1">
        <f t="array" ref="DM533">INDEX($AW$466:$AW$918, ROWS($AW$466:$AW$918) - ROW() + ROW($AW$466))</f>
        <v>44848</v>
      </c>
      <c r="DN533" s="3" cm="1">
        <f t="array" ref="DN533">INDEX($AX$466:$AX$918, ROWS($AX$466:$AX$918) - ROW() + ROW($AX$466))</f>
        <v>44861</v>
      </c>
      <c r="DO533" s="78" cm="1">
        <f t="array" ref="DO533">INDEX($DK$466:$DK$918, ROWS($DK$466:$DK$918) - ROW() + ROW($DK$466))</f>
        <v>298.85000000000002</v>
      </c>
      <c r="DQ533">
        <f t="shared" si="70"/>
        <v>-0.66478311450889138</v>
      </c>
      <c r="DR533">
        <f t="shared" si="65"/>
        <v>5</v>
      </c>
      <c r="DS533" t="str">
        <f t="shared" si="41"/>
        <v/>
      </c>
      <c r="DT533" t="str">
        <f t="shared" si="71"/>
        <v/>
      </c>
      <c r="DU533" t="str">
        <f t="shared" si="72"/>
        <v/>
      </c>
      <c r="DV533">
        <v>-1.4281935995768404</v>
      </c>
      <c r="DW533" t="s">
        <v>4485</v>
      </c>
      <c r="DX533" s="200" t="s">
        <v>4485</v>
      </c>
    </row>
    <row r="534" spans="1:128" ht="15.75" thickBot="1" x14ac:dyDescent="0.3">
      <c r="A534" s="42">
        <v>45362</v>
      </c>
      <c r="B534" s="35">
        <v>45379</v>
      </c>
      <c r="C534" s="36">
        <v>133.30000000000001</v>
      </c>
      <c r="E534" s="81" cm="1">
        <f t="array" ref="E534">INDEX($A$466:$A$918, ROWS($A$466:$A$918) - ROW() + ROW($A$466))</f>
        <v>44851</v>
      </c>
      <c r="F534" s="44" cm="1">
        <f t="array" ref="F534">INDEX($B$466:$B$918, ROWS($B$466:$B$918) - ROW() + ROW($B$466))</f>
        <v>44861</v>
      </c>
      <c r="G534" s="45" cm="1">
        <f t="array" ref="G534">INDEX($C$466:$C$918, ROWS($C$466:$C$918) - ROW() + ROW($C$466))</f>
        <v>191.15</v>
      </c>
      <c r="I534">
        <f t="shared" si="48"/>
        <v>4.2257360959651029</v>
      </c>
      <c r="J534">
        <f t="shared" si="44"/>
        <v>1</v>
      </c>
      <c r="K534" t="str">
        <f t="shared" si="34"/>
        <v/>
      </c>
      <c r="L534" t="str">
        <f t="shared" si="49"/>
        <v/>
      </c>
      <c r="M534" t="str">
        <f t="shared" si="50"/>
        <v/>
      </c>
      <c r="N534">
        <v>4.9171420809562525</v>
      </c>
      <c r="O534" t="s">
        <v>4485</v>
      </c>
      <c r="P534" s="200" t="s">
        <v>4485</v>
      </c>
      <c r="Q534" s="35">
        <v>45362</v>
      </c>
      <c r="R534" s="35">
        <v>45379</v>
      </c>
      <c r="S534" s="37">
        <v>35941.35</v>
      </c>
      <c r="U534" s="81" cm="1">
        <f t="array" ref="U534">INDEX($Q$466:$Q$918, ROWS($Q$466:$Q$918) - ROW() + ROW($Q$466))</f>
        <v>44851</v>
      </c>
      <c r="V534" s="3" cm="1">
        <f t="array" ref="V534">INDEX($R$466:$R$918, ROWS($R$466:$R$918) - ROW() + ROW($R$466))</f>
        <v>44861</v>
      </c>
      <c r="W534" s="78" cm="1">
        <f t="array" ref="W534">INDEX($S$466:$S$918, ROWS($S$466:$S$918) - ROW() + ROW($S$466))</f>
        <v>51338</v>
      </c>
      <c r="Y534">
        <f t="shared" si="51"/>
        <v>1.0273349214173955</v>
      </c>
      <c r="Z534">
        <f t="shared" si="45"/>
        <v>1</v>
      </c>
      <c r="AA534" t="str">
        <f t="shared" si="35"/>
        <v/>
      </c>
      <c r="AB534" t="str">
        <f t="shared" si="52"/>
        <v/>
      </c>
      <c r="AC534" t="str">
        <f t="shared" si="53"/>
        <v/>
      </c>
      <c r="AD534">
        <v>1.1538923795619171</v>
      </c>
      <c r="AE534" t="s">
        <v>4485</v>
      </c>
      <c r="AF534" s="200" t="s">
        <v>4485</v>
      </c>
      <c r="AG534" s="35">
        <v>45362</v>
      </c>
      <c r="AH534" s="35">
        <v>45379</v>
      </c>
      <c r="AI534" s="36">
        <v>349.4</v>
      </c>
      <c r="AK534" s="81" cm="1">
        <f t="array" ref="AK534">INDEX($AG$466:$AG$918, ROWS($AG$466:$AG$918) - ROW() + ROW($AG$466))</f>
        <v>44851</v>
      </c>
      <c r="AL534" s="3" cm="1">
        <f t="array" ref="AL534">INDEX($AH$466:$AH$918, ROWS($AH$466:$AH$918) - ROW() + ROW($AH$466))</f>
        <v>44861</v>
      </c>
      <c r="AM534" s="78" cm="1">
        <f t="array" ref="AM534">INDEX($AI$466:$AI$918, ROWS($AI$466:$AI$918) - ROW() + ROW($AI$466))</f>
        <v>168.45</v>
      </c>
      <c r="AO534">
        <f t="shared" si="54"/>
        <v>1.7824773413897215</v>
      </c>
      <c r="AP534">
        <f t="shared" si="46"/>
        <v>1</v>
      </c>
      <c r="AQ534" t="str">
        <f t="shared" si="36"/>
        <v/>
      </c>
      <c r="AR534" t="str">
        <f t="shared" si="55"/>
        <v/>
      </c>
      <c r="AS534" t="str">
        <f t="shared" si="56"/>
        <v/>
      </c>
      <c r="AT534">
        <v>0.39880358923231823</v>
      </c>
      <c r="AU534" t="s">
        <v>4485</v>
      </c>
      <c r="AV534" s="200" t="s">
        <v>4485</v>
      </c>
      <c r="AW534" s="35">
        <v>45362</v>
      </c>
      <c r="AX534" s="35">
        <v>45379</v>
      </c>
      <c r="AY534" s="36">
        <v>212.95</v>
      </c>
      <c r="BA534" s="81" cm="1">
        <f t="array" ref="BA534">INDEX($AW$466:$AW$918, ROWS($AW$466:$AW$918) - ROW() + ROW($AW$466))</f>
        <v>44851</v>
      </c>
      <c r="BB534" s="3" cm="1">
        <f t="array" ref="BB534">INDEX($AX$466:$AX$918, ROWS($AX$466:$AX$918) - ROW() + ROW($AX$466))</f>
        <v>44861</v>
      </c>
      <c r="BC534" s="78" cm="1">
        <f t="array" ref="BC534">INDEX($AY$466:$AY$918, ROWS($AY$466:$AY$918) - ROW() + ROW($AY$466))</f>
        <v>102.25</v>
      </c>
      <c r="BE534">
        <f t="shared" si="57"/>
        <v>1.0375494071146216</v>
      </c>
      <c r="BF534">
        <f t="shared" si="47"/>
        <v>1</v>
      </c>
      <c r="BG534" t="str">
        <f t="shared" si="37"/>
        <v/>
      </c>
      <c r="BH534" t="str">
        <f t="shared" si="58"/>
        <v/>
      </c>
      <c r="BI534" t="str">
        <f t="shared" si="59"/>
        <v/>
      </c>
      <c r="BJ534">
        <v>7.1613064489251821</v>
      </c>
      <c r="BK534" t="s">
        <v>4485</v>
      </c>
      <c r="BL534" s="200" t="s">
        <v>4485</v>
      </c>
      <c r="BM534" s="212">
        <v>45362</v>
      </c>
      <c r="BN534" s="49">
        <v>45379</v>
      </c>
      <c r="BO534" s="50">
        <v>1534.15</v>
      </c>
      <c r="BQ534" s="81" cm="1">
        <f t="array" ref="BQ534">INDEX($AW$466:$AW$918, ROWS($AW$466:$AW$918) - ROW() + ROW($AW$466))</f>
        <v>44851</v>
      </c>
      <c r="BR534" s="3" cm="1">
        <f t="array" ref="BR534">INDEX($AX$466:$AX$918, ROWS($AX$466:$AX$918) - ROW() + ROW($AX$466))</f>
        <v>44861</v>
      </c>
      <c r="BS534" s="78" cm="1">
        <f t="array" ref="BS534">INDEX($BO$466:$BO$918, ROWS($BO$466:$BO$918) - ROW() + ROW($BO$466))</f>
        <v>1193.3</v>
      </c>
      <c r="BU534">
        <f t="shared" si="66"/>
        <v>0.80675818373811647</v>
      </c>
      <c r="BV534">
        <f t="shared" si="60"/>
        <v>1</v>
      </c>
      <c r="BW534" t="str">
        <f t="shared" si="38"/>
        <v/>
      </c>
      <c r="BX534" t="str">
        <f t="shared" si="61"/>
        <v/>
      </c>
      <c r="BY534" t="str">
        <f t="shared" si="67"/>
        <v/>
      </c>
      <c r="BZ534">
        <v>-3.5940325497287469</v>
      </c>
      <c r="CA534" t="s">
        <v>4485</v>
      </c>
      <c r="CB534" s="200" t="s">
        <v>4485</v>
      </c>
      <c r="CC534" s="212">
        <v>45362</v>
      </c>
      <c r="CD534" s="49">
        <v>45379</v>
      </c>
      <c r="CE534" s="50">
        <v>1943.1</v>
      </c>
      <c r="CG534" s="81" cm="1">
        <f t="array" ref="CG534">INDEX($AW$466:$AW$918, ROWS($AW$466:$AW$918) - ROW() + ROW($AW$466))</f>
        <v>44851</v>
      </c>
      <c r="CH534" s="3" cm="1">
        <f t="array" ref="CH534">INDEX($AX$466:$AX$918, ROWS($AX$466:$AX$918) - ROW() + ROW($AX$466))</f>
        <v>44861</v>
      </c>
      <c r="CI534" s="78" cm="1">
        <f t="array" ref="CI534">INDEX($CE$466:$CE$918, ROWS($CE$466:$CE$918) - ROW() + ROW($CE$466))</f>
        <v>1517</v>
      </c>
      <c r="CK534">
        <f t="shared" si="73"/>
        <v>0.26768895204732174</v>
      </c>
      <c r="CL534">
        <f t="shared" si="62"/>
        <v>1</v>
      </c>
      <c r="CM534" t="str">
        <f t="shared" si="39"/>
        <v/>
      </c>
      <c r="CN534" t="str">
        <f t="shared" si="63"/>
        <v/>
      </c>
      <c r="CO534" t="str">
        <f t="shared" si="68"/>
        <v/>
      </c>
      <c r="CP534">
        <v>0.37580232132760405</v>
      </c>
      <c r="CQ534" t="s">
        <v>4485</v>
      </c>
      <c r="CR534" s="200" t="s">
        <v>4485</v>
      </c>
      <c r="CS534" s="212">
        <v>45362</v>
      </c>
      <c r="CT534" s="49">
        <v>45379</v>
      </c>
      <c r="CU534" s="53">
        <v>915.4</v>
      </c>
      <c r="CW534" s="81" cm="1">
        <f t="array" ref="CW534">INDEX($AW$466:$AW$918, ROWS($AW$466:$AW$918) - ROW() + ROW($AW$466))</f>
        <v>44851</v>
      </c>
      <c r="CX534" s="3" cm="1">
        <f t="array" ref="CX534">INDEX($AX$466:$AX$918, ROWS($AX$466:$AX$918) - ROW() + ROW($AX$466))</f>
        <v>44861</v>
      </c>
      <c r="CY534" s="78" cm="1">
        <f t="array" ref="CY534">INDEX($CU$466:$CU$918, ROWS($CU$466:$CU$918) - ROW() + ROW($CU$466))</f>
        <v>359.55</v>
      </c>
      <c r="DA534">
        <f t="shared" si="69"/>
        <v>-0.11112654535351502</v>
      </c>
      <c r="DB534">
        <f t="shared" si="64"/>
        <v>1</v>
      </c>
      <c r="DC534" t="str">
        <f t="shared" si="40"/>
        <v/>
      </c>
      <c r="DD534" t="str">
        <f t="shared" si="42"/>
        <v/>
      </c>
      <c r="DE534" t="str">
        <f t="shared" si="43"/>
        <v/>
      </c>
      <c r="DF534">
        <v>0.19514914970727312</v>
      </c>
      <c r="DG534" t="s">
        <v>4485</v>
      </c>
      <c r="DH534" s="200" t="s">
        <v>4485</v>
      </c>
      <c r="DI534" s="212">
        <v>45362</v>
      </c>
      <c r="DJ534" s="49">
        <v>45379</v>
      </c>
      <c r="DK534" s="53">
        <v>627.85</v>
      </c>
      <c r="DM534" s="81" cm="1">
        <f t="array" ref="DM534">INDEX($AW$466:$AW$918, ROWS($AW$466:$AW$918) - ROW() + ROW($AW$466))</f>
        <v>44851</v>
      </c>
      <c r="DN534" s="3" cm="1">
        <f t="array" ref="DN534">INDEX($AX$466:$AX$918, ROWS($AX$466:$AX$918) - ROW() + ROW($AX$466))</f>
        <v>44861</v>
      </c>
      <c r="DO534" s="78" cm="1">
        <f t="array" ref="DO534">INDEX($DK$466:$DK$918, ROWS($DK$466:$DK$918) - ROW() + ROW($DK$466))</f>
        <v>296.85000000000002</v>
      </c>
      <c r="DQ534">
        <f t="shared" si="70"/>
        <v>-0.66923205621549264</v>
      </c>
      <c r="DR534">
        <f t="shared" si="65"/>
        <v>1</v>
      </c>
      <c r="DS534" t="str">
        <f t="shared" si="41"/>
        <v/>
      </c>
      <c r="DT534" t="str">
        <f t="shared" si="71"/>
        <v/>
      </c>
      <c r="DU534" t="str">
        <f t="shared" si="72"/>
        <v/>
      </c>
      <c r="DV534">
        <v>-0.99275556748054439</v>
      </c>
      <c r="DW534" t="s">
        <v>4485</v>
      </c>
      <c r="DX534" s="200" t="s">
        <v>4485</v>
      </c>
    </row>
    <row r="535" spans="1:128" ht="15.75" thickBot="1" x14ac:dyDescent="0.3">
      <c r="A535" s="42">
        <v>45358</v>
      </c>
      <c r="B535" s="35">
        <v>45379</v>
      </c>
      <c r="C535" s="36">
        <v>137.15</v>
      </c>
      <c r="E535" s="81" cm="1">
        <f t="array" ref="E535">INDEX($A$466:$A$918, ROWS($A$466:$A$918) - ROW() + ROW($A$466))</f>
        <v>44852</v>
      </c>
      <c r="F535" s="44" cm="1">
        <f t="array" ref="F535">INDEX($B$466:$B$918, ROWS($B$466:$B$918) - ROW() + ROW($B$466))</f>
        <v>44861</v>
      </c>
      <c r="G535" s="45" cm="1">
        <f t="array" ref="G535">INDEX($C$466:$C$918, ROWS($C$466:$C$918) - ROW() + ROW($C$466))</f>
        <v>191.85</v>
      </c>
      <c r="I535">
        <f t="shared" si="48"/>
        <v>0.3662045513994186</v>
      </c>
      <c r="J535">
        <f t="shared" si="44"/>
        <v>2</v>
      </c>
      <c r="K535" t="str">
        <f t="shared" ref="K535:K598" si="74">IF(J535=4, ((G535 - G530) / G530)*100, "")</f>
        <v/>
      </c>
      <c r="L535" t="str">
        <f t="shared" si="49"/>
        <v/>
      </c>
      <c r="M535" t="str">
        <f t="shared" si="50"/>
        <v/>
      </c>
      <c r="N535">
        <v>0.12946659761781462</v>
      </c>
      <c r="O535" t="s">
        <v>4485</v>
      </c>
      <c r="P535" s="200" t="s">
        <v>4485</v>
      </c>
      <c r="Q535" s="35">
        <v>45358</v>
      </c>
      <c r="R535" s="35">
        <v>45379</v>
      </c>
      <c r="S535" s="37">
        <v>35973.599999999999</v>
      </c>
      <c r="U535" s="81" cm="1">
        <f t="array" ref="U535">INDEX($Q$466:$Q$918, ROWS($Q$466:$Q$918) - ROW() + ROW($Q$466))</f>
        <v>44852</v>
      </c>
      <c r="V535" s="3" cm="1">
        <f t="array" ref="V535">INDEX($R$466:$R$918, ROWS($R$466:$R$918) - ROW() + ROW($R$466))</f>
        <v>44861</v>
      </c>
      <c r="W535" s="78" cm="1">
        <f t="array" ref="W535">INDEX($S$466:$S$918, ROWS($S$466:$S$918) - ROW() + ROW($S$466))</f>
        <v>52337.9</v>
      </c>
      <c r="Y535">
        <f t="shared" si="51"/>
        <v>1.9476800810315973</v>
      </c>
      <c r="Z535">
        <f t="shared" si="45"/>
        <v>2</v>
      </c>
      <c r="AA535" t="str">
        <f t="shared" ref="AA535:AA598" si="75">IF(Z535=4, ((W535 - W530) / W530)*100, "")</f>
        <v/>
      </c>
      <c r="AB535" t="str">
        <f t="shared" si="52"/>
        <v/>
      </c>
      <c r="AC535" t="str">
        <f t="shared" si="53"/>
        <v/>
      </c>
      <c r="AD535">
        <v>1.9595850794556735</v>
      </c>
      <c r="AE535" t="s">
        <v>4485</v>
      </c>
      <c r="AF535" s="200" t="s">
        <v>4485</v>
      </c>
      <c r="AG535" s="35">
        <v>45358</v>
      </c>
      <c r="AH535" s="35">
        <v>45379</v>
      </c>
      <c r="AI535" s="36">
        <v>353.3</v>
      </c>
      <c r="AK535" s="81" cm="1">
        <f t="array" ref="AK535">INDEX($AG$466:$AG$918, ROWS($AG$466:$AG$918) - ROW() + ROW($AG$466))</f>
        <v>44852</v>
      </c>
      <c r="AL535" s="3" cm="1">
        <f t="array" ref="AL535">INDEX($AH$466:$AH$918, ROWS($AH$466:$AH$918) - ROW() + ROW($AH$466))</f>
        <v>44861</v>
      </c>
      <c r="AM535" s="78" cm="1">
        <f t="array" ref="AM535">INDEX($AI$466:$AI$918, ROWS($AI$466:$AI$918) - ROW() + ROW($AI$466))</f>
        <v>167.25</v>
      </c>
      <c r="AO535">
        <f t="shared" si="54"/>
        <v>-0.71237756010684994</v>
      </c>
      <c r="AP535">
        <f t="shared" si="46"/>
        <v>2</v>
      </c>
      <c r="AQ535" t="str">
        <f t="shared" ref="AQ535:AQ598" si="76">IF(AP535=4, ((AM535 - AM530) / AM530)*100, "")</f>
        <v/>
      </c>
      <c r="AR535" t="str">
        <f t="shared" si="55"/>
        <v/>
      </c>
      <c r="AS535" t="str">
        <f t="shared" si="56"/>
        <v/>
      </c>
      <c r="AT535">
        <v>0.33101621979476992</v>
      </c>
      <c r="AU535" t="s">
        <v>4485</v>
      </c>
      <c r="AV535" s="200" t="s">
        <v>4485</v>
      </c>
      <c r="AW535" s="35">
        <v>45358</v>
      </c>
      <c r="AX535" s="35">
        <v>45379</v>
      </c>
      <c r="AY535" s="36">
        <v>216.25</v>
      </c>
      <c r="BA535" s="81" cm="1">
        <f t="array" ref="BA535">INDEX($AW$466:$AW$918, ROWS($AW$466:$AW$918) - ROW() + ROW($AW$466))</f>
        <v>44852</v>
      </c>
      <c r="BB535" s="3" cm="1">
        <f t="array" ref="BB535">INDEX($AX$466:$AX$918, ROWS($AX$466:$AX$918) - ROW() + ROW($AX$466))</f>
        <v>44861</v>
      </c>
      <c r="BC535" s="78" cm="1">
        <f t="array" ref="BC535">INDEX($AY$466:$AY$918, ROWS($AY$466:$AY$918) - ROW() + ROW($AY$466))</f>
        <v>106.3</v>
      </c>
      <c r="BE535">
        <f t="shared" si="57"/>
        <v>3.9608801955990187</v>
      </c>
      <c r="BF535">
        <f t="shared" si="47"/>
        <v>2</v>
      </c>
      <c r="BG535" t="str">
        <f t="shared" ref="BG535:BG598" si="77">IF(BF535=4, ((BC535 - BC530) / BC530)*100, "")</f>
        <v/>
      </c>
      <c r="BH535" t="str">
        <f t="shared" si="58"/>
        <v/>
      </c>
      <c r="BI535" t="str">
        <f t="shared" si="59"/>
        <v/>
      </c>
      <c r="BJ535">
        <v>9.7422540139175027</v>
      </c>
      <c r="BK535" t="s">
        <v>4485</v>
      </c>
      <c r="BL535" s="200" t="s">
        <v>4485</v>
      </c>
      <c r="BM535" s="212">
        <v>45358</v>
      </c>
      <c r="BN535" s="49">
        <v>45379</v>
      </c>
      <c r="BO535" s="50">
        <v>1515.7</v>
      </c>
      <c r="BQ535" s="81" cm="1">
        <f t="array" ref="BQ535">INDEX($AW$466:$AW$918, ROWS($AW$466:$AW$918) - ROW() + ROW($AW$466))</f>
        <v>44852</v>
      </c>
      <c r="BR535" s="3" cm="1">
        <f t="array" ref="BR535">INDEX($AX$466:$AX$918, ROWS($AX$466:$AX$918) - ROW() + ROW($AX$466))</f>
        <v>44861</v>
      </c>
      <c r="BS535" s="78" cm="1">
        <f t="array" ref="BS535">INDEX($BO$466:$BO$918, ROWS($BO$466:$BO$918) - ROW() + ROW($BO$466))</f>
        <v>1221.25</v>
      </c>
      <c r="BU535">
        <f t="shared" si="66"/>
        <v>2.3422441967652765</v>
      </c>
      <c r="BV535">
        <f t="shared" si="60"/>
        <v>2</v>
      </c>
      <c r="BW535" t="str">
        <f t="shared" ref="BW535:BW598" si="78">IF(BV535=4, ((BS535 - BS530) / BS530)*100, "")</f>
        <v/>
      </c>
      <c r="BX535" t="str">
        <f t="shared" si="61"/>
        <v/>
      </c>
      <c r="BY535" t="str">
        <f t="shared" si="67"/>
        <v/>
      </c>
      <c r="BZ535">
        <v>0.82063305978898016</v>
      </c>
      <c r="CA535" t="s">
        <v>4485</v>
      </c>
      <c r="CB535" s="200" t="s">
        <v>4485</v>
      </c>
      <c r="CC535" s="212">
        <v>45358</v>
      </c>
      <c r="CD535" s="49">
        <v>45379</v>
      </c>
      <c r="CE535" s="50">
        <v>1970.1</v>
      </c>
      <c r="CG535" s="81" cm="1">
        <f t="array" ref="CG535">INDEX($AW$466:$AW$918, ROWS($AW$466:$AW$918) - ROW() + ROW($AW$466))</f>
        <v>44852</v>
      </c>
      <c r="CH535" s="3" cm="1">
        <f t="array" ref="CH535">INDEX($AX$466:$AX$918, ROWS($AX$466:$AX$918) - ROW() + ROW($AX$466))</f>
        <v>44861</v>
      </c>
      <c r="CI535" s="78" cm="1">
        <f t="array" ref="CI535">INDEX($CE$466:$CE$918, ROWS($CE$466:$CE$918) - ROW() + ROW($CE$466))</f>
        <v>1520</v>
      </c>
      <c r="CK535">
        <f t="shared" si="73"/>
        <v>0.19775873434410021</v>
      </c>
      <c r="CL535">
        <f t="shared" si="62"/>
        <v>2</v>
      </c>
      <c r="CM535" t="str">
        <f t="shared" ref="CM535:CM598" si="79">IF(CL535=4, ((CI535 - CI530) / CI530)*100, "")</f>
        <v/>
      </c>
      <c r="CN535" t="str">
        <f t="shared" si="63"/>
        <v/>
      </c>
      <c r="CO535" t="str">
        <f t="shared" si="68"/>
        <v/>
      </c>
      <c r="CP535">
        <v>0.10602345769002296</v>
      </c>
      <c r="CQ535" t="s">
        <v>4485</v>
      </c>
      <c r="CR535" s="200" t="s">
        <v>4485</v>
      </c>
      <c r="CS535" s="212">
        <v>45358</v>
      </c>
      <c r="CT535" s="49">
        <v>45379</v>
      </c>
      <c r="CU535" s="53">
        <v>922.65</v>
      </c>
      <c r="CW535" s="81" cm="1">
        <f t="array" ref="CW535">INDEX($AW$466:$AW$918, ROWS($AW$466:$AW$918) - ROW() + ROW($AW$466))</f>
        <v>44852</v>
      </c>
      <c r="CX535" s="3" cm="1">
        <f t="array" ref="CX535">INDEX($AX$466:$AX$918, ROWS($AX$466:$AX$918) - ROW() + ROW($AX$466))</f>
        <v>44861</v>
      </c>
      <c r="CY535" s="78" cm="1">
        <f t="array" ref="CY535">INDEX($CU$466:$CU$918, ROWS($CU$466:$CU$918) - ROW() + ROW($CU$466))</f>
        <v>366.8</v>
      </c>
      <c r="DA535">
        <f t="shared" si="69"/>
        <v>2.0164094006396884</v>
      </c>
      <c r="DB535">
        <f t="shared" si="64"/>
        <v>2</v>
      </c>
      <c r="DC535" t="str">
        <f t="shared" ref="DC535:DC598" si="80">IF(DB535=4, ((CY535 - CY530) / CY530)*100, "")</f>
        <v/>
      </c>
      <c r="DD535" t="str">
        <f t="shared" si="42"/>
        <v/>
      </c>
      <c r="DE535" t="str">
        <f t="shared" si="43"/>
        <v/>
      </c>
      <c r="DF535">
        <v>1.7390094602114639</v>
      </c>
      <c r="DG535" t="s">
        <v>4485</v>
      </c>
      <c r="DH535" s="200" t="s">
        <v>4485</v>
      </c>
      <c r="DI535" s="212">
        <v>45358</v>
      </c>
      <c r="DJ535" s="49">
        <v>45379</v>
      </c>
      <c r="DK535" s="53">
        <v>623.75</v>
      </c>
      <c r="DM535" s="81" cm="1">
        <f t="array" ref="DM535">INDEX($AW$466:$AW$918, ROWS($AW$466:$AW$918) - ROW() + ROW($AW$466))</f>
        <v>44852</v>
      </c>
      <c r="DN535" s="3" cm="1">
        <f t="array" ref="DN535">INDEX($AX$466:$AX$918, ROWS($AX$466:$AX$918) - ROW() + ROW($AX$466))</f>
        <v>44861</v>
      </c>
      <c r="DO535" s="78" cm="1">
        <f t="array" ref="DO535">INDEX($DK$466:$DK$918, ROWS($DK$466:$DK$918) - ROW() + ROW($DK$466))</f>
        <v>296.95</v>
      </c>
      <c r="DQ535">
        <f t="shared" si="70"/>
        <v>3.3687047330290008E-2</v>
      </c>
      <c r="DR535">
        <f t="shared" si="65"/>
        <v>2</v>
      </c>
      <c r="DS535" t="str">
        <f t="shared" ref="DS535:DS598" si="81">IF(DR535=4, ((DO535 - DO530) / DO530)*100, "")</f>
        <v/>
      </c>
      <c r="DT535" t="str">
        <f t="shared" si="71"/>
        <v/>
      </c>
      <c r="DU535" t="str">
        <f t="shared" si="72"/>
        <v/>
      </c>
      <c r="DV535">
        <v>2.6287262872628698</v>
      </c>
      <c r="DW535" t="s">
        <v>4485</v>
      </c>
      <c r="DX535" s="200" t="s">
        <v>4485</v>
      </c>
    </row>
    <row r="536" spans="1:128" ht="15.75" thickBot="1" x14ac:dyDescent="0.3">
      <c r="A536" s="42">
        <v>45357</v>
      </c>
      <c r="B536" s="35">
        <v>45379</v>
      </c>
      <c r="C536" s="36">
        <v>137.5</v>
      </c>
      <c r="E536" s="81" cm="1">
        <f t="array" ref="E536">INDEX($A$466:$A$918, ROWS($A$466:$A$918) - ROW() + ROW($A$466))</f>
        <v>44853</v>
      </c>
      <c r="F536" s="44" cm="1">
        <f t="array" ref="F536">INDEX($B$466:$B$918, ROWS($B$466:$B$918) - ROW() + ROW($B$466))</f>
        <v>44861</v>
      </c>
      <c r="G536" s="45" cm="1">
        <f t="array" ref="G536">INDEX($C$466:$C$918, ROWS($C$466:$C$918) - ROW() + ROW($C$466))</f>
        <v>193.4</v>
      </c>
      <c r="I536">
        <f t="shared" si="48"/>
        <v>0.80792285639823369</v>
      </c>
      <c r="J536">
        <f t="shared" si="44"/>
        <v>3</v>
      </c>
      <c r="K536" t="str">
        <f t="shared" si="74"/>
        <v/>
      </c>
      <c r="L536" t="str">
        <f t="shared" si="49"/>
        <v/>
      </c>
      <c r="M536" t="str">
        <f t="shared" si="50"/>
        <v/>
      </c>
      <c r="N536">
        <v>-7.7579519006985093E-2</v>
      </c>
      <c r="O536" t="s">
        <v>4485</v>
      </c>
      <c r="P536" s="200" t="s">
        <v>4485</v>
      </c>
      <c r="Q536" s="35">
        <v>45357</v>
      </c>
      <c r="R536" s="35">
        <v>45379</v>
      </c>
      <c r="S536" s="37">
        <v>35833.300000000003</v>
      </c>
      <c r="U536" s="81" cm="1">
        <f t="array" ref="U536">INDEX($Q$466:$Q$918, ROWS($Q$466:$Q$918) - ROW() + ROW($Q$466))</f>
        <v>44853</v>
      </c>
      <c r="V536" s="3" cm="1">
        <f t="array" ref="V536">INDEX($R$466:$R$918, ROWS($R$466:$R$918) - ROW() + ROW($R$466))</f>
        <v>44861</v>
      </c>
      <c r="W536" s="78" cm="1">
        <f t="array" ref="W536">INDEX($S$466:$S$918, ROWS($S$466:$S$918) - ROW() + ROW($S$466))</f>
        <v>52832.75</v>
      </c>
      <c r="Y536">
        <f t="shared" si="51"/>
        <v>0.94549074380133424</v>
      </c>
      <c r="Z536">
        <f t="shared" si="45"/>
        <v>3</v>
      </c>
      <c r="AA536" t="str">
        <f t="shared" si="75"/>
        <v/>
      </c>
      <c r="AB536" t="str">
        <f t="shared" si="52"/>
        <v/>
      </c>
      <c r="AC536" t="str">
        <f t="shared" si="53"/>
        <v/>
      </c>
      <c r="AD536">
        <v>1.0582470484850746</v>
      </c>
      <c r="AE536" t="s">
        <v>4485</v>
      </c>
      <c r="AF536" s="200" t="s">
        <v>4485</v>
      </c>
      <c r="AG536" s="35">
        <v>45357</v>
      </c>
      <c r="AH536" s="35">
        <v>45379</v>
      </c>
      <c r="AI536" s="36">
        <v>353.7</v>
      </c>
      <c r="AK536" s="81" cm="1">
        <f t="array" ref="AK536">INDEX($AG$466:$AG$918, ROWS($AG$466:$AG$918) - ROW() + ROW($AG$466))</f>
        <v>44853</v>
      </c>
      <c r="AL536" s="3" cm="1">
        <f t="array" ref="AL536">INDEX($AH$466:$AH$918, ROWS($AH$466:$AH$918) - ROW() + ROW($AH$466))</f>
        <v>44861</v>
      </c>
      <c r="AM536" s="78" cm="1">
        <f t="array" ref="AM536">INDEX($AI$466:$AI$918, ROWS($AI$466:$AI$918) - ROW() + ROW($AI$466))</f>
        <v>164.45</v>
      </c>
      <c r="AO536">
        <f t="shared" si="54"/>
        <v>-1.6741405082212324</v>
      </c>
      <c r="AP536">
        <f t="shared" si="46"/>
        <v>3</v>
      </c>
      <c r="AQ536" t="str">
        <f t="shared" si="76"/>
        <v/>
      </c>
      <c r="AR536" t="str">
        <f t="shared" si="55"/>
        <v/>
      </c>
      <c r="AS536" t="str">
        <f t="shared" si="56"/>
        <v/>
      </c>
      <c r="AT536">
        <v>0.32992411745298583</v>
      </c>
      <c r="AU536" t="s">
        <v>4485</v>
      </c>
      <c r="AV536" s="200" t="s">
        <v>4485</v>
      </c>
      <c r="AW536" s="35">
        <v>45357</v>
      </c>
      <c r="AX536" s="35">
        <v>45379</v>
      </c>
      <c r="AY536" s="36">
        <v>211.5</v>
      </c>
      <c r="BA536" s="81" cm="1">
        <f t="array" ref="BA536">INDEX($AW$466:$AW$918, ROWS($AW$466:$AW$918) - ROW() + ROW($AW$466))</f>
        <v>44853</v>
      </c>
      <c r="BB536" s="3" cm="1">
        <f t="array" ref="BB536">INDEX($AX$466:$AX$918, ROWS($AX$466:$AX$918) - ROW() + ROW($AX$466))</f>
        <v>44861</v>
      </c>
      <c r="BC536" s="78" cm="1">
        <f t="array" ref="BC536">INDEX($AY$466:$AY$918, ROWS($AY$466:$AY$918) - ROW() + ROW($AY$466))</f>
        <v>106.05</v>
      </c>
      <c r="BE536">
        <f t="shared" si="57"/>
        <v>-0.23518344308560679</v>
      </c>
      <c r="BF536">
        <f t="shared" si="47"/>
        <v>3</v>
      </c>
      <c r="BG536" t="str">
        <f t="shared" si="77"/>
        <v/>
      </c>
      <c r="BH536" t="str">
        <f t="shared" si="58"/>
        <v/>
      </c>
      <c r="BI536" t="str">
        <f t="shared" si="59"/>
        <v/>
      </c>
      <c r="BJ536">
        <v>-3.6416451167239425</v>
      </c>
      <c r="BK536" t="s">
        <v>4485</v>
      </c>
      <c r="BL536" s="200" t="s">
        <v>4485</v>
      </c>
      <c r="BM536" s="212">
        <v>45357</v>
      </c>
      <c r="BN536" s="49">
        <v>45379</v>
      </c>
      <c r="BO536" s="50">
        <v>1525.9</v>
      </c>
      <c r="BQ536" s="81" cm="1">
        <f t="array" ref="BQ536">INDEX($AW$466:$AW$918, ROWS($AW$466:$AW$918) - ROW() + ROW($AW$466))</f>
        <v>44853</v>
      </c>
      <c r="BR536" s="3" cm="1">
        <f t="array" ref="BR536">INDEX($AX$466:$AX$918, ROWS($AX$466:$AX$918) - ROW() + ROW($AX$466))</f>
        <v>44861</v>
      </c>
      <c r="BS536" s="78" cm="1">
        <f t="array" ref="BS536">INDEX($BO$466:$BO$918, ROWS($BO$466:$BO$918) - ROW() + ROW($BO$466))</f>
        <v>1227.3499999999999</v>
      </c>
      <c r="BU536">
        <f t="shared" si="66"/>
        <v>0.49948822927327818</v>
      </c>
      <c r="BV536">
        <f t="shared" si="60"/>
        <v>3</v>
      </c>
      <c r="BW536" t="str">
        <f t="shared" si="78"/>
        <v/>
      </c>
      <c r="BX536" t="str">
        <f t="shared" si="61"/>
        <v/>
      </c>
      <c r="BY536" t="str">
        <f t="shared" si="67"/>
        <v/>
      </c>
      <c r="BZ536">
        <v>-0.66279069767442389</v>
      </c>
      <c r="CA536" t="s">
        <v>4485</v>
      </c>
      <c r="CB536" s="200" t="s">
        <v>4485</v>
      </c>
      <c r="CC536" s="212">
        <v>45357</v>
      </c>
      <c r="CD536" s="49">
        <v>45379</v>
      </c>
      <c r="CE536" s="50">
        <v>1954</v>
      </c>
      <c r="CG536" s="81" cm="1">
        <f t="array" ref="CG536">INDEX($AW$466:$AW$918, ROWS($AW$466:$AW$918) - ROW() + ROW($AW$466))</f>
        <v>44853</v>
      </c>
      <c r="CH536" s="3" cm="1">
        <f t="array" ref="CH536">INDEX($AX$466:$AX$918, ROWS($AX$466:$AX$918) - ROW() + ROW($AX$466))</f>
        <v>44861</v>
      </c>
      <c r="CI536" s="78" cm="1">
        <f t="array" ref="CI536">INDEX($CE$466:$CE$918, ROWS($CE$466:$CE$918) - ROW() + ROW($CE$466))</f>
        <v>1527.4</v>
      </c>
      <c r="CK536">
        <f t="shared" si="73"/>
        <v>0.4868421052631639</v>
      </c>
      <c r="CL536">
        <f t="shared" si="62"/>
        <v>3</v>
      </c>
      <c r="CM536" t="str">
        <f t="shared" si="79"/>
        <v/>
      </c>
      <c r="CN536" t="str">
        <f t="shared" si="63"/>
        <v/>
      </c>
      <c r="CO536" t="str">
        <f t="shared" si="68"/>
        <v/>
      </c>
      <c r="CP536">
        <v>0.48652942344607858</v>
      </c>
      <c r="CQ536" t="s">
        <v>4485</v>
      </c>
      <c r="CR536" s="200" t="s">
        <v>4485</v>
      </c>
      <c r="CS536" s="212">
        <v>45357</v>
      </c>
      <c r="CT536" s="49">
        <v>45379</v>
      </c>
      <c r="CU536" s="53">
        <v>927.85</v>
      </c>
      <c r="CW536" s="81" cm="1">
        <f t="array" ref="CW536">INDEX($AW$466:$AW$918, ROWS($AW$466:$AW$918) - ROW() + ROW($AW$466))</f>
        <v>44853</v>
      </c>
      <c r="CX536" s="3" cm="1">
        <f t="array" ref="CX536">INDEX($AX$466:$AX$918, ROWS($AX$466:$AX$918) - ROW() + ROW($AX$466))</f>
        <v>44861</v>
      </c>
      <c r="CY536" s="78" cm="1">
        <f t="array" ref="CY536">INDEX($CU$466:$CU$918, ROWS($CU$466:$CU$918) - ROW() + ROW($CU$466))</f>
        <v>370.6</v>
      </c>
      <c r="DA536">
        <f t="shared" si="69"/>
        <v>1.0359869138495124</v>
      </c>
      <c r="DB536">
        <f t="shared" si="64"/>
        <v>3</v>
      </c>
      <c r="DC536" t="str">
        <f t="shared" si="80"/>
        <v/>
      </c>
      <c r="DD536" t="str">
        <f t="shared" si="42"/>
        <v/>
      </c>
      <c r="DE536" t="str">
        <f t="shared" si="43"/>
        <v/>
      </c>
      <c r="DF536">
        <v>1.271707917407366</v>
      </c>
      <c r="DG536" t="s">
        <v>4485</v>
      </c>
      <c r="DH536" s="200" t="s">
        <v>4485</v>
      </c>
      <c r="DI536" s="212">
        <v>45357</v>
      </c>
      <c r="DJ536" s="49">
        <v>45379</v>
      </c>
      <c r="DK536" s="53">
        <v>637.29999999999995</v>
      </c>
      <c r="DM536" s="81" cm="1">
        <f t="array" ref="DM536">INDEX($AW$466:$AW$918, ROWS($AW$466:$AW$918) - ROW() + ROW($AW$466))</f>
        <v>44853</v>
      </c>
      <c r="DN536" s="3" cm="1">
        <f t="array" ref="DN536">INDEX($AX$466:$AX$918, ROWS($AX$466:$AX$918) - ROW() + ROW($AX$466))</f>
        <v>44861</v>
      </c>
      <c r="DO536" s="78" cm="1">
        <f t="array" ref="DO536">INDEX($DK$466:$DK$918, ROWS($DK$466:$DK$918) - ROW() + ROW($DK$466))</f>
        <v>293.5</v>
      </c>
      <c r="DQ536">
        <f t="shared" si="70"/>
        <v>-1.1618117528203364</v>
      </c>
      <c r="DR536">
        <f t="shared" si="65"/>
        <v>3</v>
      </c>
      <c r="DS536" t="str">
        <f t="shared" si="81"/>
        <v/>
      </c>
      <c r="DT536" t="str">
        <f t="shared" si="71"/>
        <v/>
      </c>
      <c r="DU536" t="str">
        <f t="shared" si="72"/>
        <v/>
      </c>
      <c r="DV536">
        <v>-0.18484288354898037</v>
      </c>
      <c r="DW536" t="s">
        <v>4485</v>
      </c>
      <c r="DX536" s="200" t="s">
        <v>4485</v>
      </c>
    </row>
    <row r="537" spans="1:128" ht="15.75" thickBot="1" x14ac:dyDescent="0.3">
      <c r="A537" s="42">
        <v>45356</v>
      </c>
      <c r="B537" s="35">
        <v>45379</v>
      </c>
      <c r="C537" s="36">
        <v>138.55000000000001</v>
      </c>
      <c r="E537" s="81" cm="1">
        <f t="array" ref="E537">INDEX($A$466:$A$918, ROWS($A$466:$A$918) - ROW() + ROW($A$466))</f>
        <v>44854</v>
      </c>
      <c r="F537" s="44" cm="1">
        <f t="array" ref="F537">INDEX($B$466:$B$918, ROWS($B$466:$B$918) - ROW() + ROW($B$466))</f>
        <v>44861</v>
      </c>
      <c r="G537" s="45" cm="1">
        <f t="array" ref="G537">INDEX($C$466:$C$918, ROWS($C$466:$C$918) - ROW() + ROW($C$466))</f>
        <v>187.55</v>
      </c>
      <c r="I537">
        <f t="shared" si="48"/>
        <v>-3.0248190279214033</v>
      </c>
      <c r="J537">
        <f t="shared" si="44"/>
        <v>4</v>
      </c>
      <c r="K537">
        <f t="shared" si="74"/>
        <v>3.2195927352779439</v>
      </c>
      <c r="L537" t="str">
        <f t="shared" si="49"/>
        <v/>
      </c>
      <c r="M537" t="str">
        <f t="shared" si="50"/>
        <v/>
      </c>
      <c r="N537">
        <v>-3.1573498964803286</v>
      </c>
      <c r="O537">
        <v>2.8021978021977993</v>
      </c>
      <c r="P537" s="200" t="s">
        <v>4485</v>
      </c>
      <c r="Q537" s="35">
        <v>45356</v>
      </c>
      <c r="R537" s="35">
        <v>45379</v>
      </c>
      <c r="S537" s="37">
        <v>35808.85</v>
      </c>
      <c r="U537" s="81" cm="1">
        <f t="array" ref="U537">INDEX($Q$466:$Q$918, ROWS($Q$466:$Q$918) - ROW() + ROW($Q$466))</f>
        <v>44854</v>
      </c>
      <c r="V537" s="3" cm="1">
        <f t="array" ref="V537">INDEX($R$466:$R$918, ROWS($R$466:$R$918) - ROW() + ROW($R$466))</f>
        <v>44861</v>
      </c>
      <c r="W537" s="78" cm="1">
        <f t="array" ref="W537">INDEX($S$466:$S$918, ROWS($S$466:$S$918) - ROW() + ROW($S$466))</f>
        <v>53821.8</v>
      </c>
      <c r="Y537">
        <f t="shared" si="51"/>
        <v>1.8720395966517034</v>
      </c>
      <c r="Z537">
        <f t="shared" si="45"/>
        <v>4</v>
      </c>
      <c r="AA537">
        <f t="shared" si="75"/>
        <v>5.930804816915308</v>
      </c>
      <c r="AB537" t="str">
        <f t="shared" si="52"/>
        <v/>
      </c>
      <c r="AC537" t="str">
        <f t="shared" si="53"/>
        <v/>
      </c>
      <c r="AD537">
        <v>1.6934798615121678</v>
      </c>
      <c r="AE537">
        <v>5.9354058647111181</v>
      </c>
      <c r="AF537" s="200" t="s">
        <v>4485</v>
      </c>
      <c r="AG537" s="35">
        <v>45356</v>
      </c>
      <c r="AH537" s="35">
        <v>45379</v>
      </c>
      <c r="AI537" s="36">
        <v>359.6</v>
      </c>
      <c r="AK537" s="81" cm="1">
        <f t="array" ref="AK537">INDEX($AG$466:$AG$918, ROWS($AG$466:$AG$918) - ROW() + ROW($AG$466))</f>
        <v>44854</v>
      </c>
      <c r="AL537" s="3" cm="1">
        <f t="array" ref="AL537">INDEX($AH$466:$AH$918, ROWS($AH$466:$AH$918) - ROW() + ROW($AH$466))</f>
        <v>44861</v>
      </c>
      <c r="AM537" s="78" cm="1">
        <f t="array" ref="AM537">INDEX($AI$466:$AI$918, ROWS($AI$466:$AI$918) - ROW() + ROW($AI$466))</f>
        <v>167.15</v>
      </c>
      <c r="AO537">
        <f t="shared" si="54"/>
        <v>1.6418364244451304</v>
      </c>
      <c r="AP537">
        <f t="shared" si="46"/>
        <v>4</v>
      </c>
      <c r="AQ537">
        <f t="shared" si="76"/>
        <v>1.2110202845897668</v>
      </c>
      <c r="AR537" t="str">
        <f t="shared" si="55"/>
        <v/>
      </c>
      <c r="AS537" t="str">
        <f t="shared" si="56"/>
        <v/>
      </c>
      <c r="AT537">
        <v>-0.88786583360738092</v>
      </c>
      <c r="AU537">
        <v>0.16616816218012628</v>
      </c>
      <c r="AV537" s="200" t="s">
        <v>4485</v>
      </c>
      <c r="AW537" s="35">
        <v>45356</v>
      </c>
      <c r="AX537" s="35">
        <v>45379</v>
      </c>
      <c r="AY537" s="36">
        <v>211.75</v>
      </c>
      <c r="BA537" s="81" cm="1">
        <f t="array" ref="BA537">INDEX($AW$466:$AW$918, ROWS($AW$466:$AW$918) - ROW() + ROW($AW$466))</f>
        <v>44854</v>
      </c>
      <c r="BB537" s="3" cm="1">
        <f t="array" ref="BB537">INDEX($AX$466:$AX$918, ROWS($AX$466:$AX$918) - ROW() + ROW($AX$466))</f>
        <v>44861</v>
      </c>
      <c r="BC537" s="78" cm="1">
        <f t="array" ref="BC537">INDEX($AY$466:$AY$918, ROWS($AY$466:$AY$918) - ROW() + ROW($AY$466))</f>
        <v>108.2</v>
      </c>
      <c r="BE537">
        <f t="shared" si="57"/>
        <v>2.0273455917020327</v>
      </c>
      <c r="BF537">
        <f t="shared" si="47"/>
        <v>4</v>
      </c>
      <c r="BG537">
        <f t="shared" si="77"/>
        <v>6.3913470993117008</v>
      </c>
      <c r="BH537" t="str">
        <f t="shared" si="58"/>
        <v/>
      </c>
      <c r="BI537" t="str">
        <f t="shared" si="59"/>
        <v/>
      </c>
      <c r="BJ537">
        <v>8.8232050292272005E-2</v>
      </c>
      <c r="BK537">
        <v>16.895663374838989</v>
      </c>
      <c r="BL537" s="200" t="s">
        <v>4485</v>
      </c>
      <c r="BM537" s="212">
        <v>45356</v>
      </c>
      <c r="BN537" s="49">
        <v>45379</v>
      </c>
      <c r="BO537" s="50">
        <v>1499.35</v>
      </c>
      <c r="BQ537" s="81" cm="1">
        <f t="array" ref="BQ537">INDEX($AW$466:$AW$918, ROWS($AW$466:$AW$918) - ROW() + ROW($AW$466))</f>
        <v>44854</v>
      </c>
      <c r="BR537" s="3" cm="1">
        <f t="array" ref="BR537">INDEX($AX$466:$AX$918, ROWS($AX$466:$AX$918) - ROW() + ROW($AX$466))</f>
        <v>44861</v>
      </c>
      <c r="BS537" s="78" cm="1">
        <f t="array" ref="BS537">INDEX($BO$466:$BO$918, ROWS($BO$466:$BO$918) - ROW() + ROW($BO$466))</f>
        <v>1222.6500000000001</v>
      </c>
      <c r="BU537">
        <f t="shared" si="66"/>
        <v>-0.38293885199819272</v>
      </c>
      <c r="BV537">
        <f t="shared" si="60"/>
        <v>4</v>
      </c>
      <c r="BW537">
        <f t="shared" si="78"/>
        <v>2.6445032111824704</v>
      </c>
      <c r="BX537" t="str">
        <f t="shared" si="61"/>
        <v/>
      </c>
      <c r="BY537" t="str">
        <f t="shared" si="67"/>
        <v/>
      </c>
      <c r="BZ537">
        <v>-6.1804986538686597</v>
      </c>
      <c r="CA537">
        <v>-11.456031816173226</v>
      </c>
      <c r="CB537" s="200" t="s">
        <v>4485</v>
      </c>
      <c r="CC537" s="212">
        <v>45356</v>
      </c>
      <c r="CD537" s="49">
        <v>45379</v>
      </c>
      <c r="CE537" s="50">
        <v>2002</v>
      </c>
      <c r="CG537" s="81" cm="1">
        <f t="array" ref="CG537">INDEX($AW$466:$AW$918, ROWS($AW$466:$AW$918) - ROW() + ROW($AW$466))</f>
        <v>44854</v>
      </c>
      <c r="CH537" s="3" cm="1">
        <f t="array" ref="CH537">INDEX($AX$466:$AX$918, ROWS($AX$466:$AX$918) - ROW() + ROW($AX$466))</f>
        <v>44861</v>
      </c>
      <c r="CI537" s="78" cm="1">
        <f t="array" ref="CI537">INDEX($CE$466:$CE$918, ROWS($CE$466:$CE$918) - ROW() + ROW($CE$466))</f>
        <v>1530.7</v>
      </c>
      <c r="CK537">
        <f t="shared" si="73"/>
        <v>0.21605342411941561</v>
      </c>
      <c r="CL537">
        <f t="shared" si="62"/>
        <v>4</v>
      </c>
      <c r="CM537">
        <f t="shared" si="79"/>
        <v>1.7515870641805522</v>
      </c>
      <c r="CN537" t="str">
        <f t="shared" si="63"/>
        <v/>
      </c>
      <c r="CO537" t="str">
        <f t="shared" si="68"/>
        <v/>
      </c>
      <c r="CP537">
        <v>0.3688943051941726</v>
      </c>
      <c r="CQ537">
        <v>1.1451141795007966</v>
      </c>
      <c r="CR537" s="200" t="s">
        <v>4485</v>
      </c>
      <c r="CS537" s="212">
        <v>45356</v>
      </c>
      <c r="CT537" s="49">
        <v>45379</v>
      </c>
      <c r="CU537" s="53">
        <v>936.25</v>
      </c>
      <c r="CW537" s="81" cm="1">
        <f t="array" ref="CW537">INDEX($AW$466:$AW$918, ROWS($AW$466:$AW$918) - ROW() + ROW($AW$466))</f>
        <v>44854</v>
      </c>
      <c r="CX537" s="3" cm="1">
        <f t="array" ref="CX537">INDEX($AX$466:$AX$918, ROWS($AX$466:$AX$918) - ROW() + ROW($AX$466))</f>
        <v>44861</v>
      </c>
      <c r="CY537" s="78" cm="1">
        <f t="array" ref="CY537">INDEX($CU$466:$CU$918, ROWS($CU$466:$CU$918) - ROW() + ROW($CU$466))</f>
        <v>373.55</v>
      </c>
      <c r="DA537">
        <f t="shared" si="69"/>
        <v>0.79600647598488616</v>
      </c>
      <c r="DB537">
        <f t="shared" si="64"/>
        <v>4</v>
      </c>
      <c r="DC537">
        <f t="shared" si="80"/>
        <v>2.8779950426879615</v>
      </c>
      <c r="DD537" t="str">
        <f t="shared" si="42"/>
        <v/>
      </c>
      <c r="DE537" t="str">
        <f t="shared" si="43"/>
        <v/>
      </c>
      <c r="DF537">
        <v>0.83715906022143283</v>
      </c>
      <c r="DG537">
        <v>2.9926906633567687</v>
      </c>
      <c r="DH537" s="200" t="s">
        <v>4485</v>
      </c>
      <c r="DI537" s="212">
        <v>45356</v>
      </c>
      <c r="DJ537" s="49">
        <v>45379</v>
      </c>
      <c r="DK537" s="53">
        <v>643.65</v>
      </c>
      <c r="DM537" s="81" cm="1">
        <f t="array" ref="DM537">INDEX($AW$466:$AW$918, ROWS($AW$466:$AW$918) - ROW() + ROW($AW$466))</f>
        <v>44854</v>
      </c>
      <c r="DN537" s="3" cm="1">
        <f t="array" ref="DN537">INDEX($AX$466:$AX$918, ROWS($AX$466:$AX$918) - ROW() + ROW($AX$466))</f>
        <v>44861</v>
      </c>
      <c r="DO537" s="78" cm="1">
        <f t="array" ref="DO537">INDEX($DK$466:$DK$918, ROWS($DK$466:$DK$918) - ROW() + ROW($DK$466))</f>
        <v>298.3</v>
      </c>
      <c r="DQ537">
        <f t="shared" si="70"/>
        <v>1.635434412265762</v>
      </c>
      <c r="DR537">
        <f t="shared" si="65"/>
        <v>4</v>
      </c>
      <c r="DS537">
        <f t="shared" si="81"/>
        <v>-0.84759847099884034</v>
      </c>
      <c r="DT537" t="str">
        <f t="shared" si="71"/>
        <v/>
      </c>
      <c r="DU537" t="str">
        <f t="shared" si="72"/>
        <v/>
      </c>
      <c r="DV537">
        <v>3.2539682539682571</v>
      </c>
      <c r="DW537">
        <v>4.7222967534209879</v>
      </c>
      <c r="DX537" s="200" t="s">
        <v>4485</v>
      </c>
    </row>
    <row r="538" spans="1:128" ht="15.75" thickBot="1" x14ac:dyDescent="0.3">
      <c r="A538" s="42">
        <v>45355</v>
      </c>
      <c r="B538" s="35">
        <v>45379</v>
      </c>
      <c r="C538" s="36">
        <v>140.75</v>
      </c>
      <c r="E538" s="81" cm="1">
        <f t="array" ref="E538">INDEX($A$466:$A$918, ROWS($A$466:$A$918) - ROW() + ROW($A$466))</f>
        <v>44855</v>
      </c>
      <c r="F538" s="44" cm="1">
        <f t="array" ref="F538">INDEX($B$466:$B$918, ROWS($B$466:$B$918) - ROW() + ROW($B$466))</f>
        <v>44861</v>
      </c>
      <c r="G538" s="45" cm="1">
        <f t="array" ref="G538">INDEX($C$466:$C$918, ROWS($C$466:$C$918) - ROW() + ROW($C$466))</f>
        <v>185.95</v>
      </c>
      <c r="I538">
        <f t="shared" si="48"/>
        <v>-0.85310583844309396</v>
      </c>
      <c r="J538">
        <f t="shared" si="44"/>
        <v>5</v>
      </c>
      <c r="K538" t="str">
        <f t="shared" si="74"/>
        <v/>
      </c>
      <c r="L538" t="str">
        <f t="shared" si="49"/>
        <v/>
      </c>
      <c r="M538" t="str">
        <f t="shared" si="50"/>
        <v/>
      </c>
      <c r="N538">
        <v>-0.88188134687333286</v>
      </c>
      <c r="O538" t="s">
        <v>4485</v>
      </c>
      <c r="P538" s="200" t="s">
        <v>4485</v>
      </c>
      <c r="Q538" s="35">
        <v>45355</v>
      </c>
      <c r="R538" s="35">
        <v>45379</v>
      </c>
      <c r="S538" s="37">
        <v>35608.9</v>
      </c>
      <c r="U538" s="81" cm="1">
        <f t="array" ref="U538">INDEX($Q$466:$Q$918, ROWS($Q$466:$Q$918) - ROW() + ROW($Q$466))</f>
        <v>44855</v>
      </c>
      <c r="V538" s="3" cm="1">
        <f t="array" ref="V538">INDEX($R$466:$R$918, ROWS($R$466:$R$918) - ROW() + ROW($R$466))</f>
        <v>44861</v>
      </c>
      <c r="W538" s="78" cm="1">
        <f t="array" ref="W538">INDEX($S$466:$S$918, ROWS($S$466:$S$918) - ROW() + ROW($S$466))</f>
        <v>53111.15</v>
      </c>
      <c r="Y538">
        <f t="shared" si="51"/>
        <v>-1.3203757585216425</v>
      </c>
      <c r="Z538">
        <f t="shared" si="45"/>
        <v>5</v>
      </c>
      <c r="AA538" t="str">
        <f t="shared" si="75"/>
        <v/>
      </c>
      <c r="AB538" t="str">
        <f t="shared" si="52"/>
        <v/>
      </c>
      <c r="AC538" t="str">
        <f t="shared" si="53"/>
        <v/>
      </c>
      <c r="AD538">
        <v>-1.4892426546310333</v>
      </c>
      <c r="AE538" t="s">
        <v>4485</v>
      </c>
      <c r="AF538" s="200" t="s">
        <v>4485</v>
      </c>
      <c r="AG538" s="35">
        <v>45355</v>
      </c>
      <c r="AH538" s="35">
        <v>45379</v>
      </c>
      <c r="AI538" s="36">
        <v>356.3</v>
      </c>
      <c r="AK538" s="81" cm="1">
        <f t="array" ref="AK538">INDEX($AG$466:$AG$918, ROWS($AG$466:$AG$918) - ROW() + ROW($AG$466))</f>
        <v>44855</v>
      </c>
      <c r="AL538" s="3" cm="1">
        <f t="array" ref="AL538">INDEX($AH$466:$AH$918, ROWS($AH$466:$AH$918) - ROW() + ROW($AH$466))</f>
        <v>44861</v>
      </c>
      <c r="AM538" s="78" cm="1">
        <f t="array" ref="AM538">INDEX($AI$466:$AI$918, ROWS($AI$466:$AI$918) - ROW() + ROW($AI$466))</f>
        <v>165.5</v>
      </c>
      <c r="AO538">
        <f t="shared" si="54"/>
        <v>-0.98713730182471171</v>
      </c>
      <c r="AP538">
        <f t="shared" si="46"/>
        <v>5</v>
      </c>
      <c r="AQ538" t="str">
        <f t="shared" si="76"/>
        <v/>
      </c>
      <c r="AR538" t="str">
        <f t="shared" si="55"/>
        <v/>
      </c>
      <c r="AS538" t="str">
        <f t="shared" si="56"/>
        <v/>
      </c>
      <c r="AT538">
        <v>-1.6257465162574578</v>
      </c>
      <c r="AU538" t="s">
        <v>4485</v>
      </c>
      <c r="AV538" s="200" t="s">
        <v>4485</v>
      </c>
      <c r="AW538" s="35">
        <v>45355</v>
      </c>
      <c r="AX538" s="35">
        <v>45379</v>
      </c>
      <c r="AY538" s="36">
        <v>210.65</v>
      </c>
      <c r="BA538" s="81" cm="1">
        <f t="array" ref="BA538">INDEX($AW$466:$AW$918, ROWS($AW$466:$AW$918) - ROW() + ROW($AW$466))</f>
        <v>44855</v>
      </c>
      <c r="BB538" s="3" cm="1">
        <f t="array" ref="BB538">INDEX($AX$466:$AX$918, ROWS($AX$466:$AX$918) - ROW() + ROW($AX$466))</f>
        <v>44861</v>
      </c>
      <c r="BC538" s="78" cm="1">
        <f t="array" ref="BC538">INDEX($AY$466:$AY$918, ROWS($AY$466:$AY$918) - ROW() + ROW($AY$466))</f>
        <v>103.65</v>
      </c>
      <c r="BE538">
        <f t="shared" si="57"/>
        <v>-4.2051756007393681</v>
      </c>
      <c r="BF538">
        <f t="shared" si="47"/>
        <v>5</v>
      </c>
      <c r="BG538" t="str">
        <f t="shared" si="77"/>
        <v/>
      </c>
      <c r="BH538" t="str">
        <f t="shared" si="58"/>
        <v/>
      </c>
      <c r="BI538" t="str">
        <f t="shared" si="59"/>
        <v/>
      </c>
      <c r="BJ538">
        <v>-2.0899908172635477</v>
      </c>
      <c r="BK538" t="s">
        <v>4485</v>
      </c>
      <c r="BL538" s="200" t="s">
        <v>4485</v>
      </c>
      <c r="BM538" s="212">
        <v>45355</v>
      </c>
      <c r="BN538" s="49">
        <v>45379</v>
      </c>
      <c r="BO538" s="50">
        <v>1525.3</v>
      </c>
      <c r="BQ538" s="81" cm="1">
        <f t="array" ref="BQ538">INDEX($AW$466:$AW$918, ROWS($AW$466:$AW$918) - ROW() + ROW($AW$466))</f>
        <v>44855</v>
      </c>
      <c r="BR538" s="3" cm="1">
        <f t="array" ref="BR538">INDEX($AX$466:$AX$918, ROWS($AX$466:$AX$918) - ROW() + ROW($AX$466))</f>
        <v>44861</v>
      </c>
      <c r="BS538" s="78" cm="1">
        <f t="array" ref="BS538">INDEX($BO$466:$BO$918, ROWS($BO$466:$BO$918) - ROW() + ROW($BO$466))</f>
        <v>1244.75</v>
      </c>
      <c r="BU538">
        <f t="shared" si="66"/>
        <v>1.8075491759702209</v>
      </c>
      <c r="BV538">
        <f t="shared" si="60"/>
        <v>5</v>
      </c>
      <c r="BW538" t="str">
        <f t="shared" si="78"/>
        <v/>
      </c>
      <c r="BX538" t="str">
        <f t="shared" si="61"/>
        <v/>
      </c>
      <c r="BY538" t="str">
        <f t="shared" si="67"/>
        <v/>
      </c>
      <c r="BZ538">
        <v>-5.265127885215227</v>
      </c>
      <c r="CA538" t="s">
        <v>4485</v>
      </c>
      <c r="CB538" s="200" t="s">
        <v>4485</v>
      </c>
      <c r="CC538" s="212">
        <v>45355</v>
      </c>
      <c r="CD538" s="49">
        <v>45379</v>
      </c>
      <c r="CE538" s="50">
        <v>2035.85</v>
      </c>
      <c r="CG538" s="81" cm="1">
        <f t="array" ref="CG538">INDEX($AW$466:$AW$918, ROWS($AW$466:$AW$918) - ROW() + ROW($AW$466))</f>
        <v>44855</v>
      </c>
      <c r="CH538" s="3" cm="1">
        <f t="array" ref="CH538">INDEX($AX$466:$AX$918, ROWS($AX$466:$AX$918) - ROW() + ROW($AX$466))</f>
        <v>44861</v>
      </c>
      <c r="CI538" s="78" cm="1">
        <f t="array" ref="CI538">INDEX($CE$466:$CE$918, ROWS($CE$466:$CE$918) - ROW() + ROW($CE$466))</f>
        <v>1533.8</v>
      </c>
      <c r="CK538">
        <f t="shared" si="73"/>
        <v>0.20252172208792768</v>
      </c>
      <c r="CL538">
        <f t="shared" si="62"/>
        <v>5</v>
      </c>
      <c r="CM538" t="str">
        <f t="shared" si="79"/>
        <v/>
      </c>
      <c r="CN538" t="str">
        <f t="shared" si="63"/>
        <v/>
      </c>
      <c r="CO538" t="str">
        <f t="shared" si="68"/>
        <v/>
      </c>
      <c r="CP538">
        <v>0.32487776064055512</v>
      </c>
      <c r="CQ538" t="s">
        <v>4485</v>
      </c>
      <c r="CR538" s="200" t="s">
        <v>4485</v>
      </c>
      <c r="CS538" s="212">
        <v>45355</v>
      </c>
      <c r="CT538" s="49">
        <v>45379</v>
      </c>
      <c r="CU538" s="53">
        <v>935.6</v>
      </c>
      <c r="CW538" s="81" cm="1">
        <f t="array" ref="CW538">INDEX($AW$466:$AW$918, ROWS($AW$466:$AW$918) - ROW() + ROW($AW$466))</f>
        <v>44855</v>
      </c>
      <c r="CX538" s="3" cm="1">
        <f t="array" ref="CX538">INDEX($AX$466:$AX$918, ROWS($AX$466:$AX$918) - ROW() + ROW($AX$466))</f>
        <v>44861</v>
      </c>
      <c r="CY538" s="78" cm="1">
        <f t="array" ref="CY538">INDEX($CU$466:$CU$918, ROWS($CU$466:$CU$918) - ROW() + ROW($CU$466))</f>
        <v>370.25</v>
      </c>
      <c r="DA538">
        <f t="shared" si="69"/>
        <v>-0.88341587471556982</v>
      </c>
      <c r="DB538">
        <f t="shared" si="64"/>
        <v>5</v>
      </c>
      <c r="DC538" t="str">
        <f t="shared" si="80"/>
        <v/>
      </c>
      <c r="DD538" t="str">
        <f t="shared" si="42"/>
        <v/>
      </c>
      <c r="DE538" t="str">
        <f t="shared" si="43"/>
        <v/>
      </c>
      <c r="DF538">
        <v>-0.96411355115157105</v>
      </c>
      <c r="DG538" t="s">
        <v>4485</v>
      </c>
      <c r="DH538" s="200" t="s">
        <v>4485</v>
      </c>
      <c r="DI538" s="212">
        <v>45355</v>
      </c>
      <c r="DJ538" s="49">
        <v>45379</v>
      </c>
      <c r="DK538" s="53">
        <v>642.5</v>
      </c>
      <c r="DM538" s="81" cm="1">
        <f t="array" ref="DM538">INDEX($AW$466:$AW$918, ROWS($AW$466:$AW$918) - ROW() + ROW($AW$466))</f>
        <v>44855</v>
      </c>
      <c r="DN538" s="3" cm="1">
        <f t="array" ref="DN538">INDEX($AX$466:$AX$918, ROWS($AX$466:$AX$918) - ROW() + ROW($AX$466))</f>
        <v>44861</v>
      </c>
      <c r="DO538" s="78" cm="1">
        <f t="array" ref="DO538">INDEX($DK$466:$DK$918, ROWS($DK$466:$DK$918) - ROW() + ROW($DK$466))</f>
        <v>299.39999999999998</v>
      </c>
      <c r="DQ538">
        <f t="shared" si="70"/>
        <v>0.36875628561849344</v>
      </c>
      <c r="DR538">
        <f t="shared" si="65"/>
        <v>5</v>
      </c>
      <c r="DS538" t="str">
        <f t="shared" si="81"/>
        <v/>
      </c>
      <c r="DT538" t="str">
        <f t="shared" si="71"/>
        <v/>
      </c>
      <c r="DU538" t="str">
        <f t="shared" si="72"/>
        <v/>
      </c>
      <c r="DV538">
        <v>-0.94798872662054534</v>
      </c>
      <c r="DW538" t="s">
        <v>4485</v>
      </c>
      <c r="DX538" s="200" t="s">
        <v>4485</v>
      </c>
    </row>
    <row r="539" spans="1:128" ht="15.75" thickBot="1" x14ac:dyDescent="0.3">
      <c r="A539" s="42">
        <v>45353</v>
      </c>
      <c r="B539" s="35">
        <v>45379</v>
      </c>
      <c r="C539" s="36">
        <v>139.30000000000001</v>
      </c>
      <c r="E539" s="81" cm="1">
        <f t="array" ref="E539">INDEX($A$466:$A$918, ROWS($A$466:$A$918) - ROW() + ROW($A$466))</f>
        <v>44859</v>
      </c>
      <c r="F539" s="44" cm="1">
        <f t="array" ref="F539">INDEX($B$466:$B$918, ROWS($B$466:$B$918) - ROW() + ROW($B$466))</f>
        <v>44861</v>
      </c>
      <c r="G539" s="45" cm="1">
        <f t="array" ref="G539">INDEX($C$466:$C$918, ROWS($C$466:$C$918) - ROW() + ROW($C$466))</f>
        <v>186.6</v>
      </c>
      <c r="I539">
        <f t="shared" si="48"/>
        <v>0.34955633234740829</v>
      </c>
      <c r="J539">
        <f t="shared" si="44"/>
        <v>2</v>
      </c>
      <c r="K539" t="str">
        <f t="shared" si="74"/>
        <v/>
      </c>
      <c r="L539" t="str">
        <f t="shared" si="49"/>
        <v/>
      </c>
      <c r="M539" t="str">
        <f t="shared" si="50"/>
        <v/>
      </c>
      <c r="N539">
        <v>-0.16038492381716726</v>
      </c>
      <c r="O539" t="s">
        <v>4485</v>
      </c>
      <c r="P539" s="200" t="s">
        <v>4485</v>
      </c>
      <c r="Q539" s="35">
        <v>45353</v>
      </c>
      <c r="R539" s="35">
        <v>45379</v>
      </c>
      <c r="S539" s="37">
        <v>35730.75</v>
      </c>
      <c r="U539" s="81" cm="1">
        <f t="array" ref="U539">INDEX($Q$466:$Q$918, ROWS($Q$466:$Q$918) - ROW() + ROW($Q$466))</f>
        <v>44859</v>
      </c>
      <c r="V539" s="3" cm="1">
        <f t="array" ref="V539">INDEX($R$466:$R$918, ROWS($R$466:$R$918) - ROW() + ROW($R$466))</f>
        <v>44861</v>
      </c>
      <c r="W539" s="78" cm="1">
        <f t="array" ref="W539">INDEX($S$466:$S$918, ROWS($S$466:$S$918) - ROW() + ROW($S$466))</f>
        <v>52132.7</v>
      </c>
      <c r="Y539">
        <f t="shared" si="51"/>
        <v>-1.8422685255356068</v>
      </c>
      <c r="Z539">
        <f t="shared" si="45"/>
        <v>2</v>
      </c>
      <c r="AA539" t="str">
        <f t="shared" si="75"/>
        <v/>
      </c>
      <c r="AB539" t="str">
        <f t="shared" si="52"/>
        <v/>
      </c>
      <c r="AC539" t="str">
        <f t="shared" si="53"/>
        <v/>
      </c>
      <c r="AD539">
        <v>-2.3626419050696836</v>
      </c>
      <c r="AE539" t="s">
        <v>4485</v>
      </c>
      <c r="AF539" s="200" t="s">
        <v>4485</v>
      </c>
      <c r="AG539" s="35">
        <v>45353</v>
      </c>
      <c r="AH539" s="35">
        <v>45379</v>
      </c>
      <c r="AI539" s="36">
        <v>344.1</v>
      </c>
      <c r="AK539" s="81" cm="1">
        <f t="array" ref="AK539">INDEX($AG$466:$AG$918, ROWS($AG$466:$AG$918) - ROW() + ROW($AG$466))</f>
        <v>44859</v>
      </c>
      <c r="AL539" s="3" cm="1">
        <f t="array" ref="AL539">INDEX($AH$466:$AH$918, ROWS($AH$466:$AH$918) - ROW() + ROW($AH$466))</f>
        <v>44861</v>
      </c>
      <c r="AM539" s="78" cm="1">
        <f t="array" ref="AM539">INDEX($AI$466:$AI$918, ROWS($AI$466:$AI$918) - ROW() + ROW($AI$466))</f>
        <v>169.25</v>
      </c>
      <c r="AO539">
        <f t="shared" si="54"/>
        <v>2.2658610271903323</v>
      </c>
      <c r="AP539">
        <f t="shared" si="46"/>
        <v>2</v>
      </c>
      <c r="AQ539" t="str">
        <f t="shared" si="76"/>
        <v/>
      </c>
      <c r="AR539" t="str">
        <f t="shared" si="55"/>
        <v/>
      </c>
      <c r="AS539" t="str">
        <f t="shared" si="56"/>
        <v/>
      </c>
      <c r="AT539">
        <v>-0.49521294156487294</v>
      </c>
      <c r="AU539" t="s">
        <v>4485</v>
      </c>
      <c r="AV539" s="200" t="s">
        <v>4485</v>
      </c>
      <c r="AW539" s="35">
        <v>45353</v>
      </c>
      <c r="AX539" s="35">
        <v>45379</v>
      </c>
      <c r="AY539" s="36">
        <v>207.75</v>
      </c>
      <c r="BA539" s="81" cm="1">
        <f t="array" ref="BA539">INDEX($AW$466:$AW$918, ROWS($AW$466:$AW$918) - ROW() + ROW($AW$466))</f>
        <v>44859</v>
      </c>
      <c r="BB539" s="3" cm="1">
        <f t="array" ref="BB539">INDEX($AX$466:$AX$918, ROWS($AX$466:$AX$918) - ROW() + ROW($AX$466))</f>
        <v>44861</v>
      </c>
      <c r="BC539" s="78" cm="1">
        <f t="array" ref="BC539">INDEX($AY$466:$AY$918, ROWS($AY$466:$AY$918) - ROW() + ROW($AY$466))</f>
        <v>105.3</v>
      </c>
      <c r="BE539">
        <f t="shared" si="57"/>
        <v>1.5918958031837831</v>
      </c>
      <c r="BF539">
        <f t="shared" si="47"/>
        <v>2</v>
      </c>
      <c r="BG539" t="str">
        <f t="shared" si="77"/>
        <v/>
      </c>
      <c r="BH539" t="str">
        <f t="shared" si="58"/>
        <v/>
      </c>
      <c r="BI539" t="str">
        <f t="shared" si="59"/>
        <v/>
      </c>
      <c r="BJ539">
        <v>1.4545318576129258</v>
      </c>
      <c r="BK539" t="s">
        <v>4485</v>
      </c>
      <c r="BL539" s="200" t="s">
        <v>4485</v>
      </c>
      <c r="BM539" s="212">
        <v>45353</v>
      </c>
      <c r="BN539" s="49">
        <v>45379</v>
      </c>
      <c r="BO539" s="50">
        <v>1555.75</v>
      </c>
      <c r="BQ539" s="81" cm="1">
        <f t="array" ref="BQ539">INDEX($AW$466:$AW$918, ROWS($AW$466:$AW$918) - ROW() + ROW($AW$466))</f>
        <v>44859</v>
      </c>
      <c r="BR539" s="3" cm="1">
        <f t="array" ref="BR539">INDEX($AX$466:$AX$918, ROWS($AX$466:$AX$918) - ROW() + ROW($AX$466))</f>
        <v>44861</v>
      </c>
      <c r="BS539" s="78" cm="1">
        <f t="array" ref="BS539">INDEX($BO$466:$BO$918, ROWS($BO$466:$BO$918) - ROW() + ROW($BO$466))</f>
        <v>1252.45</v>
      </c>
      <c r="BU539">
        <f t="shared" si="66"/>
        <v>0.61859811207070059</v>
      </c>
      <c r="BV539">
        <f t="shared" si="60"/>
        <v>2</v>
      </c>
      <c r="BW539" t="str">
        <f t="shared" si="78"/>
        <v/>
      </c>
      <c r="BX539" t="str">
        <f t="shared" si="61"/>
        <v/>
      </c>
      <c r="BY539" t="str">
        <f t="shared" si="67"/>
        <v/>
      </c>
      <c r="BZ539">
        <v>-2.5858790721257416</v>
      </c>
      <c r="CA539" t="s">
        <v>4485</v>
      </c>
      <c r="CB539" s="200" t="s">
        <v>4485</v>
      </c>
      <c r="CC539" s="212">
        <v>45353</v>
      </c>
      <c r="CD539" s="49">
        <v>45379</v>
      </c>
      <c r="CE539" s="50">
        <v>2076.75</v>
      </c>
      <c r="CG539" s="81" cm="1">
        <f t="array" ref="CG539">INDEX($AW$466:$AW$918, ROWS($AW$466:$AW$918) - ROW() + ROW($AW$466))</f>
        <v>44859</v>
      </c>
      <c r="CH539" s="3" cm="1">
        <f t="array" ref="CH539">INDEX($AX$466:$AX$918, ROWS($AX$466:$AX$918) - ROW() + ROW($AX$466))</f>
        <v>44861</v>
      </c>
      <c r="CI539" s="78" cm="1">
        <f t="array" ref="CI539">INDEX($CE$466:$CE$918, ROWS($CE$466:$CE$918) - ROW() + ROW($CE$466))</f>
        <v>1579.1</v>
      </c>
      <c r="CK539">
        <f t="shared" si="73"/>
        <v>2.9534489503194647</v>
      </c>
      <c r="CL539">
        <f t="shared" si="62"/>
        <v>2</v>
      </c>
      <c r="CM539" t="str">
        <f t="shared" si="79"/>
        <v/>
      </c>
      <c r="CN539" t="str">
        <f t="shared" si="63"/>
        <v/>
      </c>
      <c r="CO539" t="str">
        <f t="shared" si="68"/>
        <v/>
      </c>
      <c r="CP539">
        <v>0.75623068323798248</v>
      </c>
      <c r="CQ539" t="s">
        <v>4485</v>
      </c>
      <c r="CR539" s="200" t="s">
        <v>4485</v>
      </c>
      <c r="CS539" s="212">
        <v>45353</v>
      </c>
      <c r="CT539" s="49">
        <v>45379</v>
      </c>
      <c r="CU539" s="53">
        <v>927.55</v>
      </c>
      <c r="CW539" s="81" cm="1">
        <f t="array" ref="CW539">INDEX($AW$466:$AW$918, ROWS($AW$466:$AW$918) - ROW() + ROW($AW$466))</f>
        <v>44859</v>
      </c>
      <c r="CX539" s="3" cm="1">
        <f t="array" ref="CX539">INDEX($AX$466:$AX$918, ROWS($AX$466:$AX$918) - ROW() + ROW($AX$466))</f>
        <v>44861</v>
      </c>
      <c r="CY539" s="78" cm="1">
        <f t="array" ref="CY539">INDEX($CU$466:$CU$918, ROWS($CU$466:$CU$918) - ROW() + ROW($CU$466))</f>
        <v>370.2</v>
      </c>
      <c r="DA539">
        <f t="shared" si="69"/>
        <v>-1.350438892640415E-2</v>
      </c>
      <c r="DB539">
        <f t="shared" si="64"/>
        <v>2</v>
      </c>
      <c r="DC539" t="str">
        <f t="shared" si="80"/>
        <v/>
      </c>
      <c r="DD539" t="str">
        <f t="shared" si="42"/>
        <v/>
      </c>
      <c r="DE539" t="str">
        <f t="shared" si="43"/>
        <v/>
      </c>
      <c r="DF539">
        <v>0.57119543043656273</v>
      </c>
      <c r="DG539" t="s">
        <v>4485</v>
      </c>
      <c r="DH539" s="200" t="s">
        <v>4485</v>
      </c>
      <c r="DI539" s="212">
        <v>45353</v>
      </c>
      <c r="DJ539" s="49">
        <v>45379</v>
      </c>
      <c r="DK539" s="53">
        <v>624.35</v>
      </c>
      <c r="DM539" s="81" cm="1">
        <f t="array" ref="DM539">INDEX($AW$466:$AW$918, ROWS($AW$466:$AW$918) - ROW() + ROW($AW$466))</f>
        <v>44859</v>
      </c>
      <c r="DN539" s="3" cm="1">
        <f t="array" ref="DN539">INDEX($AX$466:$AX$918, ROWS($AX$466:$AX$918) - ROW() + ROW($AX$466))</f>
        <v>44861</v>
      </c>
      <c r="DO539" s="78" cm="1">
        <f t="array" ref="DO539">INDEX($DK$466:$DK$918, ROWS($DK$466:$DK$918) - ROW() + ROW($DK$466))</f>
        <v>303.7</v>
      </c>
      <c r="DQ539">
        <f t="shared" si="70"/>
        <v>1.4362057448229832</v>
      </c>
      <c r="DR539">
        <f t="shared" si="65"/>
        <v>2</v>
      </c>
      <c r="DS539" t="str">
        <f t="shared" si="81"/>
        <v/>
      </c>
      <c r="DT539" t="str">
        <f t="shared" si="71"/>
        <v/>
      </c>
      <c r="DU539" t="str">
        <f t="shared" si="72"/>
        <v/>
      </c>
      <c r="DV539">
        <v>-3.2033066391113496</v>
      </c>
      <c r="DW539" t="s">
        <v>4485</v>
      </c>
      <c r="DX539" s="200" t="s">
        <v>4485</v>
      </c>
    </row>
    <row r="540" spans="1:128" ht="15.75" thickBot="1" x14ac:dyDescent="0.3">
      <c r="A540" s="42">
        <v>45352</v>
      </c>
      <c r="B540" s="35">
        <v>45379</v>
      </c>
      <c r="C540" s="36">
        <v>138.55000000000001</v>
      </c>
      <c r="E540" s="81" cm="1">
        <f t="array" ref="E540">INDEX($A$466:$A$918, ROWS($A$466:$A$918) - ROW() + ROW($A$466))</f>
        <v>44861</v>
      </c>
      <c r="F540" s="44" cm="1">
        <f t="array" ref="F540">INDEX($B$466:$B$918, ROWS($B$466:$B$918) - ROW() + ROW($B$466))</f>
        <v>44861</v>
      </c>
      <c r="G540" s="45" cm="1">
        <f t="array" ref="G540">INDEX($C$466:$C$918, ROWS($C$466:$C$918) - ROW() + ROW($C$466))</f>
        <v>187.9</v>
      </c>
      <c r="I540">
        <f t="shared" si="48"/>
        <v>0.69667738478028474</v>
      </c>
      <c r="J540">
        <f t="shared" si="44"/>
        <v>4</v>
      </c>
      <c r="K540">
        <f t="shared" si="74"/>
        <v>-2.0589001824341877</v>
      </c>
      <c r="L540" t="str">
        <f t="shared" si="49"/>
        <v/>
      </c>
      <c r="M540" t="str">
        <f t="shared" si="50"/>
        <v/>
      </c>
      <c r="N540">
        <v>0.91030789825969938</v>
      </c>
      <c r="O540">
        <v>-2.4585921325051761</v>
      </c>
      <c r="P540" s="200" t="s">
        <v>4485</v>
      </c>
      <c r="Q540" s="35">
        <v>45352</v>
      </c>
      <c r="R540" s="35">
        <v>45379</v>
      </c>
      <c r="S540" s="37">
        <v>35835.550000000003</v>
      </c>
      <c r="U540" s="81" cm="1">
        <f t="array" ref="U540">INDEX($Q$466:$Q$918, ROWS($Q$466:$Q$918) - ROW() + ROW($Q$466))</f>
        <v>44861</v>
      </c>
      <c r="V540" s="3" cm="1">
        <f t="array" ref="V540">INDEX($R$466:$R$918, ROWS($R$466:$R$918) - ROW() + ROW($R$466))</f>
        <v>44861</v>
      </c>
      <c r="W540" s="78" cm="1">
        <f t="array" ref="W540">INDEX($S$466:$S$918, ROWS($S$466:$S$918) - ROW() + ROW($S$466))</f>
        <v>50827.1</v>
      </c>
      <c r="Y540">
        <f t="shared" si="51"/>
        <v>-2.5043782501194043</v>
      </c>
      <c r="Z540">
        <f t="shared" si="45"/>
        <v>4</v>
      </c>
      <c r="AA540">
        <f t="shared" si="75"/>
        <v>-2.8866270905022993</v>
      </c>
      <c r="AB540" t="str">
        <f t="shared" si="52"/>
        <v/>
      </c>
      <c r="AC540" t="str">
        <f t="shared" si="53"/>
        <v/>
      </c>
      <c r="AD540">
        <v>-2.1057543815759723</v>
      </c>
      <c r="AE540">
        <v>-3.8363930400690305</v>
      </c>
      <c r="AF540" s="200" t="s">
        <v>4485</v>
      </c>
      <c r="AG540" s="35">
        <v>45352</v>
      </c>
      <c r="AH540" s="35">
        <v>45379</v>
      </c>
      <c r="AI540" s="36">
        <v>344.85</v>
      </c>
      <c r="AK540" s="81" cm="1">
        <f t="array" ref="AK540">INDEX($AG$466:$AG$918, ROWS($AG$466:$AG$918) - ROW() + ROW($AG$466))</f>
        <v>44861</v>
      </c>
      <c r="AL540" s="3" cm="1">
        <f t="array" ref="AL540">INDEX($AH$466:$AH$918, ROWS($AH$466:$AH$918) - ROW() + ROW($AH$466))</f>
        <v>44861</v>
      </c>
      <c r="AM540" s="78" cm="1">
        <f t="array" ref="AM540">INDEX($AI$466:$AI$918, ROWS($AI$466:$AI$918) - ROW() + ROW($AI$466))</f>
        <v>170.3</v>
      </c>
      <c r="AO540">
        <f t="shared" si="54"/>
        <v>0.62038404726736274</v>
      </c>
      <c r="AP540">
        <f t="shared" si="46"/>
        <v>4</v>
      </c>
      <c r="AQ540">
        <f t="shared" si="76"/>
        <v>1.8236173393124135</v>
      </c>
      <c r="AR540" t="str">
        <f t="shared" si="55"/>
        <v/>
      </c>
      <c r="AS540" t="str">
        <f t="shared" si="56"/>
        <v/>
      </c>
      <c r="AT540">
        <v>-9.9535500995339934E-2</v>
      </c>
      <c r="AU540">
        <v>-0.98651759289707319</v>
      </c>
      <c r="AV540" s="200" t="s">
        <v>4485</v>
      </c>
      <c r="AW540" s="35">
        <v>45352</v>
      </c>
      <c r="AX540" s="35">
        <v>45379</v>
      </c>
      <c r="AY540" s="36">
        <v>206.65</v>
      </c>
      <c r="BA540" s="81" cm="1">
        <f t="array" ref="BA540">INDEX($AW$466:$AW$918, ROWS($AW$466:$AW$918) - ROW() + ROW($AW$466))</f>
        <v>44861</v>
      </c>
      <c r="BB540" s="3" cm="1">
        <f t="array" ref="BB540">INDEX($AX$466:$AX$918, ROWS($AX$466:$AX$918) - ROW() + ROW($AX$466))</f>
        <v>44861</v>
      </c>
      <c r="BC540" s="78" cm="1">
        <f t="array" ref="BC540">INDEX($AY$466:$AY$918, ROWS($AY$466:$AY$918) - ROW() + ROW($AY$466))</f>
        <v>108.1</v>
      </c>
      <c r="BE540">
        <f t="shared" si="57"/>
        <v>2.6590693257359899</v>
      </c>
      <c r="BF540">
        <f t="shared" si="47"/>
        <v>4</v>
      </c>
      <c r="BG540">
        <f t="shared" si="77"/>
        <v>1.6933207902163663</v>
      </c>
      <c r="BH540" t="str">
        <f t="shared" si="58"/>
        <v/>
      </c>
      <c r="BI540" t="str">
        <f t="shared" si="59"/>
        <v/>
      </c>
      <c r="BJ540">
        <v>-1.5811005049202111</v>
      </c>
      <c r="BK540">
        <v>-1.8271387081357238</v>
      </c>
      <c r="BL540" s="200" t="s">
        <v>4485</v>
      </c>
      <c r="BM540" s="212">
        <v>45352</v>
      </c>
      <c r="BN540" s="49">
        <v>45379</v>
      </c>
      <c r="BO540" s="50">
        <v>1549.7</v>
      </c>
      <c r="BQ540" s="81" cm="1">
        <f t="array" ref="BQ540">INDEX($AW$466:$AW$918, ROWS($AW$466:$AW$918) - ROW() + ROW($AW$466))</f>
        <v>44861</v>
      </c>
      <c r="BR540" s="3" cm="1">
        <f t="array" ref="BR540">INDEX($AX$466:$AX$918, ROWS($AX$466:$AX$918) - ROW() + ROW($AX$466))</f>
        <v>44861</v>
      </c>
      <c r="BS540" s="78" cm="1">
        <f t="array" ref="BS540">INDEX($BO$466:$BO$918, ROWS($BO$466:$BO$918) - ROW() + ROW($BO$466))</f>
        <v>1252.8499999999999</v>
      </c>
      <c r="BU540">
        <f t="shared" si="66"/>
        <v>3.193740269071528E-2</v>
      </c>
      <c r="BV540">
        <f t="shared" si="60"/>
        <v>4</v>
      </c>
      <c r="BW540">
        <f t="shared" si="78"/>
        <v>2.5875127942681604</v>
      </c>
      <c r="BX540" t="str">
        <f t="shared" si="61"/>
        <v/>
      </c>
      <c r="BY540" t="str">
        <f t="shared" si="67"/>
        <v/>
      </c>
      <c r="BZ540">
        <v>-0.68965517241378715</v>
      </c>
      <c r="CA540">
        <v>-10.663701275898386</v>
      </c>
      <c r="CB540" s="200" t="s">
        <v>4485</v>
      </c>
      <c r="CC540" s="212">
        <v>45352</v>
      </c>
      <c r="CD540" s="49">
        <v>45379</v>
      </c>
      <c r="CE540" s="50">
        <v>2068</v>
      </c>
      <c r="CG540" s="81" cm="1">
        <f t="array" ref="CG540">INDEX($AW$466:$AW$918, ROWS($AW$466:$AW$918) - ROW() + ROW($AW$466))</f>
        <v>44861</v>
      </c>
      <c r="CH540" s="3" cm="1">
        <f t="array" ref="CH540">INDEX($AX$466:$AX$918, ROWS($AX$466:$AX$918) - ROW() + ROW($AX$466))</f>
        <v>44861</v>
      </c>
      <c r="CI540" s="78" cm="1">
        <f t="array" ref="CI540">INDEX($CE$466:$CE$918, ROWS($CE$466:$CE$918) - ROW() + ROW($CE$466))</f>
        <v>1613.9</v>
      </c>
      <c r="CK540">
        <f t="shared" si="73"/>
        <v>2.2037869672598434</v>
      </c>
      <c r="CL540">
        <f t="shared" si="62"/>
        <v>4</v>
      </c>
      <c r="CM540">
        <f t="shared" si="79"/>
        <v>6.1776315789473744</v>
      </c>
      <c r="CN540" t="str">
        <f t="shared" si="63"/>
        <v/>
      </c>
      <c r="CO540" t="str">
        <f t="shared" si="68"/>
        <v/>
      </c>
      <c r="CP540">
        <v>3.2698081190445052</v>
      </c>
      <c r="CQ540">
        <v>4.2324034122723226</v>
      </c>
      <c r="CR540" s="200" t="s">
        <v>4485</v>
      </c>
      <c r="CS540" s="212">
        <v>45352</v>
      </c>
      <c r="CT540" s="49">
        <v>45379</v>
      </c>
      <c r="CU540" s="53">
        <v>917.6</v>
      </c>
      <c r="CW540" s="81" cm="1">
        <f t="array" ref="CW540">INDEX($AW$466:$AW$918, ROWS($AW$466:$AW$918) - ROW() + ROW($AW$466))</f>
        <v>44861</v>
      </c>
      <c r="CX540" s="3" cm="1">
        <f t="array" ref="CX540">INDEX($AX$466:$AX$918, ROWS($AX$466:$AX$918) - ROW() + ROW($AX$466))</f>
        <v>44861</v>
      </c>
      <c r="CY540" s="78" cm="1">
        <f t="array" ref="CY540">INDEX($CU$466:$CU$918, ROWS($CU$466:$CU$918) - ROW() + ROW($CU$466))</f>
        <v>382.75</v>
      </c>
      <c r="DA540">
        <f t="shared" si="69"/>
        <v>3.3900594273365781</v>
      </c>
      <c r="DB540">
        <f t="shared" si="64"/>
        <v>4</v>
      </c>
      <c r="DC540">
        <f t="shared" si="80"/>
        <v>4.3484187568157004</v>
      </c>
      <c r="DD540" t="str">
        <f t="shared" si="42"/>
        <v/>
      </c>
      <c r="DE540" t="str">
        <f t="shared" si="43"/>
        <v/>
      </c>
      <c r="DF540">
        <v>3.7187288708586883</v>
      </c>
      <c r="DG540">
        <v>3.5646772886848468</v>
      </c>
      <c r="DH540" s="200" t="s">
        <v>4485</v>
      </c>
      <c r="DI540" s="212">
        <v>45352</v>
      </c>
      <c r="DJ540" s="49">
        <v>45379</v>
      </c>
      <c r="DK540" s="53">
        <v>623</v>
      </c>
      <c r="DM540" s="81" cm="1">
        <f t="array" ref="DM540">INDEX($AW$466:$AW$918, ROWS($AW$466:$AW$918) - ROW() + ROW($AW$466))</f>
        <v>44861</v>
      </c>
      <c r="DN540" s="3" cm="1">
        <f t="array" ref="DN540">INDEX($AX$466:$AX$918, ROWS($AX$466:$AX$918) - ROW() + ROW($AX$466))</f>
        <v>44861</v>
      </c>
      <c r="DO540" s="78" cm="1">
        <f t="array" ref="DO540">INDEX($DK$466:$DK$918, ROWS($DK$466:$DK$918) - ROW() + ROW($DK$466))</f>
        <v>305.64999999999998</v>
      </c>
      <c r="DQ540">
        <f t="shared" si="70"/>
        <v>0.64208100098781318</v>
      </c>
      <c r="DR540">
        <f t="shared" si="65"/>
        <v>4</v>
      </c>
      <c r="DS540">
        <f t="shared" si="81"/>
        <v>2.9297861592860714</v>
      </c>
      <c r="DT540" t="str">
        <f t="shared" si="71"/>
        <v/>
      </c>
      <c r="DU540" t="str">
        <f t="shared" si="72"/>
        <v/>
      </c>
      <c r="DV540">
        <v>-5.3376034160658829E-2</v>
      </c>
      <c r="DW540">
        <v>-0.92592592592592582</v>
      </c>
      <c r="DX540" s="200" t="s">
        <v>4485</v>
      </c>
    </row>
    <row r="541" spans="1:128" ht="15.75" thickBot="1" x14ac:dyDescent="0.3">
      <c r="A541" s="38">
        <v>45351</v>
      </c>
      <c r="B541" s="39">
        <v>45351</v>
      </c>
      <c r="C541" s="40">
        <v>135.4</v>
      </c>
      <c r="E541" s="81" cm="1">
        <f t="array" ref="E541">INDEX($A$466:$A$918, ROWS($A$466:$A$918) - ROW() + ROW($A$466))</f>
        <v>44866</v>
      </c>
      <c r="F541" s="44" cm="1">
        <f t="array" ref="F541">INDEX($B$466:$B$918, ROWS($B$466:$B$918) - ROW() + ROW($B$466))</f>
        <v>44889</v>
      </c>
      <c r="G541" s="45" cm="1">
        <f t="array" ref="G541">INDEX($C$466:$C$918, ROWS($C$466:$C$918) - ROW() + ROW($C$466))</f>
        <v>185.25</v>
      </c>
      <c r="I541">
        <f t="shared" si="48"/>
        <v>-1.4103246407663681</v>
      </c>
      <c r="J541">
        <f t="shared" si="44"/>
        <v>2</v>
      </c>
      <c r="K541" t="str">
        <f t="shared" si="74"/>
        <v/>
      </c>
      <c r="L541">
        <f t="shared" si="49"/>
        <v>44889</v>
      </c>
      <c r="M541">
        <f t="shared" si="50"/>
        <v>-0.67476383265856477</v>
      </c>
      <c r="N541">
        <v>-0.13440860215053765</v>
      </c>
      <c r="O541" t="s">
        <v>4485</v>
      </c>
      <c r="P541" s="200">
        <v>1.641991924629882</v>
      </c>
      <c r="Q541" s="39">
        <v>45351</v>
      </c>
      <c r="R541" s="39">
        <v>45351</v>
      </c>
      <c r="S541" s="41">
        <v>34284.25</v>
      </c>
      <c r="U541" s="81" cm="1">
        <f t="array" ref="U541">INDEX($Q$466:$Q$918, ROWS($Q$466:$Q$918) - ROW() + ROW($Q$466))</f>
        <v>44866</v>
      </c>
      <c r="V541" s="3" cm="1">
        <f t="array" ref="V541">INDEX($R$466:$R$918, ROWS($R$466:$R$918) - ROW() + ROW($R$466))</f>
        <v>44889</v>
      </c>
      <c r="W541" s="78" cm="1">
        <f t="array" ref="W541">INDEX($S$466:$S$918, ROWS($S$466:$S$918) - ROW() + ROW($S$466))</f>
        <v>50135.75</v>
      </c>
      <c r="Y541">
        <f t="shared" si="51"/>
        <v>-1.3601995785712713</v>
      </c>
      <c r="Z541">
        <f t="shared" si="45"/>
        <v>2</v>
      </c>
      <c r="AA541" t="str">
        <f t="shared" si="75"/>
        <v/>
      </c>
      <c r="AB541">
        <f t="shared" si="52"/>
        <v>44889</v>
      </c>
      <c r="AC541">
        <f t="shared" si="53"/>
        <v>-7.0258248854360383</v>
      </c>
      <c r="AD541">
        <v>1.0469442108636575</v>
      </c>
      <c r="AE541" t="s">
        <v>4485</v>
      </c>
      <c r="AF541" s="200">
        <v>-5.7129988844634161</v>
      </c>
      <c r="AG541" s="39">
        <v>45351</v>
      </c>
      <c r="AH541" s="39">
        <v>45351</v>
      </c>
      <c r="AI541" s="40">
        <v>335.25</v>
      </c>
      <c r="AK541" s="81" cm="1">
        <f t="array" ref="AK541">INDEX($AG$466:$AG$918, ROWS($AG$466:$AG$918) - ROW() + ROW($AG$466))</f>
        <v>44866</v>
      </c>
      <c r="AL541" s="3" cm="1">
        <f t="array" ref="AL541">INDEX($AH$466:$AH$918, ROWS($AH$466:$AH$918) - ROW() + ROW($AH$466))</f>
        <v>44889</v>
      </c>
      <c r="AM541" s="78" cm="1">
        <f t="array" ref="AM541">INDEX($AI$466:$AI$918, ROWS($AI$466:$AI$918) - ROW() + ROW($AI$466))</f>
        <v>182.1</v>
      </c>
      <c r="AO541">
        <f t="shared" si="54"/>
        <v>6.9289489136817277</v>
      </c>
      <c r="AP541">
        <f t="shared" si="46"/>
        <v>2</v>
      </c>
      <c r="AQ541" t="str">
        <f t="shared" si="76"/>
        <v/>
      </c>
      <c r="AR541">
        <f t="shared" si="55"/>
        <v>44889</v>
      </c>
      <c r="AS541">
        <f t="shared" si="56"/>
        <v>-6.8094453596924787</v>
      </c>
      <c r="AT541">
        <v>-0.63779791876467862</v>
      </c>
      <c r="AU541" t="s">
        <v>4485</v>
      </c>
      <c r="AV541" s="200">
        <v>-13.851351351351349</v>
      </c>
      <c r="AW541" s="39">
        <v>45351</v>
      </c>
      <c r="AX541" s="39">
        <v>45351</v>
      </c>
      <c r="AY541" s="40">
        <v>205.3</v>
      </c>
      <c r="BA541" s="81" cm="1">
        <f t="array" ref="BA541">INDEX($AW$466:$AW$918, ROWS($AW$466:$AW$918) - ROW() + ROW($AW$466))</f>
        <v>44866</v>
      </c>
      <c r="BB541" s="3" cm="1">
        <f t="array" ref="BB541">INDEX($AX$466:$AX$918, ROWS($AX$466:$AX$918) - ROW() + ROW($AX$466))</f>
        <v>44889</v>
      </c>
      <c r="BC541" s="78" cm="1">
        <f t="array" ref="BC541">INDEX($AY$466:$AY$918, ROWS($AY$466:$AY$918) - ROW() + ROW($AY$466))</f>
        <v>109.25</v>
      </c>
      <c r="BE541">
        <f t="shared" si="57"/>
        <v>1.0638297872340479</v>
      </c>
      <c r="BF541">
        <f t="shared" si="47"/>
        <v>2</v>
      </c>
      <c r="BG541" t="str">
        <f t="shared" si="77"/>
        <v/>
      </c>
      <c r="BH541">
        <f t="shared" si="58"/>
        <v>44889</v>
      </c>
      <c r="BI541">
        <f t="shared" si="59"/>
        <v>-2.1967963386727796</v>
      </c>
      <c r="BJ541">
        <v>0.61425521555114759</v>
      </c>
      <c r="BK541" t="s">
        <v>4485</v>
      </c>
      <c r="BL541" s="200">
        <v>0.14890369653426383</v>
      </c>
      <c r="BM541" s="212">
        <v>45351</v>
      </c>
      <c r="BN541" s="49">
        <v>45351</v>
      </c>
      <c r="BO541" s="50">
        <v>1553.45</v>
      </c>
      <c r="BQ541" s="81" cm="1">
        <f t="array" ref="BQ541">INDEX($AW$466:$AW$918, ROWS($AW$466:$AW$918) - ROW() + ROW($AW$466))</f>
        <v>44866</v>
      </c>
      <c r="BR541" s="3" cm="1">
        <f t="array" ref="BR541">INDEX($AX$466:$AX$918, ROWS($AX$466:$AX$918) - ROW() + ROW($AX$466))</f>
        <v>44889</v>
      </c>
      <c r="BS541" s="78" cm="1">
        <f t="array" ref="BS541">INDEX($BO$466:$BO$918, ROWS($BO$466:$BO$918) - ROW() + ROW($BO$466))</f>
        <v>1275.2</v>
      </c>
      <c r="BU541">
        <f t="shared" si="66"/>
        <v>1.7839326335954135</v>
      </c>
      <c r="BV541">
        <f t="shared" si="60"/>
        <v>2</v>
      </c>
      <c r="BW541" t="str">
        <f t="shared" si="78"/>
        <v/>
      </c>
      <c r="BX541">
        <f t="shared" si="61"/>
        <v>44889</v>
      </c>
      <c r="BY541">
        <f t="shared" si="67"/>
        <v>-2.5172521957340099</v>
      </c>
      <c r="BZ541">
        <v>1.4764926822950366</v>
      </c>
      <c r="CA541" t="s">
        <v>4485</v>
      </c>
      <c r="CB541" s="200">
        <v>15.571155073388642</v>
      </c>
      <c r="CC541" s="212">
        <v>45351</v>
      </c>
      <c r="CD541" s="49">
        <v>45351</v>
      </c>
      <c r="CE541" s="50">
        <v>2027.7</v>
      </c>
      <c r="CG541" s="81" cm="1">
        <f t="array" ref="CG541">INDEX($AW$466:$AW$918, ROWS($AW$466:$AW$918) - ROW() + ROW($AW$466))</f>
        <v>44866</v>
      </c>
      <c r="CH541" s="3" cm="1">
        <f t="array" ref="CH541">INDEX($AX$466:$AX$918, ROWS($AX$466:$AX$918) - ROW() + ROW($AX$466))</f>
        <v>44889</v>
      </c>
      <c r="CI541" s="78" cm="1">
        <f t="array" ref="CI541">INDEX($CE$466:$CE$918, ROWS($CE$466:$CE$918) - ROW() + ROW($CE$466))</f>
        <v>1599.35</v>
      </c>
      <c r="CK541">
        <f t="shared" si="73"/>
        <v>-0.90154284652086136</v>
      </c>
      <c r="CL541">
        <f t="shared" si="62"/>
        <v>2</v>
      </c>
      <c r="CM541" t="str">
        <f t="shared" si="79"/>
        <v/>
      </c>
      <c r="CN541">
        <f t="shared" si="63"/>
        <v>44889</v>
      </c>
      <c r="CO541">
        <f t="shared" si="68"/>
        <v>19.733016537968552</v>
      </c>
      <c r="CP541">
        <v>0.29045254380210894</v>
      </c>
      <c r="CQ541" t="s">
        <v>4485</v>
      </c>
      <c r="CR541" s="200">
        <v>13.396860986547088</v>
      </c>
      <c r="CS541" s="212">
        <v>45351</v>
      </c>
      <c r="CT541" s="49">
        <v>45351</v>
      </c>
      <c r="CU541" s="53">
        <v>902.3</v>
      </c>
      <c r="CW541" s="81" cm="1">
        <f t="array" ref="CW541">INDEX($AW$466:$AW$918, ROWS($AW$466:$AW$918) - ROW() + ROW($AW$466))</f>
        <v>44866</v>
      </c>
      <c r="CX541" s="3" cm="1">
        <f t="array" ref="CX541">INDEX($AX$466:$AX$918, ROWS($AX$466:$AX$918) - ROW() + ROW($AX$466))</f>
        <v>44889</v>
      </c>
      <c r="CY541" s="78" cm="1">
        <f t="array" ref="CY541">INDEX($CU$466:$CU$918, ROWS($CU$466:$CU$918) - ROW() + ROW($CU$466))</f>
        <v>391.7</v>
      </c>
      <c r="DA541">
        <f t="shared" si="69"/>
        <v>2.338340953625079</v>
      </c>
      <c r="DB541">
        <f t="shared" si="64"/>
        <v>2</v>
      </c>
      <c r="DC541" t="str">
        <f t="shared" si="80"/>
        <v/>
      </c>
      <c r="DD541">
        <f t="shared" si="42"/>
        <v>44889</v>
      </c>
      <c r="DE541">
        <f t="shared" si="43"/>
        <v>0.25529742149603685</v>
      </c>
      <c r="DF541">
        <v>1.0765239948119267</v>
      </c>
      <c r="DG541" t="s">
        <v>4485</v>
      </c>
      <c r="DH541" s="200">
        <v>3.3363274733735349</v>
      </c>
      <c r="DI541" s="212">
        <v>45351</v>
      </c>
      <c r="DJ541" s="49">
        <v>45351</v>
      </c>
      <c r="DK541" s="53">
        <v>603.54999999999995</v>
      </c>
      <c r="DM541" s="81" cm="1">
        <f t="array" ref="DM541">INDEX($AW$466:$AW$918, ROWS($AW$466:$AW$918) - ROW() + ROW($AW$466))</f>
        <v>44866</v>
      </c>
      <c r="DN541" s="3" cm="1">
        <f t="array" ref="DN541">INDEX($AX$466:$AX$918, ROWS($AX$466:$AX$918) - ROW() + ROW($AX$466))</f>
        <v>44889</v>
      </c>
      <c r="DO541" s="78" cm="1">
        <f t="array" ref="DO541">INDEX($DK$466:$DK$918, ROWS($DK$466:$DK$918) - ROW() + ROW($DK$466))</f>
        <v>306.35000000000002</v>
      </c>
      <c r="DQ541">
        <f t="shared" si="70"/>
        <v>0.22902012105350747</v>
      </c>
      <c r="DR541">
        <f t="shared" si="65"/>
        <v>2</v>
      </c>
      <c r="DS541" t="str">
        <f t="shared" si="81"/>
        <v/>
      </c>
      <c r="DT541">
        <f t="shared" si="71"/>
        <v>44889</v>
      </c>
      <c r="DU541">
        <f t="shared" si="72"/>
        <v>4.5046515423535105</v>
      </c>
      <c r="DV541">
        <v>-0.23316062176165214</v>
      </c>
      <c r="DW541" t="s">
        <v>4485</v>
      </c>
      <c r="DX541" s="200">
        <v>6.2840820566086641</v>
      </c>
    </row>
    <row r="542" spans="1:128" ht="15.75" thickBot="1" x14ac:dyDescent="0.3">
      <c r="A542" s="42">
        <v>45350</v>
      </c>
      <c r="B542" s="35">
        <v>45351</v>
      </c>
      <c r="C542" s="36">
        <v>133.4</v>
      </c>
      <c r="E542" s="81" cm="1">
        <f t="array" ref="E542">INDEX($A$466:$A$918, ROWS($A$466:$A$918) - ROW() + ROW($A$466))</f>
        <v>44867</v>
      </c>
      <c r="F542" s="44" cm="1">
        <f t="array" ref="F542">INDEX($B$466:$B$918, ROWS($B$466:$B$918) - ROW() + ROW($B$466))</f>
        <v>44889</v>
      </c>
      <c r="G542" s="45" cm="1">
        <f t="array" ref="G542">INDEX($C$466:$C$918, ROWS($C$466:$C$918) - ROW() + ROW($C$466))</f>
        <v>185.95</v>
      </c>
      <c r="I542">
        <f t="shared" si="48"/>
        <v>0.37786774628879277</v>
      </c>
      <c r="J542">
        <f t="shared" si="44"/>
        <v>3</v>
      </c>
      <c r="K542" t="str">
        <f t="shared" si="74"/>
        <v/>
      </c>
      <c r="L542" t="str">
        <f t="shared" si="49"/>
        <v/>
      </c>
      <c r="M542" t="str">
        <f t="shared" si="50"/>
        <v/>
      </c>
      <c r="N542">
        <v>0.2960969044414597</v>
      </c>
      <c r="O542" t="s">
        <v>4485</v>
      </c>
      <c r="P542" s="200" t="s">
        <v>4485</v>
      </c>
      <c r="Q542" s="35">
        <v>45350</v>
      </c>
      <c r="R542" s="35">
        <v>45351</v>
      </c>
      <c r="S542" s="37">
        <v>34338</v>
      </c>
      <c r="U542" s="81" cm="1">
        <f t="array" ref="U542">INDEX($Q$466:$Q$918, ROWS($Q$466:$Q$918) - ROW() + ROW($Q$466))</f>
        <v>44867</v>
      </c>
      <c r="V542" s="3" cm="1">
        <f t="array" ref="V542">INDEX($R$466:$R$918, ROWS($R$466:$R$918) - ROW() + ROW($R$466))</f>
        <v>44889</v>
      </c>
      <c r="W542" s="78" cm="1">
        <f t="array" ref="W542">INDEX($S$466:$S$918, ROWS($S$466:$S$918) - ROW() + ROW($S$466))</f>
        <v>50010.1</v>
      </c>
      <c r="Y542">
        <f t="shared" si="51"/>
        <v>-0.25061956787322709</v>
      </c>
      <c r="Z542">
        <f t="shared" si="45"/>
        <v>3</v>
      </c>
      <c r="AA542" t="str">
        <f t="shared" si="75"/>
        <v/>
      </c>
      <c r="AB542" t="str">
        <f t="shared" si="52"/>
        <v/>
      </c>
      <c r="AC542" t="str">
        <f t="shared" si="53"/>
        <v/>
      </c>
      <c r="AD542">
        <v>-0.28902538690825069</v>
      </c>
      <c r="AE542" t="s">
        <v>4485</v>
      </c>
      <c r="AF542" s="200" t="s">
        <v>4485</v>
      </c>
      <c r="AG542" s="35">
        <v>45350</v>
      </c>
      <c r="AH542" s="35">
        <v>45351</v>
      </c>
      <c r="AI542" s="36">
        <v>332.45</v>
      </c>
      <c r="AK542" s="81" cm="1">
        <f t="array" ref="AK542">INDEX($AG$466:$AG$918, ROWS($AG$466:$AG$918) - ROW() + ROW($AG$466))</f>
        <v>44867</v>
      </c>
      <c r="AL542" s="3" cm="1">
        <f t="array" ref="AL542">INDEX($AH$466:$AH$918, ROWS($AH$466:$AH$918) - ROW() + ROW($AH$466))</f>
        <v>44889</v>
      </c>
      <c r="AM542" s="78" cm="1">
        <f t="array" ref="AM542">INDEX($AI$466:$AI$918, ROWS($AI$466:$AI$918) - ROW() + ROW($AI$466))</f>
        <v>181.35</v>
      </c>
      <c r="AO542">
        <f t="shared" si="54"/>
        <v>-0.41186161449752884</v>
      </c>
      <c r="AP542">
        <f t="shared" si="46"/>
        <v>3</v>
      </c>
      <c r="AQ542" t="str">
        <f t="shared" si="76"/>
        <v/>
      </c>
      <c r="AR542" t="str">
        <f t="shared" si="55"/>
        <v/>
      </c>
      <c r="AS542" t="str">
        <f t="shared" si="56"/>
        <v/>
      </c>
      <c r="AT542">
        <v>0.54054054054054823</v>
      </c>
      <c r="AU542" t="s">
        <v>4485</v>
      </c>
      <c r="AV542" s="200" t="s">
        <v>4485</v>
      </c>
      <c r="AW542" s="35">
        <v>45350</v>
      </c>
      <c r="AX542" s="35">
        <v>45351</v>
      </c>
      <c r="AY542" s="36">
        <v>205.5</v>
      </c>
      <c r="BA542" s="81" cm="1">
        <f t="array" ref="BA542">INDEX($AW$466:$AW$918, ROWS($AW$466:$AW$918) - ROW() + ROW($AW$466))</f>
        <v>44867</v>
      </c>
      <c r="BB542" s="3" cm="1">
        <f t="array" ref="BB542">INDEX($AX$466:$AX$918, ROWS($AX$466:$AX$918) - ROW() + ROW($AX$466))</f>
        <v>44889</v>
      </c>
      <c r="BC542" s="78" cm="1">
        <f t="array" ref="BC542">INDEX($AY$466:$AY$918, ROWS($AY$466:$AY$918) - ROW() + ROW($AY$466))</f>
        <v>107.7</v>
      </c>
      <c r="BE542">
        <f t="shared" si="57"/>
        <v>-1.418764302059494</v>
      </c>
      <c r="BF542">
        <f t="shared" si="47"/>
        <v>3</v>
      </c>
      <c r="BG542" t="str">
        <f t="shared" si="77"/>
        <v/>
      </c>
      <c r="BH542" t="str">
        <f t="shared" si="58"/>
        <v/>
      </c>
      <c r="BI542" t="str">
        <f t="shared" si="59"/>
        <v/>
      </c>
      <c r="BJ542">
        <v>0.67751181923090564</v>
      </c>
      <c r="BK542" t="s">
        <v>4485</v>
      </c>
      <c r="BL542" s="200" t="s">
        <v>4485</v>
      </c>
      <c r="BM542" s="212">
        <v>45350</v>
      </c>
      <c r="BN542" s="49">
        <v>45351</v>
      </c>
      <c r="BO542" s="50">
        <v>1540.65</v>
      </c>
      <c r="BQ542" s="81" cm="1">
        <f t="array" ref="BQ542">INDEX($AW$466:$AW$918, ROWS($AW$466:$AW$918) - ROW() + ROW($AW$466))</f>
        <v>44867</v>
      </c>
      <c r="BR542" s="3" cm="1">
        <f t="array" ref="BR542">INDEX($AX$466:$AX$918, ROWS($AX$466:$AX$918) - ROW() + ROW($AX$466))</f>
        <v>44889</v>
      </c>
      <c r="BS542" s="78" cm="1">
        <f t="array" ref="BS542">INDEX($BO$466:$BO$918, ROWS($BO$466:$BO$918) - ROW() + ROW($BO$466))</f>
        <v>1277.45</v>
      </c>
      <c r="BU542">
        <f t="shared" si="66"/>
        <v>0.17644291091593475</v>
      </c>
      <c r="BV542">
        <f t="shared" si="60"/>
        <v>3</v>
      </c>
      <c r="BW542" t="str">
        <f t="shared" si="78"/>
        <v/>
      </c>
      <c r="BX542" t="str">
        <f t="shared" si="61"/>
        <v/>
      </c>
      <c r="BY542" t="str">
        <f t="shared" si="67"/>
        <v/>
      </c>
      <c r="BZ542">
        <v>-0.93171665603062592</v>
      </c>
      <c r="CA542" t="s">
        <v>4485</v>
      </c>
      <c r="CB542" s="200" t="s">
        <v>4485</v>
      </c>
      <c r="CC542" s="212">
        <v>45350</v>
      </c>
      <c r="CD542" s="49">
        <v>45351</v>
      </c>
      <c r="CE542" s="50">
        <v>2012.5</v>
      </c>
      <c r="CG542" s="81" cm="1">
        <f t="array" ref="CG542">INDEX($AW$466:$AW$918, ROWS($AW$466:$AW$918) - ROW() + ROW($AW$466))</f>
        <v>44867</v>
      </c>
      <c r="CH542" s="3" cm="1">
        <f t="array" ref="CH542">INDEX($AX$466:$AX$918, ROWS($AX$466:$AX$918) - ROW() + ROW($AX$466))</f>
        <v>44889</v>
      </c>
      <c r="CI542" s="78" cm="1">
        <f t="array" ref="CI542">INDEX($CE$466:$CE$918, ROWS($CE$466:$CE$918) - ROW() + ROW($CE$466))</f>
        <v>1660.1</v>
      </c>
      <c r="CK542">
        <f t="shared" si="73"/>
        <v>3.7984181073561136</v>
      </c>
      <c r="CL542">
        <f t="shared" si="62"/>
        <v>3</v>
      </c>
      <c r="CM542" t="str">
        <f t="shared" si="79"/>
        <v/>
      </c>
      <c r="CN542" t="str">
        <f t="shared" si="63"/>
        <v/>
      </c>
      <c r="CO542" t="str">
        <f t="shared" si="68"/>
        <v/>
      </c>
      <c r="CP542">
        <v>-0.65396113602391626</v>
      </c>
      <c r="CQ542" t="s">
        <v>4485</v>
      </c>
      <c r="CR542" s="200" t="s">
        <v>4485</v>
      </c>
      <c r="CS542" s="212">
        <v>45350</v>
      </c>
      <c r="CT542" s="49">
        <v>45351</v>
      </c>
      <c r="CU542" s="53">
        <v>896.55</v>
      </c>
      <c r="CW542" s="81" cm="1">
        <f t="array" ref="CW542">INDEX($AW$466:$AW$918, ROWS($AW$466:$AW$918) - ROW() + ROW($AW$466))</f>
        <v>44867</v>
      </c>
      <c r="CX542" s="3" cm="1">
        <f t="array" ref="CX542">INDEX($AX$466:$AX$918, ROWS($AX$466:$AX$918) - ROW() + ROW($AX$466))</f>
        <v>44889</v>
      </c>
      <c r="CY542" s="78" cm="1">
        <f t="array" ref="CY542">INDEX($CU$466:$CU$918, ROWS($CU$466:$CU$918) - ROW() + ROW($CU$466))</f>
        <v>386.95</v>
      </c>
      <c r="DA542">
        <f t="shared" si="69"/>
        <v>-1.2126627521062039</v>
      </c>
      <c r="DB542">
        <f t="shared" si="64"/>
        <v>3</v>
      </c>
      <c r="DC542" t="str">
        <f t="shared" si="80"/>
        <v/>
      </c>
      <c r="DD542" t="str">
        <f t="shared" si="42"/>
        <v/>
      </c>
      <c r="DE542" t="str">
        <f t="shared" si="43"/>
        <v/>
      </c>
      <c r="DF542">
        <v>-1.1548825869369947</v>
      </c>
      <c r="DG542" t="s">
        <v>4485</v>
      </c>
      <c r="DH542" s="200" t="s">
        <v>4485</v>
      </c>
      <c r="DI542" s="212">
        <v>45350</v>
      </c>
      <c r="DJ542" s="49">
        <v>45351</v>
      </c>
      <c r="DK542" s="53">
        <v>607.70000000000005</v>
      </c>
      <c r="DM542" s="81" cm="1">
        <f t="array" ref="DM542">INDEX($AW$466:$AW$918, ROWS($AW$466:$AW$918) - ROW() + ROW($AW$466))</f>
        <v>44867</v>
      </c>
      <c r="DN542" s="3" cm="1">
        <f t="array" ref="DN542">INDEX($AX$466:$AX$918, ROWS($AX$466:$AX$918) - ROW() + ROW($AX$466))</f>
        <v>44889</v>
      </c>
      <c r="DO542" s="78" cm="1">
        <f t="array" ref="DO542">INDEX($DK$466:$DK$918, ROWS($DK$466:$DK$918) - ROW() + ROW($DK$466))</f>
        <v>306.89999999999998</v>
      </c>
      <c r="DQ542">
        <f t="shared" si="70"/>
        <v>0.17953321364450939</v>
      </c>
      <c r="DR542">
        <f t="shared" si="65"/>
        <v>3</v>
      </c>
      <c r="DS542" t="str">
        <f t="shared" si="81"/>
        <v/>
      </c>
      <c r="DT542" t="str">
        <f t="shared" si="71"/>
        <v/>
      </c>
      <c r="DU542" t="str">
        <f t="shared" si="72"/>
        <v/>
      </c>
      <c r="DV542">
        <v>1.116593092703182</v>
      </c>
      <c r="DW542" t="s">
        <v>4485</v>
      </c>
      <c r="DX542" s="200" t="s">
        <v>4485</v>
      </c>
    </row>
    <row r="543" spans="1:128" ht="15.75" thickBot="1" x14ac:dyDescent="0.3">
      <c r="A543" s="42">
        <v>45349</v>
      </c>
      <c r="B543" s="35">
        <v>45351</v>
      </c>
      <c r="C543" s="36">
        <v>136.05000000000001</v>
      </c>
      <c r="E543" s="81" cm="1">
        <f t="array" ref="E543">INDEX($A$466:$A$918, ROWS($A$466:$A$918) - ROW() + ROW($A$466))</f>
        <v>44868</v>
      </c>
      <c r="F543" s="44" cm="1">
        <f t="array" ref="F543">INDEX($B$466:$B$918, ROWS($B$466:$B$918) - ROW() + ROW($B$466))</f>
        <v>44889</v>
      </c>
      <c r="G543" s="45" cm="1">
        <f t="array" ref="G543">INDEX($C$466:$C$918, ROWS($C$466:$C$918) - ROW() + ROW($C$466))</f>
        <v>187.65</v>
      </c>
      <c r="I543">
        <f t="shared" si="48"/>
        <v>0.91422425383168449</v>
      </c>
      <c r="J543">
        <f t="shared" si="44"/>
        <v>4</v>
      </c>
      <c r="K543">
        <f t="shared" si="74"/>
        <v>0.91422425383168449</v>
      </c>
      <c r="L543" t="str">
        <f t="shared" si="49"/>
        <v/>
      </c>
      <c r="M543" t="str">
        <f t="shared" si="50"/>
        <v/>
      </c>
      <c r="N543">
        <v>0.77831454643048226</v>
      </c>
      <c r="O543">
        <v>-0.37145131334570902</v>
      </c>
      <c r="P543" s="200" t="s">
        <v>4485</v>
      </c>
      <c r="Q543" s="35">
        <v>45349</v>
      </c>
      <c r="R543" s="35">
        <v>45351</v>
      </c>
      <c r="S543" s="37">
        <v>35671.25</v>
      </c>
      <c r="U543" s="81" cm="1">
        <f t="array" ref="U543">INDEX($Q$466:$Q$918, ROWS($Q$466:$Q$918) - ROW() + ROW($Q$466))</f>
        <v>44868</v>
      </c>
      <c r="V543" s="3" cm="1">
        <f t="array" ref="V543">INDEX($R$466:$R$918, ROWS($R$466:$R$918) - ROW() + ROW($R$466))</f>
        <v>44889</v>
      </c>
      <c r="W543" s="78" cm="1">
        <f t="array" ref="W543">INDEX($S$466:$S$918, ROWS($S$466:$S$918) - ROW() + ROW($S$466))</f>
        <v>49427.9</v>
      </c>
      <c r="Y543">
        <f t="shared" si="51"/>
        <v>-1.1641648387025763</v>
      </c>
      <c r="Z543">
        <f t="shared" si="45"/>
        <v>4</v>
      </c>
      <c r="AA543">
        <f t="shared" si="75"/>
        <v>-6.9349844618314602</v>
      </c>
      <c r="AB543" t="str">
        <f t="shared" si="52"/>
        <v/>
      </c>
      <c r="AC543" t="str">
        <f t="shared" si="53"/>
        <v/>
      </c>
      <c r="AD543">
        <v>-1.2245646817637394</v>
      </c>
      <c r="AE543">
        <v>-2.6345327842266086</v>
      </c>
      <c r="AF543" s="200" t="s">
        <v>4485</v>
      </c>
      <c r="AG543" s="35">
        <v>45349</v>
      </c>
      <c r="AH543" s="35">
        <v>45351</v>
      </c>
      <c r="AI543" s="36">
        <v>335.05</v>
      </c>
      <c r="AK543" s="81" cm="1">
        <f t="array" ref="AK543">INDEX($AG$466:$AG$918, ROWS($AG$466:$AG$918) - ROW() + ROW($AG$466))</f>
        <v>44868</v>
      </c>
      <c r="AL543" s="3" cm="1">
        <f t="array" ref="AL543">INDEX($AH$466:$AH$918, ROWS($AH$466:$AH$918) - ROW() + ROW($AH$466))</f>
        <v>44889</v>
      </c>
      <c r="AM543" s="78" cm="1">
        <f t="array" ref="AM543">INDEX($AI$466:$AI$918, ROWS($AI$466:$AI$918) - ROW() + ROW($AI$466))</f>
        <v>179.25</v>
      </c>
      <c r="AO543">
        <f t="shared" si="54"/>
        <v>-1.1579818031430904</v>
      </c>
      <c r="AP543">
        <f t="shared" si="46"/>
        <v>4</v>
      </c>
      <c r="AQ543">
        <f t="shared" si="76"/>
        <v>8.3081570996978851</v>
      </c>
      <c r="AR543" t="str">
        <f t="shared" si="55"/>
        <v/>
      </c>
      <c r="AS543" t="str">
        <f t="shared" si="56"/>
        <v/>
      </c>
      <c r="AT543">
        <v>0.36962365591396701</v>
      </c>
      <c r="AU543">
        <v>-0.79707738292927066</v>
      </c>
      <c r="AV543" s="200" t="s">
        <v>4485</v>
      </c>
      <c r="AW543" s="35">
        <v>45349</v>
      </c>
      <c r="AX543" s="35">
        <v>45351</v>
      </c>
      <c r="AY543" s="36">
        <v>205.25</v>
      </c>
      <c r="BA543" s="81" cm="1">
        <f t="array" ref="BA543">INDEX($AW$466:$AW$918, ROWS($AW$466:$AW$918) - ROW() + ROW($AW$466))</f>
        <v>44868</v>
      </c>
      <c r="BB543" s="3" cm="1">
        <f t="array" ref="BB543">INDEX($AX$466:$AX$918, ROWS($AX$466:$AX$918) - ROW() + ROW($AX$466))</f>
        <v>44889</v>
      </c>
      <c r="BC543" s="78" cm="1">
        <f t="array" ref="BC543">INDEX($AY$466:$AY$918, ROWS($AY$466:$AY$918) - ROW() + ROW($AY$466))</f>
        <v>110.4</v>
      </c>
      <c r="BE543">
        <f t="shared" si="57"/>
        <v>2.5069637883008382</v>
      </c>
      <c r="BF543">
        <f t="shared" si="47"/>
        <v>4</v>
      </c>
      <c r="BG543">
        <f t="shared" si="77"/>
        <v>6.5123010130246017</v>
      </c>
      <c r="BH543" t="str">
        <f t="shared" si="58"/>
        <v/>
      </c>
      <c r="BI543" t="str">
        <f t="shared" si="59"/>
        <v/>
      </c>
      <c r="BJ543">
        <v>4.0377149195784741</v>
      </c>
      <c r="BK543">
        <v>5.3662372678250341</v>
      </c>
      <c r="BL543" s="200" t="s">
        <v>4485</v>
      </c>
      <c r="BM543" s="212">
        <v>45349</v>
      </c>
      <c r="BN543" s="49">
        <v>45351</v>
      </c>
      <c r="BO543" s="50">
        <v>1543.75</v>
      </c>
      <c r="BQ543" s="81" cm="1">
        <f t="array" ref="BQ543">INDEX($AW$466:$AW$918, ROWS($AW$466:$AW$918) - ROW() + ROW($AW$466))</f>
        <v>44868</v>
      </c>
      <c r="BR543" s="3" cm="1">
        <f t="array" ref="BR543">INDEX($AX$466:$AX$918, ROWS($AX$466:$AX$918) - ROW() + ROW($AX$466))</f>
        <v>44889</v>
      </c>
      <c r="BS543" s="78" cm="1">
        <f t="array" ref="BS543">INDEX($BO$466:$BO$918, ROWS($BO$466:$BO$918) - ROW() + ROW($BO$466))</f>
        <v>1280.2</v>
      </c>
      <c r="BU543">
        <f t="shared" si="66"/>
        <v>0.21527261340952678</v>
      </c>
      <c r="BV543">
        <f t="shared" si="60"/>
        <v>4</v>
      </c>
      <c r="BW543">
        <f t="shared" si="78"/>
        <v>2.8479614380397709</v>
      </c>
      <c r="BX543" t="str">
        <f t="shared" si="61"/>
        <v/>
      </c>
      <c r="BY543" t="str">
        <f t="shared" si="67"/>
        <v/>
      </c>
      <c r="BZ543">
        <v>-1.8165421283174468</v>
      </c>
      <c r="CA543">
        <v>-0.14412997903564237</v>
      </c>
      <c r="CB543" s="200" t="s">
        <v>4485</v>
      </c>
      <c r="CC543" s="212">
        <v>45349</v>
      </c>
      <c r="CD543" s="49">
        <v>45351</v>
      </c>
      <c r="CE543" s="50">
        <v>2068.4</v>
      </c>
      <c r="CG543" s="81" cm="1">
        <f t="array" ref="CG543">INDEX($AW$466:$AW$918, ROWS($AW$466:$AW$918) - ROW() + ROW($AW$466))</f>
        <v>44868</v>
      </c>
      <c r="CH543" s="3" cm="1">
        <f t="array" ref="CH543">INDEX($AX$466:$AX$918, ROWS($AX$466:$AX$918) - ROW() + ROW($AX$466))</f>
        <v>44889</v>
      </c>
      <c r="CI543" s="78" cm="1">
        <f t="array" ref="CI543">INDEX($CE$466:$CE$918, ROWS($CE$466:$CE$918) - ROW() + ROW($CE$466))</f>
        <v>1747.55</v>
      </c>
      <c r="CK543">
        <f t="shared" si="73"/>
        <v>5.2677549545208153</v>
      </c>
      <c r="CL543">
        <f t="shared" si="62"/>
        <v>4</v>
      </c>
      <c r="CM543">
        <f t="shared" si="79"/>
        <v>13.935976007302125</v>
      </c>
      <c r="CN543" t="str">
        <f t="shared" si="63"/>
        <v/>
      </c>
      <c r="CO543" t="str">
        <f t="shared" si="68"/>
        <v/>
      </c>
      <c r="CP543">
        <v>3.6737508620149297</v>
      </c>
      <c r="CQ543">
        <v>4.5124186311066223</v>
      </c>
      <c r="CR543" s="200" t="s">
        <v>4485</v>
      </c>
      <c r="CS543" s="212">
        <v>45349</v>
      </c>
      <c r="CT543" s="49">
        <v>45351</v>
      </c>
      <c r="CU543" s="53">
        <v>914.65</v>
      </c>
      <c r="CW543" s="81" cm="1">
        <f t="array" ref="CW543">INDEX($AW$466:$AW$918, ROWS($AW$466:$AW$918) - ROW() + ROW($AW$466))</f>
        <v>44868</v>
      </c>
      <c r="CX543" s="3" cm="1">
        <f t="array" ref="CX543">INDEX($AX$466:$AX$918, ROWS($AX$466:$AX$918) - ROW() + ROW($AX$466))</f>
        <v>44889</v>
      </c>
      <c r="CY543" s="78" cm="1">
        <f t="array" ref="CY543">INDEX($CU$466:$CU$918, ROWS($CU$466:$CU$918) - ROW() + ROW($CU$466))</f>
        <v>387.3</v>
      </c>
      <c r="DA543">
        <f t="shared" si="69"/>
        <v>9.0450962656679873E-2</v>
      </c>
      <c r="DB543">
        <f t="shared" si="64"/>
        <v>4</v>
      </c>
      <c r="DC543">
        <f t="shared" si="80"/>
        <v>4.6049966239027711</v>
      </c>
      <c r="DD543" t="str">
        <f t="shared" si="42"/>
        <v/>
      </c>
      <c r="DE543" t="str">
        <f t="shared" si="43"/>
        <v/>
      </c>
      <c r="DF543">
        <v>-0.10385564065947743</v>
      </c>
      <c r="DG543">
        <v>0.32594524119947849</v>
      </c>
      <c r="DH543" s="200" t="s">
        <v>4485</v>
      </c>
      <c r="DI543" s="212">
        <v>45349</v>
      </c>
      <c r="DJ543" s="49">
        <v>45351</v>
      </c>
      <c r="DK543" s="53">
        <v>624.20000000000005</v>
      </c>
      <c r="DM543" s="81" cm="1">
        <f t="array" ref="DM543">INDEX($AW$466:$AW$918, ROWS($AW$466:$AW$918) - ROW() + ROW($AW$466))</f>
        <v>44868</v>
      </c>
      <c r="DN543" s="3" cm="1">
        <f t="array" ref="DN543">INDEX($AX$466:$AX$918, ROWS($AX$466:$AX$918) - ROW() + ROW($AX$466))</f>
        <v>44889</v>
      </c>
      <c r="DO543" s="78" cm="1">
        <f t="array" ref="DO543">INDEX($DK$466:$DK$918, ROWS($DK$466:$DK$918) - ROW() + ROW($DK$466))</f>
        <v>307.10000000000002</v>
      </c>
      <c r="DQ543">
        <f t="shared" si="70"/>
        <v>6.5167807103305789E-2</v>
      </c>
      <c r="DR543">
        <f t="shared" si="65"/>
        <v>4</v>
      </c>
      <c r="DS543">
        <f t="shared" si="81"/>
        <v>2.5718102872411643</v>
      </c>
      <c r="DT543" t="str">
        <f t="shared" si="71"/>
        <v/>
      </c>
      <c r="DU543" t="str">
        <f t="shared" si="72"/>
        <v/>
      </c>
      <c r="DV543">
        <v>0.20544427324088632</v>
      </c>
      <c r="DW543">
        <v>4.192256341789049</v>
      </c>
      <c r="DX543" s="200" t="s">
        <v>4485</v>
      </c>
    </row>
    <row r="544" spans="1:128" ht="15.75" thickBot="1" x14ac:dyDescent="0.3">
      <c r="A544" s="42">
        <v>45348</v>
      </c>
      <c r="B544" s="35">
        <v>45351</v>
      </c>
      <c r="C544" s="36">
        <v>134.94999999999999</v>
      </c>
      <c r="E544" s="81" cm="1">
        <f t="array" ref="E544">INDEX($A$466:$A$918, ROWS($A$466:$A$918) - ROW() + ROW($A$466))</f>
        <v>44869</v>
      </c>
      <c r="F544" s="44" cm="1">
        <f t="array" ref="F544">INDEX($B$466:$B$918, ROWS($B$466:$B$918) - ROW() + ROW($B$466))</f>
        <v>44889</v>
      </c>
      <c r="G544" s="45" cm="1">
        <f t="array" ref="G544">INDEX($C$466:$C$918, ROWS($C$466:$C$918) - ROW() + ROW($C$466))</f>
        <v>189</v>
      </c>
      <c r="I544">
        <f t="shared" si="48"/>
        <v>0.71942446043165154</v>
      </c>
      <c r="J544">
        <f t="shared" si="44"/>
        <v>5</v>
      </c>
      <c r="K544" t="str">
        <f t="shared" si="74"/>
        <v/>
      </c>
      <c r="L544" t="str">
        <f t="shared" si="49"/>
        <v/>
      </c>
      <c r="M544" t="str">
        <f t="shared" si="50"/>
        <v/>
      </c>
      <c r="N544">
        <v>1.2250332889480753</v>
      </c>
      <c r="O544" t="s">
        <v>4485</v>
      </c>
      <c r="P544" s="200" t="s">
        <v>4485</v>
      </c>
      <c r="Q544" s="35">
        <v>45348</v>
      </c>
      <c r="R544" s="35">
        <v>45351</v>
      </c>
      <c r="S544" s="37">
        <v>36126.199999999997</v>
      </c>
      <c r="U544" s="81" cm="1">
        <f t="array" ref="U544">INDEX($Q$466:$Q$918, ROWS($Q$466:$Q$918) - ROW() + ROW($Q$466))</f>
        <v>44869</v>
      </c>
      <c r="V544" s="3" cm="1">
        <f t="array" ref="V544">INDEX($R$466:$R$918, ROWS($R$466:$R$918) - ROW() + ROW($R$466))</f>
        <v>44889</v>
      </c>
      <c r="W544" s="78" cm="1">
        <f t="array" ref="W544">INDEX($S$466:$S$918, ROWS($S$466:$S$918) - ROW() + ROW($S$466))</f>
        <v>49511.75</v>
      </c>
      <c r="Y544">
        <f t="shared" si="51"/>
        <v>0.16964103269610592</v>
      </c>
      <c r="Z544">
        <f t="shared" si="45"/>
        <v>5</v>
      </c>
      <c r="AA544" t="str">
        <f t="shared" si="75"/>
        <v/>
      </c>
      <c r="AB544" t="str">
        <f t="shared" si="52"/>
        <v/>
      </c>
      <c r="AC544" t="str">
        <f t="shared" si="53"/>
        <v/>
      </c>
      <c r="AD544">
        <v>0.22632610745341444</v>
      </c>
      <c r="AE544" t="s">
        <v>4485</v>
      </c>
      <c r="AF544" s="200" t="s">
        <v>4485</v>
      </c>
      <c r="AG544" s="35">
        <v>45348</v>
      </c>
      <c r="AH544" s="35">
        <v>45351</v>
      </c>
      <c r="AI544" s="36">
        <v>337.35</v>
      </c>
      <c r="AK544" s="81" cm="1">
        <f t="array" ref="AK544">INDEX($AG$466:$AG$918, ROWS($AG$466:$AG$918) - ROW() + ROW($AG$466))</f>
        <v>44869</v>
      </c>
      <c r="AL544" s="3" cm="1">
        <f t="array" ref="AL544">INDEX($AH$466:$AH$918, ROWS($AH$466:$AH$918) - ROW() + ROW($AH$466))</f>
        <v>44889</v>
      </c>
      <c r="AM544" s="78" cm="1">
        <f t="array" ref="AM544">INDEX($AI$466:$AI$918, ROWS($AI$466:$AI$918) - ROW() + ROW($AI$466))</f>
        <v>178.25</v>
      </c>
      <c r="AO544">
        <f t="shared" si="54"/>
        <v>-0.55788005578800559</v>
      </c>
      <c r="AP544">
        <f t="shared" si="46"/>
        <v>5</v>
      </c>
      <c r="AQ544" t="str">
        <f t="shared" si="76"/>
        <v/>
      </c>
      <c r="AR544" t="str">
        <f t="shared" si="55"/>
        <v/>
      </c>
      <c r="AS544" t="str">
        <f t="shared" si="56"/>
        <v/>
      </c>
      <c r="AT544">
        <v>1.0378305992634829</v>
      </c>
      <c r="AU544" t="s">
        <v>4485</v>
      </c>
      <c r="AV544" s="200" t="s">
        <v>4485</v>
      </c>
      <c r="AW544" s="35">
        <v>45348</v>
      </c>
      <c r="AX544" s="35">
        <v>45351</v>
      </c>
      <c r="AY544" s="36">
        <v>204.25</v>
      </c>
      <c r="BA544" s="81" cm="1">
        <f t="array" ref="BA544">INDEX($AW$466:$AW$918, ROWS($AW$466:$AW$918) - ROW() + ROW($AW$466))</f>
        <v>44869</v>
      </c>
      <c r="BB544" s="3" cm="1">
        <f t="array" ref="BB544">INDEX($AX$466:$AX$918, ROWS($AX$466:$AX$918) - ROW() + ROW($AX$466))</f>
        <v>44889</v>
      </c>
      <c r="BC544" s="78" cm="1">
        <f t="array" ref="BC544">INDEX($AY$466:$AY$918, ROWS($AY$466:$AY$918) - ROW() + ROW($AY$466))</f>
        <v>109.65</v>
      </c>
      <c r="BE544">
        <f t="shared" si="57"/>
        <v>-0.67934782608695654</v>
      </c>
      <c r="BF544">
        <f t="shared" si="47"/>
        <v>5</v>
      </c>
      <c r="BG544" t="str">
        <f t="shared" si="77"/>
        <v/>
      </c>
      <c r="BH544" t="str">
        <f t="shared" si="58"/>
        <v/>
      </c>
      <c r="BI544" t="str">
        <f t="shared" si="59"/>
        <v/>
      </c>
      <c r="BJ544">
        <v>2.1253154209759457</v>
      </c>
      <c r="BK544" t="s">
        <v>4485</v>
      </c>
      <c r="BL544" s="200" t="s">
        <v>4485</v>
      </c>
      <c r="BM544" s="212">
        <v>45348</v>
      </c>
      <c r="BN544" s="49">
        <v>45351</v>
      </c>
      <c r="BO544" s="50">
        <v>1546.6</v>
      </c>
      <c r="BQ544" s="81" cm="1">
        <f t="array" ref="BQ544">INDEX($AW$466:$AW$918, ROWS($AW$466:$AW$918) - ROW() + ROW($AW$466))</f>
        <v>44869</v>
      </c>
      <c r="BR544" s="3" cm="1">
        <f t="array" ref="BR544">INDEX($AX$466:$AX$918, ROWS($AX$466:$AX$918) - ROW() + ROW($AX$466))</f>
        <v>44889</v>
      </c>
      <c r="BS544" s="78" cm="1">
        <f t="array" ref="BS544">INDEX($BO$466:$BO$918, ROWS($BO$466:$BO$918) - ROW() + ROW($BO$466))</f>
        <v>1272.1500000000001</v>
      </c>
      <c r="BU544">
        <f t="shared" si="66"/>
        <v>-0.62880799875019178</v>
      </c>
      <c r="BV544">
        <f t="shared" si="60"/>
        <v>5</v>
      </c>
      <c r="BW544" t="str">
        <f t="shared" si="78"/>
        <v/>
      </c>
      <c r="BX544" t="str">
        <f t="shared" si="61"/>
        <v/>
      </c>
      <c r="BY544" t="str">
        <f t="shared" si="67"/>
        <v/>
      </c>
      <c r="BZ544">
        <v>-1.1284608319118257</v>
      </c>
      <c r="CA544" t="s">
        <v>4485</v>
      </c>
      <c r="CB544" s="200" t="s">
        <v>4485</v>
      </c>
      <c r="CC544" s="212">
        <v>45348</v>
      </c>
      <c r="CD544" s="49">
        <v>45351</v>
      </c>
      <c r="CE544" s="50">
        <v>2110.3000000000002</v>
      </c>
      <c r="CG544" s="81" cm="1">
        <f t="array" ref="CG544">INDEX($AW$466:$AW$918, ROWS($AW$466:$AW$918) - ROW() + ROW($AW$466))</f>
        <v>44869</v>
      </c>
      <c r="CH544" s="3" cm="1">
        <f t="array" ref="CH544">INDEX($AX$466:$AX$918, ROWS($AX$466:$AX$918) - ROW() + ROW($AX$466))</f>
        <v>44889</v>
      </c>
      <c r="CI544" s="78" cm="1">
        <f t="array" ref="CI544">INDEX($CE$466:$CE$918, ROWS($CE$466:$CE$918) - ROW() + ROW($CE$466))</f>
        <v>1772.2</v>
      </c>
      <c r="CK544">
        <f t="shared" si="73"/>
        <v>1.4105461932419727</v>
      </c>
      <c r="CL544">
        <f t="shared" si="62"/>
        <v>5</v>
      </c>
      <c r="CM544" t="str">
        <f t="shared" si="79"/>
        <v/>
      </c>
      <c r="CN544" t="str">
        <f t="shared" si="63"/>
        <v/>
      </c>
      <c r="CO544" t="str">
        <f t="shared" si="68"/>
        <v/>
      </c>
      <c r="CP544">
        <v>5.3697768640019321</v>
      </c>
      <c r="CQ544" t="s">
        <v>4485</v>
      </c>
      <c r="CR544" s="200" t="s">
        <v>4485</v>
      </c>
      <c r="CS544" s="212">
        <v>45348</v>
      </c>
      <c r="CT544" s="49">
        <v>45351</v>
      </c>
      <c r="CU544" s="53">
        <v>904.25</v>
      </c>
      <c r="CW544" s="81" cm="1">
        <f t="array" ref="CW544">INDEX($AW$466:$AW$918, ROWS($AW$466:$AW$918) - ROW() + ROW($AW$466))</f>
        <v>44869</v>
      </c>
      <c r="CX544" s="3" cm="1">
        <f t="array" ref="CX544">INDEX($AX$466:$AX$918, ROWS($AX$466:$AX$918) - ROW() + ROW($AX$466))</f>
        <v>44889</v>
      </c>
      <c r="CY544" s="78" cm="1">
        <f t="array" ref="CY544">INDEX($CU$466:$CU$918, ROWS($CU$466:$CU$918) - ROW() + ROW($CU$466))</f>
        <v>389.8</v>
      </c>
      <c r="DA544">
        <f t="shared" si="69"/>
        <v>0.64549444874774076</v>
      </c>
      <c r="DB544">
        <f t="shared" si="64"/>
        <v>5</v>
      </c>
      <c r="DC544" t="str">
        <f t="shared" si="80"/>
        <v/>
      </c>
      <c r="DD544" t="str">
        <f t="shared" si="42"/>
        <v/>
      </c>
      <c r="DE544" t="str">
        <f t="shared" si="43"/>
        <v/>
      </c>
      <c r="DF544">
        <v>0.66276803118908678</v>
      </c>
      <c r="DG544" t="s">
        <v>4485</v>
      </c>
      <c r="DH544" s="200" t="s">
        <v>4485</v>
      </c>
      <c r="DI544" s="212">
        <v>45348</v>
      </c>
      <c r="DJ544" s="49">
        <v>45351</v>
      </c>
      <c r="DK544" s="53">
        <v>628.35</v>
      </c>
      <c r="DM544" s="81" cm="1">
        <f t="array" ref="DM544">INDEX($AW$466:$AW$918, ROWS($AW$466:$AW$918) - ROW() + ROW($AW$466))</f>
        <v>44869</v>
      </c>
      <c r="DN544" s="3" cm="1">
        <f t="array" ref="DN544">INDEX($AX$466:$AX$918, ROWS($AX$466:$AX$918) - ROW() + ROW($AX$466))</f>
        <v>44889</v>
      </c>
      <c r="DO544" s="78" cm="1">
        <f t="array" ref="DO544">INDEX($DK$466:$DK$918, ROWS($DK$466:$DK$918) - ROW() + ROW($DK$466))</f>
        <v>302.85000000000002</v>
      </c>
      <c r="DQ544">
        <f t="shared" si="70"/>
        <v>-1.383914034516444</v>
      </c>
      <c r="DR544">
        <f t="shared" si="65"/>
        <v>5</v>
      </c>
      <c r="DS544" t="str">
        <f t="shared" si="81"/>
        <v/>
      </c>
      <c r="DT544" t="str">
        <f t="shared" si="71"/>
        <v/>
      </c>
      <c r="DU544" t="str">
        <f t="shared" si="72"/>
        <v/>
      </c>
      <c r="DV544">
        <v>-0.69195284469502527</v>
      </c>
      <c r="DW544" t="s">
        <v>4485</v>
      </c>
      <c r="DX544" s="200" t="s">
        <v>4485</v>
      </c>
    </row>
    <row r="545" spans="1:128" ht="15.75" thickBot="1" x14ac:dyDescent="0.3">
      <c r="A545" s="42">
        <v>45345</v>
      </c>
      <c r="B545" s="35">
        <v>45351</v>
      </c>
      <c r="C545" s="36">
        <v>135.19999999999999</v>
      </c>
      <c r="E545" s="81" cm="1">
        <f t="array" ref="E545">INDEX($A$466:$A$918, ROWS($A$466:$A$918) - ROW() + ROW($A$466))</f>
        <v>44872</v>
      </c>
      <c r="F545" s="44" cm="1">
        <f t="array" ref="F545">INDEX($B$466:$B$918, ROWS($B$466:$B$918) - ROW() + ROW($B$466))</f>
        <v>44889</v>
      </c>
      <c r="G545" s="45" cm="1">
        <f t="array" ref="G545">INDEX($C$466:$C$918, ROWS($C$466:$C$918) - ROW() + ROW($C$466))</f>
        <v>196.05</v>
      </c>
      <c r="I545">
        <f t="shared" si="48"/>
        <v>3.7301587301587364</v>
      </c>
      <c r="J545">
        <f t="shared" si="44"/>
        <v>1</v>
      </c>
      <c r="K545" t="str">
        <f t="shared" si="74"/>
        <v/>
      </c>
      <c r="L545" t="str">
        <f t="shared" si="49"/>
        <v/>
      </c>
      <c r="M545" t="str">
        <f t="shared" si="50"/>
        <v/>
      </c>
      <c r="N545">
        <v>3.2622993948960741</v>
      </c>
      <c r="O545" t="s">
        <v>4485</v>
      </c>
      <c r="P545" s="200" t="s">
        <v>4485</v>
      </c>
      <c r="Q545" s="35">
        <v>45345</v>
      </c>
      <c r="R545" s="35">
        <v>45351</v>
      </c>
      <c r="S545" s="37">
        <v>36215</v>
      </c>
      <c r="U545" s="81" cm="1">
        <f t="array" ref="U545">INDEX($Q$466:$Q$918, ROWS($Q$466:$Q$918) - ROW() + ROW($Q$466))</f>
        <v>44872</v>
      </c>
      <c r="V545" s="3" cm="1">
        <f t="array" ref="V545">INDEX($R$466:$R$918, ROWS($R$466:$R$918) - ROW() + ROW($R$466))</f>
        <v>44889</v>
      </c>
      <c r="W545" s="78" cm="1">
        <f t="array" ref="W545">INDEX($S$466:$S$918, ROWS($S$466:$S$918) - ROW() + ROW($S$466))</f>
        <v>49701.5</v>
      </c>
      <c r="Y545">
        <f t="shared" si="51"/>
        <v>0.38324236166162579</v>
      </c>
      <c r="Z545">
        <f t="shared" si="45"/>
        <v>1</v>
      </c>
      <c r="AA545" t="str">
        <f t="shared" si="75"/>
        <v/>
      </c>
      <c r="AB545" t="str">
        <f t="shared" si="52"/>
        <v/>
      </c>
      <c r="AC545" t="str">
        <f t="shared" si="53"/>
        <v/>
      </c>
      <c r="AD545">
        <v>0.68288398626980162</v>
      </c>
      <c r="AE545" t="s">
        <v>4485</v>
      </c>
      <c r="AF545" s="200" t="s">
        <v>4485</v>
      </c>
      <c r="AG545" s="35">
        <v>45345</v>
      </c>
      <c r="AH545" s="35">
        <v>45351</v>
      </c>
      <c r="AI545" s="36">
        <v>337.65</v>
      </c>
      <c r="AK545" s="81" cm="1">
        <f t="array" ref="AK545">INDEX($AG$466:$AG$918, ROWS($AG$466:$AG$918) - ROW() + ROW($AG$466))</f>
        <v>44872</v>
      </c>
      <c r="AL545" s="3" cm="1">
        <f t="array" ref="AL545">INDEX($AH$466:$AH$918, ROWS($AH$466:$AH$918) - ROW() + ROW($AH$466))</f>
        <v>44889</v>
      </c>
      <c r="AM545" s="78" cm="1">
        <f t="array" ref="AM545">INDEX($AI$466:$AI$918, ROWS($AI$466:$AI$918) - ROW() + ROW($AI$466))</f>
        <v>176.8</v>
      </c>
      <c r="AO545">
        <f t="shared" si="54"/>
        <v>-0.81346423562411707</v>
      </c>
      <c r="AP545">
        <f t="shared" si="46"/>
        <v>1</v>
      </c>
      <c r="AQ545" t="str">
        <f t="shared" si="76"/>
        <v/>
      </c>
      <c r="AR545" t="str">
        <f t="shared" si="55"/>
        <v/>
      </c>
      <c r="AS545" t="str">
        <f t="shared" si="56"/>
        <v/>
      </c>
      <c r="AT545">
        <v>-3.4459907223326822</v>
      </c>
      <c r="AU545" t="s">
        <v>4485</v>
      </c>
      <c r="AV545" s="200" t="s">
        <v>4485</v>
      </c>
      <c r="AW545" s="35">
        <v>45345</v>
      </c>
      <c r="AX545" s="35">
        <v>45351</v>
      </c>
      <c r="AY545" s="36">
        <v>205.55</v>
      </c>
      <c r="BA545" s="81" cm="1">
        <f t="array" ref="BA545">INDEX($AW$466:$AW$918, ROWS($AW$466:$AW$918) - ROW() + ROW($AW$466))</f>
        <v>44872</v>
      </c>
      <c r="BB545" s="3" cm="1">
        <f t="array" ref="BB545">INDEX($AX$466:$AX$918, ROWS($AX$466:$AX$918) - ROW() + ROW($AX$466))</f>
        <v>44889</v>
      </c>
      <c r="BC545" s="78" cm="1">
        <f t="array" ref="BC545">INDEX($AY$466:$AY$918, ROWS($AY$466:$AY$918) - ROW() + ROW($AY$466))</f>
        <v>110.3</v>
      </c>
      <c r="BE545">
        <f t="shared" si="57"/>
        <v>0.59279525763793106</v>
      </c>
      <c r="BF545">
        <f t="shared" si="47"/>
        <v>1</v>
      </c>
      <c r="BG545" t="str">
        <f t="shared" si="77"/>
        <v/>
      </c>
      <c r="BH545" t="str">
        <f t="shared" si="58"/>
        <v/>
      </c>
      <c r="BI545" t="str">
        <f t="shared" si="59"/>
        <v/>
      </c>
      <c r="BJ545">
        <v>-2.394292674438844</v>
      </c>
      <c r="BK545" t="s">
        <v>4485</v>
      </c>
      <c r="BL545" s="200" t="s">
        <v>4485</v>
      </c>
      <c r="BM545" s="212">
        <v>45345</v>
      </c>
      <c r="BN545" s="49">
        <v>45351</v>
      </c>
      <c r="BO545" s="50">
        <v>1527.85</v>
      </c>
      <c r="BQ545" s="81" cm="1">
        <f t="array" ref="BQ545">INDEX($AW$466:$AW$918, ROWS($AW$466:$AW$918) - ROW() + ROW($AW$466))</f>
        <v>44872</v>
      </c>
      <c r="BR545" s="3" cm="1">
        <f t="array" ref="BR545">INDEX($AX$466:$AX$918, ROWS($AX$466:$AX$918) - ROW() + ROW($AX$466))</f>
        <v>44889</v>
      </c>
      <c r="BS545" s="78" cm="1">
        <f t="array" ref="BS545">INDEX($BO$466:$BO$918, ROWS($BO$466:$BO$918) - ROW() + ROW($BO$466))</f>
        <v>1282.1500000000001</v>
      </c>
      <c r="BU545">
        <f t="shared" si="66"/>
        <v>0.78607082498133085</v>
      </c>
      <c r="BV545">
        <f t="shared" si="60"/>
        <v>1</v>
      </c>
      <c r="BW545" t="str">
        <f t="shared" si="78"/>
        <v/>
      </c>
      <c r="BX545" t="str">
        <f t="shared" si="61"/>
        <v/>
      </c>
      <c r="BY545" t="str">
        <f t="shared" si="67"/>
        <v/>
      </c>
      <c r="BZ545">
        <v>2.4153948241539545</v>
      </c>
      <c r="CA545" t="s">
        <v>4485</v>
      </c>
      <c r="CB545" s="200" t="s">
        <v>4485</v>
      </c>
      <c r="CC545" s="212">
        <v>45345</v>
      </c>
      <c r="CD545" s="49">
        <v>45351</v>
      </c>
      <c r="CE545" s="50">
        <v>2087.8000000000002</v>
      </c>
      <c r="CG545" s="81" cm="1">
        <f t="array" ref="CG545">INDEX($AW$466:$AW$918, ROWS($AW$466:$AW$918) - ROW() + ROW($AW$466))</f>
        <v>44872</v>
      </c>
      <c r="CH545" s="3" cm="1">
        <f t="array" ref="CH545">INDEX($AX$466:$AX$918, ROWS($AX$466:$AX$918) - ROW() + ROW($AX$466))</f>
        <v>44889</v>
      </c>
      <c r="CI545" s="78" cm="1">
        <f t="array" ref="CI545">INDEX($CE$466:$CE$918, ROWS($CE$466:$CE$918) - ROW() + ROW($CE$466))</f>
        <v>1742.15</v>
      </c>
      <c r="CK545">
        <f t="shared" si="73"/>
        <v>-1.6956325471165756</v>
      </c>
      <c r="CL545">
        <f t="shared" si="62"/>
        <v>1</v>
      </c>
      <c r="CM545" t="str">
        <f t="shared" si="79"/>
        <v/>
      </c>
      <c r="CN545" t="str">
        <f t="shared" si="63"/>
        <v/>
      </c>
      <c r="CO545" t="str">
        <f t="shared" si="68"/>
        <v/>
      </c>
      <c r="CP545">
        <v>1.4289813486370211</v>
      </c>
      <c r="CQ545" t="s">
        <v>4485</v>
      </c>
      <c r="CR545" s="200" t="s">
        <v>4485</v>
      </c>
      <c r="CS545" s="212">
        <v>45345</v>
      </c>
      <c r="CT545" s="49">
        <v>45351</v>
      </c>
      <c r="CU545" s="53">
        <v>898.55</v>
      </c>
      <c r="CW545" s="81" cm="1">
        <f t="array" ref="CW545">INDEX($AW$466:$AW$918, ROWS($AW$466:$AW$918) - ROW() + ROW($AW$466))</f>
        <v>44872</v>
      </c>
      <c r="CX545" s="3" cm="1">
        <f t="array" ref="CX545">INDEX($AX$466:$AX$918, ROWS($AX$466:$AX$918) - ROW() + ROW($AX$466))</f>
        <v>44889</v>
      </c>
      <c r="CY545" s="78" cm="1">
        <f t="array" ref="CY545">INDEX($CU$466:$CU$918, ROWS($CU$466:$CU$918) - ROW() + ROW($CU$466))</f>
        <v>399.4</v>
      </c>
      <c r="DA545">
        <f t="shared" si="69"/>
        <v>2.4628014366341624</v>
      </c>
      <c r="DB545">
        <f t="shared" si="64"/>
        <v>1</v>
      </c>
      <c r="DC545" t="str">
        <f t="shared" si="80"/>
        <v/>
      </c>
      <c r="DD545" t="str">
        <f t="shared" si="42"/>
        <v/>
      </c>
      <c r="DE545" t="str">
        <f t="shared" si="43"/>
        <v/>
      </c>
      <c r="DF545">
        <v>2.7110766847405112</v>
      </c>
      <c r="DG545" t="s">
        <v>4485</v>
      </c>
      <c r="DH545" s="200" t="s">
        <v>4485</v>
      </c>
      <c r="DI545" s="212">
        <v>45345</v>
      </c>
      <c r="DJ545" s="49">
        <v>45351</v>
      </c>
      <c r="DK545" s="53">
        <v>618.15</v>
      </c>
      <c r="DM545" s="81" cm="1">
        <f t="array" ref="DM545">INDEX($AW$466:$AW$918, ROWS($AW$466:$AW$918) - ROW() + ROW($AW$466))</f>
        <v>44872</v>
      </c>
      <c r="DN545" s="3" cm="1">
        <f t="array" ref="DN545">INDEX($AX$466:$AX$918, ROWS($AX$466:$AX$918) - ROW() + ROW($AX$466))</f>
        <v>44889</v>
      </c>
      <c r="DO545" s="78" cm="1">
        <f t="array" ref="DO545">INDEX($DK$466:$DK$918, ROWS($DK$466:$DK$918) - ROW() + ROW($DK$466))</f>
        <v>311.75</v>
      </c>
      <c r="DQ545">
        <f t="shared" si="70"/>
        <v>2.9387485553904495</v>
      </c>
      <c r="DR545">
        <f t="shared" si="65"/>
        <v>1</v>
      </c>
      <c r="DS545" t="str">
        <f t="shared" si="81"/>
        <v/>
      </c>
      <c r="DT545" t="str">
        <f t="shared" si="71"/>
        <v/>
      </c>
      <c r="DU545" t="str">
        <f t="shared" si="72"/>
        <v/>
      </c>
      <c r="DV545">
        <v>0.95483870967741635</v>
      </c>
      <c r="DW545" t="s">
        <v>4485</v>
      </c>
      <c r="DX545" s="200" t="s">
        <v>4485</v>
      </c>
    </row>
    <row r="546" spans="1:128" ht="15.75" thickBot="1" x14ac:dyDescent="0.3">
      <c r="A546" s="42">
        <v>45344</v>
      </c>
      <c r="B546" s="35">
        <v>45351</v>
      </c>
      <c r="C546" s="36">
        <v>135.55000000000001</v>
      </c>
      <c r="E546" s="81" cm="1">
        <f t="array" ref="E546">INDEX($A$466:$A$918, ROWS($A$466:$A$918) - ROW() + ROW($A$466))</f>
        <v>44874</v>
      </c>
      <c r="F546" s="44" cm="1">
        <f t="array" ref="F546">INDEX($B$466:$B$918, ROWS($B$466:$B$918) - ROW() + ROW($B$466))</f>
        <v>44889</v>
      </c>
      <c r="G546" s="45" cm="1">
        <f t="array" ref="G546">INDEX($C$466:$C$918, ROWS($C$466:$C$918) - ROW() + ROW($C$466))</f>
        <v>193.6</v>
      </c>
      <c r="I546">
        <f t="shared" si="48"/>
        <v>-1.2496812037745559</v>
      </c>
      <c r="J546">
        <f t="shared" si="44"/>
        <v>3</v>
      </c>
      <c r="K546" t="str">
        <f t="shared" si="74"/>
        <v/>
      </c>
      <c r="L546" t="str">
        <f t="shared" si="49"/>
        <v/>
      </c>
      <c r="M546" t="str">
        <f t="shared" si="50"/>
        <v/>
      </c>
      <c r="N546">
        <v>-1.4777070063694295</v>
      </c>
      <c r="O546" t="s">
        <v>4485</v>
      </c>
      <c r="P546" s="200" t="s">
        <v>4485</v>
      </c>
      <c r="Q546" s="35">
        <v>45344</v>
      </c>
      <c r="R546" s="35">
        <v>45351</v>
      </c>
      <c r="S546" s="37">
        <v>36195.050000000003</v>
      </c>
      <c r="U546" s="81" cm="1">
        <f t="array" ref="U546">INDEX($Q$466:$Q$918, ROWS($Q$466:$Q$918) - ROW() + ROW($Q$466))</f>
        <v>44874</v>
      </c>
      <c r="V546" s="3" cm="1">
        <f t="array" ref="V546">INDEX($R$466:$R$918, ROWS($R$466:$R$918) - ROW() + ROW($R$466))</f>
        <v>44889</v>
      </c>
      <c r="W546" s="78" cm="1">
        <f t="array" ref="W546">INDEX($S$466:$S$918, ROWS($S$466:$S$918) - ROW() + ROW($S$466))</f>
        <v>49328.95</v>
      </c>
      <c r="Y546">
        <f t="shared" si="51"/>
        <v>-0.74957496252628775</v>
      </c>
      <c r="Z546">
        <f t="shared" si="45"/>
        <v>3</v>
      </c>
      <c r="AA546" t="str">
        <f t="shared" si="75"/>
        <v/>
      </c>
      <c r="AB546" t="str">
        <f t="shared" si="52"/>
        <v/>
      </c>
      <c r="AC546" t="str">
        <f t="shared" si="53"/>
        <v/>
      </c>
      <c r="AD546">
        <v>-0.80019767353456361</v>
      </c>
      <c r="AE546" t="s">
        <v>4485</v>
      </c>
      <c r="AF546" s="200" t="s">
        <v>4485</v>
      </c>
      <c r="AG546" s="35">
        <v>45344</v>
      </c>
      <c r="AH546" s="35">
        <v>45351</v>
      </c>
      <c r="AI546" s="36">
        <v>338.75</v>
      </c>
      <c r="AK546" s="81" cm="1">
        <f t="array" ref="AK546">INDEX($AG$466:$AG$918, ROWS($AG$466:$AG$918) - ROW() + ROW($AG$466))</f>
        <v>44874</v>
      </c>
      <c r="AL546" s="3" cm="1">
        <f t="array" ref="AL546">INDEX($AH$466:$AH$918, ROWS($AH$466:$AH$918) - ROW() + ROW($AH$466))</f>
        <v>44889</v>
      </c>
      <c r="AM546" s="78" cm="1">
        <f t="array" ref="AM546">INDEX($AI$466:$AI$918, ROWS($AI$466:$AI$918) - ROW() + ROW($AI$466))</f>
        <v>174.1</v>
      </c>
      <c r="AO546">
        <f t="shared" si="54"/>
        <v>-1.5271493212669778</v>
      </c>
      <c r="AP546">
        <f t="shared" si="46"/>
        <v>3</v>
      </c>
      <c r="AQ546" t="str">
        <f t="shared" si="76"/>
        <v/>
      </c>
      <c r="AR546" t="str">
        <f t="shared" si="55"/>
        <v/>
      </c>
      <c r="AS546" t="str">
        <f t="shared" si="56"/>
        <v/>
      </c>
      <c r="AT546">
        <v>-0.7892930679478225</v>
      </c>
      <c r="AU546" t="s">
        <v>4485</v>
      </c>
      <c r="AV546" s="200" t="s">
        <v>4485</v>
      </c>
      <c r="AW546" s="35">
        <v>45344</v>
      </c>
      <c r="AX546" s="35">
        <v>45351</v>
      </c>
      <c r="AY546" s="36">
        <v>195.4</v>
      </c>
      <c r="BA546" s="81" cm="1">
        <f t="array" ref="BA546">INDEX($AW$466:$AW$918, ROWS($AW$466:$AW$918) - ROW() + ROW($AW$466))</f>
        <v>44874</v>
      </c>
      <c r="BB546" s="3" cm="1">
        <f t="array" ref="BB546">INDEX($AX$466:$AX$918, ROWS($AX$466:$AX$918) - ROW() + ROW($AX$466))</f>
        <v>44889</v>
      </c>
      <c r="BC546" s="78" cm="1">
        <f t="array" ref="BC546">INDEX($AY$466:$AY$918, ROWS($AY$466:$AY$918) - ROW() + ROW($AY$466))</f>
        <v>108.7</v>
      </c>
      <c r="BE546">
        <f t="shared" si="57"/>
        <v>-1.4505893019038933</v>
      </c>
      <c r="BF546">
        <f t="shared" si="47"/>
        <v>3</v>
      </c>
      <c r="BG546" t="str">
        <f t="shared" si="77"/>
        <v/>
      </c>
      <c r="BH546" t="str">
        <f t="shared" si="58"/>
        <v/>
      </c>
      <c r="BI546" t="str">
        <f t="shared" si="59"/>
        <v/>
      </c>
      <c r="BJ546">
        <v>-4.6921239348236856</v>
      </c>
      <c r="BK546" t="s">
        <v>4485</v>
      </c>
      <c r="BL546" s="200" t="s">
        <v>4485</v>
      </c>
      <c r="BM546" s="212">
        <v>45344</v>
      </c>
      <c r="BN546" s="49">
        <v>45351</v>
      </c>
      <c r="BO546" s="50">
        <v>1509.7</v>
      </c>
      <c r="BQ546" s="81" cm="1">
        <f t="array" ref="BQ546">INDEX($AW$466:$AW$918, ROWS($AW$466:$AW$918) - ROW() + ROW($AW$466))</f>
        <v>44874</v>
      </c>
      <c r="BR546" s="3" cm="1">
        <f t="array" ref="BR546">INDEX($AX$466:$AX$918, ROWS($AX$466:$AX$918) - ROW() + ROW($AX$466))</f>
        <v>44889</v>
      </c>
      <c r="BS546" s="78" cm="1">
        <f t="array" ref="BS546">INDEX($BO$466:$BO$918, ROWS($BO$466:$BO$918) - ROW() + ROW($BO$466))</f>
        <v>1266.5</v>
      </c>
      <c r="BU546">
        <f t="shared" si="66"/>
        <v>-1.22060601333698</v>
      </c>
      <c r="BV546">
        <f t="shared" si="60"/>
        <v>3</v>
      </c>
      <c r="BW546" t="str">
        <f t="shared" si="78"/>
        <v/>
      </c>
      <c r="BX546" t="str">
        <f t="shared" si="61"/>
        <v/>
      </c>
      <c r="BY546" t="str">
        <f t="shared" si="67"/>
        <v/>
      </c>
      <c r="BZ546">
        <v>1.0625890890242233</v>
      </c>
      <c r="CA546" t="s">
        <v>4485</v>
      </c>
      <c r="CB546" s="200" t="s">
        <v>4485</v>
      </c>
      <c r="CC546" s="212">
        <v>45344</v>
      </c>
      <c r="CD546" s="49">
        <v>45351</v>
      </c>
      <c r="CE546" s="50">
        <v>2105.9499999999998</v>
      </c>
      <c r="CG546" s="81" cm="1">
        <f t="array" ref="CG546">INDEX($AW$466:$AW$918, ROWS($AW$466:$AW$918) - ROW() + ROW($AW$466))</f>
        <v>44874</v>
      </c>
      <c r="CH546" s="3" cm="1">
        <f t="array" ref="CH546">INDEX($AX$466:$AX$918, ROWS($AX$466:$AX$918) - ROW() + ROW($AX$466))</f>
        <v>44889</v>
      </c>
      <c r="CI546" s="78" cm="1">
        <f t="array" ref="CI546">INDEX($CE$466:$CE$918, ROWS($CE$466:$CE$918) - ROW() + ROW($CE$466))</f>
        <v>1688.25</v>
      </c>
      <c r="CK546">
        <f t="shared" si="73"/>
        <v>-3.0938782538817029</v>
      </c>
      <c r="CL546">
        <f t="shared" si="62"/>
        <v>3</v>
      </c>
      <c r="CM546" t="str">
        <f t="shared" si="79"/>
        <v/>
      </c>
      <c r="CN546" t="str">
        <f t="shared" si="63"/>
        <v/>
      </c>
      <c r="CO546" t="str">
        <f t="shared" si="68"/>
        <v/>
      </c>
      <c r="CP546">
        <v>-1.8133982120629273</v>
      </c>
      <c r="CQ546" t="s">
        <v>4485</v>
      </c>
      <c r="CR546" s="200" t="s">
        <v>4485</v>
      </c>
      <c r="CS546" s="212">
        <v>45344</v>
      </c>
      <c r="CT546" s="49">
        <v>45351</v>
      </c>
      <c r="CU546" s="53">
        <v>894.65</v>
      </c>
      <c r="CW546" s="81" cm="1">
        <f t="array" ref="CW546">INDEX($AW$466:$AW$918, ROWS($AW$466:$AW$918) - ROW() + ROW($AW$466))</f>
        <v>44874</v>
      </c>
      <c r="CX546" s="3" cm="1">
        <f t="array" ref="CX546">INDEX($AX$466:$AX$918, ROWS($AX$466:$AX$918) - ROW() + ROW($AX$466))</f>
        <v>44889</v>
      </c>
      <c r="CY546" s="78" cm="1">
        <f t="array" ref="CY546">INDEX($CU$466:$CU$918, ROWS($CU$466:$CU$918) - ROW() + ROW($CU$466))</f>
        <v>399.6</v>
      </c>
      <c r="DA546">
        <f t="shared" si="69"/>
        <v>5.0075112669014897E-2</v>
      </c>
      <c r="DB546">
        <f t="shared" si="64"/>
        <v>3</v>
      </c>
      <c r="DC546" t="str">
        <f t="shared" si="80"/>
        <v/>
      </c>
      <c r="DD546" t="str">
        <f t="shared" si="42"/>
        <v/>
      </c>
      <c r="DE546" t="str">
        <f t="shared" si="43"/>
        <v/>
      </c>
      <c r="DF546">
        <v>-0.18853695324283559</v>
      </c>
      <c r="DG546" t="s">
        <v>4485</v>
      </c>
      <c r="DH546" s="200" t="s">
        <v>4485</v>
      </c>
      <c r="DI546" s="212">
        <v>45344</v>
      </c>
      <c r="DJ546" s="49">
        <v>45351</v>
      </c>
      <c r="DK546" s="53">
        <v>627.4</v>
      </c>
      <c r="DM546" s="81" cm="1">
        <f t="array" ref="DM546">INDEX($AW$466:$AW$918, ROWS($AW$466:$AW$918) - ROW() + ROW($AW$466))</f>
        <v>44874</v>
      </c>
      <c r="DN546" s="3" cm="1">
        <f t="array" ref="DN546">INDEX($AX$466:$AX$918, ROWS($AX$466:$AX$918) - ROW() + ROW($AX$466))</f>
        <v>44889</v>
      </c>
      <c r="DO546" s="78" cm="1">
        <f t="array" ref="DO546">INDEX($DK$466:$DK$918, ROWS($DK$466:$DK$918) - ROW() + ROW($DK$466))</f>
        <v>308.14999999999998</v>
      </c>
      <c r="DQ546">
        <f t="shared" si="70"/>
        <v>-1.1547714514835679</v>
      </c>
      <c r="DR546">
        <f t="shared" si="65"/>
        <v>3</v>
      </c>
      <c r="DS546" t="str">
        <f t="shared" si="81"/>
        <v/>
      </c>
      <c r="DT546" t="str">
        <f t="shared" si="71"/>
        <v/>
      </c>
      <c r="DU546" t="str">
        <f t="shared" si="72"/>
        <v/>
      </c>
      <c r="DV546">
        <v>0.23006134969326025</v>
      </c>
      <c r="DW546" t="s">
        <v>4485</v>
      </c>
      <c r="DX546" s="200" t="s">
        <v>4485</v>
      </c>
    </row>
    <row r="547" spans="1:128" ht="15.75" thickBot="1" x14ac:dyDescent="0.3">
      <c r="A547" s="42">
        <v>45343</v>
      </c>
      <c r="B547" s="35">
        <v>45351</v>
      </c>
      <c r="C547" s="36">
        <v>133.94999999999999</v>
      </c>
      <c r="E547" s="81" cm="1">
        <f t="array" ref="E547">INDEX($A$466:$A$918, ROWS($A$466:$A$918) - ROW() + ROW($A$466))</f>
        <v>44875</v>
      </c>
      <c r="F547" s="44" cm="1">
        <f t="array" ref="F547">INDEX($B$466:$B$918, ROWS($B$466:$B$918) - ROW() + ROW($B$466))</f>
        <v>44889</v>
      </c>
      <c r="G547" s="45" cm="1">
        <f t="array" ref="G547">INDEX($C$466:$C$918, ROWS($C$466:$C$918) - ROW() + ROW($C$466))</f>
        <v>192.5</v>
      </c>
      <c r="I547">
        <f t="shared" si="48"/>
        <v>-0.56818181818181523</v>
      </c>
      <c r="J547">
        <f t="shared" si="44"/>
        <v>4</v>
      </c>
      <c r="K547">
        <f t="shared" si="74"/>
        <v>3.5224522721161664</v>
      </c>
      <c r="L547" t="str">
        <f t="shared" si="49"/>
        <v/>
      </c>
      <c r="M547" t="str">
        <f t="shared" si="50"/>
        <v/>
      </c>
      <c r="N547">
        <v>-0.36203775536591087</v>
      </c>
      <c r="O547">
        <v>3.4084809447128253</v>
      </c>
      <c r="P547" s="200" t="s">
        <v>4485</v>
      </c>
      <c r="Q547" s="35">
        <v>45343</v>
      </c>
      <c r="R547" s="35">
        <v>45351</v>
      </c>
      <c r="S547" s="37">
        <v>36333.949999999997</v>
      </c>
      <c r="U547" s="81" cm="1">
        <f t="array" ref="U547">INDEX($Q$466:$Q$918, ROWS($Q$466:$Q$918) - ROW() + ROW($Q$466))</f>
        <v>44875</v>
      </c>
      <c r="V547" s="3" cm="1">
        <f t="array" ref="V547">INDEX($R$466:$R$918, ROWS($R$466:$R$918) - ROW() + ROW($R$466))</f>
        <v>44889</v>
      </c>
      <c r="W547" s="78" cm="1">
        <f t="array" ref="W547">INDEX($S$466:$S$918, ROWS($S$466:$S$918) - ROW() + ROW($S$466))</f>
        <v>48953.2</v>
      </c>
      <c r="Y547">
        <f t="shared" si="51"/>
        <v>-0.76172308553091039</v>
      </c>
      <c r="Z547">
        <f t="shared" si="45"/>
        <v>4</v>
      </c>
      <c r="AA547">
        <f t="shared" si="75"/>
        <v>-2.1133730986340789</v>
      </c>
      <c r="AB547" t="str">
        <f t="shared" si="52"/>
        <v/>
      </c>
      <c r="AC547" t="str">
        <f t="shared" si="53"/>
        <v/>
      </c>
      <c r="AD547">
        <v>-1.8463558447766193</v>
      </c>
      <c r="AE547">
        <v>-2.9481885795707763</v>
      </c>
      <c r="AF547" s="200" t="s">
        <v>4485</v>
      </c>
      <c r="AG547" s="35">
        <v>45343</v>
      </c>
      <c r="AH547" s="35">
        <v>45351</v>
      </c>
      <c r="AI547" s="36">
        <v>336.55</v>
      </c>
      <c r="AK547" s="81" cm="1">
        <f t="array" ref="AK547">INDEX($AG$466:$AG$918, ROWS($AG$466:$AG$918) - ROW() + ROW($AG$466))</f>
        <v>44875</v>
      </c>
      <c r="AL547" s="3" cm="1">
        <f t="array" ref="AL547">INDEX($AH$466:$AH$918, ROWS($AH$466:$AH$918) - ROW() + ROW($AH$466))</f>
        <v>44889</v>
      </c>
      <c r="AM547" s="78" cm="1">
        <f t="array" ref="AM547">INDEX($AI$466:$AI$918, ROWS($AI$466:$AI$918) - ROW() + ROW($AI$466))</f>
        <v>173.2</v>
      </c>
      <c r="AO547">
        <f t="shared" si="54"/>
        <v>-0.51694428489374256</v>
      </c>
      <c r="AP547">
        <f t="shared" si="46"/>
        <v>4</v>
      </c>
      <c r="AQ547">
        <f t="shared" si="76"/>
        <v>-4.4940722360077237</v>
      </c>
      <c r="AR547" t="str">
        <f t="shared" si="55"/>
        <v/>
      </c>
      <c r="AS547" t="str">
        <f t="shared" si="56"/>
        <v/>
      </c>
      <c r="AT547">
        <v>-3.0785195434105961</v>
      </c>
      <c r="AU547">
        <v>-5.8467741935483977</v>
      </c>
      <c r="AV547" s="200" t="s">
        <v>4485</v>
      </c>
      <c r="AW547" s="35">
        <v>45343</v>
      </c>
      <c r="AX547" s="35">
        <v>45351</v>
      </c>
      <c r="AY547" s="36">
        <v>188.8</v>
      </c>
      <c r="BA547" s="81" cm="1">
        <f t="array" ref="BA547">INDEX($AW$466:$AW$918, ROWS($AW$466:$AW$918) - ROW() + ROW($AW$466))</f>
        <v>44875</v>
      </c>
      <c r="BB547" s="3" cm="1">
        <f t="array" ref="BB547">INDEX($AX$466:$AX$918, ROWS($AX$466:$AX$918) - ROW() + ROW($AX$466))</f>
        <v>44889</v>
      </c>
      <c r="BC547" s="78" cm="1">
        <f t="array" ref="BC547">INDEX($AY$466:$AY$918, ROWS($AY$466:$AY$918) - ROW() + ROW($AY$466))</f>
        <v>107.1</v>
      </c>
      <c r="BE547">
        <f t="shared" si="57"/>
        <v>-1.4719411223551135</v>
      </c>
      <c r="BF547">
        <f t="shared" si="47"/>
        <v>4</v>
      </c>
      <c r="BG547">
        <f t="shared" si="77"/>
        <v>-0.55710306406686028</v>
      </c>
      <c r="BH547" t="str">
        <f t="shared" si="58"/>
        <v/>
      </c>
      <c r="BI547" t="str">
        <f t="shared" si="59"/>
        <v/>
      </c>
      <c r="BJ547">
        <v>-0.49754966144176149</v>
      </c>
      <c r="BK547">
        <v>-1.6528008874098659</v>
      </c>
      <c r="BL547" s="200" t="s">
        <v>4485</v>
      </c>
      <c r="BM547" s="212">
        <v>45343</v>
      </c>
      <c r="BN547" s="49">
        <v>45351</v>
      </c>
      <c r="BO547" s="50">
        <v>1502</v>
      </c>
      <c r="BQ547" s="81" cm="1">
        <f t="array" ref="BQ547">INDEX($AW$466:$AW$918, ROWS($AW$466:$AW$918) - ROW() + ROW($AW$466))</f>
        <v>44875</v>
      </c>
      <c r="BR547" s="3" cm="1">
        <f t="array" ref="BR547">INDEX($AX$466:$AX$918, ROWS($AX$466:$AX$918) - ROW() + ROW($AX$466))</f>
        <v>44889</v>
      </c>
      <c r="BS547" s="78" cm="1">
        <f t="array" ref="BS547">INDEX($BO$466:$BO$918, ROWS($BO$466:$BO$918) - ROW() + ROW($BO$466))</f>
        <v>1243.75</v>
      </c>
      <c r="BU547">
        <f t="shared" si="66"/>
        <v>-1.796288985392815</v>
      </c>
      <c r="BV547">
        <f t="shared" si="60"/>
        <v>4</v>
      </c>
      <c r="BW547">
        <f t="shared" si="78"/>
        <v>-2.6380680261458407</v>
      </c>
      <c r="BX547" t="str">
        <f t="shared" si="61"/>
        <v/>
      </c>
      <c r="BY547" t="str">
        <f t="shared" si="67"/>
        <v/>
      </c>
      <c r="BZ547">
        <v>-4.1159122964482657</v>
      </c>
      <c r="CA547">
        <v>-3.6588508116464942</v>
      </c>
      <c r="CB547" s="200" t="s">
        <v>4485</v>
      </c>
      <c r="CC547" s="212">
        <v>45343</v>
      </c>
      <c r="CD547" s="49">
        <v>45351</v>
      </c>
      <c r="CE547" s="50">
        <v>2086.35</v>
      </c>
      <c r="CG547" s="81" cm="1">
        <f t="array" ref="CG547">INDEX($AW$466:$AW$918, ROWS($AW$466:$AW$918) - ROW() + ROW($AW$466))</f>
        <v>44875</v>
      </c>
      <c r="CH547" s="3" cm="1">
        <f t="array" ref="CH547">INDEX($AX$466:$AX$918, ROWS($AX$466:$AX$918) - ROW() + ROW($AX$466))</f>
        <v>44889</v>
      </c>
      <c r="CI547" s="78" cm="1">
        <f t="array" ref="CI547">INDEX($CE$466:$CE$918, ROWS($CE$466:$CE$918) - ROW() + ROW($CE$466))</f>
        <v>1674.95</v>
      </c>
      <c r="CK547">
        <f t="shared" si="73"/>
        <v>-0.78779801569672459</v>
      </c>
      <c r="CL547">
        <f t="shared" si="62"/>
        <v>4</v>
      </c>
      <c r="CM547">
        <f t="shared" si="79"/>
        <v>0.89452442623939132</v>
      </c>
      <c r="CN547" t="str">
        <f t="shared" si="63"/>
        <v/>
      </c>
      <c r="CO547" t="str">
        <f t="shared" si="68"/>
        <v/>
      </c>
      <c r="CP547">
        <v>-3.0915953554038014</v>
      </c>
      <c r="CQ547">
        <v>5.4291267005203521</v>
      </c>
      <c r="CR547" s="200" t="s">
        <v>4485</v>
      </c>
      <c r="CS547" s="212">
        <v>45343</v>
      </c>
      <c r="CT547" s="49">
        <v>45351</v>
      </c>
      <c r="CU547" s="53">
        <v>885.9</v>
      </c>
      <c r="CW547" s="81" cm="1">
        <f t="array" ref="CW547">INDEX($AW$466:$AW$918, ROWS($AW$466:$AW$918) - ROW() + ROW($AW$466))</f>
        <v>44875</v>
      </c>
      <c r="CX547" s="3" cm="1">
        <f t="array" ref="CX547">INDEX($AX$466:$AX$918, ROWS($AX$466:$AX$918) - ROW() + ROW($AX$466))</f>
        <v>44889</v>
      </c>
      <c r="CY547" s="78" cm="1">
        <f t="array" ref="CY547">INDEX($CU$466:$CU$918, ROWS($CU$466:$CU$918) - ROW() + ROW($CU$466))</f>
        <v>393.8</v>
      </c>
      <c r="DA547">
        <f t="shared" si="69"/>
        <v>-1.451451451451454</v>
      </c>
      <c r="DB547">
        <f t="shared" si="64"/>
        <v>4</v>
      </c>
      <c r="DC547">
        <f t="shared" si="80"/>
        <v>1.7702545548520541</v>
      </c>
      <c r="DD547" t="str">
        <f t="shared" si="42"/>
        <v/>
      </c>
      <c r="DE547" t="str">
        <f t="shared" si="43"/>
        <v/>
      </c>
      <c r="DF547">
        <v>-1.485958947235873</v>
      </c>
      <c r="DG547">
        <v>1.5578346098922498</v>
      </c>
      <c r="DH547" s="200" t="s">
        <v>4485</v>
      </c>
      <c r="DI547" s="212">
        <v>45343</v>
      </c>
      <c r="DJ547" s="49">
        <v>45351</v>
      </c>
      <c r="DK547" s="53">
        <v>634.70000000000005</v>
      </c>
      <c r="DM547" s="81" cm="1">
        <f t="array" ref="DM547">INDEX($AW$466:$AW$918, ROWS($AW$466:$AW$918) - ROW() + ROW($AW$466))</f>
        <v>44875</v>
      </c>
      <c r="DN547" s="3" cm="1">
        <f t="array" ref="DN547">INDEX($AX$466:$AX$918, ROWS($AX$466:$AX$918) - ROW() + ROW($AX$466))</f>
        <v>44889</v>
      </c>
      <c r="DO547" s="78" cm="1">
        <f t="array" ref="DO547">INDEX($DK$466:$DK$918, ROWS($DK$466:$DK$918) - ROW() + ROW($DK$466))</f>
        <v>307.2</v>
      </c>
      <c r="DQ547">
        <f t="shared" si="70"/>
        <v>-0.30829141651792591</v>
      </c>
      <c r="DR547">
        <f t="shared" si="65"/>
        <v>4</v>
      </c>
      <c r="DS547">
        <f t="shared" si="81"/>
        <v>9.7751710654940163E-2</v>
      </c>
      <c r="DT547" t="str">
        <f t="shared" si="71"/>
        <v/>
      </c>
      <c r="DU547" t="str">
        <f t="shared" si="72"/>
        <v/>
      </c>
      <c r="DV547">
        <v>-0.12751849018107625</v>
      </c>
      <c r="DW547">
        <v>0.56497175141244105</v>
      </c>
      <c r="DX547" s="200" t="s">
        <v>4485</v>
      </c>
    </row>
    <row r="548" spans="1:128" ht="15.75" thickBot="1" x14ac:dyDescent="0.3">
      <c r="A548" s="42">
        <v>45342</v>
      </c>
      <c r="B548" s="35">
        <v>45351</v>
      </c>
      <c r="C548" s="36">
        <v>136.69999999999999</v>
      </c>
      <c r="E548" s="81" cm="1">
        <f t="array" ref="E548">INDEX($A$466:$A$918, ROWS($A$466:$A$918) - ROW() + ROW($A$466))</f>
        <v>44876</v>
      </c>
      <c r="F548" s="44" cm="1">
        <f t="array" ref="F548">INDEX($B$466:$B$918, ROWS($B$466:$B$918) - ROW() + ROW($B$466))</f>
        <v>44889</v>
      </c>
      <c r="G548" s="45" cm="1">
        <f t="array" ref="G548">INDEX($C$466:$C$918, ROWS($C$466:$C$918) - ROW() + ROW($C$466))</f>
        <v>190.7</v>
      </c>
      <c r="I548">
        <f t="shared" si="48"/>
        <v>-0.93506493506494093</v>
      </c>
      <c r="J548">
        <f t="shared" si="44"/>
        <v>5</v>
      </c>
      <c r="K548" t="str">
        <f t="shared" si="74"/>
        <v/>
      </c>
      <c r="L548" t="str">
        <f t="shared" si="49"/>
        <v/>
      </c>
      <c r="M548" t="str">
        <f t="shared" si="50"/>
        <v/>
      </c>
      <c r="N548">
        <v>-1.5312743316896014</v>
      </c>
      <c r="O548" t="s">
        <v>4485</v>
      </c>
      <c r="P548" s="200" t="s">
        <v>4485</v>
      </c>
      <c r="Q548" s="35">
        <v>45342</v>
      </c>
      <c r="R548" s="35">
        <v>45351</v>
      </c>
      <c r="S548" s="37">
        <v>36479.75</v>
      </c>
      <c r="U548" s="81" cm="1">
        <f t="array" ref="U548">INDEX($Q$466:$Q$918, ROWS($Q$466:$Q$918) - ROW() + ROW($Q$466))</f>
        <v>44876</v>
      </c>
      <c r="V548" s="3" cm="1">
        <f t="array" ref="V548">INDEX($R$466:$R$918, ROWS($R$466:$R$918) - ROW() + ROW($R$466))</f>
        <v>44889</v>
      </c>
      <c r="W548" s="78" cm="1">
        <f t="array" ref="W548">INDEX($S$466:$S$918, ROWS($S$466:$S$918) - ROW() + ROW($S$466))</f>
        <v>47586.3</v>
      </c>
      <c r="Y548">
        <f t="shared" si="51"/>
        <v>-2.7922587287449936</v>
      </c>
      <c r="Z548">
        <f t="shared" si="45"/>
        <v>5</v>
      </c>
      <c r="AA548" t="str">
        <f t="shared" si="75"/>
        <v/>
      </c>
      <c r="AB548" t="str">
        <f t="shared" si="52"/>
        <v/>
      </c>
      <c r="AC548" t="str">
        <f t="shared" si="53"/>
        <v/>
      </c>
      <c r="AD548">
        <v>-2.2707845312949462</v>
      </c>
      <c r="AE548" t="s">
        <v>4485</v>
      </c>
      <c r="AF548" s="200" t="s">
        <v>4485</v>
      </c>
      <c r="AG548" s="35">
        <v>45342</v>
      </c>
      <c r="AH548" s="35">
        <v>45351</v>
      </c>
      <c r="AI548" s="36">
        <v>345.3</v>
      </c>
      <c r="AK548" s="81" cm="1">
        <f t="array" ref="AK548">INDEX($AG$466:$AG$918, ROWS($AG$466:$AG$918) - ROW() + ROW($AG$466))</f>
        <v>44876</v>
      </c>
      <c r="AL548" s="3" cm="1">
        <f t="array" ref="AL548">INDEX($AH$466:$AH$918, ROWS($AH$466:$AH$918) - ROW() + ROW($AH$466))</f>
        <v>44889</v>
      </c>
      <c r="AM548" s="78" cm="1">
        <f t="array" ref="AM548">INDEX($AI$466:$AI$918, ROWS($AI$466:$AI$918) - ROW() + ROW($AI$466))</f>
        <v>172.4</v>
      </c>
      <c r="AO548">
        <f t="shared" si="54"/>
        <v>-0.46189376443417035</v>
      </c>
      <c r="AP548">
        <f t="shared" si="46"/>
        <v>5</v>
      </c>
      <c r="AQ548" t="str">
        <f t="shared" si="76"/>
        <v/>
      </c>
      <c r="AR548" t="str">
        <f t="shared" si="55"/>
        <v/>
      </c>
      <c r="AS548" t="str">
        <f t="shared" si="56"/>
        <v/>
      </c>
      <c r="AT548">
        <v>-8.2084225553176307</v>
      </c>
      <c r="AU548" t="s">
        <v>4485</v>
      </c>
      <c r="AV548" s="200" t="s">
        <v>4485</v>
      </c>
      <c r="AW548" s="35">
        <v>45342</v>
      </c>
      <c r="AX548" s="35">
        <v>45351</v>
      </c>
      <c r="AY548" s="36">
        <v>191.25</v>
      </c>
      <c r="BA548" s="81" cm="1">
        <f t="array" ref="BA548">INDEX($AW$466:$AW$918, ROWS($AW$466:$AW$918) - ROW() + ROW($AW$466))</f>
        <v>44876</v>
      </c>
      <c r="BB548" s="3" cm="1">
        <f t="array" ref="BB548">INDEX($AX$466:$AX$918, ROWS($AX$466:$AX$918) - ROW() + ROW($AX$466))</f>
        <v>44889</v>
      </c>
      <c r="BC548" s="78" cm="1">
        <f t="array" ref="BC548">INDEX($AY$466:$AY$918, ROWS($AY$466:$AY$918) - ROW() + ROW($AY$466))</f>
        <v>107.8</v>
      </c>
      <c r="BE548">
        <f t="shared" si="57"/>
        <v>0.65359477124183274</v>
      </c>
      <c r="BF548">
        <f t="shared" si="47"/>
        <v>5</v>
      </c>
      <c r="BG548" t="str">
        <f t="shared" si="77"/>
        <v/>
      </c>
      <c r="BH548" t="str">
        <f t="shared" si="58"/>
        <v/>
      </c>
      <c r="BI548" t="str">
        <f t="shared" si="59"/>
        <v/>
      </c>
      <c r="BJ548">
        <v>4.5680126325287613</v>
      </c>
      <c r="BK548" t="s">
        <v>4485</v>
      </c>
      <c r="BL548" s="200" t="s">
        <v>4485</v>
      </c>
      <c r="BM548" s="212">
        <v>45342</v>
      </c>
      <c r="BN548" s="49">
        <v>45351</v>
      </c>
      <c r="BO548" s="50">
        <v>1513.15</v>
      </c>
      <c r="BQ548" s="81" cm="1">
        <f t="array" ref="BQ548">INDEX($AW$466:$AW$918, ROWS($AW$466:$AW$918) - ROW() + ROW($AW$466))</f>
        <v>44876</v>
      </c>
      <c r="BR548" s="3" cm="1">
        <f t="array" ref="BR548">INDEX($AX$466:$AX$918, ROWS($AX$466:$AX$918) - ROW() + ROW($AX$466))</f>
        <v>44889</v>
      </c>
      <c r="BS548" s="78" cm="1">
        <f t="array" ref="BS548">INDEX($BO$466:$BO$918, ROWS($BO$466:$BO$918) - ROW() + ROW($BO$466))</f>
        <v>1255.0999999999999</v>
      </c>
      <c r="BU548">
        <f t="shared" si="66"/>
        <v>0.91256281407034434</v>
      </c>
      <c r="BV548">
        <f t="shared" si="60"/>
        <v>5</v>
      </c>
      <c r="BW548" t="str">
        <f t="shared" si="78"/>
        <v/>
      </c>
      <c r="BX548" t="str">
        <f t="shared" si="61"/>
        <v/>
      </c>
      <c r="BY548" t="str">
        <f t="shared" si="67"/>
        <v/>
      </c>
      <c r="BZ548">
        <v>6.7932602300080331</v>
      </c>
      <c r="CA548" t="s">
        <v>4485</v>
      </c>
      <c r="CB548" s="200" t="s">
        <v>4485</v>
      </c>
      <c r="CC548" s="212">
        <v>45342</v>
      </c>
      <c r="CD548" s="49">
        <v>45351</v>
      </c>
      <c r="CE548" s="50">
        <v>2088.85</v>
      </c>
      <c r="CG548" s="81" cm="1">
        <f t="array" ref="CG548">INDEX($AW$466:$AW$918, ROWS($AW$466:$AW$918) - ROW() + ROW($AW$466))</f>
        <v>44876</v>
      </c>
      <c r="CH548" s="3" cm="1">
        <f t="array" ref="CH548">INDEX($AX$466:$AX$918, ROWS($AX$466:$AX$918) - ROW() + ROW($AX$466))</f>
        <v>44889</v>
      </c>
      <c r="CI548" s="78" cm="1">
        <f t="array" ref="CI548">INDEX($CE$466:$CE$918, ROWS($CE$466:$CE$918) - ROW() + ROW($CE$466))</f>
        <v>1696.7</v>
      </c>
      <c r="CK548">
        <f t="shared" si="73"/>
        <v>1.2985462252604556</v>
      </c>
      <c r="CL548">
        <f t="shared" si="62"/>
        <v>5</v>
      </c>
      <c r="CM548" t="str">
        <f t="shared" si="79"/>
        <v/>
      </c>
      <c r="CN548" t="str">
        <f t="shared" si="63"/>
        <v/>
      </c>
      <c r="CO548" t="str">
        <f t="shared" si="68"/>
        <v/>
      </c>
      <c r="CP548">
        <v>-0.82059820419813012</v>
      </c>
      <c r="CQ548" t="s">
        <v>4485</v>
      </c>
      <c r="CR548" s="200" t="s">
        <v>4485</v>
      </c>
      <c r="CS548" s="212">
        <v>45342</v>
      </c>
      <c r="CT548" s="49">
        <v>45351</v>
      </c>
      <c r="CU548" s="53">
        <v>863.85</v>
      </c>
      <c r="CW548" s="81" cm="1">
        <f t="array" ref="CW548">INDEX($AW$466:$AW$918, ROWS($AW$466:$AW$918) - ROW() + ROW($AW$466))</f>
        <v>44876</v>
      </c>
      <c r="CX548" s="3" cm="1">
        <f t="array" ref="CX548">INDEX($AX$466:$AX$918, ROWS($AX$466:$AX$918) - ROW() + ROW($AX$466))</f>
        <v>44889</v>
      </c>
      <c r="CY548" s="78" cm="1">
        <f t="array" ref="CY548">INDEX($CU$466:$CU$918, ROWS($CU$466:$CU$918) - ROW() + ROW($CU$466))</f>
        <v>403.05</v>
      </c>
      <c r="DA548">
        <f t="shared" si="69"/>
        <v>2.3489080751650584</v>
      </c>
      <c r="DB548">
        <f t="shared" si="64"/>
        <v>5</v>
      </c>
      <c r="DC548" t="str">
        <f t="shared" si="80"/>
        <v/>
      </c>
      <c r="DD548" t="str">
        <f t="shared" si="42"/>
        <v/>
      </c>
      <c r="DE548" t="str">
        <f t="shared" si="43"/>
        <v/>
      </c>
      <c r="DF548">
        <v>2.4031701393327456</v>
      </c>
      <c r="DG548" t="s">
        <v>4485</v>
      </c>
      <c r="DH548" s="200" t="s">
        <v>4485</v>
      </c>
      <c r="DI548" s="212">
        <v>45342</v>
      </c>
      <c r="DJ548" s="49">
        <v>45351</v>
      </c>
      <c r="DK548" s="53">
        <v>661.35</v>
      </c>
      <c r="DM548" s="81" cm="1">
        <f t="array" ref="DM548">INDEX($AW$466:$AW$918, ROWS($AW$466:$AW$918) - ROW() + ROW($AW$466))</f>
        <v>44876</v>
      </c>
      <c r="DN548" s="3" cm="1">
        <f t="array" ref="DN548">INDEX($AX$466:$AX$918, ROWS($AX$466:$AX$918) - ROW() + ROW($AX$466))</f>
        <v>44889</v>
      </c>
      <c r="DO548" s="78" cm="1">
        <f t="array" ref="DO548">INDEX($DK$466:$DK$918, ROWS($DK$466:$DK$918) - ROW() + ROW($DK$466))</f>
        <v>310.5</v>
      </c>
      <c r="DQ548">
        <f t="shared" si="70"/>
        <v>1.0742187500000038</v>
      </c>
      <c r="DR548">
        <f t="shared" si="65"/>
        <v>5</v>
      </c>
      <c r="DS548" t="str">
        <f t="shared" si="81"/>
        <v/>
      </c>
      <c r="DT548" t="str">
        <f t="shared" si="71"/>
        <v/>
      </c>
      <c r="DU548" t="str">
        <f t="shared" si="72"/>
        <v/>
      </c>
      <c r="DV548">
        <v>0.91930541368742735</v>
      </c>
      <c r="DW548" t="s">
        <v>4485</v>
      </c>
      <c r="DX548" s="200" t="s">
        <v>4485</v>
      </c>
    </row>
    <row r="549" spans="1:128" ht="15.75" thickBot="1" x14ac:dyDescent="0.3">
      <c r="A549" s="42">
        <v>45341</v>
      </c>
      <c r="B549" s="35">
        <v>45351</v>
      </c>
      <c r="C549" s="36">
        <v>137.94999999999999</v>
      </c>
      <c r="E549" s="81" cm="1">
        <f t="array" ref="E549">INDEX($A$466:$A$918, ROWS($A$466:$A$918) - ROW() + ROW($A$466))</f>
        <v>44879</v>
      </c>
      <c r="F549" s="44" cm="1">
        <f t="array" ref="F549">INDEX($B$466:$B$918, ROWS($B$466:$B$918) - ROW() + ROW($B$466))</f>
        <v>44889</v>
      </c>
      <c r="G549" s="45" cm="1">
        <f t="array" ref="G549">INDEX($C$466:$C$918, ROWS($C$466:$C$918) - ROW() + ROW($C$466))</f>
        <v>185.85</v>
      </c>
      <c r="I549">
        <f t="shared" si="48"/>
        <v>-2.5432616675406368</v>
      </c>
      <c r="J549">
        <f t="shared" si="44"/>
        <v>1</v>
      </c>
      <c r="K549" t="str">
        <f t="shared" si="74"/>
        <v/>
      </c>
      <c r="L549" t="str">
        <f t="shared" si="49"/>
        <v/>
      </c>
      <c r="M549" t="str">
        <f t="shared" si="50"/>
        <v/>
      </c>
      <c r="N549">
        <v>-2.6884554559831284</v>
      </c>
      <c r="O549" t="s">
        <v>4485</v>
      </c>
      <c r="P549" s="200" t="s">
        <v>4485</v>
      </c>
      <c r="Q549" s="35">
        <v>45341</v>
      </c>
      <c r="R549" s="35">
        <v>45351</v>
      </c>
      <c r="S549" s="37">
        <v>36804.5</v>
      </c>
      <c r="U549" s="81" cm="1">
        <f t="array" ref="U549">INDEX($Q$466:$Q$918, ROWS($Q$466:$Q$918) - ROW() + ROW($Q$466))</f>
        <v>44879</v>
      </c>
      <c r="V549" s="3" cm="1">
        <f t="array" ref="V549">INDEX($R$466:$R$918, ROWS($R$466:$R$918) - ROW() + ROW($R$466))</f>
        <v>44889</v>
      </c>
      <c r="W549" s="78" cm="1">
        <f t="array" ref="W549">INDEX($S$466:$S$918, ROWS($S$466:$S$918) - ROW() + ROW($S$466))</f>
        <v>47064.800000000003</v>
      </c>
      <c r="Y549">
        <f t="shared" si="51"/>
        <v>-1.0959036529421282</v>
      </c>
      <c r="Z549">
        <f t="shared" si="45"/>
        <v>1</v>
      </c>
      <c r="AA549" t="str">
        <f t="shared" si="75"/>
        <v/>
      </c>
      <c r="AB549" t="str">
        <f t="shared" si="52"/>
        <v/>
      </c>
      <c r="AC549" t="str">
        <f t="shared" si="53"/>
        <v/>
      </c>
      <c r="AD549">
        <v>-1.5074357297696308</v>
      </c>
      <c r="AE549" t="s">
        <v>4485</v>
      </c>
      <c r="AF549" s="200" t="s">
        <v>4485</v>
      </c>
      <c r="AG549" s="35">
        <v>45341</v>
      </c>
      <c r="AH549" s="35">
        <v>45351</v>
      </c>
      <c r="AI549" s="36">
        <v>338.7</v>
      </c>
      <c r="AK549" s="81" cm="1">
        <f t="array" ref="AK549">INDEX($AG$466:$AG$918, ROWS($AG$466:$AG$918) - ROW() + ROW($AG$466))</f>
        <v>44879</v>
      </c>
      <c r="AL549" s="3" cm="1">
        <f t="array" ref="AL549">INDEX($AH$466:$AH$918, ROWS($AH$466:$AH$918) - ROW() + ROW($AH$466))</f>
        <v>44889</v>
      </c>
      <c r="AM549" s="78" cm="1">
        <f t="array" ref="AM549">INDEX($AI$466:$AI$918, ROWS($AI$466:$AI$918) - ROW() + ROW($AI$466))</f>
        <v>172.4</v>
      </c>
      <c r="AO549">
        <f t="shared" si="54"/>
        <v>0</v>
      </c>
      <c r="AP549">
        <f t="shared" si="46"/>
        <v>1</v>
      </c>
      <c r="AQ549" t="str">
        <f t="shared" si="76"/>
        <v/>
      </c>
      <c r="AR549" t="str">
        <f t="shared" si="55"/>
        <v/>
      </c>
      <c r="AS549" t="str">
        <f t="shared" si="56"/>
        <v/>
      </c>
      <c r="AT549">
        <v>-2.6827371695178761</v>
      </c>
      <c r="AU549" t="s">
        <v>4485</v>
      </c>
      <c r="AV549" s="200" t="s">
        <v>4485</v>
      </c>
      <c r="AW549" s="35">
        <v>45341</v>
      </c>
      <c r="AX549" s="35">
        <v>45351</v>
      </c>
      <c r="AY549" s="36">
        <v>189.35</v>
      </c>
      <c r="BA549" s="81" cm="1">
        <f t="array" ref="BA549">INDEX($AW$466:$AW$918, ROWS($AW$466:$AW$918) - ROW() + ROW($AW$466))</f>
        <v>44879</v>
      </c>
      <c r="BB549" s="3" cm="1">
        <f t="array" ref="BB549">INDEX($AX$466:$AX$918, ROWS($AX$466:$AX$918) - ROW() + ROW($AX$466))</f>
        <v>44889</v>
      </c>
      <c r="BC549" s="78" cm="1">
        <f t="array" ref="BC549">INDEX($AY$466:$AY$918, ROWS($AY$466:$AY$918) - ROW() + ROW($AY$466))</f>
        <v>107.15</v>
      </c>
      <c r="BE549">
        <f t="shared" si="57"/>
        <v>-0.60296846011130933</v>
      </c>
      <c r="BF549">
        <f t="shared" si="47"/>
        <v>1</v>
      </c>
      <c r="BG549" t="str">
        <f t="shared" si="77"/>
        <v/>
      </c>
      <c r="BH549" t="str">
        <f t="shared" si="58"/>
        <v/>
      </c>
      <c r="BI549" t="str">
        <f t="shared" si="59"/>
        <v/>
      </c>
      <c r="BJ549">
        <v>-0.90245568618992422</v>
      </c>
      <c r="BK549" t="s">
        <v>4485</v>
      </c>
      <c r="BL549" s="200" t="s">
        <v>4485</v>
      </c>
      <c r="BM549" s="212">
        <v>45341</v>
      </c>
      <c r="BN549" s="49">
        <v>45351</v>
      </c>
      <c r="BO549" s="50">
        <v>1494</v>
      </c>
      <c r="BQ549" s="81" cm="1">
        <f t="array" ref="BQ549">INDEX($AW$466:$AW$918, ROWS($AW$466:$AW$918) - ROW() + ROW($AW$466))</f>
        <v>44879</v>
      </c>
      <c r="BR549" s="3" cm="1">
        <f t="array" ref="BR549">INDEX($AX$466:$AX$918, ROWS($AX$466:$AX$918) - ROW() + ROW($AX$466))</f>
        <v>44889</v>
      </c>
      <c r="BS549" s="78" cm="1">
        <f t="array" ref="BS549">INDEX($BO$466:$BO$918, ROWS($BO$466:$BO$918) - ROW() + ROW($BO$466))</f>
        <v>1252.7</v>
      </c>
      <c r="BU549">
        <f t="shared" si="66"/>
        <v>-0.19121982312165275</v>
      </c>
      <c r="BV549">
        <f t="shared" si="60"/>
        <v>1</v>
      </c>
      <c r="BW549" t="str">
        <f t="shared" si="78"/>
        <v/>
      </c>
      <c r="BX549" t="str">
        <f t="shared" si="61"/>
        <v/>
      </c>
      <c r="BY549" t="str">
        <f t="shared" si="67"/>
        <v/>
      </c>
      <c r="BZ549">
        <v>-2.7923866766842056</v>
      </c>
      <c r="CA549" t="s">
        <v>4485</v>
      </c>
      <c r="CB549" s="200" t="s">
        <v>4485</v>
      </c>
      <c r="CC549" s="212">
        <v>45341</v>
      </c>
      <c r="CD549" s="49">
        <v>45351</v>
      </c>
      <c r="CE549" s="50">
        <v>2105.8000000000002</v>
      </c>
      <c r="CG549" s="81" cm="1">
        <f t="array" ref="CG549">INDEX($AW$466:$AW$918, ROWS($AW$466:$AW$918) - ROW() + ROW($AW$466))</f>
        <v>44879</v>
      </c>
      <c r="CH549" s="3" cm="1">
        <f t="array" ref="CH549">INDEX($AX$466:$AX$918, ROWS($AX$466:$AX$918) - ROW() + ROW($AX$466))</f>
        <v>44889</v>
      </c>
      <c r="CI549" s="78" cm="1">
        <f t="array" ref="CI549">INDEX($CE$466:$CE$918, ROWS($CE$466:$CE$918) - ROW() + ROW($CE$466))</f>
        <v>1689.25</v>
      </c>
      <c r="CK549">
        <f t="shared" si="73"/>
        <v>-0.43908764071433043</v>
      </c>
      <c r="CL549">
        <f t="shared" si="62"/>
        <v>1</v>
      </c>
      <c r="CM549" t="str">
        <f t="shared" si="79"/>
        <v/>
      </c>
      <c r="CN549" t="str">
        <f t="shared" si="63"/>
        <v/>
      </c>
      <c r="CO549" t="str">
        <f t="shared" si="68"/>
        <v/>
      </c>
      <c r="CP549">
        <v>1.3729839918460256</v>
      </c>
      <c r="CQ549" t="s">
        <v>4485</v>
      </c>
      <c r="CR549" s="200" t="s">
        <v>4485</v>
      </c>
      <c r="CS549" s="212">
        <v>45341</v>
      </c>
      <c r="CT549" s="49">
        <v>45351</v>
      </c>
      <c r="CU549" s="53">
        <v>849.2</v>
      </c>
      <c r="CW549" s="81" cm="1">
        <f t="array" ref="CW549">INDEX($AW$466:$AW$918, ROWS($AW$466:$AW$918) - ROW() + ROW($AW$466))</f>
        <v>44879</v>
      </c>
      <c r="CX549" s="3" cm="1">
        <f t="array" ref="CX549">INDEX($AX$466:$AX$918, ROWS($AX$466:$AX$918) - ROW() + ROW($AX$466))</f>
        <v>44889</v>
      </c>
      <c r="CY549" s="78" cm="1">
        <f t="array" ref="CY549">INDEX($CU$466:$CU$918, ROWS($CU$466:$CU$918) - ROW() + ROW($CU$466))</f>
        <v>408.85</v>
      </c>
      <c r="DA549">
        <f t="shared" si="69"/>
        <v>1.4390274159533585</v>
      </c>
      <c r="DB549">
        <f t="shared" si="64"/>
        <v>1</v>
      </c>
      <c r="DC549" t="str">
        <f t="shared" si="80"/>
        <v/>
      </c>
      <c r="DD549" t="str">
        <f t="shared" si="42"/>
        <v/>
      </c>
      <c r="DE549" t="str">
        <f t="shared" si="43"/>
        <v/>
      </c>
      <c r="DF549">
        <v>1.4854574959430755</v>
      </c>
      <c r="DG549" t="s">
        <v>4485</v>
      </c>
      <c r="DH549" s="200" t="s">
        <v>4485</v>
      </c>
      <c r="DI549" s="212">
        <v>45341</v>
      </c>
      <c r="DJ549" s="49">
        <v>45351</v>
      </c>
      <c r="DK549" s="53">
        <v>654.29999999999995</v>
      </c>
      <c r="DM549" s="81" cm="1">
        <f t="array" ref="DM549">INDEX($AW$466:$AW$918, ROWS($AW$466:$AW$918) - ROW() + ROW($AW$466))</f>
        <v>44879</v>
      </c>
      <c r="DN549" s="3" cm="1">
        <f t="array" ref="DN549">INDEX($AX$466:$AX$918, ROWS($AX$466:$AX$918) - ROW() + ROW($AX$466))</f>
        <v>44889</v>
      </c>
      <c r="DO549" s="78" cm="1">
        <f t="array" ref="DO549">INDEX($DK$466:$DK$918, ROWS($DK$466:$DK$918) - ROW() + ROW($DK$466))</f>
        <v>309.39999999999998</v>
      </c>
      <c r="DQ549">
        <f t="shared" si="70"/>
        <v>-0.35426731078905727</v>
      </c>
      <c r="DR549">
        <f t="shared" si="65"/>
        <v>1</v>
      </c>
      <c r="DS549" t="str">
        <f t="shared" si="81"/>
        <v/>
      </c>
      <c r="DT549" t="str">
        <f t="shared" si="71"/>
        <v/>
      </c>
      <c r="DU549" t="str">
        <f t="shared" si="72"/>
        <v/>
      </c>
      <c r="DV549">
        <v>1.5182186234817814</v>
      </c>
      <c r="DW549" t="s">
        <v>4485</v>
      </c>
      <c r="DX549" s="200" t="s">
        <v>4485</v>
      </c>
    </row>
    <row r="550" spans="1:128" ht="15.75" thickBot="1" x14ac:dyDescent="0.3">
      <c r="A550" s="42">
        <v>45338</v>
      </c>
      <c r="B550" s="35">
        <v>45351</v>
      </c>
      <c r="C550" s="36">
        <v>140.4</v>
      </c>
      <c r="E550" s="81" cm="1">
        <f t="array" ref="E550">INDEX($A$466:$A$918, ROWS($A$466:$A$918) - ROW() + ROW($A$466))</f>
        <v>44880</v>
      </c>
      <c r="F550" s="44" cm="1">
        <f t="array" ref="F550">INDEX($B$466:$B$918, ROWS($B$466:$B$918) - ROW() + ROW($B$466))</f>
        <v>44889</v>
      </c>
      <c r="G550" s="45" cm="1">
        <f t="array" ref="G550">INDEX($C$466:$C$918, ROWS($C$466:$C$918) - ROW() + ROW($C$466))</f>
        <v>190.4</v>
      </c>
      <c r="I550">
        <f t="shared" si="48"/>
        <v>2.4482109227872</v>
      </c>
      <c r="J550">
        <f t="shared" si="44"/>
        <v>2</v>
      </c>
      <c r="K550" t="str">
        <f t="shared" si="74"/>
        <v/>
      </c>
      <c r="L550" t="str">
        <f t="shared" si="49"/>
        <v/>
      </c>
      <c r="M550" t="str">
        <f t="shared" si="50"/>
        <v/>
      </c>
      <c r="N550">
        <v>2.9523293607800745</v>
      </c>
      <c r="O550" t="s">
        <v>4485</v>
      </c>
      <c r="P550" s="200" t="s">
        <v>4485</v>
      </c>
      <c r="Q550" s="35">
        <v>45338</v>
      </c>
      <c r="R550" s="35">
        <v>45351</v>
      </c>
      <c r="S550" s="37">
        <v>36483.599999999999</v>
      </c>
      <c r="U550" s="81" cm="1">
        <f t="array" ref="U550">INDEX($Q$466:$Q$918, ROWS($Q$466:$Q$918) - ROW() + ROW($Q$466))</f>
        <v>44880</v>
      </c>
      <c r="V550" s="3" cm="1">
        <f t="array" ref="V550">INDEX($R$466:$R$918, ROWS($R$466:$R$918) - ROW() + ROW($R$466))</f>
        <v>44889</v>
      </c>
      <c r="W550" s="78" cm="1">
        <f t="array" ref="W550">INDEX($S$466:$S$918, ROWS($S$466:$S$918) - ROW() + ROW($S$466))</f>
        <v>46932.95</v>
      </c>
      <c r="Y550">
        <f t="shared" si="51"/>
        <v>-0.28014567149973191</v>
      </c>
      <c r="Z550">
        <f t="shared" si="45"/>
        <v>2</v>
      </c>
      <c r="AA550" t="str">
        <f t="shared" si="75"/>
        <v/>
      </c>
      <c r="AB550" t="str">
        <f t="shared" si="52"/>
        <v/>
      </c>
      <c r="AC550" t="str">
        <f t="shared" si="53"/>
        <v/>
      </c>
      <c r="AD550">
        <v>-0.315729138981649</v>
      </c>
      <c r="AE550" t="s">
        <v>4485</v>
      </c>
      <c r="AF550" s="200" t="s">
        <v>4485</v>
      </c>
      <c r="AG550" s="35">
        <v>45338</v>
      </c>
      <c r="AH550" s="35">
        <v>45351</v>
      </c>
      <c r="AI550" s="36">
        <v>338.1</v>
      </c>
      <c r="AK550" s="81" cm="1">
        <f t="array" ref="AK550">INDEX($AG$466:$AG$918, ROWS($AG$466:$AG$918) - ROW() + ROW($AG$466))</f>
        <v>44880</v>
      </c>
      <c r="AL550" s="3" cm="1">
        <f t="array" ref="AL550">INDEX($AH$466:$AH$918, ROWS($AH$466:$AH$918) - ROW() + ROW($AH$466))</f>
        <v>44889</v>
      </c>
      <c r="AM550" s="78" cm="1">
        <f t="array" ref="AM550">INDEX($AI$466:$AI$918, ROWS($AI$466:$AI$918) - ROW() + ROW($AI$466))</f>
        <v>173.15</v>
      </c>
      <c r="AO550">
        <f t="shared" si="54"/>
        <v>0.43503480278422274</v>
      </c>
      <c r="AP550">
        <f t="shared" si="46"/>
        <v>2</v>
      </c>
      <c r="AQ550" t="str">
        <f t="shared" si="76"/>
        <v/>
      </c>
      <c r="AR550" t="str">
        <f t="shared" si="55"/>
        <v/>
      </c>
      <c r="AS550" t="str">
        <f t="shared" si="56"/>
        <v/>
      </c>
      <c r="AT550">
        <v>-2.7966440271673991</v>
      </c>
      <c r="AU550" t="s">
        <v>4485</v>
      </c>
      <c r="AV550" s="200" t="s">
        <v>4485</v>
      </c>
      <c r="AW550" s="35">
        <v>45338</v>
      </c>
      <c r="AX550" s="35">
        <v>45351</v>
      </c>
      <c r="AY550" s="36">
        <v>188.8</v>
      </c>
      <c r="BA550" s="81" cm="1">
        <f t="array" ref="BA550">INDEX($AW$466:$AW$918, ROWS($AW$466:$AW$918) - ROW() + ROW($AW$466))</f>
        <v>44880</v>
      </c>
      <c r="BB550" s="3" cm="1">
        <f t="array" ref="BB550">INDEX($AX$466:$AX$918, ROWS($AX$466:$AX$918) - ROW() + ROW($AX$466))</f>
        <v>44889</v>
      </c>
      <c r="BC550" s="78" cm="1">
        <f t="array" ref="BC550">INDEX($AY$466:$AY$918, ROWS($AY$466:$AY$918) - ROW() + ROW($AY$466))</f>
        <v>107.65</v>
      </c>
      <c r="BE550">
        <f t="shared" si="57"/>
        <v>0.46663555762949133</v>
      </c>
      <c r="BF550">
        <f t="shared" si="47"/>
        <v>2</v>
      </c>
      <c r="BG550" t="str">
        <f t="shared" si="77"/>
        <v/>
      </c>
      <c r="BH550" t="str">
        <f t="shared" si="58"/>
        <v/>
      </c>
      <c r="BI550" t="str">
        <f t="shared" si="59"/>
        <v/>
      </c>
      <c r="BJ550">
        <v>-0.4535229664030187</v>
      </c>
      <c r="BK550" t="s">
        <v>4485</v>
      </c>
      <c r="BL550" s="200" t="s">
        <v>4485</v>
      </c>
      <c r="BM550" s="212">
        <v>45338</v>
      </c>
      <c r="BN550" s="49">
        <v>45351</v>
      </c>
      <c r="BO550" s="50">
        <v>1510.3</v>
      </c>
      <c r="BQ550" s="81" cm="1">
        <f t="array" ref="BQ550">INDEX($AW$466:$AW$918, ROWS($AW$466:$AW$918) - ROW() + ROW($AW$466))</f>
        <v>44880</v>
      </c>
      <c r="BR550" s="3" cm="1">
        <f t="array" ref="BR550">INDEX($AX$466:$AX$918, ROWS($AX$466:$AX$918) - ROW() + ROW($AX$466))</f>
        <v>44889</v>
      </c>
      <c r="BS550" s="78" cm="1">
        <f t="array" ref="BS550">INDEX($BO$466:$BO$918, ROWS($BO$466:$BO$918) - ROW() + ROW($BO$466))</f>
        <v>1263.0999999999999</v>
      </c>
      <c r="BU550">
        <f t="shared" si="66"/>
        <v>0.83020675341261785</v>
      </c>
      <c r="BV550">
        <f t="shared" si="60"/>
        <v>2</v>
      </c>
      <c r="BW550" t="str">
        <f t="shared" si="78"/>
        <v/>
      </c>
      <c r="BX550" t="str">
        <f t="shared" si="61"/>
        <v/>
      </c>
      <c r="BY550" t="str">
        <f t="shared" si="67"/>
        <v/>
      </c>
      <c r="BZ550">
        <v>2.5763235862430178E-2</v>
      </c>
      <c r="CA550" t="s">
        <v>4485</v>
      </c>
      <c r="CB550" s="200" t="s">
        <v>4485</v>
      </c>
      <c r="CC550" s="212">
        <v>45338</v>
      </c>
      <c r="CD550" s="49">
        <v>45351</v>
      </c>
      <c r="CE550" s="50">
        <v>2089.9499999999998</v>
      </c>
      <c r="CG550" s="81" cm="1">
        <f t="array" ref="CG550">INDEX($AW$466:$AW$918, ROWS($AW$466:$AW$918) - ROW() + ROW($AW$466))</f>
        <v>44880</v>
      </c>
      <c r="CH550" s="3" cm="1">
        <f t="array" ref="CH550">INDEX($AX$466:$AX$918, ROWS($AX$466:$AX$918) - ROW() + ROW($AX$466))</f>
        <v>44889</v>
      </c>
      <c r="CI550" s="78" cm="1">
        <f t="array" ref="CI550">INDEX($CE$466:$CE$918, ROWS($CE$466:$CE$918) - ROW() + ROW($CE$466))</f>
        <v>1709.65</v>
      </c>
      <c r="CK550">
        <f t="shared" si="73"/>
        <v>1.2076365250851022</v>
      </c>
      <c r="CL550">
        <f t="shared" si="62"/>
        <v>2</v>
      </c>
      <c r="CM550" t="str">
        <f t="shared" si="79"/>
        <v/>
      </c>
      <c r="CN550" t="str">
        <f t="shared" si="63"/>
        <v/>
      </c>
      <c r="CO550" t="str">
        <f t="shared" si="68"/>
        <v/>
      </c>
      <c r="CP550">
        <v>-0.65945114738584476</v>
      </c>
      <c r="CQ550" t="s">
        <v>4485</v>
      </c>
      <c r="CR550" s="200" t="s">
        <v>4485</v>
      </c>
      <c r="CS550" s="212">
        <v>45338</v>
      </c>
      <c r="CT550" s="49">
        <v>45351</v>
      </c>
      <c r="CU550" s="53">
        <v>863.05</v>
      </c>
      <c r="CW550" s="81" cm="1">
        <f t="array" ref="CW550">INDEX($AW$466:$AW$918, ROWS($AW$466:$AW$918) - ROW() + ROW($AW$466))</f>
        <v>44880</v>
      </c>
      <c r="CX550" s="3" cm="1">
        <f t="array" ref="CX550">INDEX($AX$466:$AX$918, ROWS($AX$466:$AX$918) - ROW() + ROW($AX$466))</f>
        <v>44889</v>
      </c>
      <c r="CY550" s="78" cm="1">
        <f t="array" ref="CY550">INDEX($CU$466:$CU$918, ROWS($CU$466:$CU$918) - ROW() + ROW($CU$466))</f>
        <v>407.4</v>
      </c>
      <c r="DA550">
        <f t="shared" si="69"/>
        <v>-0.3546532958297775</v>
      </c>
      <c r="DB550">
        <f t="shared" si="64"/>
        <v>2</v>
      </c>
      <c r="DC550" t="str">
        <f t="shared" si="80"/>
        <v/>
      </c>
      <c r="DD550" t="str">
        <f t="shared" si="42"/>
        <v/>
      </c>
      <c r="DE550" t="str">
        <f t="shared" si="43"/>
        <v/>
      </c>
      <c r="DF550">
        <v>-0.25830258302583303</v>
      </c>
      <c r="DG550" t="s">
        <v>4485</v>
      </c>
      <c r="DH550" s="200" t="s">
        <v>4485</v>
      </c>
      <c r="DI550" s="212">
        <v>45338</v>
      </c>
      <c r="DJ550" s="49">
        <v>45351</v>
      </c>
      <c r="DK550" s="53">
        <v>656.5</v>
      </c>
      <c r="DM550" s="81" cm="1">
        <f t="array" ref="DM550">INDEX($AW$466:$AW$918, ROWS($AW$466:$AW$918) - ROW() + ROW($AW$466))</f>
        <v>44880</v>
      </c>
      <c r="DN550" s="3" cm="1">
        <f t="array" ref="DN550">INDEX($AX$466:$AX$918, ROWS($AX$466:$AX$918) - ROW() + ROW($AX$466))</f>
        <v>44889</v>
      </c>
      <c r="DO550" s="78" cm="1">
        <f t="array" ref="DO550">INDEX($DK$466:$DK$918, ROWS($DK$466:$DK$918) - ROW() + ROW($DK$466))</f>
        <v>310.14999999999998</v>
      </c>
      <c r="DQ550">
        <f t="shared" si="70"/>
        <v>0.24240465416936005</v>
      </c>
      <c r="DR550">
        <f t="shared" si="65"/>
        <v>2</v>
      </c>
      <c r="DS550" t="str">
        <f t="shared" si="81"/>
        <v/>
      </c>
      <c r="DT550" t="str">
        <f t="shared" si="71"/>
        <v/>
      </c>
      <c r="DU550" t="str">
        <f t="shared" si="72"/>
        <v/>
      </c>
      <c r="DV550">
        <v>0.94715852442672277</v>
      </c>
      <c r="DW550" t="s">
        <v>4485</v>
      </c>
      <c r="DX550" s="200" t="s">
        <v>4485</v>
      </c>
    </row>
    <row r="551" spans="1:128" ht="15.75" thickBot="1" x14ac:dyDescent="0.3">
      <c r="A551" s="42">
        <v>45337</v>
      </c>
      <c r="B551" s="35">
        <v>45351</v>
      </c>
      <c r="C551" s="36">
        <v>138.15</v>
      </c>
      <c r="E551" s="81" cm="1">
        <f t="array" ref="E551">INDEX($A$466:$A$918, ROWS($A$466:$A$918) - ROW() + ROW($A$466))</f>
        <v>44881</v>
      </c>
      <c r="F551" s="44" cm="1">
        <f t="array" ref="F551">INDEX($B$466:$B$918, ROWS($B$466:$B$918) - ROW() + ROW($B$466))</f>
        <v>44889</v>
      </c>
      <c r="G551" s="45" cm="1">
        <f t="array" ref="G551">INDEX($C$466:$C$918, ROWS($C$466:$C$918) - ROW() + ROW($C$466))</f>
        <v>189.55</v>
      </c>
      <c r="I551">
        <f t="shared" si="48"/>
        <v>-0.44642857142856845</v>
      </c>
      <c r="J551">
        <f t="shared" si="44"/>
        <v>3</v>
      </c>
      <c r="K551" t="str">
        <f t="shared" si="74"/>
        <v/>
      </c>
      <c r="L551" t="str">
        <f t="shared" si="49"/>
        <v/>
      </c>
      <c r="M551" t="str">
        <f t="shared" si="50"/>
        <v/>
      </c>
      <c r="N551">
        <v>-0.26308866087871613</v>
      </c>
      <c r="O551" t="s">
        <v>4485</v>
      </c>
      <c r="P551" s="200" t="s">
        <v>4485</v>
      </c>
      <c r="Q551" s="35">
        <v>45337</v>
      </c>
      <c r="R551" s="35">
        <v>45351</v>
      </c>
      <c r="S551" s="37">
        <v>36336</v>
      </c>
      <c r="U551" s="81" cm="1">
        <f t="array" ref="U551">INDEX($Q$466:$Q$918, ROWS($Q$466:$Q$918) - ROW() + ROW($Q$466))</f>
        <v>44881</v>
      </c>
      <c r="V551" s="3" cm="1">
        <f t="array" ref="V551">INDEX($R$466:$R$918, ROWS($R$466:$R$918) - ROW() + ROW($R$466))</f>
        <v>44889</v>
      </c>
      <c r="W551" s="78" cm="1">
        <f t="array" ref="W551">INDEX($S$466:$S$918, ROWS($S$466:$S$918) - ROW() + ROW($S$466))</f>
        <v>46393.65</v>
      </c>
      <c r="Y551">
        <f t="shared" si="51"/>
        <v>-1.1490860898366622</v>
      </c>
      <c r="Z551">
        <f t="shared" si="45"/>
        <v>3</v>
      </c>
      <c r="AA551" t="str">
        <f t="shared" si="75"/>
        <v/>
      </c>
      <c r="AB551" t="str">
        <f t="shared" si="52"/>
        <v/>
      </c>
      <c r="AC551" t="str">
        <f t="shared" si="53"/>
        <v/>
      </c>
      <c r="AD551">
        <v>-1.0470907068156823</v>
      </c>
      <c r="AE551" t="s">
        <v>4485</v>
      </c>
      <c r="AF551" s="200" t="s">
        <v>4485</v>
      </c>
      <c r="AG551" s="35">
        <v>45337</v>
      </c>
      <c r="AH551" s="35">
        <v>45351</v>
      </c>
      <c r="AI551" s="36">
        <v>340.25</v>
      </c>
      <c r="AK551" s="81" cm="1">
        <f t="array" ref="AK551">INDEX($AG$466:$AG$918, ROWS($AG$466:$AG$918) - ROW() + ROW($AG$466))</f>
        <v>44881</v>
      </c>
      <c r="AL551" s="3" cm="1">
        <f t="array" ref="AL551">INDEX($AH$466:$AH$918, ROWS($AH$466:$AH$918) - ROW() + ROW($AH$466))</f>
        <v>44889</v>
      </c>
      <c r="AM551" s="78" cm="1">
        <f t="array" ref="AM551">INDEX($AI$466:$AI$918, ROWS($AI$466:$AI$918) - ROW() + ROW($AI$466))</f>
        <v>170.8</v>
      </c>
      <c r="AO551">
        <f t="shared" si="54"/>
        <v>-1.3572047357782235</v>
      </c>
      <c r="AP551">
        <f t="shared" si="46"/>
        <v>3</v>
      </c>
      <c r="AQ551" t="str">
        <f t="shared" si="76"/>
        <v/>
      </c>
      <c r="AR551" t="str">
        <f t="shared" si="55"/>
        <v/>
      </c>
      <c r="AS551" t="str">
        <f t="shared" si="56"/>
        <v/>
      </c>
      <c r="AT551">
        <v>-2.0961775585696762</v>
      </c>
      <c r="AU551" t="s">
        <v>4485</v>
      </c>
      <c r="AV551" s="200" t="s">
        <v>4485</v>
      </c>
      <c r="AW551" s="35">
        <v>45337</v>
      </c>
      <c r="AX551" s="35">
        <v>45351</v>
      </c>
      <c r="AY551" s="36">
        <v>186.25</v>
      </c>
      <c r="BA551" s="81" cm="1">
        <f t="array" ref="BA551">INDEX($AW$466:$AW$918, ROWS($AW$466:$AW$918) - ROW() + ROW($AW$466))</f>
        <v>44881</v>
      </c>
      <c r="BB551" s="3" cm="1">
        <f t="array" ref="BB551">INDEX($AX$466:$AX$918, ROWS($AX$466:$AX$918) - ROW() + ROW($AX$466))</f>
        <v>44889</v>
      </c>
      <c r="BC551" s="78" cm="1">
        <f t="array" ref="BC551">INDEX($AY$466:$AY$918, ROWS($AY$466:$AY$918) - ROW() + ROW($AY$466))</f>
        <v>108.85</v>
      </c>
      <c r="BE551">
        <f t="shared" si="57"/>
        <v>1.1147236414305512</v>
      </c>
      <c r="BF551">
        <f t="shared" si="47"/>
        <v>3</v>
      </c>
      <c r="BG551" t="str">
        <f t="shared" si="77"/>
        <v/>
      </c>
      <c r="BH551" t="str">
        <f t="shared" si="58"/>
        <v/>
      </c>
      <c r="BI551" t="str">
        <f t="shared" si="59"/>
        <v/>
      </c>
      <c r="BJ551">
        <v>-0.50297044137477598</v>
      </c>
      <c r="BK551" t="s">
        <v>4485</v>
      </c>
      <c r="BL551" s="200" t="s">
        <v>4485</v>
      </c>
      <c r="BM551" s="212">
        <v>45337</v>
      </c>
      <c r="BN551" s="49">
        <v>45351</v>
      </c>
      <c r="BO551" s="50">
        <v>1459.85</v>
      </c>
      <c r="BQ551" s="81" cm="1">
        <f t="array" ref="BQ551">INDEX($AW$466:$AW$918, ROWS($AW$466:$AW$918) - ROW() + ROW($AW$466))</f>
        <v>44881</v>
      </c>
      <c r="BR551" s="3" cm="1">
        <f t="array" ref="BR551">INDEX($AX$466:$AX$918, ROWS($AX$466:$AX$918) - ROW() + ROW($AX$466))</f>
        <v>44889</v>
      </c>
      <c r="BS551" s="78" cm="1">
        <f t="array" ref="BS551">INDEX($BO$466:$BO$918, ROWS($BO$466:$BO$918) - ROW() + ROW($BO$466))</f>
        <v>1258.95</v>
      </c>
      <c r="BU551">
        <f t="shared" si="66"/>
        <v>-0.32855672551657539</v>
      </c>
      <c r="BV551">
        <f t="shared" si="60"/>
        <v>3</v>
      </c>
      <c r="BW551" t="str">
        <f t="shared" si="78"/>
        <v/>
      </c>
      <c r="BX551" t="str">
        <f t="shared" si="61"/>
        <v/>
      </c>
      <c r="BY551" t="str">
        <f t="shared" si="67"/>
        <v/>
      </c>
      <c r="BZ551">
        <v>-2.781712813908567</v>
      </c>
      <c r="CA551" t="s">
        <v>4485</v>
      </c>
      <c r="CB551" s="200" t="s">
        <v>4485</v>
      </c>
      <c r="CC551" s="212">
        <v>45337</v>
      </c>
      <c r="CD551" s="49">
        <v>45351</v>
      </c>
      <c r="CE551" s="50">
        <v>2052.6</v>
      </c>
      <c r="CG551" s="81" cm="1">
        <f t="array" ref="CG551">INDEX($AW$466:$AW$918, ROWS($AW$466:$AW$918) - ROW() + ROW($AW$466))</f>
        <v>44881</v>
      </c>
      <c r="CH551" s="3" cm="1">
        <f t="array" ref="CH551">INDEX($AX$466:$AX$918, ROWS($AX$466:$AX$918) - ROW() + ROW($AX$466))</f>
        <v>44889</v>
      </c>
      <c r="CI551" s="78" cm="1">
        <f t="array" ref="CI551">INDEX($CE$466:$CE$918, ROWS($CE$466:$CE$918) - ROW() + ROW($CE$466))</f>
        <v>1721.2</v>
      </c>
      <c r="CK551">
        <f t="shared" si="73"/>
        <v>0.67557687245927256</v>
      </c>
      <c r="CL551">
        <f t="shared" si="62"/>
        <v>3</v>
      </c>
      <c r="CM551" t="str">
        <f t="shared" si="79"/>
        <v/>
      </c>
      <c r="CN551" t="str">
        <f t="shared" si="63"/>
        <v/>
      </c>
      <c r="CO551" t="str">
        <f t="shared" si="68"/>
        <v/>
      </c>
      <c r="CP551">
        <v>1.6789212038222139</v>
      </c>
      <c r="CQ551" t="s">
        <v>4485</v>
      </c>
      <c r="CR551" s="200" t="s">
        <v>4485</v>
      </c>
      <c r="CS551" s="212">
        <v>45337</v>
      </c>
      <c r="CT551" s="49">
        <v>45351</v>
      </c>
      <c r="CU551" s="53">
        <v>852.45</v>
      </c>
      <c r="CW551" s="81" cm="1">
        <f t="array" ref="CW551">INDEX($AW$466:$AW$918, ROWS($AW$466:$AW$918) - ROW() + ROW($AW$466))</f>
        <v>44881</v>
      </c>
      <c r="CX551" s="3" cm="1">
        <f t="array" ref="CX551">INDEX($AX$466:$AX$918, ROWS($AX$466:$AX$918) - ROW() + ROW($AX$466))</f>
        <v>44889</v>
      </c>
      <c r="CY551" s="78" cm="1">
        <f t="array" ref="CY551">INDEX($CU$466:$CU$918, ROWS($CU$466:$CU$918) - ROW() + ROW($CU$466))</f>
        <v>402.7</v>
      </c>
      <c r="DA551">
        <f t="shared" si="69"/>
        <v>-1.1536573392243468</v>
      </c>
      <c r="DB551">
        <f t="shared" si="64"/>
        <v>3</v>
      </c>
      <c r="DC551" t="str">
        <f t="shared" si="80"/>
        <v/>
      </c>
      <c r="DD551" t="str">
        <f t="shared" si="42"/>
        <v/>
      </c>
      <c r="DE551" t="str">
        <f t="shared" si="43"/>
        <v/>
      </c>
      <c r="DF551">
        <v>-1.0358860525342184</v>
      </c>
      <c r="DG551" t="s">
        <v>4485</v>
      </c>
      <c r="DH551" s="200" t="s">
        <v>4485</v>
      </c>
      <c r="DI551" s="212">
        <v>45337</v>
      </c>
      <c r="DJ551" s="49">
        <v>45351</v>
      </c>
      <c r="DK551" s="53">
        <v>653.15</v>
      </c>
      <c r="DM551" s="81" cm="1">
        <f t="array" ref="DM551">INDEX($AW$466:$AW$918, ROWS($AW$466:$AW$918) - ROW() + ROW($AW$466))</f>
        <v>44881</v>
      </c>
      <c r="DN551" s="3" cm="1">
        <f t="array" ref="DN551">INDEX($AX$466:$AX$918, ROWS($AX$466:$AX$918) - ROW() + ROW($AX$466))</f>
        <v>44889</v>
      </c>
      <c r="DO551" s="78" cm="1">
        <f t="array" ref="DO551">INDEX($DK$466:$DK$918, ROWS($DK$466:$DK$918) - ROW() + ROW($DK$466))</f>
        <v>307.39999999999998</v>
      </c>
      <c r="DQ551">
        <f t="shared" si="70"/>
        <v>-0.88666774141544413</v>
      </c>
      <c r="DR551">
        <f t="shared" si="65"/>
        <v>3</v>
      </c>
      <c r="DS551" t="str">
        <f t="shared" si="81"/>
        <v/>
      </c>
      <c r="DT551" t="str">
        <f t="shared" si="71"/>
        <v/>
      </c>
      <c r="DU551" t="str">
        <f t="shared" si="72"/>
        <v/>
      </c>
      <c r="DV551">
        <v>1.160493827160491</v>
      </c>
      <c r="DW551" t="s">
        <v>4485</v>
      </c>
      <c r="DX551" s="200" t="s">
        <v>4485</v>
      </c>
    </row>
    <row r="552" spans="1:128" ht="15.75" thickBot="1" x14ac:dyDescent="0.3">
      <c r="A552" s="42">
        <v>45336</v>
      </c>
      <c r="B552" s="35">
        <v>45351</v>
      </c>
      <c r="C552" s="36">
        <v>136.9</v>
      </c>
      <c r="E552" s="81" cm="1">
        <f t="array" ref="E552">INDEX($A$466:$A$918, ROWS($A$466:$A$918) - ROW() + ROW($A$466))</f>
        <v>44882</v>
      </c>
      <c r="F552" s="44" cm="1">
        <f t="array" ref="F552">INDEX($B$466:$B$918, ROWS($B$466:$B$918) - ROW() + ROW($B$466))</f>
        <v>44889</v>
      </c>
      <c r="G552" s="45" cm="1">
        <f t="array" ref="G552">INDEX($C$466:$C$918, ROWS($C$466:$C$918) - ROW() + ROW($C$466))</f>
        <v>187.8</v>
      </c>
      <c r="I552">
        <f t="shared" si="48"/>
        <v>-0.92323925085729341</v>
      </c>
      <c r="J552">
        <f t="shared" si="44"/>
        <v>4</v>
      </c>
      <c r="K552">
        <f t="shared" si="74"/>
        <v>-2.4415584415584357</v>
      </c>
      <c r="L552" t="str">
        <f t="shared" si="49"/>
        <v/>
      </c>
      <c r="M552" t="str">
        <f t="shared" si="50"/>
        <v/>
      </c>
      <c r="N552">
        <v>-1.028752308098136</v>
      </c>
      <c r="O552">
        <v>-2.6213340254347317</v>
      </c>
      <c r="P552" s="200" t="s">
        <v>4485</v>
      </c>
      <c r="Q552" s="35">
        <v>45336</v>
      </c>
      <c r="R552" s="35">
        <v>45351</v>
      </c>
      <c r="S552" s="37">
        <v>36118.9</v>
      </c>
      <c r="U552" s="81" cm="1">
        <f t="array" ref="U552">INDEX($Q$466:$Q$918, ROWS($Q$466:$Q$918) - ROW() + ROW($Q$466))</f>
        <v>44882</v>
      </c>
      <c r="V552" s="3" cm="1">
        <f t="array" ref="V552">INDEX($R$466:$R$918, ROWS($R$466:$R$918) - ROW() + ROW($R$466))</f>
        <v>44889</v>
      </c>
      <c r="W552" s="78" cm="1">
        <f t="array" ref="W552">INDEX($S$466:$S$918, ROWS($S$466:$S$918) - ROW() + ROW($S$466))</f>
        <v>46095.4</v>
      </c>
      <c r="Y552">
        <f t="shared" si="51"/>
        <v>-0.64286815113706297</v>
      </c>
      <c r="Z552">
        <f t="shared" si="45"/>
        <v>4</v>
      </c>
      <c r="AA552">
        <f t="shared" si="75"/>
        <v>-5.8378206123399403</v>
      </c>
      <c r="AB552" t="str">
        <f t="shared" si="52"/>
        <v/>
      </c>
      <c r="AC552" t="str">
        <f t="shared" si="53"/>
        <v/>
      </c>
      <c r="AD552">
        <v>-0.65130683379826282</v>
      </c>
      <c r="AE552">
        <v>-5.6710023424978395</v>
      </c>
      <c r="AF552" s="200" t="s">
        <v>4485</v>
      </c>
      <c r="AG552" s="35">
        <v>45336</v>
      </c>
      <c r="AH552" s="35">
        <v>45351</v>
      </c>
      <c r="AI552" s="36">
        <v>328.65</v>
      </c>
      <c r="AK552" s="81" cm="1">
        <f t="array" ref="AK552">INDEX($AG$466:$AG$918, ROWS($AG$466:$AG$918) - ROW() + ROW($AG$466))</f>
        <v>44882</v>
      </c>
      <c r="AL552" s="3" cm="1">
        <f t="array" ref="AL552">INDEX($AH$466:$AH$918, ROWS($AH$466:$AH$918) - ROW() + ROW($AH$466))</f>
        <v>44889</v>
      </c>
      <c r="AM552" s="78" cm="1">
        <f t="array" ref="AM552">INDEX($AI$466:$AI$918, ROWS($AI$466:$AI$918) - ROW() + ROW($AI$466))</f>
        <v>169</v>
      </c>
      <c r="AO552">
        <f t="shared" si="54"/>
        <v>-1.0538641686182735</v>
      </c>
      <c r="AP552">
        <f t="shared" si="46"/>
        <v>4</v>
      </c>
      <c r="AQ552">
        <f t="shared" si="76"/>
        <v>-2.4249422632794393</v>
      </c>
      <c r="AR552" t="str">
        <f t="shared" si="55"/>
        <v/>
      </c>
      <c r="AS552" t="str">
        <f t="shared" si="56"/>
        <v/>
      </c>
      <c r="AT552">
        <v>-0.79764903442484358</v>
      </c>
      <c r="AU552">
        <v>-15.667380442541035</v>
      </c>
      <c r="AV552" s="200" t="s">
        <v>4485</v>
      </c>
      <c r="AW552" s="35">
        <v>45336</v>
      </c>
      <c r="AX552" s="35">
        <v>45351</v>
      </c>
      <c r="AY552" s="36">
        <v>182.45</v>
      </c>
      <c r="BA552" s="81" cm="1">
        <f t="array" ref="BA552">INDEX($AW$466:$AW$918, ROWS($AW$466:$AW$918) - ROW() + ROW($AW$466))</f>
        <v>44882</v>
      </c>
      <c r="BB552" s="3" cm="1">
        <f t="array" ref="BB552">INDEX($AX$466:$AX$918, ROWS($AX$466:$AX$918) - ROW() + ROW($AX$466))</f>
        <v>44889</v>
      </c>
      <c r="BC552" s="78" cm="1">
        <f t="array" ref="BC552">INDEX($AY$466:$AY$918, ROWS($AY$466:$AY$918) - ROW() + ROW($AY$466))</f>
        <v>111</v>
      </c>
      <c r="BE552">
        <f t="shared" si="57"/>
        <v>1.9751952227836527</v>
      </c>
      <c r="BF552">
        <f t="shared" si="47"/>
        <v>4</v>
      </c>
      <c r="BG552">
        <f t="shared" si="77"/>
        <v>3.6414565826330589</v>
      </c>
      <c r="BH552" t="str">
        <f t="shared" si="58"/>
        <v/>
      </c>
      <c r="BI552" t="str">
        <f t="shared" si="59"/>
        <v/>
      </c>
      <c r="BJ552">
        <v>1.8315689219385325</v>
      </c>
      <c r="BK552">
        <v>4.5153770960222532</v>
      </c>
      <c r="BL552" s="200" t="s">
        <v>4485</v>
      </c>
      <c r="BM552" s="212">
        <v>45336</v>
      </c>
      <c r="BN552" s="49">
        <v>45351</v>
      </c>
      <c r="BO552" s="50">
        <v>1460.55</v>
      </c>
      <c r="BQ552" s="81" cm="1">
        <f t="array" ref="BQ552">INDEX($AW$466:$AW$918, ROWS($AW$466:$AW$918) - ROW() + ROW($AW$466))</f>
        <v>44882</v>
      </c>
      <c r="BR552" s="3" cm="1">
        <f t="array" ref="BR552">INDEX($AX$466:$AX$918, ROWS($AX$466:$AX$918) - ROW() + ROW($AX$466))</f>
        <v>44889</v>
      </c>
      <c r="BS552" s="78" cm="1">
        <f t="array" ref="BS552">INDEX($BO$466:$BO$918, ROWS($BO$466:$BO$918) - ROW() + ROW($BO$466))</f>
        <v>1256.0999999999999</v>
      </c>
      <c r="BU552">
        <f t="shared" si="66"/>
        <v>-0.22637912546170508</v>
      </c>
      <c r="BV552">
        <f t="shared" si="60"/>
        <v>4</v>
      </c>
      <c r="BW552">
        <f t="shared" si="78"/>
        <v>0.99296482412059572</v>
      </c>
      <c r="BX552" t="str">
        <f t="shared" si="61"/>
        <v/>
      </c>
      <c r="BY552" t="str">
        <f t="shared" si="67"/>
        <v/>
      </c>
      <c r="BZ552">
        <v>-1.5631209431712749</v>
      </c>
      <c r="CA552">
        <v>-0.62851029687081195</v>
      </c>
      <c r="CB552" s="200" t="s">
        <v>4485</v>
      </c>
      <c r="CC552" s="212">
        <v>45336</v>
      </c>
      <c r="CD552" s="49">
        <v>45351</v>
      </c>
      <c r="CE552" s="50">
        <v>2061.3000000000002</v>
      </c>
      <c r="CG552" s="81" cm="1">
        <f t="array" ref="CG552">INDEX($AW$466:$AW$918, ROWS($AW$466:$AW$918) - ROW() + ROW($AW$466))</f>
        <v>44882</v>
      </c>
      <c r="CH552" s="3" cm="1">
        <f t="array" ref="CH552">INDEX($AX$466:$AX$918, ROWS($AX$466:$AX$918) - ROW() + ROW($AX$466))</f>
        <v>44889</v>
      </c>
      <c r="CI552" s="78" cm="1">
        <f t="array" ref="CI552">INDEX($CE$466:$CE$918, ROWS($CE$466:$CE$918) - ROW() + ROW($CE$466))</f>
        <v>1682.9</v>
      </c>
      <c r="CK552">
        <f t="shared" si="73"/>
        <v>-2.225191726702298</v>
      </c>
      <c r="CL552">
        <f t="shared" si="62"/>
        <v>4</v>
      </c>
      <c r="CM552">
        <f t="shared" si="79"/>
        <v>0.47464103406072095</v>
      </c>
      <c r="CN552" t="str">
        <f t="shared" si="63"/>
        <v/>
      </c>
      <c r="CO552" t="str">
        <f t="shared" si="68"/>
        <v/>
      </c>
      <c r="CP552">
        <v>0.34253593699681689</v>
      </c>
      <c r="CQ552">
        <v>1.902836415531902</v>
      </c>
      <c r="CR552" s="200" t="s">
        <v>4485</v>
      </c>
      <c r="CS552" s="212">
        <v>45336</v>
      </c>
      <c r="CT552" s="49">
        <v>45351</v>
      </c>
      <c r="CU552" s="53">
        <v>847.35</v>
      </c>
      <c r="CW552" s="81" cm="1">
        <f t="array" ref="CW552">INDEX($AW$466:$AW$918, ROWS($AW$466:$AW$918) - ROW() + ROW($AW$466))</f>
        <v>44882</v>
      </c>
      <c r="CX552" s="3" cm="1">
        <f t="array" ref="CX552">INDEX($AX$466:$AX$918, ROWS($AX$466:$AX$918) - ROW() + ROW($AX$466))</f>
        <v>44889</v>
      </c>
      <c r="CY552" s="78" cm="1">
        <f t="array" ref="CY552">INDEX($CU$466:$CU$918, ROWS($CU$466:$CU$918) - ROW() + ROW($CU$466))</f>
        <v>403.9</v>
      </c>
      <c r="DA552">
        <f t="shared" si="69"/>
        <v>0.29798857710454152</v>
      </c>
      <c r="DB552">
        <f t="shared" si="64"/>
        <v>4</v>
      </c>
      <c r="DC552">
        <f t="shared" si="80"/>
        <v>2.5647536820721091</v>
      </c>
      <c r="DD552" t="str">
        <f t="shared" ref="DD552:DD615" si="82">IF(MONTH(CX552)&lt;&gt;MONTH(CX551), CX552, "")</f>
        <v/>
      </c>
      <c r="DE552" t="str">
        <f t="shared" ref="DE552:DE615" si="83">IF(ISNUMBER(DD552), (INDEX(CY:CY, MATCH(EOMONTH(CX552, 0), CX:CX, 1)) / CY552 - 1) * 100, "")</f>
        <v/>
      </c>
      <c r="DF552">
        <v>0.41121495327102237</v>
      </c>
      <c r="DG552">
        <v>3.0039626741659213</v>
      </c>
      <c r="DH552" s="200" t="s">
        <v>4485</v>
      </c>
      <c r="DI552" s="212">
        <v>45336</v>
      </c>
      <c r="DJ552" s="49">
        <v>45351</v>
      </c>
      <c r="DK552" s="53">
        <v>625.5</v>
      </c>
      <c r="DM552" s="81" cm="1">
        <f t="array" ref="DM552">INDEX($AW$466:$AW$918, ROWS($AW$466:$AW$918) - ROW() + ROW($AW$466))</f>
        <v>44882</v>
      </c>
      <c r="DN552" s="3" cm="1">
        <f t="array" ref="DN552">INDEX($AX$466:$AX$918, ROWS($AX$466:$AX$918) - ROW() + ROW($AX$466))</f>
        <v>44889</v>
      </c>
      <c r="DO552" s="78" cm="1">
        <f t="array" ref="DO552">INDEX($DK$466:$DK$918, ROWS($DK$466:$DK$918) - ROW() + ROW($DK$466))</f>
        <v>305.95</v>
      </c>
      <c r="DQ552">
        <f t="shared" si="70"/>
        <v>-0.47169811320754351</v>
      </c>
      <c r="DR552">
        <f t="shared" si="65"/>
        <v>4</v>
      </c>
      <c r="DS552">
        <f t="shared" si="81"/>
        <v>-0.40690104166666669</v>
      </c>
      <c r="DT552" t="str">
        <f t="shared" si="71"/>
        <v/>
      </c>
      <c r="DU552" t="str">
        <f t="shared" si="72"/>
        <v/>
      </c>
      <c r="DV552">
        <v>-1.1959970710275758</v>
      </c>
      <c r="DW552">
        <v>3.3707865168539297</v>
      </c>
      <c r="DX552" s="200" t="s">
        <v>4485</v>
      </c>
    </row>
    <row r="553" spans="1:128" ht="15.75" thickBot="1" x14ac:dyDescent="0.3">
      <c r="A553" s="42">
        <v>45335</v>
      </c>
      <c r="B553" s="35">
        <v>45351</v>
      </c>
      <c r="C553" s="36">
        <v>134.69999999999999</v>
      </c>
      <c r="E553" s="81" cm="1">
        <f t="array" ref="E553">INDEX($A$466:$A$918, ROWS($A$466:$A$918) - ROW() + ROW($A$466))</f>
        <v>44883</v>
      </c>
      <c r="F553" s="44" cm="1">
        <f t="array" ref="F553">INDEX($B$466:$B$918, ROWS($B$466:$B$918) - ROW() + ROW($B$466))</f>
        <v>44889</v>
      </c>
      <c r="G553" s="45" cm="1">
        <f t="array" ref="G553">INDEX($C$466:$C$918, ROWS($C$466:$C$918) - ROW() + ROW($C$466))</f>
        <v>183.3</v>
      </c>
      <c r="I553">
        <f t="shared" si="48"/>
        <v>-2.3961661341853033</v>
      </c>
      <c r="J553">
        <f t="shared" si="44"/>
        <v>5</v>
      </c>
      <c r="K553" t="str">
        <f t="shared" si="74"/>
        <v/>
      </c>
      <c r="L553" t="str">
        <f t="shared" si="49"/>
        <v/>
      </c>
      <c r="M553" t="str">
        <f t="shared" si="50"/>
        <v/>
      </c>
      <c r="N553">
        <v>-2.6119402985074656</v>
      </c>
      <c r="O553" t="s">
        <v>4485</v>
      </c>
      <c r="P553" s="200" t="s">
        <v>4485</v>
      </c>
      <c r="Q553" s="35">
        <v>45335</v>
      </c>
      <c r="R553" s="35">
        <v>45351</v>
      </c>
      <c r="S553" s="37">
        <v>36097.599999999999</v>
      </c>
      <c r="U553" s="81" cm="1">
        <f t="array" ref="U553">INDEX($Q$466:$Q$918, ROWS($Q$466:$Q$918) - ROW() + ROW($Q$466))</f>
        <v>44883</v>
      </c>
      <c r="V553" s="3" cm="1">
        <f t="array" ref="V553">INDEX($R$466:$R$918, ROWS($R$466:$R$918) - ROW() + ROW($R$466))</f>
        <v>44889</v>
      </c>
      <c r="W553" s="78" cm="1">
        <f t="array" ref="W553">INDEX($S$466:$S$918, ROWS($S$466:$S$918) - ROW() + ROW($S$466))</f>
        <v>46391.85</v>
      </c>
      <c r="Y553">
        <f t="shared" si="51"/>
        <v>0.64312274109780387</v>
      </c>
      <c r="Z553">
        <f t="shared" si="45"/>
        <v>5</v>
      </c>
      <c r="AA553" t="str">
        <f t="shared" si="75"/>
        <v/>
      </c>
      <c r="AB553" t="str">
        <f t="shared" si="52"/>
        <v/>
      </c>
      <c r="AC553" t="str">
        <f t="shared" si="53"/>
        <v/>
      </c>
      <c r="AD553">
        <v>0.50821077350201582</v>
      </c>
      <c r="AE553" t="s">
        <v>4485</v>
      </c>
      <c r="AF553" s="200" t="s">
        <v>4485</v>
      </c>
      <c r="AG553" s="35">
        <v>45335</v>
      </c>
      <c r="AH553" s="35">
        <v>45351</v>
      </c>
      <c r="AI553" s="36">
        <v>322.5</v>
      </c>
      <c r="AK553" s="81" cm="1">
        <f t="array" ref="AK553">INDEX($AG$466:$AG$918, ROWS($AG$466:$AG$918) - ROW() + ROW($AG$466))</f>
        <v>44883</v>
      </c>
      <c r="AL553" s="3" cm="1">
        <f t="array" ref="AL553">INDEX($AH$466:$AH$918, ROWS($AH$466:$AH$918) - ROW() + ROW($AH$466))</f>
        <v>44889</v>
      </c>
      <c r="AM553" s="78" cm="1">
        <f t="array" ref="AM553">INDEX($AI$466:$AI$918, ROWS($AI$466:$AI$918) - ROW() + ROW($AI$466))</f>
        <v>166.55</v>
      </c>
      <c r="AO553">
        <f t="shared" si="54"/>
        <v>-1.4497041420118275</v>
      </c>
      <c r="AP553">
        <f t="shared" si="46"/>
        <v>5</v>
      </c>
      <c r="AQ553" t="str">
        <f t="shared" si="76"/>
        <v/>
      </c>
      <c r="AR553" t="str">
        <f t="shared" si="55"/>
        <v/>
      </c>
      <c r="AS553" t="str">
        <f t="shared" si="56"/>
        <v/>
      </c>
      <c r="AT553">
        <v>-2.2852306390181996</v>
      </c>
      <c r="AU553" t="s">
        <v>4485</v>
      </c>
      <c r="AV553" s="200" t="s">
        <v>4485</v>
      </c>
      <c r="AW553" s="35">
        <v>45335</v>
      </c>
      <c r="AX553" s="35">
        <v>45351</v>
      </c>
      <c r="AY553" s="36">
        <v>177.3</v>
      </c>
      <c r="BA553" s="81" cm="1">
        <f t="array" ref="BA553">INDEX($AW$466:$AW$918, ROWS($AW$466:$AW$918) - ROW() + ROW($AW$466))</f>
        <v>44883</v>
      </c>
      <c r="BB553" s="3" cm="1">
        <f t="array" ref="BB553">INDEX($AX$466:$AX$918, ROWS($AX$466:$AX$918) - ROW() + ROW($AX$466))</f>
        <v>44889</v>
      </c>
      <c r="BC553" s="78" cm="1">
        <f t="array" ref="BC553">INDEX($AY$466:$AY$918, ROWS($AY$466:$AY$918) - ROW() + ROW($AY$466))</f>
        <v>107.7</v>
      </c>
      <c r="BE553">
        <f t="shared" si="57"/>
        <v>-2.9729729729729701</v>
      </c>
      <c r="BF553">
        <f t="shared" si="47"/>
        <v>5</v>
      </c>
      <c r="BG553" t="str">
        <f t="shared" si="77"/>
        <v/>
      </c>
      <c r="BH553" t="str">
        <f t="shared" si="58"/>
        <v/>
      </c>
      <c r="BI553" t="str">
        <f t="shared" si="59"/>
        <v/>
      </c>
      <c r="BJ553">
        <v>-1.5576099859707249</v>
      </c>
      <c r="BK553" t="s">
        <v>4485</v>
      </c>
      <c r="BL553" s="200" t="s">
        <v>4485</v>
      </c>
      <c r="BM553" s="212">
        <v>45335</v>
      </c>
      <c r="BN553" s="49">
        <v>45351</v>
      </c>
      <c r="BO553" s="50">
        <v>1473.15</v>
      </c>
      <c r="BQ553" s="81" cm="1">
        <f t="array" ref="BQ553">INDEX($AW$466:$AW$918, ROWS($AW$466:$AW$918) - ROW() + ROW($AW$466))</f>
        <v>44883</v>
      </c>
      <c r="BR553" s="3" cm="1">
        <f t="array" ref="BR553">INDEX($AX$466:$AX$918, ROWS($AX$466:$AX$918) - ROW() + ROW($AX$466))</f>
        <v>44889</v>
      </c>
      <c r="BS553" s="78" cm="1">
        <f t="array" ref="BS553">INDEX($BO$466:$BO$918, ROWS($BO$466:$BO$918) - ROW() + ROW($BO$466))</f>
        <v>1247.3</v>
      </c>
      <c r="BU553">
        <f t="shared" si="66"/>
        <v>-0.70058116392006653</v>
      </c>
      <c r="BV553">
        <f t="shared" si="60"/>
        <v>5</v>
      </c>
      <c r="BW553" t="str">
        <f t="shared" si="78"/>
        <v/>
      </c>
      <c r="BX553" t="str">
        <f t="shared" si="61"/>
        <v/>
      </c>
      <c r="BY553" t="str">
        <f t="shared" si="67"/>
        <v/>
      </c>
      <c r="BZ553">
        <v>8.3030547705557698</v>
      </c>
      <c r="CA553" t="s">
        <v>4485</v>
      </c>
      <c r="CB553" s="200" t="s">
        <v>4485</v>
      </c>
      <c r="CC553" s="212">
        <v>45335</v>
      </c>
      <c r="CD553" s="49">
        <v>45351</v>
      </c>
      <c r="CE553" s="50">
        <v>2073.1</v>
      </c>
      <c r="CG553" s="81" cm="1">
        <f t="array" ref="CG553">INDEX($AW$466:$AW$918, ROWS($AW$466:$AW$918) - ROW() + ROW($AW$466))</f>
        <v>44883</v>
      </c>
      <c r="CH553" s="3" cm="1">
        <f t="array" ref="CH553">INDEX($AX$466:$AX$918, ROWS($AX$466:$AX$918) - ROW() + ROW($AX$466))</f>
        <v>44889</v>
      </c>
      <c r="CI553" s="78" cm="1">
        <f t="array" ref="CI553">INDEX($CE$466:$CE$918, ROWS($CE$466:$CE$918) - ROW() + ROW($CE$466))</f>
        <v>1675.4</v>
      </c>
      <c r="CK553">
        <f t="shared" si="73"/>
        <v>-0.44565927862618099</v>
      </c>
      <c r="CL553">
        <f t="shared" si="62"/>
        <v>5</v>
      </c>
      <c r="CM553" t="str">
        <f t="shared" si="79"/>
        <v/>
      </c>
      <c r="CN553" t="str">
        <f t="shared" si="63"/>
        <v/>
      </c>
      <c r="CO553" t="str">
        <f t="shared" si="68"/>
        <v/>
      </c>
      <c r="CP553">
        <v>-2.0306938203886302</v>
      </c>
      <c r="CQ553" t="s">
        <v>4485</v>
      </c>
      <c r="CR553" s="200" t="s">
        <v>4485</v>
      </c>
      <c r="CS553" s="212">
        <v>45335</v>
      </c>
      <c r="CT553" s="49">
        <v>45351</v>
      </c>
      <c r="CU553" s="53">
        <v>832.1</v>
      </c>
      <c r="CW553" s="81" cm="1">
        <f t="array" ref="CW553">INDEX($AW$466:$AW$918, ROWS($AW$466:$AW$918) - ROW() + ROW($AW$466))</f>
        <v>44883</v>
      </c>
      <c r="CX553" s="3" cm="1">
        <f t="array" ref="CX553">INDEX($AX$466:$AX$918, ROWS($AX$466:$AX$918) - ROW() + ROW($AX$466))</f>
        <v>44889</v>
      </c>
      <c r="CY553" s="78" cm="1">
        <f t="array" ref="CY553">INDEX($CU$466:$CU$918, ROWS($CU$466:$CU$918) - ROW() + ROW($CU$466))</f>
        <v>402.15</v>
      </c>
      <c r="DA553">
        <f t="shared" si="69"/>
        <v>-0.43327556325823224</v>
      </c>
      <c r="DB553">
        <f t="shared" si="64"/>
        <v>5</v>
      </c>
      <c r="DC553" t="str">
        <f t="shared" si="80"/>
        <v/>
      </c>
      <c r="DD553" t="str">
        <f t="shared" si="82"/>
        <v/>
      </c>
      <c r="DE553" t="str">
        <f t="shared" si="83"/>
        <v/>
      </c>
      <c r="DF553">
        <v>-0.62050136510300324</v>
      </c>
      <c r="DG553" t="s">
        <v>4485</v>
      </c>
      <c r="DH553" s="200" t="s">
        <v>4485</v>
      </c>
      <c r="DI553" s="212">
        <v>45335</v>
      </c>
      <c r="DJ553" s="49">
        <v>45351</v>
      </c>
      <c r="DK553" s="53">
        <v>587</v>
      </c>
      <c r="DM553" s="81" cm="1">
        <f t="array" ref="DM553">INDEX($AW$466:$AW$918, ROWS($AW$466:$AW$918) - ROW() + ROW($AW$466))</f>
        <v>44883</v>
      </c>
      <c r="DN553" s="3" cm="1">
        <f t="array" ref="DN553">INDEX($AX$466:$AX$918, ROWS($AX$466:$AX$918) - ROW() + ROW($AX$466))</f>
        <v>44889</v>
      </c>
      <c r="DO553" s="78" cm="1">
        <f t="array" ref="DO553">INDEX($DK$466:$DK$918, ROWS($DK$466:$DK$918) - ROW() + ROW($DK$466))</f>
        <v>304.89999999999998</v>
      </c>
      <c r="DQ553">
        <f t="shared" si="70"/>
        <v>-0.34319333224383441</v>
      </c>
      <c r="DR553">
        <f t="shared" si="65"/>
        <v>5</v>
      </c>
      <c r="DS553" t="str">
        <f t="shared" si="81"/>
        <v/>
      </c>
      <c r="DT553" t="str">
        <f t="shared" si="71"/>
        <v/>
      </c>
      <c r="DU553" t="str">
        <f t="shared" si="72"/>
        <v/>
      </c>
      <c r="DV553">
        <v>0.93873517786561533</v>
      </c>
      <c r="DW553" t="s">
        <v>4485</v>
      </c>
      <c r="DX553" s="200" t="s">
        <v>4485</v>
      </c>
    </row>
    <row r="554" spans="1:128" ht="15.75" thickBot="1" x14ac:dyDescent="0.3">
      <c r="A554" s="42">
        <v>45334</v>
      </c>
      <c r="B554" s="35">
        <v>45351</v>
      </c>
      <c r="C554" s="36">
        <v>131</v>
      </c>
      <c r="E554" s="81" cm="1">
        <f t="array" ref="E554">INDEX($A$466:$A$918, ROWS($A$466:$A$918) - ROW() + ROW($A$466))</f>
        <v>44886</v>
      </c>
      <c r="F554" s="44" cm="1">
        <f t="array" ref="F554">INDEX($B$466:$B$918, ROWS($B$466:$B$918) - ROW() + ROW($B$466))</f>
        <v>44889</v>
      </c>
      <c r="G554" s="45" cm="1">
        <f t="array" ref="G554">INDEX($C$466:$C$918, ROWS($C$466:$C$918) - ROW() + ROW($C$466))</f>
        <v>184.55</v>
      </c>
      <c r="I554">
        <f t="shared" si="48"/>
        <v>0.68194217130387336</v>
      </c>
      <c r="J554">
        <f t="shared" si="44"/>
        <v>1</v>
      </c>
      <c r="K554" t="str">
        <f t="shared" si="74"/>
        <v/>
      </c>
      <c r="L554" t="str">
        <f t="shared" si="49"/>
        <v/>
      </c>
      <c r="M554" t="str">
        <f t="shared" si="50"/>
        <v/>
      </c>
      <c r="N554">
        <v>0.46524356869185707</v>
      </c>
      <c r="O554" t="s">
        <v>4485</v>
      </c>
      <c r="P554" s="200" t="s">
        <v>4485</v>
      </c>
      <c r="Q554" s="35">
        <v>45334</v>
      </c>
      <c r="R554" s="35">
        <v>45351</v>
      </c>
      <c r="S554" s="37">
        <v>36196.800000000003</v>
      </c>
      <c r="U554" s="81" cm="1">
        <f t="array" ref="U554">INDEX($Q$466:$Q$918, ROWS($Q$466:$Q$918) - ROW() + ROW($Q$466))</f>
        <v>44886</v>
      </c>
      <c r="V554" s="3" cm="1">
        <f t="array" ref="V554">INDEX($R$466:$R$918, ROWS($R$466:$R$918) - ROW() + ROW($R$466))</f>
        <v>44889</v>
      </c>
      <c r="W554" s="78" cm="1">
        <f t="array" ref="W554">INDEX($S$466:$S$918, ROWS($S$466:$S$918) - ROW() + ROW($S$466))</f>
        <v>46764.65</v>
      </c>
      <c r="Y554">
        <f t="shared" si="51"/>
        <v>0.80358942357332785</v>
      </c>
      <c r="Z554">
        <f t="shared" si="45"/>
        <v>1</v>
      </c>
      <c r="AA554" t="str">
        <f t="shared" si="75"/>
        <v/>
      </c>
      <c r="AB554" t="str">
        <f t="shared" si="52"/>
        <v/>
      </c>
      <c r="AC554" t="str">
        <f t="shared" si="53"/>
        <v/>
      </c>
      <c r="AD554">
        <v>1.1873786965384414</v>
      </c>
      <c r="AE554" t="s">
        <v>4485</v>
      </c>
      <c r="AF554" s="200" t="s">
        <v>4485</v>
      </c>
      <c r="AG554" s="35">
        <v>45334</v>
      </c>
      <c r="AH554" s="35">
        <v>45351</v>
      </c>
      <c r="AI554" s="36">
        <v>317.39999999999998</v>
      </c>
      <c r="AK554" s="81" cm="1">
        <f t="array" ref="AK554">INDEX($AG$466:$AG$918, ROWS($AG$466:$AG$918) - ROW() + ROW($AG$466))</f>
        <v>44886</v>
      </c>
      <c r="AL554" s="3" cm="1">
        <f t="array" ref="AL554">INDEX($AH$466:$AH$918, ROWS($AH$466:$AH$918) - ROW() + ROW($AH$466))</f>
        <v>44889</v>
      </c>
      <c r="AM554" s="78" cm="1">
        <f t="array" ref="AM554">INDEX($AI$466:$AI$918, ROWS($AI$466:$AI$918) - ROW() + ROW($AI$466))</f>
        <v>165</v>
      </c>
      <c r="AO554">
        <f t="shared" si="54"/>
        <v>-0.93065145601922017</v>
      </c>
      <c r="AP554">
        <f t="shared" si="46"/>
        <v>1</v>
      </c>
      <c r="AQ554" t="str">
        <f t="shared" si="76"/>
        <v/>
      </c>
      <c r="AR554" t="str">
        <f t="shared" si="55"/>
        <v/>
      </c>
      <c r="AS554" t="str">
        <f t="shared" si="56"/>
        <v/>
      </c>
      <c r="AT554">
        <v>2.59852750108272</v>
      </c>
      <c r="AU554" t="s">
        <v>4485</v>
      </c>
      <c r="AV554" s="200" t="s">
        <v>4485</v>
      </c>
      <c r="AW554" s="35">
        <v>45334</v>
      </c>
      <c r="AX554" s="35">
        <v>45351</v>
      </c>
      <c r="AY554" s="36">
        <v>175.4</v>
      </c>
      <c r="BA554" s="81" cm="1">
        <f t="array" ref="BA554">INDEX($AW$466:$AW$918, ROWS($AW$466:$AW$918) - ROW() + ROW($AW$466))</f>
        <v>44886</v>
      </c>
      <c r="BB554" s="3" cm="1">
        <f t="array" ref="BB554">INDEX($AX$466:$AX$918, ROWS($AX$466:$AX$918) - ROW() + ROW($AX$466))</f>
        <v>44889</v>
      </c>
      <c r="BC554" s="78" cm="1">
        <f t="array" ref="BC554">INDEX($AY$466:$AY$918, ROWS($AY$466:$AY$918) - ROW() + ROW($AY$466))</f>
        <v>106.15</v>
      </c>
      <c r="BE554">
        <f t="shared" si="57"/>
        <v>-1.4391829155060325</v>
      </c>
      <c r="BF554">
        <f t="shared" si="47"/>
        <v>1</v>
      </c>
      <c r="BG554" t="str">
        <f t="shared" si="77"/>
        <v/>
      </c>
      <c r="BH554" t="str">
        <f t="shared" si="58"/>
        <v/>
      </c>
      <c r="BI554" t="str">
        <f t="shared" si="59"/>
        <v/>
      </c>
      <c r="BJ554">
        <v>0.69794635679309769</v>
      </c>
      <c r="BK554" t="s">
        <v>4485</v>
      </c>
      <c r="BL554" s="200" t="s">
        <v>4485</v>
      </c>
      <c r="BM554" s="212">
        <v>45334</v>
      </c>
      <c r="BN554" s="49">
        <v>45351</v>
      </c>
      <c r="BO554" s="50">
        <v>1440.8</v>
      </c>
      <c r="BQ554" s="81" cm="1">
        <f t="array" ref="BQ554">INDEX($AW$466:$AW$918, ROWS($AW$466:$AW$918) - ROW() + ROW($AW$466))</f>
        <v>44886</v>
      </c>
      <c r="BR554" s="3" cm="1">
        <f t="array" ref="BR554">INDEX($AX$466:$AX$918, ROWS($AX$466:$AX$918) - ROW() + ROW($AX$466))</f>
        <v>44889</v>
      </c>
      <c r="BS554" s="78" cm="1">
        <f t="array" ref="BS554">INDEX($BO$466:$BO$918, ROWS($BO$466:$BO$918) - ROW() + ROW($BO$466))</f>
        <v>1225.8</v>
      </c>
      <c r="BU554">
        <f t="shared" si="66"/>
        <v>-1.7237232422031588</v>
      </c>
      <c r="BV554">
        <f t="shared" si="60"/>
        <v>1</v>
      </c>
      <c r="BW554" t="str">
        <f t="shared" si="78"/>
        <v/>
      </c>
      <c r="BX554" t="str">
        <f t="shared" si="61"/>
        <v/>
      </c>
      <c r="BY554" t="str">
        <f t="shared" si="67"/>
        <v/>
      </c>
      <c r="BZ554">
        <v>2.2738568588469272</v>
      </c>
      <c r="CA554" t="s">
        <v>4485</v>
      </c>
      <c r="CB554" s="200" t="s">
        <v>4485</v>
      </c>
      <c r="CC554" s="212">
        <v>45334</v>
      </c>
      <c r="CD554" s="49">
        <v>45351</v>
      </c>
      <c r="CE554" s="50">
        <v>2055.25</v>
      </c>
      <c r="CG554" s="81" cm="1">
        <f t="array" ref="CG554">INDEX($AW$466:$AW$918, ROWS($AW$466:$AW$918) - ROW() + ROW($AW$466))</f>
        <v>44886</v>
      </c>
      <c r="CH554" s="3" cm="1">
        <f t="array" ref="CH554">INDEX($AX$466:$AX$918, ROWS($AX$466:$AX$918) - ROW() + ROW($AX$466))</f>
        <v>44889</v>
      </c>
      <c r="CI554" s="78" cm="1">
        <f t="array" ref="CI554">INDEX($CE$466:$CE$918, ROWS($CE$466:$CE$918) - ROW() + ROW($CE$466))</f>
        <v>1711.8</v>
      </c>
      <c r="CK554">
        <f t="shared" si="73"/>
        <v>2.1726154948072023</v>
      </c>
      <c r="CL554">
        <f t="shared" si="62"/>
        <v>1</v>
      </c>
      <c r="CM554" t="str">
        <f t="shared" si="79"/>
        <v/>
      </c>
      <c r="CN554" t="str">
        <f t="shared" si="63"/>
        <v/>
      </c>
      <c r="CO554" t="str">
        <f t="shared" si="68"/>
        <v/>
      </c>
      <c r="CP554">
        <v>-0.23527309547918548</v>
      </c>
      <c r="CQ554" t="s">
        <v>4485</v>
      </c>
      <c r="CR554" s="200" t="s">
        <v>4485</v>
      </c>
      <c r="CS554" s="212">
        <v>45334</v>
      </c>
      <c r="CT554" s="49">
        <v>45351</v>
      </c>
      <c r="CU554" s="53">
        <v>811.2</v>
      </c>
      <c r="CW554" s="81" cm="1">
        <f t="array" ref="CW554">INDEX($AW$466:$AW$918, ROWS($AW$466:$AW$918) - ROW() + ROW($AW$466))</f>
        <v>44886</v>
      </c>
      <c r="CX554" s="3" cm="1">
        <f t="array" ref="CX554">INDEX($AX$466:$AX$918, ROWS($AX$466:$AX$918) - ROW() + ROW($AX$466))</f>
        <v>44889</v>
      </c>
      <c r="CY554" s="78" cm="1">
        <f t="array" ref="CY554">INDEX($CU$466:$CU$918, ROWS($CU$466:$CU$918) - ROW() + ROW($CU$466))</f>
        <v>394.55</v>
      </c>
      <c r="DA554">
        <f t="shared" si="69"/>
        <v>-1.8898420987193749</v>
      </c>
      <c r="DB554">
        <f t="shared" si="64"/>
        <v>1</v>
      </c>
      <c r="DC554" t="str">
        <f t="shared" si="80"/>
        <v/>
      </c>
      <c r="DD554" t="str">
        <f t="shared" si="82"/>
        <v/>
      </c>
      <c r="DE554" t="str">
        <f t="shared" si="83"/>
        <v/>
      </c>
      <c r="DF554">
        <v>-1.4235764235764208</v>
      </c>
      <c r="DG554" t="s">
        <v>4485</v>
      </c>
      <c r="DH554" s="200" t="s">
        <v>4485</v>
      </c>
      <c r="DI554" s="212">
        <v>45334</v>
      </c>
      <c r="DJ554" s="49">
        <v>45351</v>
      </c>
      <c r="DK554" s="53">
        <v>592.5</v>
      </c>
      <c r="DM554" s="81" cm="1">
        <f t="array" ref="DM554">INDEX($AW$466:$AW$918, ROWS($AW$466:$AW$918) - ROW() + ROW($AW$466))</f>
        <v>44886</v>
      </c>
      <c r="DN554" s="3" cm="1">
        <f t="array" ref="DN554">INDEX($AX$466:$AX$918, ROWS($AX$466:$AX$918) - ROW() + ROW($AX$466))</f>
        <v>44889</v>
      </c>
      <c r="DO554" s="78" cm="1">
        <f t="array" ref="DO554">INDEX($DK$466:$DK$918, ROWS($DK$466:$DK$918) - ROW() + ROW($DK$466))</f>
        <v>310.55</v>
      </c>
      <c r="DQ554">
        <f t="shared" si="70"/>
        <v>1.8530665792063084</v>
      </c>
      <c r="DR554">
        <f t="shared" si="65"/>
        <v>1</v>
      </c>
      <c r="DS554" t="str">
        <f t="shared" si="81"/>
        <v/>
      </c>
      <c r="DT554" t="str">
        <f t="shared" si="71"/>
        <v/>
      </c>
      <c r="DU554" t="str">
        <f t="shared" si="72"/>
        <v/>
      </c>
      <c r="DV554">
        <v>-2.32501223690651</v>
      </c>
      <c r="DW554" t="s">
        <v>4485</v>
      </c>
      <c r="DX554" s="200" t="s">
        <v>4485</v>
      </c>
    </row>
    <row r="555" spans="1:128" ht="15.75" thickBot="1" x14ac:dyDescent="0.3">
      <c r="A555" s="42">
        <v>45331</v>
      </c>
      <c r="B555" s="35">
        <v>45351</v>
      </c>
      <c r="C555" s="36">
        <v>133.25</v>
      </c>
      <c r="E555" s="81" cm="1">
        <f t="array" ref="E555">INDEX($A$466:$A$918, ROWS($A$466:$A$918) - ROW() + ROW($A$466))</f>
        <v>44887</v>
      </c>
      <c r="F555" s="44" cm="1">
        <f t="array" ref="F555">INDEX($B$466:$B$918, ROWS($B$466:$B$918) - ROW() + ROW($B$466))</f>
        <v>44889</v>
      </c>
      <c r="G555" s="45" cm="1">
        <f t="array" ref="G555">INDEX($C$466:$C$918, ROWS($C$466:$C$918) - ROW() + ROW($C$466))</f>
        <v>185.2</v>
      </c>
      <c r="I555">
        <f t="shared" si="48"/>
        <v>0.35220807369275386</v>
      </c>
      <c r="J555">
        <f t="shared" si="44"/>
        <v>2</v>
      </c>
      <c r="K555" t="str">
        <f t="shared" si="74"/>
        <v/>
      </c>
      <c r="L555" t="str">
        <f t="shared" si="49"/>
        <v/>
      </c>
      <c r="M555" t="str">
        <f t="shared" si="50"/>
        <v/>
      </c>
      <c r="N555">
        <v>0.49032961046035262</v>
      </c>
      <c r="O555" t="s">
        <v>4485</v>
      </c>
      <c r="P555" s="200" t="s">
        <v>4485</v>
      </c>
      <c r="Q555" s="35">
        <v>45331</v>
      </c>
      <c r="R555" s="35">
        <v>45351</v>
      </c>
      <c r="S555" s="37">
        <v>36320.949999999997</v>
      </c>
      <c r="U555" s="81" cm="1">
        <f t="array" ref="U555">INDEX($Q$466:$Q$918, ROWS($Q$466:$Q$918) - ROW() + ROW($Q$466))</f>
        <v>44887</v>
      </c>
      <c r="V555" s="3" cm="1">
        <f t="array" ref="V555">INDEX($R$466:$R$918, ROWS($R$466:$R$918) - ROW() + ROW($R$466))</f>
        <v>44889</v>
      </c>
      <c r="W555" s="78" cm="1">
        <f t="array" ref="W555">INDEX($S$466:$S$918, ROWS($S$466:$S$918) - ROW() + ROW($S$466))</f>
        <v>47044.55</v>
      </c>
      <c r="Y555">
        <f t="shared" si="51"/>
        <v>0.59852901711014928</v>
      </c>
      <c r="Z555">
        <f t="shared" si="45"/>
        <v>2</v>
      </c>
      <c r="AA555" t="str">
        <f t="shared" si="75"/>
        <v/>
      </c>
      <c r="AB555" t="str">
        <f t="shared" si="52"/>
        <v/>
      </c>
      <c r="AC555" t="str">
        <f t="shared" si="53"/>
        <v/>
      </c>
      <c r="AD555">
        <v>0.56857003938972062</v>
      </c>
      <c r="AE555" t="s">
        <v>4485</v>
      </c>
      <c r="AF555" s="200" t="s">
        <v>4485</v>
      </c>
      <c r="AG555" s="35">
        <v>45331</v>
      </c>
      <c r="AH555" s="35">
        <v>45351</v>
      </c>
      <c r="AI555" s="36">
        <v>325.45</v>
      </c>
      <c r="AK555" s="81" cm="1">
        <f t="array" ref="AK555">INDEX($AG$466:$AG$918, ROWS($AG$466:$AG$918) - ROW() + ROW($AG$466))</f>
        <v>44887</v>
      </c>
      <c r="AL555" s="3" cm="1">
        <f t="array" ref="AL555">INDEX($AH$466:$AH$918, ROWS($AH$466:$AH$918) - ROW() + ROW($AH$466))</f>
        <v>44889</v>
      </c>
      <c r="AM555" s="78" cm="1">
        <f t="array" ref="AM555">INDEX($AI$466:$AI$918, ROWS($AI$466:$AI$918) - ROW() + ROW($AI$466))</f>
        <v>167.45</v>
      </c>
      <c r="AO555">
        <f t="shared" si="54"/>
        <v>1.484848484848478</v>
      </c>
      <c r="AP555">
        <f t="shared" si="46"/>
        <v>2</v>
      </c>
      <c r="AQ555" t="str">
        <f t="shared" si="76"/>
        <v/>
      </c>
      <c r="AR555" t="str">
        <f t="shared" si="55"/>
        <v/>
      </c>
      <c r="AS555" t="str">
        <f t="shared" si="56"/>
        <v/>
      </c>
      <c r="AT555">
        <v>2.61713803292528</v>
      </c>
      <c r="AU555" t="s">
        <v>4485</v>
      </c>
      <c r="AV555" s="200" t="s">
        <v>4485</v>
      </c>
      <c r="AW555" s="35">
        <v>45331</v>
      </c>
      <c r="AX555" s="35">
        <v>45351</v>
      </c>
      <c r="AY555" s="36">
        <v>181.5</v>
      </c>
      <c r="BA555" s="81" cm="1">
        <f t="array" ref="BA555">INDEX($AW$466:$AW$918, ROWS($AW$466:$AW$918) - ROW() + ROW($AW$466))</f>
        <v>44887</v>
      </c>
      <c r="BB555" s="3" cm="1">
        <f t="array" ref="BB555">INDEX($AX$466:$AX$918, ROWS($AX$466:$AX$918) - ROW() + ROW($AX$466))</f>
        <v>44889</v>
      </c>
      <c r="BC555" s="78" cm="1">
        <f t="array" ref="BC555">INDEX($AY$466:$AY$918, ROWS($AY$466:$AY$918) - ROW() + ROW($AY$466))</f>
        <v>107.8</v>
      </c>
      <c r="BE555">
        <f t="shared" si="57"/>
        <v>1.554404145077712</v>
      </c>
      <c r="BF555">
        <f t="shared" si="47"/>
        <v>2</v>
      </c>
      <c r="BG555" t="str">
        <f t="shared" si="77"/>
        <v/>
      </c>
      <c r="BH555" t="str">
        <f t="shared" si="58"/>
        <v/>
      </c>
      <c r="BI555" t="str">
        <f t="shared" si="59"/>
        <v/>
      </c>
      <c r="BJ555">
        <v>2.1410168015386293</v>
      </c>
      <c r="BK555" t="s">
        <v>4485</v>
      </c>
      <c r="BL555" s="200" t="s">
        <v>4485</v>
      </c>
      <c r="BM555" s="212">
        <v>45331</v>
      </c>
      <c r="BN555" s="49">
        <v>45351</v>
      </c>
      <c r="BO555" s="50">
        <v>1447.1</v>
      </c>
      <c r="BQ555" s="81" cm="1">
        <f t="array" ref="BQ555">INDEX($AW$466:$AW$918, ROWS($AW$466:$AW$918) - ROW() + ROW($AW$466))</f>
        <v>44887</v>
      </c>
      <c r="BR555" s="3" cm="1">
        <f t="array" ref="BR555">INDEX($AX$466:$AX$918, ROWS($AX$466:$AX$918) - ROW() + ROW($AX$466))</f>
        <v>44889</v>
      </c>
      <c r="BS555" s="78" cm="1">
        <f t="array" ref="BS555">INDEX($BO$466:$BO$918, ROWS($BO$466:$BO$918) - ROW() + ROW($BO$466))</f>
        <v>1232.6500000000001</v>
      </c>
      <c r="BU555">
        <f t="shared" si="66"/>
        <v>0.55881873062490917</v>
      </c>
      <c r="BV555">
        <f t="shared" si="60"/>
        <v>2</v>
      </c>
      <c r="BW555" t="str">
        <f t="shared" si="78"/>
        <v/>
      </c>
      <c r="BX555" t="str">
        <f t="shared" si="61"/>
        <v/>
      </c>
      <c r="BY555" t="str">
        <f t="shared" si="67"/>
        <v/>
      </c>
      <c r="BZ555">
        <v>-2.5756287206900796</v>
      </c>
      <c r="CA555" t="s">
        <v>4485</v>
      </c>
      <c r="CB555" s="200" t="s">
        <v>4485</v>
      </c>
      <c r="CC555" s="212">
        <v>45331</v>
      </c>
      <c r="CD555" s="49">
        <v>45351</v>
      </c>
      <c r="CE555" s="50">
        <v>2131.1</v>
      </c>
      <c r="CG555" s="81" cm="1">
        <f t="array" ref="CG555">INDEX($AW$466:$AW$918, ROWS($AW$466:$AW$918) - ROW() + ROW($AW$466))</f>
        <v>44887</v>
      </c>
      <c r="CH555" s="3" cm="1">
        <f t="array" ref="CH555">INDEX($AX$466:$AX$918, ROWS($AX$466:$AX$918) - ROW() + ROW($AX$466))</f>
        <v>44889</v>
      </c>
      <c r="CI555" s="78" cm="1">
        <f t="array" ref="CI555">INDEX($CE$466:$CE$918, ROWS($CE$466:$CE$918) - ROW() + ROW($CE$466))</f>
        <v>1734.5</v>
      </c>
      <c r="CK555">
        <f t="shared" si="73"/>
        <v>1.3260894964365022</v>
      </c>
      <c r="CL555">
        <f t="shared" si="62"/>
        <v>2</v>
      </c>
      <c r="CM555" t="str">
        <f t="shared" si="79"/>
        <v/>
      </c>
      <c r="CN555" t="str">
        <f t="shared" si="63"/>
        <v/>
      </c>
      <c r="CO555" t="str">
        <f t="shared" si="68"/>
        <v/>
      </c>
      <c r="CP555">
        <v>2.2776799307441928</v>
      </c>
      <c r="CQ555" t="s">
        <v>4485</v>
      </c>
      <c r="CR555" s="200" t="s">
        <v>4485</v>
      </c>
      <c r="CS555" s="212">
        <v>45331</v>
      </c>
      <c r="CT555" s="49">
        <v>45351</v>
      </c>
      <c r="CU555" s="53">
        <v>836.15</v>
      </c>
      <c r="CW555" s="81" cm="1">
        <f t="array" ref="CW555">INDEX($AW$466:$AW$918, ROWS($AW$466:$AW$918) - ROW() + ROW($AW$466))</f>
        <v>44887</v>
      </c>
      <c r="CX555" s="3" cm="1">
        <f t="array" ref="CX555">INDEX($AX$466:$AX$918, ROWS($AX$466:$AX$918) - ROW() + ROW($AX$466))</f>
        <v>44889</v>
      </c>
      <c r="CY555" s="78" cm="1">
        <f t="array" ref="CY555">INDEX($CU$466:$CU$918, ROWS($CU$466:$CU$918) - ROW() + ROW($CU$466))</f>
        <v>392.05</v>
      </c>
      <c r="DA555">
        <f t="shared" si="69"/>
        <v>-0.63363325307312124</v>
      </c>
      <c r="DB555">
        <f t="shared" si="64"/>
        <v>2</v>
      </c>
      <c r="DC555" t="str">
        <f t="shared" si="80"/>
        <v/>
      </c>
      <c r="DD555" t="str">
        <f t="shared" si="82"/>
        <v/>
      </c>
      <c r="DE555" t="str">
        <f t="shared" si="83"/>
        <v/>
      </c>
      <c r="DF555">
        <v>-1.0134279199391942</v>
      </c>
      <c r="DG555" t="s">
        <v>4485</v>
      </c>
      <c r="DH555" s="200" t="s">
        <v>4485</v>
      </c>
      <c r="DI555" s="212">
        <v>45331</v>
      </c>
      <c r="DJ555" s="49">
        <v>45351</v>
      </c>
      <c r="DK555" s="53">
        <v>615.4</v>
      </c>
      <c r="DM555" s="81" cm="1">
        <f t="array" ref="DM555">INDEX($AW$466:$AW$918, ROWS($AW$466:$AW$918) - ROW() + ROW($AW$466))</f>
        <v>44887</v>
      </c>
      <c r="DN555" s="3" cm="1">
        <f t="array" ref="DN555">INDEX($AX$466:$AX$918, ROWS($AX$466:$AX$918) - ROW() + ROW($AX$466))</f>
        <v>44889</v>
      </c>
      <c r="DO555" s="78" cm="1">
        <f t="array" ref="DO555">INDEX($DK$466:$DK$918, ROWS($DK$466:$DK$918) - ROW() + ROW($DK$466))</f>
        <v>307.35000000000002</v>
      </c>
      <c r="DQ555">
        <f t="shared" si="70"/>
        <v>-1.0304298824665878</v>
      </c>
      <c r="DR555">
        <f t="shared" si="65"/>
        <v>2</v>
      </c>
      <c r="DS555" t="str">
        <f t="shared" si="81"/>
        <v/>
      </c>
      <c r="DT555" t="str">
        <f t="shared" si="71"/>
        <v/>
      </c>
      <c r="DU555" t="str">
        <f t="shared" si="72"/>
        <v/>
      </c>
      <c r="DV555">
        <v>-1.9293410172889114</v>
      </c>
      <c r="DW555" t="s">
        <v>4485</v>
      </c>
      <c r="DX555" s="200" t="s">
        <v>4485</v>
      </c>
    </row>
    <row r="556" spans="1:128" ht="15.75" thickBot="1" x14ac:dyDescent="0.3">
      <c r="A556" s="42">
        <v>45330</v>
      </c>
      <c r="B556" s="35">
        <v>45351</v>
      </c>
      <c r="C556" s="36">
        <v>132.85</v>
      </c>
      <c r="E556" s="81" cm="1">
        <f t="array" ref="E556">INDEX($A$466:$A$918, ROWS($A$466:$A$918) - ROW() + ROW($A$466))</f>
        <v>44888</v>
      </c>
      <c r="F556" s="44" cm="1">
        <f t="array" ref="F556">INDEX($B$466:$B$918, ROWS($B$466:$B$918) - ROW() + ROW($B$466))</f>
        <v>44889</v>
      </c>
      <c r="G556" s="45" cm="1">
        <f t="array" ref="G556">INDEX($C$466:$C$918, ROWS($C$466:$C$918) - ROW() + ROW($C$466))</f>
        <v>185.55</v>
      </c>
      <c r="I556">
        <f t="shared" si="48"/>
        <v>0.18898488120951551</v>
      </c>
      <c r="J556">
        <f t="shared" si="44"/>
        <v>3</v>
      </c>
      <c r="K556" t="str">
        <f t="shared" si="74"/>
        <v/>
      </c>
      <c r="L556" t="str">
        <f t="shared" si="49"/>
        <v/>
      </c>
      <c r="M556" t="str">
        <f t="shared" si="50"/>
        <v/>
      </c>
      <c r="N556">
        <v>0.27107617240444565</v>
      </c>
      <c r="O556" t="s">
        <v>4485</v>
      </c>
      <c r="P556" s="200" t="s">
        <v>4485</v>
      </c>
      <c r="Q556" s="35">
        <v>45330</v>
      </c>
      <c r="R556" s="35">
        <v>45351</v>
      </c>
      <c r="S556" s="37">
        <v>36810</v>
      </c>
      <c r="U556" s="81" cm="1">
        <f t="array" ref="U556">INDEX($Q$466:$Q$918, ROWS($Q$466:$Q$918) - ROW() + ROW($Q$466))</f>
        <v>44888</v>
      </c>
      <c r="V556" s="3" cm="1">
        <f t="array" ref="V556">INDEX($R$466:$R$918, ROWS($R$466:$R$918) - ROW() + ROW($R$466))</f>
        <v>44889</v>
      </c>
      <c r="W556" s="78" cm="1">
        <f t="array" ref="W556">INDEX($S$466:$S$918, ROWS($S$466:$S$918) - ROW() + ROW($S$466))</f>
        <v>47123.8</v>
      </c>
      <c r="Y556">
        <f t="shared" si="51"/>
        <v>0.1684573452185216</v>
      </c>
      <c r="Z556">
        <f t="shared" si="45"/>
        <v>3</v>
      </c>
      <c r="AA556" t="str">
        <f t="shared" si="75"/>
        <v/>
      </c>
      <c r="AB556" t="str">
        <f t="shared" si="52"/>
        <v/>
      </c>
      <c r="AC556" t="str">
        <f t="shared" si="53"/>
        <v/>
      </c>
      <c r="AD556">
        <v>0.17858378902193917</v>
      </c>
      <c r="AE556" t="s">
        <v>4485</v>
      </c>
      <c r="AF556" s="200" t="s">
        <v>4485</v>
      </c>
      <c r="AG556" s="35">
        <v>45330</v>
      </c>
      <c r="AH556" s="35">
        <v>45351</v>
      </c>
      <c r="AI556" s="36">
        <v>332.4</v>
      </c>
      <c r="AK556" s="81" cm="1">
        <f t="array" ref="AK556">INDEX($AG$466:$AG$918, ROWS($AG$466:$AG$918) - ROW() + ROW($AG$466))</f>
        <v>44888</v>
      </c>
      <c r="AL556" s="3" cm="1">
        <f t="array" ref="AL556">INDEX($AH$466:$AH$918, ROWS($AH$466:$AH$918) - ROW() + ROW($AH$466))</f>
        <v>44889</v>
      </c>
      <c r="AM556" s="78" cm="1">
        <f t="array" ref="AM556">INDEX($AI$466:$AI$918, ROWS($AI$466:$AI$918) - ROW() + ROW($AI$466))</f>
        <v>168.15</v>
      </c>
      <c r="AO556">
        <f t="shared" si="54"/>
        <v>0.41803523439833806</v>
      </c>
      <c r="AP556">
        <f t="shared" si="46"/>
        <v>3</v>
      </c>
      <c r="AQ556" t="str">
        <f t="shared" si="76"/>
        <v/>
      </c>
      <c r="AR556" t="str">
        <f t="shared" si="55"/>
        <v/>
      </c>
      <c r="AS556" t="str">
        <f t="shared" si="56"/>
        <v/>
      </c>
      <c r="AT556">
        <v>-3.3319621554915648</v>
      </c>
      <c r="AU556" t="s">
        <v>4485</v>
      </c>
      <c r="AV556" s="200" t="s">
        <v>4485</v>
      </c>
      <c r="AW556" s="35">
        <v>45330</v>
      </c>
      <c r="AX556" s="35">
        <v>45351</v>
      </c>
      <c r="AY556" s="36">
        <v>185.25</v>
      </c>
      <c r="BA556" s="81" cm="1">
        <f t="array" ref="BA556">INDEX($AW$466:$AW$918, ROWS($AW$466:$AW$918) - ROW() + ROW($AW$466))</f>
        <v>44888</v>
      </c>
      <c r="BB556" s="3" cm="1">
        <f t="array" ref="BB556">INDEX($AX$466:$AX$918, ROWS($AX$466:$AX$918) - ROW() + ROW($AX$466))</f>
        <v>44889</v>
      </c>
      <c r="BC556" s="78" cm="1">
        <f t="array" ref="BC556">INDEX($AY$466:$AY$918, ROWS($AY$466:$AY$918) - ROW() + ROW($AY$466))</f>
        <v>107.2</v>
      </c>
      <c r="BE556">
        <f t="shared" si="57"/>
        <v>-0.55658627087197998</v>
      </c>
      <c r="BF556">
        <f t="shared" si="47"/>
        <v>3</v>
      </c>
      <c r="BG556" t="str">
        <f t="shared" si="77"/>
        <v/>
      </c>
      <c r="BH556" t="str">
        <f t="shared" si="58"/>
        <v/>
      </c>
      <c r="BI556" t="str">
        <f t="shared" si="59"/>
        <v/>
      </c>
      <c r="BJ556">
        <v>-1.1759690197889618</v>
      </c>
      <c r="BK556" t="s">
        <v>4485</v>
      </c>
      <c r="BL556" s="200" t="s">
        <v>4485</v>
      </c>
      <c r="BM556" s="212">
        <v>45330</v>
      </c>
      <c r="BN556" s="49">
        <v>45351</v>
      </c>
      <c r="BO556" s="50">
        <v>1467.1</v>
      </c>
      <c r="BQ556" s="81" cm="1">
        <f t="array" ref="BQ556">INDEX($AW$466:$AW$918, ROWS($AW$466:$AW$918) - ROW() + ROW($AW$466))</f>
        <v>44888</v>
      </c>
      <c r="BR556" s="3" cm="1">
        <f t="array" ref="BR556">INDEX($AX$466:$AX$918, ROWS($AX$466:$AX$918) - ROW() + ROW($AX$466))</f>
        <v>44889</v>
      </c>
      <c r="BS556" s="78" cm="1">
        <f t="array" ref="BS556">INDEX($BO$466:$BO$918, ROWS($BO$466:$BO$918) - ROW() + ROW($BO$466))</f>
        <v>1229</v>
      </c>
      <c r="BU556">
        <f t="shared" si="66"/>
        <v>-0.29611000689571981</v>
      </c>
      <c r="BV556">
        <f t="shared" si="60"/>
        <v>3</v>
      </c>
      <c r="BW556" t="str">
        <f t="shared" si="78"/>
        <v/>
      </c>
      <c r="BX556" t="str">
        <f t="shared" si="61"/>
        <v/>
      </c>
      <c r="BY556" t="str">
        <f t="shared" si="67"/>
        <v/>
      </c>
      <c r="BZ556">
        <v>-0.13717421124828816</v>
      </c>
      <c r="CA556" t="s">
        <v>4485</v>
      </c>
      <c r="CB556" s="200" t="s">
        <v>4485</v>
      </c>
      <c r="CC556" s="212">
        <v>45330</v>
      </c>
      <c r="CD556" s="49">
        <v>45351</v>
      </c>
      <c r="CE556" s="50">
        <v>2111.65</v>
      </c>
      <c r="CG556" s="81" cm="1">
        <f t="array" ref="CG556">INDEX($AW$466:$AW$918, ROWS($AW$466:$AW$918) - ROW() + ROW($AW$466))</f>
        <v>44888</v>
      </c>
      <c r="CH556" s="3" cm="1">
        <f t="array" ref="CH556">INDEX($AX$466:$AX$918, ROWS($AX$466:$AX$918) - ROW() + ROW($AX$466))</f>
        <v>44889</v>
      </c>
      <c r="CI556" s="78" cm="1">
        <f t="array" ref="CI556">INDEX($CE$466:$CE$918, ROWS($CE$466:$CE$918) - ROW() + ROW($CE$466))</f>
        <v>1739.05</v>
      </c>
      <c r="CK556">
        <f t="shared" si="73"/>
        <v>0.26232343614874343</v>
      </c>
      <c r="CL556">
        <f t="shared" si="62"/>
        <v>3</v>
      </c>
      <c r="CM556" t="str">
        <f t="shared" si="79"/>
        <v/>
      </c>
      <c r="CN556" t="str">
        <f t="shared" si="63"/>
        <v/>
      </c>
      <c r="CO556" t="str">
        <f t="shared" si="68"/>
        <v/>
      </c>
      <c r="CP556">
        <v>1.2637907886288069</v>
      </c>
      <c r="CQ556" t="s">
        <v>4485</v>
      </c>
      <c r="CR556" s="200" t="s">
        <v>4485</v>
      </c>
      <c r="CS556" s="212">
        <v>45330</v>
      </c>
      <c r="CT556" s="49">
        <v>45351</v>
      </c>
      <c r="CU556" s="53">
        <v>834.15</v>
      </c>
      <c r="CW556" s="81" cm="1">
        <f t="array" ref="CW556">INDEX($AW$466:$AW$918, ROWS($AW$466:$AW$918) - ROW() + ROW($AW$466))</f>
        <v>44888</v>
      </c>
      <c r="CX556" s="3" cm="1">
        <f t="array" ref="CX556">INDEX($AX$466:$AX$918, ROWS($AX$466:$AX$918) - ROW() + ROW($AX$466))</f>
        <v>44889</v>
      </c>
      <c r="CY556" s="78" cm="1">
        <f t="array" ref="CY556">INDEX($CU$466:$CU$918, ROWS($CU$466:$CU$918) - ROW() + ROW($CU$466))</f>
        <v>392.55</v>
      </c>
      <c r="DA556">
        <f t="shared" si="69"/>
        <v>0.12753475322025251</v>
      </c>
      <c r="DB556">
        <f t="shared" si="64"/>
        <v>3</v>
      </c>
      <c r="DC556" t="str">
        <f t="shared" si="80"/>
        <v/>
      </c>
      <c r="DD556" t="str">
        <f t="shared" si="82"/>
        <v/>
      </c>
      <c r="DE556" t="str">
        <f t="shared" si="83"/>
        <v/>
      </c>
      <c r="DF556">
        <v>0.2303557716918439</v>
      </c>
      <c r="DG556" t="s">
        <v>4485</v>
      </c>
      <c r="DH556" s="200" t="s">
        <v>4485</v>
      </c>
      <c r="DI556" s="212">
        <v>45330</v>
      </c>
      <c r="DJ556" s="49">
        <v>45351</v>
      </c>
      <c r="DK556" s="53">
        <v>623.04999999999995</v>
      </c>
      <c r="DM556" s="81" cm="1">
        <f t="array" ref="DM556">INDEX($AW$466:$AW$918, ROWS($AW$466:$AW$918) - ROW() + ROW($AW$466))</f>
        <v>44888</v>
      </c>
      <c r="DN556" s="3" cm="1">
        <f t="array" ref="DN556">INDEX($AX$466:$AX$918, ROWS($AX$466:$AX$918) - ROW() + ROW($AX$466))</f>
        <v>44889</v>
      </c>
      <c r="DO556" s="78" cm="1">
        <f t="array" ref="DO556">INDEX($DK$466:$DK$918, ROWS($DK$466:$DK$918) - ROW() + ROW($DK$466))</f>
        <v>310.55</v>
      </c>
      <c r="DQ556">
        <f t="shared" si="70"/>
        <v>1.0411582885960593</v>
      </c>
      <c r="DR556">
        <f t="shared" si="65"/>
        <v>3</v>
      </c>
      <c r="DS556" t="str">
        <f t="shared" si="81"/>
        <v/>
      </c>
      <c r="DT556" t="str">
        <f t="shared" si="71"/>
        <v/>
      </c>
      <c r="DU556" t="str">
        <f t="shared" si="72"/>
        <v/>
      </c>
      <c r="DV556">
        <v>2.5549310168631257E-2</v>
      </c>
      <c r="DW556" t="s">
        <v>4485</v>
      </c>
      <c r="DX556" s="200" t="s">
        <v>4485</v>
      </c>
    </row>
    <row r="557" spans="1:128" ht="15.75" thickBot="1" x14ac:dyDescent="0.3">
      <c r="A557" s="42">
        <v>45329</v>
      </c>
      <c r="B557" s="35">
        <v>45351</v>
      </c>
      <c r="C557" s="36">
        <v>132</v>
      </c>
      <c r="E557" s="81" cm="1">
        <f t="array" ref="E557">INDEX($A$466:$A$918, ROWS($A$466:$A$918) - ROW() + ROW($A$466))</f>
        <v>44889</v>
      </c>
      <c r="F557" s="44" cm="1">
        <f t="array" ref="F557">INDEX($B$466:$B$918, ROWS($B$466:$B$918) - ROW() + ROW($B$466))</f>
        <v>44889</v>
      </c>
      <c r="G557" s="45" cm="1">
        <f t="array" ref="G557">INDEX($C$466:$C$918, ROWS($C$466:$C$918) - ROW() + ROW($C$466))</f>
        <v>184</v>
      </c>
      <c r="I557">
        <f t="shared" si="48"/>
        <v>-0.83535435192671048</v>
      </c>
      <c r="J557">
        <f t="shared" si="44"/>
        <v>4</v>
      </c>
      <c r="K557">
        <f t="shared" si="74"/>
        <v>-2.0234291799787067</v>
      </c>
      <c r="L557" t="str">
        <f t="shared" si="49"/>
        <v/>
      </c>
      <c r="M557" t="str">
        <f t="shared" si="50"/>
        <v/>
      </c>
      <c r="N557">
        <v>-0.40551500405515012</v>
      </c>
      <c r="O557">
        <v>-1.8123667377398751</v>
      </c>
      <c r="P557" s="200" t="s">
        <v>4485</v>
      </c>
      <c r="Q557" s="35">
        <v>45329</v>
      </c>
      <c r="R557" s="35">
        <v>45351</v>
      </c>
      <c r="S557" s="37">
        <v>36353.949999999997</v>
      </c>
      <c r="U557" s="81" cm="1">
        <f t="array" ref="U557">INDEX($Q$466:$Q$918, ROWS($Q$466:$Q$918) - ROW() + ROW($Q$466))</f>
        <v>44889</v>
      </c>
      <c r="V557" s="3" cm="1">
        <f t="array" ref="V557">INDEX($R$466:$R$918, ROWS($R$466:$R$918) - ROW() + ROW($R$466))</f>
        <v>44889</v>
      </c>
      <c r="W557" s="78" cm="1">
        <f t="array" ref="W557">INDEX($S$466:$S$918, ROWS($S$466:$S$918) - ROW() + ROW($S$466))</f>
        <v>46613.3</v>
      </c>
      <c r="Y557">
        <f t="shared" si="51"/>
        <v>-1.0833167104520434</v>
      </c>
      <c r="Z557">
        <f t="shared" si="45"/>
        <v>4</v>
      </c>
      <c r="AA557">
        <f t="shared" si="75"/>
        <v>1.123539442113533</v>
      </c>
      <c r="AB557" t="str">
        <f t="shared" si="52"/>
        <v/>
      </c>
      <c r="AC557" t="str">
        <f t="shared" si="53"/>
        <v/>
      </c>
      <c r="AD557">
        <v>-0.95893410663184764</v>
      </c>
      <c r="AE557">
        <v>1.4799759945018292</v>
      </c>
      <c r="AF557" s="200" t="s">
        <v>4485</v>
      </c>
      <c r="AG557" s="35">
        <v>45329</v>
      </c>
      <c r="AH557" s="35">
        <v>45351</v>
      </c>
      <c r="AI557" s="36">
        <v>332.15</v>
      </c>
      <c r="AK557" s="81" cm="1">
        <f t="array" ref="AK557">INDEX($AG$466:$AG$918, ROWS($AG$466:$AG$918) - ROW() + ROW($AG$466))</f>
        <v>44889</v>
      </c>
      <c r="AL557" s="3" cm="1">
        <f t="array" ref="AL557">INDEX($AH$466:$AH$918, ROWS($AH$466:$AH$918) - ROW() + ROW($AH$466))</f>
        <v>44889</v>
      </c>
      <c r="AM557" s="78" cm="1">
        <f t="array" ref="AM557">INDEX($AI$466:$AI$918, ROWS($AI$466:$AI$918) - ROW() + ROW($AI$466))</f>
        <v>169.7</v>
      </c>
      <c r="AO557">
        <f t="shared" si="54"/>
        <v>0.92179601546237466</v>
      </c>
      <c r="AP557">
        <f t="shared" si="46"/>
        <v>4</v>
      </c>
      <c r="AQ557">
        <f t="shared" si="76"/>
        <v>0.4142011834319459</v>
      </c>
      <c r="AR557" t="str">
        <f t="shared" si="55"/>
        <v/>
      </c>
      <c r="AS557" t="str">
        <f t="shared" si="56"/>
        <v/>
      </c>
      <c r="AT557">
        <v>0.46808510638297635</v>
      </c>
      <c r="AU557">
        <v>-8.4638171815496002E-2</v>
      </c>
      <c r="AV557" s="200" t="s">
        <v>4485</v>
      </c>
      <c r="AW557" s="35">
        <v>45329</v>
      </c>
      <c r="AX557" s="35">
        <v>45351</v>
      </c>
      <c r="AY557" s="36">
        <v>182.05</v>
      </c>
      <c r="BA557" s="81" cm="1">
        <f t="array" ref="BA557">INDEX($AW$466:$AW$918, ROWS($AW$466:$AW$918) - ROW() + ROW($AW$466))</f>
        <v>44889</v>
      </c>
      <c r="BB557" s="3" cm="1">
        <f t="array" ref="BB557">INDEX($AX$466:$AX$918, ROWS($AX$466:$AX$918) - ROW() + ROW($AX$466))</f>
        <v>44889</v>
      </c>
      <c r="BC557" s="78" cm="1">
        <f t="array" ref="BC557">INDEX($AY$466:$AY$918, ROWS($AY$466:$AY$918) - ROW() + ROW($AY$466))</f>
        <v>106.85</v>
      </c>
      <c r="BE557">
        <f t="shared" si="57"/>
        <v>-0.32649253731344074</v>
      </c>
      <c r="BF557">
        <f t="shared" si="47"/>
        <v>4</v>
      </c>
      <c r="BG557">
        <f t="shared" si="77"/>
        <v>-3.7387387387387436</v>
      </c>
      <c r="BH557" t="str">
        <f t="shared" si="58"/>
        <v/>
      </c>
      <c r="BI557" t="str">
        <f t="shared" si="59"/>
        <v/>
      </c>
      <c r="BJ557">
        <v>4.3140638481459333E-2</v>
      </c>
      <c r="BK557">
        <v>0.10432029929134468</v>
      </c>
      <c r="BL557" s="200" t="s">
        <v>4485</v>
      </c>
      <c r="BM557" s="212">
        <v>45329</v>
      </c>
      <c r="BN557" s="49">
        <v>45351</v>
      </c>
      <c r="BO557" s="50">
        <v>1478.7</v>
      </c>
      <c r="BQ557" s="81" cm="1">
        <f t="array" ref="BQ557">INDEX($AW$466:$AW$918, ROWS($AW$466:$AW$918) - ROW() + ROW($AW$466))</f>
        <v>44889</v>
      </c>
      <c r="BR557" s="3" cm="1">
        <f t="array" ref="BR557">INDEX($AX$466:$AX$918, ROWS($AX$466:$AX$918) - ROW() + ROW($AX$466))</f>
        <v>44889</v>
      </c>
      <c r="BS557" s="78" cm="1">
        <f t="array" ref="BS557">INDEX($BO$466:$BO$918, ROWS($BO$466:$BO$918) - ROW() + ROW($BO$466))</f>
        <v>1243.0999999999999</v>
      </c>
      <c r="BU557">
        <f t="shared" si="66"/>
        <v>1.1472742066720836</v>
      </c>
      <c r="BV557">
        <f t="shared" si="60"/>
        <v>4</v>
      </c>
      <c r="BW557">
        <f t="shared" si="78"/>
        <v>-1.0349494467001037</v>
      </c>
      <c r="BX557" t="str">
        <f t="shared" si="61"/>
        <v/>
      </c>
      <c r="BY557" t="str">
        <f t="shared" si="67"/>
        <v/>
      </c>
      <c r="BZ557">
        <v>7.892107892107898</v>
      </c>
      <c r="CA557">
        <v>16.269681065805404</v>
      </c>
      <c r="CB557" s="200" t="s">
        <v>4485</v>
      </c>
      <c r="CC557" s="212">
        <v>45329</v>
      </c>
      <c r="CD557" s="49">
        <v>45351</v>
      </c>
      <c r="CE557" s="50">
        <v>2182.9499999999998</v>
      </c>
      <c r="CG557" s="81" cm="1">
        <f t="array" ref="CG557">INDEX($AW$466:$AW$918, ROWS($AW$466:$AW$918) - ROW() + ROW($AW$466))</f>
        <v>44889</v>
      </c>
      <c r="CH557" s="3" cm="1">
        <f t="array" ref="CH557">INDEX($AX$466:$AX$918, ROWS($AX$466:$AX$918) - ROW() + ROW($AX$466))</f>
        <v>44889</v>
      </c>
      <c r="CI557" s="78" cm="1">
        <f t="array" ref="CI557">INDEX($CE$466:$CE$918, ROWS($CE$466:$CE$918) - ROW() + ROW($CE$466))</f>
        <v>1914.95</v>
      </c>
      <c r="CK557">
        <f t="shared" si="73"/>
        <v>10.114717805698518</v>
      </c>
      <c r="CL557">
        <f t="shared" si="62"/>
        <v>4</v>
      </c>
      <c r="CM557">
        <f t="shared" si="79"/>
        <v>13.788698080694036</v>
      </c>
      <c r="CN557" t="str">
        <f t="shared" si="63"/>
        <v/>
      </c>
      <c r="CO557" t="str">
        <f t="shared" si="68"/>
        <v/>
      </c>
      <c r="CP557">
        <v>0.26228563193543475</v>
      </c>
      <c r="CQ557">
        <v>1.4938437299410579</v>
      </c>
      <c r="CR557" s="200" t="s">
        <v>4485</v>
      </c>
      <c r="CS557" s="212">
        <v>45329</v>
      </c>
      <c r="CT557" s="49">
        <v>45351</v>
      </c>
      <c r="CU557" s="53">
        <v>830.5</v>
      </c>
      <c r="CW557" s="81" cm="1">
        <f t="array" ref="CW557">INDEX($AW$466:$AW$918, ROWS($AW$466:$AW$918) - ROW() + ROW($AW$466))</f>
        <v>44889</v>
      </c>
      <c r="CX557" s="3" cm="1">
        <f t="array" ref="CX557">INDEX($AX$466:$AX$918, ROWS($AX$466:$AX$918) - ROW() + ROW($AX$466))</f>
        <v>44889</v>
      </c>
      <c r="CY557" s="78" cm="1">
        <f t="array" ref="CY557">INDEX($CU$466:$CU$918, ROWS($CU$466:$CU$918) - ROW() + ROW($CU$466))</f>
        <v>392.7</v>
      </c>
      <c r="DA557">
        <f t="shared" si="69"/>
        <v>3.8211692777984273E-2</v>
      </c>
      <c r="DB557">
        <f t="shared" si="64"/>
        <v>4</v>
      </c>
      <c r="DC557">
        <f t="shared" si="80"/>
        <v>-2.7729636048526838</v>
      </c>
      <c r="DD557" t="str">
        <f t="shared" si="82"/>
        <v/>
      </c>
      <c r="DE557" t="str">
        <f t="shared" si="83"/>
        <v/>
      </c>
      <c r="DF557">
        <v>0.14044943820223557</v>
      </c>
      <c r="DG557">
        <v>-2.6681558699429142</v>
      </c>
      <c r="DH557" s="200" t="s">
        <v>4485</v>
      </c>
      <c r="DI557" s="212">
        <v>45329</v>
      </c>
      <c r="DJ557" s="49">
        <v>45351</v>
      </c>
      <c r="DK557" s="53">
        <v>605.75</v>
      </c>
      <c r="DM557" s="81" cm="1">
        <f t="array" ref="DM557">INDEX($AW$466:$AW$918, ROWS($AW$466:$AW$918) - ROW() + ROW($AW$466))</f>
        <v>44889</v>
      </c>
      <c r="DN557" s="3" cm="1">
        <f t="array" ref="DN557">INDEX($AX$466:$AX$918, ROWS($AX$466:$AX$918) - ROW() + ROW($AX$466))</f>
        <v>44889</v>
      </c>
      <c r="DO557" s="78" cm="1">
        <f t="array" ref="DO557">INDEX($DK$466:$DK$918, ROWS($DK$466:$DK$918) - ROW() + ROW($DK$466))</f>
        <v>320.14999999999998</v>
      </c>
      <c r="DQ557">
        <f t="shared" si="70"/>
        <v>3.0912896473997633</v>
      </c>
      <c r="DR557">
        <f t="shared" si="65"/>
        <v>4</v>
      </c>
      <c r="DS557">
        <f t="shared" si="81"/>
        <v>4.6412812551070406</v>
      </c>
      <c r="DT557" t="str">
        <f t="shared" si="71"/>
        <v/>
      </c>
      <c r="DU557" t="str">
        <f t="shared" si="72"/>
        <v/>
      </c>
      <c r="DV557">
        <v>0.71519795657726981</v>
      </c>
      <c r="DW557">
        <v>-2.5938735177865611</v>
      </c>
      <c r="DX557" s="200" t="s">
        <v>4485</v>
      </c>
    </row>
    <row r="558" spans="1:128" ht="15.75" thickBot="1" x14ac:dyDescent="0.3">
      <c r="A558" s="42">
        <v>45328</v>
      </c>
      <c r="B558" s="35">
        <v>45351</v>
      </c>
      <c r="C558" s="36">
        <v>133.69999999999999</v>
      </c>
      <c r="E558" s="81" cm="1">
        <f t="array" ref="E558">INDEX($A$466:$A$918, ROWS($A$466:$A$918) - ROW() + ROW($A$466))</f>
        <v>44896</v>
      </c>
      <c r="F558" s="44" cm="1">
        <f t="array" ref="F558">INDEX($B$466:$B$918, ROWS($B$466:$B$918) - ROW() + ROW($B$466))</f>
        <v>44924</v>
      </c>
      <c r="G558" s="45" cm="1">
        <f t="array" ref="G558">INDEX($C$466:$C$918, ROWS($C$466:$C$918) - ROW() + ROW($C$466))</f>
        <v>191.05</v>
      </c>
      <c r="I558">
        <f t="shared" si="48"/>
        <v>3.8315217391304413</v>
      </c>
      <c r="J558">
        <f t="shared" si="44"/>
        <v>4</v>
      </c>
      <c r="K558">
        <f t="shared" si="74"/>
        <v>4.2280414620840157</v>
      </c>
      <c r="L558">
        <f t="shared" si="49"/>
        <v>44924</v>
      </c>
      <c r="M558">
        <f t="shared" si="50"/>
        <v>-7.092384192619738</v>
      </c>
      <c r="N558">
        <v>0.34427966101693708</v>
      </c>
      <c r="O558">
        <v>2.8501628664495118</v>
      </c>
      <c r="P558" s="200">
        <v>-4.7769860121403944</v>
      </c>
      <c r="Q558" s="35">
        <v>45328</v>
      </c>
      <c r="R558" s="35">
        <v>45351</v>
      </c>
      <c r="S558" s="37">
        <v>36376.449999999997</v>
      </c>
      <c r="U558" s="81" cm="1">
        <f t="array" ref="U558">INDEX($Q$466:$Q$918, ROWS($Q$466:$Q$918) - ROW() + ROW($Q$466))</f>
        <v>44896</v>
      </c>
      <c r="V558" s="3" cm="1">
        <f t="array" ref="V558">INDEX($R$466:$R$918, ROWS($R$466:$R$918) - ROW() + ROW($R$466))</f>
        <v>44924</v>
      </c>
      <c r="W558" s="78" cm="1">
        <f t="array" ref="W558">INDEX($S$466:$S$918, ROWS($S$466:$S$918) - ROW() + ROW($S$466))</f>
        <v>47915.95</v>
      </c>
      <c r="Y558">
        <f t="shared" si="51"/>
        <v>2.7945886688992072</v>
      </c>
      <c r="Z558">
        <f t="shared" si="45"/>
        <v>4</v>
      </c>
      <c r="AA558">
        <f t="shared" si="75"/>
        <v>3.2852753231440408</v>
      </c>
      <c r="AB558">
        <f t="shared" si="52"/>
        <v>44924</v>
      </c>
      <c r="AC558">
        <f t="shared" si="53"/>
        <v>-9.7015711887169065</v>
      </c>
      <c r="AD558">
        <v>0.31507919686439562</v>
      </c>
      <c r="AE558">
        <v>2.1047299001514417</v>
      </c>
      <c r="AF558" s="200">
        <v>-9.9427007287760993</v>
      </c>
      <c r="AG558" s="35">
        <v>45328</v>
      </c>
      <c r="AH558" s="35">
        <v>45351</v>
      </c>
      <c r="AI558" s="36">
        <v>335.15</v>
      </c>
      <c r="AK558" s="81" cm="1">
        <f t="array" ref="AK558">INDEX($AG$466:$AG$918, ROWS($AG$466:$AG$918) - ROW() + ROW($AG$466))</f>
        <v>44896</v>
      </c>
      <c r="AL558" s="3" cm="1">
        <f t="array" ref="AL558">INDEX($AH$466:$AH$918, ROWS($AH$466:$AH$918) - ROW() + ROW($AH$466))</f>
        <v>44924</v>
      </c>
      <c r="AM558" s="78" cm="1">
        <f t="array" ref="AM558">INDEX($AI$466:$AI$918, ROWS($AI$466:$AI$918) - ROW() + ROW($AI$466))</f>
        <v>173.25</v>
      </c>
      <c r="AO558">
        <f t="shared" si="54"/>
        <v>2.0919269298762591</v>
      </c>
      <c r="AP558">
        <f t="shared" si="46"/>
        <v>4</v>
      </c>
      <c r="AQ558">
        <f t="shared" si="76"/>
        <v>4.0228159711798188</v>
      </c>
      <c r="AR558">
        <f t="shared" si="55"/>
        <v>44924</v>
      </c>
      <c r="AS558">
        <f t="shared" si="56"/>
        <v>-3.9249639249639312</v>
      </c>
      <c r="AT558">
        <v>-3.8431372549019653</v>
      </c>
      <c r="AU558">
        <v>3.8542990258365077</v>
      </c>
      <c r="AV558" s="200">
        <v>-11.460032626427408</v>
      </c>
      <c r="AW558" s="35">
        <v>45328</v>
      </c>
      <c r="AX558" s="35">
        <v>45351</v>
      </c>
      <c r="AY558" s="36">
        <v>183.6</v>
      </c>
      <c r="BA558" s="81" cm="1">
        <f t="array" ref="BA558">INDEX($AW$466:$AW$918, ROWS($AW$466:$AW$918) - ROW() + ROW($AW$466))</f>
        <v>44896</v>
      </c>
      <c r="BB558" s="3" cm="1">
        <f t="array" ref="BB558">INDEX($AX$466:$AX$918, ROWS($AX$466:$AX$918) - ROW() + ROW($AX$466))</f>
        <v>44924</v>
      </c>
      <c r="BC558" s="78" cm="1">
        <f t="array" ref="BC558">INDEX($AY$466:$AY$918, ROWS($AY$466:$AY$918) - ROW() + ROW($AY$466))</f>
        <v>105.05</v>
      </c>
      <c r="BE558">
        <f t="shared" si="57"/>
        <v>-1.6846045858680367</v>
      </c>
      <c r="BF558">
        <f t="shared" si="47"/>
        <v>4</v>
      </c>
      <c r="BG558">
        <f t="shared" si="77"/>
        <v>-2.4605385329619365</v>
      </c>
      <c r="BH558">
        <f t="shared" si="58"/>
        <v>44924</v>
      </c>
      <c r="BI558">
        <f t="shared" si="59"/>
        <v>-5.7591623036649224</v>
      </c>
      <c r="BJ558">
        <v>0.18956993643831202</v>
      </c>
      <c r="BK558">
        <v>-3.1407215753916953</v>
      </c>
      <c r="BL558" s="200">
        <v>-18.709653483712994</v>
      </c>
      <c r="BM558" s="212">
        <v>45328</v>
      </c>
      <c r="BN558" s="49">
        <v>45351</v>
      </c>
      <c r="BO558" s="50">
        <v>1468.05</v>
      </c>
      <c r="BQ558" s="81" cm="1">
        <f t="array" ref="BQ558">INDEX($AW$466:$AW$918, ROWS($AW$466:$AW$918) - ROW() + ROW($AW$466))</f>
        <v>44896</v>
      </c>
      <c r="BR558" s="3" cm="1">
        <f t="array" ref="BR558">INDEX($AX$466:$AX$918, ROWS($AX$466:$AX$918) - ROW() + ROW($AX$466))</f>
        <v>44924</v>
      </c>
      <c r="BS558" s="78" cm="1">
        <f t="array" ref="BS558">INDEX($BO$466:$BO$918, ROWS($BO$466:$BO$918) - ROW() + ROW($BO$466))</f>
        <v>1297.9000000000001</v>
      </c>
      <c r="BU558">
        <f t="shared" si="66"/>
        <v>4.4083340037004408</v>
      </c>
      <c r="BV558">
        <f t="shared" si="60"/>
        <v>4</v>
      </c>
      <c r="BW558">
        <f t="shared" si="78"/>
        <v>4.0567626072316312</v>
      </c>
      <c r="BX558">
        <f t="shared" si="61"/>
        <v>44924</v>
      </c>
      <c r="BY558">
        <f t="shared" si="67"/>
        <v>-2.9432159642499456</v>
      </c>
      <c r="BZ558">
        <v>1.8221976808393152</v>
      </c>
      <c r="CA558">
        <v>6.7129629629629637</v>
      </c>
      <c r="CB558" s="200">
        <v>-2.7548806941431692</v>
      </c>
      <c r="CC558" s="212">
        <v>45328</v>
      </c>
      <c r="CD558" s="49">
        <v>45351</v>
      </c>
      <c r="CE558" s="50">
        <v>2201.6</v>
      </c>
      <c r="CG558" s="81" cm="1">
        <f t="array" ref="CG558">INDEX($AW$466:$AW$918, ROWS($AW$466:$AW$918) - ROW() + ROW($AW$466))</f>
        <v>44896</v>
      </c>
      <c r="CH558" s="3" cm="1">
        <f t="array" ref="CH558">INDEX($AX$466:$AX$918, ROWS($AX$466:$AX$918) - ROW() + ROW($AX$466))</f>
        <v>44924</v>
      </c>
      <c r="CI558" s="78" cm="1">
        <f t="array" ref="CI558">INDEX($CE$466:$CE$918, ROWS($CE$466:$CE$918) - ROW() + ROW($CE$466))</f>
        <v>1948.6</v>
      </c>
      <c r="CK558">
        <f t="shared" si="73"/>
        <v>1.757226037233341</v>
      </c>
      <c r="CL558">
        <f t="shared" si="62"/>
        <v>4</v>
      </c>
      <c r="CM558">
        <f t="shared" si="79"/>
        <v>16.306553658827731</v>
      </c>
      <c r="CN558">
        <f t="shared" si="63"/>
        <v>44924</v>
      </c>
      <c r="CO558">
        <f t="shared" si="68"/>
        <v>-2.4940983270040018</v>
      </c>
      <c r="CP558">
        <v>4.4213763936947332</v>
      </c>
      <c r="CQ558">
        <v>9.3083424366124348</v>
      </c>
      <c r="CR558" s="200">
        <v>-2.0197769829581325</v>
      </c>
      <c r="CS558" s="212">
        <v>45328</v>
      </c>
      <c r="CT558" s="49">
        <v>45351</v>
      </c>
      <c r="CU558" s="53">
        <v>801.75</v>
      </c>
      <c r="CW558" s="81" cm="1">
        <f t="array" ref="CW558">INDEX($AW$466:$AW$918, ROWS($AW$466:$AW$918) - ROW() + ROW($AW$466))</f>
        <v>44896</v>
      </c>
      <c r="CX558" s="3" cm="1">
        <f t="array" ref="CX558">INDEX($AX$466:$AX$918, ROWS($AX$466:$AX$918) - ROW() + ROW($AX$466))</f>
        <v>44924</v>
      </c>
      <c r="CY558" s="78" cm="1">
        <f t="array" ref="CY558">INDEX($CU$466:$CU$918, ROWS($CU$466:$CU$918) - ROW() + ROW($CU$466))</f>
        <v>415.55</v>
      </c>
      <c r="DA558">
        <f t="shared" si="69"/>
        <v>5.8186911128087662</v>
      </c>
      <c r="DB558">
        <f t="shared" si="64"/>
        <v>4</v>
      </c>
      <c r="DC558">
        <f t="shared" si="80"/>
        <v>3.3320900161631322</v>
      </c>
      <c r="DD558">
        <f t="shared" si="82"/>
        <v>44924</v>
      </c>
      <c r="DE558">
        <f t="shared" si="83"/>
        <v>-10.311635182288537</v>
      </c>
      <c r="DF558">
        <v>2.4959642369303392</v>
      </c>
      <c r="DG558">
        <v>5.2403417059798576</v>
      </c>
      <c r="DH558" s="200">
        <v>-9.1349648655197448</v>
      </c>
      <c r="DI558" s="212">
        <v>45328</v>
      </c>
      <c r="DJ558" s="49">
        <v>45351</v>
      </c>
      <c r="DK558" s="53">
        <v>613.29999999999995</v>
      </c>
      <c r="DM558" s="81" cm="1">
        <f t="array" ref="DM558">INDEX($AW$466:$AW$918, ROWS($AW$466:$AW$918) - ROW() + ROW($AW$466))</f>
        <v>44896</v>
      </c>
      <c r="DN558" s="3" cm="1">
        <f t="array" ref="DN558">INDEX($AX$466:$AX$918, ROWS($AX$466:$AX$918) - ROW() + ROW($AX$466))</f>
        <v>44924</v>
      </c>
      <c r="DO558" s="78" cm="1">
        <f t="array" ref="DO558">INDEX($DK$466:$DK$918, ROWS($DK$466:$DK$918) - ROW() + ROW($DK$466))</f>
        <v>341.35</v>
      </c>
      <c r="DQ558">
        <f t="shared" si="70"/>
        <v>6.6218959862564573</v>
      </c>
      <c r="DR558">
        <f t="shared" si="65"/>
        <v>4</v>
      </c>
      <c r="DS558">
        <f t="shared" si="81"/>
        <v>11.954739258773383</v>
      </c>
      <c r="DT558">
        <f t="shared" si="71"/>
        <v>44924</v>
      </c>
      <c r="DU558">
        <f t="shared" si="72"/>
        <v>-4.3210780723597519</v>
      </c>
      <c r="DV558">
        <v>1.2704617639872926</v>
      </c>
      <c r="DW558">
        <v>5.1230027897539916</v>
      </c>
      <c r="DX558" s="200">
        <v>0.45838359469239087</v>
      </c>
    </row>
    <row r="559" spans="1:128" ht="15.75" thickBot="1" x14ac:dyDescent="0.3">
      <c r="A559" s="42">
        <v>45327</v>
      </c>
      <c r="B559" s="35">
        <v>45351</v>
      </c>
      <c r="C559" s="36">
        <v>136.6</v>
      </c>
      <c r="E559" s="81" cm="1">
        <f t="array" ref="E559">INDEX($A$466:$A$918, ROWS($A$466:$A$918) - ROW() + ROW($A$466))</f>
        <v>44897</v>
      </c>
      <c r="F559" s="44" cm="1">
        <f t="array" ref="F559">INDEX($B$466:$B$918, ROWS($B$466:$B$918) - ROW() + ROW($B$466))</f>
        <v>44924</v>
      </c>
      <c r="G559" s="45" cm="1">
        <f t="array" ref="G559">INDEX($C$466:$C$918, ROWS($C$466:$C$918) - ROW() + ROW($C$466))</f>
        <v>193.2</v>
      </c>
      <c r="I559">
        <f t="shared" si="48"/>
        <v>1.1253598534414955</v>
      </c>
      <c r="J559">
        <f t="shared" si="44"/>
        <v>5</v>
      </c>
      <c r="K559" t="str">
        <f t="shared" si="74"/>
        <v/>
      </c>
      <c r="L559" t="str">
        <f t="shared" si="49"/>
        <v/>
      </c>
      <c r="M559" t="str">
        <f t="shared" si="50"/>
        <v/>
      </c>
      <c r="N559">
        <v>1.1612562681446381</v>
      </c>
      <c r="O559" t="s">
        <v>4485</v>
      </c>
      <c r="P559" s="200" t="s">
        <v>4485</v>
      </c>
      <c r="Q559" s="35">
        <v>45327</v>
      </c>
      <c r="R559" s="35">
        <v>45351</v>
      </c>
      <c r="S559" s="37">
        <v>36820.65</v>
      </c>
      <c r="U559" s="81" cm="1">
        <f t="array" ref="U559">INDEX($Q$466:$Q$918, ROWS($Q$466:$Q$918) - ROW() + ROW($Q$466))</f>
        <v>44897</v>
      </c>
      <c r="V559" s="3" cm="1">
        <f t="array" ref="V559">INDEX($R$466:$R$918, ROWS($R$466:$R$918) - ROW() + ROW($R$466))</f>
        <v>44924</v>
      </c>
      <c r="W559" s="78" cm="1">
        <f t="array" ref="W559">INDEX($S$466:$S$918, ROWS($S$466:$S$918) - ROW() + ROW($S$466))</f>
        <v>47917.45</v>
      </c>
      <c r="Y559">
        <f t="shared" si="51"/>
        <v>3.1304816037248562E-3</v>
      </c>
      <c r="Z559">
        <f t="shared" si="45"/>
        <v>5</v>
      </c>
      <c r="AA559" t="str">
        <f t="shared" si="75"/>
        <v/>
      </c>
      <c r="AB559" t="str">
        <f t="shared" si="52"/>
        <v/>
      </c>
      <c r="AC559" t="str">
        <f t="shared" si="53"/>
        <v/>
      </c>
      <c r="AD559">
        <v>-5.6552940595238528E-2</v>
      </c>
      <c r="AE559" t="s">
        <v>4485</v>
      </c>
      <c r="AF559" s="200" t="s">
        <v>4485</v>
      </c>
      <c r="AG559" s="35">
        <v>45327</v>
      </c>
      <c r="AH559" s="35">
        <v>45351</v>
      </c>
      <c r="AI559" s="36">
        <v>335</v>
      </c>
      <c r="AK559" s="81" cm="1">
        <f t="array" ref="AK559">INDEX($AG$466:$AG$918, ROWS($AG$466:$AG$918) - ROW() + ROW($AG$466))</f>
        <v>44897</v>
      </c>
      <c r="AL559" s="3" cm="1">
        <f t="array" ref="AL559">INDEX($AH$466:$AH$918, ROWS($AH$466:$AH$918) - ROW() + ROW($AH$466))</f>
        <v>44924</v>
      </c>
      <c r="AM559" s="78" cm="1">
        <f t="array" ref="AM559">INDEX($AI$466:$AI$918, ROWS($AI$466:$AI$918) - ROW() + ROW($AI$466))</f>
        <v>173.1</v>
      </c>
      <c r="AO559">
        <f t="shared" si="54"/>
        <v>-8.6580086580089866E-2</v>
      </c>
      <c r="AP559">
        <f t="shared" si="46"/>
        <v>5</v>
      </c>
      <c r="AQ559" t="str">
        <f t="shared" si="76"/>
        <v/>
      </c>
      <c r="AR559" t="str">
        <f t="shared" si="55"/>
        <v/>
      </c>
      <c r="AS559" t="str">
        <f t="shared" si="56"/>
        <v/>
      </c>
      <c r="AT559">
        <v>3.7520391517128946</v>
      </c>
      <c r="AU559" t="s">
        <v>4485</v>
      </c>
      <c r="AV559" s="200" t="s">
        <v>4485</v>
      </c>
      <c r="AW559" s="35">
        <v>45327</v>
      </c>
      <c r="AX559" s="35">
        <v>45351</v>
      </c>
      <c r="AY559" s="36">
        <v>181.3</v>
      </c>
      <c r="BA559" s="81" cm="1">
        <f t="array" ref="BA559">INDEX($AW$466:$AW$918, ROWS($AW$466:$AW$918) - ROW() + ROW($AW$466))</f>
        <v>44897</v>
      </c>
      <c r="BB559" s="3" cm="1">
        <f t="array" ref="BB559">INDEX($AX$466:$AX$918, ROWS($AX$466:$AX$918) - ROW() + ROW($AX$466))</f>
        <v>44924</v>
      </c>
      <c r="BC559" s="78" cm="1">
        <f t="array" ref="BC559">INDEX($AY$466:$AY$918, ROWS($AY$466:$AY$918) - ROW() + ROW($AY$466))</f>
        <v>106.85</v>
      </c>
      <c r="BE559">
        <f t="shared" si="57"/>
        <v>1.7134697762969986</v>
      </c>
      <c r="BF559">
        <f t="shared" si="47"/>
        <v>5</v>
      </c>
      <c r="BG559" t="str">
        <f t="shared" si="77"/>
        <v/>
      </c>
      <c r="BH559" t="str">
        <f t="shared" si="58"/>
        <v/>
      </c>
      <c r="BI559" t="str">
        <f t="shared" si="59"/>
        <v/>
      </c>
      <c r="BJ559">
        <v>0.40068264450544355</v>
      </c>
      <c r="BK559" t="s">
        <v>4485</v>
      </c>
      <c r="BL559" s="200" t="s">
        <v>4485</v>
      </c>
      <c r="BM559" s="212">
        <v>45327</v>
      </c>
      <c r="BN559" s="49">
        <v>45351</v>
      </c>
      <c r="BO559" s="50">
        <v>1423.35</v>
      </c>
      <c r="BQ559" s="81" cm="1">
        <f t="array" ref="BQ559">INDEX($AW$466:$AW$918, ROWS($AW$466:$AW$918) - ROW() + ROW($AW$466))</f>
        <v>44897</v>
      </c>
      <c r="BR559" s="3" cm="1">
        <f t="array" ref="BR559">INDEX($AX$466:$AX$918, ROWS($AX$466:$AX$918) - ROW() + ROW($AX$466))</f>
        <v>44924</v>
      </c>
      <c r="BS559" s="78" cm="1">
        <f t="array" ref="BS559">INDEX($BO$466:$BO$918, ROWS($BO$466:$BO$918) - ROW() + ROW($BO$466))</f>
        <v>1301.0999999999999</v>
      </c>
      <c r="BU559">
        <f t="shared" si="66"/>
        <v>0.24655212265966697</v>
      </c>
      <c r="BV559">
        <f t="shared" si="60"/>
        <v>5</v>
      </c>
      <c r="BW559" t="str">
        <f t="shared" si="78"/>
        <v/>
      </c>
      <c r="BX559" t="str">
        <f t="shared" si="61"/>
        <v/>
      </c>
      <c r="BY559" t="str">
        <f t="shared" si="67"/>
        <v/>
      </c>
      <c r="BZ559">
        <v>4.7722342733188716</v>
      </c>
      <c r="CA559" t="s">
        <v>4485</v>
      </c>
      <c r="CB559" s="200" t="s">
        <v>4485</v>
      </c>
      <c r="CC559" s="212">
        <v>45327</v>
      </c>
      <c r="CD559" s="49">
        <v>45351</v>
      </c>
      <c r="CE559" s="50">
        <v>2201.35</v>
      </c>
      <c r="CG559" s="81" cm="1">
        <f t="array" ref="CG559">INDEX($AW$466:$AW$918, ROWS($AW$466:$AW$918) - ROW() + ROW($AW$466))</f>
        <v>44897</v>
      </c>
      <c r="CH559" s="3" cm="1">
        <f t="array" ref="CH559">INDEX($AX$466:$AX$918, ROWS($AX$466:$AX$918) - ROW() + ROW($AX$466))</f>
        <v>44924</v>
      </c>
      <c r="CI559" s="78" cm="1">
        <f t="array" ref="CI559">INDEX($CE$466:$CE$918, ROWS($CE$466:$CE$918) - ROW() + ROW($CE$466))</f>
        <v>1900.5</v>
      </c>
      <c r="CK559">
        <f t="shared" si="73"/>
        <v>-2.4684388791953151</v>
      </c>
      <c r="CL559">
        <f t="shared" si="62"/>
        <v>5</v>
      </c>
      <c r="CM559" t="str">
        <f t="shared" si="79"/>
        <v/>
      </c>
      <c r="CN559" t="str">
        <f t="shared" si="63"/>
        <v/>
      </c>
      <c r="CO559" t="str">
        <f t="shared" si="68"/>
        <v/>
      </c>
      <c r="CP559">
        <v>1.8672417420576477</v>
      </c>
      <c r="CQ559" t="s">
        <v>4485</v>
      </c>
      <c r="CR559" s="200" t="s">
        <v>4485</v>
      </c>
      <c r="CS559" s="212">
        <v>45327</v>
      </c>
      <c r="CT559" s="49">
        <v>45351</v>
      </c>
      <c r="CU559" s="53">
        <v>790.1</v>
      </c>
      <c r="CW559" s="81" cm="1">
        <f t="array" ref="CW559">INDEX($AW$466:$AW$918, ROWS($AW$466:$AW$918) - ROW() + ROW($AW$466))</f>
        <v>44897</v>
      </c>
      <c r="CX559" s="3" cm="1">
        <f t="array" ref="CX559">INDEX($AX$466:$AX$918, ROWS($AX$466:$AX$918) - ROW() + ROW($AX$466))</f>
        <v>44924</v>
      </c>
      <c r="CY559" s="78" cm="1">
        <f t="array" ref="CY559">INDEX($CU$466:$CU$918, ROWS($CU$466:$CU$918) - ROW() + ROW($CU$466))</f>
        <v>413.45</v>
      </c>
      <c r="DA559">
        <f t="shared" si="69"/>
        <v>-0.50535434965708637</v>
      </c>
      <c r="DB559">
        <f t="shared" si="64"/>
        <v>5</v>
      </c>
      <c r="DC559" t="str">
        <f t="shared" si="80"/>
        <v/>
      </c>
      <c r="DD559" t="str">
        <f t="shared" si="82"/>
        <v/>
      </c>
      <c r="DE559" t="str">
        <f t="shared" si="83"/>
        <v/>
      </c>
      <c r="DF559">
        <v>-0.47249818269929461</v>
      </c>
      <c r="DG559" t="s">
        <v>4485</v>
      </c>
      <c r="DH559" s="200" t="s">
        <v>4485</v>
      </c>
      <c r="DI559" s="212">
        <v>45327</v>
      </c>
      <c r="DJ559" s="49">
        <v>45351</v>
      </c>
      <c r="DK559" s="53">
        <v>576.35</v>
      </c>
      <c r="DM559" s="81" cm="1">
        <f t="array" ref="DM559">INDEX($AW$466:$AW$918, ROWS($AW$466:$AW$918) - ROW() + ROW($AW$466))</f>
        <v>44897</v>
      </c>
      <c r="DN559" s="3" cm="1">
        <f t="array" ref="DN559">INDEX($AX$466:$AX$918, ROWS($AX$466:$AX$918) - ROW() + ROW($AX$466))</f>
        <v>44924</v>
      </c>
      <c r="DO559" s="78" cm="1">
        <f t="array" ref="DO559">INDEX($DK$466:$DK$918, ROWS($DK$466:$DK$918) - ROW() + ROW($DK$466))</f>
        <v>343.6</v>
      </c>
      <c r="DQ559">
        <f t="shared" si="70"/>
        <v>0.65914750256335142</v>
      </c>
      <c r="DR559">
        <f t="shared" si="65"/>
        <v>5</v>
      </c>
      <c r="DS559" t="str">
        <f t="shared" si="81"/>
        <v/>
      </c>
      <c r="DT559" t="str">
        <f t="shared" si="71"/>
        <v/>
      </c>
      <c r="DU559" t="str">
        <f t="shared" si="72"/>
        <v/>
      </c>
      <c r="DV559">
        <v>0.31363088057901362</v>
      </c>
      <c r="DW559" t="s">
        <v>4485</v>
      </c>
      <c r="DX559" s="200" t="s">
        <v>4485</v>
      </c>
    </row>
    <row r="560" spans="1:128" ht="15.75" thickBot="1" x14ac:dyDescent="0.3">
      <c r="A560" s="42">
        <v>45324</v>
      </c>
      <c r="B560" s="35">
        <v>45351</v>
      </c>
      <c r="C560" s="36">
        <v>138.15</v>
      </c>
      <c r="E560" s="81" cm="1">
        <f t="array" ref="E560">INDEX($A$466:$A$918, ROWS($A$466:$A$918) - ROW() + ROW($A$466))</f>
        <v>44900</v>
      </c>
      <c r="F560" s="44" cm="1">
        <f t="array" ref="F560">INDEX($B$466:$B$918, ROWS($B$466:$B$918) - ROW() + ROW($B$466))</f>
        <v>44924</v>
      </c>
      <c r="G560" s="45" cm="1">
        <f t="array" ref="G560">INDEX($C$466:$C$918, ROWS($C$466:$C$918) - ROW() + ROW($C$466))</f>
        <v>197.35</v>
      </c>
      <c r="I560">
        <f t="shared" si="48"/>
        <v>2.1480331262939987</v>
      </c>
      <c r="J560">
        <f t="shared" si="44"/>
        <v>1</v>
      </c>
      <c r="K560" t="str">
        <f t="shared" si="74"/>
        <v/>
      </c>
      <c r="L560" t="str">
        <f t="shared" si="49"/>
        <v/>
      </c>
      <c r="M560" t="str">
        <f t="shared" si="50"/>
        <v/>
      </c>
      <c r="N560">
        <v>2.0871380120010432</v>
      </c>
      <c r="O560" t="s">
        <v>4485</v>
      </c>
      <c r="P560" s="200" t="s">
        <v>4485</v>
      </c>
      <c r="Q560" s="35">
        <v>45324</v>
      </c>
      <c r="R560" s="35">
        <v>45351</v>
      </c>
      <c r="S560" s="37">
        <v>36985.949999999997</v>
      </c>
      <c r="U560" s="81" cm="1">
        <f t="array" ref="U560">INDEX($Q$466:$Q$918, ROWS($Q$466:$Q$918) - ROW() + ROW($Q$466))</f>
        <v>44900</v>
      </c>
      <c r="V560" s="3" cm="1">
        <f t="array" ref="V560">INDEX($R$466:$R$918, ROWS($R$466:$R$918) - ROW() + ROW($R$466))</f>
        <v>44924</v>
      </c>
      <c r="W560" s="78" cm="1">
        <f t="array" ref="W560">INDEX($S$466:$S$918, ROWS($S$466:$S$918) - ROW() + ROW($S$466))</f>
        <v>47811.6</v>
      </c>
      <c r="Y560">
        <f t="shared" si="51"/>
        <v>-0.22090073657925988</v>
      </c>
      <c r="Z560">
        <f t="shared" si="45"/>
        <v>1</v>
      </c>
      <c r="AA560" t="str">
        <f t="shared" si="75"/>
        <v/>
      </c>
      <c r="AB560" t="str">
        <f t="shared" si="52"/>
        <v/>
      </c>
      <c r="AC560" t="str">
        <f t="shared" si="53"/>
        <v/>
      </c>
      <c r="AD560">
        <v>-1.2200470559534425E-2</v>
      </c>
      <c r="AE560" t="s">
        <v>4485</v>
      </c>
      <c r="AF560" s="200" t="s">
        <v>4485</v>
      </c>
      <c r="AG560" s="35">
        <v>45324</v>
      </c>
      <c r="AH560" s="35">
        <v>45351</v>
      </c>
      <c r="AI560" s="36">
        <v>331.55</v>
      </c>
      <c r="AK560" s="81" cm="1">
        <f t="array" ref="AK560">INDEX($AG$466:$AG$918, ROWS($AG$466:$AG$918) - ROW() + ROW($AG$466))</f>
        <v>44900</v>
      </c>
      <c r="AL560" s="3" cm="1">
        <f t="array" ref="AL560">INDEX($AH$466:$AH$918, ROWS($AH$466:$AH$918) - ROW() + ROW($AH$466))</f>
        <v>44924</v>
      </c>
      <c r="AM560" s="78" cm="1">
        <f t="array" ref="AM560">INDEX($AI$466:$AI$918, ROWS($AI$466:$AI$918) - ROW() + ROW($AI$466))</f>
        <v>176.1</v>
      </c>
      <c r="AO560">
        <f t="shared" si="54"/>
        <v>1.733102253032929</v>
      </c>
      <c r="AP560">
        <f t="shared" si="46"/>
        <v>1</v>
      </c>
      <c r="AQ560" t="str">
        <f t="shared" si="76"/>
        <v/>
      </c>
      <c r="AR560" t="str">
        <f t="shared" si="55"/>
        <v/>
      </c>
      <c r="AS560" t="str">
        <f t="shared" si="56"/>
        <v/>
      </c>
      <c r="AT560">
        <v>-1.8867924528301931</v>
      </c>
      <c r="AU560" t="s">
        <v>4485</v>
      </c>
      <c r="AV560" s="200" t="s">
        <v>4485</v>
      </c>
      <c r="AW560" s="35">
        <v>45324</v>
      </c>
      <c r="AX560" s="35">
        <v>45351</v>
      </c>
      <c r="AY560" s="36">
        <v>185.1</v>
      </c>
      <c r="BA560" s="81" cm="1">
        <f t="array" ref="BA560">INDEX($AW$466:$AW$918, ROWS($AW$466:$AW$918) - ROW() + ROW($AW$466))</f>
        <v>44900</v>
      </c>
      <c r="BB560" s="3" cm="1">
        <f t="array" ref="BB560">INDEX($AX$466:$AX$918, ROWS($AX$466:$AX$918) - ROW() + ROW($AX$466))</f>
        <v>44924</v>
      </c>
      <c r="BC560" s="78" cm="1">
        <f t="array" ref="BC560">INDEX($AY$466:$AY$918, ROWS($AY$466:$AY$918) - ROW() + ROW($AY$466))</f>
        <v>108</v>
      </c>
      <c r="BE560">
        <f t="shared" si="57"/>
        <v>1.0762751520823639</v>
      </c>
      <c r="BF560">
        <f t="shared" si="47"/>
        <v>1</v>
      </c>
      <c r="BG560" t="str">
        <f t="shared" si="77"/>
        <v/>
      </c>
      <c r="BH560" t="str">
        <f t="shared" si="58"/>
        <v/>
      </c>
      <c r="BI560" t="str">
        <f t="shared" si="59"/>
        <v/>
      </c>
      <c r="BJ560">
        <v>-1.2896312172049234</v>
      </c>
      <c r="BK560" t="s">
        <v>4485</v>
      </c>
      <c r="BL560" s="200" t="s">
        <v>4485</v>
      </c>
      <c r="BM560" s="212">
        <v>45324</v>
      </c>
      <c r="BN560" s="49">
        <v>45351</v>
      </c>
      <c r="BO560" s="50">
        <v>1440.45</v>
      </c>
      <c r="BQ560" s="81" cm="1">
        <f t="array" ref="BQ560">INDEX($AW$466:$AW$918, ROWS($AW$466:$AW$918) - ROW() + ROW($AW$466))</f>
        <v>44900</v>
      </c>
      <c r="BR560" s="3" cm="1">
        <f t="array" ref="BR560">INDEX($AX$466:$AX$918, ROWS($AX$466:$AX$918) - ROW() + ROW($AX$466))</f>
        <v>44924</v>
      </c>
      <c r="BS560" s="78" cm="1">
        <f t="array" ref="BS560">INDEX($BO$466:$BO$918, ROWS($BO$466:$BO$918) - ROW() + ROW($BO$466))</f>
        <v>1293.45</v>
      </c>
      <c r="BU560">
        <f t="shared" si="66"/>
        <v>-0.58796403043577472</v>
      </c>
      <c r="BV560">
        <f t="shared" si="60"/>
        <v>1</v>
      </c>
      <c r="BW560" t="str">
        <f t="shared" si="78"/>
        <v/>
      </c>
      <c r="BX560" t="str">
        <f t="shared" si="61"/>
        <v/>
      </c>
      <c r="BY560" t="str">
        <f t="shared" si="67"/>
        <v/>
      </c>
      <c r="BZ560">
        <v>-1.1594202898550772</v>
      </c>
      <c r="CA560" t="s">
        <v>4485</v>
      </c>
      <c r="CB560" s="200" t="s">
        <v>4485</v>
      </c>
      <c r="CC560" s="212">
        <v>45324</v>
      </c>
      <c r="CD560" s="49">
        <v>45351</v>
      </c>
      <c r="CE560" s="50">
        <v>2271.25</v>
      </c>
      <c r="CG560" s="81" cm="1">
        <f t="array" ref="CG560">INDEX($AW$466:$AW$918, ROWS($AW$466:$AW$918) - ROW() + ROW($AW$466))</f>
        <v>44900</v>
      </c>
      <c r="CH560" s="3" cm="1">
        <f t="array" ref="CH560">INDEX($AX$466:$AX$918, ROWS($AX$466:$AX$918) - ROW() + ROW($AX$466))</f>
        <v>44924</v>
      </c>
      <c r="CI560" s="78" cm="1">
        <f t="array" ref="CI560">INDEX($CE$466:$CE$918, ROWS($CE$466:$CE$918) - ROW() + ROW($CE$466))</f>
        <v>1882.75</v>
      </c>
      <c r="CK560">
        <f t="shared" si="73"/>
        <v>-0.93396474611944225</v>
      </c>
      <c r="CL560">
        <f t="shared" si="62"/>
        <v>1</v>
      </c>
      <c r="CM560" t="str">
        <f t="shared" si="79"/>
        <v/>
      </c>
      <c r="CN560" t="str">
        <f t="shared" si="63"/>
        <v/>
      </c>
      <c r="CO560" t="str">
        <f t="shared" si="68"/>
        <v/>
      </c>
      <c r="CP560">
        <v>-2.643672225951363</v>
      </c>
      <c r="CQ560" t="s">
        <v>4485</v>
      </c>
      <c r="CR560" s="200" t="s">
        <v>4485</v>
      </c>
      <c r="CS560" s="212">
        <v>45324</v>
      </c>
      <c r="CT560" s="49">
        <v>45351</v>
      </c>
      <c r="CU560" s="53">
        <v>794.35</v>
      </c>
      <c r="CW560" s="81" cm="1">
        <f t="array" ref="CW560">INDEX($AW$466:$AW$918, ROWS($AW$466:$AW$918) - ROW() + ROW($AW$466))</f>
        <v>44900</v>
      </c>
      <c r="CX560" s="3" cm="1">
        <f t="array" ref="CX560">INDEX($AX$466:$AX$918, ROWS($AX$466:$AX$918) - ROW() + ROW($AX$466))</f>
        <v>44924</v>
      </c>
      <c r="CY560" s="78" cm="1">
        <f t="array" ref="CY560">INDEX($CU$466:$CU$918, ROWS($CU$466:$CU$918) - ROW() + ROW($CU$466))</f>
        <v>420.3</v>
      </c>
      <c r="DA560">
        <f t="shared" si="69"/>
        <v>1.6567904220582956</v>
      </c>
      <c r="DB560">
        <f t="shared" si="64"/>
        <v>1</v>
      </c>
      <c r="DC560" t="str">
        <f t="shared" si="80"/>
        <v/>
      </c>
      <c r="DD560" t="str">
        <f t="shared" si="82"/>
        <v/>
      </c>
      <c r="DE560" t="str">
        <f t="shared" si="83"/>
        <v/>
      </c>
      <c r="DF560">
        <v>1.582471089470481</v>
      </c>
      <c r="DG560" t="s">
        <v>4485</v>
      </c>
      <c r="DH560" s="200" t="s">
        <v>4485</v>
      </c>
      <c r="DI560" s="212">
        <v>45324</v>
      </c>
      <c r="DJ560" s="49">
        <v>45351</v>
      </c>
      <c r="DK560" s="53">
        <v>560.4</v>
      </c>
      <c r="DM560" s="81" cm="1">
        <f t="array" ref="DM560">INDEX($AW$466:$AW$918, ROWS($AW$466:$AW$918) - ROW() + ROW($AW$466))</f>
        <v>44900</v>
      </c>
      <c r="DN560" s="3" cm="1">
        <f t="array" ref="DN560">INDEX($AX$466:$AX$918, ROWS($AX$466:$AX$918) - ROW() + ROW($AX$466))</f>
        <v>44924</v>
      </c>
      <c r="DO560" s="78" cm="1">
        <f t="array" ref="DO560">INDEX($DK$466:$DK$918, ROWS($DK$466:$DK$918) - ROW() + ROW($DK$466))</f>
        <v>341.2</v>
      </c>
      <c r="DQ560">
        <f t="shared" si="70"/>
        <v>-0.69848661233994003</v>
      </c>
      <c r="DR560">
        <f t="shared" si="65"/>
        <v>1</v>
      </c>
      <c r="DS560" t="str">
        <f t="shared" si="81"/>
        <v/>
      </c>
      <c r="DT560" t="str">
        <f t="shared" si="71"/>
        <v/>
      </c>
      <c r="DU560" t="str">
        <f t="shared" si="72"/>
        <v/>
      </c>
      <c r="DV560">
        <v>1.9721019721019695</v>
      </c>
      <c r="DW560" t="s">
        <v>4485</v>
      </c>
      <c r="DX560" s="200" t="s">
        <v>4485</v>
      </c>
    </row>
    <row r="561" spans="1:128" ht="15.75" thickBot="1" x14ac:dyDescent="0.3">
      <c r="A561" s="42">
        <v>45323</v>
      </c>
      <c r="B561" s="35">
        <v>45351</v>
      </c>
      <c r="C561" s="36">
        <v>144.85</v>
      </c>
      <c r="E561" s="81" cm="1">
        <f t="array" ref="E561">INDEX($A$466:$A$918, ROWS($A$466:$A$918) - ROW() + ROW($A$466))</f>
        <v>44901</v>
      </c>
      <c r="F561" s="44" cm="1">
        <f t="array" ref="F561">INDEX($B$466:$B$918, ROWS($B$466:$B$918) - ROW() + ROW($B$466))</f>
        <v>44924</v>
      </c>
      <c r="G561" s="45" cm="1">
        <f t="array" ref="G561">INDEX($C$466:$C$918, ROWS($C$466:$C$918) - ROW() + ROW($C$466))</f>
        <v>196.3</v>
      </c>
      <c r="I561">
        <f t="shared" si="48"/>
        <v>-0.53204965796806836</v>
      </c>
      <c r="J561">
        <f t="shared" si="44"/>
        <v>2</v>
      </c>
      <c r="K561" t="str">
        <f t="shared" si="74"/>
        <v/>
      </c>
      <c r="L561" t="str">
        <f t="shared" si="49"/>
        <v/>
      </c>
      <c r="M561" t="str">
        <f t="shared" si="50"/>
        <v/>
      </c>
      <c r="N561">
        <v>-0.53667262969589125</v>
      </c>
      <c r="O561" t="s">
        <v>4485</v>
      </c>
      <c r="P561" s="200" t="s">
        <v>4485</v>
      </c>
      <c r="Q561" s="35">
        <v>45323</v>
      </c>
      <c r="R561" s="35">
        <v>45351</v>
      </c>
      <c r="S561" s="37">
        <v>37059.35</v>
      </c>
      <c r="U561" s="81" cm="1">
        <f t="array" ref="U561">INDEX($Q$466:$Q$918, ROWS($Q$466:$Q$918) - ROW() + ROW($Q$466))</f>
        <v>44901</v>
      </c>
      <c r="V561" s="3" cm="1">
        <f t="array" ref="V561">INDEX($R$466:$R$918, ROWS($R$466:$R$918) - ROW() + ROW($R$466))</f>
        <v>44924</v>
      </c>
      <c r="W561" s="78" cm="1">
        <f t="array" ref="W561">INDEX($S$466:$S$918, ROWS($S$466:$S$918) - ROW() + ROW($S$466))</f>
        <v>47378.400000000001</v>
      </c>
      <c r="Y561">
        <f t="shared" si="51"/>
        <v>-0.90605627086313179</v>
      </c>
      <c r="Z561">
        <f t="shared" si="45"/>
        <v>2</v>
      </c>
      <c r="AA561" t="str">
        <f t="shared" si="75"/>
        <v/>
      </c>
      <c r="AB561" t="str">
        <f t="shared" si="52"/>
        <v/>
      </c>
      <c r="AC561" t="str">
        <f t="shared" si="53"/>
        <v/>
      </c>
      <c r="AD561">
        <v>-1.1471945486695039</v>
      </c>
      <c r="AE561" t="s">
        <v>4485</v>
      </c>
      <c r="AF561" s="200" t="s">
        <v>4485</v>
      </c>
      <c r="AG561" s="35">
        <v>45323</v>
      </c>
      <c r="AH561" s="35">
        <v>45351</v>
      </c>
      <c r="AI561" s="36">
        <v>321.35000000000002</v>
      </c>
      <c r="AK561" s="81" cm="1">
        <f t="array" ref="AK561">INDEX($AG$466:$AG$918, ROWS($AG$466:$AG$918) - ROW() + ROW($AG$466))</f>
        <v>44901</v>
      </c>
      <c r="AL561" s="3" cm="1">
        <f t="array" ref="AL561">INDEX($AH$466:$AH$918, ROWS($AH$466:$AH$918) - ROW() + ROW($AH$466))</f>
        <v>44924</v>
      </c>
      <c r="AM561" s="78" cm="1">
        <f t="array" ref="AM561">INDEX($AI$466:$AI$918, ROWS($AI$466:$AI$918) - ROW() + ROW($AI$466))</f>
        <v>176.25</v>
      </c>
      <c r="AO561">
        <f t="shared" si="54"/>
        <v>8.5178875638844798E-2</v>
      </c>
      <c r="AP561">
        <f t="shared" si="46"/>
        <v>2</v>
      </c>
      <c r="AQ561" t="str">
        <f t="shared" si="76"/>
        <v/>
      </c>
      <c r="AR561" t="str">
        <f t="shared" si="55"/>
        <v/>
      </c>
      <c r="AS561" t="str">
        <f t="shared" si="56"/>
        <v/>
      </c>
      <c r="AT561">
        <v>-0.88141025641025195</v>
      </c>
      <c r="AU561" t="s">
        <v>4485</v>
      </c>
      <c r="AV561" s="200" t="s">
        <v>4485</v>
      </c>
      <c r="AW561" s="35">
        <v>45323</v>
      </c>
      <c r="AX561" s="35">
        <v>45351</v>
      </c>
      <c r="AY561" s="36">
        <v>184</v>
      </c>
      <c r="BA561" s="81" cm="1">
        <f t="array" ref="BA561">INDEX($AW$466:$AW$918, ROWS($AW$466:$AW$918) - ROW() + ROW($AW$466))</f>
        <v>44901</v>
      </c>
      <c r="BB561" s="3" cm="1">
        <f t="array" ref="BB561">INDEX($AX$466:$AX$918, ROWS($AX$466:$AX$918) - ROW() + ROW($AX$466))</f>
        <v>44924</v>
      </c>
      <c r="BC561" s="78" cm="1">
        <f t="array" ref="BC561">INDEX($AY$466:$AY$918, ROWS($AY$466:$AY$918) - ROW() + ROW($AY$466))</f>
        <v>106.7</v>
      </c>
      <c r="BE561">
        <f t="shared" si="57"/>
        <v>-1.2037037037037011</v>
      </c>
      <c r="BF561">
        <f t="shared" si="47"/>
        <v>2</v>
      </c>
      <c r="BG561" t="str">
        <f t="shared" si="77"/>
        <v/>
      </c>
      <c r="BH561" t="str">
        <f t="shared" si="58"/>
        <v/>
      </c>
      <c r="BI561" t="str">
        <f t="shared" si="59"/>
        <v/>
      </c>
      <c r="BJ561">
        <v>-1.2727885299292478</v>
      </c>
      <c r="BK561" t="s">
        <v>4485</v>
      </c>
      <c r="BL561" s="200" t="s">
        <v>4485</v>
      </c>
      <c r="BM561" s="212">
        <v>45323</v>
      </c>
      <c r="BN561" s="49">
        <v>45351</v>
      </c>
      <c r="BO561" s="50">
        <v>1441</v>
      </c>
      <c r="BQ561" s="81" cm="1">
        <f t="array" ref="BQ561">INDEX($AW$466:$AW$918, ROWS($AW$466:$AW$918) - ROW() + ROW($AW$466))</f>
        <v>44901</v>
      </c>
      <c r="BR561" s="3" cm="1">
        <f t="array" ref="BR561">INDEX($AX$466:$AX$918, ROWS($AX$466:$AX$918) - ROW() + ROW($AX$466))</f>
        <v>44924</v>
      </c>
      <c r="BS561" s="78" cm="1">
        <f t="array" ref="BS561">INDEX($BO$466:$BO$918, ROWS($BO$466:$BO$918) - ROW() + ROW($BO$466))</f>
        <v>1296.55</v>
      </c>
      <c r="BU561">
        <f t="shared" si="66"/>
        <v>0.23966910201398653</v>
      </c>
      <c r="BV561">
        <f t="shared" si="60"/>
        <v>2</v>
      </c>
      <c r="BW561" t="str">
        <f t="shared" si="78"/>
        <v/>
      </c>
      <c r="BX561" t="str">
        <f t="shared" si="61"/>
        <v/>
      </c>
      <c r="BY561" t="str">
        <f t="shared" si="67"/>
        <v/>
      </c>
      <c r="BZ561">
        <v>-4.1265186426476728</v>
      </c>
      <c r="CA561" t="s">
        <v>4485</v>
      </c>
      <c r="CB561" s="200" t="s">
        <v>4485</v>
      </c>
      <c r="CC561" s="212">
        <v>45323</v>
      </c>
      <c r="CD561" s="49">
        <v>45351</v>
      </c>
      <c r="CE561" s="50">
        <v>2291.8000000000002</v>
      </c>
      <c r="CG561" s="81" cm="1">
        <f t="array" ref="CG561">INDEX($AW$466:$AW$918, ROWS($AW$466:$AW$918) - ROW() + ROW($AW$466))</f>
        <v>44901</v>
      </c>
      <c r="CH561" s="3" cm="1">
        <f t="array" ref="CH561">INDEX($AX$466:$AX$918, ROWS($AX$466:$AX$918) - ROW() + ROW($AX$466))</f>
        <v>44924</v>
      </c>
      <c r="CI561" s="78" cm="1">
        <f t="array" ref="CI561">INDEX($CE$466:$CE$918, ROWS($CE$466:$CE$918) - ROW() + ROW($CE$466))</f>
        <v>1864.65</v>
      </c>
      <c r="CK561">
        <f t="shared" si="73"/>
        <v>-0.96135971318549507</v>
      </c>
      <c r="CL561">
        <f t="shared" si="62"/>
        <v>2</v>
      </c>
      <c r="CM561" t="str">
        <f t="shared" si="79"/>
        <v/>
      </c>
      <c r="CN561" t="str">
        <f t="shared" si="63"/>
        <v/>
      </c>
      <c r="CO561" t="str">
        <f t="shared" si="68"/>
        <v/>
      </c>
      <c r="CP561">
        <v>-1.0236011667992551</v>
      </c>
      <c r="CQ561" t="s">
        <v>4485</v>
      </c>
      <c r="CR561" s="200" t="s">
        <v>4485</v>
      </c>
      <c r="CS561" s="212">
        <v>45323</v>
      </c>
      <c r="CT561" s="49">
        <v>45351</v>
      </c>
      <c r="CU561" s="53">
        <v>802.1</v>
      </c>
      <c r="CW561" s="81" cm="1">
        <f t="array" ref="CW561">INDEX($AW$466:$AW$918, ROWS($AW$466:$AW$918) - ROW() + ROW($AW$466))</f>
        <v>44901</v>
      </c>
      <c r="CX561" s="3" cm="1">
        <f t="array" ref="CX561">INDEX($AX$466:$AX$918, ROWS($AX$466:$AX$918) - ROW() + ROW($AX$466))</f>
        <v>44924</v>
      </c>
      <c r="CY561" s="78" cm="1">
        <f t="array" ref="CY561">INDEX($CU$466:$CU$918, ROWS($CU$466:$CU$918) - ROW() + ROW($CU$466))</f>
        <v>417.75</v>
      </c>
      <c r="DA561">
        <f t="shared" si="69"/>
        <v>-0.60670949321913192</v>
      </c>
      <c r="DB561">
        <f t="shared" si="64"/>
        <v>2</v>
      </c>
      <c r="DC561" t="str">
        <f t="shared" si="80"/>
        <v/>
      </c>
      <c r="DD561" t="str">
        <f t="shared" si="82"/>
        <v/>
      </c>
      <c r="DE561" t="str">
        <f t="shared" si="83"/>
        <v/>
      </c>
      <c r="DF561">
        <v>-0.68304373876573343</v>
      </c>
      <c r="DG561" t="s">
        <v>4485</v>
      </c>
      <c r="DH561" s="200" t="s">
        <v>4485</v>
      </c>
      <c r="DI561" s="212">
        <v>45323</v>
      </c>
      <c r="DJ561" s="49">
        <v>45351</v>
      </c>
      <c r="DK561" s="53">
        <v>511.55</v>
      </c>
      <c r="DM561" s="81" cm="1">
        <f t="array" ref="DM561">INDEX($AW$466:$AW$918, ROWS($AW$466:$AW$918) - ROW() + ROW($AW$466))</f>
        <v>44901</v>
      </c>
      <c r="DN561" s="3" cm="1">
        <f t="array" ref="DN561">INDEX($AX$466:$AX$918, ROWS($AX$466:$AX$918) - ROW() + ROW($AX$466))</f>
        <v>44924</v>
      </c>
      <c r="DO561" s="78" cm="1">
        <f t="array" ref="DO561">INDEX($DK$466:$DK$918, ROWS($DK$466:$DK$918) - ROW() + ROW($DK$466))</f>
        <v>331.5</v>
      </c>
      <c r="DQ561">
        <f t="shared" si="70"/>
        <v>-2.8429073856975347</v>
      </c>
      <c r="DR561">
        <f t="shared" si="65"/>
        <v>2</v>
      </c>
      <c r="DS561" t="str">
        <f t="shared" si="81"/>
        <v/>
      </c>
      <c r="DT561" t="str">
        <f t="shared" si="71"/>
        <v/>
      </c>
      <c r="DU561" t="str">
        <f t="shared" si="72"/>
        <v/>
      </c>
      <c r="DV561">
        <v>-0.56603773584905126</v>
      </c>
      <c r="DW561" t="s">
        <v>4485</v>
      </c>
      <c r="DX561" s="200" t="s">
        <v>4485</v>
      </c>
    </row>
    <row r="562" spans="1:128" ht="15.75" thickBot="1" x14ac:dyDescent="0.3">
      <c r="A562" s="38">
        <v>45316</v>
      </c>
      <c r="B562" s="39">
        <v>45316</v>
      </c>
      <c r="C562" s="40">
        <v>140.94999999999999</v>
      </c>
      <c r="E562" s="81" cm="1">
        <f t="array" ref="E562">INDEX($A$466:$A$918, ROWS($A$466:$A$918) - ROW() + ROW($A$466))</f>
        <v>44902</v>
      </c>
      <c r="F562" s="44" cm="1">
        <f t="array" ref="F562">INDEX($B$466:$B$918, ROWS($B$466:$B$918) - ROW() + ROW($B$466))</f>
        <v>44924</v>
      </c>
      <c r="G562" s="45" cm="1">
        <f t="array" ref="G562">INDEX($C$466:$C$918, ROWS($C$466:$C$918) - ROW() + ROW($C$466))</f>
        <v>193</v>
      </c>
      <c r="I562">
        <f t="shared" si="48"/>
        <v>-1.6811003565970513</v>
      </c>
      <c r="J562">
        <f t="shared" si="44"/>
        <v>3</v>
      </c>
      <c r="K562" t="str">
        <f t="shared" si="74"/>
        <v/>
      </c>
      <c r="L562" t="str">
        <f t="shared" si="49"/>
        <v/>
      </c>
      <c r="M562" t="str">
        <f t="shared" si="50"/>
        <v/>
      </c>
      <c r="N562">
        <v>-1.5416238437821173</v>
      </c>
      <c r="O562" t="s">
        <v>4485</v>
      </c>
      <c r="P562" s="200" t="s">
        <v>4485</v>
      </c>
      <c r="Q562" s="39">
        <v>45316</v>
      </c>
      <c r="R562" s="39">
        <v>45316</v>
      </c>
      <c r="S562" s="41">
        <v>36632.35</v>
      </c>
      <c r="U562" s="81" cm="1">
        <f t="array" ref="U562">INDEX($Q$466:$Q$918, ROWS($Q$466:$Q$918) - ROW() + ROW($Q$466))</f>
        <v>44902</v>
      </c>
      <c r="V562" s="3" cm="1">
        <f t="array" ref="V562">INDEX($R$466:$R$918, ROWS($R$466:$R$918) - ROW() + ROW($R$466))</f>
        <v>44924</v>
      </c>
      <c r="W562" s="78" cm="1">
        <f t="array" ref="W562">INDEX($S$466:$S$918, ROWS($S$466:$S$918) - ROW() + ROW($S$466))</f>
        <v>46537.4</v>
      </c>
      <c r="Y562">
        <f t="shared" si="51"/>
        <v>-1.7750704962598989</v>
      </c>
      <c r="Z562">
        <f t="shared" si="45"/>
        <v>3</v>
      </c>
      <c r="AA562" t="str">
        <f t="shared" si="75"/>
        <v/>
      </c>
      <c r="AB562" t="str">
        <f t="shared" si="52"/>
        <v/>
      </c>
      <c r="AC562" t="str">
        <f t="shared" si="53"/>
        <v/>
      </c>
      <c r="AD562">
        <v>-1.8259961841361791</v>
      </c>
      <c r="AE562" t="s">
        <v>4485</v>
      </c>
      <c r="AF562" s="200" t="s">
        <v>4485</v>
      </c>
      <c r="AG562" s="39">
        <v>45316</v>
      </c>
      <c r="AH562" s="39">
        <v>45316</v>
      </c>
      <c r="AI562" s="40">
        <v>314.35000000000002</v>
      </c>
      <c r="AK562" s="81" cm="1">
        <f t="array" ref="AK562">INDEX($AG$466:$AG$918, ROWS($AG$466:$AG$918) - ROW() + ROW($AG$466))</f>
        <v>44902</v>
      </c>
      <c r="AL562" s="3" cm="1">
        <f t="array" ref="AL562">INDEX($AH$466:$AH$918, ROWS($AH$466:$AH$918) - ROW() + ROW($AH$466))</f>
        <v>44924</v>
      </c>
      <c r="AM562" s="78" cm="1">
        <f t="array" ref="AM562">INDEX($AI$466:$AI$918, ROWS($AI$466:$AI$918) - ROW() + ROW($AI$466))</f>
        <v>173.3</v>
      </c>
      <c r="AO562">
        <f t="shared" si="54"/>
        <v>-1.6737588652482205</v>
      </c>
      <c r="AP562">
        <f t="shared" si="46"/>
        <v>3</v>
      </c>
      <c r="AQ562" t="str">
        <f t="shared" si="76"/>
        <v/>
      </c>
      <c r="AR562" t="str">
        <f t="shared" si="55"/>
        <v/>
      </c>
      <c r="AS562" t="str">
        <f t="shared" si="56"/>
        <v/>
      </c>
      <c r="AT562">
        <v>-1.5763945028294282</v>
      </c>
      <c r="AU562" t="s">
        <v>4485</v>
      </c>
      <c r="AV562" s="200" t="s">
        <v>4485</v>
      </c>
      <c r="AW562" s="39">
        <v>45316</v>
      </c>
      <c r="AX562" s="39">
        <v>45316</v>
      </c>
      <c r="AY562" s="40">
        <v>189.25</v>
      </c>
      <c r="BA562" s="81" cm="1">
        <f t="array" ref="BA562">INDEX($AW$466:$AW$918, ROWS($AW$466:$AW$918) - ROW() + ROW($AW$466))</f>
        <v>44902</v>
      </c>
      <c r="BB562" s="3" cm="1">
        <f t="array" ref="BB562">INDEX($AX$466:$AX$918, ROWS($AX$466:$AX$918) - ROW() + ROW($AX$466))</f>
        <v>44924</v>
      </c>
      <c r="BC562" s="78" cm="1">
        <f t="array" ref="BC562">INDEX($AY$466:$AY$918, ROWS($AY$466:$AY$918) - ROW() + ROW($AY$466))</f>
        <v>106.65</v>
      </c>
      <c r="BE562">
        <f t="shared" si="57"/>
        <v>-4.6860356138703985E-2</v>
      </c>
      <c r="BF562">
        <f t="shared" si="47"/>
        <v>3</v>
      </c>
      <c r="BG562" t="str">
        <f t="shared" si="77"/>
        <v/>
      </c>
      <c r="BH562" t="str">
        <f t="shared" si="58"/>
        <v/>
      </c>
      <c r="BI562" t="str">
        <f t="shared" si="59"/>
        <v/>
      </c>
      <c r="BJ562">
        <v>-2.0892579532097355</v>
      </c>
      <c r="BK562" t="s">
        <v>4485</v>
      </c>
      <c r="BL562" s="200" t="s">
        <v>4485</v>
      </c>
      <c r="BM562" s="212">
        <v>45316</v>
      </c>
      <c r="BN562" s="49">
        <v>45316</v>
      </c>
      <c r="BO562" s="50">
        <v>1382.8</v>
      </c>
      <c r="BQ562" s="81" cm="1">
        <f t="array" ref="BQ562">INDEX($AW$466:$AW$918, ROWS($AW$466:$AW$918) - ROW() + ROW($AW$466))</f>
        <v>44902</v>
      </c>
      <c r="BR562" s="3" cm="1">
        <f t="array" ref="BR562">INDEX($AX$466:$AX$918, ROWS($AX$466:$AX$918) - ROW() + ROW($AX$466))</f>
        <v>44924</v>
      </c>
      <c r="BS562" s="78" cm="1">
        <f t="array" ref="BS562">INDEX($BO$466:$BO$918, ROWS($BO$466:$BO$918) - ROW() + ROW($BO$466))</f>
        <v>1273</v>
      </c>
      <c r="BU562">
        <f t="shared" si="66"/>
        <v>-1.8163587983494625</v>
      </c>
      <c r="BV562">
        <f t="shared" si="60"/>
        <v>3</v>
      </c>
      <c r="BW562" t="str">
        <f t="shared" si="78"/>
        <v/>
      </c>
      <c r="BX562" t="str">
        <f t="shared" si="61"/>
        <v/>
      </c>
      <c r="BY562" t="str">
        <f t="shared" si="67"/>
        <v/>
      </c>
      <c r="BZ562">
        <v>0.18571116451824837</v>
      </c>
      <c r="CA562" t="s">
        <v>4485</v>
      </c>
      <c r="CB562" s="200" t="s">
        <v>4485</v>
      </c>
      <c r="CC562" s="212">
        <v>45316</v>
      </c>
      <c r="CD562" s="49">
        <v>45316</v>
      </c>
      <c r="CE562" s="50">
        <v>2201</v>
      </c>
      <c r="CG562" s="81" cm="1">
        <f t="array" ref="CG562">INDEX($AW$466:$AW$918, ROWS($AW$466:$AW$918) - ROW() + ROW($AW$466))</f>
        <v>44902</v>
      </c>
      <c r="CH562" s="3" cm="1">
        <f t="array" ref="CH562">INDEX($AX$466:$AX$918, ROWS($AX$466:$AX$918) - ROW() + ROW($AX$466))</f>
        <v>44924</v>
      </c>
      <c r="CI562" s="78" cm="1">
        <f t="array" ref="CI562">INDEX($CE$466:$CE$918, ROWS($CE$466:$CE$918) - ROW() + ROW($CE$466))</f>
        <v>1867.9</v>
      </c>
      <c r="CK562">
        <f t="shared" si="73"/>
        <v>0.17429544418523582</v>
      </c>
      <c r="CL562">
        <f t="shared" si="62"/>
        <v>3</v>
      </c>
      <c r="CM562" t="str">
        <f t="shared" si="79"/>
        <v/>
      </c>
      <c r="CN562" t="str">
        <f t="shared" si="63"/>
        <v/>
      </c>
      <c r="CO562" t="str">
        <f t="shared" si="68"/>
        <v/>
      </c>
      <c r="CP562">
        <v>-0.91630050369736016</v>
      </c>
      <c r="CQ562" t="s">
        <v>4485</v>
      </c>
      <c r="CR562" s="200" t="s">
        <v>4485</v>
      </c>
      <c r="CS562" s="212">
        <v>45316</v>
      </c>
      <c r="CT562" s="49">
        <v>45316</v>
      </c>
      <c r="CU562" s="53">
        <v>758.05</v>
      </c>
      <c r="CW562" s="81" cm="1">
        <f t="array" ref="CW562">INDEX($AW$466:$AW$918, ROWS($AW$466:$AW$918) - ROW() + ROW($AW$466))</f>
        <v>44902</v>
      </c>
      <c r="CX562" s="3" cm="1">
        <f t="array" ref="CX562">INDEX($AX$466:$AX$918, ROWS($AX$466:$AX$918) - ROW() + ROW($AX$466))</f>
        <v>44924</v>
      </c>
      <c r="CY562" s="78" cm="1">
        <f t="array" ref="CY562">INDEX($CU$466:$CU$918, ROWS($CU$466:$CU$918) - ROW() + ROW($CU$466))</f>
        <v>410.6</v>
      </c>
      <c r="DA562">
        <f t="shared" si="69"/>
        <v>-1.7115499700777921</v>
      </c>
      <c r="DB562">
        <f t="shared" si="64"/>
        <v>3</v>
      </c>
      <c r="DC562" t="str">
        <f t="shared" si="80"/>
        <v/>
      </c>
      <c r="DD562" t="str">
        <f t="shared" si="82"/>
        <v/>
      </c>
      <c r="DE562" t="str">
        <f t="shared" si="83"/>
        <v/>
      </c>
      <c r="DF562">
        <v>-1.4237451737451683</v>
      </c>
      <c r="DG562" t="s">
        <v>4485</v>
      </c>
      <c r="DH562" s="200" t="s">
        <v>4485</v>
      </c>
      <c r="DI562" s="212">
        <v>45316</v>
      </c>
      <c r="DJ562" s="49">
        <v>45316</v>
      </c>
      <c r="DK562" s="53">
        <v>473.35</v>
      </c>
      <c r="DM562" s="81" cm="1">
        <f t="array" ref="DM562">INDEX($AW$466:$AW$918, ROWS($AW$466:$AW$918) - ROW() + ROW($AW$466))</f>
        <v>44902</v>
      </c>
      <c r="DN562" s="3" cm="1">
        <f t="array" ref="DN562">INDEX($AX$466:$AX$918, ROWS($AX$466:$AX$918) - ROW() + ROW($AX$466))</f>
        <v>44924</v>
      </c>
      <c r="DO562" s="78" cm="1">
        <f t="array" ref="DO562">INDEX($DK$466:$DK$918, ROWS($DK$466:$DK$918) - ROW() + ROW($DK$466))</f>
        <v>337.35</v>
      </c>
      <c r="DQ562">
        <f t="shared" si="70"/>
        <v>1.764705882352948</v>
      </c>
      <c r="DR562">
        <f t="shared" si="65"/>
        <v>3</v>
      </c>
      <c r="DS562" t="str">
        <f t="shared" si="81"/>
        <v/>
      </c>
      <c r="DT562" t="str">
        <f t="shared" si="71"/>
        <v/>
      </c>
      <c r="DU562" t="str">
        <f t="shared" si="72"/>
        <v/>
      </c>
      <c r="DV562">
        <v>-0.59297912713472478</v>
      </c>
      <c r="DW562" t="s">
        <v>4485</v>
      </c>
      <c r="DX562" s="200" t="s">
        <v>4485</v>
      </c>
    </row>
    <row r="563" spans="1:128" ht="15.75" thickBot="1" x14ac:dyDescent="0.3">
      <c r="A563" s="42">
        <v>45315</v>
      </c>
      <c r="B563" s="35">
        <v>45316</v>
      </c>
      <c r="C563" s="36">
        <v>139.80000000000001</v>
      </c>
      <c r="E563" s="81" cm="1">
        <f t="array" ref="E563">INDEX($A$466:$A$918, ROWS($A$466:$A$918) - ROW() + ROW($A$466))</f>
        <v>44903</v>
      </c>
      <c r="F563" s="44" cm="1">
        <f t="array" ref="F563">INDEX($B$466:$B$918, ROWS($B$466:$B$918) - ROW() + ROW($B$466))</f>
        <v>44924</v>
      </c>
      <c r="G563" s="45" cm="1">
        <f t="array" ref="G563">INDEX($C$466:$C$918, ROWS($C$466:$C$918) - ROW() + ROW($C$466))</f>
        <v>197.7</v>
      </c>
      <c r="I563">
        <f t="shared" si="48"/>
        <v>2.4352331606217557</v>
      </c>
      <c r="J563">
        <f t="shared" si="44"/>
        <v>4</v>
      </c>
      <c r="K563">
        <f t="shared" si="74"/>
        <v>3.4807641978539525</v>
      </c>
      <c r="L563" t="str">
        <f t="shared" si="49"/>
        <v/>
      </c>
      <c r="M563" t="str">
        <f t="shared" si="50"/>
        <v/>
      </c>
      <c r="N563">
        <v>2.3486430062630479</v>
      </c>
      <c r="O563">
        <v>3.5101609923462687</v>
      </c>
      <c r="P563" s="200" t="s">
        <v>4485</v>
      </c>
      <c r="Q563" s="35">
        <v>45315</v>
      </c>
      <c r="R563" s="35">
        <v>45316</v>
      </c>
      <c r="S563" s="37">
        <v>36620.449999999997</v>
      </c>
      <c r="U563" s="81" cm="1">
        <f t="array" ref="U563">INDEX($Q$466:$Q$918, ROWS($Q$466:$Q$918) - ROW() + ROW($Q$466))</f>
        <v>44903</v>
      </c>
      <c r="V563" s="3" cm="1">
        <f t="array" ref="V563">INDEX($R$466:$R$918, ROWS($R$466:$R$918) - ROW() + ROW($R$466))</f>
        <v>44924</v>
      </c>
      <c r="W563" s="78" cm="1">
        <f t="array" ref="W563">INDEX($S$466:$S$918, ROWS($S$466:$S$918) - ROW() + ROW($S$466))</f>
        <v>46346.75</v>
      </c>
      <c r="Y563">
        <f t="shared" si="51"/>
        <v>-0.40967050157508034</v>
      </c>
      <c r="Z563">
        <f t="shared" si="45"/>
        <v>4</v>
      </c>
      <c r="AA563">
        <f t="shared" si="75"/>
        <v>-3.2749011550433567</v>
      </c>
      <c r="AB563" t="str">
        <f t="shared" si="52"/>
        <v/>
      </c>
      <c r="AC563" t="str">
        <f t="shared" si="53"/>
        <v/>
      </c>
      <c r="AD563">
        <v>-0.46943369885790914</v>
      </c>
      <c r="AE563">
        <v>-3.4742216349686448</v>
      </c>
      <c r="AF563" s="200" t="s">
        <v>4485</v>
      </c>
      <c r="AG563" s="35">
        <v>45315</v>
      </c>
      <c r="AH563" s="35">
        <v>45316</v>
      </c>
      <c r="AI563" s="36">
        <v>308.8</v>
      </c>
      <c r="AK563" s="81" cm="1">
        <f t="array" ref="AK563">INDEX($AG$466:$AG$918, ROWS($AG$466:$AG$918) - ROW() + ROW($AG$466))</f>
        <v>44903</v>
      </c>
      <c r="AL563" s="3" cm="1">
        <f t="array" ref="AL563">INDEX($AH$466:$AH$918, ROWS($AH$466:$AH$918) - ROW() + ROW($AH$466))</f>
        <v>44924</v>
      </c>
      <c r="AM563" s="78" cm="1">
        <f t="array" ref="AM563">INDEX($AI$466:$AI$918, ROWS($AI$466:$AI$918) - ROW() + ROW($AI$466))</f>
        <v>171.8</v>
      </c>
      <c r="AO563">
        <f t="shared" si="54"/>
        <v>-0.86555106751298316</v>
      </c>
      <c r="AP563">
        <f t="shared" si="46"/>
        <v>4</v>
      </c>
      <c r="AQ563">
        <f t="shared" si="76"/>
        <v>-0.83694083694083043</v>
      </c>
      <c r="AR563" t="str">
        <f t="shared" si="55"/>
        <v/>
      </c>
      <c r="AS563" t="str">
        <f t="shared" si="56"/>
        <v/>
      </c>
      <c r="AT563">
        <v>0.28747433264886596</v>
      </c>
      <c r="AU563">
        <v>-0.40783034257748779</v>
      </c>
      <c r="AV563" s="200" t="s">
        <v>4485</v>
      </c>
      <c r="AW563" s="35">
        <v>45315</v>
      </c>
      <c r="AX563" s="35">
        <v>45316</v>
      </c>
      <c r="AY563" s="36">
        <v>189.5</v>
      </c>
      <c r="BA563" s="81" cm="1">
        <f t="array" ref="BA563">INDEX($AW$466:$AW$918, ROWS($AW$466:$AW$918) - ROW() + ROW($AW$466))</f>
        <v>44903</v>
      </c>
      <c r="BB563" s="3" cm="1">
        <f t="array" ref="BB563">INDEX($AX$466:$AX$918, ROWS($AX$466:$AX$918) - ROW() + ROW($AX$466))</f>
        <v>44924</v>
      </c>
      <c r="BC563" s="78" cm="1">
        <f t="array" ref="BC563">INDEX($AY$466:$AY$918, ROWS($AY$466:$AY$918) - ROW() + ROW($AY$466))</f>
        <v>106.25</v>
      </c>
      <c r="BE563">
        <f t="shared" si="57"/>
        <v>-0.3750586029067095</v>
      </c>
      <c r="BF563">
        <f t="shared" si="47"/>
        <v>4</v>
      </c>
      <c r="BG563">
        <f t="shared" si="77"/>
        <v>1.1423131841980037</v>
      </c>
      <c r="BH563" t="str">
        <f t="shared" si="58"/>
        <v/>
      </c>
      <c r="BI563" t="str">
        <f t="shared" si="59"/>
        <v/>
      </c>
      <c r="BJ563">
        <v>5.0344667337935953E-2</v>
      </c>
      <c r="BK563">
        <v>-4.1515174000148436</v>
      </c>
      <c r="BL563" s="200" t="s">
        <v>4485</v>
      </c>
      <c r="BM563" s="212">
        <v>45315</v>
      </c>
      <c r="BN563" s="49">
        <v>45316</v>
      </c>
      <c r="BO563" s="50">
        <v>1412.3</v>
      </c>
      <c r="BQ563" s="81" cm="1">
        <f t="array" ref="BQ563">INDEX($AW$466:$AW$918, ROWS($AW$466:$AW$918) - ROW() + ROW($AW$466))</f>
        <v>44903</v>
      </c>
      <c r="BR563" s="3" cm="1">
        <f t="array" ref="BR563">INDEX($AX$466:$AX$918, ROWS($AX$466:$AX$918) - ROW() + ROW($AX$466))</f>
        <v>44924</v>
      </c>
      <c r="BS563" s="78" cm="1">
        <f t="array" ref="BS563">INDEX($BO$466:$BO$918, ROWS($BO$466:$BO$918) - ROW() + ROW($BO$466))</f>
        <v>1273.9000000000001</v>
      </c>
      <c r="BU563">
        <f t="shared" si="66"/>
        <v>7.0699135899457255E-2</v>
      </c>
      <c r="BV563">
        <f t="shared" si="60"/>
        <v>4</v>
      </c>
      <c r="BW563">
        <f t="shared" si="78"/>
        <v>-1.8491409199476074</v>
      </c>
      <c r="BX563" t="str">
        <f t="shared" si="61"/>
        <v/>
      </c>
      <c r="BY563" t="str">
        <f t="shared" si="67"/>
        <v/>
      </c>
      <c r="BZ563">
        <v>5.0921382619125426</v>
      </c>
      <c r="CA563">
        <v>4.5336225596529234</v>
      </c>
      <c r="CB563" s="200" t="s">
        <v>4485</v>
      </c>
      <c r="CC563" s="212">
        <v>45315</v>
      </c>
      <c r="CD563" s="49">
        <v>45316</v>
      </c>
      <c r="CE563" s="50">
        <v>2157.85</v>
      </c>
      <c r="CG563" s="81" cm="1">
        <f t="array" ref="CG563">INDEX($AW$466:$AW$918, ROWS($AW$466:$AW$918) - ROW() + ROW($AW$466))</f>
        <v>44903</v>
      </c>
      <c r="CH563" s="3" cm="1">
        <f t="array" ref="CH563">INDEX($AX$466:$AX$918, ROWS($AX$466:$AX$918) - ROW() + ROW($AX$466))</f>
        <v>44924</v>
      </c>
      <c r="CI563" s="78" cm="1">
        <f t="array" ref="CI563">INDEX($CE$466:$CE$918, ROWS($CE$466:$CE$918) - ROW() + ROW($CE$466))</f>
        <v>1855.6</v>
      </c>
      <c r="CK563">
        <f t="shared" si="73"/>
        <v>-0.65849349536914081</v>
      </c>
      <c r="CL563">
        <f t="shared" si="62"/>
        <v>4</v>
      </c>
      <c r="CM563">
        <f t="shared" si="79"/>
        <v>-4.7726572924150679</v>
      </c>
      <c r="CN563" t="str">
        <f t="shared" si="63"/>
        <v/>
      </c>
      <c r="CO563" t="str">
        <f t="shared" si="68"/>
        <v/>
      </c>
      <c r="CP563">
        <v>0.21902547185118068</v>
      </c>
      <c r="CQ563">
        <v>-2.5273511466442224</v>
      </c>
      <c r="CR563" s="200" t="s">
        <v>4485</v>
      </c>
      <c r="CS563" s="212">
        <v>45315</v>
      </c>
      <c r="CT563" s="49">
        <v>45316</v>
      </c>
      <c r="CU563" s="53">
        <v>749.5</v>
      </c>
      <c r="CW563" s="81" cm="1">
        <f t="array" ref="CW563">INDEX($AW$466:$AW$918, ROWS($AW$466:$AW$918) - ROW() + ROW($AW$466))</f>
        <v>44903</v>
      </c>
      <c r="CX563" s="3" cm="1">
        <f t="array" ref="CX563">INDEX($AX$466:$AX$918, ROWS($AX$466:$AX$918) - ROW() + ROW($AX$466))</f>
        <v>44924</v>
      </c>
      <c r="CY563" s="78" cm="1">
        <f t="array" ref="CY563">INDEX($CU$466:$CU$918, ROWS($CU$466:$CU$918) - ROW() + ROW($CU$466))</f>
        <v>407.25</v>
      </c>
      <c r="DA563">
        <f t="shared" si="69"/>
        <v>-0.81587920116902646</v>
      </c>
      <c r="DB563">
        <f t="shared" si="64"/>
        <v>4</v>
      </c>
      <c r="DC563">
        <f t="shared" si="80"/>
        <v>-1.9973529057875132</v>
      </c>
      <c r="DD563" t="str">
        <f t="shared" si="82"/>
        <v/>
      </c>
      <c r="DE563" t="str">
        <f t="shared" si="83"/>
        <v/>
      </c>
      <c r="DF563">
        <v>-0.86903304773562096</v>
      </c>
      <c r="DG563">
        <v>-1.8778773927792585</v>
      </c>
      <c r="DH563" s="200" t="s">
        <v>4485</v>
      </c>
      <c r="DI563" s="212">
        <v>45315</v>
      </c>
      <c r="DJ563" s="49">
        <v>45316</v>
      </c>
      <c r="DK563" s="53">
        <v>476.55</v>
      </c>
      <c r="DM563" s="81" cm="1">
        <f t="array" ref="DM563">INDEX($AW$466:$AW$918, ROWS($AW$466:$AW$918) - ROW() + ROW($AW$466))</f>
        <v>44903</v>
      </c>
      <c r="DN563" s="3" cm="1">
        <f t="array" ref="DN563">INDEX($AX$466:$AX$918, ROWS($AX$466:$AX$918) - ROW() + ROW($AX$466))</f>
        <v>44924</v>
      </c>
      <c r="DO563" s="78" cm="1">
        <f t="array" ref="DO563">INDEX($DK$466:$DK$918, ROWS($DK$466:$DK$918) - ROW() + ROW($DK$466))</f>
        <v>337.6</v>
      </c>
      <c r="DQ563">
        <f t="shared" si="70"/>
        <v>7.4107010523195488E-2</v>
      </c>
      <c r="DR563">
        <f t="shared" si="65"/>
        <v>4</v>
      </c>
      <c r="DS563">
        <f t="shared" si="81"/>
        <v>-1.098579170938919</v>
      </c>
      <c r="DT563" t="str">
        <f t="shared" si="71"/>
        <v/>
      </c>
      <c r="DU563" t="str">
        <f t="shared" si="72"/>
        <v/>
      </c>
      <c r="DV563">
        <v>-0.28632784538297434</v>
      </c>
      <c r="DW563">
        <v>0.82026537997586901</v>
      </c>
      <c r="DX563" s="200" t="s">
        <v>4485</v>
      </c>
    </row>
    <row r="564" spans="1:128" ht="15.75" thickBot="1" x14ac:dyDescent="0.3">
      <c r="A564" s="42">
        <v>45314</v>
      </c>
      <c r="B564" s="35">
        <v>45316</v>
      </c>
      <c r="C564" s="36">
        <v>138.94999999999999</v>
      </c>
      <c r="E564" s="81" cm="1">
        <f t="array" ref="E564">INDEX($A$466:$A$918, ROWS($A$466:$A$918) - ROW() + ROW($A$466))</f>
        <v>44904</v>
      </c>
      <c r="F564" s="44" cm="1">
        <f t="array" ref="F564">INDEX($B$466:$B$918, ROWS($B$466:$B$918) - ROW() + ROW($B$466))</f>
        <v>44924</v>
      </c>
      <c r="G564" s="45" cm="1">
        <f t="array" ref="G564">INDEX($C$466:$C$918, ROWS($C$466:$C$918) - ROW() + ROW($C$466))</f>
        <v>193.55</v>
      </c>
      <c r="I564">
        <f t="shared" si="48"/>
        <v>-2.0991401112797052</v>
      </c>
      <c r="J564">
        <f t="shared" si="44"/>
        <v>5</v>
      </c>
      <c r="K564" t="str">
        <f t="shared" si="74"/>
        <v/>
      </c>
      <c r="L564" t="str">
        <f t="shared" si="49"/>
        <v/>
      </c>
      <c r="M564" t="str">
        <f t="shared" si="50"/>
        <v/>
      </c>
      <c r="N564">
        <v>-2.039775624681285</v>
      </c>
      <c r="O564" t="s">
        <v>4485</v>
      </c>
      <c r="P564" s="200" t="s">
        <v>4485</v>
      </c>
      <c r="Q564" s="35">
        <v>45314</v>
      </c>
      <c r="R564" s="35">
        <v>45316</v>
      </c>
      <c r="S564" s="37">
        <v>36549.800000000003</v>
      </c>
      <c r="U564" s="81" cm="1">
        <f t="array" ref="U564">INDEX($Q$466:$Q$918, ROWS($Q$466:$Q$918) - ROW() + ROW($Q$466))</f>
        <v>44904</v>
      </c>
      <c r="V564" s="3" cm="1">
        <f t="array" ref="V564">INDEX($R$466:$R$918, ROWS($R$466:$R$918) - ROW() + ROW($R$466))</f>
        <v>44924</v>
      </c>
      <c r="W564" s="78" cm="1">
        <f t="array" ref="W564">INDEX($S$466:$S$918, ROWS($S$466:$S$918) - ROW() + ROW($S$466))</f>
        <v>46638.3</v>
      </c>
      <c r="Y564">
        <f t="shared" si="51"/>
        <v>0.62906244774445441</v>
      </c>
      <c r="Z564">
        <f t="shared" si="45"/>
        <v>5</v>
      </c>
      <c r="AA564" t="str">
        <f t="shared" si="75"/>
        <v/>
      </c>
      <c r="AB564" t="str">
        <f t="shared" si="52"/>
        <v/>
      </c>
      <c r="AC564" t="str">
        <f t="shared" si="53"/>
        <v/>
      </c>
      <c r="AD564">
        <v>1.050780271597672</v>
      </c>
      <c r="AE564" t="s">
        <v>4485</v>
      </c>
      <c r="AF564" s="200" t="s">
        <v>4485</v>
      </c>
      <c r="AG564" s="35">
        <v>45314</v>
      </c>
      <c r="AH564" s="35">
        <v>45316</v>
      </c>
      <c r="AI564" s="36">
        <v>301.64999999999998</v>
      </c>
      <c r="AK564" s="81" cm="1">
        <f t="array" ref="AK564">INDEX($AG$466:$AG$918, ROWS($AG$466:$AG$918) - ROW() + ROW($AG$466))</f>
        <v>44904</v>
      </c>
      <c r="AL564" s="3" cm="1">
        <f t="array" ref="AL564">INDEX($AH$466:$AH$918, ROWS($AH$466:$AH$918) - ROW() + ROW($AH$466))</f>
        <v>44924</v>
      </c>
      <c r="AM564" s="78" cm="1">
        <f t="array" ref="AM564">INDEX($AI$466:$AI$918, ROWS($AI$466:$AI$918) - ROW() + ROW($AI$466))</f>
        <v>170.2</v>
      </c>
      <c r="AO564">
        <f t="shared" si="54"/>
        <v>-0.93131548311992007</v>
      </c>
      <c r="AP564">
        <f t="shared" si="46"/>
        <v>5</v>
      </c>
      <c r="AQ564" t="str">
        <f t="shared" si="76"/>
        <v/>
      </c>
      <c r="AR564" t="str">
        <f t="shared" si="55"/>
        <v/>
      </c>
      <c r="AS564" t="str">
        <f t="shared" si="56"/>
        <v/>
      </c>
      <c r="AT564">
        <v>-1.6789516789516765</v>
      </c>
      <c r="AU564" t="s">
        <v>4485</v>
      </c>
      <c r="AV564" s="200" t="s">
        <v>4485</v>
      </c>
      <c r="AW564" s="35">
        <v>45314</v>
      </c>
      <c r="AX564" s="35">
        <v>45316</v>
      </c>
      <c r="AY564" s="36">
        <v>186.65</v>
      </c>
      <c r="BA564" s="81" cm="1">
        <f t="array" ref="BA564">INDEX($AW$466:$AW$918, ROWS($AW$466:$AW$918) - ROW() + ROW($AW$466))</f>
        <v>44904</v>
      </c>
      <c r="BB564" s="3" cm="1">
        <f t="array" ref="BB564">INDEX($AX$466:$AX$918, ROWS($AX$466:$AX$918) - ROW() + ROW($AX$466))</f>
        <v>44924</v>
      </c>
      <c r="BC564" s="78" cm="1">
        <f t="array" ref="BC564">INDEX($AY$466:$AY$918, ROWS($AY$466:$AY$918) - ROW() + ROW($AY$466))</f>
        <v>106.3</v>
      </c>
      <c r="BE564">
        <f t="shared" si="57"/>
        <v>4.7058823529409086E-2</v>
      </c>
      <c r="BF564">
        <f t="shared" si="47"/>
        <v>5</v>
      </c>
      <c r="BG564" t="str">
        <f t="shared" si="77"/>
        <v/>
      </c>
      <c r="BH564" t="str">
        <f t="shared" si="58"/>
        <v/>
      </c>
      <c r="BI564" t="str">
        <f t="shared" si="59"/>
        <v/>
      </c>
      <c r="BJ564">
        <v>-1.3624927424037088</v>
      </c>
      <c r="BK564" t="s">
        <v>4485</v>
      </c>
      <c r="BL564" s="200" t="s">
        <v>4485</v>
      </c>
      <c r="BM564" s="212">
        <v>45314</v>
      </c>
      <c r="BN564" s="49">
        <v>45316</v>
      </c>
      <c r="BO564" s="50">
        <v>1370.65</v>
      </c>
      <c r="BQ564" s="81" cm="1">
        <f t="array" ref="BQ564">INDEX($AW$466:$AW$918, ROWS($AW$466:$AW$918) - ROW() + ROW($AW$466))</f>
        <v>44904</v>
      </c>
      <c r="BR564" s="3" cm="1">
        <f t="array" ref="BR564">INDEX($AX$466:$AX$918, ROWS($AX$466:$AX$918) - ROW() + ROW($AX$466))</f>
        <v>44924</v>
      </c>
      <c r="BS564" s="78" cm="1">
        <f t="array" ref="BS564">INDEX($BO$466:$BO$918, ROWS($BO$466:$BO$918) - ROW() + ROW($BO$466))</f>
        <v>1275.25</v>
      </c>
      <c r="BU564">
        <f t="shared" si="66"/>
        <v>0.10597378130150789</v>
      </c>
      <c r="BV564">
        <f t="shared" si="60"/>
        <v>5</v>
      </c>
      <c r="BW564" t="str">
        <f t="shared" si="78"/>
        <v/>
      </c>
      <c r="BX564" t="str">
        <f t="shared" si="61"/>
        <v/>
      </c>
      <c r="BY564" t="str">
        <f t="shared" si="67"/>
        <v/>
      </c>
      <c r="BZ564">
        <v>-3.1230545756380899</v>
      </c>
      <c r="CA564" t="s">
        <v>4485</v>
      </c>
      <c r="CB564" s="200" t="s">
        <v>4485</v>
      </c>
      <c r="CC564" s="212">
        <v>45314</v>
      </c>
      <c r="CD564" s="49">
        <v>45316</v>
      </c>
      <c r="CE564" s="50">
        <v>2106.5</v>
      </c>
      <c r="CG564" s="81" cm="1">
        <f t="array" ref="CG564">INDEX($AW$466:$AW$918, ROWS($AW$466:$AW$918) - ROW() + ROW($AW$466))</f>
        <v>44904</v>
      </c>
      <c r="CH564" s="3" cm="1">
        <f t="array" ref="CH564">INDEX($AX$466:$AX$918, ROWS($AX$466:$AX$918) - ROW() + ROW($AX$466))</f>
        <v>44924</v>
      </c>
      <c r="CI564" s="78" cm="1">
        <f t="array" ref="CI564">INDEX($CE$466:$CE$918, ROWS($CE$466:$CE$918) - ROW() + ROW($CE$466))</f>
        <v>1917.55</v>
      </c>
      <c r="CK564">
        <f t="shared" si="73"/>
        <v>3.3385427893942685</v>
      </c>
      <c r="CL564">
        <f t="shared" si="62"/>
        <v>5</v>
      </c>
      <c r="CM564" t="str">
        <f t="shared" si="79"/>
        <v/>
      </c>
      <c r="CN564" t="str">
        <f t="shared" si="63"/>
        <v/>
      </c>
      <c r="CO564" t="str">
        <f t="shared" si="68"/>
        <v/>
      </c>
      <c r="CP564">
        <v>-0.307584383347276</v>
      </c>
      <c r="CQ564" t="s">
        <v>4485</v>
      </c>
      <c r="CR564" s="200" t="s">
        <v>4485</v>
      </c>
      <c r="CS564" s="212">
        <v>45314</v>
      </c>
      <c r="CT564" s="49">
        <v>45316</v>
      </c>
      <c r="CU564" s="53">
        <v>742.05</v>
      </c>
      <c r="CW564" s="81" cm="1">
        <f t="array" ref="CW564">INDEX($AW$466:$AW$918, ROWS($AW$466:$AW$918) - ROW() + ROW($AW$466))</f>
        <v>44904</v>
      </c>
      <c r="CX564" s="3" cm="1">
        <f t="array" ref="CX564">INDEX($AX$466:$AX$918, ROWS($AX$466:$AX$918) - ROW() + ROW($AX$466))</f>
        <v>44924</v>
      </c>
      <c r="CY564" s="78" cm="1">
        <f t="array" ref="CY564">INDEX($CU$466:$CU$918, ROWS($CU$466:$CU$918) - ROW() + ROW($CU$466))</f>
        <v>404.45</v>
      </c>
      <c r="DA564">
        <f t="shared" si="69"/>
        <v>-0.68753836709638094</v>
      </c>
      <c r="DB564">
        <f t="shared" si="64"/>
        <v>5</v>
      </c>
      <c r="DC564" t="str">
        <f t="shared" si="80"/>
        <v/>
      </c>
      <c r="DD564" t="str">
        <f t="shared" si="82"/>
        <v/>
      </c>
      <c r="DE564" t="str">
        <f t="shared" si="83"/>
        <v/>
      </c>
      <c r="DF564">
        <v>-0.66674898135572014</v>
      </c>
      <c r="DG564" t="s">
        <v>4485</v>
      </c>
      <c r="DH564" s="200" t="s">
        <v>4485</v>
      </c>
      <c r="DI564" s="212">
        <v>45314</v>
      </c>
      <c r="DJ564" s="49">
        <v>45316</v>
      </c>
      <c r="DK564" s="53">
        <v>461.7</v>
      </c>
      <c r="DM564" s="81" cm="1">
        <f t="array" ref="DM564">INDEX($AW$466:$AW$918, ROWS($AW$466:$AW$918) - ROW() + ROW($AW$466))</f>
        <v>44904</v>
      </c>
      <c r="DN564" s="3" cm="1">
        <f t="array" ref="DN564">INDEX($AX$466:$AX$918, ROWS($AX$466:$AX$918) - ROW() + ROW($AX$466))</f>
        <v>44924</v>
      </c>
      <c r="DO564" s="78" cm="1">
        <f t="array" ref="DO564">INDEX($DK$466:$DK$918, ROWS($DK$466:$DK$918) - ROW() + ROW($DK$466))</f>
        <v>339.95</v>
      </c>
      <c r="DQ564">
        <f t="shared" si="70"/>
        <v>0.69609004739335478</v>
      </c>
      <c r="DR564">
        <f t="shared" si="65"/>
        <v>5</v>
      </c>
      <c r="DS564" t="str">
        <f t="shared" si="81"/>
        <v/>
      </c>
      <c r="DT564" t="str">
        <f t="shared" si="71"/>
        <v/>
      </c>
      <c r="DU564" t="str">
        <f t="shared" si="72"/>
        <v/>
      </c>
      <c r="DV564">
        <v>-2.0579085905718988</v>
      </c>
      <c r="DW564" t="s">
        <v>4485</v>
      </c>
      <c r="DX564" s="200" t="s">
        <v>4485</v>
      </c>
    </row>
    <row r="565" spans="1:128" ht="15.75" thickBot="1" x14ac:dyDescent="0.3">
      <c r="A565" s="42">
        <v>45311</v>
      </c>
      <c r="B565" s="35">
        <v>45316</v>
      </c>
      <c r="C565" s="36">
        <v>144.15</v>
      </c>
      <c r="E565" s="81" cm="1">
        <f t="array" ref="E565">INDEX($A$466:$A$918, ROWS($A$466:$A$918) - ROW() + ROW($A$466))</f>
        <v>44907</v>
      </c>
      <c r="F565" s="44" cm="1">
        <f t="array" ref="F565">INDEX($B$466:$B$918, ROWS($B$466:$B$918) - ROW() + ROW($B$466))</f>
        <v>44924</v>
      </c>
      <c r="G565" s="45" cm="1">
        <f t="array" ref="G565">INDEX($C$466:$C$918, ROWS($C$466:$C$918) - ROW() + ROW($C$466))</f>
        <v>195.9</v>
      </c>
      <c r="I565">
        <f t="shared" si="48"/>
        <v>1.2141565486954247</v>
      </c>
      <c r="J565">
        <f t="shared" si="44"/>
        <v>1</v>
      </c>
      <c r="K565" t="str">
        <f t="shared" si="74"/>
        <v/>
      </c>
      <c r="L565" t="str">
        <f t="shared" si="49"/>
        <v/>
      </c>
      <c r="M565" t="str">
        <f t="shared" si="50"/>
        <v/>
      </c>
      <c r="N565">
        <v>1.1972930765226504</v>
      </c>
      <c r="O565" t="s">
        <v>4485</v>
      </c>
      <c r="P565" s="200" t="s">
        <v>4485</v>
      </c>
      <c r="Q565" s="35">
        <v>45311</v>
      </c>
      <c r="R565" s="35">
        <v>45316</v>
      </c>
      <c r="S565" s="37">
        <v>37486.1</v>
      </c>
      <c r="U565" s="81" cm="1">
        <f t="array" ref="U565">INDEX($Q$466:$Q$918, ROWS($Q$466:$Q$918) - ROW() + ROW($Q$466))</f>
        <v>44907</v>
      </c>
      <c r="V565" s="3" cm="1">
        <f t="array" ref="V565">INDEX($R$466:$R$918, ROWS($R$466:$R$918) - ROW() + ROW($R$466))</f>
        <v>44924</v>
      </c>
      <c r="W565" s="78" cm="1">
        <f t="array" ref="W565">INDEX($S$466:$S$918, ROWS($S$466:$S$918) - ROW() + ROW($S$466))</f>
        <v>46639.7</v>
      </c>
      <c r="Y565">
        <f t="shared" si="51"/>
        <v>3.0018246805612108E-3</v>
      </c>
      <c r="Z565">
        <f t="shared" si="45"/>
        <v>1</v>
      </c>
      <c r="AA565" t="str">
        <f t="shared" si="75"/>
        <v/>
      </c>
      <c r="AB565" t="str">
        <f t="shared" si="52"/>
        <v/>
      </c>
      <c r="AC565" t="str">
        <f t="shared" si="53"/>
        <v/>
      </c>
      <c r="AD565">
        <v>-1.3471003395770537E-2</v>
      </c>
      <c r="AE565" t="s">
        <v>4485</v>
      </c>
      <c r="AF565" s="200" t="s">
        <v>4485</v>
      </c>
      <c r="AG565" s="35">
        <v>45311</v>
      </c>
      <c r="AH565" s="35">
        <v>45316</v>
      </c>
      <c r="AI565" s="36">
        <v>308.39999999999998</v>
      </c>
      <c r="AK565" s="81" cm="1">
        <f t="array" ref="AK565">INDEX($AG$466:$AG$918, ROWS($AG$466:$AG$918) - ROW() + ROW($AG$466))</f>
        <v>44907</v>
      </c>
      <c r="AL565" s="3" cm="1">
        <f t="array" ref="AL565">INDEX($AH$466:$AH$918, ROWS($AH$466:$AH$918) - ROW() + ROW($AH$466))</f>
        <v>44924</v>
      </c>
      <c r="AM565" s="78" cm="1">
        <f t="array" ref="AM565">INDEX($AI$466:$AI$918, ROWS($AI$466:$AI$918) - ROW() + ROW($AI$466))</f>
        <v>170.25</v>
      </c>
      <c r="AO565">
        <f t="shared" si="54"/>
        <v>2.9377203290253451E-2</v>
      </c>
      <c r="AP565">
        <f t="shared" si="46"/>
        <v>1</v>
      </c>
      <c r="AQ565" t="str">
        <f t="shared" si="76"/>
        <v/>
      </c>
      <c r="AR565" t="str">
        <f t="shared" si="55"/>
        <v/>
      </c>
      <c r="AS565" t="str">
        <f t="shared" si="56"/>
        <v/>
      </c>
      <c r="AT565">
        <v>-1.8325697625989197</v>
      </c>
      <c r="AU565" t="s">
        <v>4485</v>
      </c>
      <c r="AV565" s="200" t="s">
        <v>4485</v>
      </c>
      <c r="AW565" s="35">
        <v>45311</v>
      </c>
      <c r="AX565" s="35">
        <v>45316</v>
      </c>
      <c r="AY565" s="36">
        <v>193.1</v>
      </c>
      <c r="BA565" s="81" cm="1">
        <f t="array" ref="BA565">INDEX($AW$466:$AW$918, ROWS($AW$466:$AW$918) - ROW() + ROW($AW$466))</f>
        <v>44907</v>
      </c>
      <c r="BB565" s="3" cm="1">
        <f t="array" ref="BB565">INDEX($AX$466:$AX$918, ROWS($AX$466:$AX$918) - ROW() + ROW($AX$466))</f>
        <v>44924</v>
      </c>
      <c r="BC565" s="78" cm="1">
        <f t="array" ref="BC565">INDEX($AY$466:$AY$918, ROWS($AY$466:$AY$918) - ROW() + ROW($AY$466))</f>
        <v>105.4</v>
      </c>
      <c r="BE565">
        <f t="shared" si="57"/>
        <v>-0.84666039510817637</v>
      </c>
      <c r="BF565">
        <f t="shared" si="47"/>
        <v>1</v>
      </c>
      <c r="BG565" t="str">
        <f t="shared" si="77"/>
        <v/>
      </c>
      <c r="BH565" t="str">
        <f t="shared" si="58"/>
        <v/>
      </c>
      <c r="BI565" t="str">
        <f t="shared" si="59"/>
        <v/>
      </c>
      <c r="BJ565">
        <v>0.25507200879017383</v>
      </c>
      <c r="BK565" t="s">
        <v>4485</v>
      </c>
      <c r="BL565" s="200" t="s">
        <v>4485</v>
      </c>
      <c r="BM565" s="212">
        <v>45311</v>
      </c>
      <c r="BN565" s="49">
        <v>45316</v>
      </c>
      <c r="BO565" s="50">
        <v>1439.95</v>
      </c>
      <c r="BQ565" s="81" cm="1">
        <f t="array" ref="BQ565">INDEX($AW$466:$AW$918, ROWS($AW$466:$AW$918) - ROW() + ROW($AW$466))</f>
        <v>44907</v>
      </c>
      <c r="BR565" s="3" cm="1">
        <f t="array" ref="BR565">INDEX($AX$466:$AX$918, ROWS($AX$466:$AX$918) - ROW() + ROW($AX$466))</f>
        <v>44924</v>
      </c>
      <c r="BS565" s="78" cm="1">
        <f t="array" ref="BS565">INDEX($BO$466:$BO$918, ROWS($BO$466:$BO$918) - ROW() + ROW($BO$466))</f>
        <v>1271.25</v>
      </c>
      <c r="BU565">
        <f t="shared" si="66"/>
        <v>-0.31366398745344048</v>
      </c>
      <c r="BV565">
        <f t="shared" si="60"/>
        <v>1</v>
      </c>
      <c r="BW565" t="str">
        <f t="shared" si="78"/>
        <v/>
      </c>
      <c r="BX565" t="str">
        <f t="shared" si="61"/>
        <v/>
      </c>
      <c r="BY565" t="str">
        <f t="shared" si="67"/>
        <v/>
      </c>
      <c r="BZ565">
        <v>-1.9492342294098792</v>
      </c>
      <c r="CA565" t="s">
        <v>4485</v>
      </c>
      <c r="CB565" s="200" t="s">
        <v>4485</v>
      </c>
      <c r="CC565" s="212">
        <v>45311</v>
      </c>
      <c r="CD565" s="49">
        <v>45316</v>
      </c>
      <c r="CE565" s="50">
        <v>2202.0500000000002</v>
      </c>
      <c r="CG565" s="81" cm="1">
        <f t="array" ref="CG565">INDEX($AW$466:$AW$918, ROWS($AW$466:$AW$918) - ROW() + ROW($AW$466))</f>
        <v>44907</v>
      </c>
      <c r="CH565" s="3" cm="1">
        <f t="array" ref="CH565">INDEX($AX$466:$AX$918, ROWS($AX$466:$AX$918) - ROW() + ROW($AX$466))</f>
        <v>44924</v>
      </c>
      <c r="CI565" s="78" cm="1">
        <f t="array" ref="CI565">INDEX($CE$466:$CE$918, ROWS($CE$466:$CE$918) - ROW() + ROW($CE$466))</f>
        <v>1864.9</v>
      </c>
      <c r="CK565">
        <f t="shared" si="73"/>
        <v>-2.7456911162681474</v>
      </c>
      <c r="CL565">
        <f t="shared" si="62"/>
        <v>1</v>
      </c>
      <c r="CM565" t="str">
        <f t="shared" si="79"/>
        <v/>
      </c>
      <c r="CN565" t="str">
        <f t="shared" si="63"/>
        <v/>
      </c>
      <c r="CO565" t="str">
        <f t="shared" si="68"/>
        <v/>
      </c>
      <c r="CP565">
        <v>3.1854718666269677</v>
      </c>
      <c r="CQ565" t="s">
        <v>4485</v>
      </c>
      <c r="CR565" s="200" t="s">
        <v>4485</v>
      </c>
      <c r="CS565" s="212">
        <v>45311</v>
      </c>
      <c r="CT565" s="49">
        <v>45316</v>
      </c>
      <c r="CU565" s="53">
        <v>776.35</v>
      </c>
      <c r="CW565" s="81" cm="1">
        <f t="array" ref="CW565">INDEX($AW$466:$AW$918, ROWS($AW$466:$AW$918) - ROW() + ROW($AW$466))</f>
        <v>44907</v>
      </c>
      <c r="CX565" s="3" cm="1">
        <f t="array" ref="CX565">INDEX($AX$466:$AX$918, ROWS($AX$466:$AX$918) - ROW() + ROW($AX$466))</f>
        <v>44924</v>
      </c>
      <c r="CY565" s="78" cm="1">
        <f t="array" ref="CY565">INDEX($CU$466:$CU$918, ROWS($CU$466:$CU$918) - ROW() + ROW($CU$466))</f>
        <v>405.85</v>
      </c>
      <c r="DA565">
        <f t="shared" si="69"/>
        <v>0.34614909135864363</v>
      </c>
      <c r="DB565">
        <f t="shared" si="64"/>
        <v>1</v>
      </c>
      <c r="DC565" t="str">
        <f t="shared" si="80"/>
        <v/>
      </c>
      <c r="DD565" t="str">
        <f t="shared" si="82"/>
        <v/>
      </c>
      <c r="DE565" t="str">
        <f t="shared" si="83"/>
        <v/>
      </c>
      <c r="DF565">
        <v>0.11187072715972371</v>
      </c>
      <c r="DG565" t="s">
        <v>4485</v>
      </c>
      <c r="DH565" s="200" t="s">
        <v>4485</v>
      </c>
      <c r="DI565" s="212">
        <v>45311</v>
      </c>
      <c r="DJ565" s="49">
        <v>45316</v>
      </c>
      <c r="DK565" s="53">
        <v>482.2</v>
      </c>
      <c r="DM565" s="81" cm="1">
        <f t="array" ref="DM565">INDEX($AW$466:$AW$918, ROWS($AW$466:$AW$918) - ROW() + ROW($AW$466))</f>
        <v>44907</v>
      </c>
      <c r="DN565" s="3" cm="1">
        <f t="array" ref="DN565">INDEX($AX$466:$AX$918, ROWS($AX$466:$AX$918) - ROW() + ROW($AX$466))</f>
        <v>44924</v>
      </c>
      <c r="DO565" s="78" cm="1">
        <f t="array" ref="DO565">INDEX($DK$466:$DK$918, ROWS($DK$466:$DK$918) - ROW() + ROW($DK$466))</f>
        <v>350.85</v>
      </c>
      <c r="DQ565">
        <f t="shared" si="70"/>
        <v>3.2063538755699472</v>
      </c>
      <c r="DR565">
        <f t="shared" si="65"/>
        <v>1</v>
      </c>
      <c r="DS565" t="str">
        <f t="shared" si="81"/>
        <v/>
      </c>
      <c r="DT565" t="str">
        <f t="shared" si="71"/>
        <v/>
      </c>
      <c r="DU565" t="str">
        <f t="shared" si="72"/>
        <v/>
      </c>
      <c r="DV565">
        <v>-0.43977522599560503</v>
      </c>
      <c r="DW565" t="s">
        <v>4485</v>
      </c>
      <c r="DX565" s="200" t="s">
        <v>4485</v>
      </c>
    </row>
    <row r="566" spans="1:128" ht="15.75" thickBot="1" x14ac:dyDescent="0.3">
      <c r="A566" s="42">
        <v>45310</v>
      </c>
      <c r="B566" s="35">
        <v>45316</v>
      </c>
      <c r="C566" s="36">
        <v>144.05000000000001</v>
      </c>
      <c r="E566" s="81" cm="1">
        <f t="array" ref="E566">INDEX($A$466:$A$918, ROWS($A$466:$A$918) - ROW() + ROW($A$466))</f>
        <v>44908</v>
      </c>
      <c r="F566" s="44" cm="1">
        <f t="array" ref="F566">INDEX($B$466:$B$918, ROWS($B$466:$B$918) - ROW() + ROW($B$466))</f>
        <v>44924</v>
      </c>
      <c r="G566" s="45" cm="1">
        <f t="array" ref="G566">INDEX($C$466:$C$918, ROWS($C$466:$C$918) - ROW() + ROW($C$466))</f>
        <v>197</v>
      </c>
      <c r="I566">
        <f t="shared" si="48"/>
        <v>0.56151097498723546</v>
      </c>
      <c r="J566">
        <f t="shared" si="44"/>
        <v>2</v>
      </c>
      <c r="K566" t="str">
        <f t="shared" si="74"/>
        <v/>
      </c>
      <c r="L566" t="str">
        <f t="shared" si="49"/>
        <v/>
      </c>
      <c r="M566" t="str">
        <f t="shared" si="50"/>
        <v/>
      </c>
      <c r="N566">
        <v>0.72016460905350077</v>
      </c>
      <c r="O566" t="s">
        <v>4485</v>
      </c>
      <c r="P566" s="200" t="s">
        <v>4485</v>
      </c>
      <c r="Q566" s="35">
        <v>45310</v>
      </c>
      <c r="R566" s="35">
        <v>45316</v>
      </c>
      <c r="S566" s="37">
        <v>37719.050000000003</v>
      </c>
      <c r="U566" s="81" cm="1">
        <f t="array" ref="U566">INDEX($Q$466:$Q$918, ROWS($Q$466:$Q$918) - ROW() + ROW($Q$466))</f>
        <v>44908</v>
      </c>
      <c r="V566" s="3" cm="1">
        <f t="array" ref="V566">INDEX($R$466:$R$918, ROWS($R$466:$R$918) - ROW() + ROW($R$466))</f>
        <v>44924</v>
      </c>
      <c r="W566" s="78" cm="1">
        <f t="array" ref="W566">INDEX($S$466:$S$918, ROWS($S$466:$S$918) - ROW() + ROW($S$466))</f>
        <v>47102.75</v>
      </c>
      <c r="Y566">
        <f t="shared" si="51"/>
        <v>0.9928237102725852</v>
      </c>
      <c r="Z566">
        <f t="shared" si="45"/>
        <v>2</v>
      </c>
      <c r="AA566" t="str">
        <f t="shared" si="75"/>
        <v/>
      </c>
      <c r="AB566" t="str">
        <f t="shared" si="52"/>
        <v/>
      </c>
      <c r="AC566" t="str">
        <f t="shared" si="53"/>
        <v/>
      </c>
      <c r="AD566">
        <v>0.83984160276959297</v>
      </c>
      <c r="AE566" t="s">
        <v>4485</v>
      </c>
      <c r="AF566" s="200" t="s">
        <v>4485</v>
      </c>
      <c r="AG566" s="35">
        <v>45310</v>
      </c>
      <c r="AH566" s="35">
        <v>45316</v>
      </c>
      <c r="AI566" s="36">
        <v>308.45</v>
      </c>
      <c r="AK566" s="81" cm="1">
        <f t="array" ref="AK566">INDEX($AG$466:$AG$918, ROWS($AG$466:$AG$918) - ROW() + ROW($AG$466))</f>
        <v>44908</v>
      </c>
      <c r="AL566" s="3" cm="1">
        <f t="array" ref="AL566">INDEX($AH$466:$AH$918, ROWS($AH$466:$AH$918) - ROW() + ROW($AH$466))</f>
        <v>44924</v>
      </c>
      <c r="AM566" s="78" cm="1">
        <f t="array" ref="AM566">INDEX($AI$466:$AI$918, ROWS($AI$466:$AI$918) - ROW() + ROW($AI$466))</f>
        <v>170.55</v>
      </c>
      <c r="AO566">
        <f t="shared" si="54"/>
        <v>0.17621145374450009</v>
      </c>
      <c r="AP566">
        <f t="shared" si="46"/>
        <v>2</v>
      </c>
      <c r="AQ566" t="str">
        <f t="shared" si="76"/>
        <v/>
      </c>
      <c r="AR566" t="str">
        <f t="shared" si="55"/>
        <v/>
      </c>
      <c r="AS566" t="str">
        <f t="shared" si="56"/>
        <v/>
      </c>
      <c r="AT566">
        <v>-1.5697921086126383</v>
      </c>
      <c r="AU566" t="s">
        <v>4485</v>
      </c>
      <c r="AV566" s="200" t="s">
        <v>4485</v>
      </c>
      <c r="AW566" s="35">
        <v>45310</v>
      </c>
      <c r="AX566" s="35">
        <v>45316</v>
      </c>
      <c r="AY566" s="36">
        <v>192</v>
      </c>
      <c r="BA566" s="81" cm="1">
        <f t="array" ref="BA566">INDEX($AW$466:$AW$918, ROWS($AW$466:$AW$918) - ROW() + ROW($AW$466))</f>
        <v>44908</v>
      </c>
      <c r="BB566" s="3" cm="1">
        <f t="array" ref="BB566">INDEX($AX$466:$AX$918, ROWS($AX$466:$AX$918) - ROW() + ROW($AX$466))</f>
        <v>44924</v>
      </c>
      <c r="BC566" s="78" cm="1">
        <f t="array" ref="BC566">INDEX($AY$466:$AY$918, ROWS($AY$466:$AY$918) - ROW() + ROW($AY$466))</f>
        <v>106</v>
      </c>
      <c r="BE566">
        <f t="shared" si="57"/>
        <v>0.56925996204933049</v>
      </c>
      <c r="BF566">
        <f t="shared" si="47"/>
        <v>2</v>
      </c>
      <c r="BG566" t="str">
        <f t="shared" si="77"/>
        <v/>
      </c>
      <c r="BH566" t="str">
        <f t="shared" si="58"/>
        <v/>
      </c>
      <c r="BI566" t="str">
        <f t="shared" si="59"/>
        <v/>
      </c>
      <c r="BJ566">
        <v>-0.55973070299045646</v>
      </c>
      <c r="BK566" t="s">
        <v>4485</v>
      </c>
      <c r="BL566" s="200" t="s">
        <v>4485</v>
      </c>
      <c r="BM566" s="212">
        <v>45310</v>
      </c>
      <c r="BN566" s="49">
        <v>45316</v>
      </c>
      <c r="BO566" s="50">
        <v>1439.5</v>
      </c>
      <c r="BQ566" s="81" cm="1">
        <f t="array" ref="BQ566">INDEX($AW$466:$AW$918, ROWS($AW$466:$AW$918) - ROW() + ROW($AW$466))</f>
        <v>44908</v>
      </c>
      <c r="BR566" s="3" cm="1">
        <f t="array" ref="BR566">INDEX($AX$466:$AX$918, ROWS($AX$466:$AX$918) - ROW() + ROW($AX$466))</f>
        <v>44924</v>
      </c>
      <c r="BS566" s="78" cm="1">
        <f t="array" ref="BS566">INDEX($BO$466:$BO$918, ROWS($BO$466:$BO$918) - ROW() + ROW($BO$466))</f>
        <v>1284.0999999999999</v>
      </c>
      <c r="BU566">
        <f t="shared" si="66"/>
        <v>1.0108161258603665</v>
      </c>
      <c r="BV566">
        <f t="shared" si="60"/>
        <v>2</v>
      </c>
      <c r="BW566" t="str">
        <f t="shared" si="78"/>
        <v/>
      </c>
      <c r="BX566" t="str">
        <f t="shared" si="61"/>
        <v/>
      </c>
      <c r="BY566" t="str">
        <f t="shared" si="67"/>
        <v/>
      </c>
      <c r="BZ566">
        <v>0.51338066630257184</v>
      </c>
      <c r="CA566" t="s">
        <v>4485</v>
      </c>
      <c r="CB566" s="200" t="s">
        <v>4485</v>
      </c>
      <c r="CC566" s="212">
        <v>45310</v>
      </c>
      <c r="CD566" s="49">
        <v>45316</v>
      </c>
      <c r="CE566" s="50">
        <v>2222.4</v>
      </c>
      <c r="CG566" s="81" cm="1">
        <f t="array" ref="CG566">INDEX($AW$466:$AW$918, ROWS($AW$466:$AW$918) - ROW() + ROW($AW$466))</f>
        <v>44908</v>
      </c>
      <c r="CH566" s="3" cm="1">
        <f t="array" ref="CH566">INDEX($AX$466:$AX$918, ROWS($AX$466:$AX$918) - ROW() + ROW($AX$466))</f>
        <v>44924</v>
      </c>
      <c r="CI566" s="78" cm="1">
        <f t="array" ref="CI566">INDEX($CE$466:$CE$918, ROWS($CE$466:$CE$918) - ROW() + ROW($CE$466))</f>
        <v>1900.55</v>
      </c>
      <c r="CK566">
        <f t="shared" si="73"/>
        <v>1.9116306504370133</v>
      </c>
      <c r="CL566">
        <f t="shared" si="62"/>
        <v>2</v>
      </c>
      <c r="CM566" t="str">
        <f t="shared" si="79"/>
        <v/>
      </c>
      <c r="CN566" t="str">
        <f t="shared" si="63"/>
        <v/>
      </c>
      <c r="CO566" t="str">
        <f t="shared" si="68"/>
        <v/>
      </c>
      <c r="CP566">
        <v>-2.6359964328804488</v>
      </c>
      <c r="CQ566" t="s">
        <v>4485</v>
      </c>
      <c r="CR566" s="200" t="s">
        <v>4485</v>
      </c>
      <c r="CS566" s="212">
        <v>45310</v>
      </c>
      <c r="CT566" s="49">
        <v>45316</v>
      </c>
      <c r="CU566" s="53">
        <v>785.65</v>
      </c>
      <c r="CW566" s="81" cm="1">
        <f t="array" ref="CW566">INDEX($AW$466:$AW$918, ROWS($AW$466:$AW$918) - ROW() + ROW($AW$466))</f>
        <v>44908</v>
      </c>
      <c r="CX566" s="3" cm="1">
        <f t="array" ref="CX566">INDEX($AX$466:$AX$918, ROWS($AX$466:$AX$918) - ROW() + ROW($AX$466))</f>
        <v>44924</v>
      </c>
      <c r="CY566" s="78" cm="1">
        <f t="array" ref="CY566">INDEX($CU$466:$CU$918, ROWS($CU$466:$CU$918) - ROW() + ROW($CU$466))</f>
        <v>403.2</v>
      </c>
      <c r="DA566">
        <f t="shared" si="69"/>
        <v>-0.65295059751140416</v>
      </c>
      <c r="DB566">
        <f t="shared" si="64"/>
        <v>2</v>
      </c>
      <c r="DC566" t="str">
        <f t="shared" si="80"/>
        <v/>
      </c>
      <c r="DD566" t="str">
        <f t="shared" si="82"/>
        <v/>
      </c>
      <c r="DE566" t="str">
        <f t="shared" si="83"/>
        <v/>
      </c>
      <c r="DF566">
        <v>-0.58356096349639086</v>
      </c>
      <c r="DG566" t="s">
        <v>4485</v>
      </c>
      <c r="DH566" s="200" t="s">
        <v>4485</v>
      </c>
      <c r="DI566" s="212">
        <v>45310</v>
      </c>
      <c r="DJ566" s="49">
        <v>45316</v>
      </c>
      <c r="DK566" s="53">
        <v>482.9</v>
      </c>
      <c r="DM566" s="81" cm="1">
        <f t="array" ref="DM566">INDEX($AW$466:$AW$918, ROWS($AW$466:$AW$918) - ROW() + ROW($AW$466))</f>
        <v>44908</v>
      </c>
      <c r="DN566" s="3" cm="1">
        <f t="array" ref="DN566">INDEX($AX$466:$AX$918, ROWS($AX$466:$AX$918) - ROW() + ROW($AX$466))</f>
        <v>44924</v>
      </c>
      <c r="DO566" s="78" cm="1">
        <f t="array" ref="DO566">INDEX($DK$466:$DK$918, ROWS($DK$466:$DK$918) - ROW() + ROW($DK$466))</f>
        <v>348.9</v>
      </c>
      <c r="DQ566">
        <f t="shared" si="70"/>
        <v>-0.55579307396324507</v>
      </c>
      <c r="DR566">
        <f t="shared" si="65"/>
        <v>2</v>
      </c>
      <c r="DS566" t="str">
        <f t="shared" si="81"/>
        <v/>
      </c>
      <c r="DT566" t="str">
        <f t="shared" si="71"/>
        <v/>
      </c>
      <c r="DU566" t="str">
        <f t="shared" si="72"/>
        <v/>
      </c>
      <c r="DV566">
        <v>2.0613496932515281</v>
      </c>
      <c r="DW566" t="s">
        <v>4485</v>
      </c>
      <c r="DX566" s="200" t="s">
        <v>4485</v>
      </c>
    </row>
    <row r="567" spans="1:128" ht="15.75" thickBot="1" x14ac:dyDescent="0.3">
      <c r="A567" s="42">
        <v>45309</v>
      </c>
      <c r="B567" s="35">
        <v>45316</v>
      </c>
      <c r="C567" s="36">
        <v>143.94999999999999</v>
      </c>
      <c r="E567" s="81" cm="1">
        <f t="array" ref="E567">INDEX($A$466:$A$918, ROWS($A$466:$A$918) - ROW() + ROW($A$466))</f>
        <v>44909</v>
      </c>
      <c r="F567" s="44" cm="1">
        <f t="array" ref="F567">INDEX($B$466:$B$918, ROWS($B$466:$B$918) - ROW() + ROW($B$466))</f>
        <v>44924</v>
      </c>
      <c r="G567" s="45" cm="1">
        <f t="array" ref="G567">INDEX($C$466:$C$918, ROWS($C$466:$C$918) - ROW() + ROW($C$466))</f>
        <v>204.45</v>
      </c>
      <c r="I567">
        <f t="shared" si="48"/>
        <v>3.7817258883248677</v>
      </c>
      <c r="J567">
        <f t="shared" si="44"/>
        <v>3</v>
      </c>
      <c r="K567" t="str">
        <f t="shared" si="74"/>
        <v/>
      </c>
      <c r="L567" t="str">
        <f t="shared" si="49"/>
        <v/>
      </c>
      <c r="M567" t="str">
        <f t="shared" si="50"/>
        <v/>
      </c>
      <c r="N567">
        <v>3.728294177732371</v>
      </c>
      <c r="O567" t="s">
        <v>4485</v>
      </c>
      <c r="P567" s="200" t="s">
        <v>4485</v>
      </c>
      <c r="Q567" s="35">
        <v>45309</v>
      </c>
      <c r="R567" s="35">
        <v>45316</v>
      </c>
      <c r="S567" s="37">
        <v>37738.25</v>
      </c>
      <c r="U567" s="81" cm="1">
        <f t="array" ref="U567">INDEX($Q$466:$Q$918, ROWS($Q$466:$Q$918) - ROW() + ROW($Q$466))</f>
        <v>44909</v>
      </c>
      <c r="V567" s="3" cm="1">
        <f t="array" ref="V567">INDEX($R$466:$R$918, ROWS($R$466:$R$918) - ROW() + ROW($R$466))</f>
        <v>44924</v>
      </c>
      <c r="W567" s="78" cm="1">
        <f t="array" ref="W567">INDEX($S$466:$S$918, ROWS($S$466:$S$918) - ROW() + ROW($S$466))</f>
        <v>45523.55</v>
      </c>
      <c r="Y567">
        <f t="shared" si="51"/>
        <v>-3.3526704916379555</v>
      </c>
      <c r="Z567">
        <f t="shared" si="45"/>
        <v>3</v>
      </c>
      <c r="AA567" t="str">
        <f t="shared" si="75"/>
        <v/>
      </c>
      <c r="AB567" t="str">
        <f t="shared" si="52"/>
        <v/>
      </c>
      <c r="AC567" t="str">
        <f t="shared" si="53"/>
        <v/>
      </c>
      <c r="AD567">
        <v>-3.044936542445059</v>
      </c>
      <c r="AE567" t="s">
        <v>4485</v>
      </c>
      <c r="AF567" s="200" t="s">
        <v>4485</v>
      </c>
      <c r="AG567" s="35">
        <v>45309</v>
      </c>
      <c r="AH567" s="35">
        <v>45316</v>
      </c>
      <c r="AI567" s="36">
        <v>299.64999999999998</v>
      </c>
      <c r="AK567" s="81" cm="1">
        <f t="array" ref="AK567">INDEX($AG$466:$AG$918, ROWS($AG$466:$AG$918) - ROW() + ROW($AG$466))</f>
        <v>44909</v>
      </c>
      <c r="AL567" s="3" cm="1">
        <f t="array" ref="AL567">INDEX($AH$466:$AH$918, ROWS($AH$466:$AH$918) - ROW() + ROW($AH$466))</f>
        <v>44924</v>
      </c>
      <c r="AM567" s="78" cm="1">
        <f t="array" ref="AM567">INDEX($AI$466:$AI$918, ROWS($AI$466:$AI$918) - ROW() + ROW($AI$466))</f>
        <v>172.8</v>
      </c>
      <c r="AO567">
        <f t="shared" si="54"/>
        <v>1.3192612137203166</v>
      </c>
      <c r="AP567">
        <f t="shared" si="46"/>
        <v>3</v>
      </c>
      <c r="AQ567" t="str">
        <f t="shared" si="76"/>
        <v/>
      </c>
      <c r="AR567" t="str">
        <f t="shared" si="55"/>
        <v/>
      </c>
      <c r="AS567" t="str">
        <f t="shared" si="56"/>
        <v/>
      </c>
      <c r="AT567">
        <v>-0.51724137931033998</v>
      </c>
      <c r="AU567" t="s">
        <v>4485</v>
      </c>
      <c r="AV567" s="200" t="s">
        <v>4485</v>
      </c>
      <c r="AW567" s="35">
        <v>45309</v>
      </c>
      <c r="AX567" s="35">
        <v>45316</v>
      </c>
      <c r="AY567" s="36">
        <v>188.9</v>
      </c>
      <c r="BA567" s="81" cm="1">
        <f t="array" ref="BA567">INDEX($AW$466:$AW$918, ROWS($AW$466:$AW$918) - ROW() + ROW($AW$466))</f>
        <v>44909</v>
      </c>
      <c r="BB567" s="3" cm="1">
        <f t="array" ref="BB567">INDEX($AX$466:$AX$918, ROWS($AX$466:$AX$918) - ROW() + ROW($AX$466))</f>
        <v>44924</v>
      </c>
      <c r="BC567" s="78" cm="1">
        <f t="array" ref="BC567">INDEX($AY$466:$AY$918, ROWS($AY$466:$AY$918) - ROW() + ROW($AY$466))</f>
        <v>106</v>
      </c>
      <c r="BE567">
        <f t="shared" si="57"/>
        <v>0</v>
      </c>
      <c r="BF567">
        <f t="shared" si="47"/>
        <v>3</v>
      </c>
      <c r="BG567" t="str">
        <f t="shared" si="77"/>
        <v/>
      </c>
      <c r="BH567" t="str">
        <f t="shared" si="58"/>
        <v/>
      </c>
      <c r="BI567" t="str">
        <f t="shared" si="59"/>
        <v/>
      </c>
      <c r="BJ567">
        <v>-0.66915961424916359</v>
      </c>
      <c r="BK567" t="s">
        <v>4485</v>
      </c>
      <c r="BL567" s="200" t="s">
        <v>4485</v>
      </c>
      <c r="BM567" s="212">
        <v>45309</v>
      </c>
      <c r="BN567" s="49">
        <v>45316</v>
      </c>
      <c r="BO567" s="50">
        <v>1408.85</v>
      </c>
      <c r="BQ567" s="81" cm="1">
        <f t="array" ref="BQ567">INDEX($AW$466:$AW$918, ROWS($AW$466:$AW$918) - ROW() + ROW($AW$466))</f>
        <v>44909</v>
      </c>
      <c r="BR567" s="3" cm="1">
        <f t="array" ref="BR567">INDEX($AX$466:$AX$918, ROWS($AX$466:$AX$918) - ROW() + ROW($AX$466))</f>
        <v>44924</v>
      </c>
      <c r="BS567" s="78" cm="1">
        <f t="array" ref="BS567">INDEX($BO$466:$BO$918, ROWS($BO$466:$BO$918) - ROW() + ROW($BO$466))</f>
        <v>1276.6500000000001</v>
      </c>
      <c r="BU567">
        <f t="shared" si="66"/>
        <v>-0.58017288373178244</v>
      </c>
      <c r="BV567">
        <f t="shared" si="60"/>
        <v>3</v>
      </c>
      <c r="BW567" t="str">
        <f t="shared" si="78"/>
        <v/>
      </c>
      <c r="BX567" t="str">
        <f t="shared" si="61"/>
        <v/>
      </c>
      <c r="BY567" t="str">
        <f t="shared" si="67"/>
        <v/>
      </c>
      <c r="BZ567">
        <v>1.2497283199304499</v>
      </c>
      <c r="CA567" t="s">
        <v>4485</v>
      </c>
      <c r="CB567" s="200" t="s">
        <v>4485</v>
      </c>
      <c r="CC567" s="212">
        <v>45309</v>
      </c>
      <c r="CD567" s="49">
        <v>45316</v>
      </c>
      <c r="CE567" s="50">
        <v>2184.9</v>
      </c>
      <c r="CG567" s="81" cm="1">
        <f t="array" ref="CG567">INDEX($AW$466:$AW$918, ROWS($AW$466:$AW$918) - ROW() + ROW($AW$466))</f>
        <v>44909</v>
      </c>
      <c r="CH567" s="3" cm="1">
        <f t="array" ref="CH567">INDEX($AX$466:$AX$918, ROWS($AX$466:$AX$918) - ROW() + ROW($AX$466))</f>
        <v>44924</v>
      </c>
      <c r="CI567" s="78" cm="1">
        <f t="array" ref="CI567">INDEX($CE$466:$CE$918, ROWS($CE$466:$CE$918) - ROW() + ROW($CE$466))</f>
        <v>1889.65</v>
      </c>
      <c r="CK567">
        <f t="shared" si="73"/>
        <v>-0.57351819210227895</v>
      </c>
      <c r="CL567">
        <f t="shared" si="62"/>
        <v>3</v>
      </c>
      <c r="CM567" t="str">
        <f t="shared" si="79"/>
        <v/>
      </c>
      <c r="CN567" t="str">
        <f t="shared" si="63"/>
        <v/>
      </c>
      <c r="CO567" t="str">
        <f t="shared" si="68"/>
        <v/>
      </c>
      <c r="CP567">
        <v>1.8668678106732091</v>
      </c>
      <c r="CQ567" t="s">
        <v>4485</v>
      </c>
      <c r="CR567" s="200" t="s">
        <v>4485</v>
      </c>
      <c r="CS567" s="212">
        <v>45309</v>
      </c>
      <c r="CT567" s="49">
        <v>45316</v>
      </c>
      <c r="CU567" s="53">
        <v>777.95</v>
      </c>
      <c r="CW567" s="81" cm="1">
        <f t="array" ref="CW567">INDEX($AW$466:$AW$918, ROWS($AW$466:$AW$918) - ROW() + ROW($AW$466))</f>
        <v>44909</v>
      </c>
      <c r="CX567" s="3" cm="1">
        <f t="array" ref="CX567">INDEX($AX$466:$AX$918, ROWS($AX$466:$AX$918) - ROW() + ROW($AX$466))</f>
        <v>44924</v>
      </c>
      <c r="CY567" s="78" cm="1">
        <f t="array" ref="CY567">INDEX($CU$466:$CU$918, ROWS($CU$466:$CU$918) - ROW() + ROW($CU$466))</f>
        <v>410</v>
      </c>
      <c r="DA567">
        <f t="shared" si="69"/>
        <v>1.6865079365079396</v>
      </c>
      <c r="DB567">
        <f t="shared" si="64"/>
        <v>3</v>
      </c>
      <c r="DC567" t="str">
        <f t="shared" si="80"/>
        <v/>
      </c>
      <c r="DD567" t="str">
        <f t="shared" si="82"/>
        <v/>
      </c>
      <c r="DE567" t="str">
        <f t="shared" si="83"/>
        <v/>
      </c>
      <c r="DF567">
        <v>1.7110028724865656</v>
      </c>
      <c r="DG567" t="s">
        <v>4485</v>
      </c>
      <c r="DH567" s="200" t="s">
        <v>4485</v>
      </c>
      <c r="DI567" s="212">
        <v>45309</v>
      </c>
      <c r="DJ567" s="49">
        <v>45316</v>
      </c>
      <c r="DK567" s="53">
        <v>473.35</v>
      </c>
      <c r="DM567" s="81" cm="1">
        <f t="array" ref="DM567">INDEX($AW$466:$AW$918, ROWS($AW$466:$AW$918) - ROW() + ROW($AW$466))</f>
        <v>44909</v>
      </c>
      <c r="DN567" s="3" cm="1">
        <f t="array" ref="DN567">INDEX($AX$466:$AX$918, ROWS($AX$466:$AX$918) - ROW() + ROW($AX$466))</f>
        <v>44924</v>
      </c>
      <c r="DO567" s="78" cm="1">
        <f t="array" ref="DO567">INDEX($DK$466:$DK$918, ROWS($DK$466:$DK$918) - ROW() + ROW($DK$466))</f>
        <v>350.45</v>
      </c>
      <c r="DQ567">
        <f t="shared" si="70"/>
        <v>0.44425336772714569</v>
      </c>
      <c r="DR567">
        <f t="shared" si="65"/>
        <v>3</v>
      </c>
      <c r="DS567" t="str">
        <f t="shared" si="81"/>
        <v/>
      </c>
      <c r="DT567" t="str">
        <f t="shared" si="71"/>
        <v/>
      </c>
      <c r="DU567" t="str">
        <f t="shared" si="72"/>
        <v/>
      </c>
      <c r="DV567">
        <v>2.8612647270978684</v>
      </c>
      <c r="DW567" t="s">
        <v>4485</v>
      </c>
      <c r="DX567" s="200" t="s">
        <v>4485</v>
      </c>
    </row>
    <row r="568" spans="1:128" ht="15.75" thickBot="1" x14ac:dyDescent="0.3">
      <c r="A568" s="42">
        <v>45308</v>
      </c>
      <c r="B568" s="35">
        <v>45316</v>
      </c>
      <c r="C568" s="36">
        <v>144.19999999999999</v>
      </c>
      <c r="E568" s="81" cm="1">
        <f t="array" ref="E568">INDEX($A$466:$A$918, ROWS($A$466:$A$918) - ROW() + ROW($A$466))</f>
        <v>44910</v>
      </c>
      <c r="F568" s="44" cm="1">
        <f t="array" ref="F568">INDEX($B$466:$B$918, ROWS($B$466:$B$918) - ROW() + ROW($B$466))</f>
        <v>44924</v>
      </c>
      <c r="G568" s="45" cm="1">
        <f t="array" ref="G568">INDEX($C$466:$C$918, ROWS($C$466:$C$918) - ROW() + ROW($C$466))</f>
        <v>198.5</v>
      </c>
      <c r="I568">
        <f t="shared" si="48"/>
        <v>-2.9102470041574904</v>
      </c>
      <c r="J568">
        <f t="shared" si="44"/>
        <v>4</v>
      </c>
      <c r="K568">
        <f t="shared" si="74"/>
        <v>0.40465351542742101</v>
      </c>
      <c r="L568" t="str">
        <f t="shared" si="49"/>
        <v/>
      </c>
      <c r="M568" t="str">
        <f t="shared" si="50"/>
        <v/>
      </c>
      <c r="N568">
        <v>-2.7080256031511571</v>
      </c>
      <c r="O568">
        <v>0.76491585925548189</v>
      </c>
      <c r="P568" s="200" t="s">
        <v>4485</v>
      </c>
      <c r="Q568" s="35">
        <v>45308</v>
      </c>
      <c r="R568" s="35">
        <v>45316</v>
      </c>
      <c r="S568" s="37">
        <v>37694.65</v>
      </c>
      <c r="U568" s="81" cm="1">
        <f t="array" ref="U568">INDEX($Q$466:$Q$918, ROWS($Q$466:$Q$918) - ROW() + ROW($Q$466))</f>
        <v>44910</v>
      </c>
      <c r="V568" s="3" cm="1">
        <f t="array" ref="V568">INDEX($R$466:$R$918, ROWS($R$466:$R$918) - ROW() + ROW($R$466))</f>
        <v>44924</v>
      </c>
      <c r="W568" s="78" cm="1">
        <f t="array" ref="W568">INDEX($S$466:$S$918, ROWS($S$466:$S$918) - ROW() + ROW($S$466))</f>
        <v>44156.3</v>
      </c>
      <c r="Y568">
        <f t="shared" si="51"/>
        <v>-3.0033905528017915</v>
      </c>
      <c r="Z568">
        <f t="shared" si="45"/>
        <v>4</v>
      </c>
      <c r="AA568">
        <f t="shared" si="75"/>
        <v>-4.7262213639575528</v>
      </c>
      <c r="AB568" t="str">
        <f t="shared" si="52"/>
        <v/>
      </c>
      <c r="AC568" t="str">
        <f t="shared" si="53"/>
        <v/>
      </c>
      <c r="AD568">
        <v>-2.9046475683994486</v>
      </c>
      <c r="AE568">
        <v>-4.0859442211985586</v>
      </c>
      <c r="AF568" s="200" t="s">
        <v>4485</v>
      </c>
      <c r="AG568" s="35">
        <v>45308</v>
      </c>
      <c r="AH568" s="35">
        <v>45316</v>
      </c>
      <c r="AI568" s="36">
        <v>310.05</v>
      </c>
      <c r="AK568" s="81" cm="1">
        <f t="array" ref="AK568">INDEX($AG$466:$AG$918, ROWS($AG$466:$AG$918) - ROW() + ROW($AG$466))</f>
        <v>44910</v>
      </c>
      <c r="AL568" s="3" cm="1">
        <f t="array" ref="AL568">INDEX($AH$466:$AH$918, ROWS($AH$466:$AH$918) - ROW() + ROW($AH$466))</f>
        <v>44924</v>
      </c>
      <c r="AM568" s="78" cm="1">
        <f t="array" ref="AM568">INDEX($AI$466:$AI$918, ROWS($AI$466:$AI$918) - ROW() + ROW($AI$466))</f>
        <v>172.6</v>
      </c>
      <c r="AO568">
        <f t="shared" si="54"/>
        <v>-0.11574074074075059</v>
      </c>
      <c r="AP568">
        <f t="shared" si="46"/>
        <v>4</v>
      </c>
      <c r="AQ568">
        <f t="shared" si="76"/>
        <v>0.46565774155994344</v>
      </c>
      <c r="AR568" t="str">
        <f t="shared" si="55"/>
        <v/>
      </c>
      <c r="AS568" t="str">
        <f t="shared" si="56"/>
        <v/>
      </c>
      <c r="AT568">
        <v>-0.86655112651646449</v>
      </c>
      <c r="AU568">
        <v>-6.306306306306297</v>
      </c>
      <c r="AV568" s="200" t="s">
        <v>4485</v>
      </c>
      <c r="AW568" s="35">
        <v>45308</v>
      </c>
      <c r="AX568" s="35">
        <v>45316</v>
      </c>
      <c r="AY568" s="36">
        <v>185.8</v>
      </c>
      <c r="BA568" s="81" cm="1">
        <f t="array" ref="BA568">INDEX($AW$466:$AW$918, ROWS($AW$466:$AW$918) - ROW() + ROW($AW$466))</f>
        <v>44910</v>
      </c>
      <c r="BB568" s="3" cm="1">
        <f t="array" ref="BB568">INDEX($AX$466:$AX$918, ROWS($AX$466:$AX$918) - ROW() + ROW($AX$466))</f>
        <v>44924</v>
      </c>
      <c r="BC568" s="78" cm="1">
        <f t="array" ref="BC568">INDEX($AY$466:$AY$918, ROWS($AY$466:$AY$918) - ROW() + ROW($AY$466))</f>
        <v>103.7</v>
      </c>
      <c r="BE568">
        <f t="shared" si="57"/>
        <v>-2.1698113207547145</v>
      </c>
      <c r="BF568">
        <f t="shared" si="47"/>
        <v>4</v>
      </c>
      <c r="BG568">
        <f t="shared" si="77"/>
        <v>-2.3999999999999972</v>
      </c>
      <c r="BH568" t="str">
        <f t="shared" si="58"/>
        <v/>
      </c>
      <c r="BI568" t="str">
        <f t="shared" si="59"/>
        <v/>
      </c>
      <c r="BJ568">
        <v>-2.3974638399048938</v>
      </c>
      <c r="BK568">
        <v>-4.6642152119218112</v>
      </c>
      <c r="BL568" s="200" t="s">
        <v>4485</v>
      </c>
      <c r="BM568" s="212">
        <v>45308</v>
      </c>
      <c r="BN568" s="49">
        <v>45316</v>
      </c>
      <c r="BO568" s="50">
        <v>1425.05</v>
      </c>
      <c r="BQ568" s="81" cm="1">
        <f t="array" ref="BQ568">INDEX($AW$466:$AW$918, ROWS($AW$466:$AW$918) - ROW() + ROW($AW$466))</f>
        <v>44910</v>
      </c>
      <c r="BR568" s="3" cm="1">
        <f t="array" ref="BR568">INDEX($AX$466:$AX$918, ROWS($AX$466:$AX$918) - ROW() + ROW($AX$466))</f>
        <v>44924</v>
      </c>
      <c r="BS568" s="78" cm="1">
        <f t="array" ref="BS568">INDEX($BO$466:$BO$918, ROWS($BO$466:$BO$918) - ROW() + ROW($BO$466))</f>
        <v>1277.7</v>
      </c>
      <c r="BU568">
        <f t="shared" si="66"/>
        <v>8.2246504523554184E-2</v>
      </c>
      <c r="BV568">
        <f t="shared" si="60"/>
        <v>4</v>
      </c>
      <c r="BW568">
        <f t="shared" si="78"/>
        <v>0.29829656958944611</v>
      </c>
      <c r="BX568" t="str">
        <f t="shared" si="61"/>
        <v/>
      </c>
      <c r="BY568" t="str">
        <f t="shared" si="67"/>
        <v/>
      </c>
      <c r="BZ568">
        <v>-2.7261994204143063</v>
      </c>
      <c r="CA568">
        <v>-5.9659680431624817</v>
      </c>
      <c r="CB568" s="200" t="s">
        <v>4485</v>
      </c>
      <c r="CC568" s="212">
        <v>45308</v>
      </c>
      <c r="CD568" s="49">
        <v>45316</v>
      </c>
      <c r="CE568" s="50">
        <v>2191.65</v>
      </c>
      <c r="CG568" s="81" cm="1">
        <f t="array" ref="CG568">INDEX($AW$466:$AW$918, ROWS($AW$466:$AW$918) - ROW() + ROW($AW$466))</f>
        <v>44910</v>
      </c>
      <c r="CH568" s="3" cm="1">
        <f t="array" ref="CH568">INDEX($AX$466:$AX$918, ROWS($AX$466:$AX$918) - ROW() + ROW($AX$466))</f>
        <v>44924</v>
      </c>
      <c r="CI568" s="78" cm="1">
        <f t="array" ref="CI568">INDEX($CE$466:$CE$918, ROWS($CE$466:$CE$918) - ROW() + ROW($CE$466))</f>
        <v>1859.55</v>
      </c>
      <c r="CK568">
        <f t="shared" si="73"/>
        <v>-1.5928875717725575</v>
      </c>
      <c r="CL568">
        <f t="shared" si="62"/>
        <v>4</v>
      </c>
      <c r="CM568">
        <f t="shared" si="79"/>
        <v>0.21286915283466509</v>
      </c>
      <c r="CN568" t="str">
        <f t="shared" si="63"/>
        <v/>
      </c>
      <c r="CO568" t="str">
        <f t="shared" si="68"/>
        <v/>
      </c>
      <c r="CP568">
        <v>-0.28296398159412578</v>
      </c>
      <c r="CQ568">
        <v>1.7375819550495004</v>
      </c>
      <c r="CR568" s="200" t="s">
        <v>4485</v>
      </c>
      <c r="CS568" s="212">
        <v>45308</v>
      </c>
      <c r="CT568" s="49">
        <v>45316</v>
      </c>
      <c r="CU568" s="53">
        <v>777.5</v>
      </c>
      <c r="CW568" s="81" cm="1">
        <f t="array" ref="CW568">INDEX($AW$466:$AW$918, ROWS($AW$466:$AW$918) - ROW() + ROW($AW$466))</f>
        <v>44910</v>
      </c>
      <c r="CX568" s="3" cm="1">
        <f t="array" ref="CX568">INDEX($AX$466:$AX$918, ROWS($AX$466:$AX$918) - ROW() + ROW($AX$466))</f>
        <v>44924</v>
      </c>
      <c r="CY568" s="78" cm="1">
        <f t="array" ref="CY568">INDEX($CU$466:$CU$918, ROWS($CU$466:$CU$918) - ROW() + ROW($CU$466))</f>
        <v>400.95</v>
      </c>
      <c r="DA568">
        <f t="shared" si="69"/>
        <v>-2.2073170731707346</v>
      </c>
      <c r="DB568">
        <f t="shared" si="64"/>
        <v>4</v>
      </c>
      <c r="DC568">
        <f t="shared" si="80"/>
        <v>-1.5469613259668538</v>
      </c>
      <c r="DD568" t="str">
        <f t="shared" si="82"/>
        <v/>
      </c>
      <c r="DE568" t="str">
        <f t="shared" si="83"/>
        <v/>
      </c>
      <c r="DF568">
        <v>-1.8418467583497053</v>
      </c>
      <c r="DG568">
        <v>-1.2964563526361279</v>
      </c>
      <c r="DH568" s="200" t="s">
        <v>4485</v>
      </c>
      <c r="DI568" s="212">
        <v>45308</v>
      </c>
      <c r="DJ568" s="49">
        <v>45316</v>
      </c>
      <c r="DK568" s="53">
        <v>471.5</v>
      </c>
      <c r="DM568" s="81" cm="1">
        <f t="array" ref="DM568">INDEX($AW$466:$AW$918, ROWS($AW$466:$AW$918) - ROW() + ROW($AW$466))</f>
        <v>44910</v>
      </c>
      <c r="DN568" s="3" cm="1">
        <f t="array" ref="DN568">INDEX($AX$466:$AX$918, ROWS($AX$466:$AX$918) - ROW() + ROW($AX$466))</f>
        <v>44924</v>
      </c>
      <c r="DO568" s="78" cm="1">
        <f t="array" ref="DO568">INDEX($DK$466:$DK$918, ROWS($DK$466:$DK$918) - ROW() + ROW($DK$466))</f>
        <v>349.9</v>
      </c>
      <c r="DQ568">
        <f t="shared" si="70"/>
        <v>-0.15694107575974073</v>
      </c>
      <c r="DR568">
        <f t="shared" si="65"/>
        <v>4</v>
      </c>
      <c r="DS568">
        <f t="shared" si="81"/>
        <v>3.6433649289099388</v>
      </c>
      <c r="DT568" t="str">
        <f t="shared" si="71"/>
        <v/>
      </c>
      <c r="DU568" t="str">
        <f t="shared" si="72"/>
        <v/>
      </c>
      <c r="DV568">
        <v>-0.4207573632538596</v>
      </c>
      <c r="DW568">
        <v>1.9382627422828484</v>
      </c>
      <c r="DX568" s="200" t="s">
        <v>4485</v>
      </c>
    </row>
    <row r="569" spans="1:128" ht="15.75" thickBot="1" x14ac:dyDescent="0.3">
      <c r="A569" s="42">
        <v>45307</v>
      </c>
      <c r="B569" s="35">
        <v>45316</v>
      </c>
      <c r="C569" s="36">
        <v>150.25</v>
      </c>
      <c r="E569" s="81" cm="1">
        <f t="array" ref="E569">INDEX($A$466:$A$918, ROWS($A$466:$A$918) - ROW() + ROW($A$466))</f>
        <v>44911</v>
      </c>
      <c r="F569" s="44" cm="1">
        <f t="array" ref="F569">INDEX($B$466:$B$918, ROWS($B$466:$B$918) - ROW() + ROW($B$466))</f>
        <v>44924</v>
      </c>
      <c r="G569" s="45" cm="1">
        <f t="array" ref="G569">INDEX($C$466:$C$918, ROWS($C$466:$C$918) - ROW() + ROW($C$466))</f>
        <v>191.15</v>
      </c>
      <c r="I569">
        <f t="shared" si="48"/>
        <v>-3.7027707808564201</v>
      </c>
      <c r="J569">
        <f t="shared" si="44"/>
        <v>5</v>
      </c>
      <c r="K569" t="str">
        <f t="shared" si="74"/>
        <v/>
      </c>
      <c r="L569" t="str">
        <f t="shared" si="49"/>
        <v/>
      </c>
      <c r="M569" t="str">
        <f t="shared" si="50"/>
        <v/>
      </c>
      <c r="N569">
        <v>-3.7449392712550633</v>
      </c>
      <c r="O569" t="s">
        <v>4485</v>
      </c>
      <c r="P569" s="200" t="s">
        <v>4485</v>
      </c>
      <c r="Q569" s="35">
        <v>45307</v>
      </c>
      <c r="R569" s="35">
        <v>45316</v>
      </c>
      <c r="S569" s="37">
        <v>38390.9</v>
      </c>
      <c r="U569" s="81" cm="1">
        <f t="array" ref="U569">INDEX($Q$466:$Q$918, ROWS($Q$466:$Q$918) - ROW() + ROW($Q$466))</f>
        <v>44911</v>
      </c>
      <c r="V569" s="3" cm="1">
        <f t="array" ref="V569">INDEX($R$466:$R$918, ROWS($R$466:$R$918) - ROW() + ROW($R$466))</f>
        <v>44924</v>
      </c>
      <c r="W569" s="78" cm="1">
        <f t="array" ref="W569">INDEX($S$466:$S$918, ROWS($S$466:$S$918) - ROW() + ROW($S$466))</f>
        <v>43196.1</v>
      </c>
      <c r="Y569">
        <f t="shared" si="51"/>
        <v>-2.1745481392236314</v>
      </c>
      <c r="Z569">
        <f t="shared" si="45"/>
        <v>5</v>
      </c>
      <c r="AA569" t="str">
        <f t="shared" si="75"/>
        <v/>
      </c>
      <c r="AB569" t="str">
        <f t="shared" si="52"/>
        <v/>
      </c>
      <c r="AC569" t="str">
        <f t="shared" si="53"/>
        <v/>
      </c>
      <c r="AD569">
        <v>-2.4287255180244176</v>
      </c>
      <c r="AE569" t="s">
        <v>4485</v>
      </c>
      <c r="AF569" s="200" t="s">
        <v>4485</v>
      </c>
      <c r="AG569" s="35">
        <v>45307</v>
      </c>
      <c r="AH569" s="35">
        <v>45316</v>
      </c>
      <c r="AI569" s="36">
        <v>311.64999999999998</v>
      </c>
      <c r="AK569" s="81" cm="1">
        <f t="array" ref="AK569">INDEX($AG$466:$AG$918, ROWS($AG$466:$AG$918) - ROW() + ROW($AG$466))</f>
        <v>44911</v>
      </c>
      <c r="AL569" s="3" cm="1">
        <f t="array" ref="AL569">INDEX($AH$466:$AH$918, ROWS($AH$466:$AH$918) - ROW() + ROW($AH$466))</f>
        <v>44924</v>
      </c>
      <c r="AM569" s="78" cm="1">
        <f t="array" ref="AM569">INDEX($AI$466:$AI$918, ROWS($AI$466:$AI$918) - ROW() + ROW($AI$466))</f>
        <v>170.3</v>
      </c>
      <c r="AO569">
        <f t="shared" si="54"/>
        <v>-1.3325608342989472</v>
      </c>
      <c r="AP569">
        <f t="shared" si="46"/>
        <v>5</v>
      </c>
      <c r="AQ569" t="str">
        <f t="shared" si="76"/>
        <v/>
      </c>
      <c r="AR569" t="str">
        <f t="shared" si="55"/>
        <v/>
      </c>
      <c r="AS569" t="str">
        <f t="shared" si="56"/>
        <v/>
      </c>
      <c r="AT569">
        <v>-1.7045454545454568</v>
      </c>
      <c r="AU569" t="s">
        <v>4485</v>
      </c>
      <c r="AV569" s="200" t="s">
        <v>4485</v>
      </c>
      <c r="AW569" s="35">
        <v>45307</v>
      </c>
      <c r="AX569" s="35">
        <v>45316</v>
      </c>
      <c r="AY569" s="36">
        <v>186.75</v>
      </c>
      <c r="BA569" s="81" cm="1">
        <f t="array" ref="BA569">INDEX($AW$466:$AW$918, ROWS($AW$466:$AW$918) - ROW() + ROW($AW$466))</f>
        <v>44911</v>
      </c>
      <c r="BB569" s="3" cm="1">
        <f t="array" ref="BB569">INDEX($AX$466:$AX$918, ROWS($AX$466:$AX$918) - ROW() + ROW($AX$466))</f>
        <v>44924</v>
      </c>
      <c r="BC569" s="78" cm="1">
        <f t="array" ref="BC569">INDEX($AY$466:$AY$918, ROWS($AY$466:$AY$918) - ROW() + ROW($AY$466))</f>
        <v>99.7</v>
      </c>
      <c r="BE569">
        <f t="shared" si="57"/>
        <v>-3.857280617164899</v>
      </c>
      <c r="BF569">
        <f t="shared" si="47"/>
        <v>5</v>
      </c>
      <c r="BG569" t="str">
        <f t="shared" si="77"/>
        <v/>
      </c>
      <c r="BH569" t="str">
        <f t="shared" si="58"/>
        <v/>
      </c>
      <c r="BI569" t="str">
        <f t="shared" si="59"/>
        <v/>
      </c>
      <c r="BJ569">
        <v>-2.1396670726755915</v>
      </c>
      <c r="BK569" t="s">
        <v>4485</v>
      </c>
      <c r="BL569" s="200" t="s">
        <v>4485</v>
      </c>
      <c r="BM569" s="212">
        <v>45307</v>
      </c>
      <c r="BN569" s="49">
        <v>45316</v>
      </c>
      <c r="BO569" s="50">
        <v>1408.8</v>
      </c>
      <c r="BQ569" s="81" cm="1">
        <f t="array" ref="BQ569">INDEX($AW$466:$AW$918, ROWS($AW$466:$AW$918) - ROW() + ROW($AW$466))</f>
        <v>44911</v>
      </c>
      <c r="BR569" s="3" cm="1">
        <f t="array" ref="BR569">INDEX($AX$466:$AX$918, ROWS($AX$466:$AX$918) - ROW() + ROW($AX$466))</f>
        <v>44924</v>
      </c>
      <c r="BS569" s="78" cm="1">
        <f t="array" ref="BS569">INDEX($BO$466:$BO$918, ROWS($BO$466:$BO$918) - ROW() + ROW($BO$466))</f>
        <v>1259.5999999999999</v>
      </c>
      <c r="BU569">
        <f t="shared" si="66"/>
        <v>-1.4166079674415071</v>
      </c>
      <c r="BV569">
        <f t="shared" si="60"/>
        <v>5</v>
      </c>
      <c r="BW569" t="str">
        <f t="shared" si="78"/>
        <v/>
      </c>
      <c r="BX569" t="str">
        <f t="shared" si="61"/>
        <v/>
      </c>
      <c r="BY569" t="str">
        <f t="shared" si="67"/>
        <v/>
      </c>
      <c r="BZ569">
        <v>2.3171135385633899</v>
      </c>
      <c r="CA569" t="s">
        <v>4485</v>
      </c>
      <c r="CB569" s="200" t="s">
        <v>4485</v>
      </c>
      <c r="CC569" s="212">
        <v>45307</v>
      </c>
      <c r="CD569" s="49">
        <v>45316</v>
      </c>
      <c r="CE569" s="50">
        <v>2265.65</v>
      </c>
      <c r="CG569" s="81" cm="1">
        <f t="array" ref="CG569">INDEX($AW$466:$AW$918, ROWS($AW$466:$AW$918) - ROW() + ROW($AW$466))</f>
        <v>44911</v>
      </c>
      <c r="CH569" s="3" cm="1">
        <f t="array" ref="CH569">INDEX($AX$466:$AX$918, ROWS($AX$466:$AX$918) - ROW() + ROW($AX$466))</f>
        <v>44924</v>
      </c>
      <c r="CI569" s="78" cm="1">
        <f t="array" ref="CI569">INDEX($CE$466:$CE$918, ROWS($CE$466:$CE$918) - ROW() + ROW($CE$466))</f>
        <v>1892.15</v>
      </c>
      <c r="CK569">
        <f t="shared" si="73"/>
        <v>1.7531123121185308</v>
      </c>
      <c r="CL569">
        <f t="shared" si="62"/>
        <v>5</v>
      </c>
      <c r="CM569" t="str">
        <f t="shared" si="79"/>
        <v/>
      </c>
      <c r="CN569" t="str">
        <f t="shared" si="63"/>
        <v/>
      </c>
      <c r="CO569" t="str">
        <f t="shared" si="68"/>
        <v/>
      </c>
      <c r="CP569">
        <v>-1.8988516721033206</v>
      </c>
      <c r="CQ569" t="s">
        <v>4485</v>
      </c>
      <c r="CR569" s="200" t="s">
        <v>4485</v>
      </c>
      <c r="CS569" s="212">
        <v>45307</v>
      </c>
      <c r="CT569" s="49">
        <v>45316</v>
      </c>
      <c r="CU569" s="53">
        <v>788.5</v>
      </c>
      <c r="CW569" s="81" cm="1">
        <f t="array" ref="CW569">INDEX($AW$466:$AW$918, ROWS($AW$466:$AW$918) - ROW() + ROW($AW$466))</f>
        <v>44911</v>
      </c>
      <c r="CX569" s="3" cm="1">
        <f t="array" ref="CX569">INDEX($AX$466:$AX$918, ROWS($AX$466:$AX$918) - ROW() + ROW($AX$466))</f>
        <v>44924</v>
      </c>
      <c r="CY569" s="78" cm="1">
        <f t="array" ref="CY569">INDEX($CU$466:$CU$918, ROWS($CU$466:$CU$918) - ROW() + ROW($CU$466))</f>
        <v>394.9</v>
      </c>
      <c r="DA569">
        <f t="shared" si="69"/>
        <v>-1.5089163237311414</v>
      </c>
      <c r="DB569">
        <f t="shared" si="64"/>
        <v>5</v>
      </c>
      <c r="DC569" t="str">
        <f t="shared" si="80"/>
        <v/>
      </c>
      <c r="DD569" t="str">
        <f t="shared" si="82"/>
        <v/>
      </c>
      <c r="DE569" t="str">
        <f t="shared" si="83"/>
        <v/>
      </c>
      <c r="DF569">
        <v>-1.5136352264198178</v>
      </c>
      <c r="DG569" t="s">
        <v>4485</v>
      </c>
      <c r="DH569" s="200" t="s">
        <v>4485</v>
      </c>
      <c r="DI569" s="212">
        <v>45307</v>
      </c>
      <c r="DJ569" s="49">
        <v>45316</v>
      </c>
      <c r="DK569" s="53">
        <v>474.45</v>
      </c>
      <c r="DM569" s="81" cm="1">
        <f t="array" ref="DM569">INDEX($AW$466:$AW$918, ROWS($AW$466:$AW$918) - ROW() + ROW($AW$466))</f>
        <v>44911</v>
      </c>
      <c r="DN569" s="3" cm="1">
        <f t="array" ref="DN569">INDEX($AX$466:$AX$918, ROWS($AX$466:$AX$918) - ROW() + ROW($AX$466))</f>
        <v>44924</v>
      </c>
      <c r="DO569" s="78" cm="1">
        <f t="array" ref="DO569">INDEX($DK$466:$DK$918, ROWS($DK$466:$DK$918) - ROW() + ROW($DK$466))</f>
        <v>343.65</v>
      </c>
      <c r="DQ569">
        <f t="shared" si="70"/>
        <v>-1.7862246356101743</v>
      </c>
      <c r="DR569">
        <f t="shared" si="65"/>
        <v>5</v>
      </c>
      <c r="DS569" t="str">
        <f t="shared" si="81"/>
        <v/>
      </c>
      <c r="DT569" t="str">
        <f t="shared" si="71"/>
        <v/>
      </c>
      <c r="DU569" t="str">
        <f t="shared" si="72"/>
        <v/>
      </c>
      <c r="DV569">
        <v>0.72769953051643721</v>
      </c>
      <c r="DW569" t="s">
        <v>4485</v>
      </c>
      <c r="DX569" s="200" t="s">
        <v>4485</v>
      </c>
    </row>
    <row r="570" spans="1:128" ht="15.75" thickBot="1" x14ac:dyDescent="0.3">
      <c r="A570" s="42">
        <v>45306</v>
      </c>
      <c r="B570" s="35">
        <v>45316</v>
      </c>
      <c r="C570" s="36">
        <v>152.5</v>
      </c>
      <c r="E570" s="81" cm="1">
        <f t="array" ref="E570">INDEX($A$466:$A$918, ROWS($A$466:$A$918) - ROW() + ROW($A$466))</f>
        <v>44914</v>
      </c>
      <c r="F570" s="44" cm="1">
        <f t="array" ref="F570">INDEX($B$466:$B$918, ROWS($B$466:$B$918) - ROW() + ROW($B$466))</f>
        <v>44924</v>
      </c>
      <c r="G570" s="45" cm="1">
        <f t="array" ref="G570">INDEX($C$466:$C$918, ROWS($C$466:$C$918) - ROW() + ROW($C$466))</f>
        <v>194.25</v>
      </c>
      <c r="I570">
        <f t="shared" si="48"/>
        <v>1.6217630133403056</v>
      </c>
      <c r="J570">
        <f t="shared" si="44"/>
        <v>1</v>
      </c>
      <c r="K570" t="str">
        <f t="shared" si="74"/>
        <v/>
      </c>
      <c r="L570" t="str">
        <f t="shared" si="49"/>
        <v/>
      </c>
      <c r="M570" t="str">
        <f t="shared" si="50"/>
        <v/>
      </c>
      <c r="N570">
        <v>1.4984227129337659</v>
      </c>
      <c r="O570" t="s">
        <v>4485</v>
      </c>
      <c r="P570" s="200" t="s">
        <v>4485</v>
      </c>
      <c r="Q570" s="35">
        <v>45306</v>
      </c>
      <c r="R570" s="35">
        <v>45316</v>
      </c>
      <c r="S570" s="37">
        <v>37741.5</v>
      </c>
      <c r="U570" s="81" cm="1">
        <f t="array" ref="U570">INDEX($Q$466:$Q$918, ROWS($Q$466:$Q$918) - ROW() + ROW($Q$466))</f>
        <v>44914</v>
      </c>
      <c r="V570" s="3" cm="1">
        <f t="array" ref="V570">INDEX($R$466:$R$918, ROWS($R$466:$R$918) - ROW() + ROW($R$466))</f>
        <v>44924</v>
      </c>
      <c r="W570" s="78" cm="1">
        <f t="array" ref="W570">INDEX($S$466:$S$918, ROWS($S$466:$S$918) - ROW() + ROW($S$466))</f>
        <v>44234.05</v>
      </c>
      <c r="Y570">
        <f t="shared" si="51"/>
        <v>2.4028789636101511</v>
      </c>
      <c r="Z570">
        <f t="shared" si="45"/>
        <v>1</v>
      </c>
      <c r="AA570" t="str">
        <f t="shared" si="75"/>
        <v/>
      </c>
      <c r="AB570" t="str">
        <f t="shared" si="52"/>
        <v/>
      </c>
      <c r="AC570" t="str">
        <f t="shared" si="53"/>
        <v/>
      </c>
      <c r="AD570">
        <v>2.3991137580452544</v>
      </c>
      <c r="AE570" t="s">
        <v>4485</v>
      </c>
      <c r="AF570" s="200" t="s">
        <v>4485</v>
      </c>
      <c r="AG570" s="35">
        <v>45306</v>
      </c>
      <c r="AH570" s="35">
        <v>45316</v>
      </c>
      <c r="AI570" s="36">
        <v>318.39999999999998</v>
      </c>
      <c r="AK570" s="81" cm="1">
        <f t="array" ref="AK570">INDEX($AG$466:$AG$918, ROWS($AG$466:$AG$918) - ROW() + ROW($AG$466))</f>
        <v>44914</v>
      </c>
      <c r="AL570" s="3" cm="1">
        <f t="array" ref="AL570">INDEX($AH$466:$AH$918, ROWS($AH$466:$AH$918) - ROW() + ROW($AH$466))</f>
        <v>44924</v>
      </c>
      <c r="AM570" s="78" cm="1">
        <f t="array" ref="AM570">INDEX($AI$466:$AI$918, ROWS($AI$466:$AI$918) - ROW() + ROW($AI$466))</f>
        <v>172.45</v>
      </c>
      <c r="AO570">
        <f t="shared" si="54"/>
        <v>1.2624779800352184</v>
      </c>
      <c r="AP570">
        <f t="shared" si="46"/>
        <v>1</v>
      </c>
      <c r="AQ570" t="str">
        <f t="shared" si="76"/>
        <v/>
      </c>
      <c r="AR570" t="str">
        <f t="shared" si="55"/>
        <v/>
      </c>
      <c r="AS570" t="str">
        <f t="shared" si="56"/>
        <v/>
      </c>
      <c r="AT570">
        <v>-2.4010671409515365</v>
      </c>
      <c r="AU570" t="s">
        <v>4485</v>
      </c>
      <c r="AV570" s="200" t="s">
        <v>4485</v>
      </c>
      <c r="AW570" s="35">
        <v>45306</v>
      </c>
      <c r="AX570" s="35">
        <v>45316</v>
      </c>
      <c r="AY570" s="36">
        <v>189.25</v>
      </c>
      <c r="BA570" s="81" cm="1">
        <f t="array" ref="BA570">INDEX($AW$466:$AW$918, ROWS($AW$466:$AW$918) - ROW() + ROW($AW$466))</f>
        <v>44914</v>
      </c>
      <c r="BB570" s="3" cm="1">
        <f t="array" ref="BB570">INDEX($AX$466:$AX$918, ROWS($AX$466:$AX$918) - ROW() + ROW($AX$466))</f>
        <v>44924</v>
      </c>
      <c r="BC570" s="78" cm="1">
        <f t="array" ref="BC570">INDEX($AY$466:$AY$918, ROWS($AY$466:$AY$918) - ROW() + ROW($AY$466))</f>
        <v>101</v>
      </c>
      <c r="BE570">
        <f t="shared" si="57"/>
        <v>1.303911735205614</v>
      </c>
      <c r="BF570">
        <f t="shared" si="47"/>
        <v>1</v>
      </c>
      <c r="BG570" t="str">
        <f t="shared" si="77"/>
        <v/>
      </c>
      <c r="BH570" t="str">
        <f t="shared" si="58"/>
        <v/>
      </c>
      <c r="BI570" t="str">
        <f t="shared" si="59"/>
        <v/>
      </c>
      <c r="BJ570">
        <v>2.775588101066242</v>
      </c>
      <c r="BK570" t="s">
        <v>4485</v>
      </c>
      <c r="BL570" s="200" t="s">
        <v>4485</v>
      </c>
      <c r="BM570" s="212">
        <v>45306</v>
      </c>
      <c r="BN570" s="49">
        <v>45316</v>
      </c>
      <c r="BO570" s="50">
        <v>1430.65</v>
      </c>
      <c r="BQ570" s="81" cm="1">
        <f t="array" ref="BQ570">INDEX($AW$466:$AW$918, ROWS($AW$466:$AW$918) - ROW() + ROW($AW$466))</f>
        <v>44914</v>
      </c>
      <c r="BR570" s="3" cm="1">
        <f t="array" ref="BR570">INDEX($AX$466:$AX$918, ROWS($AX$466:$AX$918) - ROW() + ROW($AX$466))</f>
        <v>44924</v>
      </c>
      <c r="BS570" s="78" cm="1">
        <f t="array" ref="BS570">INDEX($BO$466:$BO$918, ROWS($BO$466:$BO$918) - ROW() + ROW($BO$466))</f>
        <v>1274.3499999999999</v>
      </c>
      <c r="BU570">
        <f t="shared" si="66"/>
        <v>1.171006668783741</v>
      </c>
      <c r="BV570">
        <f t="shared" si="60"/>
        <v>1</v>
      </c>
      <c r="BW570" t="str">
        <f t="shared" si="78"/>
        <v/>
      </c>
      <c r="BX570" t="str">
        <f t="shared" si="61"/>
        <v/>
      </c>
      <c r="BY570" t="str">
        <f t="shared" si="67"/>
        <v/>
      </c>
      <c r="BZ570">
        <v>4.7341744850641749</v>
      </c>
      <c r="CA570" t="s">
        <v>4485</v>
      </c>
      <c r="CB570" s="200" t="s">
        <v>4485</v>
      </c>
      <c r="CC570" s="212">
        <v>45306</v>
      </c>
      <c r="CD570" s="49">
        <v>45316</v>
      </c>
      <c r="CE570" s="50">
        <v>2301</v>
      </c>
      <c r="CG570" s="81" cm="1">
        <f t="array" ref="CG570">INDEX($AW$466:$AW$918, ROWS($AW$466:$AW$918) - ROW() + ROW($AW$466))</f>
        <v>44914</v>
      </c>
      <c r="CH570" s="3" cm="1">
        <f t="array" ref="CH570">INDEX($AX$466:$AX$918, ROWS($AX$466:$AX$918) - ROW() + ROW($AX$466))</f>
        <v>44924</v>
      </c>
      <c r="CI570" s="78" cm="1">
        <f t="array" ref="CI570">INDEX($CE$466:$CE$918, ROWS($CE$466:$CE$918) - ROW() + ROW($CE$466))</f>
        <v>1869</v>
      </c>
      <c r="CK570">
        <f t="shared" si="73"/>
        <v>-1.2234759400681812</v>
      </c>
      <c r="CL570">
        <f t="shared" si="62"/>
        <v>1</v>
      </c>
      <c r="CM570" t="str">
        <f t="shared" si="79"/>
        <v/>
      </c>
      <c r="CN570" t="str">
        <f t="shared" si="63"/>
        <v/>
      </c>
      <c r="CO570" t="str">
        <f t="shared" si="68"/>
        <v/>
      </c>
      <c r="CP570">
        <v>1.7382606579978963</v>
      </c>
      <c r="CQ570" t="s">
        <v>4485</v>
      </c>
      <c r="CR570" s="200" t="s">
        <v>4485</v>
      </c>
      <c r="CS570" s="212">
        <v>45306</v>
      </c>
      <c r="CT570" s="49">
        <v>45316</v>
      </c>
      <c r="CU570" s="53">
        <v>807.85</v>
      </c>
      <c r="CW570" s="81" cm="1">
        <f t="array" ref="CW570">INDEX($AW$466:$AW$918, ROWS($AW$466:$AW$918) - ROW() + ROW($AW$466))</f>
        <v>44914</v>
      </c>
      <c r="CX570" s="3" cm="1">
        <f t="array" ref="CX570">INDEX($AX$466:$AX$918, ROWS($AX$466:$AX$918) - ROW() + ROW($AX$466))</f>
        <v>44924</v>
      </c>
      <c r="CY570" s="78" cm="1">
        <f t="array" ref="CY570">INDEX($CU$466:$CU$918, ROWS($CU$466:$CU$918) - ROW() + ROW($CU$466))</f>
        <v>397.75</v>
      </c>
      <c r="DA570">
        <f t="shared" si="69"/>
        <v>0.72170169663206452</v>
      </c>
      <c r="DB570">
        <f t="shared" si="64"/>
        <v>1</v>
      </c>
      <c r="DC570" t="str">
        <f t="shared" si="80"/>
        <v/>
      </c>
      <c r="DD570" t="str">
        <f t="shared" si="82"/>
        <v/>
      </c>
      <c r="DE570" t="str">
        <f t="shared" si="83"/>
        <v/>
      </c>
      <c r="DF570">
        <v>0.74939667217072159</v>
      </c>
      <c r="DG570" t="s">
        <v>4485</v>
      </c>
      <c r="DH570" s="200" t="s">
        <v>4485</v>
      </c>
      <c r="DI570" s="212">
        <v>45306</v>
      </c>
      <c r="DJ570" s="49">
        <v>45316</v>
      </c>
      <c r="DK570" s="53">
        <v>461.6</v>
      </c>
      <c r="DM570" s="81" cm="1">
        <f t="array" ref="DM570">INDEX($AW$466:$AW$918, ROWS($AW$466:$AW$918) - ROW() + ROW($AW$466))</f>
        <v>44914</v>
      </c>
      <c r="DN570" s="3" cm="1">
        <f t="array" ref="DN570">INDEX($AX$466:$AX$918, ROWS($AX$466:$AX$918) - ROW() + ROW($AX$466))</f>
        <v>44924</v>
      </c>
      <c r="DO570" s="78" cm="1">
        <f t="array" ref="DO570">INDEX($DK$466:$DK$918, ROWS($DK$466:$DK$918) - ROW() + ROW($DK$466))</f>
        <v>343.25</v>
      </c>
      <c r="DQ570">
        <f t="shared" si="70"/>
        <v>-0.11639749745379813</v>
      </c>
      <c r="DR570">
        <f t="shared" si="65"/>
        <v>1</v>
      </c>
      <c r="DS570" t="str">
        <f t="shared" si="81"/>
        <v/>
      </c>
      <c r="DT570" t="str">
        <f t="shared" si="71"/>
        <v/>
      </c>
      <c r="DU570" t="str">
        <f t="shared" si="72"/>
        <v/>
      </c>
      <c r="DV570">
        <v>-1.3050570962479662</v>
      </c>
      <c r="DW570" t="s">
        <v>4485</v>
      </c>
      <c r="DX570" s="200" t="s">
        <v>4485</v>
      </c>
    </row>
    <row r="571" spans="1:128" ht="15.75" thickBot="1" x14ac:dyDescent="0.3">
      <c r="A571" s="42">
        <v>45303</v>
      </c>
      <c r="B571" s="35">
        <v>45316</v>
      </c>
      <c r="C571" s="36">
        <v>148.75</v>
      </c>
      <c r="E571" s="81" cm="1">
        <f t="array" ref="E571">INDEX($A$466:$A$918, ROWS($A$466:$A$918) - ROW() + ROW($A$466))</f>
        <v>44915</v>
      </c>
      <c r="F571" s="44" cm="1">
        <f t="array" ref="F571">INDEX($B$466:$B$918, ROWS($B$466:$B$918) - ROW() + ROW($B$466))</f>
        <v>44924</v>
      </c>
      <c r="G571" s="45" cm="1">
        <f t="array" ref="G571">INDEX($C$466:$C$918, ROWS($C$466:$C$918) - ROW() + ROW($C$466))</f>
        <v>189.75</v>
      </c>
      <c r="I571">
        <f t="shared" si="48"/>
        <v>-2.3166023166023164</v>
      </c>
      <c r="J571">
        <f t="shared" si="44"/>
        <v>2</v>
      </c>
      <c r="K571" t="str">
        <f t="shared" si="74"/>
        <v/>
      </c>
      <c r="L571" t="str">
        <f t="shared" si="49"/>
        <v/>
      </c>
      <c r="M571" t="str">
        <f t="shared" si="50"/>
        <v/>
      </c>
      <c r="N571">
        <v>-2.2015022015022012</v>
      </c>
      <c r="O571" t="s">
        <v>4485</v>
      </c>
      <c r="P571" s="200" t="s">
        <v>4485</v>
      </c>
      <c r="Q571" s="35">
        <v>45303</v>
      </c>
      <c r="R571" s="35">
        <v>45316</v>
      </c>
      <c r="S571" s="37">
        <v>37013.199999999997</v>
      </c>
      <c r="U571" s="81" cm="1">
        <f t="array" ref="U571">INDEX($Q$466:$Q$918, ROWS($Q$466:$Q$918) - ROW() + ROW($Q$466))</f>
        <v>44915</v>
      </c>
      <c r="V571" s="3" cm="1">
        <f t="array" ref="V571">INDEX($R$466:$R$918, ROWS($R$466:$R$918) - ROW() + ROW($R$466))</f>
        <v>44924</v>
      </c>
      <c r="W571" s="78" cm="1">
        <f t="array" ref="W571">INDEX($S$466:$S$918, ROWS($S$466:$S$918) - ROW() + ROW($S$466))</f>
        <v>43838.05</v>
      </c>
      <c r="Y571">
        <f t="shared" si="51"/>
        <v>-0.89523794452463656</v>
      </c>
      <c r="Z571">
        <f t="shared" si="45"/>
        <v>2</v>
      </c>
      <c r="AA571" t="str">
        <f t="shared" si="75"/>
        <v/>
      </c>
      <c r="AB571" t="str">
        <f t="shared" si="52"/>
        <v/>
      </c>
      <c r="AC571" t="str">
        <f t="shared" si="53"/>
        <v/>
      </c>
      <c r="AD571">
        <v>-0.83093175268417729</v>
      </c>
      <c r="AE571" t="s">
        <v>4485</v>
      </c>
      <c r="AF571" s="200" t="s">
        <v>4485</v>
      </c>
      <c r="AG571" s="35">
        <v>45303</v>
      </c>
      <c r="AH571" s="35">
        <v>45316</v>
      </c>
      <c r="AI571" s="36">
        <v>314</v>
      </c>
      <c r="AK571" s="81" cm="1">
        <f t="array" ref="AK571">INDEX($AG$466:$AG$918, ROWS($AG$466:$AG$918) - ROW() + ROW($AG$466))</f>
        <v>44915</v>
      </c>
      <c r="AL571" s="3" cm="1">
        <f t="array" ref="AL571">INDEX($AH$466:$AH$918, ROWS($AH$466:$AH$918) - ROW() + ROW($AH$466))</f>
        <v>44924</v>
      </c>
      <c r="AM571" s="78" cm="1">
        <f t="array" ref="AM571">INDEX($AI$466:$AI$918, ROWS($AI$466:$AI$918) - ROW() + ROW($AI$466))</f>
        <v>170.15</v>
      </c>
      <c r="AO571">
        <f t="shared" si="54"/>
        <v>-1.3337199188170386</v>
      </c>
      <c r="AP571">
        <f t="shared" si="46"/>
        <v>2</v>
      </c>
      <c r="AQ571" t="str">
        <f t="shared" si="76"/>
        <v/>
      </c>
      <c r="AR571" t="str">
        <f t="shared" si="55"/>
        <v/>
      </c>
      <c r="AS571" t="str">
        <f t="shared" si="56"/>
        <v/>
      </c>
      <c r="AT571">
        <v>7.3348519362186764</v>
      </c>
      <c r="AU571" t="s">
        <v>4485</v>
      </c>
      <c r="AV571" s="200" t="s">
        <v>4485</v>
      </c>
      <c r="AW571" s="35">
        <v>45303</v>
      </c>
      <c r="AX571" s="35">
        <v>45316</v>
      </c>
      <c r="AY571" s="36">
        <v>184.3</v>
      </c>
      <c r="BA571" s="81" cm="1">
        <f t="array" ref="BA571">INDEX($AW$466:$AW$918, ROWS($AW$466:$AW$918) - ROW() + ROW($AW$466))</f>
        <v>44915</v>
      </c>
      <c r="BB571" s="3" cm="1">
        <f t="array" ref="BB571">INDEX($AX$466:$AX$918, ROWS($AX$466:$AX$918) - ROW() + ROW($AX$466))</f>
        <v>44924</v>
      </c>
      <c r="BC571" s="78" cm="1">
        <f t="array" ref="BC571">INDEX($AY$466:$AY$918, ROWS($AY$466:$AY$918) - ROW() + ROW($AY$466))</f>
        <v>101.5</v>
      </c>
      <c r="BE571">
        <f t="shared" si="57"/>
        <v>0.49504950495049505</v>
      </c>
      <c r="BF571">
        <f t="shared" si="47"/>
        <v>2</v>
      </c>
      <c r="BG571" t="str">
        <f t="shared" si="77"/>
        <v/>
      </c>
      <c r="BH571" t="str">
        <f t="shared" si="58"/>
        <v/>
      </c>
      <c r="BI571" t="str">
        <f t="shared" si="59"/>
        <v/>
      </c>
      <c r="BJ571">
        <v>-0.58130146940092187</v>
      </c>
      <c r="BK571" t="s">
        <v>4485</v>
      </c>
      <c r="BL571" s="200" t="s">
        <v>4485</v>
      </c>
      <c r="BM571" s="212">
        <v>45303</v>
      </c>
      <c r="BN571" s="49">
        <v>45316</v>
      </c>
      <c r="BO571" s="50">
        <v>1437.75</v>
      </c>
      <c r="BQ571" s="81" cm="1">
        <f t="array" ref="BQ571">INDEX($AW$466:$AW$918, ROWS($AW$466:$AW$918) - ROW() + ROW($AW$466))</f>
        <v>44915</v>
      </c>
      <c r="BR571" s="3" cm="1">
        <f t="array" ref="BR571">INDEX($AX$466:$AX$918, ROWS($AX$466:$AX$918) - ROW() + ROW($AX$466))</f>
        <v>44924</v>
      </c>
      <c r="BS571" s="78" cm="1">
        <f t="array" ref="BS571">INDEX($BO$466:$BO$918, ROWS($BO$466:$BO$918) - ROW() + ROW($BO$466))</f>
        <v>1236.6500000000001</v>
      </c>
      <c r="BU571">
        <f t="shared" si="66"/>
        <v>-2.9583709342017359</v>
      </c>
      <c r="BV571">
        <f t="shared" si="60"/>
        <v>2</v>
      </c>
      <c r="BW571" t="str">
        <f t="shared" si="78"/>
        <v/>
      </c>
      <c r="BX571" t="str">
        <f t="shared" si="61"/>
        <v/>
      </c>
      <c r="BY571" t="str">
        <f t="shared" si="67"/>
        <v/>
      </c>
      <c r="BZ571">
        <v>-1.7813014827018192</v>
      </c>
      <c r="CA571" t="s">
        <v>4485</v>
      </c>
      <c r="CB571" s="200" t="s">
        <v>4485</v>
      </c>
      <c r="CC571" s="212">
        <v>45303</v>
      </c>
      <c r="CD571" s="49">
        <v>45316</v>
      </c>
      <c r="CE571" s="50">
        <v>2305.65</v>
      </c>
      <c r="CG571" s="81" cm="1">
        <f t="array" ref="CG571">INDEX($AW$466:$AW$918, ROWS($AW$466:$AW$918) - ROW() + ROW($AW$466))</f>
        <v>44915</v>
      </c>
      <c r="CH571" s="3" cm="1">
        <f t="array" ref="CH571">INDEX($AX$466:$AX$918, ROWS($AX$466:$AX$918) - ROW() + ROW($AX$466))</f>
        <v>44924</v>
      </c>
      <c r="CI571" s="78" cm="1">
        <f t="array" ref="CI571">INDEX($CE$466:$CE$918, ROWS($CE$466:$CE$918) - ROW() + ROW($CE$466))</f>
        <v>1852.4</v>
      </c>
      <c r="CK571">
        <f t="shared" si="73"/>
        <v>-0.88817549491706316</v>
      </c>
      <c r="CL571">
        <f t="shared" si="62"/>
        <v>2</v>
      </c>
      <c r="CM571" t="str">
        <f t="shared" si="79"/>
        <v/>
      </c>
      <c r="CN571" t="str">
        <f t="shared" si="63"/>
        <v/>
      </c>
      <c r="CO571" t="str">
        <f t="shared" si="68"/>
        <v/>
      </c>
      <c r="CP571">
        <v>-1.2568422171440767</v>
      </c>
      <c r="CQ571" t="s">
        <v>4485</v>
      </c>
      <c r="CR571" s="200" t="s">
        <v>4485</v>
      </c>
      <c r="CS571" s="212">
        <v>45303</v>
      </c>
      <c r="CT571" s="49">
        <v>45316</v>
      </c>
      <c r="CU571" s="53">
        <v>802.4</v>
      </c>
      <c r="CW571" s="81" cm="1">
        <f t="array" ref="CW571">INDEX($AW$466:$AW$918, ROWS($AW$466:$AW$918) - ROW() + ROW($AW$466))</f>
        <v>44915</v>
      </c>
      <c r="CX571" s="3" cm="1">
        <f t="array" ref="CX571">INDEX($AX$466:$AX$918, ROWS($AX$466:$AX$918) - ROW() + ROW($AX$466))</f>
        <v>44924</v>
      </c>
      <c r="CY571" s="78" cm="1">
        <f t="array" ref="CY571">INDEX($CU$466:$CU$918, ROWS($CU$466:$CU$918) - ROW() + ROW($CU$466))</f>
        <v>390.2</v>
      </c>
      <c r="DA571">
        <f t="shared" si="69"/>
        <v>-1.8981772470144591</v>
      </c>
      <c r="DB571">
        <f t="shared" si="64"/>
        <v>2</v>
      </c>
      <c r="DC571" t="str">
        <f t="shared" si="80"/>
        <v/>
      </c>
      <c r="DD571" t="str">
        <f t="shared" si="82"/>
        <v/>
      </c>
      <c r="DE571" t="str">
        <f t="shared" si="83"/>
        <v/>
      </c>
      <c r="DF571">
        <v>-1.8280383257690367</v>
      </c>
      <c r="DG571" t="s">
        <v>4485</v>
      </c>
      <c r="DH571" s="200" t="s">
        <v>4485</v>
      </c>
      <c r="DI571" s="212">
        <v>45303</v>
      </c>
      <c r="DJ571" s="49">
        <v>45316</v>
      </c>
      <c r="DK571" s="53">
        <v>459.7</v>
      </c>
      <c r="DM571" s="81" cm="1">
        <f t="array" ref="DM571">INDEX($AW$466:$AW$918, ROWS($AW$466:$AW$918) - ROW() + ROW($AW$466))</f>
        <v>44915</v>
      </c>
      <c r="DN571" s="3" cm="1">
        <f t="array" ref="DN571">INDEX($AX$466:$AX$918, ROWS($AX$466:$AX$918) - ROW() + ROW($AX$466))</f>
        <v>44924</v>
      </c>
      <c r="DO571" s="78" cm="1">
        <f t="array" ref="DO571">INDEX($DK$466:$DK$918, ROWS($DK$466:$DK$918) - ROW() + ROW($DK$466))</f>
        <v>341.35</v>
      </c>
      <c r="DQ571">
        <f t="shared" si="70"/>
        <v>-0.5535324107793087</v>
      </c>
      <c r="DR571">
        <f t="shared" si="65"/>
        <v>2</v>
      </c>
      <c r="DS571" t="str">
        <f t="shared" si="81"/>
        <v/>
      </c>
      <c r="DT571" t="str">
        <f t="shared" si="71"/>
        <v/>
      </c>
      <c r="DU571" t="str">
        <f t="shared" si="72"/>
        <v/>
      </c>
      <c r="DV571">
        <v>-0.77922077922078192</v>
      </c>
      <c r="DW571" t="s">
        <v>4485</v>
      </c>
      <c r="DX571" s="200" t="s">
        <v>4485</v>
      </c>
    </row>
    <row r="572" spans="1:128" ht="15.75" thickBot="1" x14ac:dyDescent="0.3">
      <c r="A572" s="42">
        <v>45302</v>
      </c>
      <c r="B572" s="35">
        <v>45316</v>
      </c>
      <c r="C572" s="36">
        <v>148.55000000000001</v>
      </c>
      <c r="E572" s="81" cm="1">
        <f t="array" ref="E572">INDEX($A$466:$A$918, ROWS($A$466:$A$918) - ROW() + ROW($A$466))</f>
        <v>44916</v>
      </c>
      <c r="F572" s="44" cm="1">
        <f t="array" ref="F572">INDEX($B$466:$B$918, ROWS($B$466:$B$918) - ROW() + ROW($B$466))</f>
        <v>44924</v>
      </c>
      <c r="G572" s="45" cm="1">
        <f t="array" ref="G572">INDEX($C$466:$C$918, ROWS($C$466:$C$918) - ROW() + ROW($C$466))</f>
        <v>177.15</v>
      </c>
      <c r="I572">
        <f t="shared" si="48"/>
        <v>-6.6403162055335931</v>
      </c>
      <c r="J572">
        <f t="shared" si="44"/>
        <v>3</v>
      </c>
      <c r="K572" t="str">
        <f t="shared" si="74"/>
        <v/>
      </c>
      <c r="L572" t="str">
        <f t="shared" si="49"/>
        <v/>
      </c>
      <c r="M572" t="str">
        <f t="shared" si="50"/>
        <v/>
      </c>
      <c r="N572">
        <v>-6.1175847457627182</v>
      </c>
      <c r="O572" t="s">
        <v>4485</v>
      </c>
      <c r="P572" s="200" t="s">
        <v>4485</v>
      </c>
      <c r="Q572" s="35">
        <v>45302</v>
      </c>
      <c r="R572" s="35">
        <v>45316</v>
      </c>
      <c r="S572" s="37">
        <v>36984</v>
      </c>
      <c r="U572" s="81" cm="1">
        <f t="array" ref="U572">INDEX($Q$466:$Q$918, ROWS($Q$466:$Q$918) - ROW() + ROW($Q$466))</f>
        <v>44916</v>
      </c>
      <c r="V572" s="3" cm="1">
        <f t="array" ref="V572">INDEX($R$466:$R$918, ROWS($R$466:$R$918) - ROW() + ROW($R$466))</f>
        <v>44924</v>
      </c>
      <c r="W572" s="78" cm="1">
        <f t="array" ref="W572">INDEX($S$466:$S$918, ROWS($S$466:$S$918) - ROW() + ROW($S$466))</f>
        <v>43418.5</v>
      </c>
      <c r="Y572">
        <f t="shared" si="51"/>
        <v>-0.95704530653166109</v>
      </c>
      <c r="Z572">
        <f t="shared" si="45"/>
        <v>3</v>
      </c>
      <c r="AA572" t="str">
        <f t="shared" si="75"/>
        <v/>
      </c>
      <c r="AB572" t="str">
        <f t="shared" si="52"/>
        <v/>
      </c>
      <c r="AC572" t="str">
        <f t="shared" si="53"/>
        <v/>
      </c>
      <c r="AD572">
        <v>-0.86608362439608877</v>
      </c>
      <c r="AE572" t="s">
        <v>4485</v>
      </c>
      <c r="AF572" s="200" t="s">
        <v>4485</v>
      </c>
      <c r="AG572" s="35">
        <v>45302</v>
      </c>
      <c r="AH572" s="35">
        <v>45316</v>
      </c>
      <c r="AI572" s="36">
        <v>314.35000000000002</v>
      </c>
      <c r="AK572" s="81" cm="1">
        <f t="array" ref="AK572">INDEX($AG$466:$AG$918, ROWS($AG$466:$AG$918) - ROW() + ROW($AG$466))</f>
        <v>44916</v>
      </c>
      <c r="AL572" s="3" cm="1">
        <f t="array" ref="AL572">INDEX($AH$466:$AH$918, ROWS($AH$466:$AH$918) - ROW() + ROW($AH$466))</f>
        <v>44924</v>
      </c>
      <c r="AM572" s="78" cm="1">
        <f t="array" ref="AM572">INDEX($AI$466:$AI$918, ROWS($AI$466:$AI$918) - ROW() + ROW($AI$466))</f>
        <v>168.1</v>
      </c>
      <c r="AO572">
        <f t="shared" si="54"/>
        <v>-1.2048192771084403</v>
      </c>
      <c r="AP572">
        <f t="shared" si="46"/>
        <v>3</v>
      </c>
      <c r="AQ572" t="str">
        <f t="shared" si="76"/>
        <v/>
      </c>
      <c r="AR572" t="str">
        <f t="shared" si="55"/>
        <v/>
      </c>
      <c r="AS572" t="str">
        <f t="shared" si="56"/>
        <v/>
      </c>
      <c r="AT572">
        <v>-3.5653650254668956</v>
      </c>
      <c r="AU572" t="s">
        <v>4485</v>
      </c>
      <c r="AV572" s="200" t="s">
        <v>4485</v>
      </c>
      <c r="AW572" s="35">
        <v>45302</v>
      </c>
      <c r="AX572" s="35">
        <v>45316</v>
      </c>
      <c r="AY572" s="36">
        <v>185.15</v>
      </c>
      <c r="BA572" s="81" cm="1">
        <f t="array" ref="BA572">INDEX($AW$466:$AW$918, ROWS($AW$466:$AW$918) - ROW() + ROW($AW$466))</f>
        <v>44916</v>
      </c>
      <c r="BB572" s="3" cm="1">
        <f t="array" ref="BB572">INDEX($AX$466:$AX$918, ROWS($AX$466:$AX$918) - ROW() + ROW($AX$466))</f>
        <v>44924</v>
      </c>
      <c r="BC572" s="78" cm="1">
        <f t="array" ref="BC572">INDEX($AY$466:$AY$918, ROWS($AY$466:$AY$918) - ROW() + ROW($AY$466))</f>
        <v>99.35</v>
      </c>
      <c r="BE572">
        <f t="shared" si="57"/>
        <v>-2.1182266009852273</v>
      </c>
      <c r="BF572">
        <f t="shared" si="47"/>
        <v>3</v>
      </c>
      <c r="BG572" t="str">
        <f t="shared" si="77"/>
        <v/>
      </c>
      <c r="BH572" t="str">
        <f t="shared" si="58"/>
        <v/>
      </c>
      <c r="BI572" t="str">
        <f t="shared" si="59"/>
        <v/>
      </c>
      <c r="BJ572">
        <v>-5.4328406691570637</v>
      </c>
      <c r="BK572" t="s">
        <v>4485</v>
      </c>
      <c r="BL572" s="200" t="s">
        <v>4485</v>
      </c>
      <c r="BM572" s="212">
        <v>45302</v>
      </c>
      <c r="BN572" s="49">
        <v>45316</v>
      </c>
      <c r="BO572" s="50">
        <v>1434.55</v>
      </c>
      <c r="BQ572" s="81" cm="1">
        <f t="array" ref="BQ572">INDEX($AW$466:$AW$918, ROWS($AW$466:$AW$918) - ROW() + ROW($AW$466))</f>
        <v>44916</v>
      </c>
      <c r="BR572" s="3" cm="1">
        <f t="array" ref="BR572">INDEX($AX$466:$AX$918, ROWS($AX$466:$AX$918) - ROW() + ROW($AX$466))</f>
        <v>44924</v>
      </c>
      <c r="BS572" s="78" cm="1">
        <f t="array" ref="BS572">INDEX($BO$466:$BO$918, ROWS($BO$466:$BO$918) - ROW() + ROW($BO$466))</f>
        <v>1236.55</v>
      </c>
      <c r="BU572">
        <f t="shared" si="66"/>
        <v>-8.0863623499079305E-3</v>
      </c>
      <c r="BV572">
        <f t="shared" si="60"/>
        <v>3</v>
      </c>
      <c r="BW572" t="str">
        <f t="shared" si="78"/>
        <v/>
      </c>
      <c r="BX572" t="str">
        <f t="shared" si="61"/>
        <v/>
      </c>
      <c r="BY572" t="str">
        <f t="shared" si="67"/>
        <v/>
      </c>
      <c r="BZ572">
        <v>-3.5328650801970785</v>
      </c>
      <c r="CA572" t="s">
        <v>4485</v>
      </c>
      <c r="CB572" s="200" t="s">
        <v>4485</v>
      </c>
      <c r="CC572" s="212">
        <v>45302</v>
      </c>
      <c r="CD572" s="49">
        <v>45316</v>
      </c>
      <c r="CE572" s="50">
        <v>2310.0500000000002</v>
      </c>
      <c r="CG572" s="81" cm="1">
        <f t="array" ref="CG572">INDEX($AW$466:$AW$918, ROWS($AW$466:$AW$918) - ROW() + ROW($AW$466))</f>
        <v>44916</v>
      </c>
      <c r="CH572" s="3" cm="1">
        <f t="array" ref="CH572">INDEX($AX$466:$AX$918, ROWS($AX$466:$AX$918) - ROW() + ROW($AX$466))</f>
        <v>44924</v>
      </c>
      <c r="CI572" s="78" cm="1">
        <f t="array" ref="CI572">INDEX($CE$466:$CE$918, ROWS($CE$466:$CE$918) - ROW() + ROW($CE$466))</f>
        <v>1865.15</v>
      </c>
      <c r="CK572">
        <f t="shared" si="73"/>
        <v>0.6882962643057654</v>
      </c>
      <c r="CL572">
        <f t="shared" si="62"/>
        <v>3</v>
      </c>
      <c r="CM572" t="str">
        <f t="shared" si="79"/>
        <v/>
      </c>
      <c r="CN572" t="str">
        <f t="shared" si="63"/>
        <v/>
      </c>
      <c r="CO572" t="str">
        <f t="shared" si="68"/>
        <v/>
      </c>
      <c r="CP572">
        <v>-0.30946422324479966</v>
      </c>
      <c r="CQ572" t="s">
        <v>4485</v>
      </c>
      <c r="CR572" s="200" t="s">
        <v>4485</v>
      </c>
      <c r="CS572" s="212">
        <v>45302</v>
      </c>
      <c r="CT572" s="49">
        <v>45316</v>
      </c>
      <c r="CU572" s="53">
        <v>798.4</v>
      </c>
      <c r="CW572" s="81" cm="1">
        <f t="array" ref="CW572">INDEX($AW$466:$AW$918, ROWS($AW$466:$AW$918) - ROW() + ROW($AW$466))</f>
        <v>44916</v>
      </c>
      <c r="CX572" s="3" cm="1">
        <f t="array" ref="CX572">INDEX($AX$466:$AX$918, ROWS($AX$466:$AX$918) - ROW() + ROW($AX$466))</f>
        <v>44924</v>
      </c>
      <c r="CY572" s="78" cm="1">
        <f t="array" ref="CY572">INDEX($CU$466:$CU$918, ROWS($CU$466:$CU$918) - ROW() + ROW($CU$466))</f>
        <v>381.2</v>
      </c>
      <c r="DA572">
        <f t="shared" si="69"/>
        <v>-2.3065094823167609</v>
      </c>
      <c r="DB572">
        <f t="shared" si="64"/>
        <v>3</v>
      </c>
      <c r="DC572" t="str">
        <f t="shared" si="80"/>
        <v/>
      </c>
      <c r="DD572" t="str">
        <f t="shared" si="82"/>
        <v/>
      </c>
      <c r="DE572" t="str">
        <f t="shared" si="83"/>
        <v/>
      </c>
      <c r="DF572">
        <v>-2.2858610504687387</v>
      </c>
      <c r="DG572" t="s">
        <v>4485</v>
      </c>
      <c r="DH572" s="200" t="s">
        <v>4485</v>
      </c>
      <c r="DI572" s="212">
        <v>45302</v>
      </c>
      <c r="DJ572" s="49">
        <v>45316</v>
      </c>
      <c r="DK572" s="53">
        <v>460.65</v>
      </c>
      <c r="DM572" s="81" cm="1">
        <f t="array" ref="DM572">INDEX($AW$466:$AW$918, ROWS($AW$466:$AW$918) - ROW() + ROW($AW$466))</f>
        <v>44916</v>
      </c>
      <c r="DN572" s="3" cm="1">
        <f t="array" ref="DN572">INDEX($AX$466:$AX$918, ROWS($AX$466:$AX$918) - ROW() + ROW($AX$466))</f>
        <v>44924</v>
      </c>
      <c r="DO572" s="78" cm="1">
        <f t="array" ref="DO572">INDEX($DK$466:$DK$918, ROWS($DK$466:$DK$918) - ROW() + ROW($DK$466))</f>
        <v>334.7</v>
      </c>
      <c r="DQ572">
        <f t="shared" si="70"/>
        <v>-1.9481470631316931</v>
      </c>
      <c r="DR572">
        <f t="shared" si="65"/>
        <v>3</v>
      </c>
      <c r="DS572" t="str">
        <f t="shared" si="81"/>
        <v/>
      </c>
      <c r="DT572" t="str">
        <f t="shared" si="71"/>
        <v/>
      </c>
      <c r="DU572" t="str">
        <f t="shared" si="72"/>
        <v/>
      </c>
      <c r="DV572">
        <v>-2.4750118990956635</v>
      </c>
      <c r="DW572" t="s">
        <v>4485</v>
      </c>
      <c r="DX572" s="200" t="s">
        <v>4485</v>
      </c>
    </row>
    <row r="573" spans="1:128" ht="15.75" thickBot="1" x14ac:dyDescent="0.3">
      <c r="A573" s="42">
        <v>45301</v>
      </c>
      <c r="B573" s="35">
        <v>45316</v>
      </c>
      <c r="C573" s="36">
        <v>146.5</v>
      </c>
      <c r="E573" s="81" cm="1">
        <f t="array" ref="E573">INDEX($A$466:$A$918, ROWS($A$466:$A$918) - ROW() + ROW($A$466))</f>
        <v>44917</v>
      </c>
      <c r="F573" s="44" cm="1">
        <f t="array" ref="F573">INDEX($B$466:$B$918, ROWS($B$466:$B$918) - ROW() + ROW($B$466))</f>
        <v>44924</v>
      </c>
      <c r="G573" s="45" cm="1">
        <f t="array" ref="G573">INDEX($C$466:$C$918, ROWS($C$466:$C$918) - ROW() + ROW($C$466))</f>
        <v>176.95</v>
      </c>
      <c r="I573">
        <f t="shared" si="48"/>
        <v>-0.1128986734405967</v>
      </c>
      <c r="J573">
        <f t="shared" si="44"/>
        <v>4</v>
      </c>
      <c r="K573">
        <f t="shared" si="74"/>
        <v>-10.856423173803533</v>
      </c>
      <c r="L573" t="str">
        <f t="shared" si="49"/>
        <v/>
      </c>
      <c r="M573" t="str">
        <f t="shared" si="50"/>
        <v/>
      </c>
      <c r="N573">
        <v>-0.53596614950634047</v>
      </c>
      <c r="O573">
        <v>-10.77935222672064</v>
      </c>
      <c r="P573" s="200" t="s">
        <v>4485</v>
      </c>
      <c r="Q573" s="35">
        <v>45301</v>
      </c>
      <c r="R573" s="35">
        <v>45316</v>
      </c>
      <c r="S573" s="37">
        <v>37191.599999999999</v>
      </c>
      <c r="U573" s="81" cm="1">
        <f t="array" ref="U573">INDEX($Q$466:$Q$918, ROWS($Q$466:$Q$918) - ROW() + ROW($Q$466))</f>
        <v>44917</v>
      </c>
      <c r="V573" s="3" cm="1">
        <f t="array" ref="V573">INDEX($R$466:$R$918, ROWS($R$466:$R$918) - ROW() + ROW($R$466))</f>
        <v>44924</v>
      </c>
      <c r="W573" s="78" cm="1">
        <f t="array" ref="W573">INDEX($S$466:$S$918, ROWS($S$466:$S$918) - ROW() + ROW($S$466))</f>
        <v>43558.85</v>
      </c>
      <c r="Y573">
        <f t="shared" si="51"/>
        <v>0.32324930617132913</v>
      </c>
      <c r="Z573">
        <f t="shared" si="45"/>
        <v>4</v>
      </c>
      <c r="AA573">
        <f t="shared" si="75"/>
        <v>-1.3530345613196855</v>
      </c>
      <c r="AB573" t="str">
        <f t="shared" si="52"/>
        <v/>
      </c>
      <c r="AC573" t="str">
        <f t="shared" si="53"/>
        <v/>
      </c>
      <c r="AD573">
        <v>0.32319738852810093</v>
      </c>
      <c r="AE573">
        <v>-1.4587567414135714</v>
      </c>
      <c r="AF573" s="200" t="s">
        <v>4485</v>
      </c>
      <c r="AG573" s="35">
        <v>45301</v>
      </c>
      <c r="AH573" s="35">
        <v>45316</v>
      </c>
      <c r="AI573" s="36">
        <v>314.05</v>
      </c>
      <c r="AK573" s="81" cm="1">
        <f t="array" ref="AK573">INDEX($AG$466:$AG$918, ROWS($AG$466:$AG$918) - ROW() + ROW($AG$466))</f>
        <v>44917</v>
      </c>
      <c r="AL573" s="3" cm="1">
        <f t="array" ref="AL573">INDEX($AH$466:$AH$918, ROWS($AH$466:$AH$918) - ROW() + ROW($AH$466))</f>
        <v>44924</v>
      </c>
      <c r="AM573" s="78" cm="1">
        <f t="array" ref="AM573">INDEX($AI$466:$AI$918, ROWS($AI$466:$AI$918) - ROW() + ROW($AI$466))</f>
        <v>166.2</v>
      </c>
      <c r="AO573">
        <f t="shared" si="54"/>
        <v>-1.1302795954788849</v>
      </c>
      <c r="AP573">
        <f t="shared" si="46"/>
        <v>4</v>
      </c>
      <c r="AQ573">
        <f t="shared" si="76"/>
        <v>-3.7079953650057971</v>
      </c>
      <c r="AR573" t="str">
        <f t="shared" si="55"/>
        <v/>
      </c>
      <c r="AS573" t="str">
        <f t="shared" si="56"/>
        <v/>
      </c>
      <c r="AT573">
        <v>-3.5651408450704198</v>
      </c>
      <c r="AU573">
        <v>-4.2395104895104962</v>
      </c>
      <c r="AV573" s="200" t="s">
        <v>4485</v>
      </c>
      <c r="AW573" s="35">
        <v>45301</v>
      </c>
      <c r="AX573" s="35">
        <v>45316</v>
      </c>
      <c r="AY573" s="36">
        <v>186.5</v>
      </c>
      <c r="BA573" s="81" cm="1">
        <f t="array" ref="BA573">INDEX($AW$466:$AW$918, ROWS($AW$466:$AW$918) - ROW() + ROW($AW$466))</f>
        <v>44917</v>
      </c>
      <c r="BB573" s="3" cm="1">
        <f t="array" ref="BB573">INDEX($AX$466:$AX$918, ROWS($AX$466:$AX$918) - ROW() + ROW($AX$466))</f>
        <v>44924</v>
      </c>
      <c r="BC573" s="78" cm="1">
        <f t="array" ref="BC573">INDEX($AY$466:$AY$918, ROWS($AY$466:$AY$918) - ROW() + ROW($AY$466))</f>
        <v>98.55</v>
      </c>
      <c r="BE573">
        <f t="shared" si="57"/>
        <v>-0.80523402113739029</v>
      </c>
      <c r="BF573">
        <f t="shared" si="47"/>
        <v>4</v>
      </c>
      <c r="BG573">
        <f t="shared" si="77"/>
        <v>-4.9662487945998128</v>
      </c>
      <c r="BH573" t="str">
        <f t="shared" si="58"/>
        <v/>
      </c>
      <c r="BI573" t="str">
        <f t="shared" si="59"/>
        <v/>
      </c>
      <c r="BJ573">
        <v>-3.7097466723915882</v>
      </c>
      <c r="BK573">
        <v>-8.9484368656110469</v>
      </c>
      <c r="BL573" s="200" t="s">
        <v>4485</v>
      </c>
      <c r="BM573" s="212">
        <v>45301</v>
      </c>
      <c r="BN573" s="49">
        <v>45316</v>
      </c>
      <c r="BO573" s="50">
        <v>1458.75</v>
      </c>
      <c r="BQ573" s="81" cm="1">
        <f t="array" ref="BQ573">INDEX($AW$466:$AW$918, ROWS($AW$466:$AW$918) - ROW() + ROW($AW$466))</f>
        <v>44917</v>
      </c>
      <c r="BR573" s="3" cm="1">
        <f t="array" ref="BR573">INDEX($AX$466:$AX$918, ROWS($AX$466:$AX$918) - ROW() + ROW($AX$466))</f>
        <v>44924</v>
      </c>
      <c r="BS573" s="78" cm="1">
        <f t="array" ref="BS573">INDEX($BO$466:$BO$918, ROWS($BO$466:$BO$918) - ROW() + ROW($BO$466))</f>
        <v>1245.7</v>
      </c>
      <c r="BU573">
        <f t="shared" si="66"/>
        <v>0.73996199102341931</v>
      </c>
      <c r="BV573">
        <f t="shared" si="60"/>
        <v>4</v>
      </c>
      <c r="BW573">
        <f t="shared" si="78"/>
        <v>-2.5045002739297173</v>
      </c>
      <c r="BX573" t="str">
        <f t="shared" si="61"/>
        <v/>
      </c>
      <c r="BY573" t="str">
        <f t="shared" si="67"/>
        <v/>
      </c>
      <c r="BZ573">
        <v>-2.1734405564007826</v>
      </c>
      <c r="CA573">
        <v>-0.67306631358268887</v>
      </c>
      <c r="CB573" s="200" t="s">
        <v>4485</v>
      </c>
      <c r="CC573" s="212">
        <v>45301</v>
      </c>
      <c r="CD573" s="49">
        <v>45316</v>
      </c>
      <c r="CE573" s="50">
        <v>2294.85</v>
      </c>
      <c r="CG573" s="81" cm="1">
        <f t="array" ref="CG573">INDEX($AW$466:$AW$918, ROWS($AW$466:$AW$918) - ROW() + ROW($AW$466))</f>
        <v>44917</v>
      </c>
      <c r="CH573" s="3" cm="1">
        <f t="array" ref="CH573">INDEX($AX$466:$AX$918, ROWS($AX$466:$AX$918) - ROW() + ROW($AX$466))</f>
        <v>44924</v>
      </c>
      <c r="CI573" s="78" cm="1">
        <f t="array" ref="CI573">INDEX($CE$466:$CE$918, ROWS($CE$466:$CE$918) - ROW() + ROW($CE$466))</f>
        <v>1775.8</v>
      </c>
      <c r="CK573">
        <f t="shared" si="73"/>
        <v>-4.7904994236388569</v>
      </c>
      <c r="CL573">
        <f t="shared" si="62"/>
        <v>4</v>
      </c>
      <c r="CM573">
        <f t="shared" si="79"/>
        <v>-4.503777795703261</v>
      </c>
      <c r="CN573" t="str">
        <f t="shared" si="63"/>
        <v/>
      </c>
      <c r="CO573" t="str">
        <f t="shared" si="68"/>
        <v/>
      </c>
      <c r="CP573">
        <v>0.3104248771797225</v>
      </c>
      <c r="CQ573">
        <v>-1.4480070013525317</v>
      </c>
      <c r="CR573" s="200" t="s">
        <v>4485</v>
      </c>
      <c r="CS573" s="212">
        <v>45301</v>
      </c>
      <c r="CT573" s="49">
        <v>45316</v>
      </c>
      <c r="CU573" s="53">
        <v>798.4</v>
      </c>
      <c r="CW573" s="81" cm="1">
        <f t="array" ref="CW573">INDEX($AW$466:$AW$918, ROWS($AW$466:$AW$918) - ROW() + ROW($AW$466))</f>
        <v>44917</v>
      </c>
      <c r="CX573" s="3" cm="1">
        <f t="array" ref="CX573">INDEX($AX$466:$AX$918, ROWS($AX$466:$AX$918) - ROW() + ROW($AX$466))</f>
        <v>44924</v>
      </c>
      <c r="CY573" s="78" cm="1">
        <f t="array" ref="CY573">INDEX($CU$466:$CU$918, ROWS($CU$466:$CU$918) - ROW() + ROW($CU$466))</f>
        <v>378.7</v>
      </c>
      <c r="DA573">
        <f t="shared" si="69"/>
        <v>-0.65582371458551936</v>
      </c>
      <c r="DB573">
        <f t="shared" si="64"/>
        <v>4</v>
      </c>
      <c r="DC573">
        <f t="shared" si="80"/>
        <v>-5.5493203641351787</v>
      </c>
      <c r="DD573" t="str">
        <f t="shared" si="82"/>
        <v/>
      </c>
      <c r="DE573" t="str">
        <f t="shared" si="83"/>
        <v/>
      </c>
      <c r="DF573">
        <v>-0.68340123537914732</v>
      </c>
      <c r="DG573">
        <v>-5.4665999499624629</v>
      </c>
      <c r="DH573" s="200" t="s">
        <v>4485</v>
      </c>
      <c r="DI573" s="212">
        <v>45301</v>
      </c>
      <c r="DJ573" s="49">
        <v>45316</v>
      </c>
      <c r="DK573" s="53">
        <v>452.5</v>
      </c>
      <c r="DM573" s="81" cm="1">
        <f t="array" ref="DM573">INDEX($AW$466:$AW$918, ROWS($AW$466:$AW$918) - ROW() + ROW($AW$466))</f>
        <v>44917</v>
      </c>
      <c r="DN573" s="3" cm="1">
        <f t="array" ref="DN573">INDEX($AX$466:$AX$918, ROWS($AX$466:$AX$918) - ROW() + ROW($AX$466))</f>
        <v>44924</v>
      </c>
      <c r="DO573" s="78" cm="1">
        <f t="array" ref="DO573">INDEX($DK$466:$DK$918, ROWS($DK$466:$DK$918) - ROW() + ROW($DK$466))</f>
        <v>328.45</v>
      </c>
      <c r="DQ573">
        <f t="shared" si="70"/>
        <v>-1.8673438900507919</v>
      </c>
      <c r="DR573">
        <f t="shared" si="65"/>
        <v>4</v>
      </c>
      <c r="DS573">
        <f t="shared" si="81"/>
        <v>-6.1303229494141149</v>
      </c>
      <c r="DT573" t="str">
        <f t="shared" si="71"/>
        <v/>
      </c>
      <c r="DU573" t="str">
        <f t="shared" si="72"/>
        <v/>
      </c>
      <c r="DV573">
        <v>-0.90287945339189579</v>
      </c>
      <c r="DW573">
        <v>-4.6713615023474127</v>
      </c>
      <c r="DX573" s="200" t="s">
        <v>4485</v>
      </c>
    </row>
    <row r="574" spans="1:128" ht="15.75" thickBot="1" x14ac:dyDescent="0.3">
      <c r="A574" s="42">
        <v>45300</v>
      </c>
      <c r="B574" s="35">
        <v>45316</v>
      </c>
      <c r="C574" s="36">
        <v>149.35</v>
      </c>
      <c r="E574" s="81" cm="1">
        <f t="array" ref="E574">INDEX($A$466:$A$918, ROWS($A$466:$A$918) - ROW() + ROW($A$466))</f>
        <v>44918</v>
      </c>
      <c r="F574" s="44" cm="1">
        <f t="array" ref="F574">INDEX($B$466:$B$918, ROWS($B$466:$B$918) - ROW() + ROW($B$466))</f>
        <v>44924</v>
      </c>
      <c r="G574" s="45" cm="1">
        <f t="array" ref="G574">INDEX($C$466:$C$918, ROWS($C$466:$C$918) - ROW() + ROW($C$466))</f>
        <v>166.15</v>
      </c>
      <c r="I574">
        <f t="shared" si="48"/>
        <v>-6.1034190449279366</v>
      </c>
      <c r="J574">
        <f t="shared" si="44"/>
        <v>5</v>
      </c>
      <c r="K574" t="str">
        <f t="shared" si="74"/>
        <v/>
      </c>
      <c r="L574" t="str">
        <f t="shared" si="49"/>
        <v/>
      </c>
      <c r="M574" t="str">
        <f t="shared" si="50"/>
        <v/>
      </c>
      <c r="N574">
        <v>-6.0975609756097562</v>
      </c>
      <c r="O574" t="s">
        <v>4485</v>
      </c>
      <c r="P574" s="200" t="s">
        <v>4485</v>
      </c>
      <c r="Q574" s="35">
        <v>45300</v>
      </c>
      <c r="R574" s="35">
        <v>45316</v>
      </c>
      <c r="S574" s="37">
        <v>36577.550000000003</v>
      </c>
      <c r="U574" s="81" cm="1">
        <f t="array" ref="U574">INDEX($Q$466:$Q$918, ROWS($Q$466:$Q$918) - ROW() + ROW($Q$466))</f>
        <v>44918</v>
      </c>
      <c r="V574" s="3" cm="1">
        <f t="array" ref="V574">INDEX($R$466:$R$918, ROWS($R$466:$R$918) - ROW() + ROW($R$466))</f>
        <v>44924</v>
      </c>
      <c r="W574" s="78" cm="1">
        <f t="array" ref="W574">INDEX($S$466:$S$918, ROWS($S$466:$S$918) - ROW() + ROW($S$466))</f>
        <v>43033.1</v>
      </c>
      <c r="Y574">
        <f t="shared" si="51"/>
        <v>-1.2069877877859494</v>
      </c>
      <c r="Z574">
        <f t="shared" si="45"/>
        <v>5</v>
      </c>
      <c r="AA574" t="str">
        <f t="shared" si="75"/>
        <v/>
      </c>
      <c r="AB574" t="str">
        <f t="shared" si="52"/>
        <v/>
      </c>
      <c r="AC574" t="str">
        <f t="shared" si="53"/>
        <v/>
      </c>
      <c r="AD574">
        <v>-0.83822827922968268</v>
      </c>
      <c r="AE574" t="s">
        <v>4485</v>
      </c>
      <c r="AF574" s="200" t="s">
        <v>4485</v>
      </c>
      <c r="AG574" s="35">
        <v>45300</v>
      </c>
      <c r="AH574" s="35">
        <v>45316</v>
      </c>
      <c r="AI574" s="36">
        <v>320.05</v>
      </c>
      <c r="AK574" s="81" cm="1">
        <f t="array" ref="AK574">INDEX($AG$466:$AG$918, ROWS($AG$466:$AG$918) - ROW() + ROW($AG$466))</f>
        <v>44918</v>
      </c>
      <c r="AL574" s="3" cm="1">
        <f t="array" ref="AL574">INDEX($AH$466:$AH$918, ROWS($AH$466:$AH$918) - ROW() + ROW($AH$466))</f>
        <v>44924</v>
      </c>
      <c r="AM574" s="78" cm="1">
        <f t="array" ref="AM574">INDEX($AI$466:$AI$918, ROWS($AI$466:$AI$918) - ROW() + ROW($AI$466))</f>
        <v>163.19999999999999</v>
      </c>
      <c r="AO574">
        <f t="shared" si="54"/>
        <v>-1.8050541516245486</v>
      </c>
      <c r="AP574">
        <f t="shared" si="46"/>
        <v>5</v>
      </c>
      <c r="AQ574" t="str">
        <f t="shared" si="76"/>
        <v/>
      </c>
      <c r="AR574" t="str">
        <f t="shared" si="55"/>
        <v/>
      </c>
      <c r="AS574" t="str">
        <f t="shared" si="56"/>
        <v/>
      </c>
      <c r="AT574">
        <v>-3.8795070743952533</v>
      </c>
      <c r="AU574" t="s">
        <v>4485</v>
      </c>
      <c r="AV574" s="200" t="s">
        <v>4485</v>
      </c>
      <c r="AW574" s="35">
        <v>45300</v>
      </c>
      <c r="AX574" s="35">
        <v>45316</v>
      </c>
      <c r="AY574" s="36">
        <v>185.5</v>
      </c>
      <c r="BA574" s="81" cm="1">
        <f t="array" ref="BA574">INDEX($AW$466:$AW$918, ROWS($AW$466:$AW$918) - ROW() + ROW($AW$466))</f>
        <v>44918</v>
      </c>
      <c r="BB574" s="3" cm="1">
        <f t="array" ref="BB574">INDEX($AX$466:$AX$918, ROWS($AX$466:$AX$918) - ROW() + ROW($AX$466))</f>
        <v>44924</v>
      </c>
      <c r="BC574" s="78" cm="1">
        <f t="array" ref="BC574">INDEX($AY$466:$AY$918, ROWS($AY$466:$AY$918) - ROW() + ROW($AY$466))</f>
        <v>96.45</v>
      </c>
      <c r="BE574">
        <f t="shared" si="57"/>
        <v>-2.1308980213089743</v>
      </c>
      <c r="BF574">
        <f t="shared" si="47"/>
        <v>5</v>
      </c>
      <c r="BG574" t="str">
        <f t="shared" si="77"/>
        <v/>
      </c>
      <c r="BH574" t="str">
        <f t="shared" si="58"/>
        <v/>
      </c>
      <c r="BI574" t="str">
        <f t="shared" si="59"/>
        <v/>
      </c>
      <c r="BJ574">
        <v>-9.4934451083563651</v>
      </c>
      <c r="BK574" t="s">
        <v>4485</v>
      </c>
      <c r="BL574" s="200" t="s">
        <v>4485</v>
      </c>
      <c r="BM574" s="212">
        <v>45300</v>
      </c>
      <c r="BN574" s="49">
        <v>45316</v>
      </c>
      <c r="BO574" s="50">
        <v>1456.25</v>
      </c>
      <c r="BQ574" s="81" cm="1">
        <f t="array" ref="BQ574">INDEX($AW$466:$AW$918, ROWS($AW$466:$AW$918) - ROW() + ROW($AW$466))</f>
        <v>44918</v>
      </c>
      <c r="BR574" s="3" cm="1">
        <f t="array" ref="BR574">INDEX($AX$466:$AX$918, ROWS($AX$466:$AX$918) - ROW() + ROW($AX$466))</f>
        <v>44924</v>
      </c>
      <c r="BS574" s="78" cm="1">
        <f t="array" ref="BS574">INDEX($BO$466:$BO$918, ROWS($BO$466:$BO$918) - ROW() + ROW($BO$466))</f>
        <v>1224.3</v>
      </c>
      <c r="BU574">
        <f t="shared" si="66"/>
        <v>-1.7179096090551571</v>
      </c>
      <c r="BV574">
        <f t="shared" si="60"/>
        <v>5</v>
      </c>
      <c r="BW574" t="str">
        <f t="shared" si="78"/>
        <v/>
      </c>
      <c r="BX574" t="str">
        <f t="shared" si="61"/>
        <v/>
      </c>
      <c r="BY574" t="str">
        <f t="shared" si="67"/>
        <v/>
      </c>
      <c r="BZ574">
        <v>-2.399466785158856</v>
      </c>
      <c r="CA574" t="s">
        <v>4485</v>
      </c>
      <c r="CB574" s="200" t="s">
        <v>4485</v>
      </c>
      <c r="CC574" s="212">
        <v>45300</v>
      </c>
      <c r="CD574" s="49">
        <v>45316</v>
      </c>
      <c r="CE574" s="50">
        <v>2317</v>
      </c>
      <c r="CG574" s="81" cm="1">
        <f t="array" ref="CG574">INDEX($AW$466:$AW$918, ROWS($AW$466:$AW$918) - ROW() + ROW($AW$466))</f>
        <v>44918</v>
      </c>
      <c r="CH574" s="3" cm="1">
        <f t="array" ref="CH574">INDEX($AX$466:$AX$918, ROWS($AX$466:$AX$918) - ROW() + ROW($AX$466))</f>
        <v>44924</v>
      </c>
      <c r="CI574" s="78" cm="1">
        <f t="array" ref="CI574">INDEX($CE$466:$CE$918, ROWS($CE$466:$CE$918) - ROW() + ROW($CE$466))</f>
        <v>1815.05</v>
      </c>
      <c r="CK574">
        <f t="shared" si="73"/>
        <v>2.2102714269624957</v>
      </c>
      <c r="CL574">
        <f t="shared" si="62"/>
        <v>5</v>
      </c>
      <c r="CM574" t="str">
        <f t="shared" si="79"/>
        <v/>
      </c>
      <c r="CN574" t="str">
        <f t="shared" si="63"/>
        <v/>
      </c>
      <c r="CO574" t="str">
        <f t="shared" si="68"/>
        <v/>
      </c>
      <c r="CP574">
        <v>-4.711929173057773</v>
      </c>
      <c r="CQ574" t="s">
        <v>4485</v>
      </c>
      <c r="CR574" s="200" t="s">
        <v>4485</v>
      </c>
      <c r="CS574" s="212">
        <v>45300</v>
      </c>
      <c r="CT574" s="49">
        <v>45316</v>
      </c>
      <c r="CU574" s="53">
        <v>792.3</v>
      </c>
      <c r="CW574" s="81" cm="1">
        <f t="array" ref="CW574">INDEX($AW$466:$AW$918, ROWS($AW$466:$AW$918) - ROW() + ROW($AW$466))</f>
        <v>44918</v>
      </c>
      <c r="CX574" s="3" cm="1">
        <f t="array" ref="CX574">INDEX($AX$466:$AX$918, ROWS($AX$466:$AX$918) - ROW() + ROW($AX$466))</f>
        <v>44924</v>
      </c>
      <c r="CY574" s="78" cm="1">
        <f t="array" ref="CY574">INDEX($CU$466:$CU$918, ROWS($CU$466:$CU$918) - ROW() + ROW($CU$466))</f>
        <v>357.15</v>
      </c>
      <c r="DA574">
        <f t="shared" si="69"/>
        <v>-5.6905202006865618</v>
      </c>
      <c r="DB574">
        <f t="shared" si="64"/>
        <v>5</v>
      </c>
      <c r="DC574" t="str">
        <f t="shared" si="80"/>
        <v/>
      </c>
      <c r="DD574" t="str">
        <f t="shared" si="82"/>
        <v/>
      </c>
      <c r="DE574" t="str">
        <f t="shared" si="83"/>
        <v/>
      </c>
      <c r="DF574">
        <v>-5.5180627233029034</v>
      </c>
      <c r="DG574" t="s">
        <v>4485</v>
      </c>
      <c r="DH574" s="200" t="s">
        <v>4485</v>
      </c>
      <c r="DI574" s="212">
        <v>45300</v>
      </c>
      <c r="DJ574" s="49">
        <v>45316</v>
      </c>
      <c r="DK574" s="53">
        <v>461.25</v>
      </c>
      <c r="DM574" s="81" cm="1">
        <f t="array" ref="DM574">INDEX($AW$466:$AW$918, ROWS($AW$466:$AW$918) - ROW() + ROW($AW$466))</f>
        <v>44918</v>
      </c>
      <c r="DN574" s="3" cm="1">
        <f t="array" ref="DN574">INDEX($AX$466:$AX$918, ROWS($AX$466:$AX$918) - ROW() + ROW($AX$466))</f>
        <v>44924</v>
      </c>
      <c r="DO574" s="78" cm="1">
        <f t="array" ref="DO574">INDEX($DK$466:$DK$918, ROWS($DK$466:$DK$918) - ROW() + ROW($DK$466))</f>
        <v>325.05</v>
      </c>
      <c r="DQ574">
        <f t="shared" si="70"/>
        <v>-1.0351651697366349</v>
      </c>
      <c r="DR574">
        <f t="shared" si="65"/>
        <v>5</v>
      </c>
      <c r="DS574" t="str">
        <f t="shared" si="81"/>
        <v/>
      </c>
      <c r="DT574" t="str">
        <f t="shared" si="71"/>
        <v/>
      </c>
      <c r="DU574" t="str">
        <f t="shared" si="72"/>
        <v/>
      </c>
      <c r="DV574">
        <v>-2.0930805220389064</v>
      </c>
      <c r="DW574" t="s">
        <v>4485</v>
      </c>
      <c r="DX574" s="200" t="s">
        <v>4485</v>
      </c>
    </row>
    <row r="575" spans="1:128" ht="15.75" thickBot="1" x14ac:dyDescent="0.3">
      <c r="A575" s="42">
        <v>45299</v>
      </c>
      <c r="B575" s="35">
        <v>45316</v>
      </c>
      <c r="C575" s="36">
        <v>149.65</v>
      </c>
      <c r="E575" s="81" cm="1">
        <f t="array" ref="E575">INDEX($A$466:$A$918, ROWS($A$466:$A$918) - ROW() + ROW($A$466))</f>
        <v>44921</v>
      </c>
      <c r="F575" s="44" cm="1">
        <f t="array" ref="F575">INDEX($B$466:$B$918, ROWS($B$466:$B$918) - ROW() + ROW($B$466))</f>
        <v>44924</v>
      </c>
      <c r="G575" s="45" cm="1">
        <f t="array" ref="G575">INDEX($C$466:$C$918, ROWS($C$466:$C$918) - ROW() + ROW($C$466))</f>
        <v>175.8</v>
      </c>
      <c r="I575">
        <f t="shared" si="48"/>
        <v>5.8080048149262744</v>
      </c>
      <c r="J575">
        <f t="shared" si="44"/>
        <v>1</v>
      </c>
      <c r="K575" t="str">
        <f t="shared" si="74"/>
        <v/>
      </c>
      <c r="L575" t="str">
        <f t="shared" si="49"/>
        <v/>
      </c>
      <c r="M575" t="str">
        <f t="shared" si="50"/>
        <v/>
      </c>
      <c r="N575">
        <v>6.2820900030202216</v>
      </c>
      <c r="O575" t="s">
        <v>4485</v>
      </c>
      <c r="P575" s="200" t="s">
        <v>4485</v>
      </c>
      <c r="Q575" s="35">
        <v>45299</v>
      </c>
      <c r="R575" s="35">
        <v>45316</v>
      </c>
      <c r="S575" s="37">
        <v>37758.449999999997</v>
      </c>
      <c r="U575" s="81" cm="1">
        <f t="array" ref="U575">INDEX($Q$466:$Q$918, ROWS($Q$466:$Q$918) - ROW() + ROW($Q$466))</f>
        <v>44921</v>
      </c>
      <c r="V575" s="3" cm="1">
        <f t="array" ref="V575">INDEX($R$466:$R$918, ROWS($R$466:$R$918) - ROW() + ROW($R$466))</f>
        <v>44924</v>
      </c>
      <c r="W575" s="78" cm="1">
        <f t="array" ref="W575">INDEX($S$466:$S$918, ROWS($S$466:$S$918) - ROW() + ROW($S$466))</f>
        <v>43665.05</v>
      </c>
      <c r="Y575">
        <f t="shared" si="51"/>
        <v>1.468520743334792</v>
      </c>
      <c r="Z575">
        <f t="shared" si="45"/>
        <v>1</v>
      </c>
      <c r="AA575" t="str">
        <f t="shared" si="75"/>
        <v/>
      </c>
      <c r="AB575" t="str">
        <f t="shared" si="52"/>
        <v/>
      </c>
      <c r="AC575" t="str">
        <f t="shared" si="53"/>
        <v/>
      </c>
      <c r="AD575">
        <v>1.2058650263122153</v>
      </c>
      <c r="AE575" t="s">
        <v>4485</v>
      </c>
      <c r="AF575" s="200" t="s">
        <v>4485</v>
      </c>
      <c r="AG575" s="35">
        <v>45299</v>
      </c>
      <c r="AH575" s="35">
        <v>45316</v>
      </c>
      <c r="AI575" s="36">
        <v>317.14999999999998</v>
      </c>
      <c r="AK575" s="81" cm="1">
        <f t="array" ref="AK575">INDEX($AG$466:$AG$918, ROWS($AG$466:$AG$918) - ROW() + ROW($AG$466))</f>
        <v>44921</v>
      </c>
      <c r="AL575" s="3" cm="1">
        <f t="array" ref="AL575">INDEX($AH$466:$AH$918, ROWS($AH$466:$AH$918) - ROW() + ROW($AH$466))</f>
        <v>44924</v>
      </c>
      <c r="AM575" s="78" cm="1">
        <f t="array" ref="AM575">INDEX($AI$466:$AI$918, ROWS($AI$466:$AI$918) - ROW() + ROW($AI$466))</f>
        <v>165.85</v>
      </c>
      <c r="AO575">
        <f t="shared" si="54"/>
        <v>1.6237745098039251</v>
      </c>
      <c r="AP575">
        <f t="shared" si="46"/>
        <v>1</v>
      </c>
      <c r="AQ575" t="str">
        <f t="shared" si="76"/>
        <v/>
      </c>
      <c r="AR575" t="str">
        <f t="shared" si="55"/>
        <v/>
      </c>
      <c r="AS575" t="str">
        <f t="shared" si="56"/>
        <v/>
      </c>
      <c r="AT575">
        <v>0</v>
      </c>
      <c r="AU575" t="s">
        <v>4485</v>
      </c>
      <c r="AV575" s="200" t="s">
        <v>4485</v>
      </c>
      <c r="AW575" s="35">
        <v>45299</v>
      </c>
      <c r="AX575" s="35">
        <v>45316</v>
      </c>
      <c r="AY575" s="36">
        <v>184.6</v>
      </c>
      <c r="BA575" s="81" cm="1">
        <f t="array" ref="BA575">INDEX($AW$466:$AW$918, ROWS($AW$466:$AW$918) - ROW() + ROW($AW$466))</f>
        <v>44921</v>
      </c>
      <c r="BB575" s="3" cm="1">
        <f t="array" ref="BB575">INDEX($AX$466:$AX$918, ROWS($AX$466:$AX$918) - ROW() + ROW($AX$466))</f>
        <v>44924</v>
      </c>
      <c r="BC575" s="78" cm="1">
        <f t="array" ref="BC575">INDEX($AY$466:$AY$918, ROWS($AY$466:$AY$918) - ROW() + ROW($AY$466))</f>
        <v>99.2</v>
      </c>
      <c r="BE575">
        <f t="shared" si="57"/>
        <v>2.8512182477967856</v>
      </c>
      <c r="BF575">
        <f t="shared" si="47"/>
        <v>1</v>
      </c>
      <c r="BG575" t="str">
        <f t="shared" si="77"/>
        <v/>
      </c>
      <c r="BH575" t="str">
        <f t="shared" si="58"/>
        <v/>
      </c>
      <c r="BI575" t="str">
        <f t="shared" si="59"/>
        <v/>
      </c>
      <c r="BJ575">
        <v>2.6801990441937167</v>
      </c>
      <c r="BK575" t="s">
        <v>4485</v>
      </c>
      <c r="BL575" s="200" t="s">
        <v>4485</v>
      </c>
      <c r="BM575" s="212">
        <v>45299</v>
      </c>
      <c r="BN575" s="49">
        <v>45316</v>
      </c>
      <c r="BO575" s="50">
        <v>1427.25</v>
      </c>
      <c r="BQ575" s="81" cm="1">
        <f t="array" ref="BQ575">INDEX($AW$466:$AW$918, ROWS($AW$466:$AW$918) - ROW() + ROW($AW$466))</f>
        <v>44921</v>
      </c>
      <c r="BR575" s="3" cm="1">
        <f t="array" ref="BR575">INDEX($AX$466:$AX$918, ROWS($AX$466:$AX$918) - ROW() + ROW($AX$466))</f>
        <v>44924</v>
      </c>
      <c r="BS575" s="78" cm="1">
        <f t="array" ref="BS575">INDEX($BO$466:$BO$918, ROWS($BO$466:$BO$918) - ROW() + ROW($BO$466))</f>
        <v>1243.45</v>
      </c>
      <c r="BU575">
        <f t="shared" si="66"/>
        <v>1.5641591113289302</v>
      </c>
      <c r="BV575">
        <f t="shared" si="60"/>
        <v>1</v>
      </c>
      <c r="BW575" t="str">
        <f t="shared" si="78"/>
        <v/>
      </c>
      <c r="BX575" t="str">
        <f t="shared" si="61"/>
        <v/>
      </c>
      <c r="BY575" t="str">
        <f t="shared" si="67"/>
        <v/>
      </c>
      <c r="BZ575">
        <v>4.0063737764625458</v>
      </c>
      <c r="CA575" t="s">
        <v>4485</v>
      </c>
      <c r="CB575" s="200" t="s">
        <v>4485</v>
      </c>
      <c r="CC575" s="212">
        <v>45299</v>
      </c>
      <c r="CD575" s="49">
        <v>45316</v>
      </c>
      <c r="CE575" s="50">
        <v>2336.65</v>
      </c>
      <c r="CG575" s="81" cm="1">
        <f t="array" ref="CG575">INDEX($AW$466:$AW$918, ROWS($AW$466:$AW$918) - ROW() + ROW($AW$466))</f>
        <v>44921</v>
      </c>
      <c r="CH575" s="3" cm="1">
        <f t="array" ref="CH575">INDEX($AX$466:$AX$918, ROWS($AX$466:$AX$918) - ROW() + ROW($AX$466))</f>
        <v>44924</v>
      </c>
      <c r="CI575" s="78" cm="1">
        <f t="array" ref="CI575">INDEX($CE$466:$CE$918, ROWS($CE$466:$CE$918) - ROW() + ROW($CE$466))</f>
        <v>1862.45</v>
      </c>
      <c r="CK575">
        <f t="shared" si="73"/>
        <v>2.6114983058318004</v>
      </c>
      <c r="CL575">
        <f t="shared" si="62"/>
        <v>1</v>
      </c>
      <c r="CM575" t="str">
        <f t="shared" si="79"/>
        <v/>
      </c>
      <c r="CN575" t="str">
        <f t="shared" si="63"/>
        <v/>
      </c>
      <c r="CO575" t="str">
        <f t="shared" si="68"/>
        <v/>
      </c>
      <c r="CP575">
        <v>2.3467946907653179</v>
      </c>
      <c r="CQ575" t="s">
        <v>4485</v>
      </c>
      <c r="CR575" s="200" t="s">
        <v>4485</v>
      </c>
      <c r="CS575" s="212">
        <v>45299</v>
      </c>
      <c r="CT575" s="49">
        <v>45316</v>
      </c>
      <c r="CU575" s="53">
        <v>760.75</v>
      </c>
      <c r="CW575" s="81" cm="1">
        <f t="array" ref="CW575">INDEX($AW$466:$AW$918, ROWS($AW$466:$AW$918) - ROW() + ROW($AW$466))</f>
        <v>44921</v>
      </c>
      <c r="CX575" s="3" cm="1">
        <f t="array" ref="CX575">INDEX($AX$466:$AX$918, ROWS($AX$466:$AX$918) - ROW() + ROW($AX$466))</f>
        <v>44924</v>
      </c>
      <c r="CY575" s="78" cm="1">
        <f t="array" ref="CY575">INDEX($CU$466:$CU$918, ROWS($CU$466:$CU$918) - ROW() + ROW($CU$466))</f>
        <v>370.35</v>
      </c>
      <c r="DA575">
        <f t="shared" si="69"/>
        <v>3.6959260814783832</v>
      </c>
      <c r="DB575">
        <f t="shared" si="64"/>
        <v>1</v>
      </c>
      <c r="DC575" t="str">
        <f t="shared" si="80"/>
        <v/>
      </c>
      <c r="DD575" t="str">
        <f t="shared" si="82"/>
        <v/>
      </c>
      <c r="DE575" t="str">
        <f t="shared" si="83"/>
        <v/>
      </c>
      <c r="DF575">
        <v>3.8515406162464987</v>
      </c>
      <c r="DG575" t="s">
        <v>4485</v>
      </c>
      <c r="DH575" s="200" t="s">
        <v>4485</v>
      </c>
      <c r="DI575" s="212">
        <v>45299</v>
      </c>
      <c r="DJ575" s="49">
        <v>45316</v>
      </c>
      <c r="DK575" s="53">
        <v>457.15</v>
      </c>
      <c r="DM575" s="81" cm="1">
        <f t="array" ref="DM575">INDEX($AW$466:$AW$918, ROWS($AW$466:$AW$918) - ROW() + ROW($AW$466))</f>
        <v>44921</v>
      </c>
      <c r="DN575" s="3" cm="1">
        <f t="array" ref="DN575">INDEX($AX$466:$AX$918, ROWS($AX$466:$AX$918) - ROW() + ROW($AX$466))</f>
        <v>44924</v>
      </c>
      <c r="DO575" s="78" cm="1">
        <f t="array" ref="DO575">INDEX($DK$466:$DK$918, ROWS($DK$466:$DK$918) - ROW() + ROW($DK$466))</f>
        <v>325.3</v>
      </c>
      <c r="DQ575">
        <f t="shared" si="70"/>
        <v>7.691124442393478E-2</v>
      </c>
      <c r="DR575">
        <f t="shared" si="65"/>
        <v>1</v>
      </c>
      <c r="DS575" t="str">
        <f t="shared" si="81"/>
        <v/>
      </c>
      <c r="DT575" t="str">
        <f t="shared" si="71"/>
        <v/>
      </c>
      <c r="DU575" t="str">
        <f t="shared" si="72"/>
        <v/>
      </c>
      <c r="DV575">
        <v>1.6348088531187122</v>
      </c>
      <c r="DW575" t="s">
        <v>4485</v>
      </c>
      <c r="DX575" s="200" t="s">
        <v>4485</v>
      </c>
    </row>
    <row r="576" spans="1:128" ht="15.75" thickBot="1" x14ac:dyDescent="0.3">
      <c r="A576" s="42">
        <v>45296</v>
      </c>
      <c r="B576" s="35">
        <v>45316</v>
      </c>
      <c r="C576" s="36">
        <v>153.94999999999999</v>
      </c>
      <c r="E576" s="81" cm="1">
        <f t="array" ref="E576">INDEX($A$466:$A$918, ROWS($A$466:$A$918) - ROW() + ROW($A$466))</f>
        <v>44922</v>
      </c>
      <c r="F576" s="44" cm="1">
        <f t="array" ref="F576">INDEX($B$466:$B$918, ROWS($B$466:$B$918) - ROW() + ROW($B$466))</f>
        <v>44924</v>
      </c>
      <c r="G576" s="45" cm="1">
        <f t="array" ref="G576">INDEX($C$466:$C$918, ROWS($C$466:$C$918) - ROW() + ROW($C$466))</f>
        <v>177.8</v>
      </c>
      <c r="I576">
        <f t="shared" si="48"/>
        <v>1.1376564277588168</v>
      </c>
      <c r="J576">
        <f t="shared" si="44"/>
        <v>2</v>
      </c>
      <c r="K576" t="str">
        <f t="shared" si="74"/>
        <v/>
      </c>
      <c r="L576" t="str">
        <f t="shared" si="49"/>
        <v/>
      </c>
      <c r="M576" t="str">
        <f t="shared" si="50"/>
        <v/>
      </c>
      <c r="N576">
        <v>0.88093208297812531</v>
      </c>
      <c r="O576" t="s">
        <v>4485</v>
      </c>
      <c r="P576" s="200" t="s">
        <v>4485</v>
      </c>
      <c r="Q576" s="35">
        <v>45296</v>
      </c>
      <c r="R576" s="35">
        <v>45316</v>
      </c>
      <c r="S576" s="37">
        <v>39085.85</v>
      </c>
      <c r="U576" s="81" cm="1">
        <f t="array" ref="U576">INDEX($Q$466:$Q$918, ROWS($Q$466:$Q$918) - ROW() + ROW($Q$466))</f>
        <v>44922</v>
      </c>
      <c r="V576" s="3" cm="1">
        <f t="array" ref="V576">INDEX($R$466:$R$918, ROWS($R$466:$R$918) - ROW() + ROW($R$466))</f>
        <v>44924</v>
      </c>
      <c r="W576" s="78" cm="1">
        <f t="array" ref="W576">INDEX($S$466:$S$918, ROWS($S$466:$S$918) - ROW() + ROW($S$466))</f>
        <v>43658.85</v>
      </c>
      <c r="Y576">
        <f t="shared" si="51"/>
        <v>-1.4198998970582574E-2</v>
      </c>
      <c r="Z576">
        <f t="shared" si="45"/>
        <v>2</v>
      </c>
      <c r="AA576" t="str">
        <f t="shared" si="75"/>
        <v/>
      </c>
      <c r="AB576" t="str">
        <f t="shared" si="52"/>
        <v/>
      </c>
      <c r="AC576" t="str">
        <f t="shared" si="53"/>
        <v/>
      </c>
      <c r="AD576">
        <v>0.14052732188677927</v>
      </c>
      <c r="AE576" t="s">
        <v>4485</v>
      </c>
      <c r="AF576" s="200" t="s">
        <v>4485</v>
      </c>
      <c r="AG576" s="35">
        <v>45296</v>
      </c>
      <c r="AH576" s="35">
        <v>45316</v>
      </c>
      <c r="AI576" s="36">
        <v>316.7</v>
      </c>
      <c r="AK576" s="81" cm="1">
        <f t="array" ref="AK576">INDEX($AG$466:$AG$918, ROWS($AG$466:$AG$918) - ROW() + ROW($AG$466))</f>
        <v>44922</v>
      </c>
      <c r="AL576" s="3" cm="1">
        <f t="array" ref="AL576">INDEX($AH$466:$AH$918, ROWS($AH$466:$AH$918) - ROW() + ROW($AH$466))</f>
        <v>44924</v>
      </c>
      <c r="AM576" s="78" cm="1">
        <f t="array" ref="AM576">INDEX($AI$466:$AI$918, ROWS($AI$466:$AI$918) - ROW() + ROW($AI$466))</f>
        <v>165.35</v>
      </c>
      <c r="AO576">
        <f t="shared" si="54"/>
        <v>-0.30147723846849561</v>
      </c>
      <c r="AP576">
        <f t="shared" si="46"/>
        <v>2</v>
      </c>
      <c r="AQ576" t="str">
        <f t="shared" si="76"/>
        <v/>
      </c>
      <c r="AR576" t="str">
        <f t="shared" si="55"/>
        <v/>
      </c>
      <c r="AS576" t="str">
        <f t="shared" si="56"/>
        <v/>
      </c>
      <c r="AT576">
        <v>4.2735042735042734</v>
      </c>
      <c r="AU576" t="s">
        <v>4485</v>
      </c>
      <c r="AV576" s="200" t="s">
        <v>4485</v>
      </c>
      <c r="AW576" s="35">
        <v>45296</v>
      </c>
      <c r="AX576" s="35">
        <v>45316</v>
      </c>
      <c r="AY576" s="36">
        <v>186.85</v>
      </c>
      <c r="BA576" s="81" cm="1">
        <f t="array" ref="BA576">INDEX($AW$466:$AW$918, ROWS($AW$466:$AW$918) - ROW() + ROW($AW$466))</f>
        <v>44922</v>
      </c>
      <c r="BB576" s="3" cm="1">
        <f t="array" ref="BB576">INDEX($AX$466:$AX$918, ROWS($AX$466:$AX$918) - ROW() + ROW($AX$466))</f>
        <v>44924</v>
      </c>
      <c r="BC576" s="78" cm="1">
        <f t="array" ref="BC576">INDEX($AY$466:$AY$918, ROWS($AY$466:$AY$918) - ROW() + ROW($AY$466))</f>
        <v>100.25</v>
      </c>
      <c r="BE576">
        <f t="shared" si="57"/>
        <v>1.0584677419354811</v>
      </c>
      <c r="BF576">
        <f t="shared" si="47"/>
        <v>2</v>
      </c>
      <c r="BG576" t="str">
        <f t="shared" si="77"/>
        <v/>
      </c>
      <c r="BH576" t="str">
        <f t="shared" si="58"/>
        <v/>
      </c>
      <c r="BI576" t="str">
        <f t="shared" si="59"/>
        <v/>
      </c>
      <c r="BJ576">
        <v>6.1177486684899955</v>
      </c>
      <c r="BK576" t="s">
        <v>4485</v>
      </c>
      <c r="BL576" s="200" t="s">
        <v>4485</v>
      </c>
      <c r="BM576" s="212">
        <v>45296</v>
      </c>
      <c r="BN576" s="49">
        <v>45316</v>
      </c>
      <c r="BO576" s="50">
        <v>1459.35</v>
      </c>
      <c r="BQ576" s="81" cm="1">
        <f t="array" ref="BQ576">INDEX($AW$466:$AW$918, ROWS($AW$466:$AW$918) - ROW() + ROW($AW$466))</f>
        <v>44922</v>
      </c>
      <c r="BR576" s="3" cm="1">
        <f t="array" ref="BR576">INDEX($AX$466:$AX$918, ROWS($AX$466:$AX$918) - ROW() + ROW($AX$466))</f>
        <v>44924</v>
      </c>
      <c r="BS576" s="78" cm="1">
        <f t="array" ref="BS576">INDEX($BO$466:$BO$918, ROWS($BO$466:$BO$918) - ROW() + ROW($BO$466))</f>
        <v>1238.6500000000001</v>
      </c>
      <c r="BU576">
        <f t="shared" si="66"/>
        <v>-0.38602275925851093</v>
      </c>
      <c r="BV576">
        <f t="shared" si="60"/>
        <v>2</v>
      </c>
      <c r="BW576" t="str">
        <f t="shared" si="78"/>
        <v/>
      </c>
      <c r="BX576" t="str">
        <f t="shared" si="61"/>
        <v/>
      </c>
      <c r="BY576" t="str">
        <f t="shared" si="67"/>
        <v/>
      </c>
      <c r="BZ576">
        <v>1.7837601225651205</v>
      </c>
      <c r="CA576" t="s">
        <v>4485</v>
      </c>
      <c r="CB576" s="200" t="s">
        <v>4485</v>
      </c>
      <c r="CC576" s="212">
        <v>45296</v>
      </c>
      <c r="CD576" s="49">
        <v>45316</v>
      </c>
      <c r="CE576" s="50">
        <v>2402.65</v>
      </c>
      <c r="CG576" s="81" cm="1">
        <f t="array" ref="CG576">INDEX($AW$466:$AW$918, ROWS($AW$466:$AW$918) - ROW() + ROW($AW$466))</f>
        <v>44922</v>
      </c>
      <c r="CH576" s="3" cm="1">
        <f t="array" ref="CH576">INDEX($AX$466:$AX$918, ROWS($AX$466:$AX$918) - ROW() + ROW($AX$466))</f>
        <v>44924</v>
      </c>
      <c r="CI576" s="78" cm="1">
        <f t="array" ref="CI576">INDEX($CE$466:$CE$918, ROWS($CE$466:$CE$918) - ROW() + ROW($CE$466))</f>
        <v>1848</v>
      </c>
      <c r="CK576">
        <f t="shared" si="73"/>
        <v>-0.77585975462428758</v>
      </c>
      <c r="CL576">
        <f t="shared" si="62"/>
        <v>2</v>
      </c>
      <c r="CM576" t="str">
        <f t="shared" si="79"/>
        <v/>
      </c>
      <c r="CN576" t="str">
        <f t="shared" si="63"/>
        <v/>
      </c>
      <c r="CO576" t="str">
        <f t="shared" si="68"/>
        <v/>
      </c>
      <c r="CP576">
        <v>2.8172511796032094</v>
      </c>
      <c r="CQ576" t="s">
        <v>4485</v>
      </c>
      <c r="CR576" s="200" t="s">
        <v>4485</v>
      </c>
      <c r="CS576" s="212">
        <v>45296</v>
      </c>
      <c r="CT576" s="49">
        <v>45316</v>
      </c>
      <c r="CU576" s="53">
        <v>757.15</v>
      </c>
      <c r="CW576" s="81" cm="1">
        <f t="array" ref="CW576">INDEX($AW$466:$AW$918, ROWS($AW$466:$AW$918) - ROW() + ROW($AW$466))</f>
        <v>44922</v>
      </c>
      <c r="CX576" s="3" cm="1">
        <f t="array" ref="CX576">INDEX($AX$466:$AX$918, ROWS($AX$466:$AX$918) - ROW() + ROW($AX$466))</f>
        <v>44924</v>
      </c>
      <c r="CY576" s="78" cm="1">
        <f t="array" ref="CY576">INDEX($CU$466:$CU$918, ROWS($CU$466:$CU$918) - ROW() + ROW($CU$466))</f>
        <v>371.2</v>
      </c>
      <c r="DA576">
        <f t="shared" si="69"/>
        <v>0.22951262319426646</v>
      </c>
      <c r="DB576">
        <f t="shared" si="64"/>
        <v>2</v>
      </c>
      <c r="DC576" t="str">
        <f t="shared" si="80"/>
        <v/>
      </c>
      <c r="DD576" t="str">
        <f t="shared" si="82"/>
        <v/>
      </c>
      <c r="DE576" t="str">
        <f t="shared" si="83"/>
        <v/>
      </c>
      <c r="DF576">
        <v>0.13486176668914363</v>
      </c>
      <c r="DG576" t="s">
        <v>4485</v>
      </c>
      <c r="DH576" s="200" t="s">
        <v>4485</v>
      </c>
      <c r="DI576" s="212">
        <v>45296</v>
      </c>
      <c r="DJ576" s="49">
        <v>45316</v>
      </c>
      <c r="DK576" s="53">
        <v>455.4</v>
      </c>
      <c r="DM576" s="81" cm="1">
        <f t="array" ref="DM576">INDEX($AW$466:$AW$918, ROWS($AW$466:$AW$918) - ROW() + ROW($AW$466))</f>
        <v>44922</v>
      </c>
      <c r="DN576" s="3" cm="1">
        <f t="array" ref="DN576">INDEX($AX$466:$AX$918, ROWS($AX$466:$AX$918) - ROW() + ROW($AX$466))</f>
        <v>44924</v>
      </c>
      <c r="DO576" s="78" cm="1">
        <f t="array" ref="DO576">INDEX($DK$466:$DK$918, ROWS($DK$466:$DK$918) - ROW() + ROW($DK$466))</f>
        <v>326.5</v>
      </c>
      <c r="DQ576">
        <f t="shared" si="70"/>
        <v>0.36889025514908963</v>
      </c>
      <c r="DR576">
        <f t="shared" si="65"/>
        <v>2</v>
      </c>
      <c r="DS576" t="str">
        <f t="shared" si="81"/>
        <v/>
      </c>
      <c r="DT576" t="str">
        <f t="shared" si="71"/>
        <v/>
      </c>
      <c r="DU576" t="str">
        <f t="shared" si="72"/>
        <v/>
      </c>
      <c r="DV576">
        <v>3.8851769364018773</v>
      </c>
      <c r="DW576" t="s">
        <v>4485</v>
      </c>
      <c r="DX576" s="200" t="s">
        <v>4485</v>
      </c>
    </row>
    <row r="577" spans="1:128" ht="15.75" thickBot="1" x14ac:dyDescent="0.3">
      <c r="A577" s="42">
        <v>45295</v>
      </c>
      <c r="B577" s="35">
        <v>45316</v>
      </c>
      <c r="C577" s="36">
        <v>154.9</v>
      </c>
      <c r="E577" s="81" cm="1">
        <f t="array" ref="E577">INDEX($A$466:$A$918, ROWS($A$466:$A$918) - ROW() + ROW($A$466))</f>
        <v>44923</v>
      </c>
      <c r="F577" s="44" cm="1">
        <f t="array" ref="F577">INDEX($B$466:$B$918, ROWS($B$466:$B$918) - ROW() + ROW($B$466))</f>
        <v>44924</v>
      </c>
      <c r="G577" s="45" cm="1">
        <f t="array" ref="G577">INDEX($C$466:$C$918, ROWS($C$466:$C$918) - ROW() + ROW($C$466))</f>
        <v>175.05</v>
      </c>
      <c r="I577">
        <f t="shared" si="48"/>
        <v>-1.5466816647919011</v>
      </c>
      <c r="J577">
        <f t="shared" si="44"/>
        <v>3</v>
      </c>
      <c r="K577" t="str">
        <f t="shared" si="74"/>
        <v/>
      </c>
      <c r="L577" t="str">
        <f t="shared" si="49"/>
        <v/>
      </c>
      <c r="M577" t="str">
        <f t="shared" si="50"/>
        <v/>
      </c>
      <c r="N577">
        <v>-1.4084507042253522</v>
      </c>
      <c r="O577" t="s">
        <v>4485</v>
      </c>
      <c r="P577" s="200" t="s">
        <v>4485</v>
      </c>
      <c r="Q577" s="35">
        <v>45295</v>
      </c>
      <c r="R577" s="35">
        <v>45316</v>
      </c>
      <c r="S577" s="37">
        <v>39266.199999999997</v>
      </c>
      <c r="U577" s="81" cm="1">
        <f t="array" ref="U577">INDEX($Q$466:$Q$918, ROWS($Q$466:$Q$918) - ROW() + ROW($Q$466))</f>
        <v>44923</v>
      </c>
      <c r="V577" s="3" cm="1">
        <f t="array" ref="V577">INDEX($R$466:$R$918, ROWS($R$466:$R$918) - ROW() + ROW($R$466))</f>
        <v>44924</v>
      </c>
      <c r="W577" s="78" cm="1">
        <f t="array" ref="W577">INDEX($S$466:$S$918, ROWS($S$466:$S$918) - ROW() + ROW($S$466))</f>
        <v>44495.6</v>
      </c>
      <c r="Y577">
        <f t="shared" si="51"/>
        <v>1.9165644537132791</v>
      </c>
      <c r="Z577">
        <f t="shared" si="45"/>
        <v>3</v>
      </c>
      <c r="AA577" t="str">
        <f t="shared" si="75"/>
        <v/>
      </c>
      <c r="AB577" t="str">
        <f t="shared" si="52"/>
        <v/>
      </c>
      <c r="AC577" t="str">
        <f t="shared" si="53"/>
        <v/>
      </c>
      <c r="AD577">
        <v>2.2416131543436548</v>
      </c>
      <c r="AE577" t="s">
        <v>4485</v>
      </c>
      <c r="AF577" s="200" t="s">
        <v>4485</v>
      </c>
      <c r="AG577" s="35">
        <v>45295</v>
      </c>
      <c r="AH577" s="35">
        <v>45316</v>
      </c>
      <c r="AI577" s="36">
        <v>319.2</v>
      </c>
      <c r="AK577" s="81" cm="1">
        <f t="array" ref="AK577">INDEX($AG$466:$AG$918, ROWS($AG$466:$AG$918) - ROW() + ROW($AG$466))</f>
        <v>44923</v>
      </c>
      <c r="AL577" s="3" cm="1">
        <f t="array" ref="AL577">INDEX($AH$466:$AH$918, ROWS($AH$466:$AH$918) - ROW() + ROW($AH$466))</f>
        <v>44924</v>
      </c>
      <c r="AM577" s="78" cm="1">
        <f t="array" ref="AM577">INDEX($AI$466:$AI$918, ROWS($AI$466:$AI$918) - ROW() + ROW($AI$466))</f>
        <v>165.95</v>
      </c>
      <c r="AO577">
        <f t="shared" si="54"/>
        <v>0.36286664650740508</v>
      </c>
      <c r="AP577">
        <f t="shared" si="46"/>
        <v>3</v>
      </c>
      <c r="AQ577" t="str">
        <f t="shared" si="76"/>
        <v/>
      </c>
      <c r="AR577" t="str">
        <f t="shared" si="55"/>
        <v/>
      </c>
      <c r="AS577" t="str">
        <f t="shared" si="56"/>
        <v/>
      </c>
      <c r="AT577">
        <v>-1.8670309653916184</v>
      </c>
      <c r="AU577" t="s">
        <v>4485</v>
      </c>
      <c r="AV577" s="200" t="s">
        <v>4485</v>
      </c>
      <c r="AW577" s="35">
        <v>45295</v>
      </c>
      <c r="AX577" s="35">
        <v>45316</v>
      </c>
      <c r="AY577" s="36">
        <v>188</v>
      </c>
      <c r="BA577" s="81" cm="1">
        <f t="array" ref="BA577">INDEX($AW$466:$AW$918, ROWS($AW$466:$AW$918) - ROW() + ROW($AW$466))</f>
        <v>44923</v>
      </c>
      <c r="BB577" s="3" cm="1">
        <f t="array" ref="BB577">INDEX($AX$466:$AX$918, ROWS($AX$466:$AX$918) - ROW() + ROW($AX$466))</f>
        <v>44924</v>
      </c>
      <c r="BC577" s="78" cm="1">
        <f t="array" ref="BC577">INDEX($AY$466:$AY$918, ROWS($AY$466:$AY$918) - ROW() + ROW($AY$466))</f>
        <v>99.75</v>
      </c>
      <c r="BE577">
        <f t="shared" si="57"/>
        <v>-0.49875311720698251</v>
      </c>
      <c r="BF577">
        <f t="shared" si="47"/>
        <v>3</v>
      </c>
      <c r="BG577" t="str">
        <f t="shared" si="77"/>
        <v/>
      </c>
      <c r="BH577" t="str">
        <f t="shared" si="58"/>
        <v/>
      </c>
      <c r="BI577" t="str">
        <f t="shared" si="59"/>
        <v/>
      </c>
      <c r="BJ577">
        <v>-3.8795442213781755</v>
      </c>
      <c r="BK577" t="s">
        <v>4485</v>
      </c>
      <c r="BL577" s="200" t="s">
        <v>4485</v>
      </c>
      <c r="BM577" s="212">
        <v>45295</v>
      </c>
      <c r="BN577" s="49">
        <v>45316</v>
      </c>
      <c r="BO577" s="50">
        <v>1440.8</v>
      </c>
      <c r="BQ577" s="81" cm="1">
        <f t="array" ref="BQ577">INDEX($AW$466:$AW$918, ROWS($AW$466:$AW$918) - ROW() + ROW($AW$466))</f>
        <v>44923</v>
      </c>
      <c r="BR577" s="3" cm="1">
        <f t="array" ref="BR577">INDEX($AX$466:$AX$918, ROWS($AX$466:$AX$918) - ROW() + ROW($AX$466))</f>
        <v>44924</v>
      </c>
      <c r="BS577" s="78" cm="1">
        <f t="array" ref="BS577">INDEX($BO$466:$BO$918, ROWS($BO$466:$BO$918) - ROW() + ROW($BO$466))</f>
        <v>1242.4000000000001</v>
      </c>
      <c r="BU577">
        <f t="shared" si="66"/>
        <v>0.30274896056190204</v>
      </c>
      <c r="BV577">
        <f t="shared" si="60"/>
        <v>3</v>
      </c>
      <c r="BW577" t="str">
        <f t="shared" si="78"/>
        <v/>
      </c>
      <c r="BX577" t="str">
        <f t="shared" si="61"/>
        <v/>
      </c>
      <c r="BY577" t="str">
        <f t="shared" si="67"/>
        <v/>
      </c>
      <c r="BZ577">
        <v>-0.95688635630577101</v>
      </c>
      <c r="CA577" t="s">
        <v>4485</v>
      </c>
      <c r="CB577" s="200" t="s">
        <v>4485</v>
      </c>
      <c r="CC577" s="212">
        <v>45295</v>
      </c>
      <c r="CD577" s="49">
        <v>45316</v>
      </c>
      <c r="CE577" s="50">
        <v>2370.75</v>
      </c>
      <c r="CG577" s="81" cm="1">
        <f t="array" ref="CG577">INDEX($AW$466:$AW$918, ROWS($AW$466:$AW$918) - ROW() + ROW($AW$466))</f>
        <v>44923</v>
      </c>
      <c r="CH577" s="3" cm="1">
        <f t="array" ref="CH577">INDEX($AX$466:$AX$918, ROWS($AX$466:$AX$918) - ROW() + ROW($AX$466))</f>
        <v>44924</v>
      </c>
      <c r="CI577" s="78" cm="1">
        <f t="array" ref="CI577">INDEX($CE$466:$CE$918, ROWS($CE$466:$CE$918) - ROW() + ROW($CE$466))</f>
        <v>1851.05</v>
      </c>
      <c r="CK577">
        <f t="shared" si="73"/>
        <v>0.16504329004328758</v>
      </c>
      <c r="CL577">
        <f t="shared" si="62"/>
        <v>3</v>
      </c>
      <c r="CM577" t="str">
        <f t="shared" si="79"/>
        <v/>
      </c>
      <c r="CN577" t="str">
        <f t="shared" si="63"/>
        <v/>
      </c>
      <c r="CO577" t="str">
        <f t="shared" si="68"/>
        <v/>
      </c>
      <c r="CP577">
        <v>-0.48306585797863777</v>
      </c>
      <c r="CQ577" t="s">
        <v>4485</v>
      </c>
      <c r="CR577" s="200" t="s">
        <v>4485</v>
      </c>
      <c r="CS577" s="212">
        <v>45295</v>
      </c>
      <c r="CT577" s="49">
        <v>45316</v>
      </c>
      <c r="CU577" s="53">
        <v>764.75</v>
      </c>
      <c r="CW577" s="81" cm="1">
        <f t="array" ref="CW577">INDEX($AW$466:$AW$918, ROWS($AW$466:$AW$918) - ROW() + ROW($AW$466))</f>
        <v>44923</v>
      </c>
      <c r="CX577" s="3" cm="1">
        <f t="array" ref="CX577">INDEX($AX$466:$AX$918, ROWS($AX$466:$AX$918) - ROW() + ROW($AX$466))</f>
        <v>44924</v>
      </c>
      <c r="CY577" s="78" cm="1">
        <f t="array" ref="CY577">INDEX($CU$466:$CU$918, ROWS($CU$466:$CU$918) - ROW() + ROW($CU$466))</f>
        <v>371.8</v>
      </c>
      <c r="DA577">
        <f t="shared" si="69"/>
        <v>0.1616379310344889</v>
      </c>
      <c r="DB577">
        <f t="shared" si="64"/>
        <v>3</v>
      </c>
      <c r="DC577" t="str">
        <f t="shared" si="80"/>
        <v/>
      </c>
      <c r="DD577" t="str">
        <f t="shared" si="82"/>
        <v/>
      </c>
      <c r="DE577" t="str">
        <f t="shared" si="83"/>
        <v/>
      </c>
      <c r="DF577">
        <v>0.2424242424242363</v>
      </c>
      <c r="DG577" t="s">
        <v>4485</v>
      </c>
      <c r="DH577" s="200" t="s">
        <v>4485</v>
      </c>
      <c r="DI577" s="212">
        <v>45295</v>
      </c>
      <c r="DJ577" s="49">
        <v>45316</v>
      </c>
      <c r="DK577" s="53">
        <v>454.85</v>
      </c>
      <c r="DM577" s="81" cm="1">
        <f t="array" ref="DM577">INDEX($AW$466:$AW$918, ROWS($AW$466:$AW$918) - ROW() + ROW($AW$466))</f>
        <v>44923</v>
      </c>
      <c r="DN577" s="3" cm="1">
        <f t="array" ref="DN577">INDEX($AX$466:$AX$918, ROWS($AX$466:$AX$918) - ROW() + ROW($AX$466))</f>
        <v>44924</v>
      </c>
      <c r="DO577" s="78" cm="1">
        <f t="array" ref="DO577">INDEX($DK$466:$DK$918, ROWS($DK$466:$DK$918) - ROW() + ROW($DK$466))</f>
        <v>324.45</v>
      </c>
      <c r="DQ577">
        <f t="shared" si="70"/>
        <v>-0.62787136294027912</v>
      </c>
      <c r="DR577">
        <f t="shared" si="65"/>
        <v>3</v>
      </c>
      <c r="DS577" t="str">
        <f t="shared" si="81"/>
        <v/>
      </c>
      <c r="DT577" t="str">
        <f t="shared" si="71"/>
        <v/>
      </c>
      <c r="DU577" t="str">
        <f t="shared" si="72"/>
        <v/>
      </c>
      <c r="DV577">
        <v>-0.11910433539780849</v>
      </c>
      <c r="DW577" t="s">
        <v>4485</v>
      </c>
      <c r="DX577" s="200" t="s">
        <v>4485</v>
      </c>
    </row>
    <row r="578" spans="1:128" ht="15.75" thickBot="1" x14ac:dyDescent="0.3">
      <c r="A578" s="42">
        <v>45294</v>
      </c>
      <c r="B578" s="35">
        <v>45316</v>
      </c>
      <c r="C578" s="36">
        <v>153.65</v>
      </c>
      <c r="E578" s="81" cm="1">
        <f t="array" ref="E578">INDEX($A$466:$A$918, ROWS($A$466:$A$918) - ROW() + ROW($A$466))</f>
        <v>44924</v>
      </c>
      <c r="F578" s="44" cm="1">
        <f t="array" ref="F578">INDEX($B$466:$B$918, ROWS($B$466:$B$918) - ROW() + ROW($B$466))</f>
        <v>44924</v>
      </c>
      <c r="G578" s="45" cm="1">
        <f t="array" ref="G578">INDEX($C$466:$C$918, ROWS($C$466:$C$918) - ROW() + ROW($C$466))</f>
        <v>177.5</v>
      </c>
      <c r="I578">
        <f t="shared" si="48"/>
        <v>1.3996001142530639</v>
      </c>
      <c r="J578">
        <f t="shared" si="44"/>
        <v>4</v>
      </c>
      <c r="K578">
        <f t="shared" si="74"/>
        <v>0.31082226617689257</v>
      </c>
      <c r="L578" t="str">
        <f t="shared" si="49"/>
        <v/>
      </c>
      <c r="M578" t="str">
        <f t="shared" si="50"/>
        <v/>
      </c>
      <c r="N578">
        <v>1.8285714285714221</v>
      </c>
      <c r="O578">
        <v>1.0777084515031068</v>
      </c>
      <c r="P578" s="200" t="s">
        <v>4485</v>
      </c>
      <c r="Q578" s="35">
        <v>45294</v>
      </c>
      <c r="R578" s="35">
        <v>45316</v>
      </c>
      <c r="S578" s="37">
        <v>39043.949999999997</v>
      </c>
      <c r="U578" s="81" cm="1">
        <f t="array" ref="U578">INDEX($Q$466:$Q$918, ROWS($Q$466:$Q$918) - ROW() + ROW($Q$466))</f>
        <v>44924</v>
      </c>
      <c r="V578" s="3" cm="1">
        <f t="array" ref="V578">INDEX($R$466:$R$918, ROWS($R$466:$R$918) - ROW() + ROW($R$466))</f>
        <v>44924</v>
      </c>
      <c r="W578" s="78" cm="1">
        <f t="array" ref="W578">INDEX($S$466:$S$918, ROWS($S$466:$S$918) - ROW() + ROW($S$466))</f>
        <v>43267.35</v>
      </c>
      <c r="Y578">
        <f t="shared" si="51"/>
        <v>-2.7603852965237015</v>
      </c>
      <c r="Z578">
        <f t="shared" si="45"/>
        <v>4</v>
      </c>
      <c r="AA578">
        <f t="shared" si="75"/>
        <v>-0.66920958657081164</v>
      </c>
      <c r="AB578" t="str">
        <f t="shared" si="52"/>
        <v/>
      </c>
      <c r="AC578" t="str">
        <f t="shared" si="53"/>
        <v/>
      </c>
      <c r="AD578">
        <v>-2.9709087769306688</v>
      </c>
      <c r="AE578">
        <v>-0.30130129899458696</v>
      </c>
      <c r="AF578" s="200" t="s">
        <v>4485</v>
      </c>
      <c r="AG578" s="35">
        <v>45294</v>
      </c>
      <c r="AH578" s="35">
        <v>45316</v>
      </c>
      <c r="AI578" s="36">
        <v>307.8</v>
      </c>
      <c r="AK578" s="81" cm="1">
        <f t="array" ref="AK578">INDEX($AG$466:$AG$918, ROWS($AG$466:$AG$918) - ROW() + ROW($AG$466))</f>
        <v>44924</v>
      </c>
      <c r="AL578" s="3" cm="1">
        <f t="array" ref="AL578">INDEX($AH$466:$AH$918, ROWS($AH$466:$AH$918) - ROW() + ROW($AH$466))</f>
        <v>44924</v>
      </c>
      <c r="AM578" s="78" cm="1">
        <f t="array" ref="AM578">INDEX($AI$466:$AI$918, ROWS($AI$466:$AI$918) - ROW() + ROW($AI$466))</f>
        <v>166.45</v>
      </c>
      <c r="AO578">
        <f t="shared" si="54"/>
        <v>0.30129557095510695</v>
      </c>
      <c r="AP578">
        <f t="shared" si="46"/>
        <v>4</v>
      </c>
      <c r="AQ578">
        <f t="shared" si="76"/>
        <v>0.15042117930204574</v>
      </c>
      <c r="AR578" t="str">
        <f t="shared" si="55"/>
        <v/>
      </c>
      <c r="AS578" t="str">
        <f t="shared" si="56"/>
        <v/>
      </c>
      <c r="AT578">
        <v>1.7169373549883939</v>
      </c>
      <c r="AU578">
        <v>4.5641259698765091E-2</v>
      </c>
      <c r="AV578" s="200" t="s">
        <v>4485</v>
      </c>
      <c r="AW578" s="35">
        <v>45294</v>
      </c>
      <c r="AX578" s="35">
        <v>45316</v>
      </c>
      <c r="AY578" s="36">
        <v>183.6</v>
      </c>
      <c r="BA578" s="81" cm="1">
        <f t="array" ref="BA578">INDEX($AW$466:$AW$918, ROWS($AW$466:$AW$918) - ROW() + ROW($AW$466))</f>
        <v>44924</v>
      </c>
      <c r="BB578" s="3" cm="1">
        <f t="array" ref="BB578">INDEX($AX$466:$AX$918, ROWS($AX$466:$AX$918) - ROW() + ROW($AX$466))</f>
        <v>44924</v>
      </c>
      <c r="BC578" s="78" cm="1">
        <f t="array" ref="BC578">INDEX($AY$466:$AY$918, ROWS($AY$466:$AY$918) - ROW() + ROW($AY$466))</f>
        <v>99</v>
      </c>
      <c r="BE578">
        <f t="shared" si="57"/>
        <v>-0.75187969924812026</v>
      </c>
      <c r="BF578">
        <f t="shared" si="47"/>
        <v>4</v>
      </c>
      <c r="BG578">
        <f t="shared" si="77"/>
        <v>0.45662100456621296</v>
      </c>
      <c r="BH578" t="str">
        <f t="shared" si="58"/>
        <v/>
      </c>
      <c r="BI578" t="str">
        <f t="shared" si="59"/>
        <v/>
      </c>
      <c r="BJ578">
        <v>3.5610123247718417</v>
      </c>
      <c r="BK578">
        <v>-1.832694194238826</v>
      </c>
      <c r="BL578" s="200" t="s">
        <v>4485</v>
      </c>
      <c r="BM578" s="212">
        <v>45294</v>
      </c>
      <c r="BN578" s="49">
        <v>45316</v>
      </c>
      <c r="BO578" s="50">
        <v>1429.7</v>
      </c>
      <c r="BQ578" s="81" cm="1">
        <f t="array" ref="BQ578">INDEX($AW$466:$AW$918, ROWS($AW$466:$AW$918) - ROW() + ROW($AW$466))</f>
        <v>44924</v>
      </c>
      <c r="BR578" s="3" cm="1">
        <f t="array" ref="BR578">INDEX($AX$466:$AX$918, ROWS($AX$466:$AX$918) - ROW() + ROW($AX$466))</f>
        <v>44924</v>
      </c>
      <c r="BS578" s="78" cm="1">
        <f t="array" ref="BS578">INDEX($BO$466:$BO$918, ROWS($BO$466:$BO$918) - ROW() + ROW($BO$466))</f>
        <v>1259.7</v>
      </c>
      <c r="BU578">
        <f t="shared" si="66"/>
        <v>1.3924661944623271</v>
      </c>
      <c r="BV578">
        <f t="shared" si="60"/>
        <v>4</v>
      </c>
      <c r="BW578">
        <f t="shared" si="78"/>
        <v>1.1238660993818737</v>
      </c>
      <c r="BX578" t="str">
        <f t="shared" si="61"/>
        <v/>
      </c>
      <c r="BY578" t="str">
        <f t="shared" si="67"/>
        <v/>
      </c>
      <c r="BZ578">
        <v>-1.4546244029526803</v>
      </c>
      <c r="CA578">
        <v>0.84425683181514211</v>
      </c>
      <c r="CB578" s="200" t="s">
        <v>4485</v>
      </c>
      <c r="CC578" s="212">
        <v>45294</v>
      </c>
      <c r="CD578" s="49">
        <v>45316</v>
      </c>
      <c r="CE578" s="50">
        <v>2317.35</v>
      </c>
      <c r="CG578" s="81" cm="1">
        <f t="array" ref="CG578">INDEX($AW$466:$AW$918, ROWS($AW$466:$AW$918) - ROW() + ROW($AW$466))</f>
        <v>44924</v>
      </c>
      <c r="CH578" s="3" cm="1">
        <f t="array" ref="CH578">INDEX($AX$466:$AX$918, ROWS($AX$466:$AX$918) - ROW() + ROW($AX$466))</f>
        <v>44924</v>
      </c>
      <c r="CI578" s="78" cm="1">
        <f t="array" ref="CI578">INDEX($CE$466:$CE$918, ROWS($CE$466:$CE$918) - ROW() + ROW($CE$466))</f>
        <v>1900</v>
      </c>
      <c r="CK578">
        <f t="shared" si="73"/>
        <v>2.6444450447043595</v>
      </c>
      <c r="CL578">
        <f t="shared" si="62"/>
        <v>4</v>
      </c>
      <c r="CM578">
        <f t="shared" si="79"/>
        <v>6.9940308593310085</v>
      </c>
      <c r="CN578" t="str">
        <f t="shared" si="63"/>
        <v/>
      </c>
      <c r="CO578" t="str">
        <f t="shared" si="68"/>
        <v/>
      </c>
      <c r="CP578">
        <v>7.2811606709462087E-2</v>
      </c>
      <c r="CQ578">
        <v>-0.1399316487715567</v>
      </c>
      <c r="CR578" s="200" t="s">
        <v>4485</v>
      </c>
      <c r="CS578" s="212">
        <v>45294</v>
      </c>
      <c r="CT578" s="49">
        <v>45316</v>
      </c>
      <c r="CU578" s="53">
        <v>720.55</v>
      </c>
      <c r="CW578" s="81" cm="1">
        <f t="array" ref="CW578">INDEX($AW$466:$AW$918, ROWS($AW$466:$AW$918) - ROW() + ROW($AW$466))</f>
        <v>44924</v>
      </c>
      <c r="CX578" s="3" cm="1">
        <f t="array" ref="CX578">INDEX($AX$466:$AX$918, ROWS($AX$466:$AX$918) - ROW() + ROW($AX$466))</f>
        <v>44924</v>
      </c>
      <c r="CY578" s="78" cm="1">
        <f t="array" ref="CY578">INDEX($CU$466:$CU$918, ROWS($CU$466:$CU$918) - ROW() + ROW($CU$466))</f>
        <v>372.7</v>
      </c>
      <c r="DA578">
        <f t="shared" si="69"/>
        <v>0.24206562668100517</v>
      </c>
      <c r="DB578">
        <f t="shared" si="64"/>
        <v>4</v>
      </c>
      <c r="DC578">
        <f t="shared" si="80"/>
        <v>-1.5843675732770002</v>
      </c>
      <c r="DD578" t="str">
        <f t="shared" si="82"/>
        <v/>
      </c>
      <c r="DE578" t="str">
        <f t="shared" si="83"/>
        <v/>
      </c>
      <c r="DF578">
        <v>0.34932151014376234</v>
      </c>
      <c r="DG578">
        <v>-1.1644832605531386</v>
      </c>
      <c r="DH578" s="200" t="s">
        <v>4485</v>
      </c>
      <c r="DI578" s="212">
        <v>45294</v>
      </c>
      <c r="DJ578" s="49">
        <v>45316</v>
      </c>
      <c r="DK578" s="53">
        <v>464.15</v>
      </c>
      <c r="DM578" s="81" cm="1">
        <f t="array" ref="DM578">INDEX($AW$466:$AW$918, ROWS($AW$466:$AW$918) - ROW() + ROW($AW$466))</f>
        <v>44924</v>
      </c>
      <c r="DN578" s="3" cm="1">
        <f t="array" ref="DN578">INDEX($AX$466:$AX$918, ROWS($AX$466:$AX$918) - ROW() + ROW($AX$466))</f>
        <v>44924</v>
      </c>
      <c r="DO578" s="78" cm="1">
        <f t="array" ref="DO578">INDEX($DK$466:$DK$918, ROWS($DK$466:$DK$918) - ROW() + ROW($DK$466))</f>
        <v>326.60000000000002</v>
      </c>
      <c r="DQ578">
        <f t="shared" si="70"/>
        <v>0.66265988596086733</v>
      </c>
      <c r="DR578">
        <f t="shared" si="65"/>
        <v>4</v>
      </c>
      <c r="DS578">
        <f t="shared" si="81"/>
        <v>-0.56325163647433885</v>
      </c>
      <c r="DT578" t="str">
        <f t="shared" si="71"/>
        <v/>
      </c>
      <c r="DU578" t="str">
        <f t="shared" si="72"/>
        <v/>
      </c>
      <c r="DV578">
        <v>-1.0970665394705517</v>
      </c>
      <c r="DW578">
        <v>2.1177049987687679</v>
      </c>
      <c r="DX578" s="200" t="s">
        <v>4485</v>
      </c>
    </row>
    <row r="579" spans="1:128" ht="15.75" thickBot="1" x14ac:dyDescent="0.3">
      <c r="A579" s="42">
        <v>45293</v>
      </c>
      <c r="B579" s="35">
        <v>45316</v>
      </c>
      <c r="C579" s="36">
        <v>151.85</v>
      </c>
      <c r="E579" s="81" cm="1">
        <f t="array" ref="E579">INDEX($A$466:$A$918, ROWS($A$466:$A$918) - ROW() + ROW($A$466))</f>
        <v>44928</v>
      </c>
      <c r="F579" s="44" cm="1">
        <f t="array" ref="F579">INDEX($B$466:$B$918, ROWS($B$466:$B$918) - ROW() + ROW($B$466))</f>
        <v>44951</v>
      </c>
      <c r="G579" s="45" cm="1">
        <f t="array" ref="G579">INDEX($C$466:$C$918, ROWS($C$466:$C$918) - ROW() + ROW($C$466))</f>
        <v>179.05</v>
      </c>
      <c r="I579">
        <f t="shared" si="48"/>
        <v>0.8732394366197247</v>
      </c>
      <c r="J579">
        <f t="shared" si="44"/>
        <v>1</v>
      </c>
      <c r="K579" t="str">
        <f t="shared" si="74"/>
        <v/>
      </c>
      <c r="L579">
        <f t="shared" si="49"/>
        <v>44951</v>
      </c>
      <c r="M579">
        <f t="shared" si="50"/>
        <v>-14.856185423066194</v>
      </c>
      <c r="N579">
        <v>-1.1917960088691826</v>
      </c>
      <c r="O579" t="s">
        <v>4485</v>
      </c>
      <c r="P579" s="200">
        <v>-11.023842917251059</v>
      </c>
      <c r="Q579" s="35">
        <v>45293</v>
      </c>
      <c r="R579" s="35">
        <v>45316</v>
      </c>
      <c r="S579" s="37">
        <v>39386.85</v>
      </c>
      <c r="U579" s="81" cm="1">
        <f t="array" ref="U579">INDEX($Q$466:$Q$918, ROWS($Q$466:$Q$918) - ROW() + ROW($Q$466))</f>
        <v>44928</v>
      </c>
      <c r="V579" s="3" cm="1">
        <f t="array" ref="V579">INDEX($R$466:$R$918, ROWS($R$466:$R$918) - ROW() + ROW($R$466))</f>
        <v>44951</v>
      </c>
      <c r="W579" s="78" cm="1">
        <f t="array" ref="W579">INDEX($S$466:$S$918, ROWS($S$466:$S$918) - ROW() + ROW($S$466))</f>
        <v>42178.6</v>
      </c>
      <c r="Y579">
        <f t="shared" si="51"/>
        <v>-2.5163315987690487</v>
      </c>
      <c r="Z579">
        <f t="shared" si="45"/>
        <v>1</v>
      </c>
      <c r="AA579" t="str">
        <f t="shared" si="75"/>
        <v/>
      </c>
      <c r="AB579">
        <f t="shared" si="52"/>
        <v>44951</v>
      </c>
      <c r="AC579">
        <f t="shared" si="53"/>
        <v>-5.7392848506114476</v>
      </c>
      <c r="AD579">
        <v>-2.1375362714681434</v>
      </c>
      <c r="AE579" t="s">
        <v>4485</v>
      </c>
      <c r="AF579" s="200">
        <v>-4.49547423072657</v>
      </c>
      <c r="AG579" s="35">
        <v>45293</v>
      </c>
      <c r="AH579" s="35">
        <v>45316</v>
      </c>
      <c r="AI579" s="36">
        <v>308</v>
      </c>
      <c r="AK579" s="81" cm="1">
        <f t="array" ref="AK579">INDEX($AG$466:$AG$918, ROWS($AG$466:$AG$918) - ROW() + ROW($AG$466))</f>
        <v>44928</v>
      </c>
      <c r="AL579" s="3" cm="1">
        <f t="array" ref="AL579">INDEX($AH$466:$AH$918, ROWS($AH$466:$AH$918) - ROW() + ROW($AH$466))</f>
        <v>44951</v>
      </c>
      <c r="AM579" s="78" cm="1">
        <f t="array" ref="AM579">INDEX($AI$466:$AI$918, ROWS($AI$466:$AI$918) - ROW() + ROW($AI$466))</f>
        <v>169.15</v>
      </c>
      <c r="AO579">
        <f t="shared" si="54"/>
        <v>1.6221087413637831</v>
      </c>
      <c r="AP579">
        <f t="shared" si="46"/>
        <v>1</v>
      </c>
      <c r="AQ579" t="str">
        <f t="shared" si="76"/>
        <v/>
      </c>
      <c r="AR579">
        <f t="shared" si="55"/>
        <v>44951</v>
      </c>
      <c r="AS579">
        <f t="shared" si="56"/>
        <v>-2.1578480638486552</v>
      </c>
      <c r="AT579">
        <v>0.55274067250115944</v>
      </c>
      <c r="AU579" t="s">
        <v>4485</v>
      </c>
      <c r="AV579" s="200">
        <v>-12.505726065048107</v>
      </c>
      <c r="AW579" s="35">
        <v>45293</v>
      </c>
      <c r="AX579" s="35">
        <v>45316</v>
      </c>
      <c r="AY579" s="36">
        <v>183.45</v>
      </c>
      <c r="BA579" s="81" cm="1">
        <f t="array" ref="BA579">INDEX($AW$466:$AW$918, ROWS($AW$466:$AW$918) - ROW() + ROW($AW$466))</f>
        <v>44928</v>
      </c>
      <c r="BB579" s="3" cm="1">
        <f t="array" ref="BB579">INDEX($AX$466:$AX$918, ROWS($AX$466:$AX$918) - ROW() + ROW($AX$466))</f>
        <v>44951</v>
      </c>
      <c r="BC579" s="78" cm="1">
        <f t="array" ref="BC579">INDEX($AY$466:$AY$918, ROWS($AY$466:$AY$918) - ROW() + ROW($AY$466))</f>
        <v>100.9</v>
      </c>
      <c r="BE579">
        <f t="shared" si="57"/>
        <v>1.9191919191919249</v>
      </c>
      <c r="BF579">
        <f t="shared" si="47"/>
        <v>1</v>
      </c>
      <c r="BG579" t="str">
        <f t="shared" si="77"/>
        <v/>
      </c>
      <c r="BH579">
        <f t="shared" si="58"/>
        <v>44951</v>
      </c>
      <c r="BI579">
        <f t="shared" si="59"/>
        <v>-1.7343904856293335</v>
      </c>
      <c r="BJ579">
        <v>2.3914928574688554</v>
      </c>
      <c r="BK579" t="s">
        <v>4485</v>
      </c>
      <c r="BL579" s="200">
        <v>24.136394027189656</v>
      </c>
      <c r="BM579" s="212">
        <v>45293</v>
      </c>
      <c r="BN579" s="49">
        <v>45316</v>
      </c>
      <c r="BO579" s="50">
        <v>1445.5</v>
      </c>
      <c r="BQ579" s="81" cm="1">
        <f t="array" ref="BQ579">INDEX($AW$466:$AW$918, ROWS($AW$466:$AW$918) - ROW() + ROW($AW$466))</f>
        <v>44928</v>
      </c>
      <c r="BR579" s="3" cm="1">
        <f t="array" ref="BR579">INDEX($AX$466:$AX$918, ROWS($AX$466:$AX$918) - ROW() + ROW($AX$466))</f>
        <v>44951</v>
      </c>
      <c r="BS579" s="78" cm="1">
        <f t="array" ref="BS579">INDEX($BO$466:$BO$918, ROWS($BO$466:$BO$918) - ROW() + ROW($BO$466))</f>
        <v>1244</v>
      </c>
      <c r="BU579">
        <f t="shared" si="66"/>
        <v>-1.2463284909105377</v>
      </c>
      <c r="BV579">
        <f t="shared" si="60"/>
        <v>1</v>
      </c>
      <c r="BW579" t="str">
        <f t="shared" si="78"/>
        <v/>
      </c>
      <c r="BX579">
        <f t="shared" si="61"/>
        <v>44951</v>
      </c>
      <c r="BY579">
        <f t="shared" si="67"/>
        <v>1.0530546623794157</v>
      </c>
      <c r="BZ579">
        <v>0.85879991077402762</v>
      </c>
      <c r="CA579" t="s">
        <v>4485</v>
      </c>
      <c r="CB579" s="200">
        <v>-5.2195068008404233</v>
      </c>
      <c r="CC579" s="212">
        <v>45293</v>
      </c>
      <c r="CD579" s="49">
        <v>45316</v>
      </c>
      <c r="CE579" s="50">
        <v>2338.1999999999998</v>
      </c>
      <c r="CG579" s="81" cm="1">
        <f t="array" ref="CG579">INDEX($AW$466:$AW$918, ROWS($AW$466:$AW$918) - ROW() + ROW($AW$466))</f>
        <v>44928</v>
      </c>
      <c r="CH579" s="3" cm="1">
        <f t="array" ref="CH579">INDEX($AX$466:$AX$918, ROWS($AX$466:$AX$918) - ROW() + ROW($AX$466))</f>
        <v>44951</v>
      </c>
      <c r="CI579" s="78" cm="1">
        <f t="array" ref="CI579">INDEX($CE$466:$CE$918, ROWS($CE$466:$CE$918) - ROW() + ROW($CE$466))</f>
        <v>1884</v>
      </c>
      <c r="CK579">
        <f t="shared" si="73"/>
        <v>-0.84210526315789469</v>
      </c>
      <c r="CL579">
        <f t="shared" si="62"/>
        <v>1</v>
      </c>
      <c r="CM579" t="str">
        <f t="shared" si="79"/>
        <v/>
      </c>
      <c r="CN579">
        <f t="shared" si="63"/>
        <v>44951</v>
      </c>
      <c r="CO579">
        <f t="shared" si="68"/>
        <v>-5.5865180467091324</v>
      </c>
      <c r="CP579">
        <v>1.3366974447068978</v>
      </c>
      <c r="CQ579" t="s">
        <v>4485</v>
      </c>
      <c r="CR579" s="200">
        <v>-6.3542935847857196</v>
      </c>
      <c r="CS579" s="212">
        <v>45293</v>
      </c>
      <c r="CT579" s="49">
        <v>45316</v>
      </c>
      <c r="CU579" s="53">
        <v>718.05</v>
      </c>
      <c r="CW579" s="81" cm="1">
        <f t="array" ref="CW579">INDEX($AW$466:$AW$918, ROWS($AW$466:$AW$918) - ROW() + ROW($AW$466))</f>
        <v>44928</v>
      </c>
      <c r="CX579" s="3" cm="1">
        <f t="array" ref="CX579">INDEX($AX$466:$AX$918, ROWS($AX$466:$AX$918) - ROW() + ROW($AX$466))</f>
        <v>44951</v>
      </c>
      <c r="CY579" s="78" cm="1">
        <f t="array" ref="CY579">INDEX($CU$466:$CU$918, ROWS($CU$466:$CU$918) - ROW() + ROW($CU$466))</f>
        <v>382.55</v>
      </c>
      <c r="DA579">
        <f t="shared" si="69"/>
        <v>2.6428763080225446</v>
      </c>
      <c r="DB579">
        <f t="shared" si="64"/>
        <v>1</v>
      </c>
      <c r="DC579" t="str">
        <f t="shared" si="80"/>
        <v/>
      </c>
      <c r="DD579">
        <f t="shared" si="82"/>
        <v>44951</v>
      </c>
      <c r="DE579">
        <f t="shared" si="83"/>
        <v>-7.9597438243366847</v>
      </c>
      <c r="DF579">
        <v>1.3733333333333273</v>
      </c>
      <c r="DG579" t="s">
        <v>4485</v>
      </c>
      <c r="DH579" s="200">
        <v>-6.339602788373</v>
      </c>
      <c r="DI579" s="212">
        <v>45293</v>
      </c>
      <c r="DJ579" s="49">
        <v>45316</v>
      </c>
      <c r="DK579" s="53">
        <v>459.15</v>
      </c>
      <c r="DM579" s="81" cm="1">
        <f t="array" ref="DM579">INDEX($AW$466:$AW$918, ROWS($AW$466:$AW$918) - ROW() + ROW($AW$466))</f>
        <v>44928</v>
      </c>
      <c r="DN579" s="3" cm="1">
        <f t="array" ref="DN579">INDEX($AX$466:$AX$918, ROWS($AX$466:$AX$918) - ROW() + ROW($AX$466))</f>
        <v>44951</v>
      </c>
      <c r="DO579" s="78" cm="1">
        <f t="array" ref="DO579">INDEX($DK$466:$DK$918, ROWS($DK$466:$DK$918) - ROW() + ROW($DK$466))</f>
        <v>335.95</v>
      </c>
      <c r="DQ579">
        <f t="shared" si="70"/>
        <v>2.8628291488058681</v>
      </c>
      <c r="DR579">
        <f t="shared" si="65"/>
        <v>1</v>
      </c>
      <c r="DS579" t="str">
        <f t="shared" si="81"/>
        <v/>
      </c>
      <c r="DT579">
        <f t="shared" si="71"/>
        <v>44951</v>
      </c>
      <c r="DU579">
        <f t="shared" si="72"/>
        <v>3.0361660961452541</v>
      </c>
      <c r="DV579">
        <v>3.1700288184438152</v>
      </c>
      <c r="DW579" t="s">
        <v>4485</v>
      </c>
      <c r="DX579" s="200">
        <v>8.4497206703910486</v>
      </c>
    </row>
    <row r="580" spans="1:128" ht="15.75" thickBot="1" x14ac:dyDescent="0.3">
      <c r="A580" s="42">
        <v>45292</v>
      </c>
      <c r="B580" s="35">
        <v>45316</v>
      </c>
      <c r="C580" s="36">
        <v>153.1</v>
      </c>
      <c r="E580" s="81" cm="1">
        <f t="array" ref="E580">INDEX($A$466:$A$918, ROWS($A$466:$A$918) - ROW() + ROW($A$466))</f>
        <v>44929</v>
      </c>
      <c r="F580" s="44" cm="1">
        <f t="array" ref="F580">INDEX($B$466:$B$918, ROWS($B$466:$B$918) - ROW() + ROW($B$466))</f>
        <v>44951</v>
      </c>
      <c r="G580" s="45" cm="1">
        <f t="array" ref="G580">INDEX($C$466:$C$918, ROWS($C$466:$C$918) - ROW() + ROW($C$466))</f>
        <v>179.75</v>
      </c>
      <c r="I580">
        <f t="shared" si="48"/>
        <v>0.3909522479754195</v>
      </c>
      <c r="J580">
        <f t="shared" si="44"/>
        <v>2</v>
      </c>
      <c r="K580" t="str">
        <f t="shared" si="74"/>
        <v/>
      </c>
      <c r="L580" t="str">
        <f t="shared" si="49"/>
        <v/>
      </c>
      <c r="M580" t="str">
        <f t="shared" si="50"/>
        <v/>
      </c>
      <c r="N580">
        <v>0.39270687237026008</v>
      </c>
      <c r="O580" t="s">
        <v>4485</v>
      </c>
      <c r="P580" s="200" t="s">
        <v>4485</v>
      </c>
      <c r="Q580" s="35">
        <v>45292</v>
      </c>
      <c r="R580" s="35">
        <v>45316</v>
      </c>
      <c r="S580" s="37">
        <v>39022.050000000003</v>
      </c>
      <c r="U580" s="81" cm="1">
        <f t="array" ref="U580">INDEX($Q$466:$Q$918, ROWS($Q$466:$Q$918) - ROW() + ROW($Q$466))</f>
        <v>44929</v>
      </c>
      <c r="V580" s="3" cm="1">
        <f t="array" ref="V580">INDEX($R$466:$R$918, ROWS($R$466:$R$918) - ROW() + ROW($R$466))</f>
        <v>44951</v>
      </c>
      <c r="W580" s="78" cm="1">
        <f t="array" ref="W580">INDEX($S$466:$S$918, ROWS($S$466:$S$918) - ROW() + ROW($S$466))</f>
        <v>42427.15</v>
      </c>
      <c r="Y580">
        <f t="shared" si="51"/>
        <v>0.5892798717833283</v>
      </c>
      <c r="Z580">
        <f t="shared" si="45"/>
        <v>2</v>
      </c>
      <c r="AA580" t="str">
        <f t="shared" si="75"/>
        <v/>
      </c>
      <c r="AB580" t="str">
        <f t="shared" si="52"/>
        <v/>
      </c>
      <c r="AC580" t="str">
        <f t="shared" si="53"/>
        <v/>
      </c>
      <c r="AD580">
        <v>0.58514755713417399</v>
      </c>
      <c r="AE580" t="s">
        <v>4485</v>
      </c>
      <c r="AF580" s="200" t="s">
        <v>4485</v>
      </c>
      <c r="AG580" s="35">
        <v>45292</v>
      </c>
      <c r="AH580" s="35">
        <v>45316</v>
      </c>
      <c r="AI580" s="36">
        <v>311.55</v>
      </c>
      <c r="AK580" s="81" cm="1">
        <f t="array" ref="AK580">INDEX($AG$466:$AG$918, ROWS($AG$466:$AG$918) - ROW() + ROW($AG$466))</f>
        <v>44929</v>
      </c>
      <c r="AL580" s="3" cm="1">
        <f t="array" ref="AL580">INDEX($AH$466:$AH$918, ROWS($AH$466:$AH$918) - ROW() + ROW($AH$466))</f>
        <v>44951</v>
      </c>
      <c r="AM580" s="78" cm="1">
        <f t="array" ref="AM580">INDEX($AI$466:$AI$918, ROWS($AI$466:$AI$918) - ROW() + ROW($AI$466))</f>
        <v>168.65</v>
      </c>
      <c r="AO580">
        <f t="shared" si="54"/>
        <v>-0.29559562518474725</v>
      </c>
      <c r="AP580">
        <f t="shared" si="46"/>
        <v>2</v>
      </c>
      <c r="AQ580" t="str">
        <f t="shared" si="76"/>
        <v/>
      </c>
      <c r="AR580" t="str">
        <f t="shared" si="55"/>
        <v/>
      </c>
      <c r="AS580" t="str">
        <f t="shared" si="56"/>
        <v/>
      </c>
      <c r="AT580">
        <v>-0.50389372423271772</v>
      </c>
      <c r="AU580" t="s">
        <v>4485</v>
      </c>
      <c r="AV580" s="200" t="s">
        <v>4485</v>
      </c>
      <c r="AW580" s="35">
        <v>45292</v>
      </c>
      <c r="AX580" s="35">
        <v>45316</v>
      </c>
      <c r="AY580" s="36">
        <v>185.9</v>
      </c>
      <c r="BA580" s="81" cm="1">
        <f t="array" ref="BA580">INDEX($AW$466:$AW$918, ROWS($AW$466:$AW$918) - ROW() + ROW($AW$466))</f>
        <v>44929</v>
      </c>
      <c r="BB580" s="3" cm="1">
        <f t="array" ref="BB580">INDEX($AX$466:$AX$918, ROWS($AX$466:$AX$918) - ROW() + ROW($AX$466))</f>
        <v>44951</v>
      </c>
      <c r="BC580" s="78" cm="1">
        <f t="array" ref="BC580">INDEX($AY$466:$AY$918, ROWS($AY$466:$AY$918) - ROW() + ROW($AY$466))</f>
        <v>101</v>
      </c>
      <c r="BE580">
        <f t="shared" si="57"/>
        <v>9.9108027750242134E-2</v>
      </c>
      <c r="BF580">
        <f t="shared" si="47"/>
        <v>2</v>
      </c>
      <c r="BG580" t="str">
        <f t="shared" si="77"/>
        <v/>
      </c>
      <c r="BH580" t="str">
        <f t="shared" si="58"/>
        <v/>
      </c>
      <c r="BI580" t="str">
        <f t="shared" si="59"/>
        <v/>
      </c>
      <c r="BJ580">
        <v>1.5333184755961708</v>
      </c>
      <c r="BK580" t="s">
        <v>4485</v>
      </c>
      <c r="BL580" s="200" t="s">
        <v>4485</v>
      </c>
      <c r="BM580" s="212">
        <v>45292</v>
      </c>
      <c r="BN580" s="49">
        <v>45316</v>
      </c>
      <c r="BO580" s="50">
        <v>1444.05</v>
      </c>
      <c r="BQ580" s="81" cm="1">
        <f t="array" ref="BQ580">INDEX($AW$466:$AW$918, ROWS($AW$466:$AW$918) - ROW() + ROW($AW$466))</f>
        <v>44929</v>
      </c>
      <c r="BR580" s="3" cm="1">
        <f t="array" ref="BR580">INDEX($AX$466:$AX$918, ROWS($AX$466:$AX$918) - ROW() + ROW($AX$466))</f>
        <v>44951</v>
      </c>
      <c r="BS580" s="78" cm="1">
        <f t="array" ref="BS580">INDEX($BO$466:$BO$918, ROWS($BO$466:$BO$918) - ROW() + ROW($BO$466))</f>
        <v>1276.5999999999999</v>
      </c>
      <c r="BU580">
        <f t="shared" si="66"/>
        <v>2.6205787781350409</v>
      </c>
      <c r="BV580">
        <f t="shared" si="60"/>
        <v>2</v>
      </c>
      <c r="BW580" t="str">
        <f t="shared" si="78"/>
        <v/>
      </c>
      <c r="BX580" t="str">
        <f t="shared" si="61"/>
        <v/>
      </c>
      <c r="BY580" t="str">
        <f t="shared" si="67"/>
        <v/>
      </c>
      <c r="BZ580">
        <v>0.37598142209444779</v>
      </c>
      <c r="CA580" t="s">
        <v>4485</v>
      </c>
      <c r="CB580" s="200" t="s">
        <v>4485</v>
      </c>
      <c r="CC580" s="212">
        <v>45292</v>
      </c>
      <c r="CD580" s="49">
        <v>45316</v>
      </c>
      <c r="CE580" s="50">
        <v>2372.5500000000002</v>
      </c>
      <c r="CG580" s="81" cm="1">
        <f t="array" ref="CG580">INDEX($AW$466:$AW$918, ROWS($AW$466:$AW$918) - ROW() + ROW($AW$466))</f>
        <v>44929</v>
      </c>
      <c r="CH580" s="3" cm="1">
        <f t="array" ref="CH580">INDEX($AX$466:$AX$918, ROWS($AX$466:$AX$918) - ROW() + ROW($AX$466))</f>
        <v>44951</v>
      </c>
      <c r="CI580" s="78" cm="1">
        <f t="array" ref="CI580">INDEX($CE$466:$CE$918, ROWS($CE$466:$CE$918) - ROW() + ROW($CE$466))</f>
        <v>1854.75</v>
      </c>
      <c r="CK580">
        <f t="shared" si="73"/>
        <v>-1.552547770700637</v>
      </c>
      <c r="CL580">
        <f t="shared" si="62"/>
        <v>2</v>
      </c>
      <c r="CM580" t="str">
        <f t="shared" si="79"/>
        <v/>
      </c>
      <c r="CN580" t="str">
        <f t="shared" si="63"/>
        <v/>
      </c>
      <c r="CO580" t="str">
        <f t="shared" si="68"/>
        <v/>
      </c>
      <c r="CP580">
        <v>-0.8237537744344946</v>
      </c>
      <c r="CQ580" t="s">
        <v>4485</v>
      </c>
      <c r="CR580" s="200" t="s">
        <v>4485</v>
      </c>
      <c r="CS580" s="212">
        <v>45292</v>
      </c>
      <c r="CT580" s="49">
        <v>45316</v>
      </c>
      <c r="CU580" s="53">
        <v>729.8</v>
      </c>
      <c r="CW580" s="81" cm="1">
        <f t="array" ref="CW580">INDEX($AW$466:$AW$918, ROWS($AW$466:$AW$918) - ROW() + ROW($AW$466))</f>
        <v>44929</v>
      </c>
      <c r="CX580" s="3" cm="1">
        <f t="array" ref="CX580">INDEX($AX$466:$AX$918, ROWS($AX$466:$AX$918) - ROW() + ROW($AX$466))</f>
        <v>44951</v>
      </c>
      <c r="CY580" s="78" cm="1">
        <f t="array" ref="CY580">INDEX($CU$466:$CU$918, ROWS($CU$466:$CU$918) - ROW() + ROW($CU$466))</f>
        <v>382.55</v>
      </c>
      <c r="DA580">
        <f t="shared" si="69"/>
        <v>0</v>
      </c>
      <c r="DB580">
        <f t="shared" si="64"/>
        <v>2</v>
      </c>
      <c r="DC580" t="str">
        <f t="shared" si="80"/>
        <v/>
      </c>
      <c r="DD580" t="str">
        <f t="shared" si="82"/>
        <v/>
      </c>
      <c r="DE580" t="str">
        <f t="shared" si="83"/>
        <v/>
      </c>
      <c r="DF580">
        <v>-2.6305405760874891E-2</v>
      </c>
      <c r="DG580" t="s">
        <v>4485</v>
      </c>
      <c r="DH580" s="200" t="s">
        <v>4485</v>
      </c>
      <c r="DI580" s="212">
        <v>45292</v>
      </c>
      <c r="DJ580" s="49">
        <v>45316</v>
      </c>
      <c r="DK580" s="53">
        <v>455.65</v>
      </c>
      <c r="DM580" s="81" cm="1">
        <f t="array" ref="DM580">INDEX($AW$466:$AW$918, ROWS($AW$466:$AW$918) - ROW() + ROW($AW$466))</f>
        <v>44929</v>
      </c>
      <c r="DN580" s="3" cm="1">
        <f t="array" ref="DN580">INDEX($AX$466:$AX$918, ROWS($AX$466:$AX$918) - ROW() + ROW($AX$466))</f>
        <v>44951</v>
      </c>
      <c r="DO580" s="78" cm="1">
        <f t="array" ref="DO580">INDEX($DK$466:$DK$918, ROWS($DK$466:$DK$918) - ROW() + ROW($DK$466))</f>
        <v>338.75</v>
      </c>
      <c r="DQ580">
        <f t="shared" si="70"/>
        <v>0.8334573597261532</v>
      </c>
      <c r="DR580">
        <f t="shared" si="65"/>
        <v>2</v>
      </c>
      <c r="DS580" t="str">
        <f t="shared" si="81"/>
        <v/>
      </c>
      <c r="DT580" t="str">
        <f t="shared" si="71"/>
        <v/>
      </c>
      <c r="DU580" t="str">
        <f t="shared" si="72"/>
        <v/>
      </c>
      <c r="DV580">
        <v>-1.6294227188081938</v>
      </c>
      <c r="DW580" t="s">
        <v>4485</v>
      </c>
      <c r="DX580" s="200" t="s">
        <v>4485</v>
      </c>
    </row>
    <row r="581" spans="1:128" ht="15.75" thickBot="1" x14ac:dyDescent="0.3">
      <c r="A581" s="38">
        <v>45288</v>
      </c>
      <c r="B581" s="39">
        <v>45288</v>
      </c>
      <c r="C581" s="40">
        <v>148.69999999999999</v>
      </c>
      <c r="E581" s="81" cm="1">
        <f t="array" ref="E581">INDEX($A$466:$A$918, ROWS($A$466:$A$918) - ROW() + ROW($A$466))</f>
        <v>44930</v>
      </c>
      <c r="F581" s="44" cm="1">
        <f t="array" ref="F581">INDEX($B$466:$B$918, ROWS($B$466:$B$918) - ROW() + ROW($B$466))</f>
        <v>44951</v>
      </c>
      <c r="G581" s="45" cm="1">
        <f t="array" ref="G581">INDEX($C$466:$C$918, ROWS($C$466:$C$918) - ROW() + ROW($C$466))</f>
        <v>178.6</v>
      </c>
      <c r="I581">
        <f t="shared" si="48"/>
        <v>-0.63977746870654006</v>
      </c>
      <c r="J581">
        <f t="shared" si="44"/>
        <v>3</v>
      </c>
      <c r="K581" t="str">
        <f t="shared" si="74"/>
        <v/>
      </c>
      <c r="L581" t="str">
        <f t="shared" si="49"/>
        <v/>
      </c>
      <c r="M581" t="str">
        <f t="shared" si="50"/>
        <v/>
      </c>
      <c r="N581">
        <v>-0.16764459346185134</v>
      </c>
      <c r="O581" t="s">
        <v>4485</v>
      </c>
      <c r="P581" s="200" t="s">
        <v>4485</v>
      </c>
      <c r="Q581" s="39">
        <v>45288</v>
      </c>
      <c r="R581" s="39">
        <v>45288</v>
      </c>
      <c r="S581" s="41">
        <v>38502.449999999997</v>
      </c>
      <c r="U581" s="81" cm="1">
        <f t="array" ref="U581">INDEX($Q$466:$Q$918, ROWS($Q$466:$Q$918) - ROW() + ROW($Q$466))</f>
        <v>44930</v>
      </c>
      <c r="V581" s="3" cm="1">
        <f t="array" ref="V581">INDEX($R$466:$R$918, ROWS($R$466:$R$918) - ROW() + ROW($R$466))</f>
        <v>44951</v>
      </c>
      <c r="W581" s="78" cm="1">
        <f t="array" ref="W581">INDEX($S$466:$S$918, ROWS($S$466:$S$918) - ROW() + ROW($S$466))</f>
        <v>42375.15</v>
      </c>
      <c r="Y581">
        <f t="shared" si="51"/>
        <v>-0.12256302862671661</v>
      </c>
      <c r="Z581">
        <f t="shared" si="45"/>
        <v>3</v>
      </c>
      <c r="AA581" t="str">
        <f t="shared" si="75"/>
        <v/>
      </c>
      <c r="AB581" t="str">
        <f t="shared" si="52"/>
        <v/>
      </c>
      <c r="AC581" t="str">
        <f t="shared" si="53"/>
        <v/>
      </c>
      <c r="AD581">
        <v>-1.5296557563073611E-2</v>
      </c>
      <c r="AE581" t="s">
        <v>4485</v>
      </c>
      <c r="AF581" s="200" t="s">
        <v>4485</v>
      </c>
      <c r="AG581" s="39">
        <v>45288</v>
      </c>
      <c r="AH581" s="39">
        <v>45288</v>
      </c>
      <c r="AI581" s="40">
        <v>314.10000000000002</v>
      </c>
      <c r="AK581" s="81" cm="1">
        <f t="array" ref="AK581">INDEX($AG$466:$AG$918, ROWS($AG$466:$AG$918) - ROW() + ROW($AG$466))</f>
        <v>44930</v>
      </c>
      <c r="AL581" s="3" cm="1">
        <f t="array" ref="AL581">INDEX($AH$466:$AH$918, ROWS($AH$466:$AH$918) - ROW() + ROW($AH$466))</f>
        <v>44951</v>
      </c>
      <c r="AM581" s="78" cm="1">
        <f t="array" ref="AM581">INDEX($AI$466:$AI$918, ROWS($AI$466:$AI$918) - ROW() + ROW($AI$466))</f>
        <v>167.3</v>
      </c>
      <c r="AO581">
        <f t="shared" si="54"/>
        <v>-0.80047435517343268</v>
      </c>
      <c r="AP581">
        <f t="shared" si="46"/>
        <v>3</v>
      </c>
      <c r="AQ581" t="str">
        <f t="shared" si="76"/>
        <v/>
      </c>
      <c r="AR581" t="str">
        <f t="shared" si="55"/>
        <v/>
      </c>
      <c r="AS581" t="str">
        <f t="shared" si="56"/>
        <v/>
      </c>
      <c r="AT581">
        <v>-2.1178637200736623</v>
      </c>
      <c r="AU581" t="s">
        <v>4485</v>
      </c>
      <c r="AV581" s="200" t="s">
        <v>4485</v>
      </c>
      <c r="AW581" s="39">
        <v>45288</v>
      </c>
      <c r="AX581" s="39">
        <v>45288</v>
      </c>
      <c r="AY581" s="40">
        <v>182.8</v>
      </c>
      <c r="BA581" s="81" cm="1">
        <f t="array" ref="BA581">INDEX($AW$466:$AW$918, ROWS($AW$466:$AW$918) - ROW() + ROW($AW$466))</f>
        <v>44930</v>
      </c>
      <c r="BB581" s="3" cm="1">
        <f t="array" ref="BB581">INDEX($AX$466:$AX$918, ROWS($AX$466:$AX$918) - ROW() + ROW($AX$466))</f>
        <v>44951</v>
      </c>
      <c r="BC581" s="78" cm="1">
        <f t="array" ref="BC581">INDEX($AY$466:$AY$918, ROWS($AY$466:$AY$918) - ROW() + ROW($AY$466))</f>
        <v>99.35</v>
      </c>
      <c r="BE581">
        <f t="shared" si="57"/>
        <v>-1.6336633663366393</v>
      </c>
      <c r="BF581">
        <f t="shared" si="47"/>
        <v>3</v>
      </c>
      <c r="BG581" t="str">
        <f t="shared" si="77"/>
        <v/>
      </c>
      <c r="BH581" t="str">
        <f t="shared" si="58"/>
        <v/>
      </c>
      <c r="BI581" t="str">
        <f t="shared" si="59"/>
        <v/>
      </c>
      <c r="BJ581">
        <v>0.89117169322620504</v>
      </c>
      <c r="BK581" t="s">
        <v>4485</v>
      </c>
      <c r="BL581" s="200" t="s">
        <v>4485</v>
      </c>
      <c r="BM581" s="212">
        <v>45288</v>
      </c>
      <c r="BN581" s="49">
        <v>45288</v>
      </c>
      <c r="BO581" s="50">
        <v>1432.05</v>
      </c>
      <c r="BQ581" s="81" cm="1">
        <f t="array" ref="BQ581">INDEX($AW$466:$AW$918, ROWS($AW$466:$AW$918) - ROW() + ROW($AW$466))</f>
        <v>44930</v>
      </c>
      <c r="BR581" s="3" cm="1">
        <f t="array" ref="BR581">INDEX($AX$466:$AX$918, ROWS($AX$466:$AX$918) - ROW() + ROW($AX$466))</f>
        <v>44951</v>
      </c>
      <c r="BS581" s="78" cm="1">
        <f t="array" ref="BS581">INDEX($BO$466:$BO$918, ROWS($BO$466:$BO$918) - ROW() + ROW($BO$466))</f>
        <v>1262.6500000000001</v>
      </c>
      <c r="BU581">
        <f t="shared" si="66"/>
        <v>-1.0927463575121275</v>
      </c>
      <c r="BV581">
        <f t="shared" si="60"/>
        <v>3</v>
      </c>
      <c r="BW581" t="str">
        <f t="shared" si="78"/>
        <v/>
      </c>
      <c r="BX581" t="str">
        <f t="shared" si="61"/>
        <v/>
      </c>
      <c r="BY581" t="str">
        <f t="shared" si="67"/>
        <v/>
      </c>
      <c r="BZ581">
        <v>-0.27542139473394295</v>
      </c>
      <c r="CA581" t="s">
        <v>4485</v>
      </c>
      <c r="CB581" s="200" t="s">
        <v>4485</v>
      </c>
      <c r="CC581" s="212">
        <v>45288</v>
      </c>
      <c r="CD581" s="49">
        <v>45288</v>
      </c>
      <c r="CE581" s="50">
        <v>2296.1</v>
      </c>
      <c r="CG581" s="81" cm="1">
        <f t="array" ref="CG581">INDEX($AW$466:$AW$918, ROWS($AW$466:$AW$918) - ROW() + ROW($AW$466))</f>
        <v>44930</v>
      </c>
      <c r="CH581" s="3" cm="1">
        <f t="array" ref="CH581">INDEX($AX$466:$AX$918, ROWS($AX$466:$AX$918) - ROW() + ROW($AX$466))</f>
        <v>44951</v>
      </c>
      <c r="CI581" s="78" cm="1">
        <f t="array" ref="CI581">INDEX($CE$466:$CE$918, ROWS($CE$466:$CE$918) - ROW() + ROW($CE$466))</f>
        <v>1884.7</v>
      </c>
      <c r="CK581">
        <f t="shared" si="73"/>
        <v>1.6147728804421106</v>
      </c>
      <c r="CL581">
        <f t="shared" si="62"/>
        <v>3</v>
      </c>
      <c r="CM581" t="str">
        <f t="shared" si="79"/>
        <v/>
      </c>
      <c r="CN581" t="str">
        <f t="shared" si="63"/>
        <v/>
      </c>
      <c r="CO581" t="str">
        <f t="shared" si="68"/>
        <v/>
      </c>
      <c r="CP581">
        <v>-1.2846192879844125</v>
      </c>
      <c r="CQ581" t="s">
        <v>4485</v>
      </c>
      <c r="CR581" s="200" t="s">
        <v>4485</v>
      </c>
      <c r="CS581" s="212">
        <v>45288</v>
      </c>
      <c r="CT581" s="49">
        <v>45288</v>
      </c>
      <c r="CU581" s="53">
        <v>728.85</v>
      </c>
      <c r="CW581" s="81" cm="1">
        <f t="array" ref="CW581">INDEX($AW$466:$AW$918, ROWS($AW$466:$AW$918) - ROW() + ROW($AW$466))</f>
        <v>44930</v>
      </c>
      <c r="CX581" s="3" cm="1">
        <f t="array" ref="CX581">INDEX($AX$466:$AX$918, ROWS($AX$466:$AX$918) - ROW() + ROW($AX$466))</f>
        <v>44951</v>
      </c>
      <c r="CY581" s="78" cm="1">
        <f t="array" ref="CY581">INDEX($CU$466:$CU$918, ROWS($CU$466:$CU$918) - ROW() + ROW($CU$466))</f>
        <v>373.3</v>
      </c>
      <c r="DA581">
        <f t="shared" si="69"/>
        <v>-2.4179845771794537</v>
      </c>
      <c r="DB581">
        <f t="shared" si="64"/>
        <v>3</v>
      </c>
      <c r="DC581" t="str">
        <f t="shared" si="80"/>
        <v/>
      </c>
      <c r="DD581" t="str">
        <f t="shared" si="82"/>
        <v/>
      </c>
      <c r="DE581" t="str">
        <f t="shared" si="83"/>
        <v/>
      </c>
      <c r="DF581">
        <v>-2.157610840678855</v>
      </c>
      <c r="DG581" t="s">
        <v>4485</v>
      </c>
      <c r="DH581" s="200" t="s">
        <v>4485</v>
      </c>
      <c r="DI581" s="212">
        <v>45288</v>
      </c>
      <c r="DJ581" s="49">
        <v>45288</v>
      </c>
      <c r="DK581" s="53">
        <v>465.4</v>
      </c>
      <c r="DM581" s="81" cm="1">
        <f t="array" ref="DM581">INDEX($AW$466:$AW$918, ROWS($AW$466:$AW$918) - ROW() + ROW($AW$466))</f>
        <v>44930</v>
      </c>
      <c r="DN581" s="3" cm="1">
        <f t="array" ref="DN581">INDEX($AX$466:$AX$918, ROWS($AX$466:$AX$918) - ROW() + ROW($AX$466))</f>
        <v>44951</v>
      </c>
      <c r="DO581" s="78" cm="1">
        <f t="array" ref="DO581">INDEX($DK$466:$DK$918, ROWS($DK$466:$DK$918) - ROW() + ROW($DK$466))</f>
        <v>337.85</v>
      </c>
      <c r="DQ581">
        <f t="shared" si="70"/>
        <v>-0.26568265682656156</v>
      </c>
      <c r="DR581">
        <f t="shared" si="65"/>
        <v>3</v>
      </c>
      <c r="DS581" t="str">
        <f t="shared" si="81"/>
        <v/>
      </c>
      <c r="DT581" t="str">
        <f t="shared" si="71"/>
        <v/>
      </c>
      <c r="DU581" t="str">
        <f t="shared" si="72"/>
        <v/>
      </c>
      <c r="DV581">
        <v>-1.6090866067203053</v>
      </c>
      <c r="DW581" t="s">
        <v>4485</v>
      </c>
      <c r="DX581" s="200" t="s">
        <v>4485</v>
      </c>
    </row>
    <row r="582" spans="1:128" ht="15.75" thickBot="1" x14ac:dyDescent="0.3">
      <c r="A582" s="42">
        <v>45287</v>
      </c>
      <c r="B582" s="35">
        <v>45288</v>
      </c>
      <c r="C582" s="36">
        <v>147.75</v>
      </c>
      <c r="E582" s="81" cm="1">
        <f t="array" ref="E582">INDEX($A$466:$A$918, ROWS($A$466:$A$918) - ROW() + ROW($A$466))</f>
        <v>44931</v>
      </c>
      <c r="F582" s="44" cm="1">
        <f t="array" ref="F582">INDEX($B$466:$B$918, ROWS($B$466:$B$918) - ROW() + ROW($B$466))</f>
        <v>44951</v>
      </c>
      <c r="G582" s="45" cm="1">
        <f t="array" ref="G582">INDEX($C$466:$C$918, ROWS($C$466:$C$918) - ROW() + ROW($C$466))</f>
        <v>178.75</v>
      </c>
      <c r="I582">
        <f t="shared" si="48"/>
        <v>8.3986562150059174E-2</v>
      </c>
      <c r="J582">
        <f t="shared" si="44"/>
        <v>4</v>
      </c>
      <c r="K582">
        <f t="shared" si="74"/>
        <v>2.113681805198508</v>
      </c>
      <c r="L582" t="str">
        <f t="shared" si="49"/>
        <v/>
      </c>
      <c r="M582" t="str">
        <f t="shared" si="50"/>
        <v/>
      </c>
      <c r="N582">
        <v>-0.44780296669466069</v>
      </c>
      <c r="O582">
        <v>-0.19640852974185988</v>
      </c>
      <c r="P582" s="200" t="s">
        <v>4485</v>
      </c>
      <c r="Q582" s="35">
        <v>45287</v>
      </c>
      <c r="R582" s="35">
        <v>45288</v>
      </c>
      <c r="S582" s="37">
        <v>37876.1</v>
      </c>
      <c r="U582" s="81" cm="1">
        <f t="array" ref="U582">INDEX($Q$466:$Q$918, ROWS($Q$466:$Q$918) - ROW() + ROW($Q$466))</f>
        <v>44931</v>
      </c>
      <c r="V582" s="3" cm="1">
        <f t="array" ref="V582">INDEX($R$466:$R$918, ROWS($R$466:$R$918) - ROW() + ROW($R$466))</f>
        <v>44951</v>
      </c>
      <c r="W582" s="78" cm="1">
        <f t="array" ref="W582">INDEX($S$466:$S$918, ROWS($S$466:$S$918) - ROW() + ROW($S$466))</f>
        <v>42437.1</v>
      </c>
      <c r="Y582">
        <f t="shared" si="51"/>
        <v>0.14619417276398333</v>
      </c>
      <c r="Z582">
        <f t="shared" si="45"/>
        <v>4</v>
      </c>
      <c r="AA582">
        <f t="shared" si="75"/>
        <v>-4.6263001285520371</v>
      </c>
      <c r="AB582" t="str">
        <f t="shared" si="52"/>
        <v/>
      </c>
      <c r="AC582" t="str">
        <f t="shared" si="53"/>
        <v/>
      </c>
      <c r="AD582">
        <v>0.3391848652392439</v>
      </c>
      <c r="AE582">
        <v>-2.2222684496588925</v>
      </c>
      <c r="AF582" s="200" t="s">
        <v>4485</v>
      </c>
      <c r="AG582" s="35">
        <v>45287</v>
      </c>
      <c r="AH582" s="35">
        <v>45288</v>
      </c>
      <c r="AI582" s="36">
        <v>305.64999999999998</v>
      </c>
      <c r="AK582" s="81" cm="1">
        <f t="array" ref="AK582">INDEX($AG$466:$AG$918, ROWS($AG$466:$AG$918) - ROW() + ROW($AG$466))</f>
        <v>44931</v>
      </c>
      <c r="AL582" s="3" cm="1">
        <f t="array" ref="AL582">INDEX($AH$466:$AH$918, ROWS($AH$466:$AH$918) - ROW() + ROW($AH$466))</f>
        <v>44951</v>
      </c>
      <c r="AM582" s="78" cm="1">
        <f t="array" ref="AM582">INDEX($AI$466:$AI$918, ROWS($AI$466:$AI$918) - ROW() + ROW($AI$466))</f>
        <v>170.45</v>
      </c>
      <c r="AO582">
        <f t="shared" si="54"/>
        <v>1.882845188284505</v>
      </c>
      <c r="AP582">
        <f t="shared" si="46"/>
        <v>4</v>
      </c>
      <c r="AQ582">
        <f t="shared" si="76"/>
        <v>2.7116601385959629</v>
      </c>
      <c r="AR582" t="str">
        <f t="shared" si="55"/>
        <v/>
      </c>
      <c r="AS582" t="str">
        <f t="shared" si="56"/>
        <v/>
      </c>
      <c r="AT582">
        <v>1.3170272812794033</v>
      </c>
      <c r="AU582">
        <v>-1.7335766423357588</v>
      </c>
      <c r="AV582" s="200" t="s">
        <v>4485</v>
      </c>
      <c r="AW582" s="35">
        <v>45287</v>
      </c>
      <c r="AX582" s="35">
        <v>45288</v>
      </c>
      <c r="AY582" s="36">
        <v>180.4</v>
      </c>
      <c r="BA582" s="81" cm="1">
        <f t="array" ref="BA582">INDEX($AW$466:$AW$918, ROWS($AW$466:$AW$918) - ROW() + ROW($AW$466))</f>
        <v>44931</v>
      </c>
      <c r="BB582" s="3" cm="1">
        <f t="array" ref="BB582">INDEX($AX$466:$AX$918, ROWS($AX$466:$AX$918) - ROW() + ROW($AX$466))</f>
        <v>44951</v>
      </c>
      <c r="BC582" s="78" cm="1">
        <f t="array" ref="BC582">INDEX($AY$466:$AY$918, ROWS($AY$466:$AY$918) - ROW() + ROW($AY$466))</f>
        <v>100.55</v>
      </c>
      <c r="BE582">
        <f t="shared" si="57"/>
        <v>1.2078510317060924</v>
      </c>
      <c r="BF582">
        <f t="shared" si="47"/>
        <v>4</v>
      </c>
      <c r="BG582">
        <f t="shared" si="77"/>
        <v>0.8020050125313255</v>
      </c>
      <c r="BH582" t="str">
        <f t="shared" si="58"/>
        <v/>
      </c>
      <c r="BI582" t="str">
        <f t="shared" si="59"/>
        <v/>
      </c>
      <c r="BJ582">
        <v>1.9798102863110261</v>
      </c>
      <c r="BK582">
        <v>6.4592323415852748</v>
      </c>
      <c r="BL582" s="200" t="s">
        <v>4485</v>
      </c>
      <c r="BM582" s="212">
        <v>45287</v>
      </c>
      <c r="BN582" s="49">
        <v>45288</v>
      </c>
      <c r="BO582" s="50">
        <v>1419</v>
      </c>
      <c r="BQ582" s="81" cm="1">
        <f t="array" ref="BQ582">INDEX($AW$466:$AW$918, ROWS($AW$466:$AW$918) - ROW() + ROW($AW$466))</f>
        <v>44931</v>
      </c>
      <c r="BR582" s="3" cm="1">
        <f t="array" ref="BR582">INDEX($AX$466:$AX$918, ROWS($AX$466:$AX$918) - ROW() + ROW($AX$466))</f>
        <v>44951</v>
      </c>
      <c r="BS582" s="78" cm="1">
        <f t="array" ref="BS582">INDEX($BO$466:$BO$918, ROWS($BO$466:$BO$918) - ROW() + ROW($BO$466))</f>
        <v>1274.55</v>
      </c>
      <c r="BU582">
        <f t="shared" si="66"/>
        <v>0.94246228170909307</v>
      </c>
      <c r="BV582">
        <f t="shared" si="60"/>
        <v>4</v>
      </c>
      <c r="BW582">
        <f t="shared" si="78"/>
        <v>2.5877334191886558</v>
      </c>
      <c r="BX582" t="str">
        <f t="shared" si="61"/>
        <v/>
      </c>
      <c r="BY582" t="str">
        <f t="shared" si="67"/>
        <v/>
      </c>
      <c r="BZ582">
        <v>2.7176314626601754</v>
      </c>
      <c r="CA582">
        <v>2.4234412866270105</v>
      </c>
      <c r="CB582" s="200" t="s">
        <v>4485</v>
      </c>
      <c r="CC582" s="212">
        <v>45287</v>
      </c>
      <c r="CD582" s="49">
        <v>45288</v>
      </c>
      <c r="CE582" s="50">
        <v>2323.9</v>
      </c>
      <c r="CG582" s="81" cm="1">
        <f t="array" ref="CG582">INDEX($AW$466:$AW$918, ROWS($AW$466:$AW$918) - ROW() + ROW($AW$466))</f>
        <v>44931</v>
      </c>
      <c r="CH582" s="3" cm="1">
        <f t="array" ref="CH582">INDEX($AX$466:$AX$918, ROWS($AX$466:$AX$918) - ROW() + ROW($AX$466))</f>
        <v>44951</v>
      </c>
      <c r="CI582" s="78" cm="1">
        <f t="array" ref="CI582">INDEX($CE$466:$CE$918, ROWS($CE$466:$CE$918) - ROW() + ROW($CE$466))</f>
        <v>1883.4</v>
      </c>
      <c r="CK582">
        <f t="shared" si="73"/>
        <v>-6.8976494932878149E-2</v>
      </c>
      <c r="CL582">
        <f t="shared" si="62"/>
        <v>4</v>
      </c>
      <c r="CM582">
        <f t="shared" si="79"/>
        <v>1.7476567353664212</v>
      </c>
      <c r="CN582" t="str">
        <f t="shared" si="63"/>
        <v/>
      </c>
      <c r="CO582" t="str">
        <f t="shared" si="68"/>
        <v/>
      </c>
      <c r="CP582">
        <v>1.4636653860721922</v>
      </c>
      <c r="CQ582">
        <v>1.0617370449217196</v>
      </c>
      <c r="CR582" s="200" t="s">
        <v>4485</v>
      </c>
      <c r="CS582" s="212">
        <v>45287</v>
      </c>
      <c r="CT582" s="49">
        <v>45288</v>
      </c>
      <c r="CU582" s="53">
        <v>720.15</v>
      </c>
      <c r="CW582" s="81" cm="1">
        <f t="array" ref="CW582">INDEX($AW$466:$AW$918, ROWS($AW$466:$AW$918) - ROW() + ROW($AW$466))</f>
        <v>44931</v>
      </c>
      <c r="CX582" s="3" cm="1">
        <f t="array" ref="CX582">INDEX($AX$466:$AX$918, ROWS($AX$466:$AX$918) - ROW() + ROW($AX$466))</f>
        <v>44951</v>
      </c>
      <c r="CY582" s="78" cm="1">
        <f t="array" ref="CY582">INDEX($CU$466:$CU$918, ROWS($CU$466:$CU$918) - ROW() + ROW($CU$466))</f>
        <v>374.65</v>
      </c>
      <c r="DA582">
        <f t="shared" si="69"/>
        <v>0.36163943209214194</v>
      </c>
      <c r="DB582">
        <f t="shared" si="64"/>
        <v>4</v>
      </c>
      <c r="DC582">
        <f t="shared" si="80"/>
        <v>0.76654115115652655</v>
      </c>
      <c r="DD582" t="str">
        <f t="shared" si="82"/>
        <v/>
      </c>
      <c r="DE582" t="str">
        <f t="shared" si="83"/>
        <v/>
      </c>
      <c r="DF582">
        <v>0.24203307785396724</v>
      </c>
      <c r="DG582">
        <v>-0.1874414245548236</v>
      </c>
      <c r="DH582" s="200" t="s">
        <v>4485</v>
      </c>
      <c r="DI582" s="212">
        <v>45287</v>
      </c>
      <c r="DJ582" s="49">
        <v>45288</v>
      </c>
      <c r="DK582" s="53">
        <v>455.1</v>
      </c>
      <c r="DM582" s="81" cm="1">
        <f t="array" ref="DM582">INDEX($AW$466:$AW$918, ROWS($AW$466:$AW$918) - ROW() + ROW($AW$466))</f>
        <v>44931</v>
      </c>
      <c r="DN582" s="3" cm="1">
        <f t="array" ref="DN582">INDEX($AX$466:$AX$918, ROWS($AX$466:$AX$918) - ROW() + ROW($AX$466))</f>
        <v>44951</v>
      </c>
      <c r="DO582" s="78" cm="1">
        <f t="array" ref="DO582">INDEX($DK$466:$DK$918, ROWS($DK$466:$DK$918) - ROW() + ROW($DK$466))</f>
        <v>343.5</v>
      </c>
      <c r="DQ582">
        <f t="shared" si="70"/>
        <v>1.6723397957673456</v>
      </c>
      <c r="DR582">
        <f t="shared" si="65"/>
        <v>4</v>
      </c>
      <c r="DS582">
        <f t="shared" si="81"/>
        <v>5.8714748035136415</v>
      </c>
      <c r="DT582" t="str">
        <f t="shared" si="71"/>
        <v/>
      </c>
      <c r="DU582" t="str">
        <f t="shared" si="72"/>
        <v/>
      </c>
      <c r="DV582">
        <v>1.2025012025012025</v>
      </c>
      <c r="DW582">
        <v>1.4709428502532005</v>
      </c>
      <c r="DX582" s="200" t="s">
        <v>4485</v>
      </c>
    </row>
    <row r="583" spans="1:128" ht="15.75" thickBot="1" x14ac:dyDescent="0.3">
      <c r="A583" s="42">
        <v>45286</v>
      </c>
      <c r="B583" s="35">
        <v>45288</v>
      </c>
      <c r="C583" s="36">
        <v>148.9</v>
      </c>
      <c r="E583" s="81" cm="1">
        <f t="array" ref="E583">INDEX($A$466:$A$918, ROWS($A$466:$A$918) - ROW() + ROW($A$466))</f>
        <v>44932</v>
      </c>
      <c r="F583" s="44" cm="1">
        <f t="array" ref="F583">INDEX($B$466:$B$918, ROWS($B$466:$B$918) - ROW() + ROW($B$466))</f>
        <v>44951</v>
      </c>
      <c r="G583" s="45" cm="1">
        <f t="array" ref="G583">INDEX($C$466:$C$918, ROWS($C$466:$C$918) - ROW() + ROW($C$466))</f>
        <v>175.5</v>
      </c>
      <c r="I583">
        <f t="shared" si="48"/>
        <v>-1.8181818181818181</v>
      </c>
      <c r="J583">
        <f t="shared" si="44"/>
        <v>5</v>
      </c>
      <c r="K583" t="str">
        <f t="shared" si="74"/>
        <v/>
      </c>
      <c r="L583" t="str">
        <f t="shared" si="49"/>
        <v/>
      </c>
      <c r="M583" t="str">
        <f t="shared" si="50"/>
        <v/>
      </c>
      <c r="N583">
        <v>-1.3775653640708398</v>
      </c>
      <c r="O583" t="s">
        <v>4485</v>
      </c>
      <c r="P583" s="200" t="s">
        <v>4485</v>
      </c>
      <c r="Q583" s="35">
        <v>45286</v>
      </c>
      <c r="R583" s="35">
        <v>45288</v>
      </c>
      <c r="S583" s="37">
        <v>37610.1</v>
      </c>
      <c r="U583" s="81" cm="1">
        <f t="array" ref="U583">INDEX($Q$466:$Q$918, ROWS($Q$466:$Q$918) - ROW() + ROW($Q$466))</f>
        <v>44932</v>
      </c>
      <c r="V583" s="3" cm="1">
        <f t="array" ref="V583">INDEX($R$466:$R$918, ROWS($R$466:$R$918) - ROW() + ROW($R$466))</f>
        <v>44951</v>
      </c>
      <c r="W583" s="78" cm="1">
        <f t="array" ref="W583">INDEX($S$466:$S$918, ROWS($S$466:$S$918) - ROW() + ROW($S$466))</f>
        <v>41869.85</v>
      </c>
      <c r="Y583">
        <f t="shared" si="51"/>
        <v>-1.3366841749318403</v>
      </c>
      <c r="Z583">
        <f t="shared" si="45"/>
        <v>5</v>
      </c>
      <c r="AA583" t="str">
        <f t="shared" si="75"/>
        <v/>
      </c>
      <c r="AB583" t="str">
        <f t="shared" si="52"/>
        <v/>
      </c>
      <c r="AC583" t="str">
        <f t="shared" si="53"/>
        <v/>
      </c>
      <c r="AD583">
        <v>-1.4012041727635693</v>
      </c>
      <c r="AE583" t="s">
        <v>4485</v>
      </c>
      <c r="AF583" s="200" t="s">
        <v>4485</v>
      </c>
      <c r="AG583" s="35">
        <v>45286</v>
      </c>
      <c r="AH583" s="35">
        <v>45288</v>
      </c>
      <c r="AI583" s="36">
        <v>309.55</v>
      </c>
      <c r="AK583" s="81" cm="1">
        <f t="array" ref="AK583">INDEX($AG$466:$AG$918, ROWS($AG$466:$AG$918) - ROW() + ROW($AG$466))</f>
        <v>44932</v>
      </c>
      <c r="AL583" s="3" cm="1">
        <f t="array" ref="AL583">INDEX($AH$466:$AH$918, ROWS($AH$466:$AH$918) - ROW() + ROW($AH$466))</f>
        <v>44951</v>
      </c>
      <c r="AM583" s="78" cm="1">
        <f t="array" ref="AM583">INDEX($AI$466:$AI$918, ROWS($AI$466:$AI$918) - ROW() + ROW($AI$466))</f>
        <v>169.95</v>
      </c>
      <c r="AO583">
        <f t="shared" si="54"/>
        <v>-0.29334115576415376</v>
      </c>
      <c r="AP583">
        <f t="shared" si="46"/>
        <v>5</v>
      </c>
      <c r="AQ583" t="str">
        <f t="shared" si="76"/>
        <v/>
      </c>
      <c r="AR583" t="str">
        <f t="shared" si="55"/>
        <v/>
      </c>
      <c r="AS583" t="str">
        <f t="shared" si="56"/>
        <v/>
      </c>
      <c r="AT583">
        <v>-3.4818941504178276</v>
      </c>
      <c r="AU583" t="s">
        <v>4485</v>
      </c>
      <c r="AV583" s="200" t="s">
        <v>4485</v>
      </c>
      <c r="AW583" s="35">
        <v>45286</v>
      </c>
      <c r="AX583" s="35">
        <v>45288</v>
      </c>
      <c r="AY583" s="36">
        <v>182.35</v>
      </c>
      <c r="BA583" s="81" cm="1">
        <f t="array" ref="BA583">INDEX($AW$466:$AW$918, ROWS($AW$466:$AW$918) - ROW() + ROW($AW$466))</f>
        <v>44932</v>
      </c>
      <c r="BB583" s="3" cm="1">
        <f t="array" ref="BB583">INDEX($AX$466:$AX$918, ROWS($AX$466:$AX$918) - ROW() + ROW($AX$466))</f>
        <v>44951</v>
      </c>
      <c r="BC583" s="78" cm="1">
        <f t="array" ref="BC583">INDEX($AY$466:$AY$918, ROWS($AY$466:$AY$918) - ROW() + ROW($AY$466))</f>
        <v>99.55</v>
      </c>
      <c r="BE583">
        <f t="shared" si="57"/>
        <v>-0.99453008453505709</v>
      </c>
      <c r="BF583">
        <f t="shared" si="47"/>
        <v>5</v>
      </c>
      <c r="BG583" t="str">
        <f t="shared" si="77"/>
        <v/>
      </c>
      <c r="BH583" t="str">
        <f t="shared" si="58"/>
        <v/>
      </c>
      <c r="BI583" t="str">
        <f t="shared" si="59"/>
        <v/>
      </c>
      <c r="BJ583">
        <v>-0.65708068438791811</v>
      </c>
      <c r="BK583" t="s">
        <v>4485</v>
      </c>
      <c r="BL583" s="200" t="s">
        <v>4485</v>
      </c>
      <c r="BM583" s="212">
        <v>45286</v>
      </c>
      <c r="BN583" s="49">
        <v>45288</v>
      </c>
      <c r="BO583" s="50">
        <v>1394</v>
      </c>
      <c r="BQ583" s="81" cm="1">
        <f t="array" ref="BQ583">INDEX($AW$466:$AW$918, ROWS($AW$466:$AW$918) - ROW() + ROW($AW$466))</f>
        <v>44932</v>
      </c>
      <c r="BR583" s="3" cm="1">
        <f t="array" ref="BR583">INDEX($AX$466:$AX$918, ROWS($AX$466:$AX$918) - ROW() + ROW($AX$466))</f>
        <v>44951</v>
      </c>
      <c r="BS583" s="78" cm="1">
        <f t="array" ref="BS583">INDEX($BO$466:$BO$918, ROWS($BO$466:$BO$918) - ROW() + ROW($BO$466))</f>
        <v>1276.55</v>
      </c>
      <c r="BU583">
        <f t="shared" si="66"/>
        <v>0.15691812796673335</v>
      </c>
      <c r="BV583">
        <f t="shared" si="60"/>
        <v>5</v>
      </c>
      <c r="BW583" t="str">
        <f t="shared" si="78"/>
        <v/>
      </c>
      <c r="BX583" t="str">
        <f t="shared" si="61"/>
        <v/>
      </c>
      <c r="BY583" t="str">
        <f t="shared" si="67"/>
        <v/>
      </c>
      <c r="BZ583">
        <v>-0.92493009249299951</v>
      </c>
      <c r="CA583" t="s">
        <v>4485</v>
      </c>
      <c r="CB583" s="200" t="s">
        <v>4485</v>
      </c>
      <c r="CC583" s="212">
        <v>45286</v>
      </c>
      <c r="CD583" s="49">
        <v>45288</v>
      </c>
      <c r="CE583" s="50">
        <v>2242.5500000000002</v>
      </c>
      <c r="CG583" s="81" cm="1">
        <f t="array" ref="CG583">INDEX($AW$466:$AW$918, ROWS($AW$466:$AW$918) - ROW() + ROW($AW$466))</f>
        <v>44932</v>
      </c>
      <c r="CH583" s="3" cm="1">
        <f t="array" ref="CH583">INDEX($AX$466:$AX$918, ROWS($AX$466:$AX$918) - ROW() + ROW($AX$466))</f>
        <v>44951</v>
      </c>
      <c r="CI583" s="78" cm="1">
        <f t="array" ref="CI583">INDEX($CE$466:$CE$918, ROWS($CE$466:$CE$918) - ROW() + ROW($CE$466))</f>
        <v>1892.5</v>
      </c>
      <c r="CK583">
        <f t="shared" si="73"/>
        <v>0.48316873738982208</v>
      </c>
      <c r="CL583">
        <f t="shared" si="62"/>
        <v>5</v>
      </c>
      <c r="CM583" t="str">
        <f t="shared" si="79"/>
        <v/>
      </c>
      <c r="CN583" t="str">
        <f t="shared" si="63"/>
        <v/>
      </c>
      <c r="CO583" t="str">
        <f t="shared" si="68"/>
        <v/>
      </c>
      <c r="CP583">
        <v>1.5998720102389383E-2</v>
      </c>
      <c r="CQ583" t="s">
        <v>4485</v>
      </c>
      <c r="CR583" s="200" t="s">
        <v>4485</v>
      </c>
      <c r="CS583" s="212">
        <v>45286</v>
      </c>
      <c r="CT583" s="49">
        <v>45288</v>
      </c>
      <c r="CU583" s="53">
        <v>716.05</v>
      </c>
      <c r="CW583" s="81" cm="1">
        <f t="array" ref="CW583">INDEX($AW$466:$AW$918, ROWS($AW$466:$AW$918) - ROW() + ROW($AW$466))</f>
        <v>44932</v>
      </c>
      <c r="CX583" s="3" cm="1">
        <f t="array" ref="CX583">INDEX($AX$466:$AX$918, ROWS($AX$466:$AX$918) - ROW() + ROW($AX$466))</f>
        <v>44951</v>
      </c>
      <c r="CY583" s="78" cm="1">
        <f t="array" ref="CY583">INDEX($CU$466:$CU$918, ROWS($CU$466:$CU$918) - ROW() + ROW($CU$466))</f>
        <v>371</v>
      </c>
      <c r="DA583">
        <f t="shared" si="69"/>
        <v>-0.97424262645134863</v>
      </c>
      <c r="DB583">
        <f t="shared" si="64"/>
        <v>5</v>
      </c>
      <c r="DC583" t="str">
        <f t="shared" si="80"/>
        <v/>
      </c>
      <c r="DD583" t="str">
        <f t="shared" si="82"/>
        <v/>
      </c>
      <c r="DE583" t="str">
        <f t="shared" si="83"/>
        <v/>
      </c>
      <c r="DF583">
        <v>-0.8048289738430584</v>
      </c>
      <c r="DG583" t="s">
        <v>4485</v>
      </c>
      <c r="DH583" s="200" t="s">
        <v>4485</v>
      </c>
      <c r="DI583" s="212">
        <v>45286</v>
      </c>
      <c r="DJ583" s="49">
        <v>45288</v>
      </c>
      <c r="DK583" s="53">
        <v>452.6</v>
      </c>
      <c r="DM583" s="81" cm="1">
        <f t="array" ref="DM583">INDEX($AW$466:$AW$918, ROWS($AW$466:$AW$918) - ROW() + ROW($AW$466))</f>
        <v>44932</v>
      </c>
      <c r="DN583" s="3" cm="1">
        <f t="array" ref="DN583">INDEX($AX$466:$AX$918, ROWS($AX$466:$AX$918) - ROW() + ROW($AX$466))</f>
        <v>44951</v>
      </c>
      <c r="DO583" s="78" cm="1">
        <f t="array" ref="DO583">INDEX($DK$466:$DK$918, ROWS($DK$466:$DK$918) - ROW() + ROW($DK$466))</f>
        <v>346.25</v>
      </c>
      <c r="DQ583">
        <f t="shared" si="70"/>
        <v>0.80058224163027658</v>
      </c>
      <c r="DR583">
        <f t="shared" si="65"/>
        <v>5</v>
      </c>
      <c r="DS583" t="str">
        <f t="shared" si="81"/>
        <v/>
      </c>
      <c r="DT583" t="str">
        <f t="shared" si="71"/>
        <v/>
      </c>
      <c r="DU583" t="str">
        <f t="shared" si="72"/>
        <v/>
      </c>
      <c r="DV583">
        <v>-0.76045627376425584</v>
      </c>
      <c r="DW583" t="s">
        <v>4485</v>
      </c>
      <c r="DX583" s="200" t="s">
        <v>4485</v>
      </c>
    </row>
    <row r="584" spans="1:128" ht="15.75" thickBot="1" x14ac:dyDescent="0.3">
      <c r="A584" s="42">
        <v>45282</v>
      </c>
      <c r="B584" s="35">
        <v>45288</v>
      </c>
      <c r="C584" s="36">
        <v>146.94999999999999</v>
      </c>
      <c r="E584" s="81" cm="1">
        <f t="array" ref="E584">INDEX($A$466:$A$918, ROWS($A$466:$A$918) - ROW() + ROW($A$466))</f>
        <v>44935</v>
      </c>
      <c r="F584" s="44" cm="1">
        <f t="array" ref="F584">INDEX($B$466:$B$918, ROWS($B$466:$B$918) - ROW() + ROW($B$466))</f>
        <v>44951</v>
      </c>
      <c r="G584" s="45" cm="1">
        <f t="array" ref="G584">INDEX($C$466:$C$918, ROWS($C$466:$C$918) - ROW() + ROW($C$466))</f>
        <v>172.5</v>
      </c>
      <c r="I584">
        <f t="shared" si="48"/>
        <v>-1.7094017094017095</v>
      </c>
      <c r="J584">
        <f t="shared" si="44"/>
        <v>1</v>
      </c>
      <c r="K584" t="str">
        <f t="shared" si="74"/>
        <v/>
      </c>
      <c r="L584" t="str">
        <f t="shared" si="49"/>
        <v/>
      </c>
      <c r="M584" t="str">
        <f t="shared" si="50"/>
        <v/>
      </c>
      <c r="N584">
        <v>-2.2234891676168789</v>
      </c>
      <c r="O584" t="s">
        <v>4485</v>
      </c>
      <c r="P584" s="200" t="s">
        <v>4485</v>
      </c>
      <c r="Q584" s="35">
        <v>45282</v>
      </c>
      <c r="R584" s="35">
        <v>45288</v>
      </c>
      <c r="S584" s="37">
        <v>37658.15</v>
      </c>
      <c r="U584" s="81" cm="1">
        <f t="array" ref="U584">INDEX($Q$466:$Q$918, ROWS($Q$466:$Q$918) - ROW() + ROW($Q$466))</f>
        <v>44935</v>
      </c>
      <c r="V584" s="3" cm="1">
        <f t="array" ref="V584">INDEX($R$466:$R$918, ROWS($R$466:$R$918) - ROW() + ROW($R$466))</f>
        <v>44951</v>
      </c>
      <c r="W584" s="78" cm="1">
        <f t="array" ref="W584">INDEX($S$466:$S$918, ROWS($S$466:$S$918) - ROW() + ROW($S$466))</f>
        <v>41605.449999999997</v>
      </c>
      <c r="Y584">
        <f t="shared" si="51"/>
        <v>-0.63148064776922164</v>
      </c>
      <c r="Z584">
        <f t="shared" si="45"/>
        <v>1</v>
      </c>
      <c r="AA584" t="str">
        <f t="shared" si="75"/>
        <v/>
      </c>
      <c r="AB584" t="str">
        <f t="shared" si="52"/>
        <v/>
      </c>
      <c r="AC584" t="str">
        <f t="shared" si="53"/>
        <v/>
      </c>
      <c r="AD584">
        <v>-0.7495777406698404</v>
      </c>
      <c r="AE584" t="s">
        <v>4485</v>
      </c>
      <c r="AF584" s="200" t="s">
        <v>4485</v>
      </c>
      <c r="AG584" s="35">
        <v>45282</v>
      </c>
      <c r="AH584" s="35">
        <v>45288</v>
      </c>
      <c r="AI584" s="36">
        <v>303.25</v>
      </c>
      <c r="AK584" s="81" cm="1">
        <f t="array" ref="AK584">INDEX($AG$466:$AG$918, ROWS($AG$466:$AG$918) - ROW() + ROW($AG$466))</f>
        <v>44935</v>
      </c>
      <c r="AL584" s="3" cm="1">
        <f t="array" ref="AL584">INDEX($AH$466:$AH$918, ROWS($AH$466:$AH$918) - ROW() + ROW($AH$466))</f>
        <v>44951</v>
      </c>
      <c r="AM584" s="78" cm="1">
        <f t="array" ref="AM584">INDEX($AI$466:$AI$918, ROWS($AI$466:$AI$918) - ROW() + ROW($AI$466))</f>
        <v>170.95</v>
      </c>
      <c r="AO584">
        <f t="shared" si="54"/>
        <v>0.58840835539864667</v>
      </c>
      <c r="AP584">
        <f t="shared" si="46"/>
        <v>1</v>
      </c>
      <c r="AQ584" t="str">
        <f t="shared" si="76"/>
        <v/>
      </c>
      <c r="AR584" t="str">
        <f t="shared" si="55"/>
        <v/>
      </c>
      <c r="AS584" t="str">
        <f t="shared" si="56"/>
        <v/>
      </c>
      <c r="AT584">
        <v>0</v>
      </c>
      <c r="AU584" t="s">
        <v>4485</v>
      </c>
      <c r="AV584" s="200" t="s">
        <v>4485</v>
      </c>
      <c r="AW584" s="35">
        <v>45282</v>
      </c>
      <c r="AX584" s="35">
        <v>45288</v>
      </c>
      <c r="AY584" s="36">
        <v>174.95</v>
      </c>
      <c r="BA584" s="81" cm="1">
        <f t="array" ref="BA584">INDEX($AW$466:$AW$918, ROWS($AW$466:$AW$918) - ROW() + ROW($AW$466))</f>
        <v>44935</v>
      </c>
      <c r="BB584" s="3" cm="1">
        <f t="array" ref="BB584">INDEX($AX$466:$AX$918, ROWS($AX$466:$AX$918) - ROW() + ROW($AX$466))</f>
        <v>44951</v>
      </c>
      <c r="BC584" s="78" cm="1">
        <f t="array" ref="BC584">INDEX($AY$466:$AY$918, ROWS($AY$466:$AY$918) - ROW() + ROW($AY$466))</f>
        <v>100.6</v>
      </c>
      <c r="BE584">
        <f t="shared" si="57"/>
        <v>1.0547463586137591</v>
      </c>
      <c r="BF584">
        <f t="shared" si="47"/>
        <v>1</v>
      </c>
      <c r="BG584" t="str">
        <f t="shared" si="77"/>
        <v/>
      </c>
      <c r="BH584" t="str">
        <f t="shared" si="58"/>
        <v/>
      </c>
      <c r="BI584" t="str">
        <f t="shared" si="59"/>
        <v/>
      </c>
      <c r="BJ584">
        <v>0.1975690417901434</v>
      </c>
      <c r="BK584" t="s">
        <v>4485</v>
      </c>
      <c r="BL584" s="200" t="s">
        <v>4485</v>
      </c>
      <c r="BM584" s="212">
        <v>45282</v>
      </c>
      <c r="BN584" s="49">
        <v>45288</v>
      </c>
      <c r="BO584" s="50">
        <v>1397.85</v>
      </c>
      <c r="BQ584" s="81" cm="1">
        <f t="array" ref="BQ584">INDEX($AW$466:$AW$918, ROWS($AW$466:$AW$918) - ROW() + ROW($AW$466))</f>
        <v>44935</v>
      </c>
      <c r="BR584" s="3" cm="1">
        <f t="array" ref="BR584">INDEX($AX$466:$AX$918, ROWS($AX$466:$AX$918) - ROW() + ROW($AX$466))</f>
        <v>44951</v>
      </c>
      <c r="BS584" s="78" cm="1">
        <f t="array" ref="BS584">INDEX($BO$466:$BO$918, ROWS($BO$466:$BO$918) - ROW() + ROW($BO$466))</f>
        <v>1310</v>
      </c>
      <c r="BU584">
        <f t="shared" si="66"/>
        <v>2.6203438956562648</v>
      </c>
      <c r="BV584">
        <f t="shared" si="60"/>
        <v>1</v>
      </c>
      <c r="BW584" t="str">
        <f t="shared" si="78"/>
        <v/>
      </c>
      <c r="BX584" t="str">
        <f t="shared" si="61"/>
        <v/>
      </c>
      <c r="BY584" t="str">
        <f t="shared" si="67"/>
        <v/>
      </c>
      <c r="BZ584">
        <v>1.1940946591402519</v>
      </c>
      <c r="CA584" t="s">
        <v>4485</v>
      </c>
      <c r="CB584" s="200" t="s">
        <v>4485</v>
      </c>
      <c r="CC584" s="212">
        <v>45282</v>
      </c>
      <c r="CD584" s="49">
        <v>45288</v>
      </c>
      <c r="CE584" s="50">
        <v>2200.85</v>
      </c>
      <c r="CG584" s="81" cm="1">
        <f t="array" ref="CG584">INDEX($AW$466:$AW$918, ROWS($AW$466:$AW$918) - ROW() + ROW($AW$466))</f>
        <v>44935</v>
      </c>
      <c r="CH584" s="3" cm="1">
        <f t="array" ref="CH584">INDEX($AX$466:$AX$918, ROWS($AX$466:$AX$918) - ROW() + ROW($AX$466))</f>
        <v>44951</v>
      </c>
      <c r="CI584" s="78" cm="1">
        <f t="array" ref="CI584">INDEX($CE$466:$CE$918, ROWS($CE$466:$CE$918) - ROW() + ROW($CE$466))</f>
        <v>1877.05</v>
      </c>
      <c r="CK584">
        <f t="shared" si="73"/>
        <v>-0.81638044914134988</v>
      </c>
      <c r="CL584">
        <f t="shared" si="62"/>
        <v>1</v>
      </c>
      <c r="CM584" t="str">
        <f t="shared" si="79"/>
        <v/>
      </c>
      <c r="CN584" t="str">
        <f t="shared" si="63"/>
        <v/>
      </c>
      <c r="CO584" t="str">
        <f t="shared" si="68"/>
        <v/>
      </c>
      <c r="CP584">
        <v>0.49321496174251511</v>
      </c>
      <c r="CQ584" t="s">
        <v>4485</v>
      </c>
      <c r="CR584" s="200" t="s">
        <v>4485</v>
      </c>
      <c r="CS584" s="212">
        <v>45282</v>
      </c>
      <c r="CT584" s="49">
        <v>45288</v>
      </c>
      <c r="CU584" s="53">
        <v>716.2</v>
      </c>
      <c r="CW584" s="81" cm="1">
        <f t="array" ref="CW584">INDEX($AW$466:$AW$918, ROWS($AW$466:$AW$918) - ROW() + ROW($AW$466))</f>
        <v>44935</v>
      </c>
      <c r="CX584" s="3" cm="1">
        <f t="array" ref="CX584">INDEX($AX$466:$AX$918, ROWS($AX$466:$AX$918) - ROW() + ROW($AX$466))</f>
        <v>44951</v>
      </c>
      <c r="CY584" s="78" cm="1">
        <f t="array" ref="CY584">INDEX($CU$466:$CU$918, ROWS($CU$466:$CU$918) - ROW() + ROW($CU$466))</f>
        <v>375.95</v>
      </c>
      <c r="DA584">
        <f t="shared" si="69"/>
        <v>1.3342318059299161</v>
      </c>
      <c r="DB584">
        <f t="shared" si="64"/>
        <v>1</v>
      </c>
      <c r="DC584" t="str">
        <f t="shared" si="80"/>
        <v/>
      </c>
      <c r="DD584" t="str">
        <f t="shared" si="82"/>
        <v/>
      </c>
      <c r="DE584" t="str">
        <f t="shared" si="83"/>
        <v/>
      </c>
      <c r="DF584">
        <v>1.1359026369168326</v>
      </c>
      <c r="DG584" t="s">
        <v>4485</v>
      </c>
      <c r="DH584" s="200" t="s">
        <v>4485</v>
      </c>
      <c r="DI584" s="212">
        <v>45282</v>
      </c>
      <c r="DJ584" s="49">
        <v>45288</v>
      </c>
      <c r="DK584" s="53">
        <v>447.65</v>
      </c>
      <c r="DM584" s="81" cm="1">
        <f t="array" ref="DM584">INDEX($AW$466:$AW$918, ROWS($AW$466:$AW$918) - ROW() + ROW($AW$466))</f>
        <v>44935</v>
      </c>
      <c r="DN584" s="3" cm="1">
        <f t="array" ref="DN584">INDEX($AX$466:$AX$918, ROWS($AX$466:$AX$918) - ROW() + ROW($AX$466))</f>
        <v>44951</v>
      </c>
      <c r="DO584" s="78" cm="1">
        <f t="array" ref="DO584">INDEX($DK$466:$DK$918, ROWS($DK$466:$DK$918) - ROW() + ROW($DK$466))</f>
        <v>348.3</v>
      </c>
      <c r="DQ584">
        <f t="shared" si="70"/>
        <v>0.59205776173285529</v>
      </c>
      <c r="DR584">
        <f t="shared" si="65"/>
        <v>1</v>
      </c>
      <c r="DS584" t="str">
        <f t="shared" si="81"/>
        <v/>
      </c>
      <c r="DT584" t="str">
        <f t="shared" si="71"/>
        <v/>
      </c>
      <c r="DU584" t="str">
        <f t="shared" si="72"/>
        <v/>
      </c>
      <c r="DV584">
        <v>1.4128352490421401</v>
      </c>
      <c r="DW584" t="s">
        <v>4485</v>
      </c>
      <c r="DX584" s="200" t="s">
        <v>4485</v>
      </c>
    </row>
    <row r="585" spans="1:128" ht="15.75" thickBot="1" x14ac:dyDescent="0.3">
      <c r="A585" s="42">
        <v>45281</v>
      </c>
      <c r="B585" s="35">
        <v>45288</v>
      </c>
      <c r="C585" s="36">
        <v>149.69999999999999</v>
      </c>
      <c r="E585" s="81" cm="1">
        <f t="array" ref="E585">INDEX($A$466:$A$918, ROWS($A$466:$A$918) - ROW() + ROW($A$466))</f>
        <v>44936</v>
      </c>
      <c r="F585" s="44" cm="1">
        <f t="array" ref="F585">INDEX($B$466:$B$918, ROWS($B$466:$B$918) - ROW() + ROW($B$466))</f>
        <v>44951</v>
      </c>
      <c r="G585" s="45" cm="1">
        <f t="array" ref="G585">INDEX($C$466:$C$918, ROWS($C$466:$C$918) - ROW() + ROW($C$466))</f>
        <v>166.4</v>
      </c>
      <c r="I585">
        <f t="shared" si="48"/>
        <v>-3.5362318840579681</v>
      </c>
      <c r="J585">
        <f t="shared" si="44"/>
        <v>2</v>
      </c>
      <c r="K585" t="str">
        <f t="shared" si="74"/>
        <v/>
      </c>
      <c r="L585" t="str">
        <f t="shared" si="49"/>
        <v/>
      </c>
      <c r="M585" t="str">
        <f t="shared" si="50"/>
        <v/>
      </c>
      <c r="N585">
        <v>-3.4110787172011632</v>
      </c>
      <c r="O585" t="s">
        <v>4485</v>
      </c>
      <c r="P585" s="200" t="s">
        <v>4485</v>
      </c>
      <c r="Q585" s="35">
        <v>45281</v>
      </c>
      <c r="R585" s="35">
        <v>45288</v>
      </c>
      <c r="S585" s="37">
        <v>37372.800000000003</v>
      </c>
      <c r="U585" s="81" cm="1">
        <f t="array" ref="U585">INDEX($Q$466:$Q$918, ROWS($Q$466:$Q$918) - ROW() + ROW($Q$466))</f>
        <v>44936</v>
      </c>
      <c r="V585" s="3" cm="1">
        <f t="array" ref="V585">INDEX($R$466:$R$918, ROWS($R$466:$R$918) - ROW() + ROW($R$466))</f>
        <v>44951</v>
      </c>
      <c r="W585" s="78" cm="1">
        <f t="array" ref="W585">INDEX($S$466:$S$918, ROWS($S$466:$S$918) - ROW() + ROW($S$466))</f>
        <v>41267.550000000003</v>
      </c>
      <c r="Y585">
        <f t="shared" si="51"/>
        <v>-0.81215321550420494</v>
      </c>
      <c r="Z585">
        <f t="shared" si="45"/>
        <v>2</v>
      </c>
      <c r="AA585" t="str">
        <f t="shared" si="75"/>
        <v/>
      </c>
      <c r="AB585" t="str">
        <f t="shared" si="52"/>
        <v/>
      </c>
      <c r="AC585" t="str">
        <f t="shared" si="53"/>
        <v/>
      </c>
      <c r="AD585">
        <v>-0.867443686212932</v>
      </c>
      <c r="AE585" t="s">
        <v>4485</v>
      </c>
      <c r="AF585" s="200" t="s">
        <v>4485</v>
      </c>
      <c r="AG585" s="35">
        <v>45281</v>
      </c>
      <c r="AH585" s="35">
        <v>45288</v>
      </c>
      <c r="AI585" s="36">
        <v>303.25</v>
      </c>
      <c r="AK585" s="81" cm="1">
        <f t="array" ref="AK585">INDEX($AG$466:$AG$918, ROWS($AG$466:$AG$918) - ROW() + ROW($AG$466))</f>
        <v>44936</v>
      </c>
      <c r="AL585" s="3" cm="1">
        <f t="array" ref="AL585">INDEX($AH$466:$AH$918, ROWS($AH$466:$AH$918) - ROW() + ROW($AH$466))</f>
        <v>44951</v>
      </c>
      <c r="AM585" s="78" cm="1">
        <f t="array" ref="AM585">INDEX($AI$466:$AI$918, ROWS($AI$466:$AI$918) - ROW() + ROW($AI$466))</f>
        <v>168.8</v>
      </c>
      <c r="AO585">
        <f t="shared" si="54"/>
        <v>-1.2576776835331835</v>
      </c>
      <c r="AP585">
        <f t="shared" si="46"/>
        <v>2</v>
      </c>
      <c r="AQ585" t="str">
        <f t="shared" si="76"/>
        <v/>
      </c>
      <c r="AR585" t="str">
        <f t="shared" si="55"/>
        <v/>
      </c>
      <c r="AS585" t="str">
        <f t="shared" si="56"/>
        <v/>
      </c>
      <c r="AT585">
        <v>-9.6200096200104404E-2</v>
      </c>
      <c r="AU585" t="s">
        <v>4485</v>
      </c>
      <c r="AV585" s="200" t="s">
        <v>4485</v>
      </c>
      <c r="AW585" s="35">
        <v>45281</v>
      </c>
      <c r="AX585" s="35">
        <v>45288</v>
      </c>
      <c r="AY585" s="36">
        <v>171.2</v>
      </c>
      <c r="BA585" s="81" cm="1">
        <f t="array" ref="BA585">INDEX($AW$466:$AW$918, ROWS($AW$466:$AW$918) - ROW() + ROW($AW$466))</f>
        <v>44936</v>
      </c>
      <c r="BB585" s="3" cm="1">
        <f t="array" ref="BB585">INDEX($AX$466:$AX$918, ROWS($AX$466:$AX$918) - ROW() + ROW($AX$466))</f>
        <v>44951</v>
      </c>
      <c r="BC585" s="78" cm="1">
        <f t="array" ref="BC585">INDEX($AY$466:$AY$918, ROWS($AY$466:$AY$918) - ROW() + ROW($AY$466))</f>
        <v>99.6</v>
      </c>
      <c r="BE585">
        <f t="shared" si="57"/>
        <v>-0.99403578528827041</v>
      </c>
      <c r="BF585">
        <f t="shared" si="47"/>
        <v>2</v>
      </c>
      <c r="BG585" t="str">
        <f t="shared" si="77"/>
        <v/>
      </c>
      <c r="BH585" t="str">
        <f t="shared" si="58"/>
        <v/>
      </c>
      <c r="BI585" t="str">
        <f t="shared" si="59"/>
        <v/>
      </c>
      <c r="BJ585">
        <v>-1.1616443053709935</v>
      </c>
      <c r="BK585" t="s">
        <v>4485</v>
      </c>
      <c r="BL585" s="200" t="s">
        <v>4485</v>
      </c>
      <c r="BM585" s="212">
        <v>45281</v>
      </c>
      <c r="BN585" s="49">
        <v>45288</v>
      </c>
      <c r="BO585" s="50">
        <v>1408.05</v>
      </c>
      <c r="BQ585" s="81" cm="1">
        <f t="array" ref="BQ585">INDEX($AW$466:$AW$918, ROWS($AW$466:$AW$918) - ROW() + ROW($AW$466))</f>
        <v>44936</v>
      </c>
      <c r="BR585" s="3" cm="1">
        <f t="array" ref="BR585">INDEX($AX$466:$AX$918, ROWS($AX$466:$AX$918) - ROW() + ROW($AX$466))</f>
        <v>44951</v>
      </c>
      <c r="BS585" s="78" cm="1">
        <f t="array" ref="BS585">INDEX($BO$466:$BO$918, ROWS($BO$466:$BO$918) - ROW() + ROW($BO$466))</f>
        <v>1306.05</v>
      </c>
      <c r="BU585">
        <f t="shared" si="66"/>
        <v>-0.30152671755725535</v>
      </c>
      <c r="BV585">
        <f t="shared" si="60"/>
        <v>2</v>
      </c>
      <c r="BW585" t="str">
        <f t="shared" si="78"/>
        <v/>
      </c>
      <c r="BX585" t="str">
        <f t="shared" si="61"/>
        <v/>
      </c>
      <c r="BY585" t="str">
        <f t="shared" si="67"/>
        <v/>
      </c>
      <c r="BZ585">
        <v>-1.0727311735681477E-2</v>
      </c>
      <c r="CA585" t="s">
        <v>4485</v>
      </c>
      <c r="CB585" s="200" t="s">
        <v>4485</v>
      </c>
      <c r="CC585" s="212">
        <v>45281</v>
      </c>
      <c r="CD585" s="49">
        <v>45288</v>
      </c>
      <c r="CE585" s="50">
        <v>2244.4499999999998</v>
      </c>
      <c r="CG585" s="81" cm="1">
        <f t="array" ref="CG585">INDEX($AW$466:$AW$918, ROWS($AW$466:$AW$918) - ROW() + ROW($AW$466))</f>
        <v>44936</v>
      </c>
      <c r="CH585" s="3" cm="1">
        <f t="array" ref="CH585">INDEX($AX$466:$AX$918, ROWS($AX$466:$AX$918) - ROW() + ROW($AX$466))</f>
        <v>44951</v>
      </c>
      <c r="CI585" s="78" cm="1">
        <f t="array" ref="CI585">INDEX($CE$466:$CE$918, ROWS($CE$466:$CE$918) - ROW() + ROW($CE$466))</f>
        <v>1878.85</v>
      </c>
      <c r="CK585">
        <f t="shared" si="73"/>
        <v>9.5895154630934426E-2</v>
      </c>
      <c r="CL585">
        <f t="shared" si="62"/>
        <v>2</v>
      </c>
      <c r="CM585" t="str">
        <f t="shared" si="79"/>
        <v/>
      </c>
      <c r="CN585" t="str">
        <f t="shared" si="63"/>
        <v/>
      </c>
      <c r="CO585" t="str">
        <f t="shared" si="68"/>
        <v/>
      </c>
      <c r="CP585">
        <v>-0.59425903326789653</v>
      </c>
      <c r="CQ585" t="s">
        <v>4485</v>
      </c>
      <c r="CR585" s="200" t="s">
        <v>4485</v>
      </c>
      <c r="CS585" s="212">
        <v>45281</v>
      </c>
      <c r="CT585" s="49">
        <v>45288</v>
      </c>
      <c r="CU585" s="53">
        <v>694.35</v>
      </c>
      <c r="CW585" s="81" cm="1">
        <f t="array" ref="CW585">INDEX($AW$466:$AW$918, ROWS($AW$466:$AW$918) - ROW() + ROW($AW$466))</f>
        <v>44936</v>
      </c>
      <c r="CX585" s="3" cm="1">
        <f t="array" ref="CX585">INDEX($AX$466:$AX$918, ROWS($AX$466:$AX$918) - ROW() + ROW($AX$466))</f>
        <v>44951</v>
      </c>
      <c r="CY585" s="78" cm="1">
        <f t="array" ref="CY585">INDEX($CU$466:$CU$918, ROWS($CU$466:$CU$918) - ROW() + ROW($CU$466))</f>
        <v>373.7</v>
      </c>
      <c r="DA585">
        <f t="shared" si="69"/>
        <v>-0.5984838409362947</v>
      </c>
      <c r="DB585">
        <f t="shared" si="64"/>
        <v>2</v>
      </c>
      <c r="DC585" t="str">
        <f t="shared" si="80"/>
        <v/>
      </c>
      <c r="DD585" t="str">
        <f t="shared" si="82"/>
        <v/>
      </c>
      <c r="DE585" t="str">
        <f t="shared" si="83"/>
        <v/>
      </c>
      <c r="DF585">
        <v>-0.2406738868832671</v>
      </c>
      <c r="DG585" t="s">
        <v>4485</v>
      </c>
      <c r="DH585" s="200" t="s">
        <v>4485</v>
      </c>
      <c r="DI585" s="212">
        <v>45281</v>
      </c>
      <c r="DJ585" s="49">
        <v>45288</v>
      </c>
      <c r="DK585" s="53">
        <v>450.95</v>
      </c>
      <c r="DM585" s="81" cm="1">
        <f t="array" ref="DM585">INDEX($AW$466:$AW$918, ROWS($AW$466:$AW$918) - ROW() + ROW($AW$466))</f>
        <v>44936</v>
      </c>
      <c r="DN585" s="3" cm="1">
        <f t="array" ref="DN585">INDEX($AX$466:$AX$918, ROWS($AX$466:$AX$918) - ROW() + ROW($AX$466))</f>
        <v>44951</v>
      </c>
      <c r="DO585" s="78" cm="1">
        <f t="array" ref="DO585">INDEX($DK$466:$DK$918, ROWS($DK$466:$DK$918) - ROW() + ROW($DK$466))</f>
        <v>348.8</v>
      </c>
      <c r="DQ585">
        <f t="shared" si="70"/>
        <v>0.1435544071202986</v>
      </c>
      <c r="DR585">
        <f t="shared" si="65"/>
        <v>2</v>
      </c>
      <c r="DS585" t="str">
        <f t="shared" si="81"/>
        <v/>
      </c>
      <c r="DT585" t="str">
        <f t="shared" si="71"/>
        <v/>
      </c>
      <c r="DU585" t="str">
        <f t="shared" si="72"/>
        <v/>
      </c>
      <c r="DV585">
        <v>1.0389610389610335</v>
      </c>
      <c r="DW585" t="s">
        <v>4485</v>
      </c>
      <c r="DX585" s="200" t="s">
        <v>4485</v>
      </c>
    </row>
    <row r="586" spans="1:128" ht="15.75" thickBot="1" x14ac:dyDescent="0.3">
      <c r="A586" s="42">
        <v>45280</v>
      </c>
      <c r="B586" s="35">
        <v>45288</v>
      </c>
      <c r="C586" s="36">
        <v>155.65</v>
      </c>
      <c r="E586" s="81" cm="1">
        <f t="array" ref="E586">INDEX($A$466:$A$918, ROWS($A$466:$A$918) - ROW() + ROW($A$466))</f>
        <v>44937</v>
      </c>
      <c r="F586" s="44" cm="1">
        <f t="array" ref="F586">INDEX($B$466:$B$918, ROWS($B$466:$B$918) - ROW() + ROW($B$466))</f>
        <v>44951</v>
      </c>
      <c r="G586" s="45" cm="1">
        <f t="array" ref="G586">INDEX($C$466:$C$918, ROWS($C$466:$C$918) - ROW() + ROW($C$466))</f>
        <v>167</v>
      </c>
      <c r="I586">
        <f t="shared" si="48"/>
        <v>0.36057692307691963</v>
      </c>
      <c r="J586">
        <f t="shared" si="44"/>
        <v>3</v>
      </c>
      <c r="K586" t="str">
        <f t="shared" si="74"/>
        <v/>
      </c>
      <c r="L586" t="str">
        <f t="shared" si="49"/>
        <v/>
      </c>
      <c r="M586" t="str">
        <f t="shared" si="50"/>
        <v/>
      </c>
      <c r="N586">
        <v>0.33202535466343669</v>
      </c>
      <c r="O586" t="s">
        <v>4485</v>
      </c>
      <c r="P586" s="200" t="s">
        <v>4485</v>
      </c>
      <c r="Q586" s="35">
        <v>45280</v>
      </c>
      <c r="R586" s="35">
        <v>45288</v>
      </c>
      <c r="S586" s="37">
        <v>37116</v>
      </c>
      <c r="U586" s="81" cm="1">
        <f t="array" ref="U586">INDEX($Q$466:$Q$918, ROWS($Q$466:$Q$918) - ROW() + ROW($Q$466))</f>
        <v>44937</v>
      </c>
      <c r="V586" s="3" cm="1">
        <f t="array" ref="V586">INDEX($R$466:$R$918, ROWS($R$466:$R$918) - ROW() + ROW($R$466))</f>
        <v>44951</v>
      </c>
      <c r="W586" s="78" cm="1">
        <f t="array" ref="W586">INDEX($S$466:$S$918, ROWS($S$466:$S$918) - ROW() + ROW($S$466))</f>
        <v>41136.699999999997</v>
      </c>
      <c r="Y586">
        <f t="shared" si="51"/>
        <v>-0.31707721926793769</v>
      </c>
      <c r="Z586">
        <f t="shared" si="45"/>
        <v>3</v>
      </c>
      <c r="AA586" t="str">
        <f t="shared" si="75"/>
        <v/>
      </c>
      <c r="AB586" t="str">
        <f t="shared" si="52"/>
        <v/>
      </c>
      <c r="AC586" t="str">
        <f t="shared" si="53"/>
        <v/>
      </c>
      <c r="AD586">
        <v>-8.3336582322908206E-2</v>
      </c>
      <c r="AE586" t="s">
        <v>4485</v>
      </c>
      <c r="AF586" s="200" t="s">
        <v>4485</v>
      </c>
      <c r="AG586" s="35">
        <v>45280</v>
      </c>
      <c r="AH586" s="35">
        <v>45288</v>
      </c>
      <c r="AI586" s="36">
        <v>298.95</v>
      </c>
      <c r="AK586" s="81" cm="1">
        <f t="array" ref="AK586">INDEX($AG$466:$AG$918, ROWS($AG$466:$AG$918) - ROW() + ROW($AG$466))</f>
        <v>44937</v>
      </c>
      <c r="AL586" s="3" cm="1">
        <f t="array" ref="AL586">INDEX($AH$466:$AH$918, ROWS($AH$466:$AH$918) - ROW() + ROW($AH$466))</f>
        <v>44951</v>
      </c>
      <c r="AM586" s="78" cm="1">
        <f t="array" ref="AM586">INDEX($AI$466:$AI$918, ROWS($AI$466:$AI$918) - ROW() + ROW($AI$466))</f>
        <v>166.95</v>
      </c>
      <c r="AO586">
        <f t="shared" si="54"/>
        <v>-1.0959715639810561</v>
      </c>
      <c r="AP586">
        <f t="shared" si="46"/>
        <v>3</v>
      </c>
      <c r="AQ586" t="str">
        <f t="shared" si="76"/>
        <v/>
      </c>
      <c r="AR586" t="str">
        <f t="shared" si="55"/>
        <v/>
      </c>
      <c r="AS586" t="str">
        <f t="shared" si="56"/>
        <v/>
      </c>
      <c r="AT586">
        <v>0.62590274434280757</v>
      </c>
      <c r="AU586" t="s">
        <v>4485</v>
      </c>
      <c r="AV586" s="200" t="s">
        <v>4485</v>
      </c>
      <c r="AW586" s="35">
        <v>45280</v>
      </c>
      <c r="AX586" s="35">
        <v>45288</v>
      </c>
      <c r="AY586" s="36">
        <v>167.65</v>
      </c>
      <c r="BA586" s="81" cm="1">
        <f t="array" ref="BA586">INDEX($AW$466:$AW$918, ROWS($AW$466:$AW$918) - ROW() + ROW($AW$466))</f>
        <v>44937</v>
      </c>
      <c r="BB586" s="3" cm="1">
        <f t="array" ref="BB586">INDEX($AX$466:$AX$918, ROWS($AX$466:$AX$918) - ROW() + ROW($AX$466))</f>
        <v>44951</v>
      </c>
      <c r="BC586" s="78" cm="1">
        <f t="array" ref="BC586">INDEX($AY$466:$AY$918, ROWS($AY$466:$AY$918) - ROW() + ROW($AY$466))</f>
        <v>100.8</v>
      </c>
      <c r="BE586">
        <f t="shared" si="57"/>
        <v>1.2048192771084365</v>
      </c>
      <c r="BF586">
        <f t="shared" si="47"/>
        <v>3</v>
      </c>
      <c r="BG586" t="str">
        <f t="shared" si="77"/>
        <v/>
      </c>
      <c r="BH586" t="str">
        <f t="shared" si="58"/>
        <v/>
      </c>
      <c r="BI586" t="str">
        <f t="shared" si="59"/>
        <v/>
      </c>
      <c r="BJ586">
        <v>1.5439326914736711</v>
      </c>
      <c r="BK586" t="s">
        <v>4485</v>
      </c>
      <c r="BL586" s="200" t="s">
        <v>4485</v>
      </c>
      <c r="BM586" s="212">
        <v>45280</v>
      </c>
      <c r="BN586" s="49">
        <v>45288</v>
      </c>
      <c r="BO586" s="50">
        <v>1412.8</v>
      </c>
      <c r="BQ586" s="81" cm="1">
        <f t="array" ref="BQ586">INDEX($AW$466:$AW$918, ROWS($AW$466:$AW$918) - ROW() + ROW($AW$466))</f>
        <v>44937</v>
      </c>
      <c r="BR586" s="3" cm="1">
        <f t="array" ref="BR586">INDEX($AX$466:$AX$918, ROWS($AX$466:$AX$918) - ROW() + ROW($AX$466))</f>
        <v>44951</v>
      </c>
      <c r="BS586" s="78" cm="1">
        <f t="array" ref="BS586">INDEX($BO$466:$BO$918, ROWS($BO$466:$BO$918) - ROW() + ROW($BO$466))</f>
        <v>1296.8499999999999</v>
      </c>
      <c r="BU586">
        <f t="shared" si="66"/>
        <v>-0.70441407296811354</v>
      </c>
      <c r="BV586">
        <f t="shared" si="60"/>
        <v>3</v>
      </c>
      <c r="BW586" t="str">
        <f t="shared" si="78"/>
        <v/>
      </c>
      <c r="BX586" t="str">
        <f t="shared" si="61"/>
        <v/>
      </c>
      <c r="BY586" t="str">
        <f t="shared" si="67"/>
        <v/>
      </c>
      <c r="BZ586">
        <v>0.35403926617315251</v>
      </c>
      <c r="CA586" t="s">
        <v>4485</v>
      </c>
      <c r="CB586" s="200" t="s">
        <v>4485</v>
      </c>
      <c r="CC586" s="212">
        <v>45280</v>
      </c>
      <c r="CD586" s="49">
        <v>45288</v>
      </c>
      <c r="CE586" s="50">
        <v>2193.4499999999998</v>
      </c>
      <c r="CG586" s="81" cm="1">
        <f t="array" ref="CG586">INDEX($AW$466:$AW$918, ROWS($AW$466:$AW$918) - ROW() + ROW($AW$466))</f>
        <v>44937</v>
      </c>
      <c r="CH586" s="3" cm="1">
        <f t="array" ref="CH586">INDEX($AX$466:$AX$918, ROWS($AX$466:$AX$918) - ROW() + ROW($AX$466))</f>
        <v>44951</v>
      </c>
      <c r="CI586" s="78" cm="1">
        <f t="array" ref="CI586">INDEX($CE$466:$CE$918, ROWS($CE$466:$CE$918) - ROW() + ROW($CE$466))</f>
        <v>1905.6</v>
      </c>
      <c r="CK586">
        <f t="shared" si="73"/>
        <v>1.4237432471990847</v>
      </c>
      <c r="CL586">
        <f t="shared" si="62"/>
        <v>3</v>
      </c>
      <c r="CM586" t="str">
        <f t="shared" si="79"/>
        <v/>
      </c>
      <c r="CN586" t="str">
        <f t="shared" si="63"/>
        <v/>
      </c>
      <c r="CO586" t="str">
        <f t="shared" si="68"/>
        <v/>
      </c>
      <c r="CP586">
        <v>-0.28289298105150545</v>
      </c>
      <c r="CQ586" t="s">
        <v>4485</v>
      </c>
      <c r="CR586" s="200" t="s">
        <v>4485</v>
      </c>
      <c r="CS586" s="212">
        <v>45280</v>
      </c>
      <c r="CT586" s="49">
        <v>45288</v>
      </c>
      <c r="CU586" s="53">
        <v>676.4</v>
      </c>
      <c r="CW586" s="81" cm="1">
        <f t="array" ref="CW586">INDEX($AW$466:$AW$918, ROWS($AW$466:$AW$918) - ROW() + ROW($AW$466))</f>
        <v>44937</v>
      </c>
      <c r="CX586" s="3" cm="1">
        <f t="array" ref="CX586">INDEX($AX$466:$AX$918, ROWS($AX$466:$AX$918) - ROW() + ROW($AX$466))</f>
        <v>44951</v>
      </c>
      <c r="CY586" s="78" cm="1">
        <f t="array" ref="CY586">INDEX($CU$466:$CU$918, ROWS($CU$466:$CU$918) - ROW() + ROW($CU$466))</f>
        <v>373.8</v>
      </c>
      <c r="DA586">
        <f t="shared" si="69"/>
        <v>2.6759432700032847E-2</v>
      </c>
      <c r="DB586">
        <f t="shared" si="64"/>
        <v>3</v>
      </c>
      <c r="DC586" t="str">
        <f t="shared" si="80"/>
        <v/>
      </c>
      <c r="DD586" t="str">
        <f t="shared" si="82"/>
        <v/>
      </c>
      <c r="DE586" t="str">
        <f t="shared" si="83"/>
        <v/>
      </c>
      <c r="DF586">
        <v>-0.25465755260688611</v>
      </c>
      <c r="DG586" t="s">
        <v>4485</v>
      </c>
      <c r="DH586" s="200" t="s">
        <v>4485</v>
      </c>
      <c r="DI586" s="212">
        <v>45280</v>
      </c>
      <c r="DJ586" s="49">
        <v>45288</v>
      </c>
      <c r="DK586" s="53">
        <v>441.1</v>
      </c>
      <c r="DM586" s="81" cm="1">
        <f t="array" ref="DM586">INDEX($AW$466:$AW$918, ROWS($AW$466:$AW$918) - ROW() + ROW($AW$466))</f>
        <v>44937</v>
      </c>
      <c r="DN586" s="3" cm="1">
        <f t="array" ref="DN586">INDEX($AX$466:$AX$918, ROWS($AX$466:$AX$918) - ROW() + ROW($AX$466))</f>
        <v>44951</v>
      </c>
      <c r="DO586" s="78" cm="1">
        <f t="array" ref="DO586">INDEX($DK$466:$DK$918, ROWS($DK$466:$DK$918) - ROW() + ROW($DK$466))</f>
        <v>354.4</v>
      </c>
      <c r="DQ586">
        <f t="shared" si="70"/>
        <v>1.6055045871559532</v>
      </c>
      <c r="DR586">
        <f t="shared" si="65"/>
        <v>3</v>
      </c>
      <c r="DS586" t="str">
        <f t="shared" si="81"/>
        <v/>
      </c>
      <c r="DT586" t="str">
        <f t="shared" si="71"/>
        <v/>
      </c>
      <c r="DU586" t="str">
        <f t="shared" si="72"/>
        <v/>
      </c>
      <c r="DV586">
        <v>4.1598504323440082</v>
      </c>
      <c r="DW586" t="s">
        <v>4485</v>
      </c>
      <c r="DX586" s="200" t="s">
        <v>4485</v>
      </c>
    </row>
    <row r="587" spans="1:128" ht="15.75" thickBot="1" x14ac:dyDescent="0.3">
      <c r="A587" s="42">
        <v>45279</v>
      </c>
      <c r="B587" s="35">
        <v>45288</v>
      </c>
      <c r="C587" s="36">
        <v>162.65</v>
      </c>
      <c r="E587" s="81" cm="1">
        <f t="array" ref="E587">INDEX($A$466:$A$918, ROWS($A$466:$A$918) - ROW() + ROW($A$466))</f>
        <v>44938</v>
      </c>
      <c r="F587" s="44" cm="1">
        <f t="array" ref="F587">INDEX($B$466:$B$918, ROWS($B$466:$B$918) - ROW() + ROW($B$466))</f>
        <v>44951</v>
      </c>
      <c r="G587" s="45" cm="1">
        <f t="array" ref="G587">INDEX($C$466:$C$918, ROWS($C$466:$C$918) - ROW() + ROW($C$466))</f>
        <v>166.1</v>
      </c>
      <c r="I587">
        <f t="shared" si="48"/>
        <v>-0.53892215568862611</v>
      </c>
      <c r="J587">
        <f t="shared" si="44"/>
        <v>4</v>
      </c>
      <c r="K587">
        <f t="shared" si="74"/>
        <v>-7.0769230769230802</v>
      </c>
      <c r="L587" t="str">
        <f t="shared" si="49"/>
        <v/>
      </c>
      <c r="M587" t="str">
        <f t="shared" si="50"/>
        <v/>
      </c>
      <c r="N587">
        <v>-0.33092659446449035</v>
      </c>
      <c r="O587">
        <v>-6.859713241495637</v>
      </c>
      <c r="P587" s="200" t="s">
        <v>4485</v>
      </c>
      <c r="Q587" s="35">
        <v>45279</v>
      </c>
      <c r="R587" s="35">
        <v>45288</v>
      </c>
      <c r="S587" s="37">
        <v>37929.699999999997</v>
      </c>
      <c r="U587" s="81" cm="1">
        <f t="array" ref="U587">INDEX($Q$466:$Q$918, ROWS($Q$466:$Q$918) - ROW() + ROW($Q$466))</f>
        <v>44938</v>
      </c>
      <c r="V587" s="3" cm="1">
        <f t="array" ref="V587">INDEX($R$466:$R$918, ROWS($R$466:$R$918) - ROW() + ROW($R$466))</f>
        <v>44951</v>
      </c>
      <c r="W587" s="78" cm="1">
        <f t="array" ref="W587">INDEX($S$466:$S$918, ROWS($S$466:$S$918) - ROW() + ROW($S$466))</f>
        <v>40818.550000000003</v>
      </c>
      <c r="Y587">
        <f t="shared" si="51"/>
        <v>-0.77339699100801518</v>
      </c>
      <c r="Z587">
        <f t="shared" si="45"/>
        <v>4</v>
      </c>
      <c r="AA587">
        <f t="shared" si="75"/>
        <v>-3.8139976577098706</v>
      </c>
      <c r="AB587" t="str">
        <f t="shared" si="52"/>
        <v/>
      </c>
      <c r="AC587" t="str">
        <f t="shared" si="53"/>
        <v/>
      </c>
      <c r="AD587">
        <v>-0.8905185322479019</v>
      </c>
      <c r="AE587">
        <v>-3.9331818858754328</v>
      </c>
      <c r="AF587" s="200" t="s">
        <v>4485</v>
      </c>
      <c r="AG587" s="35">
        <v>45279</v>
      </c>
      <c r="AH587" s="35">
        <v>45288</v>
      </c>
      <c r="AI587" s="36">
        <v>310.05</v>
      </c>
      <c r="AK587" s="81" cm="1">
        <f t="array" ref="AK587">INDEX($AG$466:$AG$918, ROWS($AG$466:$AG$918) - ROW() + ROW($AG$466))</f>
        <v>44938</v>
      </c>
      <c r="AL587" s="3" cm="1">
        <f t="array" ref="AL587">INDEX($AH$466:$AH$918, ROWS($AH$466:$AH$918) - ROW() + ROW($AH$466))</f>
        <v>44951</v>
      </c>
      <c r="AM587" s="78" cm="1">
        <f t="array" ref="AM587">INDEX($AI$466:$AI$918, ROWS($AI$466:$AI$918) - ROW() + ROW($AI$466))</f>
        <v>166.75</v>
      </c>
      <c r="AO587">
        <f t="shared" si="54"/>
        <v>-0.11979634621143374</v>
      </c>
      <c r="AP587">
        <f t="shared" si="46"/>
        <v>4</v>
      </c>
      <c r="AQ587">
        <f t="shared" si="76"/>
        <v>-2.1707245526547307</v>
      </c>
      <c r="AR587" t="str">
        <f t="shared" si="55"/>
        <v/>
      </c>
      <c r="AS587" t="str">
        <f t="shared" si="56"/>
        <v/>
      </c>
      <c r="AT587">
        <v>-0.6220095693779959</v>
      </c>
      <c r="AU587">
        <v>-3.5747446610956439</v>
      </c>
      <c r="AV587" s="200" t="s">
        <v>4485</v>
      </c>
      <c r="AW587" s="35">
        <v>45279</v>
      </c>
      <c r="AX587" s="35">
        <v>45288</v>
      </c>
      <c r="AY587" s="36">
        <v>173.35</v>
      </c>
      <c r="BA587" s="81" cm="1">
        <f t="array" ref="BA587">INDEX($AW$466:$AW$918, ROWS($AW$466:$AW$918) - ROW() + ROW($AW$466))</f>
        <v>44938</v>
      </c>
      <c r="BB587" s="3" cm="1">
        <f t="array" ref="BB587">INDEX($AX$466:$AX$918, ROWS($AX$466:$AX$918) - ROW() + ROW($AX$466))</f>
        <v>44951</v>
      </c>
      <c r="BC587" s="78" cm="1">
        <f t="array" ref="BC587">INDEX($AY$466:$AY$918, ROWS($AY$466:$AY$918) - ROW() + ROW($AY$466))</f>
        <v>99.85</v>
      </c>
      <c r="BE587">
        <f t="shared" si="57"/>
        <v>-0.94246031746032033</v>
      </c>
      <c r="BF587">
        <f t="shared" si="47"/>
        <v>4</v>
      </c>
      <c r="BG587">
        <f t="shared" si="77"/>
        <v>-0.69617105917454292</v>
      </c>
      <c r="BH587" t="str">
        <f t="shared" si="58"/>
        <v/>
      </c>
      <c r="BI587" t="str">
        <f t="shared" si="59"/>
        <v/>
      </c>
      <c r="BJ587">
        <v>-0.79439651490560803</v>
      </c>
      <c r="BK587">
        <v>-0.89175235738360881</v>
      </c>
      <c r="BL587" s="200" t="s">
        <v>4485</v>
      </c>
      <c r="BM587" s="212">
        <v>45279</v>
      </c>
      <c r="BN587" s="49">
        <v>45288</v>
      </c>
      <c r="BO587" s="50">
        <v>1431.9</v>
      </c>
      <c r="BQ587" s="81" cm="1">
        <f t="array" ref="BQ587">INDEX($AW$466:$AW$918, ROWS($AW$466:$AW$918) - ROW() + ROW($AW$466))</f>
        <v>44938</v>
      </c>
      <c r="BR587" s="3" cm="1">
        <f t="array" ref="BR587">INDEX($AX$466:$AX$918, ROWS($AX$466:$AX$918) - ROW() + ROW($AX$466))</f>
        <v>44951</v>
      </c>
      <c r="BS587" s="78" cm="1">
        <f t="array" ref="BS587">INDEX($BO$466:$BO$918, ROWS($BO$466:$BO$918) - ROW() + ROW($BO$466))</f>
        <v>1318</v>
      </c>
      <c r="BU587">
        <f t="shared" si="66"/>
        <v>1.6308748120445766</v>
      </c>
      <c r="BV587">
        <f t="shared" si="60"/>
        <v>4</v>
      </c>
      <c r="BW587">
        <f t="shared" si="78"/>
        <v>3.409046330077286</v>
      </c>
      <c r="BX587" t="str">
        <f t="shared" si="61"/>
        <v/>
      </c>
      <c r="BY587" t="str">
        <f t="shared" si="67"/>
        <v/>
      </c>
      <c r="BZ587">
        <v>-0.40624331836646937</v>
      </c>
      <c r="CA587">
        <v>0.1935900193590093</v>
      </c>
      <c r="CB587" s="200" t="s">
        <v>4485</v>
      </c>
      <c r="CC587" s="212">
        <v>45279</v>
      </c>
      <c r="CD587" s="49">
        <v>45288</v>
      </c>
      <c r="CE587" s="50">
        <v>2321.4</v>
      </c>
      <c r="CG587" s="81" cm="1">
        <f t="array" ref="CG587">INDEX($AW$466:$AW$918, ROWS($AW$466:$AW$918) - ROW() + ROW($AW$466))</f>
        <v>44938</v>
      </c>
      <c r="CH587" s="3" cm="1">
        <f t="array" ref="CH587">INDEX($AX$466:$AX$918, ROWS($AX$466:$AX$918) - ROW() + ROW($AX$466))</f>
        <v>44951</v>
      </c>
      <c r="CI587" s="78" cm="1">
        <f t="array" ref="CI587">INDEX($CE$466:$CE$918, ROWS($CE$466:$CE$918) - ROW() + ROW($CE$466))</f>
        <v>1908.7</v>
      </c>
      <c r="CK587">
        <f t="shared" si="73"/>
        <v>0.16267842149454956</v>
      </c>
      <c r="CL587">
        <f t="shared" si="62"/>
        <v>4</v>
      </c>
      <c r="CM587">
        <f t="shared" si="79"/>
        <v>1.3433152808750106</v>
      </c>
      <c r="CN587" t="str">
        <f t="shared" si="63"/>
        <v/>
      </c>
      <c r="CO587" t="str">
        <f t="shared" si="68"/>
        <v/>
      </c>
      <c r="CP587">
        <v>1.5683545658923004</v>
      </c>
      <c r="CQ587">
        <v>1.1919046476281847</v>
      </c>
      <c r="CR587" s="200" t="s">
        <v>4485</v>
      </c>
      <c r="CS587" s="212">
        <v>45279</v>
      </c>
      <c r="CT587" s="49">
        <v>45288</v>
      </c>
      <c r="CU587" s="53">
        <v>699.4</v>
      </c>
      <c r="CW587" s="81" cm="1">
        <f t="array" ref="CW587">INDEX($AW$466:$AW$918, ROWS($AW$466:$AW$918) - ROW() + ROW($AW$466))</f>
        <v>44938</v>
      </c>
      <c r="CX587" s="3" cm="1">
        <f t="array" ref="CX587">INDEX($AX$466:$AX$918, ROWS($AX$466:$AX$918) - ROW() + ROW($AX$466))</f>
        <v>44951</v>
      </c>
      <c r="CY587" s="78" cm="1">
        <f t="array" ref="CY587">INDEX($CU$466:$CU$918, ROWS($CU$466:$CU$918) - ROW() + ROW($CU$466))</f>
        <v>376.05</v>
      </c>
      <c r="DA587">
        <f t="shared" si="69"/>
        <v>0.6019261637239165</v>
      </c>
      <c r="DB587">
        <f t="shared" si="64"/>
        <v>4</v>
      </c>
      <c r="DC587">
        <f t="shared" si="80"/>
        <v>0.3736821032964191</v>
      </c>
      <c r="DD587" t="str">
        <f t="shared" si="82"/>
        <v/>
      </c>
      <c r="DE587" t="str">
        <f t="shared" si="83"/>
        <v/>
      </c>
      <c r="DF587">
        <v>0.75248589088953355</v>
      </c>
      <c r="DG587">
        <v>0.57679409792085246</v>
      </c>
      <c r="DH587" s="200" t="s">
        <v>4485</v>
      </c>
      <c r="DI587" s="212">
        <v>45279</v>
      </c>
      <c r="DJ587" s="49">
        <v>45288</v>
      </c>
      <c r="DK587" s="53">
        <v>451.85</v>
      </c>
      <c r="DM587" s="81" cm="1">
        <f t="array" ref="DM587">INDEX($AW$466:$AW$918, ROWS($AW$466:$AW$918) - ROW() + ROW($AW$466))</f>
        <v>44938</v>
      </c>
      <c r="DN587" s="3" cm="1">
        <f t="array" ref="DN587">INDEX($AX$466:$AX$918, ROWS($AX$466:$AX$918) - ROW() + ROW($AX$466))</f>
        <v>44951</v>
      </c>
      <c r="DO587" s="78" cm="1">
        <f t="array" ref="DO587">INDEX($DK$466:$DK$918, ROWS($DK$466:$DK$918) - ROW() + ROW($DK$466))</f>
        <v>346.2</v>
      </c>
      <c r="DQ587">
        <f t="shared" si="70"/>
        <v>-2.3137697516929991</v>
      </c>
      <c r="DR587">
        <f t="shared" si="65"/>
        <v>4</v>
      </c>
      <c r="DS587">
        <f t="shared" si="81"/>
        <v>0.78602620087335917</v>
      </c>
      <c r="DT587" t="str">
        <f t="shared" si="71"/>
        <v/>
      </c>
      <c r="DU587" t="str">
        <f t="shared" si="72"/>
        <v/>
      </c>
      <c r="DV587">
        <v>1.0096477451200359</v>
      </c>
      <c r="DW587">
        <v>6.9866920152091199</v>
      </c>
      <c r="DX587" s="200" t="s">
        <v>4485</v>
      </c>
    </row>
    <row r="588" spans="1:128" ht="15.75" thickBot="1" x14ac:dyDescent="0.3">
      <c r="A588" s="42">
        <v>45278</v>
      </c>
      <c r="B588" s="35">
        <v>45288</v>
      </c>
      <c r="C588" s="36">
        <v>165.5</v>
      </c>
      <c r="E588" s="81" cm="1">
        <f t="array" ref="E588">INDEX($A$466:$A$918, ROWS($A$466:$A$918) - ROW() + ROW($A$466))</f>
        <v>44939</v>
      </c>
      <c r="F588" s="44" cm="1">
        <f t="array" ref="F588">INDEX($B$466:$B$918, ROWS($B$466:$B$918) - ROW() + ROW($B$466))</f>
        <v>44951</v>
      </c>
      <c r="G588" s="45" cm="1">
        <f t="array" ref="G588">INDEX($C$466:$C$918, ROWS($C$466:$C$918) - ROW() + ROW($C$466))</f>
        <v>165.85</v>
      </c>
      <c r="I588">
        <f t="shared" si="48"/>
        <v>-0.15051173991571343</v>
      </c>
      <c r="J588">
        <f t="shared" si="44"/>
        <v>5</v>
      </c>
      <c r="K588" t="str">
        <f t="shared" si="74"/>
        <v/>
      </c>
      <c r="L588" t="str">
        <f t="shared" si="49"/>
        <v/>
      </c>
      <c r="M588" t="str">
        <f t="shared" si="50"/>
        <v/>
      </c>
      <c r="N588">
        <v>-0.3320253546634539</v>
      </c>
      <c r="O588" t="s">
        <v>4485</v>
      </c>
      <c r="P588" s="200" t="s">
        <v>4485</v>
      </c>
      <c r="Q588" s="35">
        <v>45278</v>
      </c>
      <c r="R588" s="35">
        <v>45288</v>
      </c>
      <c r="S588" s="37">
        <v>38013.550000000003</v>
      </c>
      <c r="U588" s="81" cm="1">
        <f t="array" ref="U588">INDEX($Q$466:$Q$918, ROWS($Q$466:$Q$918) - ROW() + ROW($Q$466))</f>
        <v>44939</v>
      </c>
      <c r="V588" s="3" cm="1">
        <f t="array" ref="V588">INDEX($R$466:$R$918, ROWS($R$466:$R$918) - ROW() + ROW($R$466))</f>
        <v>44951</v>
      </c>
      <c r="W588" s="78" cm="1">
        <f t="array" ref="W588">INDEX($S$466:$S$918, ROWS($S$466:$S$918) - ROW() + ROW($S$466))</f>
        <v>40440.050000000003</v>
      </c>
      <c r="Y588">
        <f t="shared" si="51"/>
        <v>-0.9272744867223357</v>
      </c>
      <c r="Z588">
        <f t="shared" si="45"/>
        <v>5</v>
      </c>
      <c r="AA588" t="str">
        <f t="shared" si="75"/>
        <v/>
      </c>
      <c r="AB588" t="str">
        <f t="shared" si="52"/>
        <v/>
      </c>
      <c r="AC588" t="str">
        <f t="shared" si="53"/>
        <v/>
      </c>
      <c r="AD588">
        <v>-0.9567152775470954</v>
      </c>
      <c r="AE588" t="s">
        <v>4485</v>
      </c>
      <c r="AF588" s="200" t="s">
        <v>4485</v>
      </c>
      <c r="AG588" s="35">
        <v>45278</v>
      </c>
      <c r="AH588" s="35">
        <v>45288</v>
      </c>
      <c r="AI588" s="36">
        <v>303.60000000000002</v>
      </c>
      <c r="AK588" s="81" cm="1">
        <f t="array" ref="AK588">INDEX($AG$466:$AG$918, ROWS($AG$466:$AG$918) - ROW() + ROW($AG$466))</f>
        <v>44939</v>
      </c>
      <c r="AL588" s="3" cm="1">
        <f t="array" ref="AL588">INDEX($AH$466:$AH$918, ROWS($AH$466:$AH$918) - ROW() + ROW($AH$466))</f>
        <v>44951</v>
      </c>
      <c r="AM588" s="78" cm="1">
        <f t="array" ref="AM588">INDEX($AI$466:$AI$918, ROWS($AI$466:$AI$918) - ROW() + ROW($AI$466))</f>
        <v>168.35</v>
      </c>
      <c r="AO588">
        <f t="shared" si="54"/>
        <v>0.95952023988005664</v>
      </c>
      <c r="AP588">
        <f t="shared" si="46"/>
        <v>5</v>
      </c>
      <c r="AQ588" t="str">
        <f t="shared" si="76"/>
        <v/>
      </c>
      <c r="AR588" t="str">
        <f t="shared" si="55"/>
        <v/>
      </c>
      <c r="AS588" t="str">
        <f t="shared" si="56"/>
        <v/>
      </c>
      <c r="AT588">
        <v>3.9480019258546064</v>
      </c>
      <c r="AU588" t="s">
        <v>4485</v>
      </c>
      <c r="AV588" s="200" t="s">
        <v>4485</v>
      </c>
      <c r="AW588" s="35">
        <v>45278</v>
      </c>
      <c r="AX588" s="35">
        <v>45288</v>
      </c>
      <c r="AY588" s="36">
        <v>173.6</v>
      </c>
      <c r="BA588" s="81" cm="1">
        <f t="array" ref="BA588">INDEX($AW$466:$AW$918, ROWS($AW$466:$AW$918) - ROW() + ROW($AW$466))</f>
        <v>44939</v>
      </c>
      <c r="BB588" s="3" cm="1">
        <f t="array" ref="BB588">INDEX($AX$466:$AX$918, ROWS($AX$466:$AX$918) - ROW() + ROW($AX$466))</f>
        <v>44951</v>
      </c>
      <c r="BC588" s="78" cm="1">
        <f t="array" ref="BC588">INDEX($AY$466:$AY$918, ROWS($AY$466:$AY$918) - ROW() + ROW($AY$466))</f>
        <v>100.2</v>
      </c>
      <c r="BE588">
        <f t="shared" si="57"/>
        <v>0.35052578868303308</v>
      </c>
      <c r="BF588">
        <f t="shared" si="47"/>
        <v>5</v>
      </c>
      <c r="BG588" t="str">
        <f t="shared" si="77"/>
        <v/>
      </c>
      <c r="BH588" t="str">
        <f t="shared" si="58"/>
        <v/>
      </c>
      <c r="BI588" t="str">
        <f t="shared" si="59"/>
        <v/>
      </c>
      <c r="BJ588">
        <v>5.5407267091441277</v>
      </c>
      <c r="BK588" t="s">
        <v>4485</v>
      </c>
      <c r="BL588" s="200" t="s">
        <v>4485</v>
      </c>
      <c r="BM588" s="212">
        <v>45278</v>
      </c>
      <c r="BN588" s="49">
        <v>45288</v>
      </c>
      <c r="BO588" s="50">
        <v>1453</v>
      </c>
      <c r="BQ588" s="81" cm="1">
        <f t="array" ref="BQ588">INDEX($AW$466:$AW$918, ROWS($AW$466:$AW$918) - ROW() + ROW($AW$466))</f>
        <v>44939</v>
      </c>
      <c r="BR588" s="3" cm="1">
        <f t="array" ref="BR588">INDEX($AX$466:$AX$918, ROWS($AX$466:$AX$918) - ROW() + ROW($AX$466))</f>
        <v>44951</v>
      </c>
      <c r="BS588" s="78" cm="1">
        <f t="array" ref="BS588">INDEX($BO$466:$BO$918, ROWS($BO$466:$BO$918) - ROW() + ROW($BO$466))</f>
        <v>1315.5</v>
      </c>
      <c r="BU588">
        <f t="shared" si="66"/>
        <v>-0.18968133535660092</v>
      </c>
      <c r="BV588">
        <f t="shared" si="60"/>
        <v>5</v>
      </c>
      <c r="BW588" t="str">
        <f t="shared" si="78"/>
        <v/>
      </c>
      <c r="BX588" t="str">
        <f t="shared" si="61"/>
        <v/>
      </c>
      <c r="BY588" t="str">
        <f t="shared" si="67"/>
        <v/>
      </c>
      <c r="BZ588">
        <v>-0.32202662086732503</v>
      </c>
      <c r="CA588" t="s">
        <v>4485</v>
      </c>
      <c r="CB588" s="200" t="s">
        <v>4485</v>
      </c>
      <c r="CC588" s="212">
        <v>45278</v>
      </c>
      <c r="CD588" s="49">
        <v>45288</v>
      </c>
      <c r="CE588" s="50">
        <v>2351.5</v>
      </c>
      <c r="CG588" s="81" cm="1">
        <f t="array" ref="CG588">INDEX($AW$466:$AW$918, ROWS($AW$466:$AW$918) - ROW() + ROW($AW$466))</f>
        <v>44939</v>
      </c>
      <c r="CH588" s="3" cm="1">
        <f t="array" ref="CH588">INDEX($AX$466:$AX$918, ROWS($AX$466:$AX$918) - ROW() + ROW($AX$466))</f>
        <v>44951</v>
      </c>
      <c r="CI588" s="78" cm="1">
        <f t="array" ref="CI588">INDEX($CE$466:$CE$918, ROWS($CE$466:$CE$918) - ROW() + ROW($CE$466))</f>
        <v>1900</v>
      </c>
      <c r="CK588">
        <f t="shared" si="73"/>
        <v>-0.4558076177503036</v>
      </c>
      <c r="CL588">
        <f t="shared" si="62"/>
        <v>5</v>
      </c>
      <c r="CM588" t="str">
        <f t="shared" si="79"/>
        <v/>
      </c>
      <c r="CN588" t="str">
        <f t="shared" si="63"/>
        <v/>
      </c>
      <c r="CO588" t="str">
        <f t="shared" si="68"/>
        <v/>
      </c>
      <c r="CP588">
        <v>7.9051383399209488E-2</v>
      </c>
      <c r="CQ588" t="s">
        <v>4485</v>
      </c>
      <c r="CR588" s="200" t="s">
        <v>4485</v>
      </c>
      <c r="CS588" s="212">
        <v>45278</v>
      </c>
      <c r="CT588" s="49">
        <v>45288</v>
      </c>
      <c r="CU588" s="53">
        <v>700.3</v>
      </c>
      <c r="CW588" s="81" cm="1">
        <f t="array" ref="CW588">INDEX($AW$466:$AW$918, ROWS($AW$466:$AW$918) - ROW() + ROW($AW$466))</f>
        <v>44939</v>
      </c>
      <c r="CX588" s="3" cm="1">
        <f t="array" ref="CX588">INDEX($AX$466:$AX$918, ROWS($AX$466:$AX$918) - ROW() + ROW($AX$466))</f>
        <v>44951</v>
      </c>
      <c r="CY588" s="78" cm="1">
        <f t="array" ref="CY588">INDEX($CU$466:$CU$918, ROWS($CU$466:$CU$918) - ROW() + ROW($CU$466))</f>
        <v>379.45</v>
      </c>
      <c r="DA588">
        <f t="shared" si="69"/>
        <v>0.90413508841908719</v>
      </c>
      <c r="DB588">
        <f t="shared" si="64"/>
        <v>5</v>
      </c>
      <c r="DC588" t="str">
        <f t="shared" si="80"/>
        <v/>
      </c>
      <c r="DD588" t="str">
        <f t="shared" si="82"/>
        <v/>
      </c>
      <c r="DE588" t="str">
        <f t="shared" si="83"/>
        <v/>
      </c>
      <c r="DF588">
        <v>0.57348626300347672</v>
      </c>
      <c r="DG588" t="s">
        <v>4485</v>
      </c>
      <c r="DH588" s="200" t="s">
        <v>4485</v>
      </c>
      <c r="DI588" s="212">
        <v>45278</v>
      </c>
      <c r="DJ588" s="49">
        <v>45288</v>
      </c>
      <c r="DK588" s="53">
        <v>449.3</v>
      </c>
      <c r="DM588" s="81" cm="1">
        <f t="array" ref="DM588">INDEX($AW$466:$AW$918, ROWS($AW$466:$AW$918) - ROW() + ROW($AW$466))</f>
        <v>44939</v>
      </c>
      <c r="DN588" s="3" cm="1">
        <f t="array" ref="DN588">INDEX($AX$466:$AX$918, ROWS($AX$466:$AX$918) - ROW() + ROW($AX$466))</f>
        <v>44951</v>
      </c>
      <c r="DO588" s="78" cm="1">
        <f t="array" ref="DO588">INDEX($DK$466:$DK$918, ROWS($DK$466:$DK$918) - ROW() + ROW($DK$466))</f>
        <v>350.8</v>
      </c>
      <c r="DQ588">
        <f t="shared" si="70"/>
        <v>1.328711727325252</v>
      </c>
      <c r="DR588">
        <f t="shared" si="65"/>
        <v>5</v>
      </c>
      <c r="DS588" t="str">
        <f t="shared" si="81"/>
        <v/>
      </c>
      <c r="DT588" t="str">
        <f t="shared" si="71"/>
        <v/>
      </c>
      <c r="DU588" t="str">
        <f t="shared" si="72"/>
        <v/>
      </c>
      <c r="DV588">
        <v>-0.77743225233229674</v>
      </c>
      <c r="DW588" t="s">
        <v>4485</v>
      </c>
      <c r="DX588" s="200" t="s">
        <v>4485</v>
      </c>
    </row>
    <row r="589" spans="1:128" ht="15.75" thickBot="1" x14ac:dyDescent="0.3">
      <c r="A589" s="42">
        <v>45275</v>
      </c>
      <c r="B589" s="35">
        <v>45288</v>
      </c>
      <c r="C589" s="36">
        <v>161.44999999999999</v>
      </c>
      <c r="E589" s="81" cm="1">
        <f t="array" ref="E589">INDEX($A$466:$A$918, ROWS($A$466:$A$918) - ROW() + ROW($A$466))</f>
        <v>44942</v>
      </c>
      <c r="F589" s="44" cm="1">
        <f t="array" ref="F589">INDEX($B$466:$B$918, ROWS($B$466:$B$918) - ROW() + ROW($B$466))</f>
        <v>44951</v>
      </c>
      <c r="G589" s="45" cm="1">
        <f t="array" ref="G589">INDEX($C$466:$C$918, ROWS($C$466:$C$918) - ROW() + ROW($C$466))</f>
        <v>165.8</v>
      </c>
      <c r="I589">
        <f t="shared" si="48"/>
        <v>-3.0147723846839281E-2</v>
      </c>
      <c r="J589">
        <f t="shared" si="44"/>
        <v>1</v>
      </c>
      <c r="K589" t="str">
        <f t="shared" si="74"/>
        <v/>
      </c>
      <c r="L589" t="str">
        <f t="shared" si="49"/>
        <v/>
      </c>
      <c r="M589" t="str">
        <f t="shared" si="50"/>
        <v/>
      </c>
      <c r="N589">
        <v>0.15142337976983647</v>
      </c>
      <c r="O589" t="s">
        <v>4485</v>
      </c>
      <c r="P589" s="200" t="s">
        <v>4485</v>
      </c>
      <c r="Q589" s="35">
        <v>45275</v>
      </c>
      <c r="R589" s="35">
        <v>45288</v>
      </c>
      <c r="S589" s="37">
        <v>37982.800000000003</v>
      </c>
      <c r="U589" s="81" cm="1">
        <f t="array" ref="U589">INDEX($Q$466:$Q$918, ROWS($Q$466:$Q$918) - ROW() + ROW($Q$466))</f>
        <v>44942</v>
      </c>
      <c r="V589" s="3" cm="1">
        <f t="array" ref="V589">INDEX($R$466:$R$918, ROWS($R$466:$R$918) - ROW() + ROW($R$466))</f>
        <v>44951</v>
      </c>
      <c r="W589" s="78" cm="1">
        <f t="array" ref="W589">INDEX($S$466:$S$918, ROWS($S$466:$S$918) - ROW() + ROW($S$466))</f>
        <v>40171.35</v>
      </c>
      <c r="Y589">
        <f t="shared" si="51"/>
        <v>-0.66444032586508761</v>
      </c>
      <c r="Z589">
        <f t="shared" si="45"/>
        <v>1</v>
      </c>
      <c r="AA589" t="str">
        <f t="shared" si="75"/>
        <v/>
      </c>
      <c r="AB589" t="str">
        <f t="shared" si="52"/>
        <v/>
      </c>
      <c r="AC589" t="str">
        <f t="shared" si="53"/>
        <v/>
      </c>
      <c r="AD589">
        <v>-0.38471810734094458</v>
      </c>
      <c r="AE589" t="s">
        <v>4485</v>
      </c>
      <c r="AF589" s="200" t="s">
        <v>4485</v>
      </c>
      <c r="AG589" s="35">
        <v>45275</v>
      </c>
      <c r="AH589" s="35">
        <v>45288</v>
      </c>
      <c r="AI589" s="36">
        <v>305.95</v>
      </c>
      <c r="AK589" s="81" cm="1">
        <f t="array" ref="AK589">INDEX($AG$466:$AG$918, ROWS($AG$466:$AG$918) - ROW() + ROW($AG$466))</f>
        <v>44942</v>
      </c>
      <c r="AL589" s="3" cm="1">
        <f t="array" ref="AL589">INDEX($AH$466:$AH$918, ROWS($AH$466:$AH$918) - ROW() + ROW($AH$466))</f>
        <v>44951</v>
      </c>
      <c r="AM589" s="78" cm="1">
        <f t="array" ref="AM589">INDEX($AI$466:$AI$918, ROWS($AI$466:$AI$918) - ROW() + ROW($AI$466))</f>
        <v>166.5</v>
      </c>
      <c r="AO589">
        <f t="shared" si="54"/>
        <v>-1.0989010989010954</v>
      </c>
      <c r="AP589">
        <f t="shared" si="46"/>
        <v>1</v>
      </c>
      <c r="AQ589" t="str">
        <f t="shared" si="76"/>
        <v/>
      </c>
      <c r="AR589" t="str">
        <f t="shared" si="55"/>
        <v/>
      </c>
      <c r="AS589" t="str">
        <f t="shared" si="56"/>
        <v/>
      </c>
      <c r="AT589">
        <v>-0.27790643816581484</v>
      </c>
      <c r="AU589" t="s">
        <v>4485</v>
      </c>
      <c r="AV589" s="200" t="s">
        <v>4485</v>
      </c>
      <c r="AW589" s="35">
        <v>45275</v>
      </c>
      <c r="AX589" s="35">
        <v>45288</v>
      </c>
      <c r="AY589" s="36">
        <v>170.05</v>
      </c>
      <c r="BA589" s="81" cm="1">
        <f t="array" ref="BA589">INDEX($AW$466:$AW$918, ROWS($AW$466:$AW$918) - ROW() + ROW($AW$466))</f>
        <v>44942</v>
      </c>
      <c r="BB589" s="3" cm="1">
        <f t="array" ref="BB589">INDEX($AX$466:$AX$918, ROWS($AX$466:$AX$918) - ROW() + ROW($AX$466))</f>
        <v>44951</v>
      </c>
      <c r="BC589" s="78" cm="1">
        <f t="array" ref="BC589">INDEX($AY$466:$AY$918, ROWS($AY$466:$AY$918) - ROW() + ROW($AY$466))</f>
        <v>102.35</v>
      </c>
      <c r="BE589">
        <f t="shared" si="57"/>
        <v>2.145708582834323</v>
      </c>
      <c r="BF589">
        <f t="shared" si="47"/>
        <v>1</v>
      </c>
      <c r="BG589" t="str">
        <f t="shared" si="77"/>
        <v/>
      </c>
      <c r="BH589" t="str">
        <f t="shared" si="58"/>
        <v/>
      </c>
      <c r="BI589" t="str">
        <f t="shared" si="59"/>
        <v/>
      </c>
      <c r="BJ589">
        <v>1.7050785233530565</v>
      </c>
      <c r="BK589" t="s">
        <v>4485</v>
      </c>
      <c r="BL589" s="200" t="s">
        <v>4485</v>
      </c>
      <c r="BM589" s="212">
        <v>45275</v>
      </c>
      <c r="BN589" s="49">
        <v>45288</v>
      </c>
      <c r="BO589" s="50">
        <v>1461.15</v>
      </c>
      <c r="BQ589" s="81" cm="1">
        <f t="array" ref="BQ589">INDEX($AW$466:$AW$918, ROWS($AW$466:$AW$918) - ROW() + ROW($AW$466))</f>
        <v>44942</v>
      </c>
      <c r="BR589" s="3" cm="1">
        <f t="array" ref="BR589">INDEX($AX$466:$AX$918, ROWS($AX$466:$AX$918) - ROW() + ROW($AX$466))</f>
        <v>44951</v>
      </c>
      <c r="BS589" s="78" cm="1">
        <f t="array" ref="BS589">INDEX($BO$466:$BO$918, ROWS($BO$466:$BO$918) - ROW() + ROW($BO$466))</f>
        <v>1302.5</v>
      </c>
      <c r="BU589">
        <f t="shared" si="66"/>
        <v>-0.98821740782972256</v>
      </c>
      <c r="BV589">
        <f t="shared" si="60"/>
        <v>1</v>
      </c>
      <c r="BW589" t="str">
        <f t="shared" si="78"/>
        <v/>
      </c>
      <c r="BX589" t="str">
        <f t="shared" si="61"/>
        <v/>
      </c>
      <c r="BY589" t="str">
        <f t="shared" si="67"/>
        <v/>
      </c>
      <c r="BZ589">
        <v>-2.9076028429894465</v>
      </c>
      <c r="CA589" t="s">
        <v>4485</v>
      </c>
      <c r="CB589" s="200" t="s">
        <v>4485</v>
      </c>
      <c r="CC589" s="212">
        <v>45275</v>
      </c>
      <c r="CD589" s="49">
        <v>45288</v>
      </c>
      <c r="CE589" s="50">
        <v>2374.5500000000002</v>
      </c>
      <c r="CG589" s="81" cm="1">
        <f t="array" ref="CG589">INDEX($AW$466:$AW$918, ROWS($AW$466:$AW$918) - ROW() + ROW($AW$466))</f>
        <v>44942</v>
      </c>
      <c r="CH589" s="3" cm="1">
        <f t="array" ref="CH589">INDEX($AX$466:$AX$918, ROWS($AX$466:$AX$918) - ROW() + ROW($AX$466))</f>
        <v>44951</v>
      </c>
      <c r="CI589" s="78" cm="1">
        <f t="array" ref="CI589">INDEX($CE$466:$CE$918, ROWS($CE$466:$CE$918) - ROW() + ROW($CE$466))</f>
        <v>1908.6</v>
      </c>
      <c r="CK589">
        <f t="shared" si="73"/>
        <v>0.45263157894736361</v>
      </c>
      <c r="CL589">
        <f t="shared" si="62"/>
        <v>1</v>
      </c>
      <c r="CM589" t="str">
        <f t="shared" si="79"/>
        <v/>
      </c>
      <c r="CN589" t="str">
        <f t="shared" si="63"/>
        <v/>
      </c>
      <c r="CO589" t="str">
        <f t="shared" si="68"/>
        <v/>
      </c>
      <c r="CP589">
        <v>-0.39757767245918668</v>
      </c>
      <c r="CQ589" t="s">
        <v>4485</v>
      </c>
      <c r="CR589" s="200" t="s">
        <v>4485</v>
      </c>
      <c r="CS589" s="212">
        <v>45275</v>
      </c>
      <c r="CT589" s="49">
        <v>45288</v>
      </c>
      <c r="CU589" s="53">
        <v>707.65</v>
      </c>
      <c r="CW589" s="81" cm="1">
        <f t="array" ref="CW589">INDEX($AW$466:$AW$918, ROWS($AW$466:$AW$918) - ROW() + ROW($AW$466))</f>
        <v>44942</v>
      </c>
      <c r="CX589" s="3" cm="1">
        <f t="array" ref="CX589">INDEX($AX$466:$AX$918, ROWS($AX$466:$AX$918) - ROW() + ROW($AX$466))</f>
        <v>44951</v>
      </c>
      <c r="CY589" s="78" cm="1">
        <f t="array" ref="CY589">INDEX($CU$466:$CU$918, ROWS($CU$466:$CU$918) - ROW() + ROW($CU$466))</f>
        <v>374.75</v>
      </c>
      <c r="DA589">
        <f t="shared" si="69"/>
        <v>-1.2386348662537854</v>
      </c>
      <c r="DB589">
        <f t="shared" si="64"/>
        <v>1</v>
      </c>
      <c r="DC589" t="str">
        <f t="shared" si="80"/>
        <v/>
      </c>
      <c r="DD589" t="str">
        <f t="shared" si="82"/>
        <v/>
      </c>
      <c r="DE589" t="str">
        <f t="shared" si="83"/>
        <v/>
      </c>
      <c r="DF589">
        <v>-0.87521548866198418</v>
      </c>
      <c r="DG589" t="s">
        <v>4485</v>
      </c>
      <c r="DH589" s="200" t="s">
        <v>4485</v>
      </c>
      <c r="DI589" s="212">
        <v>45275</v>
      </c>
      <c r="DJ589" s="49">
        <v>45288</v>
      </c>
      <c r="DK589" s="53">
        <v>451.45</v>
      </c>
      <c r="DM589" s="81" cm="1">
        <f t="array" ref="DM589">INDEX($AW$466:$AW$918, ROWS($AW$466:$AW$918) - ROW() + ROW($AW$466))</f>
        <v>44942</v>
      </c>
      <c r="DN589" s="3" cm="1">
        <f t="array" ref="DN589">INDEX($AX$466:$AX$918, ROWS($AX$466:$AX$918) - ROW() + ROW($AX$466))</f>
        <v>44951</v>
      </c>
      <c r="DO589" s="78" cm="1">
        <f t="array" ref="DO589">INDEX($DK$466:$DK$918, ROWS($DK$466:$DK$918) - ROW() + ROW($DK$466))</f>
        <v>349.25</v>
      </c>
      <c r="DQ589">
        <f t="shared" si="70"/>
        <v>-0.44184720638540803</v>
      </c>
      <c r="DR589">
        <f t="shared" si="65"/>
        <v>1</v>
      </c>
      <c r="DS589" t="str">
        <f t="shared" si="81"/>
        <v/>
      </c>
      <c r="DT589" t="str">
        <f t="shared" si="71"/>
        <v/>
      </c>
      <c r="DU589" t="str">
        <f t="shared" si="72"/>
        <v/>
      </c>
      <c r="DV589">
        <v>0.82829639579135639</v>
      </c>
      <c r="DW589" t="s">
        <v>4485</v>
      </c>
      <c r="DX589" s="200" t="s">
        <v>4485</v>
      </c>
    </row>
    <row r="590" spans="1:128" ht="15.75" thickBot="1" x14ac:dyDescent="0.3">
      <c r="A590" s="42">
        <v>45274</v>
      </c>
      <c r="B590" s="35">
        <v>45288</v>
      </c>
      <c r="C590" s="36">
        <v>160.75</v>
      </c>
      <c r="E590" s="81" cm="1">
        <f t="array" ref="E590">INDEX($A$466:$A$918, ROWS($A$466:$A$918) - ROW() + ROW($A$466))</f>
        <v>44943</v>
      </c>
      <c r="F590" s="44" cm="1">
        <f t="array" ref="F590">INDEX($B$466:$B$918, ROWS($B$466:$B$918) - ROW() + ROW($B$466))</f>
        <v>44951</v>
      </c>
      <c r="G590" s="45" cm="1">
        <f t="array" ref="G590">INDEX($C$466:$C$918, ROWS($C$466:$C$918) - ROW() + ROW($C$466))</f>
        <v>161</v>
      </c>
      <c r="I590">
        <f t="shared" si="48"/>
        <v>-2.8950542822677989</v>
      </c>
      <c r="J590">
        <f t="shared" si="44"/>
        <v>2</v>
      </c>
      <c r="K590" t="str">
        <f t="shared" si="74"/>
        <v/>
      </c>
      <c r="L590" t="str">
        <f t="shared" si="49"/>
        <v/>
      </c>
      <c r="M590" t="str">
        <f t="shared" si="50"/>
        <v/>
      </c>
      <c r="N590">
        <v>-2.9634109464771732</v>
      </c>
      <c r="O590" t="s">
        <v>4485</v>
      </c>
      <c r="P590" s="200" t="s">
        <v>4485</v>
      </c>
      <c r="Q590" s="35">
        <v>45274</v>
      </c>
      <c r="R590" s="35">
        <v>45288</v>
      </c>
      <c r="S590" s="37">
        <v>37956.35</v>
      </c>
      <c r="U590" s="81" cm="1">
        <f t="array" ref="U590">INDEX($Q$466:$Q$918, ROWS($Q$466:$Q$918) - ROW() + ROW($Q$466))</f>
        <v>44943</v>
      </c>
      <c r="V590" s="3" cm="1">
        <f t="array" ref="V590">INDEX($R$466:$R$918, ROWS($R$466:$R$918) - ROW() + ROW($R$466))</f>
        <v>44951</v>
      </c>
      <c r="W590" s="78" cm="1">
        <f t="array" ref="W590">INDEX($S$466:$S$918, ROWS($S$466:$S$918) - ROW() + ROW($S$466))</f>
        <v>40402.5</v>
      </c>
      <c r="Y590">
        <f t="shared" si="51"/>
        <v>0.57541008703964758</v>
      </c>
      <c r="Z590">
        <f t="shared" si="45"/>
        <v>2</v>
      </c>
      <c r="AA590" t="str">
        <f t="shared" si="75"/>
        <v/>
      </c>
      <c r="AB590" t="str">
        <f t="shared" si="52"/>
        <v/>
      </c>
      <c r="AC590" t="str">
        <f t="shared" si="53"/>
        <v/>
      </c>
      <c r="AD590">
        <v>0.43433910124353775</v>
      </c>
      <c r="AE590" t="s">
        <v>4485</v>
      </c>
      <c r="AF590" s="200" t="s">
        <v>4485</v>
      </c>
      <c r="AG590" s="35">
        <v>45274</v>
      </c>
      <c r="AH590" s="35">
        <v>45288</v>
      </c>
      <c r="AI590" s="36">
        <v>296.5</v>
      </c>
      <c r="AK590" s="81" cm="1">
        <f t="array" ref="AK590">INDEX($AG$466:$AG$918, ROWS($AG$466:$AG$918) - ROW() + ROW($AG$466))</f>
        <v>44943</v>
      </c>
      <c r="AL590" s="3" cm="1">
        <f t="array" ref="AL590">INDEX($AH$466:$AH$918, ROWS($AH$466:$AH$918) - ROW() + ROW($AH$466))</f>
        <v>44951</v>
      </c>
      <c r="AM590" s="78" cm="1">
        <f t="array" ref="AM590">INDEX($AI$466:$AI$918, ROWS($AI$466:$AI$918) - ROW() + ROW($AI$466))</f>
        <v>168.2</v>
      </c>
      <c r="AO590">
        <f t="shared" si="54"/>
        <v>1.0210210210210142</v>
      </c>
      <c r="AP590">
        <f t="shared" si="46"/>
        <v>2</v>
      </c>
      <c r="AQ590" t="str">
        <f t="shared" si="76"/>
        <v/>
      </c>
      <c r="AR590" t="str">
        <f t="shared" si="55"/>
        <v/>
      </c>
      <c r="AS590" t="str">
        <f t="shared" si="56"/>
        <v/>
      </c>
      <c r="AT590">
        <v>-4.2266604737575575</v>
      </c>
      <c r="AU590" t="s">
        <v>4485</v>
      </c>
      <c r="AV590" s="200" t="s">
        <v>4485</v>
      </c>
      <c r="AW590" s="35">
        <v>45274</v>
      </c>
      <c r="AX590" s="35">
        <v>45288</v>
      </c>
      <c r="AY590" s="36">
        <v>164.8</v>
      </c>
      <c r="BA590" s="81" cm="1">
        <f t="array" ref="BA590">INDEX($AW$466:$AW$918, ROWS($AW$466:$AW$918) - ROW() + ROW($AW$466))</f>
        <v>44943</v>
      </c>
      <c r="BB590" s="3" cm="1">
        <f t="array" ref="BB590">INDEX($AX$466:$AX$918, ROWS($AX$466:$AX$918) - ROW() + ROW($AX$466))</f>
        <v>44951</v>
      </c>
      <c r="BC590" s="78" cm="1">
        <f t="array" ref="BC590">INDEX($AY$466:$AY$918, ROWS($AY$466:$AY$918) - ROW() + ROW($AY$466))</f>
        <v>103.1</v>
      </c>
      <c r="BE590">
        <f t="shared" si="57"/>
        <v>0.73277967757694196</v>
      </c>
      <c r="BF590">
        <f t="shared" si="47"/>
        <v>2</v>
      </c>
      <c r="BG590" t="str">
        <f t="shared" si="77"/>
        <v/>
      </c>
      <c r="BH590" t="str">
        <f t="shared" si="58"/>
        <v/>
      </c>
      <c r="BI590" t="str">
        <f t="shared" si="59"/>
        <v/>
      </c>
      <c r="BJ590">
        <v>0.5454618377250996</v>
      </c>
      <c r="BK590" t="s">
        <v>4485</v>
      </c>
      <c r="BL590" s="200" t="s">
        <v>4485</v>
      </c>
      <c r="BM590" s="212">
        <v>45274</v>
      </c>
      <c r="BN590" s="49">
        <v>45288</v>
      </c>
      <c r="BO590" s="50">
        <v>1478.5</v>
      </c>
      <c r="BQ590" s="81" cm="1">
        <f t="array" ref="BQ590">INDEX($AW$466:$AW$918, ROWS($AW$466:$AW$918) - ROW() + ROW($AW$466))</f>
        <v>44943</v>
      </c>
      <c r="BR590" s="3" cm="1">
        <f t="array" ref="BR590">INDEX($AX$466:$AX$918, ROWS($AX$466:$AX$918) - ROW() + ROW($AX$466))</f>
        <v>44951</v>
      </c>
      <c r="BS590" s="78" cm="1">
        <f t="array" ref="BS590">INDEX($BO$466:$BO$918, ROWS($BO$466:$BO$918) - ROW() + ROW($BO$466))</f>
        <v>1302.8</v>
      </c>
      <c r="BU590">
        <f t="shared" si="66"/>
        <v>2.3032629558537774E-2</v>
      </c>
      <c r="BV590">
        <f t="shared" si="60"/>
        <v>2</v>
      </c>
      <c r="BW590" t="str">
        <f t="shared" si="78"/>
        <v/>
      </c>
      <c r="BX590" t="str">
        <f t="shared" si="61"/>
        <v/>
      </c>
      <c r="BY590" t="str">
        <f t="shared" si="67"/>
        <v/>
      </c>
      <c r="BZ590">
        <v>-1.9631765749778221</v>
      </c>
      <c r="CA590" t="s">
        <v>4485</v>
      </c>
      <c r="CB590" s="200" t="s">
        <v>4485</v>
      </c>
      <c r="CC590" s="212">
        <v>45274</v>
      </c>
      <c r="CD590" s="49">
        <v>45288</v>
      </c>
      <c r="CE590" s="50">
        <v>2422.6999999999998</v>
      </c>
      <c r="CG590" s="81" cm="1">
        <f t="array" ref="CG590">INDEX($AW$466:$AW$918, ROWS($AW$466:$AW$918) - ROW() + ROW($AW$466))</f>
        <v>44943</v>
      </c>
      <c r="CH590" s="3" cm="1">
        <f t="array" ref="CH590">INDEX($AX$466:$AX$918, ROWS($AX$466:$AX$918) - ROW() + ROW($AX$466))</f>
        <v>44951</v>
      </c>
      <c r="CI590" s="78" cm="1">
        <f t="array" ref="CI590">INDEX($CE$466:$CE$918, ROWS($CE$466:$CE$918) - ROW() + ROW($CE$466))</f>
        <v>1890</v>
      </c>
      <c r="CK590">
        <f t="shared" si="73"/>
        <v>-0.97453630933668189</v>
      </c>
      <c r="CL590">
        <f t="shared" si="62"/>
        <v>2</v>
      </c>
      <c r="CM590" t="str">
        <f t="shared" si="79"/>
        <v/>
      </c>
      <c r="CN590" t="str">
        <f t="shared" si="63"/>
        <v/>
      </c>
      <c r="CO590" t="str">
        <f t="shared" si="68"/>
        <v/>
      </c>
      <c r="CP590">
        <v>0.74810330698669614</v>
      </c>
      <c r="CQ590" t="s">
        <v>4485</v>
      </c>
      <c r="CR590" s="200" t="s">
        <v>4485</v>
      </c>
      <c r="CS590" s="212">
        <v>45274</v>
      </c>
      <c r="CT590" s="49">
        <v>45288</v>
      </c>
      <c r="CU590" s="53">
        <v>702.05</v>
      </c>
      <c r="CW590" s="81" cm="1">
        <f t="array" ref="CW590">INDEX($AW$466:$AW$918, ROWS($AW$466:$AW$918) - ROW() + ROW($AW$466))</f>
        <v>44943</v>
      </c>
      <c r="CX590" s="3" cm="1">
        <f t="array" ref="CX590">INDEX($AX$466:$AX$918, ROWS($AX$466:$AX$918) - ROW() + ROW($AX$466))</f>
        <v>44951</v>
      </c>
      <c r="CY590" s="78" cm="1">
        <f t="array" ref="CY590">INDEX($CU$466:$CU$918, ROWS($CU$466:$CU$918) - ROW() + ROW($CU$466))</f>
        <v>375.7</v>
      </c>
      <c r="DA590">
        <f t="shared" si="69"/>
        <v>0.25350233488992358</v>
      </c>
      <c r="DB590">
        <f t="shared" si="64"/>
        <v>2</v>
      </c>
      <c r="DC590" t="str">
        <f t="shared" si="80"/>
        <v/>
      </c>
      <c r="DD590" t="str">
        <f t="shared" si="82"/>
        <v/>
      </c>
      <c r="DE590" t="str">
        <f t="shared" si="83"/>
        <v/>
      </c>
      <c r="DF590">
        <v>0.44147157190634845</v>
      </c>
      <c r="DG590" t="s">
        <v>4485</v>
      </c>
      <c r="DH590" s="200" t="s">
        <v>4485</v>
      </c>
      <c r="DI590" s="212">
        <v>45274</v>
      </c>
      <c r="DJ590" s="49">
        <v>45288</v>
      </c>
      <c r="DK590" s="53">
        <v>448.75</v>
      </c>
      <c r="DM590" s="81" cm="1">
        <f t="array" ref="DM590">INDEX($AW$466:$AW$918, ROWS($AW$466:$AW$918) - ROW() + ROW($AW$466))</f>
        <v>44943</v>
      </c>
      <c r="DN590" s="3" cm="1">
        <f t="array" ref="DN590">INDEX($AX$466:$AX$918, ROWS($AX$466:$AX$918) - ROW() + ROW($AX$466))</f>
        <v>44951</v>
      </c>
      <c r="DO590" s="78" cm="1">
        <f t="array" ref="DO590">INDEX($DK$466:$DK$918, ROWS($DK$466:$DK$918) - ROW() + ROW($DK$466))</f>
        <v>348.75</v>
      </c>
      <c r="DQ590">
        <f t="shared" si="70"/>
        <v>-0.14316392269148173</v>
      </c>
      <c r="DR590">
        <f t="shared" si="65"/>
        <v>2</v>
      </c>
      <c r="DS590" t="str">
        <f t="shared" si="81"/>
        <v/>
      </c>
      <c r="DT590" t="str">
        <f t="shared" si="71"/>
        <v/>
      </c>
      <c r="DU590" t="str">
        <f t="shared" si="72"/>
        <v/>
      </c>
      <c r="DV590">
        <v>0.31083481349911946</v>
      </c>
      <c r="DW590" t="s">
        <v>4485</v>
      </c>
      <c r="DX590" s="200" t="s">
        <v>4485</v>
      </c>
    </row>
    <row r="591" spans="1:128" ht="15.75" thickBot="1" x14ac:dyDescent="0.3">
      <c r="A591" s="42">
        <v>45273</v>
      </c>
      <c r="B591" s="35">
        <v>45288</v>
      </c>
      <c r="C591" s="36">
        <v>159.6</v>
      </c>
      <c r="E591" s="81" cm="1">
        <f t="array" ref="E591">INDEX($A$466:$A$918, ROWS($A$466:$A$918) - ROW() + ROW($A$466))</f>
        <v>44944</v>
      </c>
      <c r="F591" s="44" cm="1">
        <f t="array" ref="F591">INDEX($B$466:$B$918, ROWS($B$466:$B$918) - ROW() + ROW($B$466))</f>
        <v>44951</v>
      </c>
      <c r="G591" s="45" cm="1">
        <f t="array" ref="G591">INDEX($C$466:$C$918, ROWS($C$466:$C$918) - ROW() + ROW($C$466))</f>
        <v>160.19999999999999</v>
      </c>
      <c r="I591">
        <f t="shared" si="48"/>
        <v>-0.49689440993789524</v>
      </c>
      <c r="J591">
        <f t="shared" si="44"/>
        <v>3</v>
      </c>
      <c r="K591" t="str">
        <f t="shared" si="74"/>
        <v/>
      </c>
      <c r="L591" t="str">
        <f t="shared" si="49"/>
        <v/>
      </c>
      <c r="M591" t="str">
        <f t="shared" si="50"/>
        <v/>
      </c>
      <c r="N591">
        <v>-0.49859769398565473</v>
      </c>
      <c r="O591" t="s">
        <v>4485</v>
      </c>
      <c r="P591" s="200" t="s">
        <v>4485</v>
      </c>
      <c r="Q591" s="35">
        <v>45273</v>
      </c>
      <c r="R591" s="35">
        <v>45288</v>
      </c>
      <c r="S591" s="37">
        <v>37797.1</v>
      </c>
      <c r="U591" s="81" cm="1">
        <f t="array" ref="U591">INDEX($Q$466:$Q$918, ROWS($Q$466:$Q$918) - ROW() + ROW($Q$466))</f>
        <v>44944</v>
      </c>
      <c r="V591" s="3" cm="1">
        <f t="array" ref="V591">INDEX($R$466:$R$918, ROWS($R$466:$R$918) - ROW() + ROW($R$466))</f>
        <v>44951</v>
      </c>
      <c r="W591" s="78" cm="1">
        <f t="array" ref="W591">INDEX($S$466:$S$918, ROWS($S$466:$S$918) - ROW() + ROW($S$466))</f>
        <v>40773.15</v>
      </c>
      <c r="Y591">
        <f t="shared" si="51"/>
        <v>0.91739372563579347</v>
      </c>
      <c r="Z591">
        <f t="shared" si="45"/>
        <v>3</v>
      </c>
      <c r="AA591" t="str">
        <f t="shared" si="75"/>
        <v/>
      </c>
      <c r="AB591" t="str">
        <f t="shared" si="52"/>
        <v/>
      </c>
      <c r="AC591" t="str">
        <f t="shared" si="53"/>
        <v/>
      </c>
      <c r="AD591">
        <v>0.88044192199812421</v>
      </c>
      <c r="AE591" t="s">
        <v>4485</v>
      </c>
      <c r="AF591" s="200" t="s">
        <v>4485</v>
      </c>
      <c r="AG591" s="35">
        <v>45273</v>
      </c>
      <c r="AH591" s="35">
        <v>45288</v>
      </c>
      <c r="AI591" s="36">
        <v>295.2</v>
      </c>
      <c r="AK591" s="81" cm="1">
        <f t="array" ref="AK591">INDEX($AG$466:$AG$918, ROWS($AG$466:$AG$918) - ROW() + ROW($AG$466))</f>
        <v>44944</v>
      </c>
      <c r="AL591" s="3" cm="1">
        <f t="array" ref="AL591">INDEX($AH$466:$AH$918, ROWS($AH$466:$AH$918) - ROW() + ROW($AH$466))</f>
        <v>44951</v>
      </c>
      <c r="AM591" s="78" cm="1">
        <f t="array" ref="AM591">INDEX($AI$466:$AI$918, ROWS($AI$466:$AI$918) - ROW() + ROW($AI$466))</f>
        <v>169.85</v>
      </c>
      <c r="AO591">
        <f t="shared" si="54"/>
        <v>0.9809750297265194</v>
      </c>
      <c r="AP591">
        <f t="shared" si="46"/>
        <v>3</v>
      </c>
      <c r="AQ591" t="str">
        <f t="shared" si="76"/>
        <v/>
      </c>
      <c r="AR591" t="str">
        <f t="shared" si="55"/>
        <v/>
      </c>
      <c r="AS591" t="str">
        <f t="shared" si="56"/>
        <v/>
      </c>
      <c r="AT591">
        <v>5.6741028128031124</v>
      </c>
      <c r="AU591" t="s">
        <v>4485</v>
      </c>
      <c r="AV591" s="200" t="s">
        <v>4485</v>
      </c>
      <c r="AW591" s="35">
        <v>45273</v>
      </c>
      <c r="AX591" s="35">
        <v>45288</v>
      </c>
      <c r="AY591" s="36">
        <v>163.9</v>
      </c>
      <c r="BA591" s="81" cm="1">
        <f t="array" ref="BA591">INDEX($AW$466:$AW$918, ROWS($AW$466:$AW$918) - ROW() + ROW($AW$466))</f>
        <v>44944</v>
      </c>
      <c r="BB591" s="3" cm="1">
        <f t="array" ref="BB591">INDEX($AX$466:$AX$918, ROWS($AX$466:$AX$918) - ROW() + ROW($AX$466))</f>
        <v>44951</v>
      </c>
      <c r="BC591" s="78" cm="1">
        <f t="array" ref="BC591">INDEX($AY$466:$AY$918, ROWS($AY$466:$AY$918) - ROW() + ROW($AY$466))</f>
        <v>102.9</v>
      </c>
      <c r="BE591">
        <f t="shared" si="57"/>
        <v>-0.19398642095052246</v>
      </c>
      <c r="BF591">
        <f t="shared" si="47"/>
        <v>3</v>
      </c>
      <c r="BG591" t="str">
        <f t="shared" si="77"/>
        <v/>
      </c>
      <c r="BH591" t="str">
        <f t="shared" si="58"/>
        <v/>
      </c>
      <c r="BI591" t="str">
        <f t="shared" si="59"/>
        <v/>
      </c>
      <c r="BJ591">
        <v>-0.8735888946507675</v>
      </c>
      <c r="BK591" t="s">
        <v>4485</v>
      </c>
      <c r="BL591" s="200" t="s">
        <v>4485</v>
      </c>
      <c r="BM591" s="212">
        <v>45273</v>
      </c>
      <c r="BN591" s="49">
        <v>45288</v>
      </c>
      <c r="BO591" s="50">
        <v>1473.3</v>
      </c>
      <c r="BQ591" s="81" cm="1">
        <f t="array" ref="BQ591">INDEX($AW$466:$AW$918, ROWS($AW$466:$AW$918) - ROW() + ROW($AW$466))</f>
        <v>44944</v>
      </c>
      <c r="BR591" s="3" cm="1">
        <f t="array" ref="BR591">INDEX($AX$466:$AX$918, ROWS($AX$466:$AX$918) - ROW() + ROW($AX$466))</f>
        <v>44951</v>
      </c>
      <c r="BS591" s="78" cm="1">
        <f t="array" ref="BS591">INDEX($BO$466:$BO$918, ROWS($BO$466:$BO$918) - ROW() + ROW($BO$466))</f>
        <v>1313</v>
      </c>
      <c r="BU591">
        <f t="shared" si="66"/>
        <v>0.78292907583666305</v>
      </c>
      <c r="BV591">
        <f t="shared" si="60"/>
        <v>3</v>
      </c>
      <c r="BW591" t="str">
        <f t="shared" si="78"/>
        <v/>
      </c>
      <c r="BX591" t="str">
        <f t="shared" si="61"/>
        <v/>
      </c>
      <c r="BY591" t="str">
        <f t="shared" si="67"/>
        <v/>
      </c>
      <c r="BZ591">
        <v>0.69012331711732355</v>
      </c>
      <c r="CA591" t="s">
        <v>4485</v>
      </c>
      <c r="CB591" s="200" t="s">
        <v>4485</v>
      </c>
      <c r="CC591" s="212">
        <v>45273</v>
      </c>
      <c r="CD591" s="49">
        <v>45288</v>
      </c>
      <c r="CE591" s="50">
        <v>2392.6999999999998</v>
      </c>
      <c r="CG591" s="81" cm="1">
        <f t="array" ref="CG591">INDEX($AW$466:$AW$918, ROWS($AW$466:$AW$918) - ROW() + ROW($AW$466))</f>
        <v>44944</v>
      </c>
      <c r="CH591" s="3" cm="1">
        <f t="array" ref="CH591">INDEX($AX$466:$AX$918, ROWS($AX$466:$AX$918) - ROW() + ROW($AX$466))</f>
        <v>44951</v>
      </c>
      <c r="CI591" s="78" cm="1">
        <f t="array" ref="CI591">INDEX($CE$466:$CE$918, ROWS($CE$466:$CE$918) - ROW() + ROW($CE$466))</f>
        <v>1878.05</v>
      </c>
      <c r="CK591">
        <f t="shared" si="73"/>
        <v>-0.63227513227513465</v>
      </c>
      <c r="CL591">
        <f t="shared" si="62"/>
        <v>3</v>
      </c>
      <c r="CM591" t="str">
        <f t="shared" si="79"/>
        <v/>
      </c>
      <c r="CN591" t="str">
        <f t="shared" si="63"/>
        <v/>
      </c>
      <c r="CO591" t="str">
        <f t="shared" si="68"/>
        <v/>
      </c>
      <c r="CP591">
        <v>-1.1125104953820224</v>
      </c>
      <c r="CQ591" t="s">
        <v>4485</v>
      </c>
      <c r="CR591" s="200" t="s">
        <v>4485</v>
      </c>
      <c r="CS591" s="212">
        <v>45273</v>
      </c>
      <c r="CT591" s="49">
        <v>45288</v>
      </c>
      <c r="CU591" s="53">
        <v>677.05</v>
      </c>
      <c r="CW591" s="81" cm="1">
        <f t="array" ref="CW591">INDEX($AW$466:$AW$918, ROWS($AW$466:$AW$918) - ROW() + ROW($AW$466))</f>
        <v>44944</v>
      </c>
      <c r="CX591" s="3" cm="1">
        <f t="array" ref="CX591">INDEX($AX$466:$AX$918, ROWS($AX$466:$AX$918) - ROW() + ROW($AX$466))</f>
        <v>44951</v>
      </c>
      <c r="CY591" s="78" cm="1">
        <f t="array" ref="CY591">INDEX($CU$466:$CU$918, ROWS($CU$466:$CU$918) - ROW() + ROW($CU$466))</f>
        <v>377.45</v>
      </c>
      <c r="DA591">
        <f t="shared" si="69"/>
        <v>0.46579717859994679</v>
      </c>
      <c r="DB591">
        <f t="shared" si="64"/>
        <v>3</v>
      </c>
      <c r="DC591" t="str">
        <f t="shared" si="80"/>
        <v/>
      </c>
      <c r="DD591" t="str">
        <f t="shared" si="82"/>
        <v/>
      </c>
      <c r="DE591" t="str">
        <f t="shared" si="83"/>
        <v/>
      </c>
      <c r="DF591">
        <v>0.26638252530633993</v>
      </c>
      <c r="DG591" t="s">
        <v>4485</v>
      </c>
      <c r="DH591" s="200" t="s">
        <v>4485</v>
      </c>
      <c r="DI591" s="212">
        <v>45273</v>
      </c>
      <c r="DJ591" s="49">
        <v>45288</v>
      </c>
      <c r="DK591" s="53">
        <v>450.75</v>
      </c>
      <c r="DM591" s="81" cm="1">
        <f t="array" ref="DM591">INDEX($AW$466:$AW$918, ROWS($AW$466:$AW$918) - ROW() + ROW($AW$466))</f>
        <v>44944</v>
      </c>
      <c r="DN591" s="3" cm="1">
        <f t="array" ref="DN591">INDEX($AX$466:$AX$918, ROWS($AX$466:$AX$918) - ROW() + ROW($AX$466))</f>
        <v>44951</v>
      </c>
      <c r="DO591" s="78" cm="1">
        <f t="array" ref="DO591">INDEX($DK$466:$DK$918, ROWS($DK$466:$DK$918) - ROW() + ROW($DK$466))</f>
        <v>346.95</v>
      </c>
      <c r="DQ591">
        <f t="shared" si="70"/>
        <v>-0.51612903225806783</v>
      </c>
      <c r="DR591">
        <f t="shared" si="65"/>
        <v>3</v>
      </c>
      <c r="DS591" t="str">
        <f t="shared" si="81"/>
        <v/>
      </c>
      <c r="DT591" t="str">
        <f t="shared" si="71"/>
        <v/>
      </c>
      <c r="DU591" t="str">
        <f t="shared" si="72"/>
        <v/>
      </c>
      <c r="DV591">
        <v>3.2093846834882691</v>
      </c>
      <c r="DW591" t="s">
        <v>4485</v>
      </c>
      <c r="DX591" s="200" t="s">
        <v>4485</v>
      </c>
    </row>
    <row r="592" spans="1:128" ht="15.75" thickBot="1" x14ac:dyDescent="0.3">
      <c r="A592" s="42">
        <v>45272</v>
      </c>
      <c r="B592" s="35">
        <v>45288</v>
      </c>
      <c r="C592" s="36">
        <v>158.25</v>
      </c>
      <c r="E592" s="81" cm="1">
        <f t="array" ref="E592">INDEX($A$466:$A$918, ROWS($A$466:$A$918) - ROW() + ROW($A$466))</f>
        <v>44945</v>
      </c>
      <c r="F592" s="44" cm="1">
        <f t="array" ref="F592">INDEX($B$466:$B$918, ROWS($B$466:$B$918) - ROW() + ROW($B$466))</f>
        <v>44951</v>
      </c>
      <c r="G592" s="45" cm="1">
        <f t="array" ref="G592">INDEX($C$466:$C$918, ROWS($C$466:$C$918) - ROW() + ROW($C$466))</f>
        <v>159.5</v>
      </c>
      <c r="I592">
        <f t="shared" si="48"/>
        <v>-0.4369538077403175</v>
      </c>
      <c r="J592">
        <f t="shared" si="44"/>
        <v>4</v>
      </c>
      <c r="K592">
        <f t="shared" si="74"/>
        <v>-3.9735099337748312</v>
      </c>
      <c r="L592" t="str">
        <f t="shared" si="49"/>
        <v/>
      </c>
      <c r="M592" t="str">
        <f t="shared" si="50"/>
        <v/>
      </c>
      <c r="N592">
        <v>-9.395552771688423E-2</v>
      </c>
      <c r="O592">
        <v>-3.7126471476003653</v>
      </c>
      <c r="P592" s="200" t="s">
        <v>4485</v>
      </c>
      <c r="Q592" s="35">
        <v>45272</v>
      </c>
      <c r="R592" s="35">
        <v>45288</v>
      </c>
      <c r="S592" s="37">
        <v>37672.050000000003</v>
      </c>
      <c r="U592" s="81" cm="1">
        <f t="array" ref="U592">INDEX($Q$466:$Q$918, ROWS($Q$466:$Q$918) - ROW() + ROW($Q$466))</f>
        <v>44945</v>
      </c>
      <c r="V592" s="3" cm="1">
        <f t="array" ref="V592">INDEX($R$466:$R$918, ROWS($R$466:$R$918) - ROW() + ROW($R$466))</f>
        <v>44951</v>
      </c>
      <c r="W592" s="78" cm="1">
        <f t="array" ref="W592">INDEX($S$466:$S$918, ROWS($S$466:$S$918) - ROW() + ROW($S$466))</f>
        <v>40672.050000000003</v>
      </c>
      <c r="Y592">
        <f t="shared" si="51"/>
        <v>-0.24795729542603046</v>
      </c>
      <c r="Z592">
        <f t="shared" si="45"/>
        <v>4</v>
      </c>
      <c r="AA592">
        <f t="shared" si="75"/>
        <v>-0.35890544862568613</v>
      </c>
      <c r="AB592" t="str">
        <f t="shared" si="52"/>
        <v/>
      </c>
      <c r="AC592" t="str">
        <f t="shared" si="53"/>
        <v/>
      </c>
      <c r="AD592">
        <v>6.8555364918850004E-2</v>
      </c>
      <c r="AE592">
        <v>3.1742868005020242E-2</v>
      </c>
      <c r="AF592" s="200" t="s">
        <v>4485</v>
      </c>
      <c r="AG592" s="35">
        <v>45272</v>
      </c>
      <c r="AH592" s="35">
        <v>45288</v>
      </c>
      <c r="AI592" s="36">
        <v>285.10000000000002</v>
      </c>
      <c r="AK592" s="81" cm="1">
        <f t="array" ref="AK592">INDEX($AG$466:$AG$918, ROWS($AG$466:$AG$918) - ROW() + ROW($AG$466))</f>
        <v>44945</v>
      </c>
      <c r="AL592" s="3" cm="1">
        <f t="array" ref="AL592">INDEX($AH$466:$AH$918, ROWS($AH$466:$AH$918) - ROW() + ROW($AH$466))</f>
        <v>44951</v>
      </c>
      <c r="AM592" s="78" cm="1">
        <f t="array" ref="AM592">INDEX($AI$466:$AI$918, ROWS($AI$466:$AI$918) - ROW() + ROW($AI$466))</f>
        <v>169</v>
      </c>
      <c r="AO592">
        <f t="shared" si="54"/>
        <v>-0.50044156608772117</v>
      </c>
      <c r="AP592">
        <f t="shared" si="46"/>
        <v>4</v>
      </c>
      <c r="AQ592">
        <f t="shared" si="76"/>
        <v>1.3493253373313343</v>
      </c>
      <c r="AR592" t="str">
        <f t="shared" si="55"/>
        <v/>
      </c>
      <c r="AS592" t="str">
        <f t="shared" si="56"/>
        <v/>
      </c>
      <c r="AT592">
        <v>-0.55071133547499629</v>
      </c>
      <c r="AU592">
        <v>4.3331728454501688</v>
      </c>
      <c r="AV592" s="200" t="s">
        <v>4485</v>
      </c>
      <c r="AW592" s="35">
        <v>45272</v>
      </c>
      <c r="AX592" s="35">
        <v>45288</v>
      </c>
      <c r="AY592" s="36">
        <v>161.5</v>
      </c>
      <c r="BA592" s="81" cm="1">
        <f t="array" ref="BA592">INDEX($AW$466:$AW$918, ROWS($AW$466:$AW$918) - ROW() + ROW($AW$466))</f>
        <v>44945</v>
      </c>
      <c r="BB592" s="3" cm="1">
        <f t="array" ref="BB592">INDEX($AX$466:$AX$918, ROWS($AX$466:$AX$918) - ROW() + ROW($AX$466))</f>
        <v>44951</v>
      </c>
      <c r="BC592" s="78" cm="1">
        <f t="array" ref="BC592">INDEX($AY$466:$AY$918, ROWS($AY$466:$AY$918) - ROW() + ROW($AY$466))</f>
        <v>102.85</v>
      </c>
      <c r="BE592">
        <f t="shared" si="57"/>
        <v>-4.8590864917406572E-2</v>
      </c>
      <c r="BF592">
        <f t="shared" si="47"/>
        <v>4</v>
      </c>
      <c r="BG592">
        <f t="shared" si="77"/>
        <v>3.0045067601402105</v>
      </c>
      <c r="BH592" t="str">
        <f t="shared" si="58"/>
        <v/>
      </c>
      <c r="BI592" t="str">
        <f t="shared" si="59"/>
        <v/>
      </c>
      <c r="BJ592">
        <v>-0.12474849094567038</v>
      </c>
      <c r="BK592">
        <v>6.8494919924229336</v>
      </c>
      <c r="BL592" s="200" t="s">
        <v>4485</v>
      </c>
      <c r="BM592" s="212">
        <v>45272</v>
      </c>
      <c r="BN592" s="49">
        <v>45288</v>
      </c>
      <c r="BO592" s="50">
        <v>1491.45</v>
      </c>
      <c r="BQ592" s="81" cm="1">
        <f t="array" ref="BQ592">INDEX($AW$466:$AW$918, ROWS($AW$466:$AW$918) - ROW() + ROW($AW$466))</f>
        <v>44945</v>
      </c>
      <c r="BR592" s="3" cm="1">
        <f t="array" ref="BR592">INDEX($AX$466:$AX$918, ROWS($AX$466:$AX$918) - ROW() + ROW($AX$466))</f>
        <v>44951</v>
      </c>
      <c r="BS592" s="78" cm="1">
        <f t="array" ref="BS592">INDEX($BO$466:$BO$918, ROWS($BO$466:$BO$918) - ROW() + ROW($BO$466))</f>
        <v>1323.45</v>
      </c>
      <c r="BU592">
        <f t="shared" si="66"/>
        <v>0.79588728103579931</v>
      </c>
      <c r="BV592">
        <f t="shared" si="60"/>
        <v>4</v>
      </c>
      <c r="BW592">
        <f t="shared" si="78"/>
        <v>0.41350531107739341</v>
      </c>
      <c r="BX592" t="str">
        <f t="shared" si="61"/>
        <v/>
      </c>
      <c r="BY592" t="str">
        <f t="shared" si="67"/>
        <v/>
      </c>
      <c r="BZ592">
        <v>-1.4044943820224718</v>
      </c>
      <c r="CA592">
        <v>-5.8072133963074304</v>
      </c>
      <c r="CB592" s="200" t="s">
        <v>4485</v>
      </c>
      <c r="CC592" s="212">
        <v>45272</v>
      </c>
      <c r="CD592" s="49">
        <v>45288</v>
      </c>
      <c r="CE592" s="50">
        <v>2397</v>
      </c>
      <c r="CG592" s="81" cm="1">
        <f t="array" ref="CG592">INDEX($AW$466:$AW$918, ROWS($AW$466:$AW$918) - ROW() + ROW($AW$466))</f>
        <v>44945</v>
      </c>
      <c r="CH592" s="3" cm="1">
        <f t="array" ref="CH592">INDEX($AX$466:$AX$918, ROWS($AX$466:$AX$918) - ROW() + ROW($AX$466))</f>
        <v>44951</v>
      </c>
      <c r="CI592" s="78" cm="1">
        <f t="array" ref="CI592">INDEX($CE$466:$CE$918, ROWS($CE$466:$CE$918) - ROW() + ROW($CE$466))</f>
        <v>1845.25</v>
      </c>
      <c r="CK592">
        <f t="shared" si="73"/>
        <v>-1.7464923724075481</v>
      </c>
      <c r="CL592">
        <f t="shared" si="62"/>
        <v>4</v>
      </c>
      <c r="CM592">
        <f t="shared" si="79"/>
        <v>-3.3242521087651307</v>
      </c>
      <c r="CN592" t="str">
        <f t="shared" si="63"/>
        <v/>
      </c>
      <c r="CO592" t="str">
        <f t="shared" si="68"/>
        <v/>
      </c>
      <c r="CP592">
        <v>-0.39004457652303842</v>
      </c>
      <c r="CQ592">
        <v>-1.0777338603425584</v>
      </c>
      <c r="CR592" s="200" t="s">
        <v>4485</v>
      </c>
      <c r="CS592" s="212">
        <v>45272</v>
      </c>
      <c r="CT592" s="49">
        <v>45288</v>
      </c>
      <c r="CU592" s="53">
        <v>665.2</v>
      </c>
      <c r="CW592" s="81" cm="1">
        <f t="array" ref="CW592">INDEX($AW$466:$AW$918, ROWS($AW$466:$AW$918) - ROW() + ROW($AW$466))</f>
        <v>44945</v>
      </c>
      <c r="CX592" s="3" cm="1">
        <f t="array" ref="CX592">INDEX($AX$466:$AX$918, ROWS($AX$466:$AX$918) - ROW() + ROW($AX$466))</f>
        <v>44951</v>
      </c>
      <c r="CY592" s="78" cm="1">
        <f t="array" ref="CY592">INDEX($CU$466:$CU$918, ROWS($CU$466:$CU$918) - ROW() + ROW($CU$466))</f>
        <v>375.4</v>
      </c>
      <c r="DA592">
        <f t="shared" si="69"/>
        <v>-0.54311829381375321</v>
      </c>
      <c r="DB592">
        <f t="shared" si="64"/>
        <v>4</v>
      </c>
      <c r="DC592">
        <f t="shared" si="80"/>
        <v>-0.17284935513895336</v>
      </c>
      <c r="DD592" t="str">
        <f t="shared" si="82"/>
        <v/>
      </c>
      <c r="DE592" t="str">
        <f t="shared" si="83"/>
        <v/>
      </c>
      <c r="DF592">
        <v>-0.26567481402763021</v>
      </c>
      <c r="DG592">
        <v>0.13336889837289945</v>
      </c>
      <c r="DH592" s="200" t="s">
        <v>4485</v>
      </c>
      <c r="DI592" s="212">
        <v>45272</v>
      </c>
      <c r="DJ592" s="49">
        <v>45288</v>
      </c>
      <c r="DK592" s="53">
        <v>450.45</v>
      </c>
      <c r="DM592" s="81" cm="1">
        <f t="array" ref="DM592">INDEX($AW$466:$AW$918, ROWS($AW$466:$AW$918) - ROW() + ROW($AW$466))</f>
        <v>44945</v>
      </c>
      <c r="DN592" s="3" cm="1">
        <f t="array" ref="DN592">INDEX($AX$466:$AX$918, ROWS($AX$466:$AX$918) - ROW() + ROW($AX$466))</f>
        <v>44951</v>
      </c>
      <c r="DO592" s="78" cm="1">
        <f t="array" ref="DO592">INDEX($DK$466:$DK$918, ROWS($DK$466:$DK$918) - ROW() + ROW($DK$466))</f>
        <v>349.5</v>
      </c>
      <c r="DQ592">
        <f t="shared" si="70"/>
        <v>0.73497622135754759</v>
      </c>
      <c r="DR592">
        <f t="shared" si="65"/>
        <v>4</v>
      </c>
      <c r="DS592">
        <f t="shared" si="81"/>
        <v>0.9532062391681142</v>
      </c>
      <c r="DT592" t="str">
        <f t="shared" si="71"/>
        <v/>
      </c>
      <c r="DU592" t="str">
        <f t="shared" si="72"/>
        <v/>
      </c>
      <c r="DV592">
        <v>0.6219172206733814</v>
      </c>
      <c r="DW592">
        <v>4.22034651266104</v>
      </c>
      <c r="DX592" s="200" t="s">
        <v>4485</v>
      </c>
    </row>
    <row r="593" spans="1:128" ht="15.75" thickBot="1" x14ac:dyDescent="0.3">
      <c r="A593" s="42">
        <v>45271</v>
      </c>
      <c r="B593" s="35">
        <v>45288</v>
      </c>
      <c r="C593" s="36">
        <v>157.19999999999999</v>
      </c>
      <c r="E593" s="81" cm="1">
        <f t="array" ref="E593">INDEX($A$466:$A$918, ROWS($A$466:$A$918) - ROW() + ROW($A$466))</f>
        <v>44946</v>
      </c>
      <c r="F593" s="44" cm="1">
        <f t="array" ref="F593">INDEX($B$466:$B$918, ROWS($B$466:$B$918) - ROW() + ROW($B$466))</f>
        <v>44951</v>
      </c>
      <c r="G593" s="45" cm="1">
        <f t="array" ref="G593">INDEX($C$466:$C$918, ROWS($C$466:$C$918) - ROW() + ROW($C$466))</f>
        <v>159.5</v>
      </c>
      <c r="I593">
        <f t="shared" si="48"/>
        <v>0</v>
      </c>
      <c r="J593">
        <f t="shared" si="44"/>
        <v>5</v>
      </c>
      <c r="K593" t="str">
        <f t="shared" si="74"/>
        <v/>
      </c>
      <c r="L593" t="str">
        <f t="shared" si="49"/>
        <v/>
      </c>
      <c r="M593" t="str">
        <f t="shared" si="50"/>
        <v/>
      </c>
      <c r="N593">
        <v>0.15673981191222569</v>
      </c>
      <c r="O593" t="s">
        <v>4485</v>
      </c>
      <c r="P593" s="200" t="s">
        <v>4485</v>
      </c>
      <c r="Q593" s="35">
        <v>45271</v>
      </c>
      <c r="R593" s="35">
        <v>45288</v>
      </c>
      <c r="S593" s="37">
        <v>37401.15</v>
      </c>
      <c r="U593" s="81" cm="1">
        <f t="array" ref="U593">INDEX($Q$466:$Q$918, ROWS($Q$466:$Q$918) - ROW() + ROW($Q$466))</f>
        <v>44946</v>
      </c>
      <c r="V593" s="3" cm="1">
        <f t="array" ref="V593">INDEX($R$466:$R$918, ROWS($R$466:$R$918) - ROW() + ROW($R$466))</f>
        <v>44951</v>
      </c>
      <c r="W593" s="78" cm="1">
        <f t="array" ref="W593">INDEX($S$466:$S$918, ROWS($S$466:$S$918) - ROW() + ROW($S$466))</f>
        <v>40251.449999999997</v>
      </c>
      <c r="Y593">
        <f t="shared" si="51"/>
        <v>-1.0341254006129659</v>
      </c>
      <c r="Z593">
        <f t="shared" si="45"/>
        <v>5</v>
      </c>
      <c r="AA593" t="str">
        <f t="shared" si="75"/>
        <v/>
      </c>
      <c r="AB593" t="str">
        <f t="shared" si="52"/>
        <v/>
      </c>
      <c r="AC593" t="str">
        <f t="shared" si="53"/>
        <v/>
      </c>
      <c r="AD593">
        <v>-1.0249200837844044</v>
      </c>
      <c r="AE593" t="s">
        <v>4485</v>
      </c>
      <c r="AF593" s="200" t="s">
        <v>4485</v>
      </c>
      <c r="AG593" s="35">
        <v>45271</v>
      </c>
      <c r="AH593" s="35">
        <v>45288</v>
      </c>
      <c r="AI593" s="36">
        <v>288.35000000000002</v>
      </c>
      <c r="AK593" s="81" cm="1">
        <f t="array" ref="AK593">INDEX($AG$466:$AG$918, ROWS($AG$466:$AG$918) - ROW() + ROW($AG$466))</f>
        <v>44946</v>
      </c>
      <c r="AL593" s="3" cm="1">
        <f t="array" ref="AL593">INDEX($AH$466:$AH$918, ROWS($AH$466:$AH$918) - ROW() + ROW($AH$466))</f>
        <v>44951</v>
      </c>
      <c r="AM593" s="78" cm="1">
        <f t="array" ref="AM593">INDEX($AI$466:$AI$918, ROWS($AI$466:$AI$918) - ROW() + ROW($AI$466))</f>
        <v>169</v>
      </c>
      <c r="AO593">
        <f t="shared" si="54"/>
        <v>0</v>
      </c>
      <c r="AP593">
        <f t="shared" si="46"/>
        <v>5</v>
      </c>
      <c r="AQ593" t="str">
        <f t="shared" si="76"/>
        <v/>
      </c>
      <c r="AR593" t="str">
        <f t="shared" si="55"/>
        <v/>
      </c>
      <c r="AS593" t="str">
        <f t="shared" si="56"/>
        <v/>
      </c>
      <c r="AT593">
        <v>-0.55376095985232521</v>
      </c>
      <c r="AU593" t="s">
        <v>4485</v>
      </c>
      <c r="AV593" s="200" t="s">
        <v>4485</v>
      </c>
      <c r="AW593" s="35">
        <v>45271</v>
      </c>
      <c r="AX593" s="35">
        <v>45288</v>
      </c>
      <c r="AY593" s="36">
        <v>162.25</v>
      </c>
      <c r="BA593" s="81" cm="1">
        <f t="array" ref="BA593">INDEX($AW$466:$AW$918, ROWS($AW$466:$AW$918) - ROW() + ROW($AW$466))</f>
        <v>44946</v>
      </c>
      <c r="BB593" s="3" cm="1">
        <f t="array" ref="BB593">INDEX($AX$466:$AX$918, ROWS($AX$466:$AX$918) - ROW() + ROW($AX$466))</f>
        <v>44951</v>
      </c>
      <c r="BC593" s="78" cm="1">
        <f t="array" ref="BC593">INDEX($AY$466:$AY$918, ROWS($AY$466:$AY$918) - ROW() + ROW($AY$466))</f>
        <v>102</v>
      </c>
      <c r="BE593">
        <f t="shared" si="57"/>
        <v>-0.82644628099173001</v>
      </c>
      <c r="BF593">
        <f t="shared" si="47"/>
        <v>5</v>
      </c>
      <c r="BG593" t="str">
        <f t="shared" si="77"/>
        <v/>
      </c>
      <c r="BH593" t="str">
        <f t="shared" si="58"/>
        <v/>
      </c>
      <c r="BI593" t="str">
        <f t="shared" si="59"/>
        <v/>
      </c>
      <c r="BJ593">
        <v>0.68092993271284463</v>
      </c>
      <c r="BK593" t="s">
        <v>4485</v>
      </c>
      <c r="BL593" s="200" t="s">
        <v>4485</v>
      </c>
      <c r="BM593" s="212">
        <v>45271</v>
      </c>
      <c r="BN593" s="49">
        <v>45288</v>
      </c>
      <c r="BO593" s="50">
        <v>1465.25</v>
      </c>
      <c r="BQ593" s="81" cm="1">
        <f t="array" ref="BQ593">INDEX($AW$466:$AW$918, ROWS($AW$466:$AW$918) - ROW() + ROW($AW$466))</f>
        <v>44946</v>
      </c>
      <c r="BR593" s="3" cm="1">
        <f t="array" ref="BR593">INDEX($AX$466:$AX$918, ROWS($AX$466:$AX$918) - ROW() + ROW($AX$466))</f>
        <v>44951</v>
      </c>
      <c r="BS593" s="78" cm="1">
        <f t="array" ref="BS593">INDEX($BO$466:$BO$918, ROWS($BO$466:$BO$918) - ROW() + ROW($BO$466))</f>
        <v>1293.55</v>
      </c>
      <c r="BU593">
        <f t="shared" si="66"/>
        <v>-2.2592466659110726</v>
      </c>
      <c r="BV593">
        <f t="shared" si="60"/>
        <v>5</v>
      </c>
      <c r="BW593" t="str">
        <f t="shared" si="78"/>
        <v/>
      </c>
      <c r="BX593" t="str">
        <f t="shared" si="61"/>
        <v/>
      </c>
      <c r="BY593" t="str">
        <f t="shared" si="67"/>
        <v/>
      </c>
      <c r="BZ593">
        <v>-0.99145299145299659</v>
      </c>
      <c r="CA593" t="s">
        <v>4485</v>
      </c>
      <c r="CB593" s="200" t="s">
        <v>4485</v>
      </c>
      <c r="CC593" s="212">
        <v>45271</v>
      </c>
      <c r="CD593" s="49">
        <v>45288</v>
      </c>
      <c r="CE593" s="50">
        <v>2362.1999999999998</v>
      </c>
      <c r="CG593" s="81" cm="1">
        <f t="array" ref="CG593">INDEX($AW$466:$AW$918, ROWS($AW$466:$AW$918) - ROW() + ROW($AW$466))</f>
        <v>44946</v>
      </c>
      <c r="CH593" s="3" cm="1">
        <f t="array" ref="CH593">INDEX($AX$466:$AX$918, ROWS($AX$466:$AX$918) - ROW() + ROW($AX$466))</f>
        <v>44951</v>
      </c>
      <c r="CI593" s="78" cm="1">
        <f t="array" ref="CI593">INDEX($CE$466:$CE$918, ROWS($CE$466:$CE$918) - ROW() + ROW($CE$466))</f>
        <v>1769</v>
      </c>
      <c r="CK593">
        <f t="shared" si="73"/>
        <v>-4.1322314049586781</v>
      </c>
      <c r="CL593">
        <f t="shared" si="62"/>
        <v>5</v>
      </c>
      <c r="CM593" t="str">
        <f t="shared" si="79"/>
        <v/>
      </c>
      <c r="CN593" t="str">
        <f t="shared" si="63"/>
        <v/>
      </c>
      <c r="CO593" t="str">
        <f t="shared" si="68"/>
        <v/>
      </c>
      <c r="CP593">
        <v>-2.0217895101355876</v>
      </c>
      <c r="CQ593" t="s">
        <v>4485</v>
      </c>
      <c r="CR593" s="200" t="s">
        <v>4485</v>
      </c>
      <c r="CS593" s="212">
        <v>45271</v>
      </c>
      <c r="CT593" s="49">
        <v>45288</v>
      </c>
      <c r="CU593" s="53">
        <v>669.55</v>
      </c>
      <c r="CW593" s="81" cm="1">
        <f t="array" ref="CW593">INDEX($AW$466:$AW$918, ROWS($AW$466:$AW$918) - ROW() + ROW($AW$466))</f>
        <v>44946</v>
      </c>
      <c r="CX593" s="3" cm="1">
        <f t="array" ref="CX593">INDEX($AX$466:$AX$918, ROWS($AX$466:$AX$918) - ROW() + ROW($AX$466))</f>
        <v>44951</v>
      </c>
      <c r="CY593" s="78" cm="1">
        <f t="array" ref="CY593">INDEX($CU$466:$CU$918, ROWS($CU$466:$CU$918) - ROW() + ROW($CU$466))</f>
        <v>369.55</v>
      </c>
      <c r="DA593">
        <f t="shared" si="69"/>
        <v>-1.5583377730420793</v>
      </c>
      <c r="DB593">
        <f t="shared" si="64"/>
        <v>5</v>
      </c>
      <c r="DC593" t="str">
        <f t="shared" si="80"/>
        <v/>
      </c>
      <c r="DD593" t="str">
        <f t="shared" si="82"/>
        <v/>
      </c>
      <c r="DE593" t="str">
        <f t="shared" si="83"/>
        <v/>
      </c>
      <c r="DF593">
        <v>-1.6249334043686645</v>
      </c>
      <c r="DG593" t="s">
        <v>4485</v>
      </c>
      <c r="DH593" s="200" t="s">
        <v>4485</v>
      </c>
      <c r="DI593" s="212">
        <v>45271</v>
      </c>
      <c r="DJ593" s="49">
        <v>45288</v>
      </c>
      <c r="DK593" s="53">
        <v>467.05</v>
      </c>
      <c r="DM593" s="81" cm="1">
        <f t="array" ref="DM593">INDEX($AW$466:$AW$918, ROWS($AW$466:$AW$918) - ROW() + ROW($AW$466))</f>
        <v>44946</v>
      </c>
      <c r="DN593" s="3" cm="1">
        <f t="array" ref="DN593">INDEX($AX$466:$AX$918, ROWS($AX$466:$AX$918) - ROW() + ROW($AX$466))</f>
        <v>44951</v>
      </c>
      <c r="DO593" s="78" cm="1">
        <f t="array" ref="DO593">INDEX($DK$466:$DK$918, ROWS($DK$466:$DK$918) - ROW() + ROW($DK$466))</f>
        <v>346.8</v>
      </c>
      <c r="DQ593">
        <f t="shared" si="70"/>
        <v>-0.77253218884119845</v>
      </c>
      <c r="DR593">
        <f t="shared" si="65"/>
        <v>5</v>
      </c>
      <c r="DS593" t="str">
        <f t="shared" si="81"/>
        <v/>
      </c>
      <c r="DT593" t="str">
        <f t="shared" si="71"/>
        <v/>
      </c>
      <c r="DU593" t="str">
        <f t="shared" si="72"/>
        <v/>
      </c>
      <c r="DV593">
        <v>0.40494458653027154</v>
      </c>
      <c r="DW593" t="s">
        <v>4485</v>
      </c>
      <c r="DX593" s="200" t="s">
        <v>4485</v>
      </c>
    </row>
    <row r="594" spans="1:128" ht="15.75" thickBot="1" x14ac:dyDescent="0.3">
      <c r="A594" s="42">
        <v>45268</v>
      </c>
      <c r="B594" s="35">
        <v>45288</v>
      </c>
      <c r="C594" s="36">
        <v>156.44999999999999</v>
      </c>
      <c r="E594" s="81" cm="1">
        <f t="array" ref="E594">INDEX($A$466:$A$918, ROWS($A$466:$A$918) - ROW() + ROW($A$466))</f>
        <v>44949</v>
      </c>
      <c r="F594" s="44" cm="1">
        <f t="array" ref="F594">INDEX($B$466:$B$918, ROWS($B$466:$B$918) - ROW() + ROW($B$466))</f>
        <v>44951</v>
      </c>
      <c r="G594" s="45" cm="1">
        <f t="array" ref="G594">INDEX($C$466:$C$918, ROWS($C$466:$C$918) - ROW() + ROW($C$466))</f>
        <v>158.9</v>
      </c>
      <c r="I594">
        <f t="shared" si="48"/>
        <v>-0.37617554858933816</v>
      </c>
      <c r="J594">
        <f t="shared" ref="J594:J657" si="84">WEEKDAY(E594, 2)</f>
        <v>1</v>
      </c>
      <c r="K594" t="str">
        <f t="shared" si="74"/>
        <v/>
      </c>
      <c r="L594" t="str">
        <f t="shared" si="49"/>
        <v/>
      </c>
      <c r="M594" t="str">
        <f t="shared" si="50"/>
        <v/>
      </c>
      <c r="N594">
        <v>-0.8450704225352077</v>
      </c>
      <c r="O594" t="s">
        <v>4485</v>
      </c>
      <c r="P594" s="200" t="s">
        <v>4485</v>
      </c>
      <c r="Q594" s="35">
        <v>45268</v>
      </c>
      <c r="R594" s="35">
        <v>45288</v>
      </c>
      <c r="S594" s="37">
        <v>37498.1</v>
      </c>
      <c r="U594" s="81" cm="1">
        <f t="array" ref="U594">INDEX($Q$466:$Q$918, ROWS($Q$466:$Q$918) - ROW() + ROW($Q$466))</f>
        <v>44949</v>
      </c>
      <c r="V594" s="3" cm="1">
        <f t="array" ref="V594">INDEX($R$466:$R$918, ROWS($R$466:$R$918) - ROW() + ROW($R$466))</f>
        <v>44951</v>
      </c>
      <c r="W594" s="78" cm="1">
        <f t="array" ref="W594">INDEX($S$466:$S$918, ROWS($S$466:$S$918) - ROW() + ROW($S$466))</f>
        <v>40595.4</v>
      </c>
      <c r="Y594">
        <f t="shared" si="51"/>
        <v>0.85450337813918353</v>
      </c>
      <c r="Z594">
        <f t="shared" ref="Z594:Z657" si="85">WEEKDAY(U594, 2)</f>
        <v>1</v>
      </c>
      <c r="AA594" t="str">
        <f t="shared" si="75"/>
        <v/>
      </c>
      <c r="AB594" t="str">
        <f t="shared" si="52"/>
        <v/>
      </c>
      <c r="AC594" t="str">
        <f t="shared" si="53"/>
        <v/>
      </c>
      <c r="AD594">
        <v>0.90989752779275546</v>
      </c>
      <c r="AE594" t="s">
        <v>4485</v>
      </c>
      <c r="AF594" s="200" t="s">
        <v>4485</v>
      </c>
      <c r="AG594" s="35">
        <v>45268</v>
      </c>
      <c r="AH594" s="35">
        <v>45288</v>
      </c>
      <c r="AI594" s="36">
        <v>286.35000000000002</v>
      </c>
      <c r="AK594" s="81" cm="1">
        <f t="array" ref="AK594">INDEX($AG$466:$AG$918, ROWS($AG$466:$AG$918) - ROW() + ROW($AG$466))</f>
        <v>44949</v>
      </c>
      <c r="AL594" s="3" cm="1">
        <f t="array" ref="AL594">INDEX($AH$466:$AH$918, ROWS($AH$466:$AH$918) - ROW() + ROW($AH$466))</f>
        <v>44951</v>
      </c>
      <c r="AM594" s="78" cm="1">
        <f t="array" ref="AM594">INDEX($AI$466:$AI$918, ROWS($AI$466:$AI$918) - ROW() + ROW($AI$466))</f>
        <v>166.95</v>
      </c>
      <c r="AO594">
        <f t="shared" si="54"/>
        <v>-1.2130177514792966</v>
      </c>
      <c r="AP594">
        <f t="shared" ref="AP594:AP657" si="86">WEEKDAY(AK594, 2)</f>
        <v>1</v>
      </c>
      <c r="AQ594" t="str">
        <f t="shared" si="76"/>
        <v/>
      </c>
      <c r="AR594" t="str">
        <f t="shared" si="55"/>
        <v/>
      </c>
      <c r="AS594" t="str">
        <f t="shared" si="56"/>
        <v/>
      </c>
      <c r="AT594">
        <v>-0.92807424593967514</v>
      </c>
      <c r="AU594" t="s">
        <v>4485</v>
      </c>
      <c r="AV594" s="200" t="s">
        <v>4485</v>
      </c>
      <c r="AW594" s="35">
        <v>45268</v>
      </c>
      <c r="AX594" s="35">
        <v>45288</v>
      </c>
      <c r="AY594" s="36">
        <v>159.44999999999999</v>
      </c>
      <c r="BA594" s="81" cm="1">
        <f t="array" ref="BA594">INDEX($AW$466:$AW$918, ROWS($AW$466:$AW$918) - ROW() + ROW($AW$466))</f>
        <v>44949</v>
      </c>
      <c r="BB594" s="3" cm="1">
        <f t="array" ref="BB594">INDEX($AX$466:$AX$918, ROWS($AX$466:$AX$918) - ROW() + ROW($AX$466))</f>
        <v>44951</v>
      </c>
      <c r="BC594" s="78" cm="1">
        <f t="array" ref="BC594">INDEX($AY$466:$AY$918, ROWS($AY$466:$AY$918) - ROW() + ROW($AY$466))</f>
        <v>101.85</v>
      </c>
      <c r="BE594">
        <f t="shared" si="57"/>
        <v>-0.14705882352941735</v>
      </c>
      <c r="BF594">
        <f t="shared" ref="BF594:BF657" si="87">WEEKDAY(BA594, 2)</f>
        <v>1</v>
      </c>
      <c r="BG594" t="str">
        <f t="shared" si="77"/>
        <v/>
      </c>
      <c r="BH594" t="str">
        <f t="shared" si="58"/>
        <v/>
      </c>
      <c r="BI594" t="str">
        <f t="shared" si="59"/>
        <v/>
      </c>
      <c r="BJ594">
        <v>-3.1054906355050571</v>
      </c>
      <c r="BK594" t="s">
        <v>4485</v>
      </c>
      <c r="BL594" s="200" t="s">
        <v>4485</v>
      </c>
      <c r="BM594" s="212">
        <v>45268</v>
      </c>
      <c r="BN594" s="49">
        <v>45288</v>
      </c>
      <c r="BO594" s="50">
        <v>1470.1</v>
      </c>
      <c r="BQ594" s="81" cm="1">
        <f t="array" ref="BQ594">INDEX($AW$466:$AW$918, ROWS($AW$466:$AW$918) - ROW() + ROW($AW$466))</f>
        <v>44949</v>
      </c>
      <c r="BR594" s="3" cm="1">
        <f t="array" ref="BR594">INDEX($AX$466:$AX$918, ROWS($AX$466:$AX$918) - ROW() + ROW($AX$466))</f>
        <v>44951</v>
      </c>
      <c r="BS594" s="78" cm="1">
        <f t="array" ref="BS594">INDEX($BO$466:$BO$918, ROWS($BO$466:$BO$918) - ROW() + ROW($BO$466))</f>
        <v>1291.3</v>
      </c>
      <c r="BU594">
        <f t="shared" si="66"/>
        <v>-0.173939932743226</v>
      </c>
      <c r="BV594">
        <f t="shared" si="60"/>
        <v>1</v>
      </c>
      <c r="BW594" t="str">
        <f t="shared" si="78"/>
        <v/>
      </c>
      <c r="BX594" t="str">
        <f t="shared" si="61"/>
        <v/>
      </c>
      <c r="BY594" t="str">
        <f t="shared" si="67"/>
        <v/>
      </c>
      <c r="BZ594">
        <v>-3.4185082872928105</v>
      </c>
      <c r="CA594" t="s">
        <v>4485</v>
      </c>
      <c r="CB594" s="200" t="s">
        <v>4485</v>
      </c>
      <c r="CC594" s="212">
        <v>45268</v>
      </c>
      <c r="CD594" s="49">
        <v>45288</v>
      </c>
      <c r="CE594" s="50">
        <v>2343.6</v>
      </c>
      <c r="CG594" s="81" cm="1">
        <f t="array" ref="CG594">INDEX($AW$466:$AW$918, ROWS($AW$466:$AW$918) - ROW() + ROW($AW$466))</f>
        <v>44949</v>
      </c>
      <c r="CH594" s="3" cm="1">
        <f t="array" ref="CH594">INDEX($AX$466:$AX$918, ROWS($AX$466:$AX$918) - ROW() + ROW($AX$466))</f>
        <v>44951</v>
      </c>
      <c r="CI594" s="78" cm="1">
        <f t="array" ref="CI594">INDEX($CE$466:$CE$918, ROWS($CE$466:$CE$918) - ROW() + ROW($CE$466))</f>
        <v>1756.25</v>
      </c>
      <c r="CK594">
        <f t="shared" si="73"/>
        <v>-0.72074618428490678</v>
      </c>
      <c r="CL594">
        <f t="shared" si="62"/>
        <v>1</v>
      </c>
      <c r="CM594" t="str">
        <f t="shared" si="79"/>
        <v/>
      </c>
      <c r="CN594" t="str">
        <f t="shared" si="63"/>
        <v/>
      </c>
      <c r="CO594" t="str">
        <f t="shared" si="68"/>
        <v/>
      </c>
      <c r="CP594">
        <v>-3.9095209613397781</v>
      </c>
      <c r="CQ594" t="s">
        <v>4485</v>
      </c>
      <c r="CR594" s="200" t="s">
        <v>4485</v>
      </c>
      <c r="CS594" s="212">
        <v>45268</v>
      </c>
      <c r="CT594" s="49">
        <v>45288</v>
      </c>
      <c r="CU594" s="53">
        <v>651.85</v>
      </c>
      <c r="CW594" s="81" cm="1">
        <f t="array" ref="CW594">INDEX($AW$466:$AW$918, ROWS($AW$466:$AW$918) - ROW() + ROW($AW$466))</f>
        <v>44949</v>
      </c>
      <c r="CX594" s="3" cm="1">
        <f t="array" ref="CX594">INDEX($AX$466:$AX$918, ROWS($AX$466:$AX$918) - ROW() + ROW($AX$466))</f>
        <v>44951</v>
      </c>
      <c r="CY594" s="78" cm="1">
        <f t="array" ref="CY594">INDEX($CU$466:$CU$918, ROWS($CU$466:$CU$918) - ROW() + ROW($CU$466))</f>
        <v>369.55</v>
      </c>
      <c r="DA594">
        <f t="shared" si="69"/>
        <v>0</v>
      </c>
      <c r="DB594">
        <f t="shared" si="64"/>
        <v>1</v>
      </c>
      <c r="DC594" t="str">
        <f t="shared" si="80"/>
        <v/>
      </c>
      <c r="DD594" t="str">
        <f t="shared" si="82"/>
        <v/>
      </c>
      <c r="DE594" t="str">
        <f t="shared" si="83"/>
        <v/>
      </c>
      <c r="DF594">
        <v>6.7695640400758192E-2</v>
      </c>
      <c r="DG594" t="s">
        <v>4485</v>
      </c>
      <c r="DH594" s="200" t="s">
        <v>4485</v>
      </c>
      <c r="DI594" s="212">
        <v>45268</v>
      </c>
      <c r="DJ594" s="49">
        <v>45288</v>
      </c>
      <c r="DK594" s="53">
        <v>471.9</v>
      </c>
      <c r="DM594" s="81" cm="1">
        <f t="array" ref="DM594">INDEX($AW$466:$AW$918, ROWS($AW$466:$AW$918) - ROW() + ROW($AW$466))</f>
        <v>44949</v>
      </c>
      <c r="DN594" s="3" cm="1">
        <f t="array" ref="DN594">INDEX($AX$466:$AX$918, ROWS($AX$466:$AX$918) - ROW() + ROW($AX$466))</f>
        <v>44951</v>
      </c>
      <c r="DO594" s="78" cm="1">
        <f t="array" ref="DO594">INDEX($DK$466:$DK$918, ROWS($DK$466:$DK$918) - ROW() + ROW($DK$466))</f>
        <v>350.2</v>
      </c>
      <c r="DQ594">
        <f t="shared" si="70"/>
        <v>0.98039215686273851</v>
      </c>
      <c r="DR594">
        <f t="shared" si="65"/>
        <v>1</v>
      </c>
      <c r="DS594" t="str">
        <f t="shared" si="81"/>
        <v/>
      </c>
      <c r="DT594" t="str">
        <f t="shared" si="71"/>
        <v/>
      </c>
      <c r="DU594" t="str">
        <f t="shared" si="72"/>
        <v/>
      </c>
      <c r="DV594">
        <v>1.9528762470812966</v>
      </c>
      <c r="DW594" t="s">
        <v>4485</v>
      </c>
      <c r="DX594" s="200" t="s">
        <v>4485</v>
      </c>
    </row>
    <row r="595" spans="1:128" ht="15.75" thickBot="1" x14ac:dyDescent="0.3">
      <c r="A595" s="42">
        <v>45267</v>
      </c>
      <c r="B595" s="35">
        <v>45288</v>
      </c>
      <c r="C595" s="36">
        <v>155.69999999999999</v>
      </c>
      <c r="E595" s="81" cm="1">
        <f t="array" ref="E595">INDEX($A$466:$A$918, ROWS($A$466:$A$918) - ROW() + ROW($A$466))</f>
        <v>44950</v>
      </c>
      <c r="F595" s="44" cm="1">
        <f t="array" ref="F595">INDEX($B$466:$B$918, ROWS($B$466:$B$918) - ROW() + ROW($B$466))</f>
        <v>44951</v>
      </c>
      <c r="G595" s="45" cm="1">
        <f t="array" ref="G595">INDEX($C$466:$C$918, ROWS($C$466:$C$918) - ROW() + ROW($C$466))</f>
        <v>155.25</v>
      </c>
      <c r="I595">
        <f t="shared" ref="I595:I658" si="88">((G595-G594)/G594)*100</f>
        <v>-2.2970421648835782</v>
      </c>
      <c r="J595">
        <f t="shared" si="84"/>
        <v>2</v>
      </c>
      <c r="K595" t="str">
        <f t="shared" si="74"/>
        <v/>
      </c>
      <c r="L595" t="str">
        <f t="shared" ref="L595:L658" si="89">IF(MONTH(F595)&lt;&gt;MONTH(F594), F595, "")</f>
        <v/>
      </c>
      <c r="M595" t="str">
        <f t="shared" ref="M595:M658" si="90">IF(ISNUMBER(L595), (INDEX(G:G, MATCH(EOMONTH(F595, 0), F:F, 1)) / G595 - 1) * 100, "")</f>
        <v/>
      </c>
      <c r="N595">
        <v>-1.8623737373737479</v>
      </c>
      <c r="O595" t="s">
        <v>4485</v>
      </c>
      <c r="P595" s="200" t="s">
        <v>4485</v>
      </c>
      <c r="Q595" s="35">
        <v>45267</v>
      </c>
      <c r="R595" s="35">
        <v>45288</v>
      </c>
      <c r="S595" s="37">
        <v>37710</v>
      </c>
      <c r="U595" s="81" cm="1">
        <f t="array" ref="U595">INDEX($Q$466:$Q$918, ROWS($Q$466:$Q$918) - ROW() + ROW($Q$466))</f>
        <v>44950</v>
      </c>
      <c r="V595" s="3" cm="1">
        <f t="array" ref="V595">INDEX($R$466:$R$918, ROWS($R$466:$R$918) - ROW() + ROW($R$466))</f>
        <v>44951</v>
      </c>
      <c r="W595" s="78" cm="1">
        <f t="array" ref="W595">INDEX($S$466:$S$918, ROWS($S$466:$S$918) - ROW() + ROW($S$466))</f>
        <v>40088.75</v>
      </c>
      <c r="Y595">
        <f t="shared" ref="Y595:Y658" si="91">((W595-W594)/W594)*100</f>
        <v>-1.2480478083723807</v>
      </c>
      <c r="Z595">
        <f t="shared" si="85"/>
        <v>2</v>
      </c>
      <c r="AA595" t="str">
        <f t="shared" si="75"/>
        <v/>
      </c>
      <c r="AB595" t="str">
        <f t="shared" ref="AB595:AB658" si="92">IF(MONTH(V595)&lt;&gt;MONTH(V594), V595, "")</f>
        <v/>
      </c>
      <c r="AC595" t="str">
        <f t="shared" ref="AC595:AC658" si="93">IF(ISNUMBER(AB595), (INDEX(W:W, MATCH(EOMONTH(V595, 0), V:V, 1)) / W595 - 1) * 100, "")</f>
        <v/>
      </c>
      <c r="AD595">
        <v>-1.1939243474362953</v>
      </c>
      <c r="AE595" t="s">
        <v>4485</v>
      </c>
      <c r="AF595" s="200" t="s">
        <v>4485</v>
      </c>
      <c r="AG595" s="35">
        <v>45267</v>
      </c>
      <c r="AH595" s="35">
        <v>45288</v>
      </c>
      <c r="AI595" s="36">
        <v>285.89999999999998</v>
      </c>
      <c r="AK595" s="81" cm="1">
        <f t="array" ref="AK595">INDEX($AG$466:$AG$918, ROWS($AG$466:$AG$918) - ROW() + ROW($AG$466))</f>
        <v>44950</v>
      </c>
      <c r="AL595" s="3" cm="1">
        <f t="array" ref="AL595">INDEX($AH$466:$AH$918, ROWS($AH$466:$AH$918) - ROW() + ROW($AH$466))</f>
        <v>44951</v>
      </c>
      <c r="AM595" s="78" cm="1">
        <f t="array" ref="AM595">INDEX($AI$466:$AI$918, ROWS($AI$466:$AI$918) - ROW() + ROW($AI$466))</f>
        <v>166.35</v>
      </c>
      <c r="AO595">
        <f t="shared" ref="AO595:AO658" si="94">((AM595-AM594)/AM594)*100</f>
        <v>-0.35938903863431831</v>
      </c>
      <c r="AP595">
        <f t="shared" si="86"/>
        <v>2</v>
      </c>
      <c r="AQ595" t="str">
        <f t="shared" si="76"/>
        <v/>
      </c>
      <c r="AR595" t="str">
        <f t="shared" ref="AR595:AR658" si="95">IF(MONTH(AL595)&lt;&gt;MONTH(AL594), AL595, "")</f>
        <v/>
      </c>
      <c r="AS595" t="str">
        <f t="shared" ref="AS595:AS658" si="96">IF(ISNUMBER(AR595), (INDEX(AM:AM, MATCH(EOMONTH(AL595, 0), AL:AL, 1)) / AM595 - 1) * 100, "")</f>
        <v/>
      </c>
      <c r="AT595">
        <v>-0.84309133489461896</v>
      </c>
      <c r="AU595" t="s">
        <v>4485</v>
      </c>
      <c r="AV595" s="200" t="s">
        <v>4485</v>
      </c>
      <c r="AW595" s="35">
        <v>45267</v>
      </c>
      <c r="AX595" s="35">
        <v>45288</v>
      </c>
      <c r="AY595" s="36">
        <v>161</v>
      </c>
      <c r="BA595" s="81" cm="1">
        <f t="array" ref="BA595">INDEX($AW$466:$AW$918, ROWS($AW$466:$AW$918) - ROW() + ROW($AW$466))</f>
        <v>44950</v>
      </c>
      <c r="BB595" s="3" cm="1">
        <f t="array" ref="BB595">INDEX($AX$466:$AX$918, ROWS($AX$466:$AX$918) - ROW() + ROW($AX$466))</f>
        <v>44951</v>
      </c>
      <c r="BC595" s="78" cm="1">
        <f t="array" ref="BC595">INDEX($AY$466:$AY$918, ROWS($AY$466:$AY$918) - ROW() + ROW($AY$466))</f>
        <v>100.75</v>
      </c>
      <c r="BE595">
        <f t="shared" ref="BE595:BE658" si="97">((BC595-BC594)/BC594)*100</f>
        <v>-1.080019636720662</v>
      </c>
      <c r="BF595">
        <f t="shared" si="87"/>
        <v>2</v>
      </c>
      <c r="BG595" t="str">
        <f t="shared" si="77"/>
        <v/>
      </c>
      <c r="BH595" t="str">
        <f t="shared" ref="BH595:BH658" si="98">IF(MONTH(BB595)&lt;&gt;MONTH(BB594), BB595, "")</f>
        <v/>
      </c>
      <c r="BI595" t="str">
        <f t="shared" ref="BI595:BI658" si="99">IF(ISNUMBER(BH595), (INDEX(BC:BC, MATCH(EOMONTH(BB595, 0), BB:BB, 1)) / BC595 - 1) * 100, "")</f>
        <v/>
      </c>
      <c r="BJ595">
        <v>0.7145217247645872</v>
      </c>
      <c r="BK595" t="s">
        <v>4485</v>
      </c>
      <c r="BL595" s="200" t="s">
        <v>4485</v>
      </c>
      <c r="BM595" s="212">
        <v>45267</v>
      </c>
      <c r="BN595" s="49">
        <v>45288</v>
      </c>
      <c r="BO595" s="50">
        <v>1462.8</v>
      </c>
      <c r="BQ595" s="81" cm="1">
        <f t="array" ref="BQ595">INDEX($AW$466:$AW$918, ROWS($AW$466:$AW$918) - ROW() + ROW($AW$466))</f>
        <v>44950</v>
      </c>
      <c r="BR595" s="3" cm="1">
        <f t="array" ref="BR595">INDEX($AX$466:$AX$918, ROWS($AX$466:$AX$918) - ROW() + ROW($AX$466))</f>
        <v>44951</v>
      </c>
      <c r="BS595" s="78" cm="1">
        <f t="array" ref="BS595">INDEX($BO$466:$BO$918, ROWS($BO$466:$BO$918) - ROW() + ROW($BO$466))</f>
        <v>1274.25</v>
      </c>
      <c r="BU595">
        <f t="shared" si="66"/>
        <v>-1.3203748160768183</v>
      </c>
      <c r="BV595">
        <f t="shared" ref="BV595:BV658" si="100">WEEKDAY(BQ595, 2)</f>
        <v>2</v>
      </c>
      <c r="BW595" t="str">
        <f t="shared" si="78"/>
        <v/>
      </c>
      <c r="BX595" t="str">
        <f t="shared" ref="BX595:BX658" si="101">IF(MONTH(BR595)&lt;&gt;MONTH(BR594), BR595, "")</f>
        <v/>
      </c>
      <c r="BY595" t="str">
        <f t="shared" si="67"/>
        <v/>
      </c>
      <c r="BZ595">
        <v>0.26218567512810531</v>
      </c>
      <c r="CA595" t="s">
        <v>4485</v>
      </c>
      <c r="CB595" s="200" t="s">
        <v>4485</v>
      </c>
      <c r="CC595" s="212">
        <v>45267</v>
      </c>
      <c r="CD595" s="49">
        <v>45288</v>
      </c>
      <c r="CE595" s="50">
        <v>2375.9</v>
      </c>
      <c r="CG595" s="81" cm="1">
        <f t="array" ref="CG595">INDEX($AW$466:$AW$918, ROWS($AW$466:$AW$918) - ROW() + ROW($AW$466))</f>
        <v>44950</v>
      </c>
      <c r="CH595" s="3" cm="1">
        <f t="array" ref="CH595">INDEX($AX$466:$AX$918, ROWS($AX$466:$AX$918) - ROW() + ROW($AX$466))</f>
        <v>44951</v>
      </c>
      <c r="CI595" s="78" cm="1">
        <f t="array" ref="CI595">INDEX($CE$466:$CE$918, ROWS($CE$466:$CE$918) - ROW() + ROW($CE$466))</f>
        <v>1726.75</v>
      </c>
      <c r="CK595">
        <f t="shared" si="73"/>
        <v>-1.6797153024911033</v>
      </c>
      <c r="CL595">
        <f t="shared" ref="CL595:CL658" si="102">WEEKDAY(CG595, 2)</f>
        <v>2</v>
      </c>
      <c r="CM595" t="str">
        <f t="shared" si="79"/>
        <v/>
      </c>
      <c r="CN595" t="str">
        <f t="shared" ref="CN595:CN658" si="103">IF(MONTH(CH595)&lt;&gt;MONTH(CH594), CH595, "")</f>
        <v/>
      </c>
      <c r="CO595" t="str">
        <f t="shared" si="68"/>
        <v/>
      </c>
      <c r="CP595">
        <v>-0.42440018107741057</v>
      </c>
      <c r="CQ595" t="s">
        <v>4485</v>
      </c>
      <c r="CR595" s="200" t="s">
        <v>4485</v>
      </c>
      <c r="CS595" s="212">
        <v>45267</v>
      </c>
      <c r="CT595" s="49">
        <v>45288</v>
      </c>
      <c r="CU595" s="53">
        <v>652.75</v>
      </c>
      <c r="CW595" s="81" cm="1">
        <f t="array" ref="CW595">INDEX($AW$466:$AW$918, ROWS($AW$466:$AW$918) - ROW() + ROW($AW$466))</f>
        <v>44950</v>
      </c>
      <c r="CX595" s="3" cm="1">
        <f t="array" ref="CX595">INDEX($AX$466:$AX$918, ROWS($AX$466:$AX$918) - ROW() + ROW($AX$466))</f>
        <v>44951</v>
      </c>
      <c r="CY595" s="78" cm="1">
        <f t="array" ref="CY595">INDEX($CU$466:$CU$918, ROWS($CU$466:$CU$918) - ROW() + ROW($CU$466))</f>
        <v>365.4</v>
      </c>
      <c r="DA595">
        <f t="shared" si="69"/>
        <v>-1.1229874171289498</v>
      </c>
      <c r="DB595">
        <f t="shared" ref="DB595:DB658" si="104">WEEKDAY(CW595, 2)</f>
        <v>2</v>
      </c>
      <c r="DC595" t="str">
        <f t="shared" si="80"/>
        <v/>
      </c>
      <c r="DD595" t="str">
        <f t="shared" si="82"/>
        <v/>
      </c>
      <c r="DE595" t="str">
        <f t="shared" si="83"/>
        <v/>
      </c>
      <c r="DF595">
        <v>-1.2582871059396654</v>
      </c>
      <c r="DG595" t="s">
        <v>4485</v>
      </c>
      <c r="DH595" s="200" t="s">
        <v>4485</v>
      </c>
      <c r="DI595" s="212">
        <v>45267</v>
      </c>
      <c r="DJ595" s="49">
        <v>45288</v>
      </c>
      <c r="DK595" s="53">
        <v>476.55</v>
      </c>
      <c r="DM595" s="81" cm="1">
        <f t="array" ref="DM595">INDEX($AW$466:$AW$918, ROWS($AW$466:$AW$918) - ROW() + ROW($AW$466))</f>
        <v>44950</v>
      </c>
      <c r="DN595" s="3" cm="1">
        <f t="array" ref="DN595">INDEX($AX$466:$AX$918, ROWS($AX$466:$AX$918) - ROW() + ROW($AX$466))</f>
        <v>44951</v>
      </c>
      <c r="DO595" s="78" cm="1">
        <f t="array" ref="DO595">INDEX($DK$466:$DK$918, ROWS($DK$466:$DK$918) - ROW() + ROW($DK$466))</f>
        <v>348.75</v>
      </c>
      <c r="DQ595">
        <f t="shared" si="70"/>
        <v>-0.41404911479154444</v>
      </c>
      <c r="DR595">
        <f t="shared" ref="DR595:DR658" si="105">WEEKDAY(DM595, 2)</f>
        <v>2</v>
      </c>
      <c r="DS595" t="str">
        <f t="shared" si="81"/>
        <v/>
      </c>
      <c r="DT595" t="str">
        <f t="shared" si="71"/>
        <v/>
      </c>
      <c r="DU595" t="str">
        <f t="shared" si="72"/>
        <v/>
      </c>
      <c r="DV595">
        <v>-0.37476577139288181</v>
      </c>
      <c r="DW595" t="s">
        <v>4485</v>
      </c>
      <c r="DX595" s="200" t="s">
        <v>4485</v>
      </c>
    </row>
    <row r="596" spans="1:128" ht="15.75" thickBot="1" x14ac:dyDescent="0.3">
      <c r="A596" s="42">
        <v>45266</v>
      </c>
      <c r="B596" s="35">
        <v>45288</v>
      </c>
      <c r="C596" s="36">
        <v>154.35</v>
      </c>
      <c r="E596" s="81" cm="1">
        <f t="array" ref="E596">INDEX($A$466:$A$918, ROWS($A$466:$A$918) - ROW() + ROW($A$466))</f>
        <v>44951</v>
      </c>
      <c r="F596" s="44" cm="1">
        <f t="array" ref="F596">INDEX($B$466:$B$918, ROWS($B$466:$B$918) - ROW() + ROW($B$466))</f>
        <v>44951</v>
      </c>
      <c r="G596" s="45" cm="1">
        <f t="array" ref="G596">INDEX($C$466:$C$918, ROWS($C$466:$C$918) - ROW() + ROW($C$466))</f>
        <v>152.44999999999999</v>
      </c>
      <c r="I596">
        <f t="shared" si="88"/>
        <v>-1.8035426731078978</v>
      </c>
      <c r="J596">
        <f t="shared" si="84"/>
        <v>3</v>
      </c>
      <c r="K596" t="str">
        <f t="shared" si="74"/>
        <v/>
      </c>
      <c r="L596" t="str">
        <f t="shared" si="89"/>
        <v/>
      </c>
      <c r="M596" t="str">
        <f t="shared" si="90"/>
        <v/>
      </c>
      <c r="N596">
        <v>-1.8977163074943639</v>
      </c>
      <c r="O596" t="s">
        <v>4485</v>
      </c>
      <c r="P596" s="200" t="s">
        <v>4485</v>
      </c>
      <c r="Q596" s="35">
        <v>45266</v>
      </c>
      <c r="R596" s="35">
        <v>45288</v>
      </c>
      <c r="S596" s="37">
        <v>36992.75</v>
      </c>
      <c r="U596" s="81" cm="1">
        <f t="array" ref="U596">INDEX($Q$466:$Q$918, ROWS($Q$466:$Q$918) - ROW() + ROW($Q$466))</f>
        <v>44951</v>
      </c>
      <c r="V596" s="3" cm="1">
        <f t="array" ref="V596">INDEX($R$466:$R$918, ROWS($R$466:$R$918) - ROW() + ROW($R$466))</f>
        <v>44951</v>
      </c>
      <c r="W596" s="78" cm="1">
        <f t="array" ref="W596">INDEX($S$466:$S$918, ROWS($S$466:$S$918) - ROW() + ROW($S$466))</f>
        <v>39757.85</v>
      </c>
      <c r="Y596">
        <f t="shared" si="91"/>
        <v>-0.8254186024757606</v>
      </c>
      <c r="Z596">
        <f t="shared" si="85"/>
        <v>3</v>
      </c>
      <c r="AA596" t="str">
        <f t="shared" si="75"/>
        <v/>
      </c>
      <c r="AB596" t="str">
        <f t="shared" si="92"/>
        <v/>
      </c>
      <c r="AC596" t="str">
        <f t="shared" si="93"/>
        <v/>
      </c>
      <c r="AD596">
        <v>-0.65247222786548731</v>
      </c>
      <c r="AE596" t="s">
        <v>4485</v>
      </c>
      <c r="AF596" s="200" t="s">
        <v>4485</v>
      </c>
      <c r="AG596" s="35">
        <v>45266</v>
      </c>
      <c r="AH596" s="35">
        <v>45288</v>
      </c>
      <c r="AI596" s="36">
        <v>282.85000000000002</v>
      </c>
      <c r="AK596" s="81" cm="1">
        <f t="array" ref="AK596">INDEX($AG$466:$AG$918, ROWS($AG$466:$AG$918) - ROW() + ROW($AG$466))</f>
        <v>44951</v>
      </c>
      <c r="AL596" s="3" cm="1">
        <f t="array" ref="AL596">INDEX($AH$466:$AH$918, ROWS($AH$466:$AH$918) - ROW() + ROW($AH$466))</f>
        <v>44951</v>
      </c>
      <c r="AM596" s="78" cm="1">
        <f t="array" ref="AM596">INDEX($AI$466:$AI$918, ROWS($AI$466:$AI$918) - ROW() + ROW($AI$466))</f>
        <v>165.5</v>
      </c>
      <c r="AO596">
        <f t="shared" si="94"/>
        <v>-0.51097084460474562</v>
      </c>
      <c r="AP596">
        <f t="shared" si="86"/>
        <v>3</v>
      </c>
      <c r="AQ596" t="str">
        <f t="shared" si="76"/>
        <v/>
      </c>
      <c r="AR596" t="str">
        <f t="shared" si="95"/>
        <v/>
      </c>
      <c r="AS596" t="str">
        <f t="shared" si="96"/>
        <v/>
      </c>
      <c r="AT596">
        <v>-4.3457723193197868</v>
      </c>
      <c r="AU596" t="s">
        <v>4485</v>
      </c>
      <c r="AV596" s="200" t="s">
        <v>4485</v>
      </c>
      <c r="AW596" s="35">
        <v>45266</v>
      </c>
      <c r="AX596" s="35">
        <v>45288</v>
      </c>
      <c r="AY596" s="36">
        <v>156.65</v>
      </c>
      <c r="BA596" s="81" cm="1">
        <f t="array" ref="BA596">INDEX($AW$466:$AW$918, ROWS($AW$466:$AW$918) - ROW() + ROW($AW$466))</f>
        <v>44951</v>
      </c>
      <c r="BB596" s="3" cm="1">
        <f t="array" ref="BB596">INDEX($AX$466:$AX$918, ROWS($AX$466:$AX$918) - ROW() + ROW($AX$466))</f>
        <v>44951</v>
      </c>
      <c r="BC596" s="78" cm="1">
        <f t="array" ref="BC596">INDEX($AY$466:$AY$918, ROWS($AY$466:$AY$918) - ROW() + ROW($AY$466))</f>
        <v>99.15</v>
      </c>
      <c r="BE596">
        <f t="shared" si="97"/>
        <v>-1.5880893300248085</v>
      </c>
      <c r="BF596">
        <f t="shared" si="87"/>
        <v>3</v>
      </c>
      <c r="BG596" t="str">
        <f t="shared" si="77"/>
        <v/>
      </c>
      <c r="BH596" t="str">
        <f t="shared" si="98"/>
        <v/>
      </c>
      <c r="BI596" t="str">
        <f t="shared" si="99"/>
        <v/>
      </c>
      <c r="BJ596">
        <v>-1.5665368054131563</v>
      </c>
      <c r="BK596" t="s">
        <v>4485</v>
      </c>
      <c r="BL596" s="200" t="s">
        <v>4485</v>
      </c>
      <c r="BM596" s="212">
        <v>45266</v>
      </c>
      <c r="BN596" s="49">
        <v>45288</v>
      </c>
      <c r="BO596" s="50">
        <v>1459.6</v>
      </c>
      <c r="BQ596" s="81" cm="1">
        <f t="array" ref="BQ596">INDEX($AW$466:$AW$918, ROWS($AW$466:$AW$918) - ROW() + ROW($AW$466))</f>
        <v>44951</v>
      </c>
      <c r="BR596" s="3" cm="1">
        <f t="array" ref="BR596">INDEX($AX$466:$AX$918, ROWS($AX$466:$AX$918) - ROW() + ROW($AX$466))</f>
        <v>44951</v>
      </c>
      <c r="BS596" s="78" cm="1">
        <f t="array" ref="BS596">INDEX($BO$466:$BO$918, ROWS($BO$466:$BO$918) - ROW() + ROW($BO$466))</f>
        <v>1257.0999999999999</v>
      </c>
      <c r="BU596">
        <f t="shared" ref="BU596:BU659" si="106">((BS596-BS595)/BS595)*100</f>
        <v>-1.3458897390622007</v>
      </c>
      <c r="BV596">
        <f t="shared" si="100"/>
        <v>3</v>
      </c>
      <c r="BW596" t="str">
        <f t="shared" si="78"/>
        <v/>
      </c>
      <c r="BX596" t="str">
        <f t="shared" si="101"/>
        <v/>
      </c>
      <c r="BY596" t="str">
        <f t="shared" ref="BY596:BY659" si="107">IF(ISNUMBER(BX596), (INDEX(BS:BS, MATCH(EOMONTH(BR596, 0), BR:BR, 1)) / BS596 - 1) * 100, "")</f>
        <v/>
      </c>
      <c r="BZ596">
        <v>-3.4945917033162939</v>
      </c>
      <c r="CA596" t="s">
        <v>4485</v>
      </c>
      <c r="CB596" s="200" t="s">
        <v>4485</v>
      </c>
      <c r="CC596" s="212">
        <v>45266</v>
      </c>
      <c r="CD596" s="49">
        <v>45288</v>
      </c>
      <c r="CE596" s="50">
        <v>2368.65</v>
      </c>
      <c r="CG596" s="81" cm="1">
        <f t="array" ref="CG596">INDEX($AW$466:$AW$918, ROWS($AW$466:$AW$918) - ROW() + ROW($AW$466))</f>
        <v>44951</v>
      </c>
      <c r="CH596" s="3" cm="1">
        <f t="array" ref="CH596">INDEX($AX$466:$AX$918, ROWS($AX$466:$AX$918) - ROW() + ROW($AX$466))</f>
        <v>44951</v>
      </c>
      <c r="CI596" s="78" cm="1">
        <f t="array" ref="CI596">INDEX($CE$466:$CE$918, ROWS($CE$466:$CE$918) - ROW() + ROW($CE$466))</f>
        <v>1778.75</v>
      </c>
      <c r="CK596">
        <f t="shared" si="73"/>
        <v>3.0114376719270304</v>
      </c>
      <c r="CL596">
        <f t="shared" si="102"/>
        <v>3</v>
      </c>
      <c r="CM596" t="str">
        <f t="shared" si="79"/>
        <v/>
      </c>
      <c r="CN596" t="str">
        <f t="shared" si="103"/>
        <v/>
      </c>
      <c r="CO596" t="str">
        <f t="shared" ref="CO596:CO659" si="108">IF(ISNUMBER(CN596), (INDEX(CI:CI, MATCH(EOMONTH(CH596, 0), CH:CH, 1)) / CI596 - 1) * 100, "")</f>
        <v/>
      </c>
      <c r="CP596">
        <v>-1.7815536739216991</v>
      </c>
      <c r="CQ596" t="s">
        <v>4485</v>
      </c>
      <c r="CR596" s="200" t="s">
        <v>4485</v>
      </c>
      <c r="CS596" s="212">
        <v>45266</v>
      </c>
      <c r="CT596" s="49">
        <v>45288</v>
      </c>
      <c r="CU596" s="53">
        <v>656.75</v>
      </c>
      <c r="CW596" s="81" cm="1">
        <f t="array" ref="CW596">INDEX($AW$466:$AW$918, ROWS($AW$466:$AW$918) - ROW() + ROW($AW$466))</f>
        <v>44951</v>
      </c>
      <c r="CX596" s="3" cm="1">
        <f t="array" ref="CX596">INDEX($AX$466:$AX$918, ROWS($AX$466:$AX$918) - ROW() + ROW($AX$466))</f>
        <v>44951</v>
      </c>
      <c r="CY596" s="78" cm="1">
        <f t="array" ref="CY596">INDEX($CU$466:$CU$918, ROWS($CU$466:$CU$918) - ROW() + ROW($CU$466))</f>
        <v>352.1</v>
      </c>
      <c r="DA596">
        <f t="shared" ref="DA596:DA659" si="109">((CY596-CY595)/CY595)*100</f>
        <v>-3.6398467432950068</v>
      </c>
      <c r="DB596">
        <f t="shared" si="104"/>
        <v>3</v>
      </c>
      <c r="DC596" t="str">
        <f t="shared" si="80"/>
        <v/>
      </c>
      <c r="DD596" t="str">
        <f t="shared" si="82"/>
        <v/>
      </c>
      <c r="DE596" t="str">
        <f t="shared" si="83"/>
        <v/>
      </c>
      <c r="DF596">
        <v>-3.5215127432173108</v>
      </c>
      <c r="DG596" t="s">
        <v>4485</v>
      </c>
      <c r="DH596" s="200" t="s">
        <v>4485</v>
      </c>
      <c r="DI596" s="212">
        <v>45266</v>
      </c>
      <c r="DJ596" s="49">
        <v>45288</v>
      </c>
      <c r="DK596" s="53">
        <v>475.6</v>
      </c>
      <c r="DM596" s="81" cm="1">
        <f t="array" ref="DM596">INDEX($AW$466:$AW$918, ROWS($AW$466:$AW$918) - ROW() + ROW($AW$466))</f>
        <v>44951</v>
      </c>
      <c r="DN596" s="3" cm="1">
        <f t="array" ref="DN596">INDEX($AX$466:$AX$918, ROWS($AX$466:$AX$918) - ROW() + ROW($AX$466))</f>
        <v>44951</v>
      </c>
      <c r="DO596" s="78" cm="1">
        <f t="array" ref="DO596">INDEX($DK$466:$DK$918, ROWS($DK$466:$DK$918) - ROW() + ROW($DK$466))</f>
        <v>346.15</v>
      </c>
      <c r="DQ596">
        <f t="shared" ref="DQ596:DQ659" si="110">((DO596-DO595)/DO595)*100</f>
        <v>-0.74551971326165523</v>
      </c>
      <c r="DR596">
        <f t="shared" si="105"/>
        <v>3</v>
      </c>
      <c r="DS596" t="str">
        <f t="shared" si="81"/>
        <v/>
      </c>
      <c r="DT596" t="str">
        <f t="shared" ref="DT596:DT659" si="111">IF(MONTH(DN596)&lt;&gt;MONTH(DN595), DN596, "")</f>
        <v/>
      </c>
      <c r="DU596" t="str">
        <f t="shared" ref="DU596:DU659" si="112">IF(ISNUMBER(DT596), (INDEX(DO:DO, MATCH(EOMONTH(DN596, 0), DN:DN, 1)) / DO596 - 1) * 100, "")</f>
        <v/>
      </c>
      <c r="DV596">
        <v>-1.4420062695924718</v>
      </c>
      <c r="DW596" t="s">
        <v>4485</v>
      </c>
      <c r="DX596" s="200" t="s">
        <v>4485</v>
      </c>
    </row>
    <row r="597" spans="1:128" ht="15.75" thickBot="1" x14ac:dyDescent="0.3">
      <c r="A597" s="42">
        <v>45265</v>
      </c>
      <c r="B597" s="35">
        <v>45288</v>
      </c>
      <c r="C597" s="36">
        <v>154.1</v>
      </c>
      <c r="E597" s="81" cm="1">
        <f t="array" ref="E597">INDEX($A$466:$A$918, ROWS($A$466:$A$918) - ROW() + ROW($A$466))</f>
        <v>44958</v>
      </c>
      <c r="F597" s="44" cm="1">
        <f t="array" ref="F597">INDEX($B$466:$B$918, ROWS($B$466:$B$918) - ROW() + ROW($B$466))</f>
        <v>44980</v>
      </c>
      <c r="G597" s="45" cm="1">
        <f t="array" ref="G597">INDEX($C$466:$C$918, ROWS($C$466:$C$918) - ROW() + ROW($C$466))</f>
        <v>154.94999999999999</v>
      </c>
      <c r="I597">
        <f t="shared" si="88"/>
        <v>1.6398819285011481</v>
      </c>
      <c r="J597">
        <f t="shared" si="84"/>
        <v>3</v>
      </c>
      <c r="K597" t="str">
        <f t="shared" si="74"/>
        <v/>
      </c>
      <c r="L597">
        <f t="shared" si="89"/>
        <v>44980</v>
      </c>
      <c r="M597">
        <f t="shared" si="90"/>
        <v>-14.553081639238453</v>
      </c>
      <c r="N597">
        <v>-2.5220680958385877</v>
      </c>
      <c r="O597" t="s">
        <v>4485</v>
      </c>
      <c r="P597" s="200">
        <v>-10.446313065976721</v>
      </c>
      <c r="Q597" s="35">
        <v>45265</v>
      </c>
      <c r="R597" s="35">
        <v>45288</v>
      </c>
      <c r="S597" s="37">
        <v>37388.199999999997</v>
      </c>
      <c r="U597" s="81" cm="1">
        <f t="array" ref="U597">INDEX($Q$466:$Q$918, ROWS($Q$466:$Q$918) - ROW() + ROW($Q$466))</f>
        <v>44958</v>
      </c>
      <c r="V597" s="3" cm="1">
        <f t="array" ref="V597">INDEX($R$466:$R$918, ROWS($R$466:$R$918) - ROW() + ROW($R$466))</f>
        <v>44980</v>
      </c>
      <c r="W597" s="78" cm="1">
        <f t="array" ref="W597">INDEX($S$466:$S$918, ROWS($S$466:$S$918) - ROW() + ROW($S$466))</f>
        <v>40487.050000000003</v>
      </c>
      <c r="Y597">
        <f t="shared" si="91"/>
        <v>1.8341032022606965</v>
      </c>
      <c r="Z597">
        <f t="shared" si="85"/>
        <v>3</v>
      </c>
      <c r="AA597" t="str">
        <f t="shared" si="75"/>
        <v/>
      </c>
      <c r="AB597">
        <f t="shared" si="92"/>
        <v>44980</v>
      </c>
      <c r="AC597">
        <f t="shared" si="93"/>
        <v>-6.1219575148103056</v>
      </c>
      <c r="AD597">
        <v>1.0255641726924145</v>
      </c>
      <c r="AE597" t="s">
        <v>4485</v>
      </c>
      <c r="AF597" s="200">
        <v>-6.1251610127796452</v>
      </c>
      <c r="AG597" s="35">
        <v>45265</v>
      </c>
      <c r="AH597" s="35">
        <v>45288</v>
      </c>
      <c r="AI597" s="36">
        <v>286.64999999999998</v>
      </c>
      <c r="AK597" s="81" cm="1">
        <f t="array" ref="AK597">INDEX($AG$466:$AG$918, ROWS($AG$466:$AG$918) - ROW() + ROW($AG$466))</f>
        <v>44958</v>
      </c>
      <c r="AL597" s="3" cm="1">
        <f t="array" ref="AL597">INDEX($AH$466:$AH$918, ROWS($AH$466:$AH$918) - ROW() + ROW($AH$466))</f>
        <v>44980</v>
      </c>
      <c r="AM597" s="78" cm="1">
        <f t="array" ref="AM597">INDEX($AI$466:$AI$918, ROWS($AI$466:$AI$918) - ROW() + ROW($AI$466))</f>
        <v>170.9</v>
      </c>
      <c r="AO597">
        <f t="shared" si="94"/>
        <v>3.262839879154082</v>
      </c>
      <c r="AP597">
        <f t="shared" si="86"/>
        <v>3</v>
      </c>
      <c r="AQ597" t="str">
        <f t="shared" si="76"/>
        <v/>
      </c>
      <c r="AR597">
        <f t="shared" si="95"/>
        <v>44980</v>
      </c>
      <c r="AS597">
        <f t="shared" si="96"/>
        <v>-0.76067875950849295</v>
      </c>
      <c r="AT597">
        <v>-3.664921465968586</v>
      </c>
      <c r="AU597" t="s">
        <v>4485</v>
      </c>
      <c r="AV597" s="200">
        <v>10.489130434782613</v>
      </c>
      <c r="AW597" s="35">
        <v>45265</v>
      </c>
      <c r="AX597" s="35">
        <v>45288</v>
      </c>
      <c r="AY597" s="36">
        <v>152.94999999999999</v>
      </c>
      <c r="BA597" s="81" cm="1">
        <f t="array" ref="BA597">INDEX($AW$466:$AW$918, ROWS($AW$466:$AW$918) - ROW() + ROW($AW$466))</f>
        <v>44958</v>
      </c>
      <c r="BB597" s="3" cm="1">
        <f t="array" ref="BB597">INDEX($AX$466:$AX$918, ROWS($AX$466:$AX$918) - ROW() + ROW($AX$466))</f>
        <v>44980</v>
      </c>
      <c r="BC597" s="78" cm="1">
        <f t="array" ref="BC597">INDEX($AY$466:$AY$918, ROWS($AY$466:$AY$918) - ROW() + ROW($AY$466))</f>
        <v>90.9</v>
      </c>
      <c r="BE597">
        <f t="shared" si="97"/>
        <v>-8.3207261724659602</v>
      </c>
      <c r="BF597">
        <f t="shared" si="87"/>
        <v>3</v>
      </c>
      <c r="BG597" t="str">
        <f t="shared" si="77"/>
        <v/>
      </c>
      <c r="BH597">
        <f t="shared" si="98"/>
        <v>44980</v>
      </c>
      <c r="BI597">
        <f t="shared" si="99"/>
        <v>4.89548954895489</v>
      </c>
      <c r="BJ597">
        <v>-2.2118491921005354</v>
      </c>
      <c r="BK597" t="s">
        <v>4485</v>
      </c>
      <c r="BL597" s="200">
        <v>-4.0978189028420324</v>
      </c>
      <c r="BM597" s="212">
        <v>45265</v>
      </c>
      <c r="BN597" s="49">
        <v>45288</v>
      </c>
      <c r="BO597" s="50">
        <v>1465.2</v>
      </c>
      <c r="BQ597" s="81" cm="1">
        <f t="array" ref="BQ597">INDEX($AW$466:$AW$918, ROWS($AW$466:$AW$918) - ROW() + ROW($AW$466))</f>
        <v>44958</v>
      </c>
      <c r="BR597" s="3" cm="1">
        <f t="array" ref="BR597">INDEX($AX$466:$AX$918, ROWS($AX$466:$AX$918) - ROW() + ROW($AX$466))</f>
        <v>44980</v>
      </c>
      <c r="BS597" s="78" cm="1">
        <f t="array" ref="BS597">INDEX($BO$466:$BO$918, ROWS($BO$466:$BO$918) - ROW() + ROW($BO$466))</f>
        <v>1113.5999999999999</v>
      </c>
      <c r="BU597">
        <f t="shared" si="106"/>
        <v>-11.415161880518655</v>
      </c>
      <c r="BV597">
        <f t="shared" si="100"/>
        <v>3</v>
      </c>
      <c r="BW597" t="str">
        <f t="shared" si="78"/>
        <v/>
      </c>
      <c r="BX597">
        <f t="shared" si="101"/>
        <v>44980</v>
      </c>
      <c r="BY597">
        <f t="shared" si="107"/>
        <v>1.8633261494252817</v>
      </c>
      <c r="BZ597">
        <v>-6.0903045152257667</v>
      </c>
      <c r="CA597" t="s">
        <v>4485</v>
      </c>
      <c r="CB597" s="200">
        <v>38.712883588023359</v>
      </c>
      <c r="CC597" s="212">
        <v>45265</v>
      </c>
      <c r="CD597" s="49">
        <v>45288</v>
      </c>
      <c r="CE597" s="50">
        <v>2362.0500000000002</v>
      </c>
      <c r="CG597" s="81" cm="1">
        <f t="array" ref="CG597">INDEX($AW$466:$AW$918, ROWS($AW$466:$AW$918) - ROW() + ROW($AW$466))</f>
        <v>44958</v>
      </c>
      <c r="CH597" s="3" cm="1">
        <f t="array" ref="CH597">INDEX($AX$466:$AX$918, ROWS($AX$466:$AX$918) - ROW() + ROW($AX$466))</f>
        <v>44980</v>
      </c>
      <c r="CI597" s="78" cm="1">
        <f t="array" ref="CI597">INDEX($CE$466:$CE$918, ROWS($CE$466:$CE$918) - ROW() + ROW($CE$466))</f>
        <v>1810.4</v>
      </c>
      <c r="CK597">
        <f t="shared" ref="CK597:CK660" si="113">((CI597-CI596)/CI596)*100</f>
        <v>1.7793394237526405</v>
      </c>
      <c r="CL597">
        <f t="shared" si="102"/>
        <v>3</v>
      </c>
      <c r="CM597" t="str">
        <f t="shared" si="79"/>
        <v/>
      </c>
      <c r="CN597">
        <f t="shared" si="103"/>
        <v>44980</v>
      </c>
      <c r="CO597">
        <f t="shared" si="108"/>
        <v>3.9355943437914265</v>
      </c>
      <c r="CP597">
        <v>3.6769905246787776E-2</v>
      </c>
      <c r="CQ597" t="s">
        <v>4485</v>
      </c>
      <c r="CR597" s="200">
        <v>3.703913141823123</v>
      </c>
      <c r="CS597" s="212">
        <v>45265</v>
      </c>
      <c r="CT597" s="49">
        <v>45288</v>
      </c>
      <c r="CU597" s="53">
        <v>652.20000000000005</v>
      </c>
      <c r="CW597" s="81" cm="1">
        <f t="array" ref="CW597">INDEX($AW$466:$AW$918, ROWS($AW$466:$AW$918) - ROW() + ROW($AW$466))</f>
        <v>44958</v>
      </c>
      <c r="CX597" s="3" cm="1">
        <f t="array" ref="CX597">INDEX($AX$466:$AX$918, ROWS($AX$466:$AX$918) - ROW() + ROW($AX$466))</f>
        <v>44980</v>
      </c>
      <c r="CY597" s="78" cm="1">
        <f t="array" ref="CY597">INDEX($CU$466:$CU$918, ROWS($CU$466:$CU$918) - ROW() + ROW($CU$466))</f>
        <v>349.95</v>
      </c>
      <c r="DA597">
        <f t="shared" si="109"/>
        <v>-0.61062198239137566</v>
      </c>
      <c r="DB597">
        <f t="shared" si="104"/>
        <v>3</v>
      </c>
      <c r="DC597" t="str">
        <f t="shared" si="80"/>
        <v/>
      </c>
      <c r="DD597">
        <f t="shared" si="82"/>
        <v>44980</v>
      </c>
      <c r="DE597">
        <f t="shared" si="83"/>
        <v>-1.9431347335333693</v>
      </c>
      <c r="DF597">
        <v>-1.9800589804802728</v>
      </c>
      <c r="DG597" t="s">
        <v>4485</v>
      </c>
      <c r="DH597" s="200">
        <v>0.75931232091690504</v>
      </c>
      <c r="DI597" s="212">
        <v>45265</v>
      </c>
      <c r="DJ597" s="49">
        <v>45288</v>
      </c>
      <c r="DK597" s="53">
        <v>473.6</v>
      </c>
      <c r="DM597" s="81" cm="1">
        <f t="array" ref="DM597">INDEX($AW$466:$AW$918, ROWS($AW$466:$AW$918) - ROW() + ROW($AW$466))</f>
        <v>44958</v>
      </c>
      <c r="DN597" s="3" cm="1">
        <f t="array" ref="DN597">INDEX($AX$466:$AX$918, ROWS($AX$466:$AX$918) - ROW() + ROW($AX$466))</f>
        <v>44980</v>
      </c>
      <c r="DO597" s="78" cm="1">
        <f t="array" ref="DO597">INDEX($DK$466:$DK$918, ROWS($DK$466:$DK$918) - ROW() + ROW($DK$466))</f>
        <v>335.9</v>
      </c>
      <c r="DQ597">
        <f t="shared" si="110"/>
        <v>-2.9611440127112525</v>
      </c>
      <c r="DR597">
        <f t="shared" si="105"/>
        <v>3</v>
      </c>
      <c r="DS597" t="str">
        <f t="shared" si="81"/>
        <v/>
      </c>
      <c r="DT597">
        <f t="shared" si="111"/>
        <v>44980</v>
      </c>
      <c r="DU597">
        <f t="shared" si="112"/>
        <v>-4.6591247395057938</v>
      </c>
      <c r="DV597">
        <v>-3.4986048508263479</v>
      </c>
      <c r="DW597" t="s">
        <v>4485</v>
      </c>
      <c r="DX597" s="200">
        <v>9.8976868327402165</v>
      </c>
    </row>
    <row r="598" spans="1:128" ht="15.75" thickBot="1" x14ac:dyDescent="0.3">
      <c r="A598" s="42">
        <v>45264</v>
      </c>
      <c r="B598" s="35">
        <v>45288</v>
      </c>
      <c r="C598" s="36">
        <v>151.35</v>
      </c>
      <c r="E598" s="81" cm="1">
        <f t="array" ref="E598">INDEX($A$466:$A$918, ROWS($A$466:$A$918) - ROW() + ROW($A$466))</f>
        <v>44959</v>
      </c>
      <c r="F598" s="44" cm="1">
        <f t="array" ref="F598">INDEX($B$466:$B$918, ROWS($B$466:$B$918) - ROW() + ROW($B$466))</f>
        <v>44980</v>
      </c>
      <c r="G598" s="45" cm="1">
        <f t="array" ref="G598">INDEX($C$466:$C$918, ROWS($C$466:$C$918) - ROW() + ROW($C$466))</f>
        <v>157.5</v>
      </c>
      <c r="I598">
        <f t="shared" si="88"/>
        <v>1.6456921587608981</v>
      </c>
      <c r="J598">
        <f t="shared" si="84"/>
        <v>4</v>
      </c>
      <c r="K598">
        <f t="shared" si="74"/>
        <v>-1.2539184952978055</v>
      </c>
      <c r="L598" t="str">
        <f t="shared" si="89"/>
        <v/>
      </c>
      <c r="M598" t="str">
        <f t="shared" si="90"/>
        <v/>
      </c>
      <c r="N598">
        <v>1.196636481241911</v>
      </c>
      <c r="O598">
        <v>2.5901639344262222</v>
      </c>
      <c r="P598" s="200" t="s">
        <v>4485</v>
      </c>
      <c r="Q598" s="35">
        <v>45264</v>
      </c>
      <c r="R598" s="35">
        <v>45288</v>
      </c>
      <c r="S598" s="37">
        <v>37731.699999999997</v>
      </c>
      <c r="U598" s="81" cm="1">
        <f t="array" ref="U598">INDEX($Q$466:$Q$918, ROWS($Q$466:$Q$918) - ROW() + ROW($Q$466))</f>
        <v>44959</v>
      </c>
      <c r="V598" s="3" cm="1">
        <f t="array" ref="V598">INDEX($R$466:$R$918, ROWS($R$466:$R$918) - ROW() + ROW($R$466))</f>
        <v>44980</v>
      </c>
      <c r="W598" s="78" cm="1">
        <f t="array" ref="W598">INDEX($S$466:$S$918, ROWS($S$466:$S$918) - ROW() + ROW($S$466))</f>
        <v>40266.449999999997</v>
      </c>
      <c r="Y598">
        <f t="shared" si="91"/>
        <v>-0.54486558047574674</v>
      </c>
      <c r="Z598">
        <f t="shared" si="85"/>
        <v>4</v>
      </c>
      <c r="AA598">
        <f t="shared" si="75"/>
        <v>3.7265738252907667E-2</v>
      </c>
      <c r="AB598" t="str">
        <f t="shared" si="92"/>
        <v/>
      </c>
      <c r="AC598" t="str">
        <f t="shared" si="93"/>
        <v/>
      </c>
      <c r="AD598">
        <v>-0.97547166545931763</v>
      </c>
      <c r="AE598">
        <v>0.49592396418006679</v>
      </c>
      <c r="AF598" s="200" t="s">
        <v>4485</v>
      </c>
      <c r="AG598" s="35">
        <v>45264</v>
      </c>
      <c r="AH598" s="35">
        <v>45288</v>
      </c>
      <c r="AI598" s="36">
        <v>276.25</v>
      </c>
      <c r="AK598" s="81" cm="1">
        <f t="array" ref="AK598">INDEX($AG$466:$AG$918, ROWS($AG$466:$AG$918) - ROW() + ROW($AG$466))</f>
        <v>44959</v>
      </c>
      <c r="AL598" s="3" cm="1">
        <f t="array" ref="AL598">INDEX($AH$466:$AH$918, ROWS($AH$466:$AH$918) - ROW() + ROW($AH$466))</f>
        <v>44980</v>
      </c>
      <c r="AM598" s="78" cm="1">
        <f t="array" ref="AM598">INDEX($AI$466:$AI$918, ROWS($AI$466:$AI$918) - ROW() + ROW($AI$466))</f>
        <v>167.95</v>
      </c>
      <c r="AO598">
        <f t="shared" si="94"/>
        <v>-1.7261556465769556</v>
      </c>
      <c r="AP598">
        <f t="shared" si="86"/>
        <v>4</v>
      </c>
      <c r="AQ598">
        <f t="shared" si="76"/>
        <v>-0.62130177514793572</v>
      </c>
      <c r="AR598" t="str">
        <f t="shared" si="95"/>
        <v/>
      </c>
      <c r="AS598" t="str">
        <f t="shared" si="96"/>
        <v/>
      </c>
      <c r="AT598">
        <v>1.6304347826086956</v>
      </c>
      <c r="AU598">
        <v>-7.6543209876543212</v>
      </c>
      <c r="AV598" s="200" t="s">
        <v>4485</v>
      </c>
      <c r="AW598" s="35">
        <v>45264</v>
      </c>
      <c r="AX598" s="35">
        <v>45288</v>
      </c>
      <c r="AY598" s="36">
        <v>154.69999999999999</v>
      </c>
      <c r="BA598" s="81" cm="1">
        <f t="array" ref="BA598">INDEX($AW$466:$AW$918, ROWS($AW$466:$AW$918) - ROW() + ROW($AW$466))</f>
        <v>44959</v>
      </c>
      <c r="BB598" s="3" cm="1">
        <f t="array" ref="BB598">INDEX($AX$466:$AX$918, ROWS($AX$466:$AX$918) - ROW() + ROW($AX$466))</f>
        <v>44980</v>
      </c>
      <c r="BC598" s="78" cm="1">
        <f t="array" ref="BC598">INDEX($AY$466:$AY$918, ROWS($AY$466:$AY$918) - ROW() + ROW($AY$466))</f>
        <v>92.9</v>
      </c>
      <c r="BE598">
        <f t="shared" si="97"/>
        <v>2.2002200220021999</v>
      </c>
      <c r="BF598">
        <f t="shared" si="87"/>
        <v>4</v>
      </c>
      <c r="BG598">
        <f t="shared" si="77"/>
        <v>-8.9215686274509753</v>
      </c>
      <c r="BH598" t="str">
        <f t="shared" si="98"/>
        <v/>
      </c>
      <c r="BI598" t="str">
        <f t="shared" si="99"/>
        <v/>
      </c>
      <c r="BJ598">
        <v>3.0256297275464523</v>
      </c>
      <c r="BK598">
        <v>16.893721618131067</v>
      </c>
      <c r="BL598" s="200" t="s">
        <v>4485</v>
      </c>
      <c r="BM598" s="212">
        <v>45264</v>
      </c>
      <c r="BN598" s="49">
        <v>45288</v>
      </c>
      <c r="BO598" s="50">
        <v>1461.15</v>
      </c>
      <c r="BQ598" s="81" cm="1">
        <f t="array" ref="BQ598">INDEX($AW$466:$AW$918, ROWS($AW$466:$AW$918) - ROW() + ROW($AW$466))</f>
        <v>44959</v>
      </c>
      <c r="BR598" s="3" cm="1">
        <f t="array" ref="BR598">INDEX($AX$466:$AX$918, ROWS($AX$466:$AX$918) - ROW() + ROW($AX$466))</f>
        <v>44980</v>
      </c>
      <c r="BS598" s="78" cm="1">
        <f t="array" ref="BS598">INDEX($BO$466:$BO$918, ROWS($BO$466:$BO$918) - ROW() + ROW($BO$466))</f>
        <v>1113.95</v>
      </c>
      <c r="BU598">
        <f t="shared" si="106"/>
        <v>3.1429597701161674E-2</v>
      </c>
      <c r="BV598">
        <f t="shared" si="100"/>
        <v>4</v>
      </c>
      <c r="BW598">
        <f t="shared" si="78"/>
        <v>-13.884271964748168</v>
      </c>
      <c r="BX598" t="str">
        <f t="shared" si="101"/>
        <v/>
      </c>
      <c r="BY598" t="str">
        <f t="shared" si="107"/>
        <v/>
      </c>
      <c r="BZ598">
        <v>4.5844204248975</v>
      </c>
      <c r="CA598">
        <v>3.6827195467422067</v>
      </c>
      <c r="CB598" s="200" t="s">
        <v>4485</v>
      </c>
      <c r="CC598" s="212">
        <v>45264</v>
      </c>
      <c r="CD598" s="49">
        <v>45288</v>
      </c>
      <c r="CE598" s="50">
        <v>2320.5500000000002</v>
      </c>
      <c r="CG598" s="81" cm="1">
        <f t="array" ref="CG598">INDEX($AW$466:$AW$918, ROWS($AW$466:$AW$918) - ROW() + ROW($AW$466))</f>
        <v>44959</v>
      </c>
      <c r="CH598" s="3" cm="1">
        <f t="array" ref="CH598">INDEX($AX$466:$AX$918, ROWS($AX$466:$AX$918) - ROW() + ROW($AX$466))</f>
        <v>44980</v>
      </c>
      <c r="CI598" s="78" cm="1">
        <f t="array" ref="CI598">INDEX($CE$466:$CE$918, ROWS($CE$466:$CE$918) - ROW() + ROW($CE$466))</f>
        <v>1876.75</v>
      </c>
      <c r="CK598">
        <f t="shared" si="113"/>
        <v>3.6649359257622574</v>
      </c>
      <c r="CL598">
        <f t="shared" si="102"/>
        <v>4</v>
      </c>
      <c r="CM598">
        <f t="shared" si="79"/>
        <v>6.091011871113623</v>
      </c>
      <c r="CN598" t="str">
        <f t="shared" si="103"/>
        <v/>
      </c>
      <c r="CO598" t="str">
        <f t="shared" si="108"/>
        <v/>
      </c>
      <c r="CP598">
        <v>1.9367790092739197</v>
      </c>
      <c r="CQ598">
        <v>4.298897792692463</v>
      </c>
      <c r="CR598" s="200" t="s">
        <v>4485</v>
      </c>
      <c r="CS598" s="212">
        <v>45264</v>
      </c>
      <c r="CT598" s="49">
        <v>45288</v>
      </c>
      <c r="CU598" s="53">
        <v>652.45000000000005</v>
      </c>
      <c r="CW598" s="81" cm="1">
        <f t="array" ref="CW598">INDEX($AW$466:$AW$918, ROWS($AW$466:$AW$918) - ROW() + ROW($AW$466))</f>
        <v>44959</v>
      </c>
      <c r="CX598" s="3" cm="1">
        <f t="array" ref="CX598">INDEX($AX$466:$AX$918, ROWS($AX$466:$AX$918) - ROW() + ROW($AX$466))</f>
        <v>44980</v>
      </c>
      <c r="CY598" s="78" cm="1">
        <f t="array" ref="CY598">INDEX($CU$466:$CU$918, ROWS($CU$466:$CU$918) - ROW() + ROW($CU$466))</f>
        <v>355.8</v>
      </c>
      <c r="DA598">
        <f t="shared" si="109"/>
        <v>1.6716673810544429</v>
      </c>
      <c r="DB598">
        <f t="shared" si="104"/>
        <v>4</v>
      </c>
      <c r="DC598">
        <f t="shared" si="80"/>
        <v>-3.7207414422946825</v>
      </c>
      <c r="DD598" t="str">
        <f t="shared" si="82"/>
        <v/>
      </c>
      <c r="DE598" t="str">
        <f t="shared" si="83"/>
        <v/>
      </c>
      <c r="DF598">
        <v>1.5759312320916905</v>
      </c>
      <c r="DG598">
        <v>0.69592387444964876</v>
      </c>
      <c r="DH598" s="200" t="s">
        <v>4485</v>
      </c>
      <c r="DI598" s="212">
        <v>45264</v>
      </c>
      <c r="DJ598" s="49">
        <v>45288</v>
      </c>
      <c r="DK598" s="53">
        <v>464.2</v>
      </c>
      <c r="DM598" s="81" cm="1">
        <f t="array" ref="DM598">INDEX($AW$466:$AW$918, ROWS($AW$466:$AW$918) - ROW() + ROW($AW$466))</f>
        <v>44959</v>
      </c>
      <c r="DN598" s="3" cm="1">
        <f t="array" ref="DN598">INDEX($AX$466:$AX$918, ROWS($AX$466:$AX$918) - ROW() + ROW($AX$466))</f>
        <v>44980</v>
      </c>
      <c r="DO598" s="78" cm="1">
        <f t="array" ref="DO598">INDEX($DK$466:$DK$918, ROWS($DK$466:$DK$918) - ROW() + ROW($DK$466))</f>
        <v>333.5</v>
      </c>
      <c r="DQ598">
        <f t="shared" si="110"/>
        <v>-0.71449836260791233</v>
      </c>
      <c r="DR598">
        <f t="shared" si="105"/>
        <v>4</v>
      </c>
      <c r="DS598">
        <f t="shared" si="81"/>
        <v>-3.8350634371395653</v>
      </c>
      <c r="DT598" t="str">
        <f t="shared" si="111"/>
        <v/>
      </c>
      <c r="DU598" t="str">
        <f t="shared" si="112"/>
        <v/>
      </c>
      <c r="DV598">
        <v>0.24466192170817747</v>
      </c>
      <c r="DW598">
        <v>-4.4317217981340189</v>
      </c>
      <c r="DX598" s="200" t="s">
        <v>4485</v>
      </c>
    </row>
    <row r="599" spans="1:128" ht="15.75" thickBot="1" x14ac:dyDescent="0.3">
      <c r="A599" s="42">
        <v>45261</v>
      </c>
      <c r="B599" s="35">
        <v>45288</v>
      </c>
      <c r="C599" s="36">
        <v>149.6</v>
      </c>
      <c r="E599" s="81" cm="1">
        <f t="array" ref="E599">INDEX($A$466:$A$918, ROWS($A$466:$A$918) - ROW() + ROW($A$466))</f>
        <v>44960</v>
      </c>
      <c r="F599" s="44" cm="1">
        <f t="array" ref="F599">INDEX($B$466:$B$918, ROWS($B$466:$B$918) - ROW() + ROW($B$466))</f>
        <v>44980</v>
      </c>
      <c r="G599" s="45" cm="1">
        <f t="array" ref="G599">INDEX($C$466:$C$918, ROWS($C$466:$C$918) - ROW() + ROW($C$466))</f>
        <v>158.19999999999999</v>
      </c>
      <c r="I599">
        <f t="shared" si="88"/>
        <v>0.44444444444443726</v>
      </c>
      <c r="J599">
        <f t="shared" si="84"/>
        <v>5</v>
      </c>
      <c r="K599" t="str">
        <f t="shared" ref="K599:K662" si="114">IF(J599=4, ((G599 - G594) / G594)*100, "")</f>
        <v/>
      </c>
      <c r="L599" t="str">
        <f t="shared" si="89"/>
        <v/>
      </c>
      <c r="M599" t="str">
        <f t="shared" si="90"/>
        <v/>
      </c>
      <c r="N599">
        <v>0.79897730904442321</v>
      </c>
      <c r="O599" t="s">
        <v>4485</v>
      </c>
      <c r="P599" s="200" t="s">
        <v>4485</v>
      </c>
      <c r="Q599" s="35">
        <v>45261</v>
      </c>
      <c r="R599" s="35">
        <v>45288</v>
      </c>
      <c r="S599" s="37">
        <v>38093.300000000003</v>
      </c>
      <c r="U599" s="81" cm="1">
        <f t="array" ref="U599">INDEX($Q$466:$Q$918, ROWS($Q$466:$Q$918) - ROW() + ROW($Q$466))</f>
        <v>44960</v>
      </c>
      <c r="V599" s="3" cm="1">
        <f t="array" ref="V599">INDEX($R$466:$R$918, ROWS($R$466:$R$918) - ROW() + ROW($R$466))</f>
        <v>44980</v>
      </c>
      <c r="W599" s="78" cm="1">
        <f t="array" ref="W599">INDEX($S$466:$S$918, ROWS($S$466:$S$918) - ROW() + ROW($S$466))</f>
        <v>39982.449999999997</v>
      </c>
      <c r="Y599">
        <f t="shared" si="91"/>
        <v>-0.7053018083292667</v>
      </c>
      <c r="Z599">
        <f t="shared" si="85"/>
        <v>5</v>
      </c>
      <c r="AA599" t="str">
        <f t="shared" ref="AA599:AA662" si="115">IF(Z599=4, ((W599 - W594) / W594)*100, "")</f>
        <v/>
      </c>
      <c r="AB599" t="str">
        <f t="shared" si="92"/>
        <v/>
      </c>
      <c r="AC599" t="str">
        <f t="shared" si="93"/>
        <v/>
      </c>
      <c r="AD599">
        <v>-0.59122328041536154</v>
      </c>
      <c r="AE599" t="s">
        <v>4485</v>
      </c>
      <c r="AF599" s="200" t="s">
        <v>4485</v>
      </c>
      <c r="AG599" s="35">
        <v>45261</v>
      </c>
      <c r="AH599" s="35">
        <v>45288</v>
      </c>
      <c r="AI599" s="36">
        <v>271.05</v>
      </c>
      <c r="AK599" s="81" cm="1">
        <f t="array" ref="AK599">INDEX($AG$466:$AG$918, ROWS($AG$466:$AG$918) - ROW() + ROW($AG$466))</f>
        <v>44960</v>
      </c>
      <c r="AL599" s="3" cm="1">
        <f t="array" ref="AL599">INDEX($AH$466:$AH$918, ROWS($AH$466:$AH$918) - ROW() + ROW($AH$466))</f>
        <v>44980</v>
      </c>
      <c r="AM599" s="78" cm="1">
        <f t="array" ref="AM599">INDEX($AI$466:$AI$918, ROWS($AI$466:$AI$918) - ROW() + ROW($AI$466))</f>
        <v>166.45</v>
      </c>
      <c r="AO599">
        <f t="shared" si="94"/>
        <v>-0.89312295325989877</v>
      </c>
      <c r="AP599">
        <f t="shared" si="86"/>
        <v>5</v>
      </c>
      <c r="AQ599" t="str">
        <f t="shared" ref="AQ599:AQ662" si="116">IF(AP599=4, ((AM599 - AM594) / AM594)*100, "")</f>
        <v/>
      </c>
      <c r="AR599" t="str">
        <f t="shared" si="95"/>
        <v/>
      </c>
      <c r="AS599" t="str">
        <f t="shared" si="96"/>
        <v/>
      </c>
      <c r="AT599">
        <v>-0.85561497326202895</v>
      </c>
      <c r="AU599" t="s">
        <v>4485</v>
      </c>
      <c r="AV599" s="200" t="s">
        <v>4485</v>
      </c>
      <c r="AW599" s="35">
        <v>45261</v>
      </c>
      <c r="AX599" s="35">
        <v>45288</v>
      </c>
      <c r="AY599" s="36">
        <v>148.55000000000001</v>
      </c>
      <c r="BA599" s="81" cm="1">
        <f t="array" ref="BA599">INDEX($AW$466:$AW$918, ROWS($AW$466:$AW$918) - ROW() + ROW($AW$466))</f>
        <v>44960</v>
      </c>
      <c r="BB599" s="3" cm="1">
        <f t="array" ref="BB599">INDEX($AX$466:$AX$918, ROWS($AX$466:$AX$918) - ROW() + ROW($AX$466))</f>
        <v>44980</v>
      </c>
      <c r="BC599" s="78" cm="1">
        <f t="array" ref="BC599">INDEX($AY$466:$AY$918, ROWS($AY$466:$AY$918) - ROW() + ROW($AY$466))</f>
        <v>93.7</v>
      </c>
      <c r="BE599">
        <f t="shared" si="97"/>
        <v>0.86114101184068592</v>
      </c>
      <c r="BF599">
        <f t="shared" si="87"/>
        <v>5</v>
      </c>
      <c r="BG599" t="str">
        <f t="shared" ref="BG599:BG662" si="117">IF(BF599=4, ((BC599 - BC594) / BC594)*100, "")</f>
        <v/>
      </c>
      <c r="BH599" t="str">
        <f t="shared" si="98"/>
        <v/>
      </c>
      <c r="BI599" t="str">
        <f t="shared" si="99"/>
        <v/>
      </c>
      <c r="BJ599">
        <v>3.528405445862143</v>
      </c>
      <c r="BK599" t="s">
        <v>4485</v>
      </c>
      <c r="BL599" s="200" t="s">
        <v>4485</v>
      </c>
      <c r="BM599" s="212">
        <v>45261</v>
      </c>
      <c r="BN599" s="49">
        <v>45288</v>
      </c>
      <c r="BO599" s="50">
        <v>1433.65</v>
      </c>
      <c r="BQ599" s="81" cm="1">
        <f t="array" ref="BQ599">INDEX($AW$466:$AW$918, ROWS($AW$466:$AW$918) - ROW() + ROW($AW$466))</f>
        <v>44960</v>
      </c>
      <c r="BR599" s="3" cm="1">
        <f t="array" ref="BR599">INDEX($AX$466:$AX$918, ROWS($AX$466:$AX$918) - ROW() + ROW($AX$466))</f>
        <v>44980</v>
      </c>
      <c r="BS599" s="78" cm="1">
        <f t="array" ref="BS599">INDEX($BO$466:$BO$918, ROWS($BO$466:$BO$918) - ROW() + ROW($BO$466))</f>
        <v>1142.9000000000001</v>
      </c>
      <c r="BU599">
        <f t="shared" si="106"/>
        <v>2.598859912922487</v>
      </c>
      <c r="BV599">
        <f t="shared" si="100"/>
        <v>5</v>
      </c>
      <c r="BW599" t="str">
        <f t="shared" ref="BW599:BW662" si="118">IF(BV599=4, ((BS599 - BS594) / BS594)*100, "")</f>
        <v/>
      </c>
      <c r="BX599" t="str">
        <f t="shared" si="101"/>
        <v/>
      </c>
      <c r="BY599" t="str">
        <f t="shared" si="107"/>
        <v/>
      </c>
      <c r="BZ599">
        <v>1.67498218104063</v>
      </c>
      <c r="CA599" t="s">
        <v>4485</v>
      </c>
      <c r="CB599" s="200" t="s">
        <v>4485</v>
      </c>
      <c r="CC599" s="212">
        <v>45261</v>
      </c>
      <c r="CD599" s="49">
        <v>45288</v>
      </c>
      <c r="CE599" s="50">
        <v>2277.5</v>
      </c>
      <c r="CG599" s="81" cm="1">
        <f t="array" ref="CG599">INDEX($AW$466:$AW$918, ROWS($AW$466:$AW$918) - ROW() + ROW($AW$466))</f>
        <v>44960</v>
      </c>
      <c r="CH599" s="3" cm="1">
        <f t="array" ref="CH599">INDEX($AX$466:$AX$918, ROWS($AX$466:$AX$918) - ROW() + ROW($AX$466))</f>
        <v>44980</v>
      </c>
      <c r="CI599" s="78" cm="1">
        <f t="array" ref="CI599">INDEX($CE$466:$CE$918, ROWS($CE$466:$CE$918) - ROW() + ROW($CE$466))</f>
        <v>1888.5</v>
      </c>
      <c r="CK599">
        <f t="shared" si="113"/>
        <v>0.62608232316504597</v>
      </c>
      <c r="CL599">
        <f t="shared" si="102"/>
        <v>5</v>
      </c>
      <c r="CM599" t="str">
        <f t="shared" ref="CM599:CM662" si="119">IF(CL599=4, ((CI599 - CI594) / CI594)*100, "")</f>
        <v/>
      </c>
      <c r="CN599" t="str">
        <f t="shared" si="103"/>
        <v/>
      </c>
      <c r="CO599" t="str">
        <f t="shared" si="108"/>
        <v/>
      </c>
      <c r="CP599">
        <v>3.6168973455745608</v>
      </c>
      <c r="CQ599" t="s">
        <v>4485</v>
      </c>
      <c r="CR599" s="200" t="s">
        <v>4485</v>
      </c>
      <c r="CS599" s="212">
        <v>45261</v>
      </c>
      <c r="CT599" s="49">
        <v>45288</v>
      </c>
      <c r="CU599" s="53">
        <v>633.85</v>
      </c>
      <c r="CW599" s="81" cm="1">
        <f t="array" ref="CW599">INDEX($AW$466:$AW$918, ROWS($AW$466:$AW$918) - ROW() + ROW($AW$466))</f>
        <v>44960</v>
      </c>
      <c r="CX599" s="3" cm="1">
        <f t="array" ref="CX599">INDEX($AX$466:$AX$918, ROWS($AX$466:$AX$918) - ROW() + ROW($AX$466))</f>
        <v>44980</v>
      </c>
      <c r="CY599" s="78" cm="1">
        <f t="array" ref="CY599">INDEX($CU$466:$CU$918, ROWS($CU$466:$CU$918) - ROW() + ROW($CU$466))</f>
        <v>355.4</v>
      </c>
      <c r="DA599">
        <f t="shared" si="109"/>
        <v>-0.11242270938730582</v>
      </c>
      <c r="DB599">
        <f t="shared" si="104"/>
        <v>5</v>
      </c>
      <c r="DC599" t="str">
        <f t="shared" ref="DC599:DC662" si="120">IF(DB599=4, ((CY599 - CY594) / CY594)*100, "")</f>
        <v/>
      </c>
      <c r="DD599" t="str">
        <f t="shared" si="82"/>
        <v/>
      </c>
      <c r="DE599" t="str">
        <f t="shared" si="83"/>
        <v/>
      </c>
      <c r="DF599">
        <v>-0.28208744710860367</v>
      </c>
      <c r="DG599" t="s">
        <v>4485</v>
      </c>
      <c r="DH599" s="200" t="s">
        <v>4485</v>
      </c>
      <c r="DI599" s="212">
        <v>45261</v>
      </c>
      <c r="DJ599" s="49">
        <v>45288</v>
      </c>
      <c r="DK599" s="53">
        <v>440.15</v>
      </c>
      <c r="DM599" s="81" cm="1">
        <f t="array" ref="DM599">INDEX($AW$466:$AW$918, ROWS($AW$466:$AW$918) - ROW() + ROW($AW$466))</f>
        <v>44960</v>
      </c>
      <c r="DN599" s="3" cm="1">
        <f t="array" ref="DN599">INDEX($AX$466:$AX$918, ROWS($AX$466:$AX$918) - ROW() + ROW($AX$466))</f>
        <v>44980</v>
      </c>
      <c r="DO599" s="78" cm="1">
        <f t="array" ref="DO599">INDEX($DK$466:$DK$918, ROWS($DK$466:$DK$918) - ROW() + ROW($DK$466))</f>
        <v>328.4</v>
      </c>
      <c r="DQ599">
        <f t="shared" si="110"/>
        <v>-1.5292353823088525</v>
      </c>
      <c r="DR599">
        <f t="shared" si="105"/>
        <v>5</v>
      </c>
      <c r="DS599" t="str">
        <f t="shared" ref="DS599:DS662" si="121">IF(DR599=4, ((DO599 - DO594) / DO594)*100, "")</f>
        <v/>
      </c>
      <c r="DT599" t="str">
        <f t="shared" si="111"/>
        <v/>
      </c>
      <c r="DU599" t="str">
        <f t="shared" si="112"/>
        <v/>
      </c>
      <c r="DV599">
        <v>-4.015975149767022</v>
      </c>
      <c r="DW599" t="s">
        <v>4485</v>
      </c>
      <c r="DX599" s="200" t="s">
        <v>4485</v>
      </c>
    </row>
    <row r="600" spans="1:128" ht="15.75" thickBot="1" x14ac:dyDescent="0.3">
      <c r="A600" s="38">
        <v>45260</v>
      </c>
      <c r="B600" s="39">
        <v>45260</v>
      </c>
      <c r="C600" s="40">
        <v>146.5</v>
      </c>
      <c r="E600" s="81" cm="1">
        <f t="array" ref="E600">INDEX($A$466:$A$918, ROWS($A$466:$A$918) - ROW() + ROW($A$466))</f>
        <v>44963</v>
      </c>
      <c r="F600" s="44" cm="1">
        <f t="array" ref="F600">INDEX($B$466:$B$918, ROWS($B$466:$B$918) - ROW() + ROW($B$466))</f>
        <v>44980</v>
      </c>
      <c r="G600" s="45" cm="1">
        <f t="array" ref="G600">INDEX($C$466:$C$918, ROWS($C$466:$C$918) - ROW() + ROW($C$466))</f>
        <v>159.25</v>
      </c>
      <c r="I600">
        <f t="shared" si="88"/>
        <v>0.66371681415929928</v>
      </c>
      <c r="J600">
        <f t="shared" si="84"/>
        <v>1</v>
      </c>
      <c r="K600" t="str">
        <f t="shared" si="114"/>
        <v/>
      </c>
      <c r="L600" t="str">
        <f t="shared" si="89"/>
        <v/>
      </c>
      <c r="M600" t="str">
        <f t="shared" si="90"/>
        <v/>
      </c>
      <c r="N600">
        <v>0.41217501585288885</v>
      </c>
      <c r="O600" t="s">
        <v>4485</v>
      </c>
      <c r="P600" s="200" t="s">
        <v>4485</v>
      </c>
      <c r="Q600" s="39">
        <v>45260</v>
      </c>
      <c r="R600" s="39">
        <v>45260</v>
      </c>
      <c r="S600" s="41">
        <v>37226.65</v>
      </c>
      <c r="U600" s="81" cm="1">
        <f t="array" ref="U600">INDEX($Q$466:$Q$918, ROWS($Q$466:$Q$918) - ROW() + ROW($Q$466))</f>
        <v>44963</v>
      </c>
      <c r="V600" s="3" cm="1">
        <f t="array" ref="V600">INDEX($R$466:$R$918, ROWS($R$466:$R$918) - ROW() + ROW($R$466))</f>
        <v>44980</v>
      </c>
      <c r="W600" s="78" cm="1">
        <f t="array" ref="W600">INDEX($S$466:$S$918, ROWS($S$466:$S$918) - ROW() + ROW($S$466))</f>
        <v>39536.75</v>
      </c>
      <c r="Y600">
        <f t="shared" si="91"/>
        <v>-1.1147390917765096</v>
      </c>
      <c r="Z600">
        <f t="shared" si="85"/>
        <v>1</v>
      </c>
      <c r="AA600" t="str">
        <f t="shared" si="115"/>
        <v/>
      </c>
      <c r="AB600" t="str">
        <f t="shared" si="92"/>
        <v/>
      </c>
      <c r="AC600" t="str">
        <f t="shared" si="93"/>
        <v/>
      </c>
      <c r="AD600">
        <v>-0.7216993275274195</v>
      </c>
      <c r="AE600" t="s">
        <v>4485</v>
      </c>
      <c r="AF600" s="200" t="s">
        <v>4485</v>
      </c>
      <c r="AG600" s="39">
        <v>45260</v>
      </c>
      <c r="AH600" s="39">
        <v>45260</v>
      </c>
      <c r="AI600" s="40">
        <v>260.5</v>
      </c>
      <c r="AK600" s="81" cm="1">
        <f t="array" ref="AK600">INDEX($AG$466:$AG$918, ROWS($AG$466:$AG$918) - ROW() + ROW($AG$466))</f>
        <v>44963</v>
      </c>
      <c r="AL600" s="3" cm="1">
        <f t="array" ref="AL600">INDEX($AH$466:$AH$918, ROWS($AH$466:$AH$918) - ROW() + ROW($AH$466))</f>
        <v>44980</v>
      </c>
      <c r="AM600" s="78" cm="1">
        <f t="array" ref="AM600">INDEX($AI$466:$AI$918, ROWS($AI$466:$AI$918) - ROW() + ROW($AI$466))</f>
        <v>166.8</v>
      </c>
      <c r="AO600">
        <f t="shared" si="94"/>
        <v>0.21027335536198424</v>
      </c>
      <c r="AP600">
        <f t="shared" si="86"/>
        <v>1</v>
      </c>
      <c r="AQ600" t="str">
        <f t="shared" si="116"/>
        <v/>
      </c>
      <c r="AR600" t="str">
        <f t="shared" si="95"/>
        <v/>
      </c>
      <c r="AS600" t="str">
        <f t="shared" si="96"/>
        <v/>
      </c>
      <c r="AT600">
        <v>-1.4563106796116596</v>
      </c>
      <c r="AU600" t="s">
        <v>4485</v>
      </c>
      <c r="AV600" s="200" t="s">
        <v>4485</v>
      </c>
      <c r="AW600" s="39">
        <v>45260</v>
      </c>
      <c r="AX600" s="39">
        <v>45260</v>
      </c>
      <c r="AY600" s="40">
        <v>145.69999999999999</v>
      </c>
      <c r="BA600" s="81" cm="1">
        <f t="array" ref="BA600">INDEX($AW$466:$AW$918, ROWS($AW$466:$AW$918) - ROW() + ROW($AW$466))</f>
        <v>44963</v>
      </c>
      <c r="BB600" s="3" cm="1">
        <f t="array" ref="BB600">INDEX($AX$466:$AX$918, ROWS($AX$466:$AX$918) - ROW() + ROW($AX$466))</f>
        <v>44980</v>
      </c>
      <c r="BC600" s="78" cm="1">
        <f t="array" ref="BC600">INDEX($AY$466:$AY$918, ROWS($AY$466:$AY$918) - ROW() + ROW($AY$466))</f>
        <v>94.3</v>
      </c>
      <c r="BE600">
        <f t="shared" si="97"/>
        <v>0.64034151547491391</v>
      </c>
      <c r="BF600">
        <f t="shared" si="87"/>
        <v>1</v>
      </c>
      <c r="BG600" t="str">
        <f t="shared" si="117"/>
        <v/>
      </c>
      <c r="BH600" t="str">
        <f t="shared" si="98"/>
        <v/>
      </c>
      <c r="BI600" t="str">
        <f t="shared" si="99"/>
        <v/>
      </c>
      <c r="BJ600">
        <v>1.9794822362985403</v>
      </c>
      <c r="BK600" t="s">
        <v>4485</v>
      </c>
      <c r="BL600" s="200" t="s">
        <v>4485</v>
      </c>
      <c r="BM600" s="212">
        <v>45260</v>
      </c>
      <c r="BN600" s="49">
        <v>45260</v>
      </c>
      <c r="BO600" s="50">
        <v>1435.45</v>
      </c>
      <c r="BQ600" s="81" cm="1">
        <f t="array" ref="BQ600">INDEX($AW$466:$AW$918, ROWS($AW$466:$AW$918) - ROW() + ROW($AW$466))</f>
        <v>44963</v>
      </c>
      <c r="BR600" s="3" cm="1">
        <f t="array" ref="BR600">INDEX($AX$466:$AX$918, ROWS($AX$466:$AX$918) - ROW() + ROW($AX$466))</f>
        <v>44980</v>
      </c>
      <c r="BS600" s="78" cm="1">
        <f t="array" ref="BS600">INDEX($BO$466:$BO$918, ROWS($BO$466:$BO$918) - ROW() + ROW($BO$466))</f>
        <v>1144.25</v>
      </c>
      <c r="BU600">
        <f t="shared" si="106"/>
        <v>0.11812057047859909</v>
      </c>
      <c r="BV600">
        <f t="shared" si="100"/>
        <v>1</v>
      </c>
      <c r="BW600" t="str">
        <f t="shared" si="118"/>
        <v/>
      </c>
      <c r="BX600" t="str">
        <f t="shared" si="101"/>
        <v/>
      </c>
      <c r="BY600" t="str">
        <f t="shared" si="107"/>
        <v/>
      </c>
      <c r="BZ600">
        <v>3.3181446430657764</v>
      </c>
      <c r="CA600" t="s">
        <v>4485</v>
      </c>
      <c r="CB600" s="200" t="s">
        <v>4485</v>
      </c>
      <c r="CC600" s="212">
        <v>45260</v>
      </c>
      <c r="CD600" s="49">
        <v>45260</v>
      </c>
      <c r="CE600" s="50">
        <v>2225.6999999999998</v>
      </c>
      <c r="CG600" s="81" cm="1">
        <f t="array" ref="CG600">INDEX($AW$466:$AW$918, ROWS($AW$466:$AW$918) - ROW() + ROW($AW$466))</f>
        <v>44963</v>
      </c>
      <c r="CH600" s="3" cm="1">
        <f t="array" ref="CH600">INDEX($AX$466:$AX$918, ROWS($AX$466:$AX$918) - ROW() + ROW($AX$466))</f>
        <v>44980</v>
      </c>
      <c r="CI600" s="78" cm="1">
        <f t="array" ref="CI600">INDEX($CE$466:$CE$918, ROWS($CE$466:$CE$918) - ROW() + ROW($CE$466))</f>
        <v>1859.7</v>
      </c>
      <c r="CK600">
        <f t="shared" si="113"/>
        <v>-1.525019857029386</v>
      </c>
      <c r="CL600">
        <f t="shared" si="102"/>
        <v>1</v>
      </c>
      <c r="CM600" t="str">
        <f t="shared" si="119"/>
        <v/>
      </c>
      <c r="CN600" t="str">
        <f t="shared" si="103"/>
        <v/>
      </c>
      <c r="CO600" t="str">
        <f t="shared" si="108"/>
        <v/>
      </c>
      <c r="CP600">
        <v>0.93958294295581457</v>
      </c>
      <c r="CQ600" t="s">
        <v>4485</v>
      </c>
      <c r="CR600" s="200" t="s">
        <v>4485</v>
      </c>
      <c r="CS600" s="212">
        <v>45260</v>
      </c>
      <c r="CT600" s="49">
        <v>45260</v>
      </c>
      <c r="CU600" s="53">
        <v>626.9</v>
      </c>
      <c r="CW600" s="81" cm="1">
        <f t="array" ref="CW600">INDEX($AW$466:$AW$918, ROWS($AW$466:$AW$918) - ROW() + ROW($AW$466))</f>
        <v>44963</v>
      </c>
      <c r="CX600" s="3" cm="1">
        <f t="array" ref="CX600">INDEX($AX$466:$AX$918, ROWS($AX$466:$AX$918) - ROW() + ROW($AX$466))</f>
        <v>44980</v>
      </c>
      <c r="CY600" s="78" cm="1">
        <f t="array" ref="CY600">INDEX($CU$466:$CU$918, ROWS($CU$466:$CU$918) - ROW() + ROW($CU$466))</f>
        <v>354.95</v>
      </c>
      <c r="DA600">
        <f t="shared" si="109"/>
        <v>-0.12661789532920334</v>
      </c>
      <c r="DB600">
        <f t="shared" si="104"/>
        <v>1</v>
      </c>
      <c r="DC600" t="str">
        <f t="shared" si="120"/>
        <v/>
      </c>
      <c r="DD600" t="str">
        <f t="shared" si="82"/>
        <v/>
      </c>
      <c r="DE600" t="str">
        <f t="shared" si="83"/>
        <v/>
      </c>
      <c r="DF600">
        <v>0.11315417256010674</v>
      </c>
      <c r="DG600" t="s">
        <v>4485</v>
      </c>
      <c r="DH600" s="200" t="s">
        <v>4485</v>
      </c>
      <c r="DI600" s="212">
        <v>45260</v>
      </c>
      <c r="DJ600" s="49">
        <v>45260</v>
      </c>
      <c r="DK600" s="53">
        <v>434.8</v>
      </c>
      <c r="DM600" s="81" cm="1">
        <f t="array" ref="DM600">INDEX($AW$466:$AW$918, ROWS($AW$466:$AW$918) - ROW() + ROW($AW$466))</f>
        <v>44963</v>
      </c>
      <c r="DN600" s="3" cm="1">
        <f t="array" ref="DN600">INDEX($AX$466:$AX$918, ROWS($AX$466:$AX$918) - ROW() + ROW($AX$466))</f>
        <v>44980</v>
      </c>
      <c r="DO600" s="78" cm="1">
        <f t="array" ref="DO600">INDEX($DK$466:$DK$918, ROWS($DK$466:$DK$918) - ROW() + ROW($DK$466))</f>
        <v>334.35</v>
      </c>
      <c r="DQ600">
        <f t="shared" si="110"/>
        <v>1.8118148599269321</v>
      </c>
      <c r="DR600">
        <f t="shared" si="105"/>
        <v>1</v>
      </c>
      <c r="DS600" t="str">
        <f t="shared" si="121"/>
        <v/>
      </c>
      <c r="DT600" t="str">
        <f t="shared" si="111"/>
        <v/>
      </c>
      <c r="DU600" t="str">
        <f t="shared" si="112"/>
        <v/>
      </c>
      <c r="DV600">
        <v>-0.46232085067036521</v>
      </c>
      <c r="DW600" t="s">
        <v>4485</v>
      </c>
      <c r="DX600" s="200" t="s">
        <v>4485</v>
      </c>
    </row>
    <row r="601" spans="1:128" ht="15.75" thickBot="1" x14ac:dyDescent="0.3">
      <c r="A601" s="42">
        <v>45259</v>
      </c>
      <c r="B601" s="35">
        <v>45260</v>
      </c>
      <c r="C601" s="36">
        <v>147.1</v>
      </c>
      <c r="E601" s="81" cm="1">
        <f t="array" ref="E601">INDEX($A$466:$A$918, ROWS($A$466:$A$918) - ROW() + ROW($A$466))</f>
        <v>44964</v>
      </c>
      <c r="F601" s="44" cm="1">
        <f t="array" ref="F601">INDEX($B$466:$B$918, ROWS($B$466:$B$918) - ROW() + ROW($B$466))</f>
        <v>44980</v>
      </c>
      <c r="G601" s="45" cm="1">
        <f t="array" ref="G601">INDEX($C$466:$C$918, ROWS($C$466:$C$918) - ROW() + ROW($C$466))</f>
        <v>159.94999999999999</v>
      </c>
      <c r="I601">
        <f t="shared" si="88"/>
        <v>0.43956043956043245</v>
      </c>
      <c r="J601">
        <f t="shared" si="84"/>
        <v>2</v>
      </c>
      <c r="K601" t="str">
        <f t="shared" si="114"/>
        <v/>
      </c>
      <c r="L601" t="str">
        <f t="shared" si="89"/>
        <v/>
      </c>
      <c r="M601" t="str">
        <f t="shared" si="90"/>
        <v/>
      </c>
      <c r="N601">
        <v>0.63151247237132935</v>
      </c>
      <c r="O601" t="s">
        <v>4485</v>
      </c>
      <c r="P601" s="200" t="s">
        <v>4485</v>
      </c>
      <c r="Q601" s="35">
        <v>45259</v>
      </c>
      <c r="R601" s="35">
        <v>45260</v>
      </c>
      <c r="S601" s="37">
        <v>37442.550000000003</v>
      </c>
      <c r="U601" s="81" cm="1">
        <f t="array" ref="U601">INDEX($Q$466:$Q$918, ROWS($Q$466:$Q$918) - ROW() + ROW($Q$466))</f>
        <v>44964</v>
      </c>
      <c r="V601" s="3" cm="1">
        <f t="array" ref="V601">INDEX($R$466:$R$918, ROWS($R$466:$R$918) - ROW() + ROW($R$466))</f>
        <v>44980</v>
      </c>
      <c r="W601" s="78" cm="1">
        <f t="array" ref="W601">INDEX($S$466:$S$918, ROWS($S$466:$S$918) - ROW() + ROW($S$466))</f>
        <v>39472.949999999997</v>
      </c>
      <c r="Y601">
        <f t="shared" si="91"/>
        <v>-0.16136885302915113</v>
      </c>
      <c r="Z601">
        <f t="shared" si="85"/>
        <v>2</v>
      </c>
      <c r="AA601" t="str">
        <f t="shared" si="115"/>
        <v/>
      </c>
      <c r="AB601" t="str">
        <f t="shared" si="92"/>
        <v/>
      </c>
      <c r="AC601" t="str">
        <f t="shared" si="93"/>
        <v/>
      </c>
      <c r="AD601">
        <v>-0.18353892391294083</v>
      </c>
      <c r="AE601" t="s">
        <v>4485</v>
      </c>
      <c r="AF601" s="200" t="s">
        <v>4485</v>
      </c>
      <c r="AG601" s="35">
        <v>45259</v>
      </c>
      <c r="AH601" s="35">
        <v>45260</v>
      </c>
      <c r="AI601" s="36">
        <v>257.55</v>
      </c>
      <c r="AK601" s="81" cm="1">
        <f t="array" ref="AK601">INDEX($AG$466:$AG$918, ROWS($AG$466:$AG$918) - ROW() + ROW($AG$466))</f>
        <v>44964</v>
      </c>
      <c r="AL601" s="3" cm="1">
        <f t="array" ref="AL601">INDEX($AH$466:$AH$918, ROWS($AH$466:$AH$918) - ROW() + ROW($AH$466))</f>
        <v>44980</v>
      </c>
      <c r="AM601" s="78" cm="1">
        <f t="array" ref="AM601">INDEX($AI$466:$AI$918, ROWS($AI$466:$AI$918) - ROW() + ROW($AI$466))</f>
        <v>166</v>
      </c>
      <c r="AO601">
        <f t="shared" si="94"/>
        <v>-0.47961630695444329</v>
      </c>
      <c r="AP601">
        <f t="shared" si="86"/>
        <v>2</v>
      </c>
      <c r="AQ601" t="str">
        <f t="shared" si="116"/>
        <v/>
      </c>
      <c r="AR601" t="str">
        <f t="shared" si="95"/>
        <v/>
      </c>
      <c r="AS601" t="str">
        <f t="shared" si="96"/>
        <v/>
      </c>
      <c r="AT601">
        <v>1.4778325123152805</v>
      </c>
      <c r="AU601" t="s">
        <v>4485</v>
      </c>
      <c r="AV601" s="200" t="s">
        <v>4485</v>
      </c>
      <c r="AW601" s="35">
        <v>45259</v>
      </c>
      <c r="AX601" s="35">
        <v>45260</v>
      </c>
      <c r="AY601" s="36">
        <v>141.15</v>
      </c>
      <c r="BA601" s="81" cm="1">
        <f t="array" ref="BA601">INDEX($AW$466:$AW$918, ROWS($AW$466:$AW$918) - ROW() + ROW($AW$466))</f>
        <v>44964</v>
      </c>
      <c r="BB601" s="3" cm="1">
        <f t="array" ref="BB601">INDEX($AX$466:$AX$918, ROWS($AX$466:$AX$918) - ROW() + ROW($AX$466))</f>
        <v>44980</v>
      </c>
      <c r="BC601" s="78" cm="1">
        <f t="array" ref="BC601">INDEX($AY$466:$AY$918, ROWS($AY$466:$AY$918) - ROW() + ROW($AY$466))</f>
        <v>94.3</v>
      </c>
      <c r="BE601">
        <f t="shared" si="97"/>
        <v>0</v>
      </c>
      <c r="BF601">
        <f t="shared" si="87"/>
        <v>2</v>
      </c>
      <c r="BG601" t="str">
        <f t="shared" si="117"/>
        <v/>
      </c>
      <c r="BH601" t="str">
        <f t="shared" si="98"/>
        <v/>
      </c>
      <c r="BI601" t="str">
        <f t="shared" si="99"/>
        <v/>
      </c>
      <c r="BJ601">
        <v>1.5089626303885433</v>
      </c>
      <c r="BK601" t="s">
        <v>4485</v>
      </c>
      <c r="BL601" s="200" t="s">
        <v>4485</v>
      </c>
      <c r="BM601" s="212">
        <v>45259</v>
      </c>
      <c r="BN601" s="49">
        <v>45260</v>
      </c>
      <c r="BO601" s="50">
        <v>1408.95</v>
      </c>
      <c r="BQ601" s="81" cm="1">
        <f t="array" ref="BQ601">INDEX($AW$466:$AW$918, ROWS($AW$466:$AW$918) - ROW() + ROW($AW$466))</f>
        <v>44964</v>
      </c>
      <c r="BR601" s="3" cm="1">
        <f t="array" ref="BR601">INDEX($AX$466:$AX$918, ROWS($AX$466:$AX$918) - ROW() + ROW($AX$466))</f>
        <v>44980</v>
      </c>
      <c r="BS601" s="78" cm="1">
        <f t="array" ref="BS601">INDEX($BO$466:$BO$918, ROWS($BO$466:$BO$918) - ROW() + ROW($BO$466))</f>
        <v>1134.8499999999999</v>
      </c>
      <c r="BU601">
        <f t="shared" si="106"/>
        <v>-0.82149879833953166</v>
      </c>
      <c r="BV601">
        <f t="shared" si="100"/>
        <v>2</v>
      </c>
      <c r="BW601" t="str">
        <f t="shared" si="118"/>
        <v/>
      </c>
      <c r="BX601" t="str">
        <f t="shared" si="101"/>
        <v/>
      </c>
      <c r="BY601" t="str">
        <f t="shared" si="107"/>
        <v/>
      </c>
      <c r="BZ601">
        <v>2.1146669682234589</v>
      </c>
      <c r="CA601" t="s">
        <v>4485</v>
      </c>
      <c r="CB601" s="200" t="s">
        <v>4485</v>
      </c>
      <c r="CC601" s="212">
        <v>45259</v>
      </c>
      <c r="CD601" s="49">
        <v>45260</v>
      </c>
      <c r="CE601" s="50">
        <v>2208.9</v>
      </c>
      <c r="CG601" s="81" cm="1">
        <f t="array" ref="CG601">INDEX($AW$466:$AW$918, ROWS($AW$466:$AW$918) - ROW() + ROW($AW$466))</f>
        <v>44964</v>
      </c>
      <c r="CH601" s="3" cm="1">
        <f t="array" ref="CH601">INDEX($AX$466:$AX$918, ROWS($AX$466:$AX$918) - ROW() + ROW($AX$466))</f>
        <v>44980</v>
      </c>
      <c r="CI601" s="78" cm="1">
        <f t="array" ref="CI601">INDEX($CE$466:$CE$918, ROWS($CE$466:$CE$918) - ROW() + ROW($CE$466))</f>
        <v>1917.25</v>
      </c>
      <c r="CK601">
        <f t="shared" si="113"/>
        <v>3.0945851481421709</v>
      </c>
      <c r="CL601">
        <f t="shared" si="102"/>
        <v>2</v>
      </c>
      <c r="CM601" t="str">
        <f t="shared" si="119"/>
        <v/>
      </c>
      <c r="CN601" t="str">
        <f t="shared" si="103"/>
        <v/>
      </c>
      <c r="CO601" t="str">
        <f t="shared" si="108"/>
        <v/>
      </c>
      <c r="CP601">
        <v>-1.7184682295534153</v>
      </c>
      <c r="CQ601" t="s">
        <v>4485</v>
      </c>
      <c r="CR601" s="200" t="s">
        <v>4485</v>
      </c>
      <c r="CS601" s="212">
        <v>45259</v>
      </c>
      <c r="CT601" s="49">
        <v>45260</v>
      </c>
      <c r="CU601" s="53">
        <v>637.5</v>
      </c>
      <c r="CW601" s="81" cm="1">
        <f t="array" ref="CW601">INDEX($AW$466:$AW$918, ROWS($AW$466:$AW$918) - ROW() + ROW($AW$466))</f>
        <v>44964</v>
      </c>
      <c r="CX601" s="3" cm="1">
        <f t="array" ref="CX601">INDEX($AX$466:$AX$918, ROWS($AX$466:$AX$918) - ROW() + ROW($AX$466))</f>
        <v>44980</v>
      </c>
      <c r="CY601" s="78" cm="1">
        <f t="array" ref="CY601">INDEX($CU$466:$CU$918, ROWS($CU$466:$CU$918) - ROW() + ROW($CU$466))</f>
        <v>357.8</v>
      </c>
      <c r="DA601">
        <f t="shared" si="109"/>
        <v>0.80292999013946276</v>
      </c>
      <c r="DB601">
        <f t="shared" si="104"/>
        <v>2</v>
      </c>
      <c r="DC601" t="str">
        <f t="shared" si="120"/>
        <v/>
      </c>
      <c r="DD601" t="str">
        <f t="shared" si="82"/>
        <v/>
      </c>
      <c r="DE601" t="str">
        <f t="shared" si="83"/>
        <v/>
      </c>
      <c r="DF601">
        <v>0.91833851370443642</v>
      </c>
      <c r="DG601" t="s">
        <v>4485</v>
      </c>
      <c r="DH601" s="200" t="s">
        <v>4485</v>
      </c>
      <c r="DI601" s="212">
        <v>45259</v>
      </c>
      <c r="DJ601" s="49">
        <v>45260</v>
      </c>
      <c r="DK601" s="53">
        <v>427.55</v>
      </c>
      <c r="DM601" s="81" cm="1">
        <f t="array" ref="DM601">INDEX($AW$466:$AW$918, ROWS($AW$466:$AW$918) - ROW() + ROW($AW$466))</f>
        <v>44964</v>
      </c>
      <c r="DN601" s="3" cm="1">
        <f t="array" ref="DN601">INDEX($AX$466:$AX$918, ROWS($AX$466:$AX$918) - ROW() + ROW($AX$466))</f>
        <v>44980</v>
      </c>
      <c r="DO601" s="78" cm="1">
        <f t="array" ref="DO601">INDEX($DK$466:$DK$918, ROWS($DK$466:$DK$918) - ROW() + ROW($DK$466))</f>
        <v>333.8</v>
      </c>
      <c r="DQ601">
        <f t="shared" si="110"/>
        <v>-0.16449828024525537</v>
      </c>
      <c r="DR601">
        <f t="shared" si="105"/>
        <v>2</v>
      </c>
      <c r="DS601" t="str">
        <f t="shared" si="121"/>
        <v/>
      </c>
      <c r="DT601" t="str">
        <f t="shared" si="111"/>
        <v/>
      </c>
      <c r="DU601" t="str">
        <f t="shared" si="112"/>
        <v/>
      </c>
      <c r="DV601">
        <v>4.5053413841151828</v>
      </c>
      <c r="DW601" t="s">
        <v>4485</v>
      </c>
      <c r="DX601" s="200" t="s">
        <v>4485</v>
      </c>
    </row>
    <row r="602" spans="1:128" ht="15.75" thickBot="1" x14ac:dyDescent="0.3">
      <c r="A602" s="42">
        <v>45258</v>
      </c>
      <c r="B602" s="35">
        <v>45260</v>
      </c>
      <c r="C602" s="36">
        <v>147.4</v>
      </c>
      <c r="E602" s="81" cm="1">
        <f t="array" ref="E602">INDEX($A$466:$A$918, ROWS($A$466:$A$918) - ROW() + ROW($A$466))</f>
        <v>44965</v>
      </c>
      <c r="F602" s="44" cm="1">
        <f t="array" ref="F602">INDEX($B$466:$B$918, ROWS($B$466:$B$918) - ROW() + ROW($B$466))</f>
        <v>44980</v>
      </c>
      <c r="G602" s="45" cm="1">
        <f t="array" ref="G602">INDEX($C$466:$C$918, ROWS($C$466:$C$918) - ROW() + ROW($C$466))</f>
        <v>160.1</v>
      </c>
      <c r="I602">
        <f t="shared" si="88"/>
        <v>9.3779306033138915E-2</v>
      </c>
      <c r="J602">
        <f t="shared" si="84"/>
        <v>3</v>
      </c>
      <c r="K602" t="str">
        <f t="shared" si="114"/>
        <v/>
      </c>
      <c r="L602" t="str">
        <f t="shared" si="89"/>
        <v/>
      </c>
      <c r="M602" t="str">
        <f t="shared" si="90"/>
        <v/>
      </c>
      <c r="N602">
        <v>0.28239723878256484</v>
      </c>
      <c r="O602" t="s">
        <v>4485</v>
      </c>
      <c r="P602" s="200" t="s">
        <v>4485</v>
      </c>
      <c r="Q602" s="35">
        <v>45258</v>
      </c>
      <c r="R602" s="35">
        <v>45260</v>
      </c>
      <c r="S602" s="37">
        <v>37653.949999999997</v>
      </c>
      <c r="U602" s="81" cm="1">
        <f t="array" ref="U602">INDEX($Q$466:$Q$918, ROWS($Q$466:$Q$918) - ROW() + ROW($Q$466))</f>
        <v>44965</v>
      </c>
      <c r="V602" s="3" cm="1">
        <f t="array" ref="V602">INDEX($R$466:$R$918, ROWS($R$466:$R$918) - ROW() + ROW($R$466))</f>
        <v>44980</v>
      </c>
      <c r="W602" s="78" cm="1">
        <f t="array" ref="W602">INDEX($S$466:$S$918, ROWS($S$466:$S$918) - ROW() + ROW($S$466))</f>
        <v>39318.449999999997</v>
      </c>
      <c r="Y602">
        <f t="shared" si="91"/>
        <v>-0.39140728017541132</v>
      </c>
      <c r="Z602">
        <f t="shared" si="85"/>
        <v>3</v>
      </c>
      <c r="AA602" t="str">
        <f t="shared" si="115"/>
        <v/>
      </c>
      <c r="AB602" t="str">
        <f t="shared" si="92"/>
        <v/>
      </c>
      <c r="AC602" t="str">
        <f t="shared" si="93"/>
        <v/>
      </c>
      <c r="AD602">
        <v>-0.26396592647225053</v>
      </c>
      <c r="AE602" t="s">
        <v>4485</v>
      </c>
      <c r="AF602" s="200" t="s">
        <v>4485</v>
      </c>
      <c r="AG602" s="35">
        <v>45258</v>
      </c>
      <c r="AH602" s="35">
        <v>45260</v>
      </c>
      <c r="AI602" s="36">
        <v>256.75</v>
      </c>
      <c r="AK602" s="81" cm="1">
        <f t="array" ref="AK602">INDEX($AG$466:$AG$918, ROWS($AG$466:$AG$918) - ROW() + ROW($AG$466))</f>
        <v>44965</v>
      </c>
      <c r="AL602" s="3" cm="1">
        <f t="array" ref="AL602">INDEX($AH$466:$AH$918, ROWS($AH$466:$AH$918) - ROW() + ROW($AH$466))</f>
        <v>44980</v>
      </c>
      <c r="AM602" s="78" cm="1">
        <f t="array" ref="AM602">INDEX($AI$466:$AI$918, ROWS($AI$466:$AI$918) - ROW() + ROW($AI$466))</f>
        <v>166.2</v>
      </c>
      <c r="AO602">
        <f t="shared" si="94"/>
        <v>0.12048192771083653</v>
      </c>
      <c r="AP602">
        <f t="shared" si="86"/>
        <v>3</v>
      </c>
      <c r="AQ602" t="str">
        <f t="shared" si="116"/>
        <v/>
      </c>
      <c r="AR602" t="str">
        <f t="shared" si="95"/>
        <v/>
      </c>
      <c r="AS602" t="str">
        <f t="shared" si="96"/>
        <v/>
      </c>
      <c r="AT602">
        <v>1.6181229773462782</v>
      </c>
      <c r="AU602" t="s">
        <v>4485</v>
      </c>
      <c r="AV602" s="200" t="s">
        <v>4485</v>
      </c>
      <c r="AW602" s="35">
        <v>45258</v>
      </c>
      <c r="AX602" s="35">
        <v>45260</v>
      </c>
      <c r="AY602" s="36">
        <v>141.65</v>
      </c>
      <c r="BA602" s="81" cm="1">
        <f t="array" ref="BA602">INDEX($AW$466:$AW$918, ROWS($AW$466:$AW$918) - ROW() + ROW($AW$466))</f>
        <v>44965</v>
      </c>
      <c r="BB602" s="3" cm="1">
        <f t="array" ref="BB602">INDEX($AX$466:$AX$918, ROWS($AX$466:$AX$918) - ROW() + ROW($AX$466))</f>
        <v>44980</v>
      </c>
      <c r="BC602" s="78" cm="1">
        <f t="array" ref="BC602">INDEX($AY$466:$AY$918, ROWS($AY$466:$AY$918) - ROW() + ROW($AY$466))</f>
        <v>95.85</v>
      </c>
      <c r="BE602">
        <f t="shared" si="97"/>
        <v>1.6436903499469746</v>
      </c>
      <c r="BF602">
        <f t="shared" si="87"/>
        <v>3</v>
      </c>
      <c r="BG602" t="str">
        <f t="shared" si="117"/>
        <v/>
      </c>
      <c r="BH602" t="str">
        <f t="shared" si="98"/>
        <v/>
      </c>
      <c r="BI602" t="str">
        <f t="shared" si="99"/>
        <v/>
      </c>
      <c r="BJ602">
        <v>-0.83139341536415023</v>
      </c>
      <c r="BK602" t="s">
        <v>4485</v>
      </c>
      <c r="BL602" s="200" t="s">
        <v>4485</v>
      </c>
      <c r="BM602" s="212">
        <v>45258</v>
      </c>
      <c r="BN602" s="49">
        <v>45260</v>
      </c>
      <c r="BO602" s="50">
        <v>1414.05</v>
      </c>
      <c r="BQ602" s="81" cm="1">
        <f t="array" ref="BQ602">INDEX($AW$466:$AW$918, ROWS($AW$466:$AW$918) - ROW() + ROW($AW$466))</f>
        <v>44965</v>
      </c>
      <c r="BR602" s="3" cm="1">
        <f t="array" ref="BR602">INDEX($AX$466:$AX$918, ROWS($AX$466:$AX$918) - ROW() + ROW($AX$466))</f>
        <v>44980</v>
      </c>
      <c r="BS602" s="78" cm="1">
        <f t="array" ref="BS602">INDEX($BO$466:$BO$918, ROWS($BO$466:$BO$918) - ROW() + ROW($BO$466))</f>
        <v>1166.75</v>
      </c>
      <c r="BU602">
        <f t="shared" si="106"/>
        <v>2.8109441776446307</v>
      </c>
      <c r="BV602">
        <f t="shared" si="100"/>
        <v>3</v>
      </c>
      <c r="BW602" t="str">
        <f t="shared" si="118"/>
        <v/>
      </c>
      <c r="BX602" t="str">
        <f t="shared" si="101"/>
        <v/>
      </c>
      <c r="BY602" t="str">
        <f t="shared" si="107"/>
        <v/>
      </c>
      <c r="BZ602">
        <v>6.6998892580287936</v>
      </c>
      <c r="CA602" t="s">
        <v>4485</v>
      </c>
      <c r="CB602" s="200" t="s">
        <v>4485</v>
      </c>
      <c r="CC602" s="212">
        <v>45258</v>
      </c>
      <c r="CD602" s="49">
        <v>45260</v>
      </c>
      <c r="CE602" s="50">
        <v>2211.8000000000002</v>
      </c>
      <c r="CG602" s="81" cm="1">
        <f t="array" ref="CG602">INDEX($AW$466:$AW$918, ROWS($AW$466:$AW$918) - ROW() + ROW($AW$466))</f>
        <v>44965</v>
      </c>
      <c r="CH602" s="3" cm="1">
        <f t="array" ref="CH602">INDEX($AX$466:$AX$918, ROWS($AX$466:$AX$918) - ROW() + ROW($AX$466))</f>
        <v>44980</v>
      </c>
      <c r="CI602" s="78" cm="1">
        <f t="array" ref="CI602">INDEX($CE$466:$CE$918, ROWS($CE$466:$CE$918) - ROW() + ROW($CE$466))</f>
        <v>1931.45</v>
      </c>
      <c r="CK602">
        <f t="shared" si="113"/>
        <v>0.7406441517798954</v>
      </c>
      <c r="CL602">
        <f t="shared" si="102"/>
        <v>3</v>
      </c>
      <c r="CM602" t="str">
        <f t="shared" si="119"/>
        <v/>
      </c>
      <c r="CN602" t="str">
        <f t="shared" si="103"/>
        <v/>
      </c>
      <c r="CO602" t="str">
        <f t="shared" si="108"/>
        <v/>
      </c>
      <c r="CP602">
        <v>2.9465731246627045</v>
      </c>
      <c r="CQ602" t="s">
        <v>4485</v>
      </c>
      <c r="CR602" s="200" t="s">
        <v>4485</v>
      </c>
      <c r="CS602" s="212">
        <v>45258</v>
      </c>
      <c r="CT602" s="49">
        <v>45260</v>
      </c>
      <c r="CU602" s="53">
        <v>629.29999999999995</v>
      </c>
      <c r="CW602" s="81" cm="1">
        <f t="array" ref="CW602">INDEX($AW$466:$AW$918, ROWS($AW$466:$AW$918) - ROW() + ROW($AW$466))</f>
        <v>44965</v>
      </c>
      <c r="CX602" s="3" cm="1">
        <f t="array" ref="CX602">INDEX($AX$466:$AX$918, ROWS($AX$466:$AX$918) - ROW() + ROW($AX$466))</f>
        <v>44980</v>
      </c>
      <c r="CY602" s="78" cm="1">
        <f t="array" ref="CY602">INDEX($CU$466:$CU$918, ROWS($CU$466:$CU$918) - ROW() + ROW($CU$466))</f>
        <v>361.85</v>
      </c>
      <c r="DA602">
        <f t="shared" si="109"/>
        <v>1.13191727221912</v>
      </c>
      <c r="DB602">
        <f t="shared" si="104"/>
        <v>3</v>
      </c>
      <c r="DC602" t="str">
        <f t="shared" si="120"/>
        <v/>
      </c>
      <c r="DD602" t="str">
        <f t="shared" si="82"/>
        <v/>
      </c>
      <c r="DE602" t="str">
        <f t="shared" si="83"/>
        <v/>
      </c>
      <c r="DF602">
        <v>0.88198236035280253</v>
      </c>
      <c r="DG602" t="s">
        <v>4485</v>
      </c>
      <c r="DH602" s="200" t="s">
        <v>4485</v>
      </c>
      <c r="DI602" s="212">
        <v>45258</v>
      </c>
      <c r="DJ602" s="49">
        <v>45260</v>
      </c>
      <c r="DK602" s="53">
        <v>424.7</v>
      </c>
      <c r="DM602" s="81" cm="1">
        <f t="array" ref="DM602">INDEX($AW$466:$AW$918, ROWS($AW$466:$AW$918) - ROW() + ROW($AW$466))</f>
        <v>44965</v>
      </c>
      <c r="DN602" s="3" cm="1">
        <f t="array" ref="DN602">INDEX($AX$466:$AX$918, ROWS($AX$466:$AX$918) - ROW() + ROW($AX$466))</f>
        <v>44980</v>
      </c>
      <c r="DO602" s="78" cm="1">
        <f t="array" ref="DO602">INDEX($DK$466:$DK$918, ROWS($DK$466:$DK$918) - ROW() + ROW($DK$466))</f>
        <v>335.45</v>
      </c>
      <c r="DQ602">
        <f t="shared" si="110"/>
        <v>0.49430796884361211</v>
      </c>
      <c r="DR602">
        <f t="shared" si="105"/>
        <v>3</v>
      </c>
      <c r="DS602" t="str">
        <f t="shared" si="121"/>
        <v/>
      </c>
      <c r="DT602" t="str">
        <f t="shared" si="111"/>
        <v/>
      </c>
      <c r="DU602" t="str">
        <f t="shared" si="112"/>
        <v/>
      </c>
      <c r="DV602">
        <v>3</v>
      </c>
      <c r="DW602" t="s">
        <v>4485</v>
      </c>
      <c r="DX602" s="200" t="s">
        <v>4485</v>
      </c>
    </row>
    <row r="603" spans="1:128" ht="15.75" thickBot="1" x14ac:dyDescent="0.3">
      <c r="A603" s="42">
        <v>45254</v>
      </c>
      <c r="B603" s="35">
        <v>45260</v>
      </c>
      <c r="C603" s="36">
        <v>145.80000000000001</v>
      </c>
      <c r="E603" s="81" cm="1">
        <f t="array" ref="E603">INDEX($A$466:$A$918, ROWS($A$466:$A$918) - ROW() + ROW($A$466))</f>
        <v>44966</v>
      </c>
      <c r="F603" s="44" cm="1">
        <f t="array" ref="F603">INDEX($B$466:$B$918, ROWS($B$466:$B$918) - ROW() + ROW($B$466))</f>
        <v>44980</v>
      </c>
      <c r="G603" s="45" cm="1">
        <f t="array" ref="G603">INDEX($C$466:$C$918, ROWS($C$466:$C$918) - ROW() + ROW($C$466))</f>
        <v>158.15</v>
      </c>
      <c r="I603">
        <f t="shared" si="88"/>
        <v>-1.2179887570268511</v>
      </c>
      <c r="J603">
        <f t="shared" si="84"/>
        <v>4</v>
      </c>
      <c r="K603">
        <f t="shared" si="114"/>
        <v>0.41269841269841628</v>
      </c>
      <c r="L603" t="str">
        <f t="shared" si="89"/>
        <v/>
      </c>
      <c r="M603" t="str">
        <f t="shared" si="90"/>
        <v/>
      </c>
      <c r="N603">
        <v>-1.5957446808510709</v>
      </c>
      <c r="O603">
        <v>0.51134547778843809</v>
      </c>
      <c r="P603" s="200" t="s">
        <v>4485</v>
      </c>
      <c r="Q603" s="35">
        <v>45254</v>
      </c>
      <c r="R603" s="35">
        <v>45260</v>
      </c>
      <c r="S603" s="37">
        <v>37521.9</v>
      </c>
      <c r="U603" s="81" cm="1">
        <f t="array" ref="U603">INDEX($Q$466:$Q$918, ROWS($Q$466:$Q$918) - ROW() + ROW($Q$466))</f>
        <v>44966</v>
      </c>
      <c r="V603" s="3" cm="1">
        <f t="array" ref="V603">INDEX($R$466:$R$918, ROWS($R$466:$R$918) - ROW() + ROW($R$466))</f>
        <v>44980</v>
      </c>
      <c r="W603" s="78" cm="1">
        <f t="array" ref="W603">INDEX($S$466:$S$918, ROWS($S$466:$S$918) - ROW() + ROW($S$466))</f>
        <v>38073.599999999999</v>
      </c>
      <c r="Y603">
        <f t="shared" si="91"/>
        <v>-3.1660708903835189</v>
      </c>
      <c r="Z603">
        <f t="shared" si="85"/>
        <v>4</v>
      </c>
      <c r="AA603">
        <f t="shared" si="115"/>
        <v>-5.4458488394184208</v>
      </c>
      <c r="AB603" t="str">
        <f t="shared" si="92"/>
        <v/>
      </c>
      <c r="AC603" t="str">
        <f t="shared" si="93"/>
        <v/>
      </c>
      <c r="AD603">
        <v>-3.536187763171593</v>
      </c>
      <c r="AE603">
        <v>-5.2241367902917579</v>
      </c>
      <c r="AF603" s="200" t="s">
        <v>4485</v>
      </c>
      <c r="AG603" s="35">
        <v>45254</v>
      </c>
      <c r="AH603" s="35">
        <v>45260</v>
      </c>
      <c r="AI603" s="36">
        <v>253.95</v>
      </c>
      <c r="AK603" s="81" cm="1">
        <f t="array" ref="AK603">INDEX($AG$466:$AG$918, ROWS($AG$466:$AG$918) - ROW() + ROW($AG$466))</f>
        <v>44966</v>
      </c>
      <c r="AL603" s="3" cm="1">
        <f t="array" ref="AL603">INDEX($AH$466:$AH$918, ROWS($AH$466:$AH$918) - ROW() + ROW($AH$466))</f>
        <v>44980</v>
      </c>
      <c r="AM603" s="78" cm="1">
        <f t="array" ref="AM603">INDEX($AI$466:$AI$918, ROWS($AI$466:$AI$918) - ROW() + ROW($AI$466))</f>
        <v>166.8</v>
      </c>
      <c r="AO603">
        <f t="shared" si="94"/>
        <v>0.36101083032492348</v>
      </c>
      <c r="AP603">
        <f t="shared" si="86"/>
        <v>4</v>
      </c>
      <c r="AQ603">
        <f t="shared" si="116"/>
        <v>-0.68472759749924228</v>
      </c>
      <c r="AR603" t="str">
        <f t="shared" si="95"/>
        <v/>
      </c>
      <c r="AS603" t="str">
        <f t="shared" si="96"/>
        <v/>
      </c>
      <c r="AT603">
        <v>0.47770700636942975</v>
      </c>
      <c r="AU603">
        <v>1.2299465240641774</v>
      </c>
      <c r="AV603" s="200" t="s">
        <v>4485</v>
      </c>
      <c r="AW603" s="35">
        <v>45254</v>
      </c>
      <c r="AX603" s="35">
        <v>45260</v>
      </c>
      <c r="AY603" s="36">
        <v>140.69999999999999</v>
      </c>
      <c r="BA603" s="81" cm="1">
        <f t="array" ref="BA603">INDEX($AW$466:$AW$918, ROWS($AW$466:$AW$918) - ROW() + ROW($AW$466))</f>
        <v>44966</v>
      </c>
      <c r="BB603" s="3" cm="1">
        <f t="array" ref="BB603">INDEX($AX$466:$AX$918, ROWS($AX$466:$AX$918) - ROW() + ROW($AX$466))</f>
        <v>44980</v>
      </c>
      <c r="BC603" s="78" cm="1">
        <f t="array" ref="BC603">INDEX($AY$466:$AY$918, ROWS($AY$466:$AY$918) - ROW() + ROW($AY$466))</f>
        <v>95.5</v>
      </c>
      <c r="BE603">
        <f t="shared" si="97"/>
        <v>-0.36515388628064094</v>
      </c>
      <c r="BF603">
        <f t="shared" si="87"/>
        <v>4</v>
      </c>
      <c r="BG603">
        <f t="shared" si="117"/>
        <v>2.7987082884822327</v>
      </c>
      <c r="BH603" t="str">
        <f t="shared" si="98"/>
        <v/>
      </c>
      <c r="BI603" t="str">
        <f t="shared" si="99"/>
        <v/>
      </c>
      <c r="BJ603">
        <v>-2.4480214621059688</v>
      </c>
      <c r="BK603">
        <v>3.6780953738684086</v>
      </c>
      <c r="BL603" s="200" t="s">
        <v>4485</v>
      </c>
      <c r="BM603" s="212">
        <v>45254</v>
      </c>
      <c r="BN603" s="49">
        <v>45260</v>
      </c>
      <c r="BO603" s="50">
        <v>1408.7</v>
      </c>
      <c r="BQ603" s="81" cm="1">
        <f t="array" ref="BQ603">INDEX($AW$466:$AW$918, ROWS($AW$466:$AW$918) - ROW() + ROW($AW$466))</f>
        <v>44966</v>
      </c>
      <c r="BR603" s="3" cm="1">
        <f t="array" ref="BR603">INDEX($AX$466:$AX$918, ROWS($AX$466:$AX$918) - ROW() + ROW($AX$466))</f>
        <v>44980</v>
      </c>
      <c r="BS603" s="78" cm="1">
        <f t="array" ref="BS603">INDEX($BO$466:$BO$918, ROWS($BO$466:$BO$918) - ROW() + ROW($BO$466))</f>
        <v>1182.0999999999999</v>
      </c>
      <c r="BU603">
        <f t="shared" si="106"/>
        <v>1.3156203128347896</v>
      </c>
      <c r="BV603">
        <f t="shared" si="100"/>
        <v>4</v>
      </c>
      <c r="BW603">
        <f t="shared" si="118"/>
        <v>6.1178688451007552</v>
      </c>
      <c r="BX603" t="str">
        <f t="shared" si="101"/>
        <v/>
      </c>
      <c r="BY603" t="str">
        <f t="shared" si="107"/>
        <v/>
      </c>
      <c r="BZ603">
        <v>5.9263103269330593</v>
      </c>
      <c r="CA603">
        <v>21.240199572344984</v>
      </c>
      <c r="CB603" s="200" t="s">
        <v>4485</v>
      </c>
      <c r="CC603" s="212">
        <v>45254</v>
      </c>
      <c r="CD603" s="49">
        <v>45260</v>
      </c>
      <c r="CE603" s="50">
        <v>2228.4</v>
      </c>
      <c r="CG603" s="81" cm="1">
        <f t="array" ref="CG603">INDEX($AW$466:$AW$918, ROWS($AW$466:$AW$918) - ROW() + ROW($AW$466))</f>
        <v>44966</v>
      </c>
      <c r="CH603" s="3" cm="1">
        <f t="array" ref="CH603">INDEX($AX$466:$AX$918, ROWS($AX$466:$AX$918) - ROW() + ROW($AX$466))</f>
        <v>44980</v>
      </c>
      <c r="CI603" s="78" cm="1">
        <f t="array" ref="CI603">INDEX($CE$466:$CE$918, ROWS($CE$466:$CE$918) - ROW() + ROW($CE$466))</f>
        <v>1947.55</v>
      </c>
      <c r="CK603">
        <f t="shared" si="113"/>
        <v>0.83357063346190219</v>
      </c>
      <c r="CL603">
        <f t="shared" si="102"/>
        <v>4</v>
      </c>
      <c r="CM603">
        <f t="shared" si="119"/>
        <v>3.7724790195817213</v>
      </c>
      <c r="CN603" t="str">
        <f t="shared" si="103"/>
        <v/>
      </c>
      <c r="CO603" t="str">
        <f t="shared" si="108"/>
        <v/>
      </c>
      <c r="CP603">
        <v>0.97766827427134051</v>
      </c>
      <c r="CQ603">
        <v>6.8565722686045492</v>
      </c>
      <c r="CR603" s="200" t="s">
        <v>4485</v>
      </c>
      <c r="CS603" s="212">
        <v>45254</v>
      </c>
      <c r="CT603" s="49">
        <v>45260</v>
      </c>
      <c r="CU603" s="53">
        <v>630.95000000000005</v>
      </c>
      <c r="CW603" s="81" cm="1">
        <f t="array" ref="CW603">INDEX($AW$466:$AW$918, ROWS($AW$466:$AW$918) - ROW() + ROW($AW$466))</f>
        <v>44966</v>
      </c>
      <c r="CX603" s="3" cm="1">
        <f t="array" ref="CX603">INDEX($AX$466:$AX$918, ROWS($AX$466:$AX$918) - ROW() + ROW($AX$466))</f>
        <v>44980</v>
      </c>
      <c r="CY603" s="78" cm="1">
        <f t="array" ref="CY603">INDEX($CU$466:$CU$918, ROWS($CU$466:$CU$918) - ROW() + ROW($CU$466))</f>
        <v>357.8</v>
      </c>
      <c r="DA603">
        <f t="shared" si="109"/>
        <v>-1.1192483073096617</v>
      </c>
      <c r="DB603">
        <f t="shared" si="104"/>
        <v>4</v>
      </c>
      <c r="DC603">
        <f t="shared" si="120"/>
        <v>0.56211354693648108</v>
      </c>
      <c r="DD603" t="str">
        <f t="shared" si="82"/>
        <v/>
      </c>
      <c r="DE603" t="str">
        <f t="shared" si="83"/>
        <v/>
      </c>
      <c r="DF603">
        <v>-0.99916736053289545</v>
      </c>
      <c r="DG603">
        <v>0.62059238363892488</v>
      </c>
      <c r="DH603" s="200" t="s">
        <v>4485</v>
      </c>
      <c r="DI603" s="212">
        <v>45254</v>
      </c>
      <c r="DJ603" s="49">
        <v>45260</v>
      </c>
      <c r="DK603" s="53">
        <v>409.9</v>
      </c>
      <c r="DM603" s="81" cm="1">
        <f t="array" ref="DM603">INDEX($AW$466:$AW$918, ROWS($AW$466:$AW$918) - ROW() + ROW($AW$466))</f>
        <v>44966</v>
      </c>
      <c r="DN603" s="3" cm="1">
        <f t="array" ref="DN603">INDEX($AX$466:$AX$918, ROWS($AX$466:$AX$918) - ROW() + ROW($AX$466))</f>
        <v>44980</v>
      </c>
      <c r="DO603" s="78" cm="1">
        <f t="array" ref="DO603">INDEX($DK$466:$DK$918, ROWS($DK$466:$DK$918) - ROW() + ROW($DK$466))</f>
        <v>335.25</v>
      </c>
      <c r="DQ603">
        <f t="shared" si="110"/>
        <v>-5.9621404084062794E-2</v>
      </c>
      <c r="DR603">
        <f t="shared" si="105"/>
        <v>4</v>
      </c>
      <c r="DS603">
        <f t="shared" si="121"/>
        <v>0.52473763118440786</v>
      </c>
      <c r="DT603" t="str">
        <f t="shared" si="111"/>
        <v/>
      </c>
      <c r="DU603" t="str">
        <f t="shared" si="112"/>
        <v/>
      </c>
      <c r="DV603">
        <v>-1.143473570658039</v>
      </c>
      <c r="DW603">
        <v>1.6640781007321945</v>
      </c>
      <c r="DX603" s="200" t="s">
        <v>4485</v>
      </c>
    </row>
    <row r="604" spans="1:128" ht="15.75" thickBot="1" x14ac:dyDescent="0.3">
      <c r="A604" s="42">
        <v>45253</v>
      </c>
      <c r="B604" s="35">
        <v>45260</v>
      </c>
      <c r="C604" s="36">
        <v>146.55000000000001</v>
      </c>
      <c r="E604" s="81" cm="1">
        <f t="array" ref="E604">INDEX($A$466:$A$918, ROWS($A$466:$A$918) - ROW() + ROW($A$466))</f>
        <v>44967</v>
      </c>
      <c r="F604" s="44" cm="1">
        <f t="array" ref="F604">INDEX($B$466:$B$918, ROWS($B$466:$B$918) - ROW() + ROW($B$466))</f>
        <v>44980</v>
      </c>
      <c r="G604" s="45" cm="1">
        <f t="array" ref="G604">INDEX($C$466:$C$918, ROWS($C$466:$C$918) - ROW() + ROW($C$466))</f>
        <v>160.4</v>
      </c>
      <c r="I604">
        <f t="shared" si="88"/>
        <v>1.422699968384445</v>
      </c>
      <c r="J604">
        <f t="shared" si="84"/>
        <v>5</v>
      </c>
      <c r="K604" t="str">
        <f t="shared" si="114"/>
        <v/>
      </c>
      <c r="L604" t="str">
        <f t="shared" si="89"/>
        <v/>
      </c>
      <c r="M604" t="str">
        <f t="shared" si="90"/>
        <v/>
      </c>
      <c r="N604">
        <v>1.7806041335453173</v>
      </c>
      <c r="O604" t="s">
        <v>4485</v>
      </c>
      <c r="P604" s="200" t="s">
        <v>4485</v>
      </c>
      <c r="Q604" s="35">
        <v>45253</v>
      </c>
      <c r="R604" s="35">
        <v>45260</v>
      </c>
      <c r="S604" s="37">
        <v>37776.6</v>
      </c>
      <c r="U604" s="81" cm="1">
        <f t="array" ref="U604">INDEX($Q$466:$Q$918, ROWS($Q$466:$Q$918) - ROW() + ROW($Q$466))</f>
        <v>44967</v>
      </c>
      <c r="V604" s="3" cm="1">
        <f t="array" ref="V604">INDEX($R$466:$R$918, ROWS($R$466:$R$918) - ROW() + ROW($R$466))</f>
        <v>44980</v>
      </c>
      <c r="W604" s="78" cm="1">
        <f t="array" ref="W604">INDEX($S$466:$S$918, ROWS($S$466:$S$918) - ROW() + ROW($S$466))</f>
        <v>38769.25</v>
      </c>
      <c r="Y604">
        <f t="shared" si="91"/>
        <v>1.8271190536224613</v>
      </c>
      <c r="Z604">
        <f t="shared" si="85"/>
        <v>5</v>
      </c>
      <c r="AA604" t="str">
        <f t="shared" si="115"/>
        <v/>
      </c>
      <c r="AB604" t="str">
        <f t="shared" si="92"/>
        <v/>
      </c>
      <c r="AC604" t="str">
        <f t="shared" si="93"/>
        <v/>
      </c>
      <c r="AD604">
        <v>2.1760978289074084</v>
      </c>
      <c r="AE604" t="s">
        <v>4485</v>
      </c>
      <c r="AF604" s="200" t="s">
        <v>4485</v>
      </c>
      <c r="AG604" s="35">
        <v>45253</v>
      </c>
      <c r="AH604" s="35">
        <v>45260</v>
      </c>
      <c r="AI604" s="36">
        <v>253.25</v>
      </c>
      <c r="AK604" s="81" cm="1">
        <f t="array" ref="AK604">INDEX($AG$466:$AG$918, ROWS($AG$466:$AG$918) - ROW() + ROW($AG$466))</f>
        <v>44967</v>
      </c>
      <c r="AL604" s="3" cm="1">
        <f t="array" ref="AL604">INDEX($AH$466:$AH$918, ROWS($AH$466:$AH$918) - ROW() + ROW($AH$466))</f>
        <v>44980</v>
      </c>
      <c r="AM604" s="78" cm="1">
        <f t="array" ref="AM604">INDEX($AI$466:$AI$918, ROWS($AI$466:$AI$918) - ROW() + ROW($AI$466))</f>
        <v>165.65</v>
      </c>
      <c r="AO604">
        <f t="shared" si="94"/>
        <v>-0.68944844124700577</v>
      </c>
      <c r="AP604">
        <f t="shared" si="86"/>
        <v>5</v>
      </c>
      <c r="AQ604" t="str">
        <f t="shared" si="116"/>
        <v/>
      </c>
      <c r="AR604" t="str">
        <f t="shared" si="95"/>
        <v/>
      </c>
      <c r="AS604" t="str">
        <f t="shared" si="96"/>
        <v/>
      </c>
      <c r="AT604">
        <v>-1.6376122556788286</v>
      </c>
      <c r="AU604" t="s">
        <v>4485</v>
      </c>
      <c r="AV604" s="200" t="s">
        <v>4485</v>
      </c>
      <c r="AW604" s="35">
        <v>45253</v>
      </c>
      <c r="AX604" s="35">
        <v>45260</v>
      </c>
      <c r="AY604" s="36">
        <v>139.94999999999999</v>
      </c>
      <c r="BA604" s="81" cm="1">
        <f t="array" ref="BA604">INDEX($AW$466:$AW$918, ROWS($AW$466:$AW$918) - ROW() + ROW($AW$466))</f>
        <v>44967</v>
      </c>
      <c r="BB604" s="3" cm="1">
        <f t="array" ref="BB604">INDEX($AX$466:$AX$918, ROWS($AX$466:$AX$918) - ROW() + ROW($AX$466))</f>
        <v>44980</v>
      </c>
      <c r="BC604" s="78" cm="1">
        <f t="array" ref="BC604">INDEX($AY$466:$AY$918, ROWS($AY$466:$AY$918) - ROW() + ROW($AY$466))</f>
        <v>96.4</v>
      </c>
      <c r="BE604">
        <f t="shared" si="97"/>
        <v>0.94240837696335666</v>
      </c>
      <c r="BF604">
        <f t="shared" si="87"/>
        <v>5</v>
      </c>
      <c r="BG604" t="str">
        <f t="shared" si="117"/>
        <v/>
      </c>
      <c r="BH604" t="str">
        <f t="shared" si="98"/>
        <v/>
      </c>
      <c r="BI604" t="str">
        <f t="shared" si="99"/>
        <v/>
      </c>
      <c r="BJ604">
        <v>-2.1691302853214132</v>
      </c>
      <c r="BK604" t="s">
        <v>4485</v>
      </c>
      <c r="BL604" s="200" t="s">
        <v>4485</v>
      </c>
      <c r="BM604" s="212">
        <v>45253</v>
      </c>
      <c r="BN604" s="49">
        <v>45260</v>
      </c>
      <c r="BO604" s="50">
        <v>1415.25</v>
      </c>
      <c r="BQ604" s="81" cm="1">
        <f t="array" ref="BQ604">INDEX($AW$466:$AW$918, ROWS($AW$466:$AW$918) - ROW() + ROW($AW$466))</f>
        <v>44967</v>
      </c>
      <c r="BR604" s="3" cm="1">
        <f t="array" ref="BR604">INDEX($AX$466:$AX$918, ROWS($AX$466:$AX$918) - ROW() + ROW($AX$466))</f>
        <v>44980</v>
      </c>
      <c r="BS604" s="78" cm="1">
        <f t="array" ref="BS604">INDEX($BO$466:$BO$918, ROWS($BO$466:$BO$918) - ROW() + ROW($BO$466))</f>
        <v>1186</v>
      </c>
      <c r="BU604">
        <f t="shared" si="106"/>
        <v>0.32992132645293049</v>
      </c>
      <c r="BV604">
        <f t="shared" si="100"/>
        <v>5</v>
      </c>
      <c r="BW604" t="str">
        <f t="shared" si="118"/>
        <v/>
      </c>
      <c r="BX604" t="str">
        <f t="shared" si="101"/>
        <v/>
      </c>
      <c r="BY604" t="str">
        <f t="shared" si="107"/>
        <v/>
      </c>
      <c r="BZ604">
        <v>3.0570252792474948</v>
      </c>
      <c r="CA604" t="s">
        <v>4485</v>
      </c>
      <c r="CB604" s="200" t="s">
        <v>4485</v>
      </c>
      <c r="CC604" s="212">
        <v>45253</v>
      </c>
      <c r="CD604" s="49">
        <v>45260</v>
      </c>
      <c r="CE604" s="50">
        <v>2185.4</v>
      </c>
      <c r="CG604" s="81" cm="1">
        <f t="array" ref="CG604">INDEX($AW$466:$AW$918, ROWS($AW$466:$AW$918) - ROW() + ROW($AW$466))</f>
        <v>44967</v>
      </c>
      <c r="CH604" s="3" cm="1">
        <f t="array" ref="CH604">INDEX($AX$466:$AX$918, ROWS($AX$466:$AX$918) - ROW() + ROW($AX$466))</f>
        <v>44980</v>
      </c>
      <c r="CI604" s="78" cm="1">
        <f t="array" ref="CI604">INDEX($CE$466:$CE$918, ROWS($CE$466:$CE$918) - ROW() + ROW($CE$466))</f>
        <v>1934.6</v>
      </c>
      <c r="CK604">
        <f t="shared" si="113"/>
        <v>-0.66493799902441764</v>
      </c>
      <c r="CL604">
        <f t="shared" si="102"/>
        <v>5</v>
      </c>
      <c r="CM604" t="str">
        <f t="shared" si="119"/>
        <v/>
      </c>
      <c r="CN604" t="str">
        <f t="shared" si="103"/>
        <v/>
      </c>
      <c r="CO604" t="str">
        <f t="shared" si="108"/>
        <v/>
      </c>
      <c r="CP604">
        <v>0.68007787151200039</v>
      </c>
      <c r="CQ604" t="s">
        <v>4485</v>
      </c>
      <c r="CR604" s="200" t="s">
        <v>4485</v>
      </c>
      <c r="CS604" s="212">
        <v>45253</v>
      </c>
      <c r="CT604" s="49">
        <v>45260</v>
      </c>
      <c r="CU604" s="53">
        <v>636.79999999999995</v>
      </c>
      <c r="CW604" s="81" cm="1">
        <f t="array" ref="CW604">INDEX($AW$466:$AW$918, ROWS($AW$466:$AW$918) - ROW() + ROW($AW$466))</f>
        <v>44967</v>
      </c>
      <c r="CX604" s="3" cm="1">
        <f t="array" ref="CX604">INDEX($AX$466:$AX$918, ROWS($AX$466:$AX$918) - ROW() + ROW($AX$466))</f>
        <v>44980</v>
      </c>
      <c r="CY604" s="78" cm="1">
        <f t="array" ref="CY604">INDEX($CU$466:$CU$918, ROWS($CU$466:$CU$918) - ROW() + ROW($CU$466))</f>
        <v>362.55</v>
      </c>
      <c r="DA604">
        <f t="shared" si="109"/>
        <v>1.3275572945779766</v>
      </c>
      <c r="DB604">
        <f t="shared" si="104"/>
        <v>5</v>
      </c>
      <c r="DC604" t="str">
        <f t="shared" si="120"/>
        <v/>
      </c>
      <c r="DD604" t="str">
        <f t="shared" si="82"/>
        <v/>
      </c>
      <c r="DE604" t="str">
        <f t="shared" si="83"/>
        <v/>
      </c>
      <c r="DF604">
        <v>1.3456686291000874</v>
      </c>
      <c r="DG604" t="s">
        <v>4485</v>
      </c>
      <c r="DH604" s="200" t="s">
        <v>4485</v>
      </c>
      <c r="DI604" s="212">
        <v>45253</v>
      </c>
      <c r="DJ604" s="49">
        <v>45260</v>
      </c>
      <c r="DK604" s="53">
        <v>412.55</v>
      </c>
      <c r="DM604" s="81" cm="1">
        <f t="array" ref="DM604">INDEX($AW$466:$AW$918, ROWS($AW$466:$AW$918) - ROW() + ROW($AW$466))</f>
        <v>44967</v>
      </c>
      <c r="DN604" s="3" cm="1">
        <f t="array" ref="DN604">INDEX($AX$466:$AX$918, ROWS($AX$466:$AX$918) - ROW() + ROW($AX$466))</f>
        <v>44980</v>
      </c>
      <c r="DO604" s="78" cm="1">
        <f t="array" ref="DO604">INDEX($DK$466:$DK$918, ROWS($DK$466:$DK$918) - ROW() + ROW($DK$466))</f>
        <v>334.3</v>
      </c>
      <c r="DQ604">
        <f t="shared" si="110"/>
        <v>-0.28337061894108534</v>
      </c>
      <c r="DR604">
        <f t="shared" si="105"/>
        <v>5</v>
      </c>
      <c r="DS604" t="str">
        <f t="shared" si="121"/>
        <v/>
      </c>
      <c r="DT604" t="str">
        <f t="shared" si="111"/>
        <v/>
      </c>
      <c r="DU604" t="str">
        <f t="shared" si="112"/>
        <v/>
      </c>
      <c r="DV604">
        <v>-2.4225229157573041</v>
      </c>
      <c r="DW604" t="s">
        <v>4485</v>
      </c>
      <c r="DX604" s="200" t="s">
        <v>4485</v>
      </c>
    </row>
    <row r="605" spans="1:128" ht="15.75" thickBot="1" x14ac:dyDescent="0.3">
      <c r="A605" s="42">
        <v>45252</v>
      </c>
      <c r="B605" s="35">
        <v>45260</v>
      </c>
      <c r="C605" s="36">
        <v>149.1</v>
      </c>
      <c r="E605" s="81" cm="1">
        <f t="array" ref="E605">INDEX($A$466:$A$918, ROWS($A$466:$A$918) - ROW() + ROW($A$466))</f>
        <v>44970</v>
      </c>
      <c r="F605" s="44" cm="1">
        <f t="array" ref="F605">INDEX($B$466:$B$918, ROWS($B$466:$B$918) - ROW() + ROW($B$466))</f>
        <v>44980</v>
      </c>
      <c r="G605" s="45" cm="1">
        <f t="array" ref="G605">INDEX($C$466:$C$918, ROWS($C$466:$C$918) - ROW() + ROW($C$466))</f>
        <v>134.85</v>
      </c>
      <c r="I605">
        <f t="shared" si="88"/>
        <v>-15.928927680798012</v>
      </c>
      <c r="J605">
        <f t="shared" si="84"/>
        <v>1</v>
      </c>
      <c r="K605" t="str">
        <f t="shared" si="114"/>
        <v/>
      </c>
      <c r="L605" t="str">
        <f t="shared" si="89"/>
        <v/>
      </c>
      <c r="M605" t="str">
        <f t="shared" si="90"/>
        <v/>
      </c>
      <c r="N605">
        <v>-15.713839425179636</v>
      </c>
      <c r="O605" t="s">
        <v>4485</v>
      </c>
      <c r="P605" s="200" t="s">
        <v>4485</v>
      </c>
      <c r="Q605" s="35">
        <v>45252</v>
      </c>
      <c r="R605" s="35">
        <v>45260</v>
      </c>
      <c r="S605" s="37">
        <v>37918.300000000003</v>
      </c>
      <c r="U605" s="81" cm="1">
        <f t="array" ref="U605">INDEX($Q$466:$Q$918, ROWS($Q$466:$Q$918) - ROW() + ROW($Q$466))</f>
        <v>44970</v>
      </c>
      <c r="V605" s="3" cm="1">
        <f t="array" ref="V605">INDEX($R$466:$R$918, ROWS($R$466:$R$918) - ROW() + ROW($R$466))</f>
        <v>44980</v>
      </c>
      <c r="W605" s="78" cm="1">
        <f t="array" ref="W605">INDEX($S$466:$S$918, ROWS($S$466:$S$918) - ROW() + ROW($S$466))</f>
        <v>38526.35</v>
      </c>
      <c r="Y605">
        <f t="shared" si="91"/>
        <v>-0.62652746700026818</v>
      </c>
      <c r="Z605">
        <f t="shared" si="85"/>
        <v>1</v>
      </c>
      <c r="AA605" t="str">
        <f t="shared" si="115"/>
        <v/>
      </c>
      <c r="AB605" t="str">
        <f t="shared" si="92"/>
        <v/>
      </c>
      <c r="AC605" t="str">
        <f t="shared" si="93"/>
        <v/>
      </c>
      <c r="AD605">
        <v>-0.84553268946170823</v>
      </c>
      <c r="AE605" t="s">
        <v>4485</v>
      </c>
      <c r="AF605" s="200" t="s">
        <v>4485</v>
      </c>
      <c r="AG605" s="35">
        <v>45252</v>
      </c>
      <c r="AH605" s="35">
        <v>45260</v>
      </c>
      <c r="AI605" s="36">
        <v>253.95</v>
      </c>
      <c r="AK605" s="81" cm="1">
        <f t="array" ref="AK605">INDEX($AG$466:$AG$918, ROWS($AG$466:$AG$918) - ROW() + ROW($AG$466))</f>
        <v>44970</v>
      </c>
      <c r="AL605" s="3" cm="1">
        <f t="array" ref="AL605">INDEX($AH$466:$AH$918, ROWS($AH$466:$AH$918) - ROW() + ROW($AH$466))</f>
        <v>44980</v>
      </c>
      <c r="AM605" s="78" cm="1">
        <f t="array" ref="AM605">INDEX($AI$466:$AI$918, ROWS($AI$466:$AI$918) - ROW() + ROW($AI$466))</f>
        <v>168.25</v>
      </c>
      <c r="AO605">
        <f t="shared" si="94"/>
        <v>1.5695744038635644</v>
      </c>
      <c r="AP605">
        <f t="shared" si="86"/>
        <v>1</v>
      </c>
      <c r="AQ605" t="str">
        <f t="shared" si="116"/>
        <v/>
      </c>
      <c r="AR605" t="str">
        <f t="shared" si="95"/>
        <v/>
      </c>
      <c r="AS605" t="str">
        <f t="shared" si="96"/>
        <v/>
      </c>
      <c r="AT605">
        <v>-1.1815252416756117</v>
      </c>
      <c r="AU605" t="s">
        <v>4485</v>
      </c>
      <c r="AV605" s="200" t="s">
        <v>4485</v>
      </c>
      <c r="AW605" s="35">
        <v>45252</v>
      </c>
      <c r="AX605" s="35">
        <v>45260</v>
      </c>
      <c r="AY605" s="36">
        <v>142.44999999999999</v>
      </c>
      <c r="BA605" s="81" cm="1">
        <f t="array" ref="BA605">INDEX($AW$466:$AW$918, ROWS($AW$466:$AW$918) - ROW() + ROW($AW$466))</f>
        <v>44970</v>
      </c>
      <c r="BB605" s="3" cm="1">
        <f t="array" ref="BB605">INDEX($AX$466:$AX$918, ROWS($AX$466:$AX$918) - ROW() + ROW($AX$466))</f>
        <v>44980</v>
      </c>
      <c r="BC605" s="78" cm="1">
        <f t="array" ref="BC605">INDEX($AY$466:$AY$918, ROWS($AY$466:$AY$918) - ROW() + ROW($AY$466))</f>
        <v>95.1</v>
      </c>
      <c r="BE605">
        <f t="shared" si="97"/>
        <v>-1.3485477178423353</v>
      </c>
      <c r="BF605">
        <f t="shared" si="87"/>
        <v>1</v>
      </c>
      <c r="BG605" t="str">
        <f t="shared" si="117"/>
        <v/>
      </c>
      <c r="BH605" t="str">
        <f t="shared" si="98"/>
        <v/>
      </c>
      <c r="BI605" t="str">
        <f t="shared" si="99"/>
        <v/>
      </c>
      <c r="BJ605">
        <v>-1.4406690326434519</v>
      </c>
      <c r="BK605" t="s">
        <v>4485</v>
      </c>
      <c r="BL605" s="200" t="s">
        <v>4485</v>
      </c>
      <c r="BM605" s="212">
        <v>45252</v>
      </c>
      <c r="BN605" s="49">
        <v>45260</v>
      </c>
      <c r="BO605" s="50">
        <v>1432.4</v>
      </c>
      <c r="BQ605" s="81" cm="1">
        <f t="array" ref="BQ605">INDEX($AW$466:$AW$918, ROWS($AW$466:$AW$918) - ROW() + ROW($AW$466))</f>
        <v>44970</v>
      </c>
      <c r="BR605" s="3" cm="1">
        <f t="array" ref="BR605">INDEX($AX$466:$AX$918, ROWS($AX$466:$AX$918) - ROW() + ROW($AX$466))</f>
        <v>44980</v>
      </c>
      <c r="BS605" s="78" cm="1">
        <f t="array" ref="BS605">INDEX($BO$466:$BO$918, ROWS($BO$466:$BO$918) - ROW() + ROW($BO$466))</f>
        <v>1179</v>
      </c>
      <c r="BU605">
        <f t="shared" si="106"/>
        <v>-0.5902192242833052</v>
      </c>
      <c r="BV605">
        <f t="shared" si="100"/>
        <v>1</v>
      </c>
      <c r="BW605" t="str">
        <f t="shared" si="118"/>
        <v/>
      </c>
      <c r="BX605" t="str">
        <f t="shared" si="101"/>
        <v/>
      </c>
      <c r="BY605" t="str">
        <f t="shared" si="107"/>
        <v/>
      </c>
      <c r="BZ605">
        <v>4.7537554668187869E-2</v>
      </c>
      <c r="CA605" t="s">
        <v>4485</v>
      </c>
      <c r="CB605" s="200" t="s">
        <v>4485</v>
      </c>
      <c r="CC605" s="212">
        <v>45252</v>
      </c>
      <c r="CD605" s="49">
        <v>45260</v>
      </c>
      <c r="CE605" s="50">
        <v>2162.4499999999998</v>
      </c>
      <c r="CG605" s="81" cm="1">
        <f t="array" ref="CG605">INDEX($AW$466:$AW$918, ROWS($AW$466:$AW$918) - ROW() + ROW($AW$466))</f>
        <v>44970</v>
      </c>
      <c r="CH605" s="3" cm="1">
        <f t="array" ref="CH605">INDEX($AX$466:$AX$918, ROWS($AX$466:$AX$918) - ROW() + ROW($AX$466))</f>
        <v>44980</v>
      </c>
      <c r="CI605" s="78" cm="1">
        <f t="array" ref="CI605">INDEX($CE$466:$CE$918, ROWS($CE$466:$CE$918) - ROW() + ROW($CE$466))</f>
        <v>1903.7</v>
      </c>
      <c r="CK605">
        <f t="shared" si="113"/>
        <v>-1.5972294014266444</v>
      </c>
      <c r="CL605">
        <f t="shared" si="102"/>
        <v>1</v>
      </c>
      <c r="CM605" t="str">
        <f t="shared" si="119"/>
        <v/>
      </c>
      <c r="CN605" t="str">
        <f t="shared" si="103"/>
        <v/>
      </c>
      <c r="CO605" t="str">
        <f t="shared" si="108"/>
        <v/>
      </c>
      <c r="CP605">
        <v>-0.5285275994534252</v>
      </c>
      <c r="CQ605" t="s">
        <v>4485</v>
      </c>
      <c r="CR605" s="200" t="s">
        <v>4485</v>
      </c>
      <c r="CS605" s="212">
        <v>45252</v>
      </c>
      <c r="CT605" s="49">
        <v>45260</v>
      </c>
      <c r="CU605" s="53">
        <v>633.29999999999995</v>
      </c>
      <c r="CW605" s="81" cm="1">
        <f t="array" ref="CW605">INDEX($AW$466:$AW$918, ROWS($AW$466:$AW$918) - ROW() + ROW($AW$466))</f>
        <v>44970</v>
      </c>
      <c r="CX605" s="3" cm="1">
        <f t="array" ref="CX605">INDEX($AX$466:$AX$918, ROWS($AX$466:$AX$918) - ROW() + ROW($AX$466))</f>
        <v>44980</v>
      </c>
      <c r="CY605" s="78" cm="1">
        <f t="array" ref="CY605">INDEX($CU$466:$CU$918, ROWS($CU$466:$CU$918) - ROW() + ROW($CU$466))</f>
        <v>358.2</v>
      </c>
      <c r="DA605">
        <f t="shared" si="109"/>
        <v>-1.1998345055854427</v>
      </c>
      <c r="DB605">
        <f t="shared" si="104"/>
        <v>1</v>
      </c>
      <c r="DC605" t="str">
        <f t="shared" si="120"/>
        <v/>
      </c>
      <c r="DD605" t="str">
        <f t="shared" si="82"/>
        <v/>
      </c>
      <c r="DE605" t="str">
        <f t="shared" si="83"/>
        <v/>
      </c>
      <c r="DF605">
        <v>-0.99585062240664535</v>
      </c>
      <c r="DG605" t="s">
        <v>4485</v>
      </c>
      <c r="DH605" s="200" t="s">
        <v>4485</v>
      </c>
      <c r="DI605" s="212">
        <v>45252</v>
      </c>
      <c r="DJ605" s="49">
        <v>45260</v>
      </c>
      <c r="DK605" s="53">
        <v>402.15</v>
      </c>
      <c r="DM605" s="81" cm="1">
        <f t="array" ref="DM605">INDEX($AW$466:$AW$918, ROWS($AW$466:$AW$918) - ROW() + ROW($AW$466))</f>
        <v>44970</v>
      </c>
      <c r="DN605" s="3" cm="1">
        <f t="array" ref="DN605">INDEX($AX$466:$AX$918, ROWS($AX$466:$AX$918) - ROW() + ROW($AX$466))</f>
        <v>44980</v>
      </c>
      <c r="DO605" s="78" cm="1">
        <f t="array" ref="DO605">INDEX($DK$466:$DK$918, ROWS($DK$466:$DK$918) - ROW() + ROW($DK$466))</f>
        <v>335.05</v>
      </c>
      <c r="DQ605">
        <f t="shared" si="110"/>
        <v>0.22434938677834282</v>
      </c>
      <c r="DR605">
        <f t="shared" si="105"/>
        <v>1</v>
      </c>
      <c r="DS605" t="str">
        <f t="shared" si="121"/>
        <v/>
      </c>
      <c r="DT605" t="str">
        <f t="shared" si="111"/>
        <v/>
      </c>
      <c r="DU605" t="str">
        <f t="shared" si="112"/>
        <v/>
      </c>
      <c r="DV605">
        <v>7.8058599865801783</v>
      </c>
      <c r="DW605" t="s">
        <v>4485</v>
      </c>
      <c r="DX605" s="200" t="s">
        <v>4485</v>
      </c>
    </row>
    <row r="606" spans="1:128" ht="15.75" thickBot="1" x14ac:dyDescent="0.3">
      <c r="A606" s="42">
        <v>45251</v>
      </c>
      <c r="B606" s="35">
        <v>45260</v>
      </c>
      <c r="C606" s="36">
        <v>151.15</v>
      </c>
      <c r="E606" s="81" cm="1">
        <f t="array" ref="E606">INDEX($A$466:$A$918, ROWS($A$466:$A$918) - ROW() + ROW($A$466))</f>
        <v>44971</v>
      </c>
      <c r="F606" s="44" cm="1">
        <f t="array" ref="F606">INDEX($B$466:$B$918, ROWS($B$466:$B$918) - ROW() + ROW($B$466))</f>
        <v>44980</v>
      </c>
      <c r="G606" s="45" cm="1">
        <f t="array" ref="G606">INDEX($C$466:$C$918, ROWS($C$466:$C$918) - ROW() + ROW($C$466))</f>
        <v>138.6</v>
      </c>
      <c r="I606">
        <f t="shared" si="88"/>
        <v>2.7808676307007789</v>
      </c>
      <c r="J606">
        <f t="shared" si="84"/>
        <v>2</v>
      </c>
      <c r="K606" t="str">
        <f t="shared" si="114"/>
        <v/>
      </c>
      <c r="L606" t="str">
        <f t="shared" si="89"/>
        <v/>
      </c>
      <c r="M606" t="str">
        <f t="shared" si="90"/>
        <v/>
      </c>
      <c r="N606">
        <v>2.3721275018532162</v>
      </c>
      <c r="O606" t="s">
        <v>4485</v>
      </c>
      <c r="P606" s="200" t="s">
        <v>4485</v>
      </c>
      <c r="Q606" s="35">
        <v>45251</v>
      </c>
      <c r="R606" s="35">
        <v>45260</v>
      </c>
      <c r="S606" s="37">
        <v>37818.300000000003</v>
      </c>
      <c r="U606" s="81" cm="1">
        <f t="array" ref="U606">INDEX($Q$466:$Q$918, ROWS($Q$466:$Q$918) - ROW() + ROW($Q$466))</f>
        <v>44971</v>
      </c>
      <c r="V606" s="3" cm="1">
        <f t="array" ref="V606">INDEX($R$466:$R$918, ROWS($R$466:$R$918) - ROW() + ROW($R$466))</f>
        <v>44980</v>
      </c>
      <c r="W606" s="78" cm="1">
        <f t="array" ref="W606">INDEX($S$466:$S$918, ROWS($S$466:$S$918) - ROW() + ROW($S$466))</f>
        <v>38463.25</v>
      </c>
      <c r="Y606">
        <f t="shared" si="91"/>
        <v>-0.16378400756884198</v>
      </c>
      <c r="Z606">
        <f t="shared" si="85"/>
        <v>2</v>
      </c>
      <c r="AA606" t="str">
        <f t="shared" si="115"/>
        <v/>
      </c>
      <c r="AB606" t="str">
        <f t="shared" si="92"/>
        <v/>
      </c>
      <c r="AC606" t="str">
        <f t="shared" si="93"/>
        <v/>
      </c>
      <c r="AD606">
        <v>-0.16134379489447104</v>
      </c>
      <c r="AE606" t="s">
        <v>4485</v>
      </c>
      <c r="AF606" s="200" t="s">
        <v>4485</v>
      </c>
      <c r="AG606" s="35">
        <v>45251</v>
      </c>
      <c r="AH606" s="35">
        <v>45260</v>
      </c>
      <c r="AI606" s="36">
        <v>250.25</v>
      </c>
      <c r="AK606" s="81" cm="1">
        <f t="array" ref="AK606">INDEX($AG$466:$AG$918, ROWS($AG$466:$AG$918) - ROW() + ROW($AG$466))</f>
        <v>44971</v>
      </c>
      <c r="AL606" s="3" cm="1">
        <f t="array" ref="AL606">INDEX($AH$466:$AH$918, ROWS($AH$466:$AH$918) - ROW() + ROW($AH$466))</f>
        <v>44980</v>
      </c>
      <c r="AM606" s="78" cm="1">
        <f t="array" ref="AM606">INDEX($AI$466:$AI$918, ROWS($AI$466:$AI$918) - ROW() + ROW($AI$466))</f>
        <v>166.55</v>
      </c>
      <c r="AO606">
        <f t="shared" si="94"/>
        <v>-1.0104011887072741</v>
      </c>
      <c r="AP606">
        <f t="shared" si="86"/>
        <v>2</v>
      </c>
      <c r="AQ606" t="str">
        <f t="shared" si="116"/>
        <v/>
      </c>
      <c r="AR606" t="str">
        <f t="shared" si="95"/>
        <v/>
      </c>
      <c r="AS606" t="str">
        <f t="shared" si="96"/>
        <v/>
      </c>
      <c r="AT606">
        <v>0.59782608695651862</v>
      </c>
      <c r="AU606" t="s">
        <v>4485</v>
      </c>
      <c r="AV606" s="200" t="s">
        <v>4485</v>
      </c>
      <c r="AW606" s="35">
        <v>45251</v>
      </c>
      <c r="AX606" s="35">
        <v>45260</v>
      </c>
      <c r="AY606" s="36">
        <v>143.44999999999999</v>
      </c>
      <c r="BA606" s="81" cm="1">
        <f t="array" ref="BA606">INDEX($AW$466:$AW$918, ROWS($AW$466:$AW$918) - ROW() + ROW($AW$466))</f>
        <v>44971</v>
      </c>
      <c r="BB606" s="3" cm="1">
        <f t="array" ref="BB606">INDEX($AX$466:$AX$918, ROWS($AX$466:$AX$918) - ROW() + ROW($AX$466))</f>
        <v>44980</v>
      </c>
      <c r="BC606" s="78" cm="1">
        <f t="array" ref="BC606">INDEX($AY$466:$AY$918, ROWS($AY$466:$AY$918) - ROW() + ROW($AY$466))</f>
        <v>95</v>
      </c>
      <c r="BE606">
        <f t="shared" si="97"/>
        <v>-0.10515247108306448</v>
      </c>
      <c r="BF606">
        <f t="shared" si="87"/>
        <v>2</v>
      </c>
      <c r="BG606" t="str">
        <f t="shared" si="117"/>
        <v/>
      </c>
      <c r="BH606" t="str">
        <f t="shared" si="98"/>
        <v/>
      </c>
      <c r="BI606" t="str">
        <f t="shared" si="99"/>
        <v/>
      </c>
      <c r="BJ606">
        <v>1.4260757959285535</v>
      </c>
      <c r="BK606" t="s">
        <v>4485</v>
      </c>
      <c r="BL606" s="200" t="s">
        <v>4485</v>
      </c>
      <c r="BM606" s="212">
        <v>45251</v>
      </c>
      <c r="BN606" s="49">
        <v>45260</v>
      </c>
      <c r="BO606" s="50">
        <v>1425.3</v>
      </c>
      <c r="BQ606" s="81" cm="1">
        <f t="array" ref="BQ606">INDEX($AW$466:$AW$918, ROWS($AW$466:$AW$918) - ROW() + ROW($AW$466))</f>
        <v>44971</v>
      </c>
      <c r="BR606" s="3" cm="1">
        <f t="array" ref="BR606">INDEX($AX$466:$AX$918, ROWS($AX$466:$AX$918) - ROW() + ROW($AX$466))</f>
        <v>44980</v>
      </c>
      <c r="BS606" s="78" cm="1">
        <f t="array" ref="BS606">INDEX($BO$466:$BO$918, ROWS($BO$466:$BO$918) - ROW() + ROW($BO$466))</f>
        <v>1164.45</v>
      </c>
      <c r="BU606">
        <f t="shared" si="106"/>
        <v>-1.2340966921119554</v>
      </c>
      <c r="BV606">
        <f t="shared" si="100"/>
        <v>2</v>
      </c>
      <c r="BW606" t="str">
        <f t="shared" si="118"/>
        <v/>
      </c>
      <c r="BX606" t="str">
        <f t="shared" si="101"/>
        <v/>
      </c>
      <c r="BY606" t="str">
        <f t="shared" si="107"/>
        <v/>
      </c>
      <c r="BZ606">
        <v>-4.4283949444074802</v>
      </c>
      <c r="CA606" t="s">
        <v>4485</v>
      </c>
      <c r="CB606" s="200" t="s">
        <v>4485</v>
      </c>
      <c r="CC606" s="212">
        <v>45251</v>
      </c>
      <c r="CD606" s="49">
        <v>45260</v>
      </c>
      <c r="CE606" s="50">
        <v>2214.4</v>
      </c>
      <c r="CG606" s="81" cm="1">
        <f t="array" ref="CG606">INDEX($AW$466:$AW$918, ROWS($AW$466:$AW$918) - ROW() + ROW($AW$466))</f>
        <v>44971</v>
      </c>
      <c r="CH606" s="3" cm="1">
        <f t="array" ref="CH606">INDEX($AX$466:$AX$918, ROWS($AX$466:$AX$918) - ROW() + ROW($AX$466))</f>
        <v>44980</v>
      </c>
      <c r="CI606" s="78" cm="1">
        <f t="array" ref="CI606">INDEX($CE$466:$CE$918, ROWS($CE$466:$CE$918) - ROW() + ROW($CE$466))</f>
        <v>1922.8</v>
      </c>
      <c r="CK606">
        <f t="shared" si="113"/>
        <v>1.0033093449598103</v>
      </c>
      <c r="CL606">
        <f t="shared" si="102"/>
        <v>2</v>
      </c>
      <c r="CM606" t="str">
        <f t="shared" si="119"/>
        <v/>
      </c>
      <c r="CN606" t="str">
        <f t="shared" si="103"/>
        <v/>
      </c>
      <c r="CO606" t="str">
        <f t="shared" si="108"/>
        <v/>
      </c>
      <c r="CP606">
        <v>-1.3762894614068715</v>
      </c>
      <c r="CQ606" t="s">
        <v>4485</v>
      </c>
      <c r="CR606" s="200" t="s">
        <v>4485</v>
      </c>
      <c r="CS606" s="212">
        <v>45251</v>
      </c>
      <c r="CT606" s="49">
        <v>45260</v>
      </c>
      <c r="CU606" s="53">
        <v>636.95000000000005</v>
      </c>
      <c r="CW606" s="81" cm="1">
        <f t="array" ref="CW606">INDEX($AW$466:$AW$918, ROWS($AW$466:$AW$918) - ROW() + ROW($AW$466))</f>
        <v>44971</v>
      </c>
      <c r="CX606" s="3" cm="1">
        <f t="array" ref="CX606">INDEX($AX$466:$AX$918, ROWS($AX$466:$AX$918) - ROW() + ROW($AX$466))</f>
        <v>44980</v>
      </c>
      <c r="CY606" s="78" cm="1">
        <f t="array" ref="CY606">INDEX($CU$466:$CU$918, ROWS($CU$466:$CU$918) - ROW() + ROW($CU$466))</f>
        <v>354.9</v>
      </c>
      <c r="DA606">
        <f t="shared" si="109"/>
        <v>-0.92127303182579878</v>
      </c>
      <c r="DB606">
        <f t="shared" si="104"/>
        <v>2</v>
      </c>
      <c r="DC606" t="str">
        <f t="shared" si="120"/>
        <v/>
      </c>
      <c r="DD606" t="str">
        <f t="shared" si="82"/>
        <v/>
      </c>
      <c r="DE606" t="str">
        <f t="shared" si="83"/>
        <v/>
      </c>
      <c r="DF606">
        <v>-1.1036602402905809</v>
      </c>
      <c r="DG606" t="s">
        <v>4485</v>
      </c>
      <c r="DH606" s="200" t="s">
        <v>4485</v>
      </c>
      <c r="DI606" s="212">
        <v>45251</v>
      </c>
      <c r="DJ606" s="49">
        <v>45260</v>
      </c>
      <c r="DK606" s="53">
        <v>388.75</v>
      </c>
      <c r="DM606" s="81" cm="1">
        <f t="array" ref="DM606">INDEX($AW$466:$AW$918, ROWS($AW$466:$AW$918) - ROW() + ROW($AW$466))</f>
        <v>44971</v>
      </c>
      <c r="DN606" s="3" cm="1">
        <f t="array" ref="DN606">INDEX($AX$466:$AX$918, ROWS($AX$466:$AX$918) - ROW() + ROW($AX$466))</f>
        <v>44980</v>
      </c>
      <c r="DO606" s="78" cm="1">
        <f t="array" ref="DO606">INDEX($DK$466:$DK$918, ROWS($DK$466:$DK$918) - ROW() + ROW($DK$466))</f>
        <v>332.25</v>
      </c>
      <c r="DQ606">
        <f t="shared" si="110"/>
        <v>-0.83569616475153286</v>
      </c>
      <c r="DR606">
        <f t="shared" si="105"/>
        <v>2</v>
      </c>
      <c r="DS606" t="str">
        <f t="shared" si="121"/>
        <v/>
      </c>
      <c r="DT606" t="str">
        <f t="shared" si="111"/>
        <v/>
      </c>
      <c r="DU606" t="str">
        <f t="shared" si="112"/>
        <v/>
      </c>
      <c r="DV606">
        <v>6.9709543568464776</v>
      </c>
      <c r="DW606" t="s">
        <v>4485</v>
      </c>
      <c r="DX606" s="200" t="s">
        <v>4485</v>
      </c>
    </row>
    <row r="607" spans="1:128" ht="15.75" thickBot="1" x14ac:dyDescent="0.3">
      <c r="A607" s="42">
        <v>45250</v>
      </c>
      <c r="B607" s="35">
        <v>45260</v>
      </c>
      <c r="C607" s="36">
        <v>150.85</v>
      </c>
      <c r="E607" s="81" cm="1">
        <f t="array" ref="E607">INDEX($A$466:$A$918, ROWS($A$466:$A$918) - ROW() + ROW($A$466))</f>
        <v>44972</v>
      </c>
      <c r="F607" s="44" cm="1">
        <f t="array" ref="F607">INDEX($B$466:$B$918, ROWS($B$466:$B$918) - ROW() + ROW($B$466))</f>
        <v>44980</v>
      </c>
      <c r="G607" s="45" cm="1">
        <f t="array" ref="G607">INDEX($C$466:$C$918, ROWS($C$466:$C$918) - ROW() + ROW($C$466))</f>
        <v>138.4</v>
      </c>
      <c r="I607">
        <f t="shared" si="88"/>
        <v>-0.1443001443001361</v>
      </c>
      <c r="J607">
        <f t="shared" si="84"/>
        <v>3</v>
      </c>
      <c r="K607" t="str">
        <f t="shared" si="114"/>
        <v/>
      </c>
      <c r="L607" t="str">
        <f t="shared" si="89"/>
        <v/>
      </c>
      <c r="M607" t="str">
        <f t="shared" si="90"/>
        <v/>
      </c>
      <c r="N607">
        <v>-0.18102824040550325</v>
      </c>
      <c r="O607" t="s">
        <v>4485</v>
      </c>
      <c r="P607" s="200" t="s">
        <v>4485</v>
      </c>
      <c r="Q607" s="35">
        <v>45250</v>
      </c>
      <c r="R607" s="35">
        <v>45260</v>
      </c>
      <c r="S607" s="37">
        <v>37634.25</v>
      </c>
      <c r="U607" s="81" cm="1">
        <f t="array" ref="U607">INDEX($Q$466:$Q$918, ROWS($Q$466:$Q$918) - ROW() + ROW($Q$466))</f>
        <v>44972</v>
      </c>
      <c r="V607" s="3" cm="1">
        <f t="array" ref="V607">INDEX($R$466:$R$918, ROWS($R$466:$R$918) - ROW() + ROW($R$466))</f>
        <v>44980</v>
      </c>
      <c r="W607" s="78" cm="1">
        <f t="array" ref="W607">INDEX($S$466:$S$918, ROWS($S$466:$S$918) - ROW() + ROW($S$466))</f>
        <v>38459.85</v>
      </c>
      <c r="Y607">
        <f t="shared" si="91"/>
        <v>-8.839606637508414E-3</v>
      </c>
      <c r="Z607">
        <f t="shared" si="85"/>
        <v>3</v>
      </c>
      <c r="AA607" t="str">
        <f t="shared" si="115"/>
        <v/>
      </c>
      <c r="AB607" t="str">
        <f t="shared" si="92"/>
        <v/>
      </c>
      <c r="AC607" t="str">
        <f t="shared" si="93"/>
        <v/>
      </c>
      <c r="AD607">
        <v>-4.7921408889406193E-2</v>
      </c>
      <c r="AE607" t="s">
        <v>4485</v>
      </c>
      <c r="AF607" s="200" t="s">
        <v>4485</v>
      </c>
      <c r="AG607" s="35">
        <v>45250</v>
      </c>
      <c r="AH607" s="35">
        <v>45260</v>
      </c>
      <c r="AI607" s="36">
        <v>251.25</v>
      </c>
      <c r="AK607" s="81" cm="1">
        <f t="array" ref="AK607">INDEX($AG$466:$AG$918, ROWS($AG$466:$AG$918) - ROW() + ROW($AG$466))</f>
        <v>44972</v>
      </c>
      <c r="AL607" s="3" cm="1">
        <f t="array" ref="AL607">INDEX($AH$466:$AH$918, ROWS($AH$466:$AH$918) - ROW() + ROW($AH$466))</f>
        <v>44980</v>
      </c>
      <c r="AM607" s="78" cm="1">
        <f t="array" ref="AM607">INDEX($AI$466:$AI$918, ROWS($AI$466:$AI$918) - ROW() + ROW($AI$466))</f>
        <v>165.9</v>
      </c>
      <c r="AO607">
        <f t="shared" si="94"/>
        <v>-0.39027319123386706</v>
      </c>
      <c r="AP607">
        <f t="shared" si="86"/>
        <v>3</v>
      </c>
      <c r="AQ607" t="str">
        <f t="shared" si="116"/>
        <v/>
      </c>
      <c r="AR607" t="str">
        <f t="shared" si="95"/>
        <v/>
      </c>
      <c r="AS607" t="str">
        <f t="shared" si="96"/>
        <v/>
      </c>
      <c r="AT607">
        <v>0.10804970286332634</v>
      </c>
      <c r="AU607" t="s">
        <v>4485</v>
      </c>
      <c r="AV607" s="200" t="s">
        <v>4485</v>
      </c>
      <c r="AW607" s="35">
        <v>45250</v>
      </c>
      <c r="AX607" s="35">
        <v>45260</v>
      </c>
      <c r="AY607" s="36">
        <v>144.1</v>
      </c>
      <c r="BA607" s="81" cm="1">
        <f t="array" ref="BA607">INDEX($AW$466:$AW$918, ROWS($AW$466:$AW$918) - ROW() + ROW($AW$466))</f>
        <v>44972</v>
      </c>
      <c r="BB607" s="3" cm="1">
        <f t="array" ref="BB607">INDEX($AX$466:$AX$918, ROWS($AX$466:$AX$918) - ROW() + ROW($AX$466))</f>
        <v>44980</v>
      </c>
      <c r="BC607" s="78" cm="1">
        <f t="array" ref="BC607">INDEX($AY$466:$AY$918, ROWS($AY$466:$AY$918) - ROW() + ROW($AY$466))</f>
        <v>94.8</v>
      </c>
      <c r="BE607">
        <f t="shared" si="97"/>
        <v>-0.21052631578947667</v>
      </c>
      <c r="BF607">
        <f t="shared" si="87"/>
        <v>3</v>
      </c>
      <c r="BG607" t="str">
        <f t="shared" si="117"/>
        <v/>
      </c>
      <c r="BH607" t="str">
        <f t="shared" si="98"/>
        <v/>
      </c>
      <c r="BI607" t="str">
        <f t="shared" si="99"/>
        <v/>
      </c>
      <c r="BJ607">
        <v>-1.8946184400154695</v>
      </c>
      <c r="BK607" t="s">
        <v>4485</v>
      </c>
      <c r="BL607" s="200" t="s">
        <v>4485</v>
      </c>
      <c r="BM607" s="212">
        <v>45250</v>
      </c>
      <c r="BN607" s="49">
        <v>45260</v>
      </c>
      <c r="BO607" s="50">
        <v>1390.1</v>
      </c>
      <c r="BQ607" s="81" cm="1">
        <f t="array" ref="BQ607">INDEX($AW$466:$AW$918, ROWS($AW$466:$AW$918) - ROW() + ROW($AW$466))</f>
        <v>44972</v>
      </c>
      <c r="BR607" s="3" cm="1">
        <f t="array" ref="BR607">INDEX($AX$466:$AX$918, ROWS($AX$466:$AX$918) - ROW() + ROW($AX$466))</f>
        <v>44980</v>
      </c>
      <c r="BS607" s="78" cm="1">
        <f t="array" ref="BS607">INDEX($BO$466:$BO$918, ROWS($BO$466:$BO$918) - ROW() + ROW($BO$466))</f>
        <v>1180.75</v>
      </c>
      <c r="BU607">
        <f t="shared" si="106"/>
        <v>1.3998024818583841</v>
      </c>
      <c r="BV607">
        <f t="shared" si="100"/>
        <v>3</v>
      </c>
      <c r="BW607" t="str">
        <f t="shared" si="118"/>
        <v/>
      </c>
      <c r="BX607" t="str">
        <f t="shared" si="101"/>
        <v/>
      </c>
      <c r="BY607" t="str">
        <f t="shared" si="107"/>
        <v/>
      </c>
      <c r="BZ607">
        <v>-1.2727453514964768</v>
      </c>
      <c r="CA607" t="s">
        <v>4485</v>
      </c>
      <c r="CB607" s="200" t="s">
        <v>4485</v>
      </c>
      <c r="CC607" s="212">
        <v>45250</v>
      </c>
      <c r="CD607" s="49">
        <v>45260</v>
      </c>
      <c r="CE607" s="50">
        <v>2205.15</v>
      </c>
      <c r="CG607" s="81" cm="1">
        <f t="array" ref="CG607">INDEX($AW$466:$AW$918, ROWS($AW$466:$AW$918) - ROW() + ROW($AW$466))</f>
        <v>44972</v>
      </c>
      <c r="CH607" s="3" cm="1">
        <f t="array" ref="CH607">INDEX($AX$466:$AX$918, ROWS($AX$466:$AX$918) - ROW() + ROW($AX$466))</f>
        <v>44980</v>
      </c>
      <c r="CI607" s="78" cm="1">
        <f t="array" ref="CI607">INDEX($CE$466:$CE$918, ROWS($CE$466:$CE$918) - ROW() + ROW($CE$466))</f>
        <v>1933.85</v>
      </c>
      <c r="CK607">
        <f t="shared" si="113"/>
        <v>0.57468275431661919</v>
      </c>
      <c r="CL607">
        <f t="shared" si="102"/>
        <v>3</v>
      </c>
      <c r="CM607" t="str">
        <f t="shared" si="119"/>
        <v/>
      </c>
      <c r="CN607" t="str">
        <f t="shared" si="103"/>
        <v/>
      </c>
      <c r="CO607" t="str">
        <f t="shared" si="108"/>
        <v/>
      </c>
      <c r="CP607">
        <v>0.93558644976478689</v>
      </c>
      <c r="CQ607" t="s">
        <v>4485</v>
      </c>
      <c r="CR607" s="200" t="s">
        <v>4485</v>
      </c>
      <c r="CS607" s="212">
        <v>45250</v>
      </c>
      <c r="CT607" s="49">
        <v>45260</v>
      </c>
      <c r="CU607" s="53">
        <v>628.95000000000005</v>
      </c>
      <c r="CW607" s="81" cm="1">
        <f t="array" ref="CW607">INDEX($AW$466:$AW$918, ROWS($AW$466:$AW$918) - ROW() + ROW($AW$466))</f>
        <v>44972</v>
      </c>
      <c r="CX607" s="3" cm="1">
        <f t="array" ref="CX607">INDEX($AX$466:$AX$918, ROWS($AX$466:$AX$918) - ROW() + ROW($AX$466))</f>
        <v>44980</v>
      </c>
      <c r="CY607" s="78" cm="1">
        <f t="array" ref="CY607">INDEX($CU$466:$CU$918, ROWS($CU$466:$CU$918) - ROW() + ROW($CU$466))</f>
        <v>361.1</v>
      </c>
      <c r="DA607">
        <f t="shared" si="109"/>
        <v>1.7469709777402216</v>
      </c>
      <c r="DB607">
        <f t="shared" si="104"/>
        <v>3</v>
      </c>
      <c r="DC607" t="str">
        <f t="shared" si="120"/>
        <v/>
      </c>
      <c r="DD607" t="str">
        <f t="shared" si="82"/>
        <v/>
      </c>
      <c r="DE607" t="str">
        <f t="shared" si="83"/>
        <v/>
      </c>
      <c r="DF607">
        <v>1.9918067523661567</v>
      </c>
      <c r="DG607" t="s">
        <v>4485</v>
      </c>
      <c r="DH607" s="200" t="s">
        <v>4485</v>
      </c>
      <c r="DI607" s="212">
        <v>45250</v>
      </c>
      <c r="DJ607" s="49">
        <v>45260</v>
      </c>
      <c r="DK607" s="53">
        <v>392.35</v>
      </c>
      <c r="DM607" s="81" cm="1">
        <f t="array" ref="DM607">INDEX($AW$466:$AW$918, ROWS($AW$466:$AW$918) - ROW() + ROW($AW$466))</f>
        <v>44972</v>
      </c>
      <c r="DN607" s="3" cm="1">
        <f t="array" ref="DN607">INDEX($AX$466:$AX$918, ROWS($AX$466:$AX$918) - ROW() + ROW($AX$466))</f>
        <v>44980</v>
      </c>
      <c r="DO607" s="78" cm="1">
        <f t="array" ref="DO607">INDEX($DK$466:$DK$918, ROWS($DK$466:$DK$918) - ROW() + ROW($DK$466))</f>
        <v>332.3</v>
      </c>
      <c r="DQ607">
        <f t="shared" si="110"/>
        <v>1.5048908954104248E-2</v>
      </c>
      <c r="DR607">
        <f t="shared" si="105"/>
        <v>3</v>
      </c>
      <c r="DS607" t="str">
        <f t="shared" si="121"/>
        <v/>
      </c>
      <c r="DT607" t="str">
        <f t="shared" si="111"/>
        <v/>
      </c>
      <c r="DU607" t="str">
        <f t="shared" si="112"/>
        <v/>
      </c>
      <c r="DV607">
        <v>-3.840186190845619</v>
      </c>
      <c r="DW607" t="s">
        <v>4485</v>
      </c>
      <c r="DX607" s="200" t="s">
        <v>4485</v>
      </c>
    </row>
    <row r="608" spans="1:128" ht="15.75" thickBot="1" x14ac:dyDescent="0.3">
      <c r="A608" s="42">
        <v>45247</v>
      </c>
      <c r="B608" s="35">
        <v>45260</v>
      </c>
      <c r="C608" s="36">
        <v>147.6</v>
      </c>
      <c r="E608" s="81" cm="1">
        <f t="array" ref="E608">INDEX($A$466:$A$918, ROWS($A$466:$A$918) - ROW() + ROW($A$466))</f>
        <v>44973</v>
      </c>
      <c r="F608" s="44" cm="1">
        <f t="array" ref="F608">INDEX($B$466:$B$918, ROWS($B$466:$B$918) - ROW() + ROW($B$466))</f>
        <v>44980</v>
      </c>
      <c r="G608" s="45" cm="1">
        <f t="array" ref="G608">INDEX($C$466:$C$918, ROWS($C$466:$C$918) - ROW() + ROW($C$466))</f>
        <v>141.25</v>
      </c>
      <c r="I608">
        <f t="shared" si="88"/>
        <v>2.0592485549132906</v>
      </c>
      <c r="J608">
        <f t="shared" si="84"/>
        <v>4</v>
      </c>
      <c r="K608">
        <f t="shared" si="114"/>
        <v>-10.686057540309836</v>
      </c>
      <c r="L608" t="str">
        <f t="shared" si="89"/>
        <v/>
      </c>
      <c r="M608" t="str">
        <f t="shared" si="90"/>
        <v/>
      </c>
      <c r="N608">
        <v>2.4301777294160281</v>
      </c>
      <c r="O608">
        <v>-10.206677265500803</v>
      </c>
      <c r="P608" s="200" t="s">
        <v>4485</v>
      </c>
      <c r="Q608" s="35">
        <v>45247</v>
      </c>
      <c r="R608" s="35">
        <v>45260</v>
      </c>
      <c r="S608" s="37">
        <v>37665.4</v>
      </c>
      <c r="U608" s="81" cm="1">
        <f t="array" ref="U608">INDEX($Q$466:$Q$918, ROWS($Q$466:$Q$918) - ROW() + ROW($Q$466))</f>
        <v>44973</v>
      </c>
      <c r="V608" s="3" cm="1">
        <f t="array" ref="V608">INDEX($R$466:$R$918, ROWS($R$466:$R$918) - ROW() + ROW($R$466))</f>
        <v>44980</v>
      </c>
      <c r="W608" s="78" cm="1">
        <f t="array" ref="W608">INDEX($S$466:$S$918, ROWS($S$466:$S$918) - ROW() + ROW($S$466))</f>
        <v>38812.949999999997</v>
      </c>
      <c r="Y608">
        <f t="shared" si="91"/>
        <v>0.91810030460336844</v>
      </c>
      <c r="Z608">
        <f t="shared" si="85"/>
        <v>4</v>
      </c>
      <c r="AA608">
        <f t="shared" si="115"/>
        <v>1.9418967473524926</v>
      </c>
      <c r="AB608" t="str">
        <f t="shared" si="92"/>
        <v/>
      </c>
      <c r="AC608" t="str">
        <f t="shared" si="93"/>
        <v/>
      </c>
      <c r="AD608">
        <v>0.91263699326172931</v>
      </c>
      <c r="AE608">
        <v>2.0229108683711772</v>
      </c>
      <c r="AF608" s="200" t="s">
        <v>4485</v>
      </c>
      <c r="AG608" s="35">
        <v>45247</v>
      </c>
      <c r="AH608" s="35">
        <v>45260</v>
      </c>
      <c r="AI608" s="36">
        <v>252.05</v>
      </c>
      <c r="AK608" s="81" cm="1">
        <f t="array" ref="AK608">INDEX($AG$466:$AG$918, ROWS($AG$466:$AG$918) - ROW() + ROW($AG$466))</f>
        <v>44973</v>
      </c>
      <c r="AL608" s="3" cm="1">
        <f t="array" ref="AL608">INDEX($AH$466:$AH$918, ROWS($AH$466:$AH$918) - ROW() + ROW($AH$466))</f>
        <v>44980</v>
      </c>
      <c r="AM608" s="78" cm="1">
        <f t="array" ref="AM608">INDEX($AI$466:$AI$918, ROWS($AI$466:$AI$918) - ROW() + ROW($AI$466))</f>
        <v>167.55</v>
      </c>
      <c r="AO608">
        <f t="shared" si="94"/>
        <v>0.99457504520795992</v>
      </c>
      <c r="AP608">
        <f t="shared" si="86"/>
        <v>4</v>
      </c>
      <c r="AQ608">
        <f t="shared" si="116"/>
        <v>0.44964028776978415</v>
      </c>
      <c r="AR608" t="str">
        <f t="shared" si="95"/>
        <v/>
      </c>
      <c r="AS608" t="str">
        <f t="shared" si="96"/>
        <v/>
      </c>
      <c r="AT608">
        <v>0.86346465191580912</v>
      </c>
      <c r="AU608">
        <v>-1.2678288431061837</v>
      </c>
      <c r="AV608" s="200" t="s">
        <v>4485</v>
      </c>
      <c r="AW608" s="35">
        <v>45247</v>
      </c>
      <c r="AX608" s="35">
        <v>45260</v>
      </c>
      <c r="AY608" s="36">
        <v>146.75</v>
      </c>
      <c r="BA608" s="81" cm="1">
        <f t="array" ref="BA608">INDEX($AW$466:$AW$918, ROWS($AW$466:$AW$918) - ROW() + ROW($AW$466))</f>
        <v>44973</v>
      </c>
      <c r="BB608" s="3" cm="1">
        <f t="array" ref="BB608">INDEX($AX$466:$AX$918, ROWS($AX$466:$AX$918) - ROW() + ROW($AX$466))</f>
        <v>44980</v>
      </c>
      <c r="BC608" s="78" cm="1">
        <f t="array" ref="BC608">INDEX($AY$466:$AY$918, ROWS($AY$466:$AY$918) - ROW() + ROW($AY$466))</f>
        <v>98.1</v>
      </c>
      <c r="BE608">
        <f t="shared" si="97"/>
        <v>3.4810126582278453</v>
      </c>
      <c r="BF608">
        <f t="shared" si="87"/>
        <v>4</v>
      </c>
      <c r="BG608">
        <f t="shared" si="117"/>
        <v>2.7225130890052296</v>
      </c>
      <c r="BH608" t="str">
        <f t="shared" si="98"/>
        <v/>
      </c>
      <c r="BI608" t="str">
        <f t="shared" si="99"/>
        <v/>
      </c>
      <c r="BJ608">
        <v>0.74525259763526275</v>
      </c>
      <c r="BK608">
        <v>-3.341354417325535</v>
      </c>
      <c r="BL608" s="200" t="s">
        <v>4485</v>
      </c>
      <c r="BM608" s="212">
        <v>45247</v>
      </c>
      <c r="BN608" s="49">
        <v>45260</v>
      </c>
      <c r="BO608" s="50">
        <v>1415.9</v>
      </c>
      <c r="BQ608" s="81" cm="1">
        <f t="array" ref="BQ608">INDEX($AW$466:$AW$918, ROWS($AW$466:$AW$918) - ROW() + ROW($AW$466))</f>
        <v>44973</v>
      </c>
      <c r="BR608" s="3" cm="1">
        <f t="array" ref="BR608">INDEX($AX$466:$AX$918, ROWS($AX$466:$AX$918) - ROW() + ROW($AX$466))</f>
        <v>44980</v>
      </c>
      <c r="BS608" s="78" cm="1">
        <f t="array" ref="BS608">INDEX($BO$466:$BO$918, ROWS($BO$466:$BO$918) - ROW() + ROW($BO$466))</f>
        <v>1175.55</v>
      </c>
      <c r="BU608">
        <f t="shared" si="106"/>
        <v>-0.44039805208554272</v>
      </c>
      <c r="BV608">
        <f t="shared" si="100"/>
        <v>4</v>
      </c>
      <c r="BW608">
        <f t="shared" si="118"/>
        <v>-0.55409863801708437</v>
      </c>
      <c r="BX608" t="str">
        <f t="shared" si="101"/>
        <v/>
      </c>
      <c r="BY608" t="str">
        <f t="shared" si="107"/>
        <v/>
      </c>
      <c r="BZ608">
        <v>0.71507704703394326</v>
      </c>
      <c r="CA608">
        <v>-2.0184205369390575</v>
      </c>
      <c r="CB608" s="200" t="s">
        <v>4485</v>
      </c>
      <c r="CC608" s="212">
        <v>45247</v>
      </c>
      <c r="CD608" s="49">
        <v>45260</v>
      </c>
      <c r="CE608" s="50">
        <v>2210.5500000000002</v>
      </c>
      <c r="CG608" s="81" cm="1">
        <f t="array" ref="CG608">INDEX($AW$466:$AW$918, ROWS($AW$466:$AW$918) - ROW() + ROW($AW$466))</f>
        <v>44973</v>
      </c>
      <c r="CH608" s="3" cm="1">
        <f t="array" ref="CH608">INDEX($AX$466:$AX$918, ROWS($AX$466:$AX$918) - ROW() + ROW($AX$466))</f>
        <v>44980</v>
      </c>
      <c r="CI608" s="78" cm="1">
        <f t="array" ref="CI608">INDEX($CE$466:$CE$918, ROWS($CE$466:$CE$918) - ROW() + ROW($CE$466))</f>
        <v>1945.7</v>
      </c>
      <c r="CK608">
        <f t="shared" si="113"/>
        <v>0.61276727771027417</v>
      </c>
      <c r="CL608">
        <f t="shared" si="102"/>
        <v>4</v>
      </c>
      <c r="CM608">
        <f t="shared" si="119"/>
        <v>-9.4991142717768956E-2</v>
      </c>
      <c r="CN608" t="str">
        <f t="shared" si="103"/>
        <v/>
      </c>
      <c r="CO608" t="str">
        <f t="shared" si="108"/>
        <v/>
      </c>
      <c r="CP608">
        <v>0.59624547608509104</v>
      </c>
      <c r="CQ608">
        <v>0.28812459441920596</v>
      </c>
      <c r="CR608" s="200" t="s">
        <v>4485</v>
      </c>
      <c r="CS608" s="212">
        <v>45247</v>
      </c>
      <c r="CT608" s="49">
        <v>45260</v>
      </c>
      <c r="CU608" s="53">
        <v>633</v>
      </c>
      <c r="CW608" s="81" cm="1">
        <f t="array" ref="CW608">INDEX($AW$466:$AW$918, ROWS($AW$466:$AW$918) - ROW() + ROW($AW$466))</f>
        <v>44973</v>
      </c>
      <c r="CX608" s="3" cm="1">
        <f t="array" ref="CX608">INDEX($AX$466:$AX$918, ROWS($AX$466:$AX$918) - ROW() + ROW($AX$466))</f>
        <v>44980</v>
      </c>
      <c r="CY608" s="78" cm="1">
        <f t="array" ref="CY608">INDEX($CU$466:$CU$918, ROWS($CU$466:$CU$918) - ROW() + ROW($CU$466))</f>
        <v>371.7</v>
      </c>
      <c r="DA608">
        <f t="shared" si="109"/>
        <v>2.935474937690381</v>
      </c>
      <c r="DB608">
        <f t="shared" si="104"/>
        <v>4</v>
      </c>
      <c r="DC608">
        <f t="shared" si="120"/>
        <v>3.8848518725544934</v>
      </c>
      <c r="DD608" t="str">
        <f t="shared" si="82"/>
        <v/>
      </c>
      <c r="DE608" t="str">
        <f t="shared" si="83"/>
        <v/>
      </c>
      <c r="DF608">
        <v>2.963988919667587</v>
      </c>
      <c r="DG608">
        <v>4.2052144659377628</v>
      </c>
      <c r="DH608" s="200" t="s">
        <v>4485</v>
      </c>
      <c r="DI608" s="212">
        <v>45247</v>
      </c>
      <c r="DJ608" s="49">
        <v>45260</v>
      </c>
      <c r="DK608" s="53">
        <v>390.7</v>
      </c>
      <c r="DM608" s="81" cm="1">
        <f t="array" ref="DM608">INDEX($AW$466:$AW$918, ROWS($AW$466:$AW$918) - ROW() + ROW($AW$466))</f>
        <v>44973</v>
      </c>
      <c r="DN608" s="3" cm="1">
        <f t="array" ref="DN608">INDEX($AX$466:$AX$918, ROWS($AX$466:$AX$918) - ROW() + ROW($AX$466))</f>
        <v>44980</v>
      </c>
      <c r="DO608" s="78" cm="1">
        <f t="array" ref="DO608">INDEX($DK$466:$DK$918, ROWS($DK$466:$DK$918) - ROW() + ROW($DK$466))</f>
        <v>326.75</v>
      </c>
      <c r="DQ608">
        <f t="shared" si="110"/>
        <v>-1.6701775504062626</v>
      </c>
      <c r="DR608">
        <f t="shared" si="105"/>
        <v>4</v>
      </c>
      <c r="DS608">
        <f t="shared" si="121"/>
        <v>-2.535421327367636</v>
      </c>
      <c r="DT608" t="str">
        <f t="shared" si="111"/>
        <v/>
      </c>
      <c r="DU608" t="str">
        <f t="shared" si="112"/>
        <v/>
      </c>
      <c r="DV608">
        <v>5.0423557886244339</v>
      </c>
      <c r="DW608">
        <v>13.662156263640323</v>
      </c>
      <c r="DX608" s="200" t="s">
        <v>4485</v>
      </c>
    </row>
    <row r="609" spans="1:128" ht="15.75" thickBot="1" x14ac:dyDescent="0.3">
      <c r="A609" s="42">
        <v>45246</v>
      </c>
      <c r="B609" s="35">
        <v>45260</v>
      </c>
      <c r="C609" s="36">
        <v>147.30000000000001</v>
      </c>
      <c r="E609" s="81" cm="1">
        <f t="array" ref="E609">INDEX($A$466:$A$918, ROWS($A$466:$A$918) - ROW() + ROW($A$466))</f>
        <v>44974</v>
      </c>
      <c r="F609" s="44" cm="1">
        <f t="array" ref="F609">INDEX($B$466:$B$918, ROWS($B$466:$B$918) - ROW() + ROW($B$466))</f>
        <v>44980</v>
      </c>
      <c r="G609" s="45" cm="1">
        <f t="array" ref="G609">INDEX($C$466:$C$918, ROWS($C$466:$C$918) - ROW() + ROW($C$466))</f>
        <v>139.05000000000001</v>
      </c>
      <c r="I609">
        <f t="shared" si="88"/>
        <v>-1.5575221238937973</v>
      </c>
      <c r="J609">
        <f t="shared" si="84"/>
        <v>5</v>
      </c>
      <c r="K609" t="str">
        <f t="shared" si="114"/>
        <v/>
      </c>
      <c r="L609" t="str">
        <f t="shared" si="89"/>
        <v/>
      </c>
      <c r="M609" t="str">
        <f t="shared" si="90"/>
        <v/>
      </c>
      <c r="N609">
        <v>-1.8059490084985717</v>
      </c>
      <c r="O609" t="s">
        <v>4485</v>
      </c>
      <c r="P609" s="200" t="s">
        <v>4485</v>
      </c>
      <c r="Q609" s="35">
        <v>45246</v>
      </c>
      <c r="R609" s="35">
        <v>45260</v>
      </c>
      <c r="S609" s="37">
        <v>37440</v>
      </c>
      <c r="U609" s="81" cm="1">
        <f t="array" ref="U609">INDEX($Q$466:$Q$918, ROWS($Q$466:$Q$918) - ROW() + ROW($Q$466))</f>
        <v>44974</v>
      </c>
      <c r="V609" s="3" cm="1">
        <f t="array" ref="V609">INDEX($R$466:$R$918, ROWS($R$466:$R$918) - ROW() + ROW($R$466))</f>
        <v>44980</v>
      </c>
      <c r="W609" s="78" cm="1">
        <f t="array" ref="W609">INDEX($S$466:$S$918, ROWS($S$466:$S$918) - ROW() + ROW($S$466))</f>
        <v>38879.949999999997</v>
      </c>
      <c r="Y609">
        <f t="shared" si="91"/>
        <v>0.17262279728801858</v>
      </c>
      <c r="Z609">
        <f t="shared" si="85"/>
        <v>5</v>
      </c>
      <c r="AA609" t="str">
        <f t="shared" si="115"/>
        <v/>
      </c>
      <c r="AB609" t="str">
        <f t="shared" si="92"/>
        <v/>
      </c>
      <c r="AC609" t="str">
        <f t="shared" si="93"/>
        <v/>
      </c>
      <c r="AD609">
        <v>0.38744527545279356</v>
      </c>
      <c r="AE609" t="s">
        <v>4485</v>
      </c>
      <c r="AF609" s="200" t="s">
        <v>4485</v>
      </c>
      <c r="AG609" s="35">
        <v>45246</v>
      </c>
      <c r="AH609" s="35">
        <v>45260</v>
      </c>
      <c r="AI609" s="36">
        <v>252.75</v>
      </c>
      <c r="AK609" s="81" cm="1">
        <f t="array" ref="AK609">INDEX($AG$466:$AG$918, ROWS($AG$466:$AG$918) - ROW() + ROW($AG$466))</f>
        <v>44974</v>
      </c>
      <c r="AL609" s="3" cm="1">
        <f t="array" ref="AL609">INDEX($AH$466:$AH$918, ROWS($AH$466:$AH$918) - ROW() + ROW($AH$466))</f>
        <v>44980</v>
      </c>
      <c r="AM609" s="78" cm="1">
        <f t="array" ref="AM609">INDEX($AI$466:$AI$918, ROWS($AI$466:$AI$918) - ROW() + ROW($AI$466))</f>
        <v>168.25</v>
      </c>
      <c r="AO609">
        <f t="shared" si="94"/>
        <v>0.41778573560130622</v>
      </c>
      <c r="AP609">
        <f t="shared" si="86"/>
        <v>5</v>
      </c>
      <c r="AQ609" t="str">
        <f t="shared" si="116"/>
        <v/>
      </c>
      <c r="AR609" t="str">
        <f t="shared" si="95"/>
        <v/>
      </c>
      <c r="AS609" t="str">
        <f t="shared" si="96"/>
        <v/>
      </c>
      <c r="AT609">
        <v>2.9427501337613697</v>
      </c>
      <c r="AU609" t="s">
        <v>4485</v>
      </c>
      <c r="AV609" s="200" t="s">
        <v>4485</v>
      </c>
      <c r="AW609" s="35">
        <v>45246</v>
      </c>
      <c r="AX609" s="35">
        <v>45260</v>
      </c>
      <c r="AY609" s="36">
        <v>143.15</v>
      </c>
      <c r="BA609" s="81" cm="1">
        <f t="array" ref="BA609">INDEX($AW$466:$AW$918, ROWS($AW$466:$AW$918) - ROW() + ROW($AW$466))</f>
        <v>44974</v>
      </c>
      <c r="BB609" s="3" cm="1">
        <f t="array" ref="BB609">INDEX($AX$466:$AX$918, ROWS($AX$466:$AX$918) - ROW() + ROW($AX$466))</f>
        <v>44980</v>
      </c>
      <c r="BC609" s="78" cm="1">
        <f t="array" ref="BC609">INDEX($AY$466:$AY$918, ROWS($AY$466:$AY$918) - ROW() + ROW($AY$466))</f>
        <v>96.7</v>
      </c>
      <c r="BE609">
        <f t="shared" si="97"/>
        <v>-1.4271151885830697</v>
      </c>
      <c r="BF609">
        <f t="shared" si="87"/>
        <v>5</v>
      </c>
      <c r="BG609" t="str">
        <f t="shared" si="117"/>
        <v/>
      </c>
      <c r="BH609" t="str">
        <f t="shared" si="98"/>
        <v/>
      </c>
      <c r="BI609" t="str">
        <f t="shared" si="99"/>
        <v/>
      </c>
      <c r="BJ609">
        <v>2.1267515470517009</v>
      </c>
      <c r="BK609" t="s">
        <v>4485</v>
      </c>
      <c r="BL609" s="200" t="s">
        <v>4485</v>
      </c>
      <c r="BM609" s="212">
        <v>45246</v>
      </c>
      <c r="BN609" s="49">
        <v>45260</v>
      </c>
      <c r="BO609" s="50">
        <v>1362.4</v>
      </c>
      <c r="BQ609" s="81" cm="1">
        <f t="array" ref="BQ609">INDEX($AW$466:$AW$918, ROWS($AW$466:$AW$918) - ROW() + ROW($AW$466))</f>
        <v>44974</v>
      </c>
      <c r="BR609" s="3" cm="1">
        <f t="array" ref="BR609">INDEX($AX$466:$AX$918, ROWS($AX$466:$AX$918) - ROW() + ROW($AX$466))</f>
        <v>44980</v>
      </c>
      <c r="BS609" s="78" cm="1">
        <f t="array" ref="BS609">INDEX($BO$466:$BO$918, ROWS($BO$466:$BO$918) - ROW() + ROW($BO$466))</f>
        <v>1150.8</v>
      </c>
      <c r="BU609">
        <f t="shared" si="106"/>
        <v>-2.1053974735230319</v>
      </c>
      <c r="BV609">
        <f t="shared" si="100"/>
        <v>5</v>
      </c>
      <c r="BW609" t="str">
        <f t="shared" si="118"/>
        <v/>
      </c>
      <c r="BX609" t="str">
        <f t="shared" si="101"/>
        <v/>
      </c>
      <c r="BY609" t="str">
        <f t="shared" si="107"/>
        <v/>
      </c>
      <c r="BZ609">
        <v>-3.0399999999999974</v>
      </c>
      <c r="CA609" t="s">
        <v>4485</v>
      </c>
      <c r="CB609" s="200" t="s">
        <v>4485</v>
      </c>
      <c r="CC609" s="212">
        <v>45246</v>
      </c>
      <c r="CD609" s="49">
        <v>45260</v>
      </c>
      <c r="CE609" s="50">
        <v>2163.15</v>
      </c>
      <c r="CG609" s="81" cm="1">
        <f t="array" ref="CG609">INDEX($AW$466:$AW$918, ROWS($AW$466:$AW$918) - ROW() + ROW($AW$466))</f>
        <v>44974</v>
      </c>
      <c r="CH609" s="3" cm="1">
        <f t="array" ref="CH609">INDEX($AX$466:$AX$918, ROWS($AX$466:$AX$918) - ROW() + ROW($AX$466))</f>
        <v>44980</v>
      </c>
      <c r="CI609" s="78" cm="1">
        <f t="array" ref="CI609">INDEX($CE$466:$CE$918, ROWS($CE$466:$CE$918) - ROW() + ROW($CE$466))</f>
        <v>1934.85</v>
      </c>
      <c r="CK609">
        <f t="shared" si="113"/>
        <v>-0.55763992393483763</v>
      </c>
      <c r="CL609">
        <f t="shared" si="102"/>
        <v>5</v>
      </c>
      <c r="CM609" t="str">
        <f t="shared" si="119"/>
        <v/>
      </c>
      <c r="CN609" t="str">
        <f t="shared" si="103"/>
        <v/>
      </c>
      <c r="CO609" t="str">
        <f t="shared" si="108"/>
        <v/>
      </c>
      <c r="CP609">
        <v>0.68847706801946129</v>
      </c>
      <c r="CQ609" t="s">
        <v>4485</v>
      </c>
      <c r="CR609" s="200" t="s">
        <v>4485</v>
      </c>
      <c r="CS609" s="212">
        <v>45246</v>
      </c>
      <c r="CT609" s="49">
        <v>45260</v>
      </c>
      <c r="CU609" s="53">
        <v>630.9</v>
      </c>
      <c r="CW609" s="81" cm="1">
        <f t="array" ref="CW609">INDEX($AW$466:$AW$918, ROWS($AW$466:$AW$918) - ROW() + ROW($AW$466))</f>
        <v>44974</v>
      </c>
      <c r="CX609" s="3" cm="1">
        <f t="array" ref="CX609">INDEX($AX$466:$AX$918, ROWS($AX$466:$AX$918) - ROW() + ROW($AX$466))</f>
        <v>44980</v>
      </c>
      <c r="CY609" s="78" cm="1">
        <f t="array" ref="CY609">INDEX($CU$466:$CU$918, ROWS($CU$466:$CU$918) - ROW() + ROW($CU$466))</f>
        <v>364.35</v>
      </c>
      <c r="DA609">
        <f t="shared" si="109"/>
        <v>-1.9774011299434937</v>
      </c>
      <c r="DB609">
        <f t="shared" si="104"/>
        <v>5</v>
      </c>
      <c r="DC609" t="str">
        <f t="shared" si="120"/>
        <v/>
      </c>
      <c r="DD609" t="str">
        <f t="shared" si="82"/>
        <v/>
      </c>
      <c r="DE609" t="str">
        <f t="shared" si="83"/>
        <v/>
      </c>
      <c r="DF609">
        <v>-1.9235942964756465</v>
      </c>
      <c r="DG609" t="s">
        <v>4485</v>
      </c>
      <c r="DH609" s="200" t="s">
        <v>4485</v>
      </c>
      <c r="DI609" s="212">
        <v>45246</v>
      </c>
      <c r="DJ609" s="49">
        <v>45260</v>
      </c>
      <c r="DK609" s="53">
        <v>399.75</v>
      </c>
      <c r="DM609" s="81" cm="1">
        <f t="array" ref="DM609">INDEX($AW$466:$AW$918, ROWS($AW$466:$AW$918) - ROW() + ROW($AW$466))</f>
        <v>44974</v>
      </c>
      <c r="DN609" s="3" cm="1">
        <f t="array" ref="DN609">INDEX($AX$466:$AX$918, ROWS($AX$466:$AX$918) - ROW() + ROW($AX$466))</f>
        <v>44980</v>
      </c>
      <c r="DO609" s="78" cm="1">
        <f t="array" ref="DO609">INDEX($DK$466:$DK$918, ROWS($DK$466:$DK$918) - ROW() + ROW($DK$466))</f>
        <v>331.4</v>
      </c>
      <c r="DQ609">
        <f t="shared" si="110"/>
        <v>1.4231063504208041</v>
      </c>
      <c r="DR609">
        <f t="shared" si="105"/>
        <v>5</v>
      </c>
      <c r="DS609" t="str">
        <f t="shared" si="121"/>
        <v/>
      </c>
      <c r="DT609" t="str">
        <f t="shared" si="111"/>
        <v/>
      </c>
      <c r="DU609" t="str">
        <f t="shared" si="112"/>
        <v/>
      </c>
      <c r="DV609">
        <v>0.15360983102919898</v>
      </c>
      <c r="DW609" t="s">
        <v>4485</v>
      </c>
      <c r="DX609" s="200" t="s">
        <v>4485</v>
      </c>
    </row>
    <row r="610" spans="1:128" ht="15.75" thickBot="1" x14ac:dyDescent="0.3">
      <c r="A610" s="42">
        <v>45245</v>
      </c>
      <c r="B610" s="35">
        <v>45260</v>
      </c>
      <c r="C610" s="36">
        <v>144.19999999999999</v>
      </c>
      <c r="E610" s="81" cm="1">
        <f t="array" ref="E610">INDEX($A$466:$A$918, ROWS($A$466:$A$918) - ROW() + ROW($A$466))</f>
        <v>44977</v>
      </c>
      <c r="F610" s="44" cm="1">
        <f t="array" ref="F610">INDEX($B$466:$B$918, ROWS($B$466:$B$918) - ROW() + ROW($B$466))</f>
        <v>44980</v>
      </c>
      <c r="G610" s="45" cm="1">
        <f t="array" ref="G610">INDEX($C$466:$C$918, ROWS($C$466:$C$918) - ROW() + ROW($C$466))</f>
        <v>137.85</v>
      </c>
      <c r="I610">
        <f t="shared" si="88"/>
        <v>-0.86299892125136068</v>
      </c>
      <c r="J610">
        <f t="shared" si="84"/>
        <v>1</v>
      </c>
      <c r="K610" t="str">
        <f t="shared" si="114"/>
        <v/>
      </c>
      <c r="L610" t="str">
        <f t="shared" si="89"/>
        <v/>
      </c>
      <c r="M610" t="str">
        <f t="shared" si="90"/>
        <v/>
      </c>
      <c r="N610">
        <v>-0.79336458708979041</v>
      </c>
      <c r="O610" t="s">
        <v>4485</v>
      </c>
      <c r="P610" s="200" t="s">
        <v>4485</v>
      </c>
      <c r="Q610" s="35">
        <v>45245</v>
      </c>
      <c r="R610" s="35">
        <v>45260</v>
      </c>
      <c r="S610" s="37">
        <v>37071.25</v>
      </c>
      <c r="U610" s="81" cm="1">
        <f t="array" ref="U610">INDEX($Q$466:$Q$918, ROWS($Q$466:$Q$918) - ROW() + ROW($Q$466))</f>
        <v>44977</v>
      </c>
      <c r="V610" s="3" cm="1">
        <f t="array" ref="V610">INDEX($R$466:$R$918, ROWS($R$466:$R$918) - ROW() + ROW($R$466))</f>
        <v>44980</v>
      </c>
      <c r="W610" s="78" cm="1">
        <f t="array" ref="W610">INDEX($S$466:$S$918, ROWS($S$466:$S$918) - ROW() + ROW($S$466))</f>
        <v>38571</v>
      </c>
      <c r="Y610">
        <f t="shared" si="91"/>
        <v>-0.79462550749164318</v>
      </c>
      <c r="Z610">
        <f t="shared" si="85"/>
        <v>1</v>
      </c>
      <c r="AA610" t="str">
        <f t="shared" si="115"/>
        <v/>
      </c>
      <c r="AB610" t="str">
        <f t="shared" si="92"/>
        <v/>
      </c>
      <c r="AC610" t="str">
        <f t="shared" si="93"/>
        <v/>
      </c>
      <c r="AD610">
        <v>-0.7833458939608563</v>
      </c>
      <c r="AE610" t="s">
        <v>4485</v>
      </c>
      <c r="AF610" s="200" t="s">
        <v>4485</v>
      </c>
      <c r="AG610" s="35">
        <v>45245</v>
      </c>
      <c r="AH610" s="35">
        <v>45260</v>
      </c>
      <c r="AI610" s="36">
        <v>247.8</v>
      </c>
      <c r="AK610" s="81" cm="1">
        <f t="array" ref="AK610">INDEX($AG$466:$AG$918, ROWS($AG$466:$AG$918) - ROW() + ROW($AG$466))</f>
        <v>44977</v>
      </c>
      <c r="AL610" s="3" cm="1">
        <f t="array" ref="AL610">INDEX($AH$466:$AH$918, ROWS($AH$466:$AH$918) - ROW() + ROW($AH$466))</f>
        <v>44980</v>
      </c>
      <c r="AM610" s="78" cm="1">
        <f t="array" ref="AM610">INDEX($AI$466:$AI$918, ROWS($AI$466:$AI$918) - ROW() + ROW($AI$466))</f>
        <v>168.25</v>
      </c>
      <c r="AO610">
        <f t="shared" si="94"/>
        <v>0</v>
      </c>
      <c r="AP610">
        <f t="shared" si="86"/>
        <v>1</v>
      </c>
      <c r="AQ610" t="str">
        <f t="shared" si="116"/>
        <v/>
      </c>
      <c r="AR610" t="str">
        <f t="shared" si="95"/>
        <v/>
      </c>
      <c r="AS610" t="str">
        <f t="shared" si="96"/>
        <v/>
      </c>
      <c r="AT610">
        <v>0.31185031185030887</v>
      </c>
      <c r="AU610" t="s">
        <v>4485</v>
      </c>
      <c r="AV610" s="200" t="s">
        <v>4485</v>
      </c>
      <c r="AW610" s="35">
        <v>45245</v>
      </c>
      <c r="AX610" s="35">
        <v>45260</v>
      </c>
      <c r="AY610" s="36">
        <v>143.69999999999999</v>
      </c>
      <c r="BA610" s="81" cm="1">
        <f t="array" ref="BA610">INDEX($AW$466:$AW$918, ROWS($AW$466:$AW$918) - ROW() + ROW($AW$466))</f>
        <v>44977</v>
      </c>
      <c r="BB610" s="3" cm="1">
        <f t="array" ref="BB610">INDEX($AX$466:$AX$918, ROWS($AX$466:$AX$918) - ROW() + ROW($AX$466))</f>
        <v>44980</v>
      </c>
      <c r="BC610" s="78" cm="1">
        <f t="array" ref="BC610">INDEX($AY$466:$AY$918, ROWS($AY$466:$AY$918) - ROW() + ROW($AY$466))</f>
        <v>94.95</v>
      </c>
      <c r="BE610">
        <f t="shared" si="97"/>
        <v>-1.8097207859358841</v>
      </c>
      <c r="BF610">
        <f t="shared" si="87"/>
        <v>1</v>
      </c>
      <c r="BG610" t="str">
        <f t="shared" si="117"/>
        <v/>
      </c>
      <c r="BH610" t="str">
        <f t="shared" si="98"/>
        <v/>
      </c>
      <c r="BI610" t="str">
        <f t="shared" si="99"/>
        <v/>
      </c>
      <c r="BJ610">
        <v>-6.1080930491711971</v>
      </c>
      <c r="BK610" t="s">
        <v>4485</v>
      </c>
      <c r="BL610" s="200" t="s">
        <v>4485</v>
      </c>
      <c r="BM610" s="212">
        <v>45245</v>
      </c>
      <c r="BN610" s="49">
        <v>45260</v>
      </c>
      <c r="BO610" s="50">
        <v>1358.85</v>
      </c>
      <c r="BQ610" s="81" cm="1">
        <f t="array" ref="BQ610">INDEX($AW$466:$AW$918, ROWS($AW$466:$AW$918) - ROW() + ROW($AW$466))</f>
        <v>44977</v>
      </c>
      <c r="BR610" s="3" cm="1">
        <f t="array" ref="BR610">INDEX($AX$466:$AX$918, ROWS($AX$466:$AX$918) - ROW() + ROW($AX$466))</f>
        <v>44980</v>
      </c>
      <c r="BS610" s="78" cm="1">
        <f t="array" ref="BS610">INDEX($BO$466:$BO$918, ROWS($BO$466:$BO$918) - ROW() + ROW($BO$466))</f>
        <v>1157.8499999999999</v>
      </c>
      <c r="BU610">
        <f t="shared" si="106"/>
        <v>0.61261730969759776</v>
      </c>
      <c r="BV610">
        <f t="shared" si="100"/>
        <v>1</v>
      </c>
      <c r="BW610" t="str">
        <f t="shared" si="118"/>
        <v/>
      </c>
      <c r="BX610" t="str">
        <f t="shared" si="101"/>
        <v/>
      </c>
      <c r="BY610" t="str">
        <f t="shared" si="107"/>
        <v/>
      </c>
      <c r="BZ610">
        <v>1.1654290429042857</v>
      </c>
      <c r="CA610" t="s">
        <v>4485</v>
      </c>
      <c r="CB610" s="200" t="s">
        <v>4485</v>
      </c>
      <c r="CC610" s="212">
        <v>45245</v>
      </c>
      <c r="CD610" s="49">
        <v>45260</v>
      </c>
      <c r="CE610" s="50">
        <v>2126.4499999999998</v>
      </c>
      <c r="CG610" s="81" cm="1">
        <f t="array" ref="CG610">INDEX($AW$466:$AW$918, ROWS($AW$466:$AW$918) - ROW() + ROW($AW$466))</f>
        <v>44977</v>
      </c>
      <c r="CH610" s="3" cm="1">
        <f t="array" ref="CH610">INDEX($AX$466:$AX$918, ROWS($AX$466:$AX$918) - ROW() + ROW($AX$466))</f>
        <v>44980</v>
      </c>
      <c r="CI610" s="78" cm="1">
        <f t="array" ref="CI610">INDEX($CE$466:$CE$918, ROWS($CE$466:$CE$918) - ROW() + ROW($CE$466))</f>
        <v>1911.05</v>
      </c>
      <c r="CK610">
        <f t="shared" si="113"/>
        <v>-1.230069514432641</v>
      </c>
      <c r="CL610">
        <f t="shared" si="102"/>
        <v>1</v>
      </c>
      <c r="CM610" t="str">
        <f t="shared" si="119"/>
        <v/>
      </c>
      <c r="CN610" t="str">
        <f t="shared" si="103"/>
        <v/>
      </c>
      <c r="CO610" t="str">
        <f t="shared" si="108"/>
        <v/>
      </c>
      <c r="CP610">
        <v>-0.48840676571898622</v>
      </c>
      <c r="CQ610" t="s">
        <v>4485</v>
      </c>
      <c r="CR610" s="200" t="s">
        <v>4485</v>
      </c>
      <c r="CS610" s="212">
        <v>45245</v>
      </c>
      <c r="CT610" s="49">
        <v>45260</v>
      </c>
      <c r="CU610" s="53">
        <v>624.35</v>
      </c>
      <c r="CW610" s="81" cm="1">
        <f t="array" ref="CW610">INDEX($AW$466:$AW$918, ROWS($AW$466:$AW$918) - ROW() + ROW($AW$466))</f>
        <v>44977</v>
      </c>
      <c r="CX610" s="3" cm="1">
        <f t="array" ref="CX610">INDEX($AX$466:$AX$918, ROWS($AX$466:$AX$918) - ROW() + ROW($AX$466))</f>
        <v>44980</v>
      </c>
      <c r="CY610" s="78" cm="1">
        <f t="array" ref="CY610">INDEX($CU$466:$CU$918, ROWS($CU$466:$CU$918) - ROW() + ROW($CU$466))</f>
        <v>365.3</v>
      </c>
      <c r="DA610">
        <f t="shared" si="109"/>
        <v>0.26073830108411927</v>
      </c>
      <c r="DB610">
        <f t="shared" si="104"/>
        <v>1</v>
      </c>
      <c r="DC610" t="str">
        <f t="shared" si="120"/>
        <v/>
      </c>
      <c r="DD610" t="str">
        <f t="shared" si="82"/>
        <v/>
      </c>
      <c r="DE610" t="str">
        <f t="shared" si="83"/>
        <v/>
      </c>
      <c r="DF610">
        <v>1.371553970649057E-2</v>
      </c>
      <c r="DG610" t="s">
        <v>4485</v>
      </c>
      <c r="DH610" s="200" t="s">
        <v>4485</v>
      </c>
      <c r="DI610" s="212">
        <v>45245</v>
      </c>
      <c r="DJ610" s="49">
        <v>45260</v>
      </c>
      <c r="DK610" s="53">
        <v>393.55</v>
      </c>
      <c r="DM610" s="81" cm="1">
        <f t="array" ref="DM610">INDEX($AW$466:$AW$918, ROWS($AW$466:$AW$918) - ROW() + ROW($AW$466))</f>
        <v>44977</v>
      </c>
      <c r="DN610" s="3" cm="1">
        <f t="array" ref="DN610">INDEX($AX$466:$AX$918, ROWS($AX$466:$AX$918) - ROW() + ROW($AX$466))</f>
        <v>44980</v>
      </c>
      <c r="DO610" s="78" cm="1">
        <f t="array" ref="DO610">INDEX($DK$466:$DK$918, ROWS($DK$466:$DK$918) - ROW() + ROW($DK$466))</f>
        <v>326.25</v>
      </c>
      <c r="DQ610">
        <f t="shared" si="110"/>
        <v>-1.5540132770066317</v>
      </c>
      <c r="DR610">
        <f t="shared" si="105"/>
        <v>1</v>
      </c>
      <c r="DS610" t="str">
        <f t="shared" si="121"/>
        <v/>
      </c>
      <c r="DT610" t="str">
        <f t="shared" si="111"/>
        <v/>
      </c>
      <c r="DU610" t="str">
        <f t="shared" si="112"/>
        <v/>
      </c>
      <c r="DV610">
        <v>-0.63266871165645477</v>
      </c>
      <c r="DW610" t="s">
        <v>4485</v>
      </c>
      <c r="DX610" s="200" t="s">
        <v>4485</v>
      </c>
    </row>
    <row r="611" spans="1:128" ht="15.75" thickBot="1" x14ac:dyDescent="0.3">
      <c r="A611" s="42">
        <v>45243</v>
      </c>
      <c r="B611" s="35">
        <v>45260</v>
      </c>
      <c r="C611" s="36">
        <v>143.6</v>
      </c>
      <c r="E611" s="81" cm="1">
        <f t="array" ref="E611">INDEX($A$466:$A$918, ROWS($A$466:$A$918) - ROW() + ROW($A$466))</f>
        <v>44978</v>
      </c>
      <c r="F611" s="44" cm="1">
        <f t="array" ref="F611">INDEX($B$466:$B$918, ROWS($B$466:$B$918) - ROW() + ROW($B$466))</f>
        <v>44980</v>
      </c>
      <c r="G611" s="45" cm="1">
        <f t="array" ref="G611">INDEX($C$466:$C$918, ROWS($C$466:$C$918) - ROW() + ROW($C$466))</f>
        <v>135.44999999999999</v>
      </c>
      <c r="I611">
        <f t="shared" si="88"/>
        <v>-1.7410228509249226</v>
      </c>
      <c r="J611">
        <f t="shared" si="84"/>
        <v>2</v>
      </c>
      <c r="K611" t="str">
        <f t="shared" si="114"/>
        <v/>
      </c>
      <c r="L611" t="str">
        <f t="shared" si="89"/>
        <v/>
      </c>
      <c r="M611" t="str">
        <f t="shared" si="90"/>
        <v/>
      </c>
      <c r="N611">
        <v>-1.817520901490367</v>
      </c>
      <c r="O611" t="s">
        <v>4485</v>
      </c>
      <c r="P611" s="200" t="s">
        <v>4485</v>
      </c>
      <c r="Q611" s="35">
        <v>45243</v>
      </c>
      <c r="R611" s="35">
        <v>45260</v>
      </c>
      <c r="S611" s="37">
        <v>37086.050000000003</v>
      </c>
      <c r="U611" s="81" cm="1">
        <f t="array" ref="U611">INDEX($Q$466:$Q$918, ROWS($Q$466:$Q$918) - ROW() + ROW($Q$466))</f>
        <v>44978</v>
      </c>
      <c r="V611" s="3" cm="1">
        <f t="array" ref="V611">INDEX($R$466:$R$918, ROWS($R$466:$R$918) - ROW() + ROW($R$466))</f>
        <v>44980</v>
      </c>
      <c r="W611" s="78" cm="1">
        <f t="array" ref="W611">INDEX($S$466:$S$918, ROWS($S$466:$S$918) - ROW() + ROW($S$466))</f>
        <v>38580.85</v>
      </c>
      <c r="Y611">
        <f t="shared" si="91"/>
        <v>2.5537320785041985E-2</v>
      </c>
      <c r="Z611">
        <f t="shared" si="85"/>
        <v>2</v>
      </c>
      <c r="AA611" t="str">
        <f t="shared" si="115"/>
        <v/>
      </c>
      <c r="AB611" t="str">
        <f t="shared" si="92"/>
        <v/>
      </c>
      <c r="AC611" t="str">
        <f t="shared" si="93"/>
        <v/>
      </c>
      <c r="AD611">
        <v>0.19456337308854288</v>
      </c>
      <c r="AE611" t="s">
        <v>4485</v>
      </c>
      <c r="AF611" s="200" t="s">
        <v>4485</v>
      </c>
      <c r="AG611" s="35">
        <v>45243</v>
      </c>
      <c r="AH611" s="35">
        <v>45260</v>
      </c>
      <c r="AI611" s="36">
        <v>246.75</v>
      </c>
      <c r="AK611" s="81" cm="1">
        <f t="array" ref="AK611">INDEX($AG$466:$AG$918, ROWS($AG$466:$AG$918) - ROW() + ROW($AG$466))</f>
        <v>44978</v>
      </c>
      <c r="AL611" s="3" cm="1">
        <f t="array" ref="AL611">INDEX($AH$466:$AH$918, ROWS($AH$466:$AH$918) - ROW() + ROW($AH$466))</f>
        <v>44980</v>
      </c>
      <c r="AM611" s="78" cm="1">
        <f t="array" ref="AM611">INDEX($AI$466:$AI$918, ROWS($AI$466:$AI$918) - ROW() + ROW($AI$466))</f>
        <v>173.1</v>
      </c>
      <c r="AO611">
        <f t="shared" si="94"/>
        <v>2.8826151560178275</v>
      </c>
      <c r="AP611">
        <f t="shared" si="86"/>
        <v>2</v>
      </c>
      <c r="AQ611" t="str">
        <f t="shared" si="116"/>
        <v/>
      </c>
      <c r="AR611" t="str">
        <f t="shared" si="95"/>
        <v/>
      </c>
      <c r="AS611" t="str">
        <f t="shared" si="96"/>
        <v/>
      </c>
      <c r="AT611">
        <v>-1.1917098445595913</v>
      </c>
      <c r="AU611" t="s">
        <v>4485</v>
      </c>
      <c r="AV611" s="200" t="s">
        <v>4485</v>
      </c>
      <c r="AW611" s="35">
        <v>45243</v>
      </c>
      <c r="AX611" s="35">
        <v>45260</v>
      </c>
      <c r="AY611" s="36">
        <v>144</v>
      </c>
      <c r="BA611" s="81" cm="1">
        <f t="array" ref="BA611">INDEX($AW$466:$AW$918, ROWS($AW$466:$AW$918) - ROW() + ROW($AW$466))</f>
        <v>44978</v>
      </c>
      <c r="BB611" s="3" cm="1">
        <f t="array" ref="BB611">INDEX($AX$466:$AX$918, ROWS($AX$466:$AX$918) - ROW() + ROW($AX$466))</f>
        <v>44980</v>
      </c>
      <c r="BC611" s="78" cm="1">
        <f t="array" ref="BC611">INDEX($AY$466:$AY$918, ROWS($AY$466:$AY$918) - ROW() + ROW($AY$466))</f>
        <v>95.65</v>
      </c>
      <c r="BE611">
        <f t="shared" si="97"/>
        <v>0.73723012111638009</v>
      </c>
      <c r="BF611">
        <f t="shared" si="87"/>
        <v>2</v>
      </c>
      <c r="BG611" t="str">
        <f t="shared" si="117"/>
        <v/>
      </c>
      <c r="BH611" t="str">
        <f t="shared" si="98"/>
        <v/>
      </c>
      <c r="BI611" t="str">
        <f t="shared" si="99"/>
        <v/>
      </c>
      <c r="BJ611">
        <v>-6.060381277353299</v>
      </c>
      <c r="BK611" t="s">
        <v>4485</v>
      </c>
      <c r="BL611" s="200" t="s">
        <v>4485</v>
      </c>
      <c r="BM611" s="212">
        <v>45243</v>
      </c>
      <c r="BN611" s="49">
        <v>45260</v>
      </c>
      <c r="BO611" s="50">
        <v>1333.75</v>
      </c>
      <c r="BQ611" s="81" cm="1">
        <f t="array" ref="BQ611">INDEX($AW$466:$AW$918, ROWS($AW$466:$AW$918) - ROW() + ROW($AW$466))</f>
        <v>44978</v>
      </c>
      <c r="BR611" s="3" cm="1">
        <f t="array" ref="BR611">INDEX($AX$466:$AX$918, ROWS($AX$466:$AX$918) - ROW() + ROW($AX$466))</f>
        <v>44980</v>
      </c>
      <c r="BS611" s="78" cm="1">
        <f t="array" ref="BS611">INDEX($BO$466:$BO$918, ROWS($BO$466:$BO$918) - ROW() + ROW($BO$466))</f>
        <v>1149.8</v>
      </c>
      <c r="BU611">
        <f t="shared" si="106"/>
        <v>-0.69525413481884146</v>
      </c>
      <c r="BV611">
        <f t="shared" si="100"/>
        <v>2</v>
      </c>
      <c r="BW611" t="str">
        <f t="shared" si="118"/>
        <v/>
      </c>
      <c r="BX611" t="str">
        <f t="shared" si="101"/>
        <v/>
      </c>
      <c r="BY611" t="str">
        <f t="shared" si="107"/>
        <v/>
      </c>
      <c r="BZ611">
        <v>1.5597920277296431</v>
      </c>
      <c r="CA611" t="s">
        <v>4485</v>
      </c>
      <c r="CB611" s="200" t="s">
        <v>4485</v>
      </c>
      <c r="CC611" s="212">
        <v>45243</v>
      </c>
      <c r="CD611" s="49">
        <v>45260</v>
      </c>
      <c r="CE611" s="50">
        <v>2113.1999999999998</v>
      </c>
      <c r="CG611" s="81" cm="1">
        <f t="array" ref="CG611">INDEX($AW$466:$AW$918, ROWS($AW$466:$AW$918) - ROW() + ROW($AW$466))</f>
        <v>44978</v>
      </c>
      <c r="CH611" s="3" cm="1">
        <f t="array" ref="CH611">INDEX($AX$466:$AX$918, ROWS($AX$466:$AX$918) - ROW() + ROW($AX$466))</f>
        <v>44980</v>
      </c>
      <c r="CI611" s="78" cm="1">
        <f t="array" ref="CI611">INDEX($CE$466:$CE$918, ROWS($CE$466:$CE$918) - ROW() + ROW($CE$466))</f>
        <v>1910.7</v>
      </c>
      <c r="CK611">
        <f t="shared" si="113"/>
        <v>-1.8314539127699907E-2</v>
      </c>
      <c r="CL611">
        <f t="shared" si="102"/>
        <v>2</v>
      </c>
      <c r="CM611" t="str">
        <f t="shared" si="119"/>
        <v/>
      </c>
      <c r="CN611" t="str">
        <f t="shared" si="103"/>
        <v/>
      </c>
      <c r="CO611" t="str">
        <f t="shared" si="108"/>
        <v/>
      </c>
      <c r="CP611">
        <v>-1.3742508782806317</v>
      </c>
      <c r="CQ611" t="s">
        <v>4485</v>
      </c>
      <c r="CR611" s="200" t="s">
        <v>4485</v>
      </c>
      <c r="CS611" s="212">
        <v>45243</v>
      </c>
      <c r="CT611" s="49">
        <v>45260</v>
      </c>
      <c r="CU611" s="53">
        <v>609.25</v>
      </c>
      <c r="CW611" s="81" cm="1">
        <f t="array" ref="CW611">INDEX($AW$466:$AW$918, ROWS($AW$466:$AW$918) - ROW() + ROW($AW$466))</f>
        <v>44978</v>
      </c>
      <c r="CX611" s="3" cm="1">
        <f t="array" ref="CX611">INDEX($AX$466:$AX$918, ROWS($AX$466:$AX$918) - ROW() + ROW($AX$466))</f>
        <v>44980</v>
      </c>
      <c r="CY611" s="78" cm="1">
        <f t="array" ref="CY611">INDEX($CU$466:$CU$918, ROWS($CU$466:$CU$918) - ROW() + ROW($CU$466))</f>
        <v>357.9</v>
      </c>
      <c r="DA611">
        <f t="shared" si="109"/>
        <v>-2.0257322748426043</v>
      </c>
      <c r="DB611">
        <f t="shared" si="104"/>
        <v>2</v>
      </c>
      <c r="DC611" t="str">
        <f t="shared" si="120"/>
        <v/>
      </c>
      <c r="DD611" t="str">
        <f t="shared" si="82"/>
        <v/>
      </c>
      <c r="DE611" t="str">
        <f t="shared" si="83"/>
        <v/>
      </c>
      <c r="DF611">
        <v>-1.9473395501919972</v>
      </c>
      <c r="DG611" t="s">
        <v>4485</v>
      </c>
      <c r="DH611" s="200" t="s">
        <v>4485</v>
      </c>
      <c r="DI611" s="212">
        <v>45243</v>
      </c>
      <c r="DJ611" s="49">
        <v>45260</v>
      </c>
      <c r="DK611" s="53">
        <v>387.55</v>
      </c>
      <c r="DM611" s="81" cm="1">
        <f t="array" ref="DM611">INDEX($AW$466:$AW$918, ROWS($AW$466:$AW$918) - ROW() + ROW($AW$466))</f>
        <v>44978</v>
      </c>
      <c r="DN611" s="3" cm="1">
        <f t="array" ref="DN611">INDEX($AX$466:$AX$918, ROWS($AX$466:$AX$918) - ROW() + ROW($AX$466))</f>
        <v>44980</v>
      </c>
      <c r="DO611" s="78" cm="1">
        <f t="array" ref="DO611">INDEX($DK$466:$DK$918, ROWS($DK$466:$DK$918) - ROW() + ROW($DK$466))</f>
        <v>323.05</v>
      </c>
      <c r="DQ611">
        <f t="shared" si="110"/>
        <v>-0.98084291187739114</v>
      </c>
      <c r="DR611">
        <f t="shared" si="105"/>
        <v>2</v>
      </c>
      <c r="DS611" t="str">
        <f t="shared" si="121"/>
        <v/>
      </c>
      <c r="DT611" t="str">
        <f t="shared" si="111"/>
        <v/>
      </c>
      <c r="DU611" t="str">
        <f t="shared" si="112"/>
        <v/>
      </c>
      <c r="DV611">
        <v>-1.6785645379123928</v>
      </c>
      <c r="DW611" t="s">
        <v>4485</v>
      </c>
      <c r="DX611" s="200" t="s">
        <v>4485</v>
      </c>
    </row>
    <row r="612" spans="1:128" ht="15.75" thickBot="1" x14ac:dyDescent="0.3">
      <c r="A612" s="42">
        <v>45242</v>
      </c>
      <c r="B612" s="35">
        <v>45260</v>
      </c>
      <c r="C612" s="36">
        <v>143.1</v>
      </c>
      <c r="E612" s="81" cm="1">
        <f t="array" ref="E612">INDEX($A$466:$A$918, ROWS($A$466:$A$918) - ROW() + ROW($A$466))</f>
        <v>44979</v>
      </c>
      <c r="F612" s="44" cm="1">
        <f t="array" ref="F612">INDEX($B$466:$B$918, ROWS($B$466:$B$918) - ROW() + ROW($B$466))</f>
        <v>44980</v>
      </c>
      <c r="G612" s="45" cm="1">
        <f t="array" ref="G612">INDEX($C$466:$C$918, ROWS($C$466:$C$918) - ROW() + ROW($C$466))</f>
        <v>132.6</v>
      </c>
      <c r="I612">
        <f t="shared" si="88"/>
        <v>-2.1040974529346581</v>
      </c>
      <c r="J612">
        <f t="shared" si="84"/>
        <v>3</v>
      </c>
      <c r="K612" t="str">
        <f t="shared" si="114"/>
        <v/>
      </c>
      <c r="L612" t="str">
        <f t="shared" si="89"/>
        <v/>
      </c>
      <c r="M612" t="str">
        <f t="shared" si="90"/>
        <v/>
      </c>
      <c r="N612">
        <v>-2.036282858200666</v>
      </c>
      <c r="O612" t="s">
        <v>4485</v>
      </c>
      <c r="P612" s="200" t="s">
        <v>4485</v>
      </c>
      <c r="Q612" s="35">
        <v>45242</v>
      </c>
      <c r="R612" s="35">
        <v>45260</v>
      </c>
      <c r="S612" s="37">
        <v>38367.599999999999</v>
      </c>
      <c r="U612" s="81" cm="1">
        <f t="array" ref="U612">INDEX($Q$466:$Q$918, ROWS($Q$466:$Q$918) - ROW() + ROW($Q$466))</f>
        <v>44979</v>
      </c>
      <c r="V612" s="3" cm="1">
        <f t="array" ref="V612">INDEX($R$466:$R$918, ROWS($R$466:$R$918) - ROW() + ROW($R$466))</f>
        <v>44980</v>
      </c>
      <c r="W612" s="78" cm="1">
        <f t="array" ref="W612">INDEX($S$466:$S$918, ROWS($S$466:$S$918) - ROW() + ROW($S$466))</f>
        <v>38054.75</v>
      </c>
      <c r="Y612">
        <f t="shared" si="91"/>
        <v>-1.3636298837376537</v>
      </c>
      <c r="Z612">
        <f t="shared" si="85"/>
        <v>3</v>
      </c>
      <c r="AA612" t="str">
        <f t="shared" si="115"/>
        <v/>
      </c>
      <c r="AB612" t="str">
        <f t="shared" si="92"/>
        <v/>
      </c>
      <c r="AC612" t="str">
        <f t="shared" si="93"/>
        <v/>
      </c>
      <c r="AD612">
        <v>-1.3334247553598282</v>
      </c>
      <c r="AE612" t="s">
        <v>4485</v>
      </c>
      <c r="AF612" s="200" t="s">
        <v>4485</v>
      </c>
      <c r="AG612" s="35">
        <v>45242</v>
      </c>
      <c r="AH612" s="35">
        <v>45260</v>
      </c>
      <c r="AI612" s="36">
        <v>243.85</v>
      </c>
      <c r="AK612" s="81" cm="1">
        <f t="array" ref="AK612">INDEX($AG$466:$AG$918, ROWS($AG$466:$AG$918) - ROW() + ROW($AG$466))</f>
        <v>44979</v>
      </c>
      <c r="AL612" s="3" cm="1">
        <f t="array" ref="AL612">INDEX($AH$466:$AH$918, ROWS($AH$466:$AH$918) - ROW() + ROW($AH$466))</f>
        <v>44980</v>
      </c>
      <c r="AM612" s="78" cm="1">
        <f t="array" ref="AM612">INDEX($AI$466:$AI$918, ROWS($AI$466:$AI$918) - ROW() + ROW($AI$466))</f>
        <v>170.55</v>
      </c>
      <c r="AO612">
        <f t="shared" si="94"/>
        <v>-1.4731369150779798</v>
      </c>
      <c r="AP612">
        <f t="shared" si="86"/>
        <v>3</v>
      </c>
      <c r="AQ612" t="str">
        <f t="shared" si="116"/>
        <v/>
      </c>
      <c r="AR612" t="str">
        <f t="shared" si="95"/>
        <v/>
      </c>
      <c r="AS612" t="str">
        <f t="shared" si="96"/>
        <v/>
      </c>
      <c r="AT612">
        <v>2.6219192448872577</v>
      </c>
      <c r="AU612" t="s">
        <v>4485</v>
      </c>
      <c r="AV612" s="200" t="s">
        <v>4485</v>
      </c>
      <c r="AW612" s="35">
        <v>45242</v>
      </c>
      <c r="AX612" s="35">
        <v>45260</v>
      </c>
      <c r="AY612" s="36">
        <v>140</v>
      </c>
      <c r="BA612" s="81" cm="1">
        <f t="array" ref="BA612">INDEX($AW$466:$AW$918, ROWS($AW$466:$AW$918) - ROW() + ROW($AW$466))</f>
        <v>44979</v>
      </c>
      <c r="BB612" s="3" cm="1">
        <f t="array" ref="BB612">INDEX($AX$466:$AX$918, ROWS($AX$466:$AX$918) - ROW() + ROW($AX$466))</f>
        <v>44980</v>
      </c>
      <c r="BC612" s="78" cm="1">
        <f t="array" ref="BC612">INDEX($AY$466:$AY$918, ROWS($AY$466:$AY$918) - ROW() + ROW($AY$466))</f>
        <v>95.1</v>
      </c>
      <c r="BE612">
        <f t="shared" si="97"/>
        <v>-0.57501306847884093</v>
      </c>
      <c r="BF612">
        <f t="shared" si="87"/>
        <v>3</v>
      </c>
      <c r="BG612" t="str">
        <f t="shared" si="117"/>
        <v/>
      </c>
      <c r="BH612" t="str">
        <f t="shared" si="98"/>
        <v/>
      </c>
      <c r="BI612" t="str">
        <f t="shared" si="99"/>
        <v/>
      </c>
      <c r="BJ612">
        <v>1.6069172457359373</v>
      </c>
      <c r="BK612" t="s">
        <v>4485</v>
      </c>
      <c r="BL612" s="200" t="s">
        <v>4485</v>
      </c>
      <c r="BM612" s="212">
        <v>45242</v>
      </c>
      <c r="BN612" s="49">
        <v>45260</v>
      </c>
      <c r="BO612" s="50">
        <v>1360.05</v>
      </c>
      <c r="BQ612" s="81" cm="1">
        <f t="array" ref="BQ612">INDEX($AW$466:$AW$918, ROWS($AW$466:$AW$918) - ROW() + ROW($AW$466))</f>
        <v>44979</v>
      </c>
      <c r="BR612" s="3" cm="1">
        <f t="array" ref="BR612">INDEX($AX$466:$AX$918, ROWS($AX$466:$AX$918) - ROW() + ROW($AX$466))</f>
        <v>44980</v>
      </c>
      <c r="BS612" s="78" cm="1">
        <f t="array" ref="BS612">INDEX($BO$466:$BO$918, ROWS($BO$466:$BO$918) - ROW() + ROW($BO$466))</f>
        <v>1130.45</v>
      </c>
      <c r="BU612">
        <f t="shared" si="106"/>
        <v>-1.6829013741520187</v>
      </c>
      <c r="BV612">
        <f t="shared" si="100"/>
        <v>3</v>
      </c>
      <c r="BW612" t="str">
        <f t="shared" si="118"/>
        <v/>
      </c>
      <c r="BX612" t="str">
        <f t="shared" si="101"/>
        <v/>
      </c>
      <c r="BY612" t="str">
        <f t="shared" si="107"/>
        <v/>
      </c>
      <c r="BZ612">
        <v>3.6739610519975816</v>
      </c>
      <c r="CA612" t="s">
        <v>4485</v>
      </c>
      <c r="CB612" s="200" t="s">
        <v>4485</v>
      </c>
      <c r="CC612" s="212">
        <v>45242</v>
      </c>
      <c r="CD612" s="49">
        <v>45260</v>
      </c>
      <c r="CE612" s="50">
        <v>2105.85</v>
      </c>
      <c r="CG612" s="81" cm="1">
        <f t="array" ref="CG612">INDEX($AW$466:$AW$918, ROWS($AW$466:$AW$918) - ROW() + ROW($AW$466))</f>
        <v>44979</v>
      </c>
      <c r="CH612" s="3" cm="1">
        <f t="array" ref="CH612">INDEX($AX$466:$AX$918, ROWS($AX$466:$AX$918) - ROW() + ROW($AX$466))</f>
        <v>44980</v>
      </c>
      <c r="CI612" s="78" cm="1">
        <f t="array" ref="CI612">INDEX($CE$466:$CE$918, ROWS($CE$466:$CE$918) - ROW() + ROW($CE$466))</f>
        <v>1893.8</v>
      </c>
      <c r="CK612">
        <f t="shared" si="113"/>
        <v>-0.88449259433715877</v>
      </c>
      <c r="CL612">
        <f t="shared" si="102"/>
        <v>3</v>
      </c>
      <c r="CM612" t="str">
        <f t="shared" si="119"/>
        <v/>
      </c>
      <c r="CN612" t="str">
        <f t="shared" si="103"/>
        <v/>
      </c>
      <c r="CO612" t="str">
        <f t="shared" si="108"/>
        <v/>
      </c>
      <c r="CP612">
        <v>0.20691461498166816</v>
      </c>
      <c r="CQ612" t="s">
        <v>4485</v>
      </c>
      <c r="CR612" s="200" t="s">
        <v>4485</v>
      </c>
      <c r="CS612" s="212">
        <v>45242</v>
      </c>
      <c r="CT612" s="49">
        <v>45260</v>
      </c>
      <c r="CU612" s="53">
        <v>609.20000000000005</v>
      </c>
      <c r="CW612" s="81" cm="1">
        <f t="array" ref="CW612">INDEX($AW$466:$AW$918, ROWS($AW$466:$AW$918) - ROW() + ROW($AW$466))</f>
        <v>44979</v>
      </c>
      <c r="CX612" s="3" cm="1">
        <f t="array" ref="CX612">INDEX($AX$466:$AX$918, ROWS($AX$466:$AX$918) - ROW() + ROW($AX$466))</f>
        <v>44980</v>
      </c>
      <c r="CY612" s="78" cm="1">
        <f t="array" ref="CY612">INDEX($CU$466:$CU$918, ROWS($CU$466:$CU$918) - ROW() + ROW($CU$466))</f>
        <v>348.1</v>
      </c>
      <c r="DA612">
        <f t="shared" si="109"/>
        <v>-2.7381950265437145</v>
      </c>
      <c r="DB612">
        <f t="shared" si="104"/>
        <v>3</v>
      </c>
      <c r="DC612" t="str">
        <f t="shared" si="120"/>
        <v/>
      </c>
      <c r="DD612" t="str">
        <f t="shared" si="82"/>
        <v/>
      </c>
      <c r="DE612" t="str">
        <f t="shared" si="83"/>
        <v/>
      </c>
      <c r="DF612">
        <v>-2.4895104895104834</v>
      </c>
      <c r="DG612" t="s">
        <v>4485</v>
      </c>
      <c r="DH612" s="200" t="s">
        <v>4485</v>
      </c>
      <c r="DI612" s="212">
        <v>45242</v>
      </c>
      <c r="DJ612" s="49">
        <v>45260</v>
      </c>
      <c r="DK612" s="53">
        <v>385.05</v>
      </c>
      <c r="DM612" s="81" cm="1">
        <f t="array" ref="DM612">INDEX($AW$466:$AW$918, ROWS($AW$466:$AW$918) - ROW() + ROW($AW$466))</f>
        <v>44979</v>
      </c>
      <c r="DN612" s="3" cm="1">
        <f t="array" ref="DN612">INDEX($AX$466:$AX$918, ROWS($AX$466:$AX$918) - ROW() + ROW($AX$466))</f>
        <v>44980</v>
      </c>
      <c r="DO612" s="78" cm="1">
        <f t="array" ref="DO612">INDEX($DK$466:$DK$918, ROWS($DK$466:$DK$918) - ROW() + ROW($DK$466))</f>
        <v>319.95</v>
      </c>
      <c r="DQ612">
        <f t="shared" si="110"/>
        <v>-0.95960377650519191</v>
      </c>
      <c r="DR612">
        <f t="shared" si="105"/>
        <v>3</v>
      </c>
      <c r="DS612" t="str">
        <f t="shared" si="121"/>
        <v/>
      </c>
      <c r="DT612" t="str">
        <f t="shared" si="111"/>
        <v/>
      </c>
      <c r="DU612" t="str">
        <f t="shared" si="112"/>
        <v/>
      </c>
      <c r="DV612">
        <v>-2.3940345368916884</v>
      </c>
      <c r="DW612" t="s">
        <v>4485</v>
      </c>
      <c r="DX612" s="200" t="s">
        <v>4485</v>
      </c>
    </row>
    <row r="613" spans="1:128" ht="15.75" thickBot="1" x14ac:dyDescent="0.3">
      <c r="A613" s="42">
        <v>45240</v>
      </c>
      <c r="B613" s="35">
        <v>45260</v>
      </c>
      <c r="C613" s="36">
        <v>142.5</v>
      </c>
      <c r="E613" s="81" cm="1">
        <f t="array" ref="E613">INDEX($A$466:$A$918, ROWS($A$466:$A$918) - ROW() + ROW($A$466))</f>
        <v>44980</v>
      </c>
      <c r="F613" s="44" cm="1">
        <f t="array" ref="F613">INDEX($B$466:$B$918, ROWS($B$466:$B$918) - ROW() + ROW($B$466))</f>
        <v>44980</v>
      </c>
      <c r="G613" s="45" cm="1">
        <f t="array" ref="G613">INDEX($C$466:$C$918, ROWS($C$466:$C$918) - ROW() + ROW($C$466))</f>
        <v>132.4</v>
      </c>
      <c r="I613">
        <f t="shared" si="88"/>
        <v>-0.15082956259425992</v>
      </c>
      <c r="J613">
        <f t="shared" si="84"/>
        <v>4</v>
      </c>
      <c r="K613">
        <f t="shared" si="114"/>
        <v>-6.2654867256637132</v>
      </c>
      <c r="L613" t="str">
        <f t="shared" si="89"/>
        <v/>
      </c>
      <c r="M613" t="str">
        <f t="shared" si="90"/>
        <v/>
      </c>
      <c r="N613">
        <v>0.15117157974299972</v>
      </c>
      <c r="O613">
        <v>-6.1614730878186892</v>
      </c>
      <c r="P613" s="200" t="s">
        <v>4485</v>
      </c>
      <c r="Q613" s="35">
        <v>45240</v>
      </c>
      <c r="R613" s="35">
        <v>45260</v>
      </c>
      <c r="S613" s="37">
        <v>38437.35</v>
      </c>
      <c r="U613" s="81" cm="1">
        <f t="array" ref="U613">INDEX($Q$466:$Q$918, ROWS($Q$466:$Q$918) - ROW() + ROW($Q$466))</f>
        <v>44980</v>
      </c>
      <c r="V613" s="3" cm="1">
        <f t="array" ref="V613">INDEX($R$466:$R$918, ROWS($R$466:$R$918) - ROW() + ROW($R$466))</f>
        <v>44980</v>
      </c>
      <c r="W613" s="78" cm="1">
        <f t="array" ref="W613">INDEX($S$466:$S$918, ROWS($S$466:$S$918) - ROW() + ROW($S$466))</f>
        <v>38008.449999999997</v>
      </c>
      <c r="Y613">
        <f t="shared" si="91"/>
        <v>-0.12166680900545376</v>
      </c>
      <c r="Z613">
        <f t="shared" si="85"/>
        <v>4</v>
      </c>
      <c r="AA613">
        <f t="shared" si="115"/>
        <v>-2.0727617972867303</v>
      </c>
      <c r="AB613" t="str">
        <f t="shared" si="92"/>
        <v/>
      </c>
      <c r="AC613" t="str">
        <f t="shared" si="93"/>
        <v/>
      </c>
      <c r="AD613">
        <v>-0.18461578805898121</v>
      </c>
      <c r="AE613">
        <v>-1.7176181088384372</v>
      </c>
      <c r="AF613" s="200" t="s">
        <v>4485</v>
      </c>
      <c r="AG613" s="35">
        <v>45240</v>
      </c>
      <c r="AH613" s="35">
        <v>45260</v>
      </c>
      <c r="AI613" s="36">
        <v>243.1</v>
      </c>
      <c r="AK613" s="81" cm="1">
        <f t="array" ref="AK613">INDEX($AG$466:$AG$918, ROWS($AG$466:$AG$918) - ROW() + ROW($AG$466))</f>
        <v>44980</v>
      </c>
      <c r="AL613" s="3" cm="1">
        <f t="array" ref="AL613">INDEX($AH$466:$AH$918, ROWS($AH$466:$AH$918) - ROW() + ROW($AH$466))</f>
        <v>44980</v>
      </c>
      <c r="AM613" s="78" cm="1">
        <f t="array" ref="AM613">INDEX($AI$466:$AI$918, ROWS($AI$466:$AI$918) - ROW() + ROW($AI$466))</f>
        <v>169.6</v>
      </c>
      <c r="AO613">
        <f t="shared" si="94"/>
        <v>-0.55702140134858813</v>
      </c>
      <c r="AP613">
        <f t="shared" si="86"/>
        <v>4</v>
      </c>
      <c r="AQ613">
        <f t="shared" si="116"/>
        <v>1.2235153685466922</v>
      </c>
      <c r="AR613" t="str">
        <f t="shared" si="95"/>
        <v/>
      </c>
      <c r="AS613" t="str">
        <f t="shared" si="96"/>
        <v/>
      </c>
      <c r="AT613">
        <v>4.8543689320388355</v>
      </c>
      <c r="AU613">
        <v>9.7913322632423672</v>
      </c>
      <c r="AV613" s="200" t="s">
        <v>4485</v>
      </c>
      <c r="AW613" s="35">
        <v>45240</v>
      </c>
      <c r="AX613" s="35">
        <v>45260</v>
      </c>
      <c r="AY613" s="36">
        <v>139.35</v>
      </c>
      <c r="BA613" s="81" cm="1">
        <f t="array" ref="BA613">INDEX($AW$466:$AW$918, ROWS($AW$466:$AW$918) - ROW() + ROW($AW$466))</f>
        <v>44980</v>
      </c>
      <c r="BB613" s="3" cm="1">
        <f t="array" ref="BB613">INDEX($AX$466:$AX$918, ROWS($AX$466:$AX$918) - ROW() + ROW($AX$466))</f>
        <v>44980</v>
      </c>
      <c r="BC613" s="78" cm="1">
        <f t="array" ref="BC613">INDEX($AY$466:$AY$918, ROWS($AY$466:$AY$918) - ROW() + ROW($AY$466))</f>
        <v>95.35</v>
      </c>
      <c r="BE613">
        <f t="shared" si="97"/>
        <v>0.26288117770767616</v>
      </c>
      <c r="BF613">
        <f t="shared" si="87"/>
        <v>4</v>
      </c>
      <c r="BG613">
        <f t="shared" si="117"/>
        <v>-2.8032619775739045</v>
      </c>
      <c r="BH613" t="str">
        <f t="shared" si="98"/>
        <v/>
      </c>
      <c r="BI613" t="str">
        <f t="shared" si="99"/>
        <v/>
      </c>
      <c r="BJ613">
        <v>-3.341752477171168</v>
      </c>
      <c r="BK613">
        <v>-11.533537235934283</v>
      </c>
      <c r="BL613" s="200" t="s">
        <v>4485</v>
      </c>
      <c r="BM613" s="212">
        <v>45240</v>
      </c>
      <c r="BN613" s="49">
        <v>45260</v>
      </c>
      <c r="BO613" s="50">
        <v>1357.9</v>
      </c>
      <c r="BQ613" s="81" cm="1">
        <f t="array" ref="BQ613">INDEX($AW$466:$AW$918, ROWS($AW$466:$AW$918) - ROW() + ROW($AW$466))</f>
        <v>44980</v>
      </c>
      <c r="BR613" s="3" cm="1">
        <f t="array" ref="BR613">INDEX($AX$466:$AX$918, ROWS($AX$466:$AX$918) - ROW() + ROW($AX$466))</f>
        <v>44980</v>
      </c>
      <c r="BS613" s="78" cm="1">
        <f t="array" ref="BS613">INDEX($BO$466:$BO$918, ROWS($BO$466:$BO$918) - ROW() + ROW($BO$466))</f>
        <v>1134.3499999999999</v>
      </c>
      <c r="BU613">
        <f t="shared" si="106"/>
        <v>0.34499535583173635</v>
      </c>
      <c r="BV613">
        <f t="shared" si="100"/>
        <v>4</v>
      </c>
      <c r="BW613">
        <f t="shared" si="118"/>
        <v>-3.5047424609757174</v>
      </c>
      <c r="BX613" t="str">
        <f t="shared" si="101"/>
        <v/>
      </c>
      <c r="BY613" t="str">
        <f t="shared" si="107"/>
        <v/>
      </c>
      <c r="BZ613">
        <v>0.99728892331525509</v>
      </c>
      <c r="CA613">
        <v>4.3099999999999907</v>
      </c>
      <c r="CB613" s="200" t="s">
        <v>4485</v>
      </c>
      <c r="CC613" s="212">
        <v>45240</v>
      </c>
      <c r="CD613" s="49">
        <v>45260</v>
      </c>
      <c r="CE613" s="50">
        <v>2100.25</v>
      </c>
      <c r="CG613" s="81" cm="1">
        <f t="array" ref="CG613">INDEX($AW$466:$AW$918, ROWS($AW$466:$AW$918) - ROW() + ROW($AW$466))</f>
        <v>44980</v>
      </c>
      <c r="CH613" s="3" cm="1">
        <f t="array" ref="CH613">INDEX($AX$466:$AX$918, ROWS($AX$466:$AX$918) - ROW() + ROW($AX$466))</f>
        <v>44980</v>
      </c>
      <c r="CI613" s="78" cm="1">
        <f t="array" ref="CI613">INDEX($CE$466:$CE$918, ROWS($CE$466:$CE$918) - ROW() + ROW($CE$466))</f>
        <v>1881.65</v>
      </c>
      <c r="CK613">
        <f t="shared" si="113"/>
        <v>-0.64156721934733674</v>
      </c>
      <c r="CL613">
        <f t="shared" si="102"/>
        <v>4</v>
      </c>
      <c r="CM613">
        <f t="shared" si="119"/>
        <v>-3.2918743896798044</v>
      </c>
      <c r="CN613" t="str">
        <f t="shared" si="103"/>
        <v/>
      </c>
      <c r="CO613" t="str">
        <f t="shared" si="108"/>
        <v/>
      </c>
      <c r="CP613">
        <v>-0.94618259755875156</v>
      </c>
      <c r="CQ613">
        <v>-1.9127238844600916</v>
      </c>
      <c r="CR613" s="200" t="s">
        <v>4485</v>
      </c>
      <c r="CS613" s="212">
        <v>45240</v>
      </c>
      <c r="CT613" s="49">
        <v>45260</v>
      </c>
      <c r="CU613" s="53">
        <v>607.15</v>
      </c>
      <c r="CW613" s="81" cm="1">
        <f t="array" ref="CW613">INDEX($AW$466:$AW$918, ROWS($AW$466:$AW$918) - ROW() + ROW($AW$466))</f>
        <v>44980</v>
      </c>
      <c r="CX613" s="3" cm="1">
        <f t="array" ref="CX613">INDEX($AX$466:$AX$918, ROWS($AX$466:$AX$918) - ROW() + ROW($AX$466))</f>
        <v>44980</v>
      </c>
      <c r="CY613" s="78" cm="1">
        <f t="array" ref="CY613">INDEX($CU$466:$CU$918, ROWS($CU$466:$CU$918) - ROW() + ROW($CU$466))</f>
        <v>343.15</v>
      </c>
      <c r="DA613">
        <f t="shared" si="109"/>
        <v>-1.4220051709279071</v>
      </c>
      <c r="DB613">
        <f t="shared" si="104"/>
        <v>4</v>
      </c>
      <c r="DC613">
        <f t="shared" si="120"/>
        <v>-7.6809254775356512</v>
      </c>
      <c r="DD613" t="str">
        <f t="shared" si="82"/>
        <v/>
      </c>
      <c r="DE613" t="str">
        <f t="shared" si="83"/>
        <v/>
      </c>
      <c r="DF613">
        <v>-1.6351118760757444</v>
      </c>
      <c r="DG613">
        <v>-7.7481840193704627</v>
      </c>
      <c r="DH613" s="200" t="s">
        <v>4485</v>
      </c>
      <c r="DI613" s="212">
        <v>45240</v>
      </c>
      <c r="DJ613" s="49">
        <v>45260</v>
      </c>
      <c r="DK613" s="53">
        <v>385.55</v>
      </c>
      <c r="DM613" s="81" cm="1">
        <f t="array" ref="DM613">INDEX($AW$466:$AW$918, ROWS($AW$466:$AW$918) - ROW() + ROW($AW$466))</f>
        <v>44980</v>
      </c>
      <c r="DN613" s="3" cm="1">
        <f t="array" ref="DN613">INDEX($AX$466:$AX$918, ROWS($AX$466:$AX$918) - ROW() + ROW($AX$466))</f>
        <v>44980</v>
      </c>
      <c r="DO613" s="78" cm="1">
        <f t="array" ref="DO613">INDEX($DK$466:$DK$918, ROWS($DK$466:$DK$918) - ROW() + ROW($DK$466))</f>
        <v>320.25</v>
      </c>
      <c r="DQ613">
        <f t="shared" si="110"/>
        <v>9.376465072667961E-2</v>
      </c>
      <c r="DR613">
        <f t="shared" si="105"/>
        <v>4</v>
      </c>
      <c r="DS613">
        <f t="shared" si="121"/>
        <v>-1.9892884468247896</v>
      </c>
      <c r="DT613" t="str">
        <f t="shared" si="111"/>
        <v/>
      </c>
      <c r="DU613" t="str">
        <f t="shared" si="112"/>
        <v/>
      </c>
      <c r="DV613">
        <v>-1.1660635303578517</v>
      </c>
      <c r="DW613">
        <v>-5.6067588325652711</v>
      </c>
      <c r="DX613" s="200" t="s">
        <v>4485</v>
      </c>
    </row>
    <row r="614" spans="1:128" ht="15.75" thickBot="1" x14ac:dyDescent="0.3">
      <c r="A614" s="42">
        <v>45239</v>
      </c>
      <c r="B614" s="35">
        <v>45260</v>
      </c>
      <c r="C614" s="36">
        <v>144.55000000000001</v>
      </c>
      <c r="E614" s="81" cm="1">
        <f t="array" ref="E614">INDEX($A$466:$A$918, ROWS($A$466:$A$918) - ROW() + ROW($A$466))</f>
        <v>44986</v>
      </c>
      <c r="F614" s="44" cm="1">
        <f t="array" ref="F614">INDEX($B$466:$B$918, ROWS($B$466:$B$918) - ROW() + ROW($B$466))</f>
        <v>45014</v>
      </c>
      <c r="G614" s="45" cm="1">
        <f t="array" ref="G614">INDEX($C$466:$C$918, ROWS($C$466:$C$918) - ROW() + ROW($C$466))</f>
        <v>142.35</v>
      </c>
      <c r="I614">
        <f t="shared" si="88"/>
        <v>7.5151057401812604</v>
      </c>
      <c r="J614">
        <f t="shared" si="84"/>
        <v>3</v>
      </c>
      <c r="K614" t="str">
        <f t="shared" si="114"/>
        <v/>
      </c>
      <c r="L614">
        <f t="shared" si="89"/>
        <v>45014</v>
      </c>
      <c r="M614">
        <f t="shared" si="90"/>
        <v>-13.909378292939934</v>
      </c>
      <c r="N614">
        <v>2.0946189960274508</v>
      </c>
      <c r="O614" t="s">
        <v>4485</v>
      </c>
      <c r="P614" s="200">
        <v>-10.965688008489561</v>
      </c>
      <c r="Q614" s="35">
        <v>45239</v>
      </c>
      <c r="R614" s="35">
        <v>45260</v>
      </c>
      <c r="S614" s="37">
        <v>37760.949999999997</v>
      </c>
      <c r="U614" s="81" cm="1">
        <f t="array" ref="U614">INDEX($Q$466:$Q$918, ROWS($Q$466:$Q$918) - ROW() + ROW($Q$466))</f>
        <v>44986</v>
      </c>
      <c r="V614" s="3" cm="1">
        <f t="array" ref="V614">INDEX($R$466:$R$918, ROWS($R$466:$R$918) - ROW() + ROW($R$466))</f>
        <v>45014</v>
      </c>
      <c r="W614" s="78" cm="1">
        <f t="array" ref="W614">INDEX($S$466:$S$918, ROWS($S$466:$S$918) - ROW() + ROW($S$466))</f>
        <v>38442.800000000003</v>
      </c>
      <c r="Y614">
        <f t="shared" si="91"/>
        <v>1.1427721993398989</v>
      </c>
      <c r="Z614">
        <f t="shared" si="85"/>
        <v>3</v>
      </c>
      <c r="AA614" t="str">
        <f t="shared" si="115"/>
        <v/>
      </c>
      <c r="AB614">
        <f t="shared" si="92"/>
        <v>45014</v>
      </c>
      <c r="AC614">
        <f t="shared" si="93"/>
        <v>-0.90250970272718334</v>
      </c>
      <c r="AD614">
        <v>0.58230718481734367</v>
      </c>
      <c r="AE614" t="s">
        <v>4485</v>
      </c>
      <c r="AF614" s="200">
        <v>-0.75266916727216859</v>
      </c>
      <c r="AG614" s="35">
        <v>45239</v>
      </c>
      <c r="AH614" s="35">
        <v>45260</v>
      </c>
      <c r="AI614" s="36">
        <v>238.7</v>
      </c>
      <c r="AK614" s="81" cm="1">
        <f t="array" ref="AK614">INDEX($AG$466:$AG$918, ROWS($AG$466:$AG$918) - ROW() + ROW($AG$466))</f>
        <v>44986</v>
      </c>
      <c r="AL614" s="3" cm="1">
        <f t="array" ref="AL614">INDEX($AH$466:$AH$918, ROWS($AH$466:$AH$918) - ROW() + ROW($AH$466))</f>
        <v>45014</v>
      </c>
      <c r="AM614" s="78" cm="1">
        <f t="array" ref="AM614">INDEX($AI$466:$AI$918, ROWS($AI$466:$AI$918) - ROW() + ROW($AI$466))</f>
        <v>173.15</v>
      </c>
      <c r="AO614">
        <f t="shared" si="94"/>
        <v>2.0931603773584975</v>
      </c>
      <c r="AP614">
        <f t="shared" si="86"/>
        <v>3</v>
      </c>
      <c r="AQ614" t="str">
        <f t="shared" si="116"/>
        <v/>
      </c>
      <c r="AR614">
        <f t="shared" si="95"/>
        <v>45014</v>
      </c>
      <c r="AS614">
        <f t="shared" si="96"/>
        <v>0.54865723361245955</v>
      </c>
      <c r="AT614">
        <v>4.6728971962616823</v>
      </c>
      <c r="AU614" t="s">
        <v>4485</v>
      </c>
      <c r="AV614" s="200">
        <v>-12.265037593984973</v>
      </c>
      <c r="AW614" s="35">
        <v>45239</v>
      </c>
      <c r="AX614" s="35">
        <v>45260</v>
      </c>
      <c r="AY614" s="36">
        <v>138.6</v>
      </c>
      <c r="BA614" s="81" cm="1">
        <f t="array" ref="BA614">INDEX($AW$466:$AW$918, ROWS($AW$466:$AW$918) - ROW() + ROW($AW$466))</f>
        <v>44986</v>
      </c>
      <c r="BB614" s="3" cm="1">
        <f t="array" ref="BB614">INDEX($AX$466:$AX$918, ROWS($AX$466:$AX$918) - ROW() + ROW($AX$466))</f>
        <v>45014</v>
      </c>
      <c r="BC614" s="78" cm="1">
        <f t="array" ref="BC614">INDEX($AY$466:$AY$918, ROWS($AY$466:$AY$918) - ROW() + ROW($AY$466))</f>
        <v>97.4</v>
      </c>
      <c r="BE614">
        <f t="shared" si="97"/>
        <v>2.1499737808075632</v>
      </c>
      <c r="BF614">
        <f t="shared" si="87"/>
        <v>3</v>
      </c>
      <c r="BG614" t="str">
        <f t="shared" si="117"/>
        <v/>
      </c>
      <c r="BH614">
        <f t="shared" si="98"/>
        <v>45014</v>
      </c>
      <c r="BI614">
        <f t="shared" si="99"/>
        <v>-6.2628336755646945</v>
      </c>
      <c r="BJ614">
        <v>2.3776705720192934</v>
      </c>
      <c r="BK614" t="s">
        <v>4485</v>
      </c>
      <c r="BL614" s="200">
        <v>2.898388122218476</v>
      </c>
      <c r="BM614" s="212">
        <v>45239</v>
      </c>
      <c r="BN614" s="49">
        <v>45260</v>
      </c>
      <c r="BO614" s="50">
        <v>1354</v>
      </c>
      <c r="BQ614" s="81" cm="1">
        <f t="array" ref="BQ614">INDEX($AW$466:$AW$918, ROWS($AW$466:$AW$918) - ROW() + ROW($AW$466))</f>
        <v>44986</v>
      </c>
      <c r="BR614" s="3" cm="1">
        <f t="array" ref="BR614">INDEX($AX$466:$AX$918, ROWS($AX$466:$AX$918) - ROW() + ROW($AX$466))</f>
        <v>45014</v>
      </c>
      <c r="BS614" s="78" cm="1">
        <f t="array" ref="BS614">INDEX($BO$466:$BO$918, ROWS($BO$466:$BO$918) - ROW() + ROW($BO$466))</f>
        <v>1127.05</v>
      </c>
      <c r="BU614">
        <f t="shared" si="106"/>
        <v>-0.64354035350640937</v>
      </c>
      <c r="BV614">
        <f t="shared" si="100"/>
        <v>3</v>
      </c>
      <c r="BW614" t="str">
        <f t="shared" si="118"/>
        <v/>
      </c>
      <c r="BX614">
        <f t="shared" si="101"/>
        <v>45014</v>
      </c>
      <c r="BY614">
        <f t="shared" si="107"/>
        <v>-2.5198527128343806</v>
      </c>
      <c r="BZ614">
        <v>2.9467084639498515</v>
      </c>
      <c r="CA614" t="s">
        <v>4485</v>
      </c>
      <c r="CB614" s="200">
        <v>11.171045763006781</v>
      </c>
      <c r="CC614" s="212">
        <v>45239</v>
      </c>
      <c r="CD614" s="49">
        <v>45260</v>
      </c>
      <c r="CE614" s="50">
        <v>2104.6</v>
      </c>
      <c r="CG614" s="81" cm="1">
        <f t="array" ref="CG614">INDEX($AW$466:$AW$918, ROWS($AW$466:$AW$918) - ROW() + ROW($AW$466))</f>
        <v>44986</v>
      </c>
      <c r="CH614" s="3" cm="1">
        <f t="array" ref="CH614">INDEX($AX$466:$AX$918, ROWS($AX$466:$AX$918) - ROW() + ROW($AX$466))</f>
        <v>45014</v>
      </c>
      <c r="CI614" s="78" cm="1">
        <f t="array" ref="CI614">INDEX($CE$466:$CE$918, ROWS($CE$466:$CE$918) - ROW() + ROW($CE$466))</f>
        <v>1859.05</v>
      </c>
      <c r="CK614">
        <f t="shared" si="113"/>
        <v>-1.2010735258948335</v>
      </c>
      <c r="CL614">
        <f t="shared" si="102"/>
        <v>3</v>
      </c>
      <c r="CM614" t="str">
        <f t="shared" si="119"/>
        <v/>
      </c>
      <c r="CN614">
        <f t="shared" si="103"/>
        <v>45014</v>
      </c>
      <c r="CO614">
        <f t="shared" si="108"/>
        <v>6.7561388881417939</v>
      </c>
      <c r="CP614">
        <v>2.2792954904847567</v>
      </c>
      <c r="CQ614" t="s">
        <v>4485</v>
      </c>
      <c r="CR614" s="200">
        <v>4.934157914378634</v>
      </c>
      <c r="CS614" s="212">
        <v>45239</v>
      </c>
      <c r="CT614" s="49">
        <v>45260</v>
      </c>
      <c r="CU614" s="53">
        <v>601.85</v>
      </c>
      <c r="CW614" s="81" cm="1">
        <f t="array" ref="CW614">INDEX($AW$466:$AW$918, ROWS($AW$466:$AW$918) - ROW() + ROW($AW$466))</f>
        <v>44986</v>
      </c>
      <c r="CX614" s="3" cm="1">
        <f t="array" ref="CX614">INDEX($AX$466:$AX$918, ROWS($AX$466:$AX$918) - ROW() + ROW($AX$466))</f>
        <v>45014</v>
      </c>
      <c r="CY614" s="78" cm="1">
        <f t="array" ref="CY614">INDEX($CU$466:$CU$918, ROWS($CU$466:$CU$918) - ROW() + ROW($CU$466))</f>
        <v>357</v>
      </c>
      <c r="DA614">
        <f t="shared" si="109"/>
        <v>4.0361358006702677</v>
      </c>
      <c r="DB614">
        <f t="shared" si="104"/>
        <v>3</v>
      </c>
      <c r="DC614" t="str">
        <f t="shared" si="120"/>
        <v/>
      </c>
      <c r="DD614">
        <f t="shared" si="82"/>
        <v>45014</v>
      </c>
      <c r="DE614">
        <f t="shared" si="83"/>
        <v>-1.2464985994397715</v>
      </c>
      <c r="DF614">
        <v>1.1374946679937439</v>
      </c>
      <c r="DG614" t="s">
        <v>4485</v>
      </c>
      <c r="DH614" s="200">
        <v>0.29523407844791461</v>
      </c>
      <c r="DI614" s="212">
        <v>45239</v>
      </c>
      <c r="DJ614" s="49">
        <v>45260</v>
      </c>
      <c r="DK614" s="53">
        <v>384.85</v>
      </c>
      <c r="DM614" s="81" cm="1">
        <f t="array" ref="DM614">INDEX($AW$466:$AW$918, ROWS($AW$466:$AW$918) - ROW() + ROW($AW$466))</f>
        <v>44986</v>
      </c>
      <c r="DN614" s="3" cm="1">
        <f t="array" ref="DN614">INDEX($AX$466:$AX$918, ROWS($AX$466:$AX$918) - ROW() + ROW($AX$466))</f>
        <v>45014</v>
      </c>
      <c r="DO614" s="78" cm="1">
        <f t="array" ref="DO614">INDEX($DK$466:$DK$918, ROWS($DK$466:$DK$918) - ROW() + ROW($DK$466))</f>
        <v>318.10000000000002</v>
      </c>
      <c r="DQ614">
        <f t="shared" si="110"/>
        <v>-0.67135050741607405</v>
      </c>
      <c r="DR614">
        <f t="shared" si="105"/>
        <v>3</v>
      </c>
      <c r="DS614" t="str">
        <f t="shared" si="121"/>
        <v/>
      </c>
      <c r="DT614">
        <f t="shared" si="111"/>
        <v>45014</v>
      </c>
      <c r="DU614">
        <f t="shared" si="112"/>
        <v>6.8689091480666375</v>
      </c>
      <c r="DV614">
        <v>4.6144505160898515</v>
      </c>
      <c r="DW614" t="s">
        <v>4485</v>
      </c>
      <c r="DX614" s="200">
        <v>-2.6310698394273468</v>
      </c>
    </row>
    <row r="615" spans="1:128" ht="15.75" thickBot="1" x14ac:dyDescent="0.3">
      <c r="A615" s="42">
        <v>45238</v>
      </c>
      <c r="B615" s="35">
        <v>45260</v>
      </c>
      <c r="C615" s="36">
        <v>139.5</v>
      </c>
      <c r="E615" s="81" cm="1">
        <f t="array" ref="E615">INDEX($A$466:$A$918, ROWS($A$466:$A$918) - ROW() + ROW($A$466))</f>
        <v>44987</v>
      </c>
      <c r="F615" s="44" cm="1">
        <f t="array" ref="F615">INDEX($B$466:$B$918, ROWS($B$466:$B$918) - ROW() + ROW($B$466))</f>
        <v>45014</v>
      </c>
      <c r="G615" s="45" cm="1">
        <f t="array" ref="G615">INDEX($C$466:$C$918, ROWS($C$466:$C$918) - ROW() + ROW($C$466))</f>
        <v>141.65</v>
      </c>
      <c r="I615">
        <f t="shared" si="88"/>
        <v>-0.49174569722514128</v>
      </c>
      <c r="J615">
        <f t="shared" si="84"/>
        <v>4</v>
      </c>
      <c r="K615">
        <f t="shared" si="114"/>
        <v>2.7566195139644623</v>
      </c>
      <c r="L615" t="str">
        <f t="shared" si="89"/>
        <v/>
      </c>
      <c r="M615" t="str">
        <f t="shared" si="90"/>
        <v/>
      </c>
      <c r="N615">
        <v>-0.17686593562079944</v>
      </c>
      <c r="O615">
        <v>6.4905660377358458</v>
      </c>
      <c r="P615" s="200" t="s">
        <v>4485</v>
      </c>
      <c r="Q615" s="35">
        <v>45238</v>
      </c>
      <c r="R615" s="35">
        <v>45260</v>
      </c>
      <c r="S615" s="37">
        <v>37870.449999999997</v>
      </c>
      <c r="U615" s="81" cm="1">
        <f t="array" ref="U615">INDEX($Q$466:$Q$918, ROWS($Q$466:$Q$918) - ROW() + ROW($Q$466))</f>
        <v>44987</v>
      </c>
      <c r="V615" s="3" cm="1">
        <f t="array" ref="V615">INDEX($R$466:$R$918, ROWS($R$466:$R$918) - ROW() + ROW($R$466))</f>
        <v>45014</v>
      </c>
      <c r="W615" s="78" cm="1">
        <f t="array" ref="W615">INDEX($S$466:$S$918, ROWS($S$466:$S$918) - ROW() + ROW($S$466))</f>
        <v>37667</v>
      </c>
      <c r="Y615">
        <f t="shared" si="91"/>
        <v>-2.018063200391238</v>
      </c>
      <c r="Z615">
        <f t="shared" si="85"/>
        <v>4</v>
      </c>
      <c r="AA615">
        <f t="shared" si="115"/>
        <v>-2.3437297451453167</v>
      </c>
      <c r="AB615" t="str">
        <f t="shared" si="92"/>
        <v/>
      </c>
      <c r="AC615" t="str">
        <f t="shared" si="93"/>
        <v/>
      </c>
      <c r="AD615">
        <v>-2.0252286221139859</v>
      </c>
      <c r="AE615">
        <v>-1.6960106770775065</v>
      </c>
      <c r="AF615" s="200" t="s">
        <v>4485</v>
      </c>
      <c r="AG615" s="35">
        <v>45238</v>
      </c>
      <c r="AH615" s="35">
        <v>45260</v>
      </c>
      <c r="AI615" s="36">
        <v>237.5</v>
      </c>
      <c r="AK615" s="81" cm="1">
        <f t="array" ref="AK615">INDEX($AG$466:$AG$918, ROWS($AG$466:$AG$918) - ROW() + ROW($AG$466))</f>
        <v>44987</v>
      </c>
      <c r="AL615" s="3" cm="1">
        <f t="array" ref="AL615">INDEX($AH$466:$AH$918, ROWS($AH$466:$AH$918) - ROW() + ROW($AH$466))</f>
        <v>45014</v>
      </c>
      <c r="AM615" s="78" cm="1">
        <f t="array" ref="AM615">INDEX($AI$466:$AI$918, ROWS($AI$466:$AI$918) - ROW() + ROW($AI$466))</f>
        <v>172</v>
      </c>
      <c r="AO615">
        <f t="shared" si="94"/>
        <v>-0.6641640196361569</v>
      </c>
      <c r="AP615">
        <f t="shared" si="86"/>
        <v>4</v>
      </c>
      <c r="AQ615">
        <f t="shared" si="116"/>
        <v>2.2288261515601784</v>
      </c>
      <c r="AR615" t="str">
        <f t="shared" si="95"/>
        <v/>
      </c>
      <c r="AS615" t="str">
        <f t="shared" si="96"/>
        <v/>
      </c>
      <c r="AT615">
        <v>1.4097744360902256</v>
      </c>
      <c r="AU615">
        <v>5.1656920077972828</v>
      </c>
      <c r="AV615" s="200" t="s">
        <v>4485</v>
      </c>
      <c r="AW615" s="35">
        <v>45238</v>
      </c>
      <c r="AX615" s="35">
        <v>45260</v>
      </c>
      <c r="AY615" s="36">
        <v>140.80000000000001</v>
      </c>
      <c r="BA615" s="81" cm="1">
        <f t="array" ref="BA615">INDEX($AW$466:$AW$918, ROWS($AW$466:$AW$918) - ROW() + ROW($AW$466))</f>
        <v>44987</v>
      </c>
      <c r="BB615" s="3" cm="1">
        <f t="array" ref="BB615">INDEX($AX$466:$AX$918, ROWS($AX$466:$AX$918) - ROW() + ROW($AX$466))</f>
        <v>45014</v>
      </c>
      <c r="BC615" s="78" cm="1">
        <f t="array" ref="BC615">INDEX($AY$466:$AY$918, ROWS($AY$466:$AY$918) - ROW() + ROW($AY$466))</f>
        <v>96.7</v>
      </c>
      <c r="BE615">
        <f t="shared" si="97"/>
        <v>-0.71868583162217947</v>
      </c>
      <c r="BF615">
        <f t="shared" si="87"/>
        <v>4</v>
      </c>
      <c r="BG615">
        <f t="shared" si="117"/>
        <v>1.8430753027909426</v>
      </c>
      <c r="BH615" t="str">
        <f t="shared" si="98"/>
        <v/>
      </c>
      <c r="BI615" t="str">
        <f t="shared" si="99"/>
        <v/>
      </c>
      <c r="BJ615">
        <v>-1.4136654325143116</v>
      </c>
      <c r="BK615">
        <v>5.9738693467336645</v>
      </c>
      <c r="BL615" s="200" t="s">
        <v>4485</v>
      </c>
      <c r="BM615" s="212">
        <v>45238</v>
      </c>
      <c r="BN615" s="49">
        <v>45260</v>
      </c>
      <c r="BO615" s="50">
        <v>1348.45</v>
      </c>
      <c r="BQ615" s="81" cm="1">
        <f t="array" ref="BQ615">INDEX($AW$466:$AW$918, ROWS($AW$466:$AW$918) - ROW() + ROW($AW$466))</f>
        <v>44987</v>
      </c>
      <c r="BR615" s="3" cm="1">
        <f t="array" ref="BR615">INDEX($AX$466:$AX$918, ROWS($AX$466:$AX$918) - ROW() + ROW($AX$466))</f>
        <v>45014</v>
      </c>
      <c r="BS615" s="78" cm="1">
        <f t="array" ref="BS615">INDEX($BO$466:$BO$918, ROWS($BO$466:$BO$918) - ROW() + ROW($BO$466))</f>
        <v>1106.75</v>
      </c>
      <c r="BU615">
        <f t="shared" si="106"/>
        <v>-1.801162326427395</v>
      </c>
      <c r="BV615">
        <f t="shared" si="100"/>
        <v>4</v>
      </c>
      <c r="BW615">
        <f t="shared" si="118"/>
        <v>-4.4133523340674445</v>
      </c>
      <c r="BX615" t="str">
        <f t="shared" si="101"/>
        <v/>
      </c>
      <c r="BY615" t="str">
        <f t="shared" si="107"/>
        <v/>
      </c>
      <c r="BZ615">
        <v>-2.2620497650948321</v>
      </c>
      <c r="CA615">
        <v>7.6982072668009005</v>
      </c>
      <c r="CB615" s="200" t="s">
        <v>4485</v>
      </c>
      <c r="CC615" s="212">
        <v>45238</v>
      </c>
      <c r="CD615" s="49">
        <v>45260</v>
      </c>
      <c r="CE615" s="50">
        <v>2134.9</v>
      </c>
      <c r="CG615" s="81" cm="1">
        <f t="array" ref="CG615">INDEX($AW$466:$AW$918, ROWS($AW$466:$AW$918) - ROW() + ROW($AW$466))</f>
        <v>44987</v>
      </c>
      <c r="CH615" s="3" cm="1">
        <f t="array" ref="CH615">INDEX($AX$466:$AX$918, ROWS($AX$466:$AX$918) - ROW() + ROW($AX$466))</f>
        <v>45014</v>
      </c>
      <c r="CI615" s="78" cm="1">
        <f t="array" ref="CI615">INDEX($CE$466:$CE$918, ROWS($CE$466:$CE$918) - ROW() + ROW($CE$466))</f>
        <v>1873.9</v>
      </c>
      <c r="CK615">
        <f t="shared" si="113"/>
        <v>0.79879508351040251</v>
      </c>
      <c r="CL615">
        <f t="shared" si="102"/>
        <v>4</v>
      </c>
      <c r="CM615">
        <f t="shared" si="119"/>
        <v>-1.9439575102692168</v>
      </c>
      <c r="CN615" t="str">
        <f t="shared" si="103"/>
        <v/>
      </c>
      <c r="CO615" t="str">
        <f t="shared" si="108"/>
        <v/>
      </c>
      <c r="CP615">
        <v>-1.5967372181052431</v>
      </c>
      <c r="CQ615">
        <v>-2.5912341346280661</v>
      </c>
      <c r="CR615" s="200" t="s">
        <v>4485</v>
      </c>
      <c r="CS615" s="212">
        <v>45238</v>
      </c>
      <c r="CT615" s="49">
        <v>45260</v>
      </c>
      <c r="CU615" s="53">
        <v>598.54999999999995</v>
      </c>
      <c r="CW615" s="81" cm="1">
        <f t="array" ref="CW615">INDEX($AW$466:$AW$918, ROWS($AW$466:$AW$918) - ROW() + ROW($AW$466))</f>
        <v>44987</v>
      </c>
      <c r="CX615" s="3" cm="1">
        <f t="array" ref="CX615">INDEX($AX$466:$AX$918, ROWS($AX$466:$AX$918) - ROW() + ROW($AX$466))</f>
        <v>45014</v>
      </c>
      <c r="CY615" s="78" cm="1">
        <f t="array" ref="CY615">INDEX($CU$466:$CU$918, ROWS($CU$466:$CU$918) - ROW() + ROW($CU$466))</f>
        <v>357.7</v>
      </c>
      <c r="DA615">
        <f t="shared" si="109"/>
        <v>0.19607843137254585</v>
      </c>
      <c r="DB615">
        <f t="shared" si="104"/>
        <v>4</v>
      </c>
      <c r="DC615">
        <f t="shared" si="120"/>
        <v>-2.0804817957842929</v>
      </c>
      <c r="DD615" t="str">
        <f t="shared" si="82"/>
        <v/>
      </c>
      <c r="DE615" t="str">
        <f t="shared" si="83"/>
        <v/>
      </c>
      <c r="DF615">
        <v>-9.8411359482627858E-2</v>
      </c>
      <c r="DG615">
        <v>3.6162146398366972</v>
      </c>
      <c r="DH615" s="200" t="s">
        <v>4485</v>
      </c>
      <c r="DI615" s="212">
        <v>45238</v>
      </c>
      <c r="DJ615" s="49">
        <v>45260</v>
      </c>
      <c r="DK615" s="53">
        <v>385</v>
      </c>
      <c r="DM615" s="81" cm="1">
        <f t="array" ref="DM615">INDEX($AW$466:$AW$918, ROWS($AW$466:$AW$918) - ROW() + ROW($AW$466))</f>
        <v>44987</v>
      </c>
      <c r="DN615" s="3" cm="1">
        <f t="array" ref="DN615">INDEX($AX$466:$AX$918, ROWS($AX$466:$AX$918) - ROW() + ROW($AX$466))</f>
        <v>45014</v>
      </c>
      <c r="DO615" s="78" cm="1">
        <f t="array" ref="DO615">INDEX($DK$466:$DK$918, ROWS($DK$466:$DK$918) - ROW() + ROW($DK$466))</f>
        <v>323</v>
      </c>
      <c r="DQ615">
        <f t="shared" si="110"/>
        <v>1.5403961018547554</v>
      </c>
      <c r="DR615">
        <f t="shared" si="105"/>
        <v>4</v>
      </c>
      <c r="DS615">
        <f t="shared" si="121"/>
        <v>-0.99616858237547901</v>
      </c>
      <c r="DT615" t="str">
        <f t="shared" si="111"/>
        <v/>
      </c>
      <c r="DU615" t="str">
        <f t="shared" si="112"/>
        <v/>
      </c>
      <c r="DV615">
        <v>-0.34822983168890587</v>
      </c>
      <c r="DW615">
        <v>4.7803091944670459</v>
      </c>
      <c r="DX615" s="200" t="s">
        <v>4485</v>
      </c>
    </row>
    <row r="616" spans="1:128" ht="15.75" thickBot="1" x14ac:dyDescent="0.3">
      <c r="A616" s="42">
        <v>45237</v>
      </c>
      <c r="B616" s="35">
        <v>45260</v>
      </c>
      <c r="C616" s="36">
        <v>138.85</v>
      </c>
      <c r="E616" s="81" cm="1">
        <f t="array" ref="E616">INDEX($A$466:$A$918, ROWS($A$466:$A$918) - ROW() + ROW($A$466))</f>
        <v>44988</v>
      </c>
      <c r="F616" s="44" cm="1">
        <f t="array" ref="F616">INDEX($B$466:$B$918, ROWS($B$466:$B$918) - ROW() + ROW($B$466))</f>
        <v>45014</v>
      </c>
      <c r="G616" s="45" cm="1">
        <f t="array" ref="G616">INDEX($C$466:$C$918, ROWS($C$466:$C$918) - ROW() + ROW($C$466))</f>
        <v>143</v>
      </c>
      <c r="I616">
        <f t="shared" si="88"/>
        <v>0.95305330038827696</v>
      </c>
      <c r="J616">
        <f t="shared" si="84"/>
        <v>5</v>
      </c>
      <c r="K616" t="str">
        <f t="shared" si="114"/>
        <v/>
      </c>
      <c r="L616" t="str">
        <f t="shared" si="89"/>
        <v/>
      </c>
      <c r="M616" t="str">
        <f t="shared" si="90"/>
        <v/>
      </c>
      <c r="N616">
        <v>0.77958894401133549</v>
      </c>
      <c r="O616" t="s">
        <v>4485</v>
      </c>
      <c r="P616" s="200" t="s">
        <v>4485</v>
      </c>
      <c r="Q616" s="35">
        <v>45237</v>
      </c>
      <c r="R616" s="35">
        <v>45260</v>
      </c>
      <c r="S616" s="37">
        <v>37361.5</v>
      </c>
      <c r="U616" s="81" cm="1">
        <f t="array" ref="U616">INDEX($Q$466:$Q$918, ROWS($Q$466:$Q$918) - ROW() + ROW($Q$466))</f>
        <v>44988</v>
      </c>
      <c r="V616" s="3" cm="1">
        <f t="array" ref="V616">INDEX($R$466:$R$918, ROWS($R$466:$R$918) - ROW() + ROW($R$466))</f>
        <v>45014</v>
      </c>
      <c r="W616" s="78" cm="1">
        <f t="array" ref="W616">INDEX($S$466:$S$918, ROWS($S$466:$S$918) - ROW() + ROW($S$466))</f>
        <v>37514.800000000003</v>
      </c>
      <c r="Y616">
        <f t="shared" si="91"/>
        <v>-0.40406722064405731</v>
      </c>
      <c r="Z616">
        <f t="shared" si="85"/>
        <v>5</v>
      </c>
      <c r="AA616" t="str">
        <f t="shared" si="115"/>
        <v/>
      </c>
      <c r="AB616" t="str">
        <f t="shared" si="92"/>
        <v/>
      </c>
      <c r="AC616" t="str">
        <f t="shared" si="93"/>
        <v/>
      </c>
      <c r="AD616">
        <v>-0.32324619895076434</v>
      </c>
      <c r="AE616" t="s">
        <v>4485</v>
      </c>
      <c r="AF616" s="200" t="s">
        <v>4485</v>
      </c>
      <c r="AG616" s="35">
        <v>45237</v>
      </c>
      <c r="AH616" s="35">
        <v>45260</v>
      </c>
      <c r="AI616" s="36">
        <v>239.7</v>
      </c>
      <c r="AK616" s="81" cm="1">
        <f t="array" ref="AK616">INDEX($AG$466:$AG$918, ROWS($AG$466:$AG$918) - ROW() + ROW($AG$466))</f>
        <v>44988</v>
      </c>
      <c r="AL616" s="3" cm="1">
        <f t="array" ref="AL616">INDEX($AH$466:$AH$918, ROWS($AH$466:$AH$918) - ROW() + ROW($AH$466))</f>
        <v>45014</v>
      </c>
      <c r="AM616" s="78" cm="1">
        <f t="array" ref="AM616">INDEX($AI$466:$AI$918, ROWS($AI$466:$AI$918) - ROW() + ROW($AI$466))</f>
        <v>173.8</v>
      </c>
      <c r="AO616">
        <f t="shared" si="94"/>
        <v>1.0465116279069833</v>
      </c>
      <c r="AP616">
        <f t="shared" si="86"/>
        <v>5</v>
      </c>
      <c r="AQ616" t="str">
        <f t="shared" si="116"/>
        <v/>
      </c>
      <c r="AR616" t="str">
        <f t="shared" si="95"/>
        <v/>
      </c>
      <c r="AS616" t="str">
        <f t="shared" si="96"/>
        <v/>
      </c>
      <c r="AT616">
        <v>0.41705282669137034</v>
      </c>
      <c r="AU616" t="s">
        <v>4485</v>
      </c>
      <c r="AV616" s="200" t="s">
        <v>4485</v>
      </c>
      <c r="AW616" s="35">
        <v>45237</v>
      </c>
      <c r="AX616" s="35">
        <v>45260</v>
      </c>
      <c r="AY616" s="36">
        <v>138.80000000000001</v>
      </c>
      <c r="BA616" s="81" cm="1">
        <f t="array" ref="BA616">INDEX($AW$466:$AW$918, ROWS($AW$466:$AW$918) - ROW() + ROW($AW$466))</f>
        <v>44988</v>
      </c>
      <c r="BB616" s="3" cm="1">
        <f t="array" ref="BB616">INDEX($AX$466:$AX$918, ROWS($AX$466:$AX$918) - ROW() + ROW($AX$466))</f>
        <v>45014</v>
      </c>
      <c r="BC616" s="78" cm="1">
        <f t="array" ref="BC616">INDEX($AY$466:$AY$918, ROWS($AY$466:$AY$918) - ROW() + ROW($AY$466))</f>
        <v>95.9</v>
      </c>
      <c r="BE616">
        <f t="shared" si="97"/>
        <v>-0.82730093071354416</v>
      </c>
      <c r="BF616">
        <f t="shared" si="87"/>
        <v>5</v>
      </c>
      <c r="BG616" t="str">
        <f t="shared" si="117"/>
        <v/>
      </c>
      <c r="BH616" t="str">
        <f t="shared" si="98"/>
        <v/>
      </c>
      <c r="BI616" t="str">
        <f t="shared" si="99"/>
        <v/>
      </c>
      <c r="BJ616">
        <v>1.1342513561701033</v>
      </c>
      <c r="BK616" t="s">
        <v>4485</v>
      </c>
      <c r="BL616" s="200" t="s">
        <v>4485</v>
      </c>
      <c r="BM616" s="212">
        <v>45237</v>
      </c>
      <c r="BN616" s="49">
        <v>45260</v>
      </c>
      <c r="BO616" s="50">
        <v>1346.1</v>
      </c>
      <c r="BQ616" s="81" cm="1">
        <f t="array" ref="BQ616">INDEX($AW$466:$AW$918, ROWS($AW$466:$AW$918) - ROW() + ROW($AW$466))</f>
        <v>44988</v>
      </c>
      <c r="BR616" s="3" cm="1">
        <f t="array" ref="BR616">INDEX($AX$466:$AX$918, ROWS($AX$466:$AX$918) - ROW() + ROW($AX$466))</f>
        <v>45014</v>
      </c>
      <c r="BS616" s="78" cm="1">
        <f t="array" ref="BS616">INDEX($BO$466:$BO$918, ROWS($BO$466:$BO$918) - ROW() + ROW($BO$466))</f>
        <v>1131.55</v>
      </c>
      <c r="BU616">
        <f t="shared" si="106"/>
        <v>2.2407951208493295</v>
      </c>
      <c r="BV616">
        <f t="shared" si="100"/>
        <v>5</v>
      </c>
      <c r="BW616" t="str">
        <f t="shared" si="118"/>
        <v/>
      </c>
      <c r="BX616" t="str">
        <f t="shared" si="101"/>
        <v/>
      </c>
      <c r="BY616" t="str">
        <f t="shared" si="107"/>
        <v/>
      </c>
      <c r="BZ616">
        <v>6.471426028128878</v>
      </c>
      <c r="CA616" t="s">
        <v>4485</v>
      </c>
      <c r="CB616" s="200" t="s">
        <v>4485</v>
      </c>
      <c r="CC616" s="212">
        <v>45237</v>
      </c>
      <c r="CD616" s="49">
        <v>45260</v>
      </c>
      <c r="CE616" s="50">
        <v>2101.4499999999998</v>
      </c>
      <c r="CG616" s="81" cm="1">
        <f t="array" ref="CG616">INDEX($AW$466:$AW$918, ROWS($AW$466:$AW$918) - ROW() + ROW($AW$466))</f>
        <v>44988</v>
      </c>
      <c r="CH616" s="3" cm="1">
        <f t="array" ref="CH616">INDEX($AX$466:$AX$918, ROWS($AX$466:$AX$918) - ROW() + ROW($AX$466))</f>
        <v>45014</v>
      </c>
      <c r="CI616" s="78" cm="1">
        <f t="array" ref="CI616">INDEX($CE$466:$CE$918, ROWS($CE$466:$CE$918) - ROW() + ROW($CE$466))</f>
        <v>1837.85</v>
      </c>
      <c r="CK616">
        <f t="shared" si="113"/>
        <v>-1.9237952932387097</v>
      </c>
      <c r="CL616">
        <f t="shared" si="102"/>
        <v>5</v>
      </c>
      <c r="CM616" t="str">
        <f t="shared" si="119"/>
        <v/>
      </c>
      <c r="CN616" t="str">
        <f t="shared" si="103"/>
        <v/>
      </c>
      <c r="CO616" t="str">
        <f t="shared" si="108"/>
        <v/>
      </c>
      <c r="CP616">
        <v>0.92374373560882872</v>
      </c>
      <c r="CQ616" t="s">
        <v>4485</v>
      </c>
      <c r="CR616" s="200" t="s">
        <v>4485</v>
      </c>
      <c r="CS616" s="212">
        <v>45237</v>
      </c>
      <c r="CT616" s="49">
        <v>45260</v>
      </c>
      <c r="CU616" s="53">
        <v>594.29999999999995</v>
      </c>
      <c r="CW616" s="81" cm="1">
        <f t="array" ref="CW616">INDEX($AW$466:$AW$918, ROWS($AW$466:$AW$918) - ROW() + ROW($AW$466))</f>
        <v>44988</v>
      </c>
      <c r="CX616" s="3" cm="1">
        <f t="array" ref="CX616">INDEX($AX$466:$AX$918, ROWS($AX$466:$AX$918) - ROW() + ROW($AX$466))</f>
        <v>45014</v>
      </c>
      <c r="CY616" s="78" cm="1">
        <f t="array" ref="CY616">INDEX($CU$466:$CU$918, ROWS($CU$466:$CU$918) - ROW() + ROW($CU$466))</f>
        <v>362.7</v>
      </c>
      <c r="DA616">
        <f t="shared" si="109"/>
        <v>1.3978194017332961</v>
      </c>
      <c r="DB616">
        <f t="shared" si="104"/>
        <v>5</v>
      </c>
      <c r="DC616" t="str">
        <f t="shared" si="120"/>
        <v/>
      </c>
      <c r="DD616" t="str">
        <f t="shared" ref="DD616:DD679" si="122">IF(MONTH(CX616)&lt;&gt;MONTH(CX615), CX616, "")</f>
        <v/>
      </c>
      <c r="DE616" t="str">
        <f t="shared" ref="DE616:DE679" si="123">IF(ISNUMBER(DD616), (INDEX(CY:CY, MATCH(EOMONTH(CX616, 0), CX:CX, 1)) / CY616 - 1) * 100, "")</f>
        <v/>
      </c>
      <c r="DF616">
        <v>1.3931888544891609</v>
      </c>
      <c r="DG616" t="s">
        <v>4485</v>
      </c>
      <c r="DH616" s="200" t="s">
        <v>4485</v>
      </c>
      <c r="DI616" s="212">
        <v>45237</v>
      </c>
      <c r="DJ616" s="49">
        <v>45260</v>
      </c>
      <c r="DK616" s="53">
        <v>374.35</v>
      </c>
      <c r="DM616" s="81" cm="1">
        <f t="array" ref="DM616">INDEX($AW$466:$AW$918, ROWS($AW$466:$AW$918) - ROW() + ROW($AW$466))</f>
        <v>44988</v>
      </c>
      <c r="DN616" s="3" cm="1">
        <f t="array" ref="DN616">INDEX($AX$466:$AX$918, ROWS($AX$466:$AX$918) - ROW() + ROW($AX$466))</f>
        <v>45014</v>
      </c>
      <c r="DO616" s="78" cm="1">
        <f t="array" ref="DO616">INDEX($DK$466:$DK$918, ROWS($DK$466:$DK$918) - ROW() + ROW($DK$466))</f>
        <v>322.95</v>
      </c>
      <c r="DQ616">
        <f t="shared" si="110"/>
        <v>-1.5479876160994232E-2</v>
      </c>
      <c r="DR616">
        <f t="shared" si="105"/>
        <v>5</v>
      </c>
      <c r="DS616" t="str">
        <f t="shared" si="121"/>
        <v/>
      </c>
      <c r="DT616" t="str">
        <f t="shared" si="111"/>
        <v/>
      </c>
      <c r="DU616" t="str">
        <f t="shared" si="112"/>
        <v/>
      </c>
      <c r="DV616">
        <v>-0.42710153368278891</v>
      </c>
      <c r="DW616" t="s">
        <v>4485</v>
      </c>
      <c r="DX616" s="200" t="s">
        <v>4485</v>
      </c>
    </row>
    <row r="617" spans="1:128" ht="15.75" thickBot="1" x14ac:dyDescent="0.3">
      <c r="A617" s="42">
        <v>45236</v>
      </c>
      <c r="B617" s="35">
        <v>45260</v>
      </c>
      <c r="C617" s="36">
        <v>139.69999999999999</v>
      </c>
      <c r="E617" s="81" cm="1">
        <f t="array" ref="E617">INDEX($A$466:$A$918, ROWS($A$466:$A$918) - ROW() + ROW($A$466))</f>
        <v>44991</v>
      </c>
      <c r="F617" s="44" cm="1">
        <f t="array" ref="F617">INDEX($B$466:$B$918, ROWS($B$466:$B$918) - ROW() + ROW($B$466))</f>
        <v>45014</v>
      </c>
      <c r="G617" s="45" cm="1">
        <f t="array" ref="G617">INDEX($C$466:$C$918, ROWS($C$466:$C$918) - ROW() + ROW($C$466))</f>
        <v>143.19999999999999</v>
      </c>
      <c r="I617">
        <f t="shared" si="88"/>
        <v>0.1398601398601319</v>
      </c>
      <c r="J617">
        <f t="shared" si="84"/>
        <v>1</v>
      </c>
      <c r="K617" t="str">
        <f t="shared" si="114"/>
        <v/>
      </c>
      <c r="L617" t="str">
        <f t="shared" si="89"/>
        <v/>
      </c>
      <c r="M617" t="str">
        <f t="shared" si="90"/>
        <v/>
      </c>
      <c r="N617">
        <v>0.10548523206751455</v>
      </c>
      <c r="O617" t="s">
        <v>4485</v>
      </c>
      <c r="P617" s="200" t="s">
        <v>4485</v>
      </c>
      <c r="Q617" s="35">
        <v>45236</v>
      </c>
      <c r="R617" s="35">
        <v>45260</v>
      </c>
      <c r="S617" s="37">
        <v>37509.050000000003</v>
      </c>
      <c r="U617" s="81" cm="1">
        <f t="array" ref="U617">INDEX($Q$466:$Q$918, ROWS($Q$466:$Q$918) - ROW() + ROW($Q$466))</f>
        <v>44991</v>
      </c>
      <c r="V617" s="3" cm="1">
        <f t="array" ref="V617">INDEX($R$466:$R$918, ROWS($R$466:$R$918) - ROW() + ROW($R$466))</f>
        <v>45014</v>
      </c>
      <c r="W617" s="78" cm="1">
        <f t="array" ref="W617">INDEX($S$466:$S$918, ROWS($S$466:$S$918) - ROW() + ROW($S$466))</f>
        <v>37524.1</v>
      </c>
      <c r="Y617">
        <f t="shared" si="91"/>
        <v>2.4790216128023162E-2</v>
      </c>
      <c r="Z617">
        <f t="shared" si="85"/>
        <v>1</v>
      </c>
      <c r="AA617" t="str">
        <f t="shared" si="115"/>
        <v/>
      </c>
      <c r="AB617" t="str">
        <f t="shared" si="92"/>
        <v/>
      </c>
      <c r="AC617" t="str">
        <f t="shared" si="93"/>
        <v/>
      </c>
      <c r="AD617">
        <v>2.4131047676247141E-2</v>
      </c>
      <c r="AE617" t="s">
        <v>4485</v>
      </c>
      <c r="AF617" s="200" t="s">
        <v>4485</v>
      </c>
      <c r="AG617" s="35">
        <v>45236</v>
      </c>
      <c r="AH617" s="35">
        <v>45260</v>
      </c>
      <c r="AI617" s="36">
        <v>237.15</v>
      </c>
      <c r="AK617" s="81" cm="1">
        <f t="array" ref="AK617">INDEX($AG$466:$AG$918, ROWS($AG$466:$AG$918) - ROW() + ROW($AG$466))</f>
        <v>44991</v>
      </c>
      <c r="AL617" s="3" cm="1">
        <f t="array" ref="AL617">INDEX($AH$466:$AH$918, ROWS($AH$466:$AH$918) - ROW() + ROW($AH$466))</f>
        <v>45014</v>
      </c>
      <c r="AM617" s="78" cm="1">
        <f t="array" ref="AM617">INDEX($AI$466:$AI$918, ROWS($AI$466:$AI$918) - ROW() + ROW($AI$466))</f>
        <v>177.45</v>
      </c>
      <c r="AO617">
        <f t="shared" si="94"/>
        <v>2.1001150747986057</v>
      </c>
      <c r="AP617">
        <f t="shared" si="86"/>
        <v>1</v>
      </c>
      <c r="AQ617" t="str">
        <f t="shared" si="116"/>
        <v/>
      </c>
      <c r="AR617" t="str">
        <f t="shared" si="95"/>
        <v/>
      </c>
      <c r="AS617" t="str">
        <f t="shared" si="96"/>
        <v/>
      </c>
      <c r="AT617">
        <v>-9.2293493308716501E-2</v>
      </c>
      <c r="AU617" t="s">
        <v>4485</v>
      </c>
      <c r="AV617" s="200" t="s">
        <v>4485</v>
      </c>
      <c r="AW617" s="35">
        <v>45236</v>
      </c>
      <c r="AX617" s="35">
        <v>45260</v>
      </c>
      <c r="AY617" s="36">
        <v>138.05000000000001</v>
      </c>
      <c r="BA617" s="81" cm="1">
        <f t="array" ref="BA617">INDEX($AW$466:$AW$918, ROWS($AW$466:$AW$918) - ROW() + ROW($AW$466))</f>
        <v>44991</v>
      </c>
      <c r="BB617" s="3" cm="1">
        <f t="array" ref="BB617">INDEX($AX$466:$AX$918, ROWS($AX$466:$AX$918) - ROW() + ROW($AX$466))</f>
        <v>45014</v>
      </c>
      <c r="BC617" s="78" cm="1">
        <f t="array" ref="BC617">INDEX($AY$466:$AY$918, ROWS($AY$466:$AY$918) - ROW() + ROW($AY$466))</f>
        <v>96.6</v>
      </c>
      <c r="BE617">
        <f t="shared" si="97"/>
        <v>0.72992700729925819</v>
      </c>
      <c r="BF617">
        <f t="shared" si="87"/>
        <v>1</v>
      </c>
      <c r="BG617" t="str">
        <f t="shared" si="117"/>
        <v/>
      </c>
      <c r="BH617" t="str">
        <f t="shared" si="98"/>
        <v/>
      </c>
      <c r="BI617" t="str">
        <f t="shared" si="99"/>
        <v/>
      </c>
      <c r="BJ617">
        <v>-3.0532633158289606</v>
      </c>
      <c r="BK617" t="s">
        <v>4485</v>
      </c>
      <c r="BL617" s="200" t="s">
        <v>4485</v>
      </c>
      <c r="BM617" s="212">
        <v>45236</v>
      </c>
      <c r="BN617" s="49">
        <v>45260</v>
      </c>
      <c r="BO617" s="50">
        <v>1337.85</v>
      </c>
      <c r="BQ617" s="81" cm="1">
        <f t="array" ref="BQ617">INDEX($AW$466:$AW$918, ROWS($AW$466:$AW$918) - ROW() + ROW($AW$466))</f>
        <v>44991</v>
      </c>
      <c r="BR617" s="3" cm="1">
        <f t="array" ref="BR617">INDEX($AX$466:$AX$918, ROWS($AX$466:$AX$918) - ROW() + ROW($AX$466))</f>
        <v>45014</v>
      </c>
      <c r="BS617" s="78" cm="1">
        <f t="array" ref="BS617">INDEX($BO$466:$BO$918, ROWS($BO$466:$BO$918) - ROW() + ROW($BO$466))</f>
        <v>1132.1500000000001</v>
      </c>
      <c r="BU617">
        <f t="shared" si="106"/>
        <v>5.3024612257534923E-2</v>
      </c>
      <c r="BV617">
        <f t="shared" si="100"/>
        <v>1</v>
      </c>
      <c r="BW617" t="str">
        <f t="shared" si="118"/>
        <v/>
      </c>
      <c r="BX617" t="str">
        <f t="shared" si="101"/>
        <v/>
      </c>
      <c r="BY617" t="str">
        <f t="shared" si="107"/>
        <v/>
      </c>
      <c r="BZ617">
        <v>-0.47654878354651098</v>
      </c>
      <c r="CA617" t="s">
        <v>4485</v>
      </c>
      <c r="CB617" s="200" t="s">
        <v>4485</v>
      </c>
      <c r="CC617" s="212">
        <v>45236</v>
      </c>
      <c r="CD617" s="49">
        <v>45260</v>
      </c>
      <c r="CE617" s="50">
        <v>2109.75</v>
      </c>
      <c r="CG617" s="81" cm="1">
        <f t="array" ref="CG617">INDEX($AW$466:$AW$918, ROWS($AW$466:$AW$918) - ROW() + ROW($AW$466))</f>
        <v>44991</v>
      </c>
      <c r="CH617" s="3" cm="1">
        <f t="array" ref="CH617">INDEX($AX$466:$AX$918, ROWS($AX$466:$AX$918) - ROW() + ROW($AX$466))</f>
        <v>45014</v>
      </c>
      <c r="CI617" s="78" cm="1">
        <f t="array" ref="CI617">INDEX($CE$466:$CE$918, ROWS($CE$466:$CE$918) - ROW() + ROW($CE$466))</f>
        <v>1838.6</v>
      </c>
      <c r="CK617">
        <f t="shared" si="113"/>
        <v>4.0808553472807901E-2</v>
      </c>
      <c r="CL617">
        <f t="shared" si="102"/>
        <v>1</v>
      </c>
      <c r="CM617" t="str">
        <f t="shared" si="119"/>
        <v/>
      </c>
      <c r="CN617" t="str">
        <f t="shared" si="103"/>
        <v/>
      </c>
      <c r="CO617" t="str">
        <f t="shared" si="108"/>
        <v/>
      </c>
      <c r="CP617">
        <v>-1.8574189392312601</v>
      </c>
      <c r="CQ617" t="s">
        <v>4485</v>
      </c>
      <c r="CR617" s="200" t="s">
        <v>4485</v>
      </c>
      <c r="CS617" s="212">
        <v>45236</v>
      </c>
      <c r="CT617" s="49">
        <v>45260</v>
      </c>
      <c r="CU617" s="53">
        <v>594.6</v>
      </c>
      <c r="CW617" s="81" cm="1">
        <f t="array" ref="CW617">INDEX($AW$466:$AW$918, ROWS($AW$466:$AW$918) - ROW() + ROW($AW$466))</f>
        <v>44991</v>
      </c>
      <c r="CX617" s="3" cm="1">
        <f t="array" ref="CX617">INDEX($AX$466:$AX$918, ROWS($AX$466:$AX$918) - ROW() + ROW($AX$466))</f>
        <v>45014</v>
      </c>
      <c r="CY617" s="78" cm="1">
        <f t="array" ref="CY617">INDEX($CU$466:$CU$918, ROWS($CU$466:$CU$918) - ROW() + ROW($CU$466))</f>
        <v>361.45</v>
      </c>
      <c r="DA617">
        <f t="shared" si="109"/>
        <v>-0.34463744141163494</v>
      </c>
      <c r="DB617">
        <f t="shared" si="104"/>
        <v>1</v>
      </c>
      <c r="DC617" t="str">
        <f t="shared" si="120"/>
        <v/>
      </c>
      <c r="DD617" t="str">
        <f t="shared" si="122"/>
        <v/>
      </c>
      <c r="DE617" t="str">
        <f t="shared" si="123"/>
        <v/>
      </c>
      <c r="DF617">
        <v>-0.11103400416376885</v>
      </c>
      <c r="DG617" t="s">
        <v>4485</v>
      </c>
      <c r="DH617" s="200" t="s">
        <v>4485</v>
      </c>
      <c r="DI617" s="212">
        <v>45236</v>
      </c>
      <c r="DJ617" s="49">
        <v>45260</v>
      </c>
      <c r="DK617" s="53">
        <v>367.6</v>
      </c>
      <c r="DM617" s="81" cm="1">
        <f t="array" ref="DM617">INDEX($AW$466:$AW$918, ROWS($AW$466:$AW$918) - ROW() + ROW($AW$466))</f>
        <v>44991</v>
      </c>
      <c r="DN617" s="3" cm="1">
        <f t="array" ref="DN617">INDEX($AX$466:$AX$918, ROWS($AX$466:$AX$918) - ROW() + ROW($AX$466))</f>
        <v>45014</v>
      </c>
      <c r="DO617" s="78" cm="1">
        <f t="array" ref="DO617">INDEX($DK$466:$DK$918, ROWS($DK$466:$DK$918) - ROW() + ROW($DK$466))</f>
        <v>326.10000000000002</v>
      </c>
      <c r="DQ617">
        <f t="shared" si="110"/>
        <v>0.97538318625175235</v>
      </c>
      <c r="DR617">
        <f t="shared" si="105"/>
        <v>1</v>
      </c>
      <c r="DS617" t="str">
        <f t="shared" si="121"/>
        <v/>
      </c>
      <c r="DT617" t="str">
        <f t="shared" si="111"/>
        <v/>
      </c>
      <c r="DU617" t="str">
        <f t="shared" si="112"/>
        <v/>
      </c>
      <c r="DV617">
        <v>2.3981282901150456</v>
      </c>
      <c r="DW617" t="s">
        <v>4485</v>
      </c>
      <c r="DX617" s="200" t="s">
        <v>4485</v>
      </c>
    </row>
    <row r="618" spans="1:128" ht="15.75" thickBot="1" x14ac:dyDescent="0.3">
      <c r="A618" s="42">
        <v>45233</v>
      </c>
      <c r="B618" s="35">
        <v>45260</v>
      </c>
      <c r="C618" s="36">
        <v>139.44999999999999</v>
      </c>
      <c r="E618" s="81" cm="1">
        <f t="array" ref="E618">INDEX($A$466:$A$918, ROWS($A$466:$A$918) - ROW() + ROW($A$466))</f>
        <v>44993</v>
      </c>
      <c r="F618" s="44" cm="1">
        <f t="array" ref="F618">INDEX($B$466:$B$918, ROWS($B$466:$B$918) - ROW() + ROW($B$466))</f>
        <v>45014</v>
      </c>
      <c r="G618" s="45" cm="1">
        <f t="array" ref="G618">INDEX($C$466:$C$918, ROWS($C$466:$C$918) - ROW() + ROW($C$466))</f>
        <v>142.35</v>
      </c>
      <c r="I618">
        <f t="shared" si="88"/>
        <v>-0.59357541899440946</v>
      </c>
      <c r="J618">
        <f t="shared" si="84"/>
        <v>3</v>
      </c>
      <c r="K618" t="str">
        <f t="shared" si="114"/>
        <v/>
      </c>
      <c r="L618" t="str">
        <f t="shared" si="89"/>
        <v/>
      </c>
      <c r="M618" t="str">
        <f t="shared" si="90"/>
        <v/>
      </c>
      <c r="N618">
        <v>-0.56199508254301578</v>
      </c>
      <c r="O618" t="s">
        <v>4485</v>
      </c>
      <c r="P618" s="200" t="s">
        <v>4485</v>
      </c>
      <c r="Q618" s="35">
        <v>45233</v>
      </c>
      <c r="R618" s="35">
        <v>45260</v>
      </c>
      <c r="S618" s="37">
        <v>37470.15</v>
      </c>
      <c r="U618" s="81" cm="1">
        <f t="array" ref="U618">INDEX($Q$466:$Q$918, ROWS($Q$466:$Q$918) - ROW() + ROW($Q$466))</f>
        <v>44993</v>
      </c>
      <c r="V618" s="3" cm="1">
        <f t="array" ref="V618">INDEX($R$466:$R$918, ROWS($R$466:$R$918) - ROW() + ROW($R$466))</f>
        <v>45014</v>
      </c>
      <c r="W618" s="78" cm="1">
        <f t="array" ref="W618">INDEX($S$466:$S$918, ROWS($S$466:$S$918) - ROW() + ROW($S$466))</f>
        <v>37462.400000000001</v>
      </c>
      <c r="Y618">
        <f t="shared" si="91"/>
        <v>-0.16442766115642238</v>
      </c>
      <c r="Z618">
        <f t="shared" si="85"/>
        <v>3</v>
      </c>
      <c r="AA618" t="str">
        <f t="shared" si="115"/>
        <v/>
      </c>
      <c r="AB618" t="str">
        <f t="shared" si="92"/>
        <v/>
      </c>
      <c r="AC618" t="str">
        <f t="shared" si="93"/>
        <v/>
      </c>
      <c r="AD618">
        <v>-0.10534682022818613</v>
      </c>
      <c r="AE618" t="s">
        <v>4485</v>
      </c>
      <c r="AF618" s="200" t="s">
        <v>4485</v>
      </c>
      <c r="AG618" s="35">
        <v>45233</v>
      </c>
      <c r="AH618" s="35">
        <v>45260</v>
      </c>
      <c r="AI618" s="36">
        <v>235</v>
      </c>
      <c r="AK618" s="81" cm="1">
        <f t="array" ref="AK618">INDEX($AG$466:$AG$918, ROWS($AG$466:$AG$918) - ROW() + ROW($AG$466))</f>
        <v>44993</v>
      </c>
      <c r="AL618" s="3" cm="1">
        <f t="array" ref="AL618">INDEX($AH$466:$AH$918, ROWS($AH$466:$AH$918) - ROW() + ROW($AH$466))</f>
        <v>45014</v>
      </c>
      <c r="AM618" s="78" cm="1">
        <f t="array" ref="AM618">INDEX($AI$466:$AI$918, ROWS($AI$466:$AI$918) - ROW() + ROW($AI$466))</f>
        <v>179.35</v>
      </c>
      <c r="AO618">
        <f t="shared" si="94"/>
        <v>1.0707241476472278</v>
      </c>
      <c r="AP618">
        <f t="shared" si="86"/>
        <v>3</v>
      </c>
      <c r="AQ618" t="str">
        <f t="shared" si="116"/>
        <v/>
      </c>
      <c r="AR618" t="str">
        <f t="shared" si="95"/>
        <v/>
      </c>
      <c r="AS618" t="str">
        <f t="shared" si="96"/>
        <v/>
      </c>
      <c r="AT618">
        <v>0.87759815242494477</v>
      </c>
      <c r="AU618" t="s">
        <v>4485</v>
      </c>
      <c r="AV618" s="200" t="s">
        <v>4485</v>
      </c>
      <c r="AW618" s="35">
        <v>45233</v>
      </c>
      <c r="AX618" s="35">
        <v>45260</v>
      </c>
      <c r="AY618" s="36">
        <v>136.35</v>
      </c>
      <c r="BA618" s="81" cm="1">
        <f t="array" ref="BA618">INDEX($AW$466:$AW$918, ROWS($AW$466:$AW$918) - ROW() + ROW($AW$466))</f>
        <v>44993</v>
      </c>
      <c r="BB618" s="3" cm="1">
        <f t="array" ref="BB618">INDEX($AX$466:$AX$918, ROWS($AX$466:$AX$918) - ROW() + ROW($AX$466))</f>
        <v>45014</v>
      </c>
      <c r="BC618" s="78" cm="1">
        <f t="array" ref="BC618">INDEX($AY$466:$AY$918, ROWS($AY$466:$AY$918) - ROW() + ROW($AY$466))</f>
        <v>96.2</v>
      </c>
      <c r="BE618">
        <f t="shared" si="97"/>
        <v>-0.41407867494823136</v>
      </c>
      <c r="BF618">
        <f t="shared" si="87"/>
        <v>3</v>
      </c>
      <c r="BG618" t="str">
        <f t="shared" si="117"/>
        <v/>
      </c>
      <c r="BH618" t="str">
        <f t="shared" si="98"/>
        <v/>
      </c>
      <c r="BI618" t="str">
        <f t="shared" si="99"/>
        <v/>
      </c>
      <c r="BJ618">
        <v>0.11220304882767512</v>
      </c>
      <c r="BK618" t="s">
        <v>4485</v>
      </c>
      <c r="BL618" s="200" t="s">
        <v>4485</v>
      </c>
      <c r="BM618" s="212">
        <v>45233</v>
      </c>
      <c r="BN618" s="49">
        <v>45260</v>
      </c>
      <c r="BO618" s="50">
        <v>1337.2</v>
      </c>
      <c r="BQ618" s="81" cm="1">
        <f t="array" ref="BQ618">INDEX($AW$466:$AW$918, ROWS($AW$466:$AW$918) - ROW() + ROW($AW$466))</f>
        <v>44993</v>
      </c>
      <c r="BR618" s="3" cm="1">
        <f t="array" ref="BR618">INDEX($AX$466:$AX$918, ROWS($AX$466:$AX$918) - ROW() + ROW($AX$466))</f>
        <v>45014</v>
      </c>
      <c r="BS618" s="78" cm="1">
        <f t="array" ref="BS618">INDEX($BO$466:$BO$918, ROWS($BO$466:$BO$918) - ROW() + ROW($BO$466))</f>
        <v>1129.4000000000001</v>
      </c>
      <c r="BU618">
        <f t="shared" si="106"/>
        <v>-0.24290067570551604</v>
      </c>
      <c r="BV618">
        <f t="shared" si="100"/>
        <v>3</v>
      </c>
      <c r="BW618" t="str">
        <f t="shared" si="118"/>
        <v/>
      </c>
      <c r="BX618" t="str">
        <f t="shared" si="101"/>
        <v/>
      </c>
      <c r="BY618" t="str">
        <f t="shared" si="107"/>
        <v/>
      </c>
      <c r="BZ618">
        <v>-3.9734543010752841</v>
      </c>
      <c r="CA618" t="s">
        <v>4485</v>
      </c>
      <c r="CB618" s="200" t="s">
        <v>4485</v>
      </c>
      <c r="CC618" s="212">
        <v>45233</v>
      </c>
      <c r="CD618" s="49">
        <v>45260</v>
      </c>
      <c r="CE618" s="50">
        <v>2084.5500000000002</v>
      </c>
      <c r="CG618" s="81" cm="1">
        <f t="array" ref="CG618">INDEX($AW$466:$AW$918, ROWS($AW$466:$AW$918) - ROW() + ROW($AW$466))</f>
        <v>44993</v>
      </c>
      <c r="CH618" s="3" cm="1">
        <f t="array" ref="CH618">INDEX($AX$466:$AX$918, ROWS($AX$466:$AX$918) - ROW() + ROW($AX$466))</f>
        <v>45014</v>
      </c>
      <c r="CI618" s="78" cm="1">
        <f t="array" ref="CI618">INDEX($CE$466:$CE$918, ROWS($CE$466:$CE$918) - ROW() + ROW($CE$466))</f>
        <v>1830.6</v>
      </c>
      <c r="CK618">
        <f t="shared" si="113"/>
        <v>-0.4351136734471881</v>
      </c>
      <c r="CL618">
        <f t="shared" si="102"/>
        <v>3</v>
      </c>
      <c r="CM618" t="str">
        <f t="shared" si="119"/>
        <v/>
      </c>
      <c r="CN618" t="str">
        <f t="shared" si="103"/>
        <v/>
      </c>
      <c r="CO618" t="str">
        <f t="shared" si="108"/>
        <v/>
      </c>
      <c r="CP618">
        <v>2.4614374794882696E-2</v>
      </c>
      <c r="CQ618" t="s">
        <v>4485</v>
      </c>
      <c r="CR618" s="200" t="s">
        <v>4485</v>
      </c>
      <c r="CS618" s="212">
        <v>45233</v>
      </c>
      <c r="CT618" s="49">
        <v>45260</v>
      </c>
      <c r="CU618" s="53">
        <v>597.6</v>
      </c>
      <c r="CW618" s="81" cm="1">
        <f t="array" ref="CW618">INDEX($AW$466:$AW$918, ROWS($AW$466:$AW$918) - ROW() + ROW($AW$466))</f>
        <v>44993</v>
      </c>
      <c r="CX618" s="3" cm="1">
        <f t="array" ref="CX618">INDEX($AX$466:$AX$918, ROWS($AX$466:$AX$918) - ROW() + ROW($AX$466))</f>
        <v>45014</v>
      </c>
      <c r="CY618" s="78" cm="1">
        <f t="array" ref="CY618">INDEX($CU$466:$CU$918, ROWS($CU$466:$CU$918) - ROW() + ROW($CU$466))</f>
        <v>364.35</v>
      </c>
      <c r="DA618">
        <f t="shared" si="109"/>
        <v>0.80232397288699242</v>
      </c>
      <c r="DB618">
        <f t="shared" si="104"/>
        <v>3</v>
      </c>
      <c r="DC618" t="str">
        <f t="shared" si="120"/>
        <v/>
      </c>
      <c r="DD618" t="str">
        <f t="shared" si="122"/>
        <v/>
      </c>
      <c r="DE618" t="str">
        <f t="shared" si="123"/>
        <v/>
      </c>
      <c r="DF618">
        <v>0.88925941364457095</v>
      </c>
      <c r="DG618" t="s">
        <v>4485</v>
      </c>
      <c r="DH618" s="200" t="s">
        <v>4485</v>
      </c>
      <c r="DI618" s="212">
        <v>45233</v>
      </c>
      <c r="DJ618" s="49">
        <v>45260</v>
      </c>
      <c r="DK618" s="53">
        <v>362.45</v>
      </c>
      <c r="DM618" s="81" cm="1">
        <f t="array" ref="DM618">INDEX($AW$466:$AW$918, ROWS($AW$466:$AW$918) - ROW() + ROW($AW$466))</f>
        <v>44993</v>
      </c>
      <c r="DN618" s="3" cm="1">
        <f t="array" ref="DN618">INDEX($AX$466:$AX$918, ROWS($AX$466:$AX$918) - ROW() + ROW($AX$466))</f>
        <v>45014</v>
      </c>
      <c r="DO618" s="78" cm="1">
        <f t="array" ref="DO618">INDEX($DK$466:$DK$918, ROWS($DK$466:$DK$918) - ROW() + ROW($DK$466))</f>
        <v>326.89999999999998</v>
      </c>
      <c r="DQ618">
        <f t="shared" si="110"/>
        <v>0.24532352039250369</v>
      </c>
      <c r="DR618">
        <f t="shared" si="105"/>
        <v>3</v>
      </c>
      <c r="DS618" t="str">
        <f t="shared" si="121"/>
        <v/>
      </c>
      <c r="DT618" t="str">
        <f t="shared" si="111"/>
        <v/>
      </c>
      <c r="DU618" t="str">
        <f t="shared" si="112"/>
        <v/>
      </c>
      <c r="DV618">
        <v>1.5803503427265715</v>
      </c>
      <c r="DW618" t="s">
        <v>4485</v>
      </c>
      <c r="DX618" s="200" t="s">
        <v>4485</v>
      </c>
    </row>
    <row r="619" spans="1:128" ht="15.75" thickBot="1" x14ac:dyDescent="0.3">
      <c r="A619" s="42">
        <v>45232</v>
      </c>
      <c r="B619" s="35">
        <v>45260</v>
      </c>
      <c r="C619" s="36">
        <v>138.44999999999999</v>
      </c>
      <c r="E619" s="81" cm="1">
        <f t="array" ref="E619">INDEX($A$466:$A$918, ROWS($A$466:$A$918) - ROW() + ROW($A$466))</f>
        <v>44994</v>
      </c>
      <c r="F619" s="44" cm="1">
        <f t="array" ref="F619">INDEX($B$466:$B$918, ROWS($B$466:$B$918) - ROW() + ROW($B$466))</f>
        <v>45014</v>
      </c>
      <c r="G619" s="45" cm="1">
        <f t="array" ref="G619">INDEX($C$466:$C$918, ROWS($C$466:$C$918) - ROW() + ROW($C$466))</f>
        <v>141</v>
      </c>
      <c r="I619">
        <f t="shared" si="88"/>
        <v>-0.9483667017913554</v>
      </c>
      <c r="J619">
        <f t="shared" si="84"/>
        <v>4</v>
      </c>
      <c r="K619">
        <f t="shared" si="114"/>
        <v>-0.9483667017913554</v>
      </c>
      <c r="L619" t="str">
        <f t="shared" si="89"/>
        <v/>
      </c>
      <c r="M619" t="str">
        <f t="shared" si="90"/>
        <v/>
      </c>
      <c r="N619">
        <v>-0.91840339102791324</v>
      </c>
      <c r="O619">
        <v>-0.77821011673151352</v>
      </c>
      <c r="P619" s="200" t="s">
        <v>4485</v>
      </c>
      <c r="Q619" s="35">
        <v>45232</v>
      </c>
      <c r="R619" s="35">
        <v>45260</v>
      </c>
      <c r="S619" s="37">
        <v>37579.75</v>
      </c>
      <c r="U619" s="81" cm="1">
        <f t="array" ref="U619">INDEX($Q$466:$Q$918, ROWS($Q$466:$Q$918) - ROW() + ROW($Q$466))</f>
        <v>44994</v>
      </c>
      <c r="V619" s="3" cm="1">
        <f t="array" ref="V619">INDEX($R$466:$R$918, ROWS($R$466:$R$918) - ROW() + ROW($R$466))</f>
        <v>45014</v>
      </c>
      <c r="W619" s="78" cm="1">
        <f t="array" ref="W619">INDEX($S$466:$S$918, ROWS($S$466:$S$918) - ROW() + ROW($S$466))</f>
        <v>36838.25</v>
      </c>
      <c r="Y619">
        <f t="shared" si="91"/>
        <v>-1.6660705133680742</v>
      </c>
      <c r="Z619">
        <f t="shared" si="85"/>
        <v>4</v>
      </c>
      <c r="AA619">
        <f t="shared" si="115"/>
        <v>-4.1738635063002762</v>
      </c>
      <c r="AB619" t="str">
        <f t="shared" si="92"/>
        <v/>
      </c>
      <c r="AC619" t="str">
        <f t="shared" si="93"/>
        <v/>
      </c>
      <c r="AD619">
        <v>-1.6425137625264974</v>
      </c>
      <c r="AE619">
        <v>-4.0240110497960968</v>
      </c>
      <c r="AF619" s="200" t="s">
        <v>4485</v>
      </c>
      <c r="AG619" s="35">
        <v>45232</v>
      </c>
      <c r="AH619" s="35">
        <v>45260</v>
      </c>
      <c r="AI619" s="36">
        <v>233.9</v>
      </c>
      <c r="AK619" s="81" cm="1">
        <f t="array" ref="AK619">INDEX($AG$466:$AG$918, ROWS($AG$466:$AG$918) - ROW() + ROW($AG$466))</f>
        <v>44994</v>
      </c>
      <c r="AL619" s="3" cm="1">
        <f t="array" ref="AL619">INDEX($AH$466:$AH$918, ROWS($AH$466:$AH$918) - ROW() + ROW($AH$466))</f>
        <v>45014</v>
      </c>
      <c r="AM619" s="78" cm="1">
        <f t="array" ref="AM619">INDEX($AI$466:$AI$918, ROWS($AI$466:$AI$918) - ROW() + ROW($AI$466))</f>
        <v>180.3</v>
      </c>
      <c r="AO619">
        <f t="shared" si="94"/>
        <v>0.52969054920547376</v>
      </c>
      <c r="AP619">
        <f t="shared" si="86"/>
        <v>4</v>
      </c>
      <c r="AQ619">
        <f t="shared" si="116"/>
        <v>4.1293676003465238</v>
      </c>
      <c r="AR619" t="str">
        <f t="shared" si="95"/>
        <v/>
      </c>
      <c r="AS619" t="str">
        <f t="shared" si="96"/>
        <v/>
      </c>
      <c r="AT619">
        <v>7.4633699633699546</v>
      </c>
      <c r="AU619">
        <v>10.291353383458636</v>
      </c>
      <c r="AV619" s="200" t="s">
        <v>4485</v>
      </c>
      <c r="AW619" s="35">
        <v>45232</v>
      </c>
      <c r="AX619" s="35">
        <v>45260</v>
      </c>
      <c r="AY619" s="36">
        <v>135.25</v>
      </c>
      <c r="BA619" s="81" cm="1">
        <f t="array" ref="BA619">INDEX($AW$466:$AW$918, ROWS($AW$466:$AW$918) - ROW() + ROW($AW$466))</f>
        <v>44994</v>
      </c>
      <c r="BB619" s="3" cm="1">
        <f t="array" ref="BB619">INDEX($AX$466:$AX$918, ROWS($AX$466:$AX$918) - ROW() + ROW($AX$466))</f>
        <v>45014</v>
      </c>
      <c r="BC619" s="78" cm="1">
        <f t="array" ref="BC619">INDEX($AY$466:$AY$918, ROWS($AY$466:$AY$918) - ROW() + ROW($AY$466))</f>
        <v>95.5</v>
      </c>
      <c r="BE619">
        <f t="shared" si="97"/>
        <v>-0.72765072765073058</v>
      </c>
      <c r="BF619">
        <f t="shared" si="87"/>
        <v>4</v>
      </c>
      <c r="BG619">
        <f t="shared" si="117"/>
        <v>-1.9507186858316279</v>
      </c>
      <c r="BH619" t="str">
        <f t="shared" si="98"/>
        <v/>
      </c>
      <c r="BI619" t="str">
        <f t="shared" si="99"/>
        <v/>
      </c>
      <c r="BJ619">
        <v>2.4502415458937232</v>
      </c>
      <c r="BK619">
        <v>-0.86016679756161407</v>
      </c>
      <c r="BL619" s="200" t="s">
        <v>4485</v>
      </c>
      <c r="BM619" s="212">
        <v>45232</v>
      </c>
      <c r="BN619" s="49">
        <v>45260</v>
      </c>
      <c r="BO619" s="50">
        <v>1350.85</v>
      </c>
      <c r="BQ619" s="81" cm="1">
        <f t="array" ref="BQ619">INDEX($AW$466:$AW$918, ROWS($AW$466:$AW$918) - ROW() + ROW($AW$466))</f>
        <v>44994</v>
      </c>
      <c r="BR619" s="3" cm="1">
        <f t="array" ref="BR619">INDEX($AX$466:$AX$918, ROWS($AX$466:$AX$918) - ROW() + ROW($AX$466))</f>
        <v>45014</v>
      </c>
      <c r="BS619" s="78" cm="1">
        <f t="array" ref="BS619">INDEX($BO$466:$BO$918, ROWS($BO$466:$BO$918) - ROW() + ROW($BO$466))</f>
        <v>1099.9000000000001</v>
      </c>
      <c r="BU619">
        <f t="shared" si="106"/>
        <v>-2.6120063750664069</v>
      </c>
      <c r="BV619">
        <f t="shared" si="100"/>
        <v>4</v>
      </c>
      <c r="BW619">
        <f t="shared" si="118"/>
        <v>-2.4089437025863862</v>
      </c>
      <c r="BX619" t="str">
        <f t="shared" si="101"/>
        <v/>
      </c>
      <c r="BY619" t="str">
        <f t="shared" si="107"/>
        <v/>
      </c>
      <c r="BZ619">
        <v>-0.62986615344237762</v>
      </c>
      <c r="CA619">
        <v>-1.1745258395684703</v>
      </c>
      <c r="CB619" s="200" t="s">
        <v>4485</v>
      </c>
      <c r="CC619" s="212">
        <v>45232</v>
      </c>
      <c r="CD619" s="49">
        <v>45260</v>
      </c>
      <c r="CE619" s="50">
        <v>2093.6999999999998</v>
      </c>
      <c r="CG619" s="81" cm="1">
        <f t="array" ref="CG619">INDEX($AW$466:$AW$918, ROWS($AW$466:$AW$918) - ROW() + ROW($AW$466))</f>
        <v>44994</v>
      </c>
      <c r="CH619" s="3" cm="1">
        <f t="array" ref="CH619">INDEX($AX$466:$AX$918, ROWS($AX$466:$AX$918) - ROW() + ROW($AX$466))</f>
        <v>45014</v>
      </c>
      <c r="CI619" s="78" cm="1">
        <f t="array" ref="CI619">INDEX($CE$466:$CE$918, ROWS($CE$466:$CE$918) - ROW() + ROW($CE$466))</f>
        <v>1809.05</v>
      </c>
      <c r="CK619">
        <f t="shared" si="113"/>
        <v>-1.1772096580356142</v>
      </c>
      <c r="CL619">
        <f t="shared" si="102"/>
        <v>4</v>
      </c>
      <c r="CM619">
        <f t="shared" si="119"/>
        <v>-2.6895457357252361</v>
      </c>
      <c r="CN619" t="str">
        <f t="shared" si="103"/>
        <v/>
      </c>
      <c r="CO619" t="str">
        <f t="shared" si="108"/>
        <v/>
      </c>
      <c r="CP619">
        <v>-0.24608317611352634</v>
      </c>
      <c r="CQ619">
        <v>-2.7483072986085171</v>
      </c>
      <c r="CR619" s="200" t="s">
        <v>4485</v>
      </c>
      <c r="CS619" s="212">
        <v>45232</v>
      </c>
      <c r="CT619" s="49">
        <v>45260</v>
      </c>
      <c r="CU619" s="53">
        <v>581.70000000000005</v>
      </c>
      <c r="CW619" s="81" cm="1">
        <f t="array" ref="CW619">INDEX($AW$466:$AW$918, ROWS($AW$466:$AW$918) - ROW() + ROW($AW$466))</f>
        <v>44994</v>
      </c>
      <c r="CX619" s="3" cm="1">
        <f t="array" ref="CX619">INDEX($AX$466:$AX$918, ROWS($AX$466:$AX$918) - ROW() + ROW($AX$466))</f>
        <v>45014</v>
      </c>
      <c r="CY619" s="78" cm="1">
        <f t="array" ref="CY619">INDEX($CU$466:$CU$918, ROWS($CU$466:$CU$918) - ROW() + ROW($CU$466))</f>
        <v>358.9</v>
      </c>
      <c r="DA619">
        <f t="shared" si="109"/>
        <v>-1.4958144641141884</v>
      </c>
      <c r="DB619">
        <f t="shared" si="104"/>
        <v>4</v>
      </c>
      <c r="DC619">
        <f t="shared" si="120"/>
        <v>0.53221288515405518</v>
      </c>
      <c r="DD619" t="str">
        <f t="shared" si="122"/>
        <v/>
      </c>
      <c r="DE619" t="str">
        <f t="shared" si="123"/>
        <v/>
      </c>
      <c r="DF619">
        <v>-1.6388927145021315</v>
      </c>
      <c r="DG619">
        <v>0.40770420357093934</v>
      </c>
      <c r="DH619" s="200" t="s">
        <v>4485</v>
      </c>
      <c r="DI619" s="212">
        <v>45232</v>
      </c>
      <c r="DJ619" s="49">
        <v>45260</v>
      </c>
      <c r="DK619" s="53">
        <v>361.95</v>
      </c>
      <c r="DM619" s="81" cm="1">
        <f t="array" ref="DM619">INDEX($AW$466:$AW$918, ROWS($AW$466:$AW$918) - ROW() + ROW($AW$466))</f>
        <v>44994</v>
      </c>
      <c r="DN619" s="3" cm="1">
        <f t="array" ref="DN619">INDEX($AX$466:$AX$918, ROWS($AX$466:$AX$918) - ROW() + ROW($AX$466))</f>
        <v>45014</v>
      </c>
      <c r="DO619" s="78" cm="1">
        <f t="array" ref="DO619">INDEX($DK$466:$DK$918, ROWS($DK$466:$DK$918) - ROW() + ROW($DK$466))</f>
        <v>325.39999999999998</v>
      </c>
      <c r="DQ619">
        <f t="shared" si="110"/>
        <v>-0.45885591924135821</v>
      </c>
      <c r="DR619">
        <f t="shared" si="105"/>
        <v>4</v>
      </c>
      <c r="DS619">
        <f t="shared" si="121"/>
        <v>2.2948758252121828</v>
      </c>
      <c r="DT619" t="str">
        <f t="shared" si="111"/>
        <v/>
      </c>
      <c r="DU619" t="str">
        <f t="shared" si="112"/>
        <v/>
      </c>
      <c r="DV619">
        <v>0.39362699156514019</v>
      </c>
      <c r="DW619">
        <v>3.617721029212623</v>
      </c>
      <c r="DX619" s="200" t="s">
        <v>4485</v>
      </c>
    </row>
    <row r="620" spans="1:128" ht="15.75" thickBot="1" x14ac:dyDescent="0.3">
      <c r="A620" s="42">
        <v>45231</v>
      </c>
      <c r="B620" s="35">
        <v>45260</v>
      </c>
      <c r="C620" s="36">
        <v>137.75</v>
      </c>
      <c r="E620" s="81" cm="1">
        <f t="array" ref="E620">INDEX($A$466:$A$918, ROWS($A$466:$A$918) - ROW() + ROW($A$466))</f>
        <v>44995</v>
      </c>
      <c r="F620" s="44" cm="1">
        <f t="array" ref="F620">INDEX($B$466:$B$918, ROWS($B$466:$B$918) - ROW() + ROW($B$466))</f>
        <v>45014</v>
      </c>
      <c r="G620" s="45" cm="1">
        <f t="array" ref="G620">INDEX($C$466:$C$918, ROWS($C$466:$C$918) - ROW() + ROW($C$466))</f>
        <v>138.65</v>
      </c>
      <c r="I620">
        <f t="shared" si="88"/>
        <v>-1.6666666666666625</v>
      </c>
      <c r="J620">
        <f t="shared" si="84"/>
        <v>5</v>
      </c>
      <c r="K620" t="str">
        <f t="shared" si="114"/>
        <v/>
      </c>
      <c r="L620" t="str">
        <f t="shared" si="89"/>
        <v/>
      </c>
      <c r="M620" t="str">
        <f t="shared" si="90"/>
        <v/>
      </c>
      <c r="N620">
        <v>-1.5686274509803841</v>
      </c>
      <c r="O620" t="s">
        <v>4485</v>
      </c>
      <c r="P620" s="200" t="s">
        <v>4485</v>
      </c>
      <c r="Q620" s="35">
        <v>45231</v>
      </c>
      <c r="R620" s="35">
        <v>45260</v>
      </c>
      <c r="S620" s="37">
        <v>37440.15</v>
      </c>
      <c r="U620" s="81" cm="1">
        <f t="array" ref="U620">INDEX($Q$466:$Q$918, ROWS($Q$466:$Q$918) - ROW() + ROW($Q$466))</f>
        <v>44995</v>
      </c>
      <c r="V620" s="3" cm="1">
        <f t="array" ref="V620">INDEX($R$466:$R$918, ROWS($R$466:$R$918) - ROW() + ROW($R$466))</f>
        <v>45014</v>
      </c>
      <c r="W620" s="78" cm="1">
        <f t="array" ref="W620">INDEX($S$466:$S$918, ROWS($S$466:$S$918) - ROW() + ROW($S$466))</f>
        <v>37203.25</v>
      </c>
      <c r="Y620">
        <f t="shared" si="91"/>
        <v>0.99081796773733832</v>
      </c>
      <c r="Z620">
        <f t="shared" si="85"/>
        <v>5</v>
      </c>
      <c r="AA620" t="str">
        <f t="shared" si="115"/>
        <v/>
      </c>
      <c r="AB620" t="str">
        <f t="shared" si="92"/>
        <v/>
      </c>
      <c r="AC620" t="str">
        <f t="shared" si="93"/>
        <v/>
      </c>
      <c r="AD620">
        <v>1.0237641509305273</v>
      </c>
      <c r="AE620" t="s">
        <v>4485</v>
      </c>
      <c r="AF620" s="200" t="s">
        <v>4485</v>
      </c>
      <c r="AG620" s="35">
        <v>45231</v>
      </c>
      <c r="AH620" s="35">
        <v>45260</v>
      </c>
      <c r="AI620" s="36">
        <v>231.2</v>
      </c>
      <c r="AK620" s="81" cm="1">
        <f t="array" ref="AK620">INDEX($AG$466:$AG$918, ROWS($AG$466:$AG$918) - ROW() + ROW($AG$466))</f>
        <v>44995</v>
      </c>
      <c r="AL620" s="3" cm="1">
        <f t="array" ref="AL620">INDEX($AH$466:$AH$918, ROWS($AH$466:$AH$918) - ROW() + ROW($AH$466))</f>
        <v>45014</v>
      </c>
      <c r="AM620" s="78" cm="1">
        <f t="array" ref="AM620">INDEX($AI$466:$AI$918, ROWS($AI$466:$AI$918) - ROW() + ROW($AI$466))</f>
        <v>181.1</v>
      </c>
      <c r="AO620">
        <f t="shared" si="94"/>
        <v>0.44370493621740592</v>
      </c>
      <c r="AP620">
        <f t="shared" si="86"/>
        <v>5</v>
      </c>
      <c r="AQ620" t="str">
        <f t="shared" si="116"/>
        <v/>
      </c>
      <c r="AR620" t="str">
        <f t="shared" si="95"/>
        <v/>
      </c>
      <c r="AS620" t="str">
        <f t="shared" si="96"/>
        <v/>
      </c>
      <c r="AT620">
        <v>-2.8973157221985444</v>
      </c>
      <c r="AU620" t="s">
        <v>4485</v>
      </c>
      <c r="AV620" s="200" t="s">
        <v>4485</v>
      </c>
      <c r="AW620" s="35">
        <v>45231</v>
      </c>
      <c r="AX620" s="35">
        <v>45260</v>
      </c>
      <c r="AY620" s="36">
        <v>133.19999999999999</v>
      </c>
      <c r="BA620" s="81" cm="1">
        <f t="array" ref="BA620">INDEX($AW$466:$AW$918, ROWS($AW$466:$AW$918) - ROW() + ROW($AW$466))</f>
        <v>44995</v>
      </c>
      <c r="BB620" s="3" cm="1">
        <f t="array" ref="BB620">INDEX($AX$466:$AX$918, ROWS($AX$466:$AX$918) - ROW() + ROW($AX$466))</f>
        <v>45014</v>
      </c>
      <c r="BC620" s="78" cm="1">
        <f t="array" ref="BC620">INDEX($AY$466:$AY$918, ROWS($AY$466:$AY$918) - ROW() + ROW($AY$466))</f>
        <v>94.9</v>
      </c>
      <c r="BE620">
        <f t="shared" si="97"/>
        <v>-0.62827225130889452</v>
      </c>
      <c r="BF620">
        <f t="shared" si="87"/>
        <v>5</v>
      </c>
      <c r="BG620" t="str">
        <f t="shared" si="117"/>
        <v/>
      </c>
      <c r="BH620" t="str">
        <f t="shared" si="98"/>
        <v/>
      </c>
      <c r="BI620" t="str">
        <f t="shared" si="99"/>
        <v/>
      </c>
      <c r="BJ620">
        <v>-0.49039948696669056</v>
      </c>
      <c r="BK620" t="s">
        <v>4485</v>
      </c>
      <c r="BL620" s="200" t="s">
        <v>4485</v>
      </c>
      <c r="BM620" s="212">
        <v>45231</v>
      </c>
      <c r="BN620" s="49">
        <v>45260</v>
      </c>
      <c r="BO620" s="50">
        <v>1344.35</v>
      </c>
      <c r="BQ620" s="81" cm="1">
        <f t="array" ref="BQ620">INDEX($AW$466:$AW$918, ROWS($AW$466:$AW$918) - ROW() + ROW($AW$466))</f>
        <v>44995</v>
      </c>
      <c r="BR620" s="3" cm="1">
        <f t="array" ref="BR620">INDEX($AX$466:$AX$918, ROWS($AX$466:$AX$918) - ROW() + ROW($AX$466))</f>
        <v>45014</v>
      </c>
      <c r="BS620" s="78" cm="1">
        <f t="array" ref="BS620">INDEX($BO$466:$BO$918, ROWS($BO$466:$BO$918) - ROW() + ROW($BO$466))</f>
        <v>1097.7</v>
      </c>
      <c r="BU620">
        <f t="shared" si="106"/>
        <v>-0.20001818347122877</v>
      </c>
      <c r="BV620">
        <f t="shared" si="100"/>
        <v>5</v>
      </c>
      <c r="BW620" t="str">
        <f t="shared" si="118"/>
        <v/>
      </c>
      <c r="BX620" t="str">
        <f t="shared" si="101"/>
        <v/>
      </c>
      <c r="BY620" t="str">
        <f t="shared" si="107"/>
        <v/>
      </c>
      <c r="BZ620">
        <v>1.9543973941367916</v>
      </c>
      <c r="CA620" t="s">
        <v>4485</v>
      </c>
      <c r="CB620" s="200" t="s">
        <v>4485</v>
      </c>
      <c r="CC620" s="212">
        <v>45231</v>
      </c>
      <c r="CD620" s="49">
        <v>45260</v>
      </c>
      <c r="CE620" s="50">
        <v>2079.6999999999998</v>
      </c>
      <c r="CG620" s="81" cm="1">
        <f t="array" ref="CG620">INDEX($AW$466:$AW$918, ROWS($AW$466:$AW$918) - ROW() + ROW($AW$466))</f>
        <v>44995</v>
      </c>
      <c r="CH620" s="3" cm="1">
        <f t="array" ref="CH620">INDEX($AX$466:$AX$918, ROWS($AX$466:$AX$918) - ROW() + ROW($AX$466))</f>
        <v>45014</v>
      </c>
      <c r="CI620" s="78" cm="1">
        <f t="array" ref="CI620">INDEX($CE$466:$CE$918, ROWS($CE$466:$CE$918) - ROW() + ROW($CE$466))</f>
        <v>1744.4</v>
      </c>
      <c r="CK620">
        <f t="shared" si="113"/>
        <v>-3.5736989027389989</v>
      </c>
      <c r="CL620">
        <f t="shared" si="102"/>
        <v>5</v>
      </c>
      <c r="CM620" t="str">
        <f t="shared" si="119"/>
        <v/>
      </c>
      <c r="CN620" t="str">
        <f t="shared" si="103"/>
        <v/>
      </c>
      <c r="CO620" t="str">
        <f t="shared" si="108"/>
        <v/>
      </c>
      <c r="CP620">
        <v>-1.3239042841871607</v>
      </c>
      <c r="CQ620" t="s">
        <v>4485</v>
      </c>
      <c r="CR620" s="200" t="s">
        <v>4485</v>
      </c>
      <c r="CS620" s="212">
        <v>45231</v>
      </c>
      <c r="CT620" s="49">
        <v>45260</v>
      </c>
      <c r="CU620" s="53">
        <v>578.5</v>
      </c>
      <c r="CW620" s="81" cm="1">
        <f t="array" ref="CW620">INDEX($AW$466:$AW$918, ROWS($AW$466:$AW$918) - ROW() + ROW($AW$466))</f>
        <v>44995</v>
      </c>
      <c r="CX620" s="3" cm="1">
        <f t="array" ref="CX620">INDEX($AX$466:$AX$918, ROWS($AX$466:$AX$918) - ROW() + ROW($AX$466))</f>
        <v>45014</v>
      </c>
      <c r="CY620" s="78" cm="1">
        <f t="array" ref="CY620">INDEX($CU$466:$CU$918, ROWS($CU$466:$CU$918) - ROW() + ROW($CU$466))</f>
        <v>351.65</v>
      </c>
      <c r="DA620">
        <f t="shared" si="109"/>
        <v>-2.020061298411814</v>
      </c>
      <c r="DB620">
        <f t="shared" si="104"/>
        <v>5</v>
      </c>
      <c r="DC620" t="str">
        <f t="shared" si="120"/>
        <v/>
      </c>
      <c r="DD620" t="str">
        <f t="shared" si="122"/>
        <v/>
      </c>
      <c r="DE620" t="str">
        <f t="shared" si="123"/>
        <v/>
      </c>
      <c r="DF620">
        <v>-1.9742369084290148</v>
      </c>
      <c r="DG620" t="s">
        <v>4485</v>
      </c>
      <c r="DH620" s="200" t="s">
        <v>4485</v>
      </c>
      <c r="DI620" s="212">
        <v>45231</v>
      </c>
      <c r="DJ620" s="49">
        <v>45260</v>
      </c>
      <c r="DK620" s="53">
        <v>358.05</v>
      </c>
      <c r="DM620" s="81" cm="1">
        <f t="array" ref="DM620">INDEX($AW$466:$AW$918, ROWS($AW$466:$AW$918) - ROW() + ROW($AW$466))</f>
        <v>44995</v>
      </c>
      <c r="DN620" s="3" cm="1">
        <f t="array" ref="DN620">INDEX($AX$466:$AX$918, ROWS($AX$466:$AX$918) - ROW() + ROW($AX$466))</f>
        <v>45014</v>
      </c>
      <c r="DO620" s="78" cm="1">
        <f t="array" ref="DO620">INDEX($DK$466:$DK$918, ROWS($DK$466:$DK$918) - ROW() + ROW($DK$466))</f>
        <v>326.89999999999998</v>
      </c>
      <c r="DQ620">
        <f t="shared" si="110"/>
        <v>0.46097111247695149</v>
      </c>
      <c r="DR620">
        <f t="shared" si="105"/>
        <v>5</v>
      </c>
      <c r="DS620" t="str">
        <f t="shared" si="121"/>
        <v/>
      </c>
      <c r="DT620" t="str">
        <f t="shared" si="111"/>
        <v/>
      </c>
      <c r="DU620" t="str">
        <f t="shared" si="112"/>
        <v/>
      </c>
      <c r="DV620">
        <v>-2.7819268110530206</v>
      </c>
      <c r="DW620" t="s">
        <v>4485</v>
      </c>
      <c r="DX620" s="200" t="s">
        <v>4485</v>
      </c>
    </row>
    <row r="621" spans="1:128" ht="15.75" thickBot="1" x14ac:dyDescent="0.3">
      <c r="A621" s="38">
        <v>45225</v>
      </c>
      <c r="B621" s="39">
        <v>45225</v>
      </c>
      <c r="C621" s="40">
        <v>129.30000000000001</v>
      </c>
      <c r="E621" s="81" cm="1">
        <f t="array" ref="E621">INDEX($A$466:$A$918, ROWS($A$466:$A$918) - ROW() + ROW($A$466))</f>
        <v>44998</v>
      </c>
      <c r="F621" s="44" cm="1">
        <f t="array" ref="F621">INDEX($B$466:$B$918, ROWS($B$466:$B$918) - ROW() + ROW($B$466))</f>
        <v>45014</v>
      </c>
      <c r="G621" s="45" cm="1">
        <f t="array" ref="G621">INDEX($C$466:$C$918, ROWS($C$466:$C$918) - ROW() + ROW($C$466))</f>
        <v>134.6</v>
      </c>
      <c r="I621">
        <f t="shared" si="88"/>
        <v>-2.9210241615578876</v>
      </c>
      <c r="J621">
        <f t="shared" si="84"/>
        <v>1</v>
      </c>
      <c r="K621" t="str">
        <f t="shared" si="114"/>
        <v/>
      </c>
      <c r="L621" t="str">
        <f t="shared" si="89"/>
        <v/>
      </c>
      <c r="M621" t="str">
        <f t="shared" si="90"/>
        <v/>
      </c>
      <c r="N621">
        <v>-2.6801883375588678</v>
      </c>
      <c r="O621" t="s">
        <v>4485</v>
      </c>
      <c r="P621" s="200" t="s">
        <v>4485</v>
      </c>
      <c r="Q621" s="39">
        <v>45225</v>
      </c>
      <c r="R621" s="39">
        <v>45225</v>
      </c>
      <c r="S621" s="41">
        <v>37009.1</v>
      </c>
      <c r="U621" s="81" cm="1">
        <f t="array" ref="U621">INDEX($Q$466:$Q$918, ROWS($Q$466:$Q$918) - ROW() + ROW($Q$466))</f>
        <v>44998</v>
      </c>
      <c r="V621" s="3" cm="1">
        <f t="array" ref="V621">INDEX($R$466:$R$918, ROWS($R$466:$R$918) - ROW() + ROW($R$466))</f>
        <v>45014</v>
      </c>
      <c r="W621" s="78" cm="1">
        <f t="array" ref="W621">INDEX($S$466:$S$918, ROWS($S$466:$S$918) - ROW() + ROW($S$466))</f>
        <v>36382.400000000001</v>
      </c>
      <c r="Y621">
        <f t="shared" si="91"/>
        <v>-2.206393258653474</v>
      </c>
      <c r="Z621">
        <f t="shared" si="85"/>
        <v>1</v>
      </c>
      <c r="AA621" t="str">
        <f t="shared" si="115"/>
        <v/>
      </c>
      <c r="AB621" t="str">
        <f t="shared" si="92"/>
        <v/>
      </c>
      <c r="AC621" t="str">
        <f t="shared" si="93"/>
        <v/>
      </c>
      <c r="AD621">
        <v>-2.0579704665507106</v>
      </c>
      <c r="AE621" t="s">
        <v>4485</v>
      </c>
      <c r="AF621" s="200" t="s">
        <v>4485</v>
      </c>
      <c r="AG621" s="39">
        <v>45225</v>
      </c>
      <c r="AH621" s="39">
        <v>45225</v>
      </c>
      <c r="AI621" s="40">
        <v>231.45</v>
      </c>
      <c r="AK621" s="81" cm="1">
        <f t="array" ref="AK621">INDEX($AG$466:$AG$918, ROWS($AG$466:$AG$918) - ROW() + ROW($AG$466))</f>
        <v>44998</v>
      </c>
      <c r="AL621" s="3" cm="1">
        <f t="array" ref="AL621">INDEX($AH$466:$AH$918, ROWS($AH$466:$AH$918) - ROW() + ROW($AH$466))</f>
        <v>45014</v>
      </c>
      <c r="AM621" s="78" cm="1">
        <f t="array" ref="AM621">INDEX($AI$466:$AI$918, ROWS($AI$466:$AI$918) - ROW() + ROW($AI$466))</f>
        <v>180</v>
      </c>
      <c r="AO621">
        <f t="shared" si="94"/>
        <v>-0.60739922694643533</v>
      </c>
      <c r="AP621">
        <f t="shared" si="86"/>
        <v>1</v>
      </c>
      <c r="AQ621" t="str">
        <f t="shared" si="116"/>
        <v/>
      </c>
      <c r="AR621" t="str">
        <f t="shared" si="95"/>
        <v/>
      </c>
      <c r="AS621" t="str">
        <f t="shared" si="96"/>
        <v/>
      </c>
      <c r="AT621">
        <v>-5.5726195699868439</v>
      </c>
      <c r="AU621" t="s">
        <v>4485</v>
      </c>
      <c r="AV621" s="200" t="s">
        <v>4485</v>
      </c>
      <c r="AW621" s="39">
        <v>45225</v>
      </c>
      <c r="AX621" s="39">
        <v>45225</v>
      </c>
      <c r="AY621" s="40">
        <v>129.05000000000001</v>
      </c>
      <c r="BA621" s="81" cm="1">
        <f t="array" ref="BA621">INDEX($AW$466:$AW$918, ROWS($AW$466:$AW$918) - ROW() + ROW($AW$466))</f>
        <v>44998</v>
      </c>
      <c r="BB621" s="3" cm="1">
        <f t="array" ref="BB621">INDEX($AX$466:$AX$918, ROWS($AX$466:$AX$918) - ROW() + ROW($AX$466))</f>
        <v>45014</v>
      </c>
      <c r="BC621" s="78" cm="1">
        <f t="array" ref="BC621">INDEX($AY$466:$AY$918, ROWS($AY$466:$AY$918) - ROW() + ROW($AY$466))</f>
        <v>92.25</v>
      </c>
      <c r="BE621">
        <f t="shared" si="97"/>
        <v>-2.792413066385675</v>
      </c>
      <c r="BF621">
        <f t="shared" si="87"/>
        <v>1</v>
      </c>
      <c r="BG621" t="str">
        <f t="shared" si="117"/>
        <v/>
      </c>
      <c r="BH621" t="str">
        <f t="shared" si="98"/>
        <v/>
      </c>
      <c r="BI621" t="str">
        <f t="shared" si="99"/>
        <v/>
      </c>
      <c r="BJ621">
        <v>0.21608097350164215</v>
      </c>
      <c r="BK621" t="s">
        <v>4485</v>
      </c>
      <c r="BL621" s="200" t="s">
        <v>4485</v>
      </c>
      <c r="BM621" s="212">
        <v>45225</v>
      </c>
      <c r="BN621" s="49">
        <v>45225</v>
      </c>
      <c r="BO621" s="50">
        <v>1303.95</v>
      </c>
      <c r="BQ621" s="81" cm="1">
        <f t="array" ref="BQ621">INDEX($AW$466:$AW$918, ROWS($AW$466:$AW$918) - ROW() + ROW($AW$466))</f>
        <v>44998</v>
      </c>
      <c r="BR621" s="3" cm="1">
        <f t="array" ref="BR621">INDEX($AX$466:$AX$918, ROWS($AX$466:$AX$918) - ROW() + ROW($AX$466))</f>
        <v>45014</v>
      </c>
      <c r="BS621" s="78" cm="1">
        <f t="array" ref="BS621">INDEX($BO$466:$BO$918, ROWS($BO$466:$BO$918) - ROW() + ROW($BO$466))</f>
        <v>1073.8</v>
      </c>
      <c r="BU621">
        <f t="shared" si="106"/>
        <v>-2.1772797667851043</v>
      </c>
      <c r="BV621">
        <f t="shared" si="100"/>
        <v>1</v>
      </c>
      <c r="BW621" t="str">
        <f t="shared" si="118"/>
        <v/>
      </c>
      <c r="BX621" t="str">
        <f t="shared" si="101"/>
        <v/>
      </c>
      <c r="BY621" t="str">
        <f t="shared" si="107"/>
        <v/>
      </c>
      <c r="BZ621">
        <v>-2.0723598998359383</v>
      </c>
      <c r="CA621" t="s">
        <v>4485</v>
      </c>
      <c r="CB621" s="200" t="s">
        <v>4485</v>
      </c>
      <c r="CC621" s="212">
        <v>45225</v>
      </c>
      <c r="CD621" s="49">
        <v>45225</v>
      </c>
      <c r="CE621" s="50">
        <v>2012.9</v>
      </c>
      <c r="CG621" s="81" cm="1">
        <f t="array" ref="CG621">INDEX($AW$466:$AW$918, ROWS($AW$466:$AW$918) - ROW() + ROW($AW$466))</f>
        <v>44998</v>
      </c>
      <c r="CH621" s="3" cm="1">
        <f t="array" ref="CH621">INDEX($AX$466:$AX$918, ROWS($AX$466:$AX$918) - ROW() + ROW($AX$466))</f>
        <v>45014</v>
      </c>
      <c r="CI621" s="78" cm="1">
        <f t="array" ref="CI621">INDEX($CE$466:$CE$918, ROWS($CE$466:$CE$918) - ROW() + ROW($CE$466))</f>
        <v>1755.95</v>
      </c>
      <c r="CK621">
        <f t="shared" si="113"/>
        <v>0.66211878009630554</v>
      </c>
      <c r="CL621">
        <f t="shared" si="102"/>
        <v>1</v>
      </c>
      <c r="CM621" t="str">
        <f t="shared" si="119"/>
        <v/>
      </c>
      <c r="CN621" t="str">
        <f t="shared" si="103"/>
        <v/>
      </c>
      <c r="CO621" t="str">
        <f t="shared" si="108"/>
        <v/>
      </c>
      <c r="CP621">
        <v>-3.3472222222222223</v>
      </c>
      <c r="CQ621" t="s">
        <v>4485</v>
      </c>
      <c r="CR621" s="200" t="s">
        <v>4485</v>
      </c>
      <c r="CS621" s="212">
        <v>45225</v>
      </c>
      <c r="CT621" s="49">
        <v>45225</v>
      </c>
      <c r="CU621" s="53">
        <v>521.1</v>
      </c>
      <c r="CW621" s="81" cm="1">
        <f t="array" ref="CW621">INDEX($AW$466:$AW$918, ROWS($AW$466:$AW$918) - ROW() + ROW($AW$466))</f>
        <v>44998</v>
      </c>
      <c r="CX621" s="3" cm="1">
        <f t="array" ref="CX621">INDEX($AX$466:$AX$918, ROWS($AX$466:$AX$918) - ROW() + ROW($AX$466))</f>
        <v>45014</v>
      </c>
      <c r="CY621" s="78" cm="1">
        <f t="array" ref="CY621">INDEX($CU$466:$CU$918, ROWS($CU$466:$CU$918) - ROW() + ROW($CU$466))</f>
        <v>343.5</v>
      </c>
      <c r="DA621">
        <f t="shared" si="109"/>
        <v>-2.3176453860372468</v>
      </c>
      <c r="DB621">
        <f t="shared" si="104"/>
        <v>1</v>
      </c>
      <c r="DC621" t="str">
        <f t="shared" si="120"/>
        <v/>
      </c>
      <c r="DD621" t="str">
        <f t="shared" si="122"/>
        <v/>
      </c>
      <c r="DE621" t="str">
        <f t="shared" si="123"/>
        <v/>
      </c>
      <c r="DF621">
        <v>-2.099700042851028</v>
      </c>
      <c r="DG621" t="s">
        <v>4485</v>
      </c>
      <c r="DH621" s="200" t="s">
        <v>4485</v>
      </c>
      <c r="DI621" s="212">
        <v>45225</v>
      </c>
      <c r="DJ621" s="49">
        <v>45225</v>
      </c>
      <c r="DK621" s="53">
        <v>334.65</v>
      </c>
      <c r="DM621" s="81" cm="1">
        <f t="array" ref="DM621">INDEX($AW$466:$AW$918, ROWS($AW$466:$AW$918) - ROW() + ROW($AW$466))</f>
        <v>44998</v>
      </c>
      <c r="DN621" s="3" cm="1">
        <f t="array" ref="DN621">INDEX($AX$466:$AX$918, ROWS($AX$466:$AX$918) - ROW() + ROW($AX$466))</f>
        <v>45014</v>
      </c>
      <c r="DO621" s="78" cm="1">
        <f t="array" ref="DO621">INDEX($DK$466:$DK$918, ROWS($DK$466:$DK$918) - ROW() + ROW($DK$466))</f>
        <v>323.14999999999998</v>
      </c>
      <c r="DQ621">
        <f t="shared" si="110"/>
        <v>-1.1471397981033957</v>
      </c>
      <c r="DR621">
        <f t="shared" si="105"/>
        <v>1</v>
      </c>
      <c r="DS621" t="str">
        <f t="shared" si="121"/>
        <v/>
      </c>
      <c r="DT621" t="str">
        <f t="shared" si="111"/>
        <v/>
      </c>
      <c r="DU621" t="str">
        <f t="shared" si="112"/>
        <v/>
      </c>
      <c r="DV621">
        <v>-1.6324178989821394</v>
      </c>
      <c r="DW621" t="s">
        <v>4485</v>
      </c>
      <c r="DX621" s="200" t="s">
        <v>4485</v>
      </c>
    </row>
    <row r="622" spans="1:128" ht="15.75" thickBot="1" x14ac:dyDescent="0.3">
      <c r="A622" s="42">
        <v>45224</v>
      </c>
      <c r="B622" s="35">
        <v>45225</v>
      </c>
      <c r="C622" s="36">
        <v>131.5</v>
      </c>
      <c r="E622" s="81" cm="1">
        <f t="array" ref="E622">INDEX($A$466:$A$918, ROWS($A$466:$A$918) - ROW() + ROW($A$466))</f>
        <v>44999</v>
      </c>
      <c r="F622" s="44" cm="1">
        <f t="array" ref="F622">INDEX($B$466:$B$918, ROWS($B$466:$B$918) - ROW() + ROW($B$466))</f>
        <v>45014</v>
      </c>
      <c r="G622" s="45" cm="1">
        <f t="array" ref="G622">INDEX($C$466:$C$918, ROWS($C$466:$C$918) - ROW() + ROW($C$466))</f>
        <v>135.05000000000001</v>
      </c>
      <c r="I622">
        <f t="shared" si="88"/>
        <v>0.33432392273403944</v>
      </c>
      <c r="J622">
        <f t="shared" si="84"/>
        <v>2</v>
      </c>
      <c r="K622" t="str">
        <f t="shared" si="114"/>
        <v/>
      </c>
      <c r="L622" t="str">
        <f t="shared" si="89"/>
        <v/>
      </c>
      <c r="M622" t="str">
        <f t="shared" si="90"/>
        <v/>
      </c>
      <c r="N622">
        <v>-3.7216226274643056E-2</v>
      </c>
      <c r="O622" t="s">
        <v>4485</v>
      </c>
      <c r="P622" s="200" t="s">
        <v>4485</v>
      </c>
      <c r="Q622" s="35">
        <v>45224</v>
      </c>
      <c r="R622" s="35">
        <v>45225</v>
      </c>
      <c r="S622" s="37">
        <v>36986.75</v>
      </c>
      <c r="U622" s="81" cm="1">
        <f t="array" ref="U622">INDEX($Q$466:$Q$918, ROWS($Q$466:$Q$918) - ROW() + ROW($Q$466))</f>
        <v>44999</v>
      </c>
      <c r="V622" s="3" cm="1">
        <f t="array" ref="V622">INDEX($R$466:$R$918, ROWS($R$466:$R$918) - ROW() + ROW($R$466))</f>
        <v>45014</v>
      </c>
      <c r="W622" s="78" cm="1">
        <f t="array" ref="W622">INDEX($S$466:$S$918, ROWS($S$466:$S$918) - ROW() + ROW($S$466))</f>
        <v>36419.1</v>
      </c>
      <c r="Y622">
        <f t="shared" si="91"/>
        <v>0.10087294955802005</v>
      </c>
      <c r="Z622">
        <f t="shared" si="85"/>
        <v>2</v>
      </c>
      <c r="AA622" t="str">
        <f t="shared" si="115"/>
        <v/>
      </c>
      <c r="AB622" t="str">
        <f t="shared" si="92"/>
        <v/>
      </c>
      <c r="AC622" t="str">
        <f t="shared" si="93"/>
        <v/>
      </c>
      <c r="AD622">
        <v>5.9833761406664403E-2</v>
      </c>
      <c r="AE622" t="s">
        <v>4485</v>
      </c>
      <c r="AF622" s="200" t="s">
        <v>4485</v>
      </c>
      <c r="AG622" s="35">
        <v>45224</v>
      </c>
      <c r="AH622" s="35">
        <v>45225</v>
      </c>
      <c r="AI622" s="36">
        <v>231.9</v>
      </c>
      <c r="AK622" s="81" cm="1">
        <f t="array" ref="AK622">INDEX($AG$466:$AG$918, ROWS($AG$466:$AG$918) - ROW() + ROW($AG$466))</f>
        <v>44999</v>
      </c>
      <c r="AL622" s="3" cm="1">
        <f t="array" ref="AL622">INDEX($AH$466:$AH$918, ROWS($AH$466:$AH$918) - ROW() + ROW($AH$466))</f>
        <v>45014</v>
      </c>
      <c r="AM622" s="78" cm="1">
        <f t="array" ref="AM622">INDEX($AI$466:$AI$918, ROWS($AI$466:$AI$918) - ROW() + ROW($AI$466))</f>
        <v>178.75</v>
      </c>
      <c r="AO622">
        <f t="shared" si="94"/>
        <v>-0.69444444444444442</v>
      </c>
      <c r="AP622">
        <f t="shared" si="86"/>
        <v>2</v>
      </c>
      <c r="AQ622" t="str">
        <f t="shared" si="116"/>
        <v/>
      </c>
      <c r="AR622" t="str">
        <f t="shared" si="95"/>
        <v/>
      </c>
      <c r="AS622" t="str">
        <f t="shared" si="96"/>
        <v/>
      </c>
      <c r="AT622">
        <v>-1.4405204460966516</v>
      </c>
      <c r="AU622" t="s">
        <v>4485</v>
      </c>
      <c r="AV622" s="200" t="s">
        <v>4485</v>
      </c>
      <c r="AW622" s="35">
        <v>45224</v>
      </c>
      <c r="AX622" s="35">
        <v>45225</v>
      </c>
      <c r="AY622" s="36">
        <v>131.30000000000001</v>
      </c>
      <c r="BA622" s="81" cm="1">
        <f t="array" ref="BA622">INDEX($AW$466:$AW$918, ROWS($AW$466:$AW$918) - ROW() + ROW($AW$466))</f>
        <v>44999</v>
      </c>
      <c r="BB622" s="3" cm="1">
        <f t="array" ref="BB622">INDEX($AX$466:$AX$918, ROWS($AX$466:$AX$918) - ROW() + ROW($AX$466))</f>
        <v>45014</v>
      </c>
      <c r="BC622" s="78" cm="1">
        <f t="array" ref="BC622">INDEX($AY$466:$AY$918, ROWS($AY$466:$AY$918) - ROW() + ROW($AY$466))</f>
        <v>92.9</v>
      </c>
      <c r="BE622">
        <f t="shared" si="97"/>
        <v>0.70460704607046687</v>
      </c>
      <c r="BF622">
        <f t="shared" si="87"/>
        <v>2</v>
      </c>
      <c r="BG622" t="str">
        <f t="shared" si="117"/>
        <v/>
      </c>
      <c r="BH622" t="str">
        <f t="shared" si="98"/>
        <v/>
      </c>
      <c r="BI622" t="str">
        <f t="shared" si="99"/>
        <v/>
      </c>
      <c r="BJ622">
        <v>-0.96459373581479801</v>
      </c>
      <c r="BK622" t="s">
        <v>4485</v>
      </c>
      <c r="BL622" s="200" t="s">
        <v>4485</v>
      </c>
      <c r="BM622" s="212">
        <v>45224</v>
      </c>
      <c r="BN622" s="49">
        <v>45225</v>
      </c>
      <c r="BO622" s="50">
        <v>1314.8</v>
      </c>
      <c r="BQ622" s="81" cm="1">
        <f t="array" ref="BQ622">INDEX($AW$466:$AW$918, ROWS($AW$466:$AW$918) - ROW() + ROW($AW$466))</f>
        <v>44999</v>
      </c>
      <c r="BR622" s="3" cm="1">
        <f t="array" ref="BR622">INDEX($AX$466:$AX$918, ROWS($AX$466:$AX$918) - ROW() + ROW($AX$466))</f>
        <v>45014</v>
      </c>
      <c r="BS622" s="78" cm="1">
        <f t="array" ref="BS622">INDEX($BO$466:$BO$918, ROWS($BO$466:$BO$918) - ROW() + ROW($BO$466))</f>
        <v>1080</v>
      </c>
      <c r="BU622">
        <f t="shared" si="106"/>
        <v>0.57738871298193761</v>
      </c>
      <c r="BV622">
        <f t="shared" si="100"/>
        <v>2</v>
      </c>
      <c r="BW622" t="str">
        <f t="shared" si="118"/>
        <v/>
      </c>
      <c r="BX622" t="str">
        <f t="shared" si="101"/>
        <v/>
      </c>
      <c r="BY622" t="str">
        <f t="shared" si="107"/>
        <v/>
      </c>
      <c r="BZ622">
        <v>-2.1603033242218501</v>
      </c>
      <c r="CA622" t="s">
        <v>4485</v>
      </c>
      <c r="CB622" s="200" t="s">
        <v>4485</v>
      </c>
      <c r="CC622" s="212">
        <v>45224</v>
      </c>
      <c r="CD622" s="49">
        <v>45225</v>
      </c>
      <c r="CE622" s="50">
        <v>2061.0500000000002</v>
      </c>
      <c r="CG622" s="81" cm="1">
        <f t="array" ref="CG622">INDEX($AW$466:$AW$918, ROWS($AW$466:$AW$918) - ROW() + ROW($AW$466))</f>
        <v>44999</v>
      </c>
      <c r="CH622" s="3" cm="1">
        <f t="array" ref="CH622">INDEX($AX$466:$AX$918, ROWS($AX$466:$AX$918) - ROW() + ROW($AX$466))</f>
        <v>45014</v>
      </c>
      <c r="CI622" s="78" cm="1">
        <f t="array" ref="CI622">INDEX($CE$466:$CE$918, ROWS($CE$466:$CE$918) - ROW() + ROW($CE$466))</f>
        <v>1789.25</v>
      </c>
      <c r="CK622">
        <f t="shared" si="113"/>
        <v>1.8964093510635243</v>
      </c>
      <c r="CL622">
        <f t="shared" si="102"/>
        <v>2</v>
      </c>
      <c r="CM622" t="str">
        <f t="shared" si="119"/>
        <v/>
      </c>
      <c r="CN622" t="str">
        <f t="shared" si="103"/>
        <v/>
      </c>
      <c r="CO622" t="str">
        <f t="shared" si="108"/>
        <v/>
      </c>
      <c r="CP622">
        <v>0.60640896680557288</v>
      </c>
      <c r="CQ622" t="s">
        <v>4485</v>
      </c>
      <c r="CR622" s="200" t="s">
        <v>4485</v>
      </c>
      <c r="CS622" s="212">
        <v>45224</v>
      </c>
      <c r="CT622" s="49">
        <v>45225</v>
      </c>
      <c r="CU622" s="53">
        <v>530.79999999999995</v>
      </c>
      <c r="CW622" s="81" cm="1">
        <f t="array" ref="CW622">INDEX($AW$466:$AW$918, ROWS($AW$466:$AW$918) - ROW() + ROW($AW$466))</f>
        <v>44999</v>
      </c>
      <c r="CX622" s="3" cm="1">
        <f t="array" ref="CX622">INDEX($AX$466:$AX$918, ROWS($AX$466:$AX$918) - ROW() + ROW($AX$466))</f>
        <v>45014</v>
      </c>
      <c r="CY622" s="78" cm="1">
        <f t="array" ref="CY622">INDEX($CU$466:$CU$918, ROWS($CU$466:$CU$918) - ROW() + ROW($CU$466))</f>
        <v>348.35</v>
      </c>
      <c r="DA622">
        <f t="shared" si="109"/>
        <v>1.4119359534206761</v>
      </c>
      <c r="DB622">
        <f t="shared" si="104"/>
        <v>2</v>
      </c>
      <c r="DC622" t="str">
        <f t="shared" si="120"/>
        <v/>
      </c>
      <c r="DD622" t="str">
        <f t="shared" si="122"/>
        <v/>
      </c>
      <c r="DE622" t="str">
        <f t="shared" si="123"/>
        <v/>
      </c>
      <c r="DF622">
        <v>1.2839217974905264</v>
      </c>
      <c r="DG622" t="s">
        <v>4485</v>
      </c>
      <c r="DH622" s="200" t="s">
        <v>4485</v>
      </c>
      <c r="DI622" s="212">
        <v>45224</v>
      </c>
      <c r="DJ622" s="49">
        <v>45225</v>
      </c>
      <c r="DK622" s="53">
        <v>339.75</v>
      </c>
      <c r="DM622" s="81" cm="1">
        <f t="array" ref="DM622">INDEX($AW$466:$AW$918, ROWS($AW$466:$AW$918) - ROW() + ROW($AW$466))</f>
        <v>44999</v>
      </c>
      <c r="DN622" s="3" cm="1">
        <f t="array" ref="DN622">INDEX($AX$466:$AX$918, ROWS($AX$466:$AX$918) - ROW() + ROW($AX$466))</f>
        <v>45014</v>
      </c>
      <c r="DO622" s="78" cm="1">
        <f t="array" ref="DO622">INDEX($DK$466:$DK$918, ROWS($DK$466:$DK$918) - ROW() + ROW($DK$466))</f>
        <v>327.8</v>
      </c>
      <c r="DQ622">
        <f t="shared" si="110"/>
        <v>1.4389602351849093</v>
      </c>
      <c r="DR622">
        <f t="shared" si="105"/>
        <v>2</v>
      </c>
      <c r="DS622" t="str">
        <f t="shared" si="121"/>
        <v/>
      </c>
      <c r="DT622" t="str">
        <f t="shared" si="111"/>
        <v/>
      </c>
      <c r="DU622" t="str">
        <f t="shared" si="112"/>
        <v/>
      </c>
      <c r="DV622">
        <v>-2.5185474424053167</v>
      </c>
      <c r="DW622" t="s">
        <v>4485</v>
      </c>
      <c r="DX622" s="200" t="s">
        <v>4485</v>
      </c>
    </row>
    <row r="623" spans="1:128" ht="15.75" thickBot="1" x14ac:dyDescent="0.3">
      <c r="A623" s="42">
        <v>45222</v>
      </c>
      <c r="B623" s="35">
        <v>45225</v>
      </c>
      <c r="C623" s="36">
        <v>130.19999999999999</v>
      </c>
      <c r="E623" s="81" cm="1">
        <f t="array" ref="E623">INDEX($A$466:$A$918, ROWS($A$466:$A$918) - ROW() + ROW($A$466))</f>
        <v>45000</v>
      </c>
      <c r="F623" s="44" cm="1">
        <f t="array" ref="F623">INDEX($B$466:$B$918, ROWS($B$466:$B$918) - ROW() + ROW($B$466))</f>
        <v>45014</v>
      </c>
      <c r="G623" s="45" cm="1">
        <f t="array" ref="G623">INDEX($C$466:$C$918, ROWS($C$466:$C$918) - ROW() + ROW($C$466))</f>
        <v>133.15</v>
      </c>
      <c r="I623">
        <f t="shared" si="88"/>
        <v>-1.4068863383931918</v>
      </c>
      <c r="J623">
        <f t="shared" si="84"/>
        <v>3</v>
      </c>
      <c r="K623" t="str">
        <f t="shared" si="114"/>
        <v/>
      </c>
      <c r="L623" t="str">
        <f t="shared" si="89"/>
        <v/>
      </c>
      <c r="M623" t="str">
        <f t="shared" si="90"/>
        <v/>
      </c>
      <c r="N623">
        <v>-1.377513030528684</v>
      </c>
      <c r="O623" t="s">
        <v>4485</v>
      </c>
      <c r="P623" s="200" t="s">
        <v>4485</v>
      </c>
      <c r="Q623" s="35">
        <v>45222</v>
      </c>
      <c r="R623" s="35">
        <v>45225</v>
      </c>
      <c r="S623" s="37">
        <v>37367.85</v>
      </c>
      <c r="U623" s="81" cm="1">
        <f t="array" ref="U623">INDEX($Q$466:$Q$918, ROWS($Q$466:$Q$918) - ROW() + ROW($Q$466))</f>
        <v>45000</v>
      </c>
      <c r="V623" s="3" cm="1">
        <f t="array" ref="V623">INDEX($R$466:$R$918, ROWS($R$466:$R$918) - ROW() + ROW($R$466))</f>
        <v>45014</v>
      </c>
      <c r="W623" s="78" cm="1">
        <f t="array" ref="W623">INDEX($S$466:$S$918, ROWS($S$466:$S$918) - ROW() + ROW($S$466))</f>
        <v>37517.550000000003</v>
      </c>
      <c r="Y623">
        <f t="shared" si="91"/>
        <v>3.0161371368320591</v>
      </c>
      <c r="Z623">
        <f t="shared" si="85"/>
        <v>3</v>
      </c>
      <c r="AA623" t="str">
        <f t="shared" si="115"/>
        <v/>
      </c>
      <c r="AB623" t="str">
        <f t="shared" si="92"/>
        <v/>
      </c>
      <c r="AC623" t="str">
        <f t="shared" si="93"/>
        <v/>
      </c>
      <c r="AD623">
        <v>3.1826580340793504</v>
      </c>
      <c r="AE623" t="s">
        <v>4485</v>
      </c>
      <c r="AF623" s="200" t="s">
        <v>4485</v>
      </c>
      <c r="AG623" s="35">
        <v>45222</v>
      </c>
      <c r="AH623" s="35">
        <v>45225</v>
      </c>
      <c r="AI623" s="36">
        <v>235.6</v>
      </c>
      <c r="AK623" s="81" cm="1">
        <f t="array" ref="AK623">INDEX($AG$466:$AG$918, ROWS($AG$466:$AG$918) - ROW() + ROW($AG$466))</f>
        <v>45000</v>
      </c>
      <c r="AL623" s="3" cm="1">
        <f t="array" ref="AL623">INDEX($AH$466:$AH$918, ROWS($AH$466:$AH$918) - ROW() + ROW($AH$466))</f>
        <v>45014</v>
      </c>
      <c r="AM623" s="78" cm="1">
        <f t="array" ref="AM623">INDEX($AI$466:$AI$918, ROWS($AI$466:$AI$918) - ROW() + ROW($AI$466))</f>
        <v>178.6</v>
      </c>
      <c r="AO623">
        <f t="shared" si="94"/>
        <v>-8.3916083916087097E-2</v>
      </c>
      <c r="AP623">
        <f t="shared" si="86"/>
        <v>3</v>
      </c>
      <c r="AQ623" t="str">
        <f t="shared" si="116"/>
        <v/>
      </c>
      <c r="AR623" t="str">
        <f t="shared" si="95"/>
        <v/>
      </c>
      <c r="AS623" t="str">
        <f t="shared" si="96"/>
        <v/>
      </c>
      <c r="AT623">
        <v>-2.4516737388024463</v>
      </c>
      <c r="AU623" t="s">
        <v>4485</v>
      </c>
      <c r="AV623" s="200" t="s">
        <v>4485</v>
      </c>
      <c r="AW623" s="35">
        <v>45222</v>
      </c>
      <c r="AX623" s="35">
        <v>45225</v>
      </c>
      <c r="AY623" s="36">
        <v>132.55000000000001</v>
      </c>
      <c r="BA623" s="81" cm="1">
        <f t="array" ref="BA623">INDEX($AW$466:$AW$918, ROWS($AW$466:$AW$918) - ROW() + ROW($AW$466))</f>
        <v>45000</v>
      </c>
      <c r="BB623" s="3" cm="1">
        <f t="array" ref="BB623">INDEX($AX$466:$AX$918, ROWS($AX$466:$AX$918) - ROW() + ROW($AX$466))</f>
        <v>45014</v>
      </c>
      <c r="BC623" s="78" cm="1">
        <f t="array" ref="BC623">INDEX($AY$466:$AY$918, ROWS($AY$466:$AY$918) - ROW() + ROW($AY$466))</f>
        <v>92.25</v>
      </c>
      <c r="BE623">
        <f t="shared" si="97"/>
        <v>-0.69967707212056585</v>
      </c>
      <c r="BF623">
        <f t="shared" si="87"/>
        <v>3</v>
      </c>
      <c r="BG623" t="str">
        <f t="shared" si="117"/>
        <v/>
      </c>
      <c r="BH623" t="str">
        <f t="shared" si="98"/>
        <v/>
      </c>
      <c r="BI623" t="str">
        <f t="shared" si="99"/>
        <v/>
      </c>
      <c r="BJ623">
        <v>0.70279974026966474</v>
      </c>
      <c r="BK623" t="s">
        <v>4485</v>
      </c>
      <c r="BL623" s="200" t="s">
        <v>4485</v>
      </c>
      <c r="BM623" s="212">
        <v>45222</v>
      </c>
      <c r="BN623" s="49">
        <v>45225</v>
      </c>
      <c r="BO623" s="50">
        <v>1340.15</v>
      </c>
      <c r="BQ623" s="81" cm="1">
        <f t="array" ref="BQ623">INDEX($AW$466:$AW$918, ROWS($AW$466:$AW$918) - ROW() + ROW($AW$466))</f>
        <v>45000</v>
      </c>
      <c r="BR623" s="3" cm="1">
        <f t="array" ref="BR623">INDEX($AX$466:$AX$918, ROWS($AX$466:$AX$918) - ROW() + ROW($AX$466))</f>
        <v>45014</v>
      </c>
      <c r="BS623" s="78" cm="1">
        <f t="array" ref="BS623">INDEX($BO$466:$BO$918, ROWS($BO$466:$BO$918) - ROW() + ROW($BO$466))</f>
        <v>1068.8499999999999</v>
      </c>
      <c r="BU623">
        <f t="shared" si="106"/>
        <v>-1.0324074074074159</v>
      </c>
      <c r="BV623">
        <f t="shared" si="100"/>
        <v>3</v>
      </c>
      <c r="BW623" t="str">
        <f t="shared" si="118"/>
        <v/>
      </c>
      <c r="BX623" t="str">
        <f t="shared" si="101"/>
        <v/>
      </c>
      <c r="BY623" t="str">
        <f t="shared" si="107"/>
        <v/>
      </c>
      <c r="BZ623">
        <v>1.7033165104542261</v>
      </c>
      <c r="CA623" t="s">
        <v>4485</v>
      </c>
      <c r="CB623" s="200" t="s">
        <v>4485</v>
      </c>
      <c r="CC623" s="212">
        <v>45222</v>
      </c>
      <c r="CD623" s="49">
        <v>45225</v>
      </c>
      <c r="CE623" s="50">
        <v>2080.35</v>
      </c>
      <c r="CG623" s="81" cm="1">
        <f t="array" ref="CG623">INDEX($AW$466:$AW$918, ROWS($AW$466:$AW$918) - ROW() + ROW($AW$466))</f>
        <v>45000</v>
      </c>
      <c r="CH623" s="3" cm="1">
        <f t="array" ref="CH623">INDEX($AX$466:$AX$918, ROWS($AX$466:$AX$918) - ROW() + ROW($AX$466))</f>
        <v>45014</v>
      </c>
      <c r="CI623" s="78" cm="1">
        <f t="array" ref="CI623">INDEX($CE$466:$CE$918, ROWS($CE$466:$CE$918) - ROW() + ROW($CE$466))</f>
        <v>1792.2</v>
      </c>
      <c r="CK623">
        <f t="shared" si="113"/>
        <v>0.16487355037026941</v>
      </c>
      <c r="CL623">
        <f t="shared" si="102"/>
        <v>3</v>
      </c>
      <c r="CM623" t="str">
        <f t="shared" si="119"/>
        <v/>
      </c>
      <c r="CN623" t="str">
        <f t="shared" si="103"/>
        <v/>
      </c>
      <c r="CO623" t="str">
        <f t="shared" si="108"/>
        <v/>
      </c>
      <c r="CP623">
        <v>2.0110838142032823</v>
      </c>
      <c r="CQ623" t="s">
        <v>4485</v>
      </c>
      <c r="CR623" s="200" t="s">
        <v>4485</v>
      </c>
      <c r="CS623" s="212">
        <v>45222</v>
      </c>
      <c r="CT623" s="49">
        <v>45225</v>
      </c>
      <c r="CU623" s="53">
        <v>532.85</v>
      </c>
      <c r="CW623" s="81" cm="1">
        <f t="array" ref="CW623">INDEX($AW$466:$AW$918, ROWS($AW$466:$AW$918) - ROW() + ROW($AW$466))</f>
        <v>45000</v>
      </c>
      <c r="CX623" s="3" cm="1">
        <f t="array" ref="CX623">INDEX($AX$466:$AX$918, ROWS($AX$466:$AX$918) - ROW() + ROW($AX$466))</f>
        <v>45014</v>
      </c>
      <c r="CY623" s="78" cm="1">
        <f t="array" ref="CY623">INDEX($CU$466:$CU$918, ROWS($CU$466:$CU$918) - ROW() + ROW($CU$466))</f>
        <v>346.25</v>
      </c>
      <c r="DA623">
        <f t="shared" si="109"/>
        <v>-0.60284196928377287</v>
      </c>
      <c r="DB623">
        <f t="shared" si="104"/>
        <v>3</v>
      </c>
      <c r="DC623" t="str">
        <f t="shared" si="120"/>
        <v/>
      </c>
      <c r="DD623" t="str">
        <f t="shared" si="122"/>
        <v/>
      </c>
      <c r="DE623" t="str">
        <f t="shared" si="123"/>
        <v/>
      </c>
      <c r="DF623">
        <v>-0.47536732929992331</v>
      </c>
      <c r="DG623" t="s">
        <v>4485</v>
      </c>
      <c r="DH623" s="200" t="s">
        <v>4485</v>
      </c>
      <c r="DI623" s="212">
        <v>45222</v>
      </c>
      <c r="DJ623" s="49">
        <v>45225</v>
      </c>
      <c r="DK623" s="53">
        <v>342.2</v>
      </c>
      <c r="DM623" s="81" cm="1">
        <f t="array" ref="DM623">INDEX($AW$466:$AW$918, ROWS($AW$466:$AW$918) - ROW() + ROW($AW$466))</f>
        <v>45000</v>
      </c>
      <c r="DN623" s="3" cm="1">
        <f t="array" ref="DN623">INDEX($AX$466:$AX$918, ROWS($AX$466:$AX$918) - ROW() + ROW($AX$466))</f>
        <v>45014</v>
      </c>
      <c r="DO623" s="78" cm="1">
        <f t="array" ref="DO623">INDEX($DK$466:$DK$918, ROWS($DK$466:$DK$918) - ROW() + ROW($DK$466))</f>
        <v>331.6</v>
      </c>
      <c r="DQ623">
        <f t="shared" si="110"/>
        <v>1.1592434411226391</v>
      </c>
      <c r="DR623">
        <f t="shared" si="105"/>
        <v>3</v>
      </c>
      <c r="DS623" t="str">
        <f t="shared" si="121"/>
        <v/>
      </c>
      <c r="DT623" t="str">
        <f t="shared" si="111"/>
        <v/>
      </c>
      <c r="DU623" t="str">
        <f t="shared" si="112"/>
        <v/>
      </c>
      <c r="DV623">
        <v>3.8654115762066912</v>
      </c>
      <c r="DW623" t="s">
        <v>4485</v>
      </c>
      <c r="DX623" s="200" t="s">
        <v>4485</v>
      </c>
    </row>
    <row r="624" spans="1:128" ht="15.75" thickBot="1" x14ac:dyDescent="0.3">
      <c r="A624" s="42">
        <v>45219</v>
      </c>
      <c r="B624" s="35">
        <v>45225</v>
      </c>
      <c r="C624" s="36">
        <v>136.6</v>
      </c>
      <c r="E624" s="81" cm="1">
        <f t="array" ref="E624">INDEX($A$466:$A$918, ROWS($A$466:$A$918) - ROW() + ROW($A$466))</f>
        <v>45001</v>
      </c>
      <c r="F624" s="44" cm="1">
        <f t="array" ref="F624">INDEX($B$466:$B$918, ROWS($B$466:$B$918) - ROW() + ROW($B$466))</f>
        <v>45014</v>
      </c>
      <c r="G624" s="45" cm="1">
        <f t="array" ref="G624">INDEX($C$466:$C$918, ROWS($C$466:$C$918) - ROW() + ROW($C$466))</f>
        <v>130.94999999999999</v>
      </c>
      <c r="I624">
        <f t="shared" si="88"/>
        <v>-1.6522718738265243</v>
      </c>
      <c r="J624">
        <f t="shared" si="84"/>
        <v>4</v>
      </c>
      <c r="K624">
        <f t="shared" si="114"/>
        <v>-7.1276595744680922</v>
      </c>
      <c r="L624" t="str">
        <f t="shared" si="89"/>
        <v/>
      </c>
      <c r="M624" t="str">
        <f t="shared" si="90"/>
        <v/>
      </c>
      <c r="N624">
        <v>-1.774254435636085</v>
      </c>
      <c r="O624">
        <v>-7.2370766488413594</v>
      </c>
      <c r="P624" s="200" t="s">
        <v>4485</v>
      </c>
      <c r="Q624" s="35">
        <v>45219</v>
      </c>
      <c r="R624" s="35">
        <v>45225</v>
      </c>
      <c r="S624" s="37">
        <v>37603.550000000003</v>
      </c>
      <c r="U624" s="81" cm="1">
        <f t="array" ref="U624">INDEX($Q$466:$Q$918, ROWS($Q$466:$Q$918) - ROW() + ROW($Q$466))</f>
        <v>45001</v>
      </c>
      <c r="V624" s="3" cm="1">
        <f t="array" ref="V624">INDEX($R$466:$R$918, ROWS($R$466:$R$918) - ROW() + ROW($R$466))</f>
        <v>45014</v>
      </c>
      <c r="W624" s="78" cm="1">
        <f t="array" ref="W624">INDEX($S$466:$S$918, ROWS($S$466:$S$918) - ROW() + ROW($S$466))</f>
        <v>37198.35</v>
      </c>
      <c r="Y624">
        <f t="shared" si="91"/>
        <v>-0.8508018247460305</v>
      </c>
      <c r="Z624">
        <f t="shared" si="85"/>
        <v>4</v>
      </c>
      <c r="AA624">
        <f t="shared" si="115"/>
        <v>0.97751657584168228</v>
      </c>
      <c r="AB624" t="str">
        <f t="shared" si="92"/>
        <v/>
      </c>
      <c r="AC624" t="str">
        <f t="shared" si="93"/>
        <v/>
      </c>
      <c r="AD624">
        <v>-1.1159390873789674</v>
      </c>
      <c r="AE624">
        <v>1.0148974394301296</v>
      </c>
      <c r="AF624" s="200" t="s">
        <v>4485</v>
      </c>
      <c r="AG624" s="35">
        <v>45219</v>
      </c>
      <c r="AH624" s="35">
        <v>45225</v>
      </c>
      <c r="AI624" s="36">
        <v>240.45</v>
      </c>
      <c r="AK624" s="81" cm="1">
        <f t="array" ref="AK624">INDEX($AG$466:$AG$918, ROWS($AG$466:$AG$918) - ROW() + ROW($AG$466))</f>
        <v>45001</v>
      </c>
      <c r="AL624" s="3" cm="1">
        <f t="array" ref="AL624">INDEX($AH$466:$AH$918, ROWS($AH$466:$AH$918) - ROW() + ROW($AH$466))</f>
        <v>45014</v>
      </c>
      <c r="AM624" s="78" cm="1">
        <f t="array" ref="AM624">INDEX($AI$466:$AI$918, ROWS($AI$466:$AI$918) - ROW() + ROW($AI$466))</f>
        <v>179.9</v>
      </c>
      <c r="AO624">
        <f t="shared" si="94"/>
        <v>0.72788353863382493</v>
      </c>
      <c r="AP624">
        <f t="shared" si="86"/>
        <v>4</v>
      </c>
      <c r="AQ624">
        <f t="shared" si="116"/>
        <v>-0.22185246810871084</v>
      </c>
      <c r="AR624" t="str">
        <f t="shared" si="95"/>
        <v/>
      </c>
      <c r="AS624" t="str">
        <f t="shared" si="96"/>
        <v/>
      </c>
      <c r="AT624">
        <v>-3.7699371677138771</v>
      </c>
      <c r="AU624">
        <v>-15.168299957392414</v>
      </c>
      <c r="AV624" s="200" t="s">
        <v>4485</v>
      </c>
      <c r="AW624" s="35">
        <v>45219</v>
      </c>
      <c r="AX624" s="35">
        <v>45225</v>
      </c>
      <c r="AY624" s="36">
        <v>134.15</v>
      </c>
      <c r="BA624" s="81" cm="1">
        <f t="array" ref="BA624">INDEX($AW$466:$AW$918, ROWS($AW$466:$AW$918) - ROW() + ROW($AW$466))</f>
        <v>45001</v>
      </c>
      <c r="BB624" s="3" cm="1">
        <f t="array" ref="BB624">INDEX($AX$466:$AX$918, ROWS($AX$466:$AX$918) - ROW() + ROW($AX$466))</f>
        <v>45014</v>
      </c>
      <c r="BC624" s="78" cm="1">
        <f t="array" ref="BC624">INDEX($AY$466:$AY$918, ROWS($AY$466:$AY$918) - ROW() + ROW($AY$466))</f>
        <v>92</v>
      </c>
      <c r="BE624">
        <f t="shared" si="97"/>
        <v>-0.27100271002710025</v>
      </c>
      <c r="BF624">
        <f t="shared" si="87"/>
        <v>4</v>
      </c>
      <c r="BG624">
        <f t="shared" si="117"/>
        <v>-3.664921465968586</v>
      </c>
      <c r="BH624" t="str">
        <f t="shared" si="98"/>
        <v/>
      </c>
      <c r="BI624" t="str">
        <f t="shared" si="99"/>
        <v/>
      </c>
      <c r="BJ624">
        <v>1.4413047600986157</v>
      </c>
      <c r="BK624">
        <v>0.89026368403183476</v>
      </c>
      <c r="BL624" s="200" t="s">
        <v>4485</v>
      </c>
      <c r="BM624" s="212">
        <v>45219</v>
      </c>
      <c r="BN624" s="49">
        <v>45225</v>
      </c>
      <c r="BO624" s="50">
        <v>1364.05</v>
      </c>
      <c r="BQ624" s="81" cm="1">
        <f t="array" ref="BQ624">INDEX($AW$466:$AW$918, ROWS($AW$466:$AW$918) - ROW() + ROW($AW$466))</f>
        <v>45001</v>
      </c>
      <c r="BR624" s="3" cm="1">
        <f t="array" ref="BR624">INDEX($AX$466:$AX$918, ROWS($AX$466:$AX$918) - ROW() + ROW($AX$466))</f>
        <v>45014</v>
      </c>
      <c r="BS624" s="78" cm="1">
        <f t="array" ref="BS624">INDEX($BO$466:$BO$918, ROWS($BO$466:$BO$918) - ROW() + ROW($BO$466))</f>
        <v>1065.4000000000001</v>
      </c>
      <c r="BU624">
        <f t="shared" si="106"/>
        <v>-0.32277681620431475</v>
      </c>
      <c r="BV624">
        <f t="shared" si="100"/>
        <v>4</v>
      </c>
      <c r="BW624">
        <f t="shared" si="118"/>
        <v>-3.1366487862532955</v>
      </c>
      <c r="BX624" t="str">
        <f t="shared" si="101"/>
        <v/>
      </c>
      <c r="BY624" t="str">
        <f t="shared" si="107"/>
        <v/>
      </c>
      <c r="BZ624">
        <v>3.1103234381922826</v>
      </c>
      <c r="CA624">
        <v>2.4385949467382528</v>
      </c>
      <c r="CB624" s="200" t="s">
        <v>4485</v>
      </c>
      <c r="CC624" s="212">
        <v>45219</v>
      </c>
      <c r="CD624" s="49">
        <v>45225</v>
      </c>
      <c r="CE624" s="50">
        <v>2161.1</v>
      </c>
      <c r="CG624" s="81" cm="1">
        <f t="array" ref="CG624">INDEX($AW$466:$AW$918, ROWS($AW$466:$AW$918) - ROW() + ROW($AW$466))</f>
        <v>45001</v>
      </c>
      <c r="CH624" s="3" cm="1">
        <f t="array" ref="CH624">INDEX($AX$466:$AX$918, ROWS($AX$466:$AX$918) - ROW() + ROW($AX$466))</f>
        <v>45014</v>
      </c>
      <c r="CI624" s="78" cm="1">
        <f t="array" ref="CI624">INDEX($CE$466:$CE$918, ROWS($CE$466:$CE$918) - ROW() + ROW($CE$466))</f>
        <v>1818.25</v>
      </c>
      <c r="CK624">
        <f t="shared" si="113"/>
        <v>1.4535208124093268</v>
      </c>
      <c r="CL624">
        <f t="shared" si="102"/>
        <v>4</v>
      </c>
      <c r="CM624">
        <f t="shared" si="119"/>
        <v>0.50855421353749453</v>
      </c>
      <c r="CN624" t="str">
        <f t="shared" si="103"/>
        <v/>
      </c>
      <c r="CO624" t="str">
        <f t="shared" si="108"/>
        <v/>
      </c>
      <c r="CP624">
        <v>-2.800336040322292E-3</v>
      </c>
      <c r="CQ624">
        <v>-2.1215360578899785</v>
      </c>
      <c r="CR624" s="200" t="s">
        <v>4485</v>
      </c>
      <c r="CS624" s="212">
        <v>45219</v>
      </c>
      <c r="CT624" s="49">
        <v>45225</v>
      </c>
      <c r="CU624" s="53">
        <v>553.65</v>
      </c>
      <c r="CW624" s="81" cm="1">
        <f t="array" ref="CW624">INDEX($AW$466:$AW$918, ROWS($AW$466:$AW$918) - ROW() + ROW($AW$466))</f>
        <v>45001</v>
      </c>
      <c r="CX624" s="3" cm="1">
        <f t="array" ref="CX624">INDEX($AX$466:$AX$918, ROWS($AX$466:$AX$918) - ROW() + ROW($AX$466))</f>
        <v>45014</v>
      </c>
      <c r="CY624" s="78" cm="1">
        <f t="array" ref="CY624">INDEX($CU$466:$CU$918, ROWS($CU$466:$CU$918) - ROW() + ROW($CU$466))</f>
        <v>362</v>
      </c>
      <c r="DA624">
        <f t="shared" si="109"/>
        <v>4.5487364620938626</v>
      </c>
      <c r="DB624">
        <f t="shared" si="104"/>
        <v>4</v>
      </c>
      <c r="DC624">
        <f t="shared" si="120"/>
        <v>0.86375034828643715</v>
      </c>
      <c r="DD624" t="str">
        <f t="shared" si="122"/>
        <v/>
      </c>
      <c r="DE624" t="str">
        <f t="shared" si="123"/>
        <v/>
      </c>
      <c r="DF624">
        <v>4.2263713996236856</v>
      </c>
      <c r="DG624">
        <v>0.82609913189582418</v>
      </c>
      <c r="DH624" s="200" t="s">
        <v>4485</v>
      </c>
      <c r="DI624" s="212">
        <v>45219</v>
      </c>
      <c r="DJ624" s="49">
        <v>45225</v>
      </c>
      <c r="DK624" s="53">
        <v>345.85</v>
      </c>
      <c r="DM624" s="81" cm="1">
        <f t="array" ref="DM624">INDEX($AW$466:$AW$918, ROWS($AW$466:$AW$918) - ROW() + ROW($AW$466))</f>
        <v>45001</v>
      </c>
      <c r="DN624" s="3" cm="1">
        <f t="array" ref="DN624">INDEX($AX$466:$AX$918, ROWS($AX$466:$AX$918) - ROW() + ROW($AX$466))</f>
        <v>45014</v>
      </c>
      <c r="DO624" s="78" cm="1">
        <f t="array" ref="DO624">INDEX($DK$466:$DK$918, ROWS($DK$466:$DK$918) - ROW() + ROW($DK$466))</f>
        <v>351.4</v>
      </c>
      <c r="DQ624">
        <f t="shared" si="110"/>
        <v>5.9710494571773074</v>
      </c>
      <c r="DR624">
        <f t="shared" si="105"/>
        <v>4</v>
      </c>
      <c r="DS624">
        <f t="shared" si="121"/>
        <v>7.9901659496004918</v>
      </c>
      <c r="DT624" t="str">
        <f t="shared" si="111"/>
        <v/>
      </c>
      <c r="DU624" t="str">
        <f t="shared" si="112"/>
        <v/>
      </c>
      <c r="DV624">
        <v>-3.7794060933281957</v>
      </c>
      <c r="DW624">
        <v>-6.8334578043315943</v>
      </c>
      <c r="DX624" s="200" t="s">
        <v>4485</v>
      </c>
    </row>
    <row r="625" spans="1:128" ht="15.75" thickBot="1" x14ac:dyDescent="0.3">
      <c r="A625" s="42">
        <v>45218</v>
      </c>
      <c r="B625" s="35">
        <v>45225</v>
      </c>
      <c r="C625" s="36">
        <v>138.5</v>
      </c>
      <c r="E625" s="81" cm="1">
        <f t="array" ref="E625">INDEX($A$466:$A$918, ROWS($A$466:$A$918) - ROW() + ROW($A$466))</f>
        <v>45002</v>
      </c>
      <c r="F625" s="44" cm="1">
        <f t="array" ref="F625">INDEX($B$466:$B$918, ROWS($B$466:$B$918) - ROW() + ROW($B$466))</f>
        <v>45014</v>
      </c>
      <c r="G625" s="45" cm="1">
        <f t="array" ref="G625">INDEX($C$466:$C$918, ROWS($C$466:$C$918) - ROW() + ROW($C$466))</f>
        <v>131.15</v>
      </c>
      <c r="I625">
        <f t="shared" si="88"/>
        <v>0.15273004963727918</v>
      </c>
      <c r="J625">
        <f t="shared" si="84"/>
        <v>5</v>
      </c>
      <c r="K625" t="str">
        <f t="shared" si="114"/>
        <v/>
      </c>
      <c r="L625" t="str">
        <f t="shared" si="89"/>
        <v/>
      </c>
      <c r="M625" t="str">
        <f t="shared" si="90"/>
        <v/>
      </c>
      <c r="N625">
        <v>0.15372790161415609</v>
      </c>
      <c r="O625" t="s">
        <v>4485</v>
      </c>
      <c r="P625" s="200" t="s">
        <v>4485</v>
      </c>
      <c r="Q625" s="35">
        <v>45218</v>
      </c>
      <c r="R625" s="35">
        <v>45225</v>
      </c>
      <c r="S625" s="37">
        <v>38691.15</v>
      </c>
      <c r="U625" s="81" cm="1">
        <f t="array" ref="U625">INDEX($Q$466:$Q$918, ROWS($Q$466:$Q$918) - ROW() + ROW($Q$466))</f>
        <v>45002</v>
      </c>
      <c r="V625" s="3" cm="1">
        <f t="array" ref="V625">INDEX($R$466:$R$918, ROWS($R$466:$R$918) - ROW() + ROW($R$466))</f>
        <v>45014</v>
      </c>
      <c r="W625" s="78" cm="1">
        <f t="array" ref="W625">INDEX($S$466:$S$918, ROWS($S$466:$S$918) - ROW() + ROW($S$466))</f>
        <v>37393.9</v>
      </c>
      <c r="Y625">
        <f t="shared" si="91"/>
        <v>0.52569536014367013</v>
      </c>
      <c r="Z625">
        <f t="shared" si="85"/>
        <v>5</v>
      </c>
      <c r="AA625" t="str">
        <f t="shared" si="115"/>
        <v/>
      </c>
      <c r="AB625" t="str">
        <f t="shared" si="92"/>
        <v/>
      </c>
      <c r="AC625" t="str">
        <f t="shared" si="93"/>
        <v/>
      </c>
      <c r="AD625">
        <v>0.5342199187326806</v>
      </c>
      <c r="AE625" t="s">
        <v>4485</v>
      </c>
      <c r="AF625" s="200" t="s">
        <v>4485</v>
      </c>
      <c r="AG625" s="35">
        <v>45218</v>
      </c>
      <c r="AH625" s="35">
        <v>45225</v>
      </c>
      <c r="AI625" s="36">
        <v>239.95</v>
      </c>
      <c r="AK625" s="81" cm="1">
        <f t="array" ref="AK625">INDEX($AG$466:$AG$918, ROWS($AG$466:$AG$918) - ROW() + ROW($AG$466))</f>
        <v>45002</v>
      </c>
      <c r="AL625" s="3" cm="1">
        <f t="array" ref="AL625">INDEX($AH$466:$AH$918, ROWS($AH$466:$AH$918) - ROW() + ROW($AH$466))</f>
        <v>45014</v>
      </c>
      <c r="AM625" s="78" cm="1">
        <f t="array" ref="AM625">INDEX($AI$466:$AI$918, ROWS($AI$466:$AI$918) - ROW() + ROW($AI$466))</f>
        <v>177.75</v>
      </c>
      <c r="AO625">
        <f t="shared" si="94"/>
        <v>-1.1951083935519764</v>
      </c>
      <c r="AP625">
        <f t="shared" si="86"/>
        <v>5</v>
      </c>
      <c r="AQ625" t="str">
        <f t="shared" si="116"/>
        <v/>
      </c>
      <c r="AR625" t="str">
        <f t="shared" si="95"/>
        <v/>
      </c>
      <c r="AS625" t="str">
        <f t="shared" si="96"/>
        <v/>
      </c>
      <c r="AT625">
        <v>2.9633350075339053</v>
      </c>
      <c r="AU625" t="s">
        <v>4485</v>
      </c>
      <c r="AV625" s="200" t="s">
        <v>4485</v>
      </c>
      <c r="AW625" s="35">
        <v>45218</v>
      </c>
      <c r="AX625" s="35">
        <v>45225</v>
      </c>
      <c r="AY625" s="36">
        <v>136.94999999999999</v>
      </c>
      <c r="BA625" s="81" cm="1">
        <f t="array" ref="BA625">INDEX($AW$466:$AW$918, ROWS($AW$466:$AW$918) - ROW() + ROW($AW$466))</f>
        <v>45002</v>
      </c>
      <c r="BB625" s="3" cm="1">
        <f t="array" ref="BB625">INDEX($AX$466:$AX$918, ROWS($AX$466:$AX$918) - ROW() + ROW($AX$466))</f>
        <v>45014</v>
      </c>
      <c r="BC625" s="78" cm="1">
        <f t="array" ref="BC625">INDEX($AY$466:$AY$918, ROWS($AY$466:$AY$918) - ROW() + ROW($AY$466))</f>
        <v>93.35</v>
      </c>
      <c r="BE625">
        <f t="shared" si="97"/>
        <v>1.4673913043478199</v>
      </c>
      <c r="BF625">
        <f t="shared" si="87"/>
        <v>5</v>
      </c>
      <c r="BG625" t="str">
        <f t="shared" si="117"/>
        <v/>
      </c>
      <c r="BH625" t="str">
        <f t="shared" si="98"/>
        <v/>
      </c>
      <c r="BI625" t="str">
        <f t="shared" si="99"/>
        <v/>
      </c>
      <c r="BJ625">
        <v>0.87866891007664982</v>
      </c>
      <c r="BK625" t="s">
        <v>4485</v>
      </c>
      <c r="BL625" s="200" t="s">
        <v>4485</v>
      </c>
      <c r="BM625" s="212">
        <v>45218</v>
      </c>
      <c r="BN625" s="49">
        <v>45225</v>
      </c>
      <c r="BO625" s="50">
        <v>1350.9</v>
      </c>
      <c r="BQ625" s="81" cm="1">
        <f t="array" ref="BQ625">INDEX($AW$466:$AW$918, ROWS($AW$466:$AW$918) - ROW() + ROW($AW$466))</f>
        <v>45002</v>
      </c>
      <c r="BR625" s="3" cm="1">
        <f t="array" ref="BR625">INDEX($AX$466:$AX$918, ROWS($AX$466:$AX$918) - ROW() + ROW($AX$466))</f>
        <v>45014</v>
      </c>
      <c r="BS625" s="78" cm="1">
        <f t="array" ref="BS625">INDEX($BO$466:$BO$918, ROWS($BO$466:$BO$918) - ROW() + ROW($BO$466))</f>
        <v>1077.7</v>
      </c>
      <c r="BU625">
        <f t="shared" si="106"/>
        <v>1.1544959639571948</v>
      </c>
      <c r="BV625">
        <f t="shared" si="100"/>
        <v>5</v>
      </c>
      <c r="BW625" t="str">
        <f t="shared" si="118"/>
        <v/>
      </c>
      <c r="BX625" t="str">
        <f t="shared" si="101"/>
        <v/>
      </c>
      <c r="BY625" t="str">
        <f t="shared" si="107"/>
        <v/>
      </c>
      <c r="BZ625">
        <v>1.1945685802681414</v>
      </c>
      <c r="CA625" t="s">
        <v>4485</v>
      </c>
      <c r="CB625" s="200" t="s">
        <v>4485</v>
      </c>
      <c r="CC625" s="212">
        <v>45218</v>
      </c>
      <c r="CD625" s="49">
        <v>45225</v>
      </c>
      <c r="CE625" s="50">
        <v>2211.65</v>
      </c>
      <c r="CG625" s="81" cm="1">
        <f t="array" ref="CG625">INDEX($AW$466:$AW$918, ROWS($AW$466:$AW$918) - ROW() + ROW($AW$466))</f>
        <v>45002</v>
      </c>
      <c r="CH625" s="3" cm="1">
        <f t="array" ref="CH625">INDEX($AX$466:$AX$918, ROWS($AX$466:$AX$918) - ROW() + ROW($AX$466))</f>
        <v>45014</v>
      </c>
      <c r="CI625" s="78" cm="1">
        <f t="array" ref="CI625">INDEX($CE$466:$CE$918, ROWS($CE$466:$CE$918) - ROW() + ROW($CE$466))</f>
        <v>1804.6</v>
      </c>
      <c r="CK625">
        <f t="shared" si="113"/>
        <v>-0.75072184793070762</v>
      </c>
      <c r="CL625">
        <f t="shared" si="102"/>
        <v>5</v>
      </c>
      <c r="CM625" t="str">
        <f t="shared" si="119"/>
        <v/>
      </c>
      <c r="CN625" t="str">
        <f t="shared" si="103"/>
        <v/>
      </c>
      <c r="CO625" t="str">
        <f t="shared" si="108"/>
        <v/>
      </c>
      <c r="CP625">
        <v>1.2769889943711643</v>
      </c>
      <c r="CQ625" t="s">
        <v>4485</v>
      </c>
      <c r="CR625" s="200" t="s">
        <v>4485</v>
      </c>
      <c r="CS625" s="212">
        <v>45218</v>
      </c>
      <c r="CT625" s="49">
        <v>45225</v>
      </c>
      <c r="CU625" s="53">
        <v>561.75</v>
      </c>
      <c r="CW625" s="81" cm="1">
        <f t="array" ref="CW625">INDEX($AW$466:$AW$918, ROWS($AW$466:$AW$918) - ROW() + ROW($AW$466))</f>
        <v>45002</v>
      </c>
      <c r="CX625" s="3" cm="1">
        <f t="array" ref="CX625">INDEX($AX$466:$AX$918, ROWS($AX$466:$AX$918) - ROW() + ROW($AX$466))</f>
        <v>45014</v>
      </c>
      <c r="CY625" s="78" cm="1">
        <f t="array" ref="CY625">INDEX($CU$466:$CU$918, ROWS($CU$466:$CU$918) - ROW() + ROW($CU$466))</f>
        <v>376.5</v>
      </c>
      <c r="DA625">
        <f t="shared" si="109"/>
        <v>4.0055248618784534</v>
      </c>
      <c r="DB625">
        <f t="shared" si="104"/>
        <v>5</v>
      </c>
      <c r="DC625" t="str">
        <f t="shared" si="120"/>
        <v/>
      </c>
      <c r="DD625" t="str">
        <f t="shared" si="122"/>
        <v/>
      </c>
      <c r="DE625" t="str">
        <f t="shared" si="123"/>
        <v/>
      </c>
      <c r="DF625">
        <v>4.2216358839050097</v>
      </c>
      <c r="DG625" t="s">
        <v>4485</v>
      </c>
      <c r="DH625" s="200" t="s">
        <v>4485</v>
      </c>
      <c r="DI625" s="212">
        <v>45218</v>
      </c>
      <c r="DJ625" s="49">
        <v>45225</v>
      </c>
      <c r="DK625" s="53">
        <v>353.75</v>
      </c>
      <c r="DM625" s="81" cm="1">
        <f t="array" ref="DM625">INDEX($AW$466:$AW$918, ROWS($AW$466:$AW$918) - ROW() + ROW($AW$466))</f>
        <v>45002</v>
      </c>
      <c r="DN625" s="3" cm="1">
        <f t="array" ref="DN625">INDEX($AX$466:$AX$918, ROWS($AX$466:$AX$918) - ROW() + ROW($AX$466))</f>
        <v>45014</v>
      </c>
      <c r="DO625" s="78" cm="1">
        <f t="array" ref="DO625">INDEX($DK$466:$DK$918, ROWS($DK$466:$DK$918) - ROW() + ROW($DK$466))</f>
        <v>353.15</v>
      </c>
      <c r="DQ625">
        <f t="shared" si="110"/>
        <v>0.49800796812749004</v>
      </c>
      <c r="DR625">
        <f t="shared" si="105"/>
        <v>5</v>
      </c>
      <c r="DS625" t="str">
        <f t="shared" si="121"/>
        <v/>
      </c>
      <c r="DT625" t="str">
        <f t="shared" si="111"/>
        <v/>
      </c>
      <c r="DU625" t="str">
        <f t="shared" si="112"/>
        <v/>
      </c>
      <c r="DV625">
        <v>2.364729458917838</v>
      </c>
      <c r="DW625" t="s">
        <v>4485</v>
      </c>
      <c r="DX625" s="200" t="s">
        <v>4485</v>
      </c>
    </row>
    <row r="626" spans="1:128" ht="15.75" thickBot="1" x14ac:dyDescent="0.3">
      <c r="A626" s="42">
        <v>45217</v>
      </c>
      <c r="B626" s="35">
        <v>45225</v>
      </c>
      <c r="C626" s="36">
        <v>140</v>
      </c>
      <c r="E626" s="81" cm="1">
        <f t="array" ref="E626">INDEX($A$466:$A$918, ROWS($A$466:$A$918) - ROW() + ROW($A$466))</f>
        <v>45005</v>
      </c>
      <c r="F626" s="44" cm="1">
        <f t="array" ref="F626">INDEX($B$466:$B$918, ROWS($B$466:$B$918) - ROW() + ROW($B$466))</f>
        <v>45014</v>
      </c>
      <c r="G626" s="45" cm="1">
        <f t="array" ref="G626">INDEX($C$466:$C$918, ROWS($C$466:$C$918) - ROW() + ROW($C$466))</f>
        <v>127.85</v>
      </c>
      <c r="I626">
        <f t="shared" si="88"/>
        <v>-2.516202821197111</v>
      </c>
      <c r="J626">
        <f t="shared" si="84"/>
        <v>1</v>
      </c>
      <c r="K626" t="str">
        <f t="shared" si="114"/>
        <v/>
      </c>
      <c r="L626" t="str">
        <f t="shared" si="89"/>
        <v/>
      </c>
      <c r="M626" t="str">
        <f t="shared" si="90"/>
        <v/>
      </c>
      <c r="N626">
        <v>-2.4174980813507334</v>
      </c>
      <c r="O626" t="s">
        <v>4485</v>
      </c>
      <c r="P626" s="200" t="s">
        <v>4485</v>
      </c>
      <c r="Q626" s="35">
        <v>45217</v>
      </c>
      <c r="R626" s="35">
        <v>45225</v>
      </c>
      <c r="S626" s="37">
        <v>38710.65</v>
      </c>
      <c r="U626" s="81" cm="1">
        <f t="array" ref="U626">INDEX($Q$466:$Q$918, ROWS($Q$466:$Q$918) - ROW() + ROW($Q$466))</f>
        <v>45005</v>
      </c>
      <c r="V626" s="3" cm="1">
        <f t="array" ref="V626">INDEX($R$466:$R$918, ROWS($R$466:$R$918) - ROW() + ROW($R$466))</f>
        <v>45014</v>
      </c>
      <c r="W626" s="78" cm="1">
        <f t="array" ref="W626">INDEX($S$466:$S$918, ROWS($S$466:$S$918) - ROW() + ROW($S$466))</f>
        <v>38081.75</v>
      </c>
      <c r="Y626">
        <f t="shared" si="91"/>
        <v>1.8394711436892073</v>
      </c>
      <c r="Z626">
        <f t="shared" si="85"/>
        <v>1</v>
      </c>
      <c r="AA626" t="str">
        <f t="shared" si="115"/>
        <v/>
      </c>
      <c r="AB626" t="str">
        <f t="shared" si="92"/>
        <v/>
      </c>
      <c r="AC626" t="str">
        <f t="shared" si="93"/>
        <v/>
      </c>
      <c r="AD626">
        <v>1.8598341112864851</v>
      </c>
      <c r="AE626" t="s">
        <v>4485</v>
      </c>
      <c r="AF626" s="200" t="s">
        <v>4485</v>
      </c>
      <c r="AG626" s="35">
        <v>45217</v>
      </c>
      <c r="AH626" s="35">
        <v>45225</v>
      </c>
      <c r="AI626" s="36">
        <v>242.7</v>
      </c>
      <c r="AK626" s="81" cm="1">
        <f t="array" ref="AK626">INDEX($AG$466:$AG$918, ROWS($AG$466:$AG$918) - ROW() + ROW($AG$466))</f>
        <v>45005</v>
      </c>
      <c r="AL626" s="3" cm="1">
        <f t="array" ref="AL626">INDEX($AH$466:$AH$918, ROWS($AH$466:$AH$918) - ROW() + ROW($AH$466))</f>
        <v>45014</v>
      </c>
      <c r="AM626" s="78" cm="1">
        <f t="array" ref="AM626">INDEX($AI$466:$AI$918, ROWS($AI$466:$AI$918) - ROW() + ROW($AI$466))</f>
        <v>176.5</v>
      </c>
      <c r="AO626">
        <f t="shared" si="94"/>
        <v>-0.70323488045007032</v>
      </c>
      <c r="AP626">
        <f t="shared" si="86"/>
        <v>1</v>
      </c>
      <c r="AQ626" t="str">
        <f t="shared" si="116"/>
        <v/>
      </c>
      <c r="AR626" t="str">
        <f t="shared" si="95"/>
        <v/>
      </c>
      <c r="AS626" t="str">
        <f t="shared" si="96"/>
        <v/>
      </c>
      <c r="AT626">
        <v>-3.0243902439024333</v>
      </c>
      <c r="AU626" t="s">
        <v>4485</v>
      </c>
      <c r="AV626" s="200" t="s">
        <v>4485</v>
      </c>
      <c r="AW626" s="35">
        <v>45217</v>
      </c>
      <c r="AX626" s="35">
        <v>45225</v>
      </c>
      <c r="AY626" s="36">
        <v>137.15</v>
      </c>
      <c r="BA626" s="81" cm="1">
        <f t="array" ref="BA626">INDEX($AW$466:$AW$918, ROWS($AW$466:$AW$918) - ROW() + ROW($AW$466))</f>
        <v>45005</v>
      </c>
      <c r="BB626" s="3" cm="1">
        <f t="array" ref="BB626">INDEX($AX$466:$AX$918, ROWS($AX$466:$AX$918) - ROW() + ROW($AX$466))</f>
        <v>45014</v>
      </c>
      <c r="BC626" s="78" cm="1">
        <f t="array" ref="BC626">INDEX($AY$466:$AY$918, ROWS($AY$466:$AY$918) - ROW() + ROW($AY$466))</f>
        <v>92.3</v>
      </c>
      <c r="BE626">
        <f t="shared" si="97"/>
        <v>-1.1247991430101738</v>
      </c>
      <c r="BF626">
        <f t="shared" si="87"/>
        <v>1</v>
      </c>
      <c r="BG626" t="str">
        <f t="shared" si="117"/>
        <v/>
      </c>
      <c r="BH626" t="str">
        <f t="shared" si="98"/>
        <v/>
      </c>
      <c r="BI626" t="str">
        <f t="shared" si="99"/>
        <v/>
      </c>
      <c r="BJ626">
        <v>4.2661230541141553</v>
      </c>
      <c r="BK626" t="s">
        <v>4485</v>
      </c>
      <c r="BL626" s="200" t="s">
        <v>4485</v>
      </c>
      <c r="BM626" s="212">
        <v>45217</v>
      </c>
      <c r="BN626" s="49">
        <v>45225</v>
      </c>
      <c r="BO626" s="50">
        <v>1358.8</v>
      </c>
      <c r="BQ626" s="81" cm="1">
        <f t="array" ref="BQ626">INDEX($AW$466:$AW$918, ROWS($AW$466:$AW$918) - ROW() + ROW($AW$466))</f>
        <v>45005</v>
      </c>
      <c r="BR626" s="3" cm="1">
        <f t="array" ref="BR626">INDEX($AX$466:$AX$918, ROWS($AX$466:$AX$918) - ROW() + ROW($AX$466))</f>
        <v>45014</v>
      </c>
      <c r="BS626" s="78" cm="1">
        <f t="array" ref="BS626">INDEX($BO$466:$BO$918, ROWS($BO$466:$BO$918) - ROW() + ROW($BO$466))</f>
        <v>1075.9000000000001</v>
      </c>
      <c r="BU626">
        <f t="shared" si="106"/>
        <v>-0.16702236243852228</v>
      </c>
      <c r="BV626">
        <f t="shared" si="100"/>
        <v>1</v>
      </c>
      <c r="BW626" t="str">
        <f t="shared" si="118"/>
        <v/>
      </c>
      <c r="BX626" t="str">
        <f t="shared" si="101"/>
        <v/>
      </c>
      <c r="BY626" t="str">
        <f t="shared" si="107"/>
        <v/>
      </c>
      <c r="BZ626">
        <v>-1.1804670912951245</v>
      </c>
      <c r="CA626" t="s">
        <v>4485</v>
      </c>
      <c r="CB626" s="200" t="s">
        <v>4485</v>
      </c>
      <c r="CC626" s="212">
        <v>45217</v>
      </c>
      <c r="CD626" s="49">
        <v>45225</v>
      </c>
      <c r="CE626" s="50">
        <v>2233.5</v>
      </c>
      <c r="CG626" s="81" cm="1">
        <f t="array" ref="CG626">INDEX($AW$466:$AW$918, ROWS($AW$466:$AW$918) - ROW() + ROW($AW$466))</f>
        <v>45005</v>
      </c>
      <c r="CH626" s="3" cm="1">
        <f t="array" ref="CH626">INDEX($AX$466:$AX$918, ROWS($AX$466:$AX$918) - ROW() + ROW($AX$466))</f>
        <v>45014</v>
      </c>
      <c r="CI626" s="78" cm="1">
        <f t="array" ref="CI626">INDEX($CE$466:$CE$918, ROWS($CE$466:$CE$918) - ROW() + ROW($CE$466))</f>
        <v>1826.75</v>
      </c>
      <c r="CK626">
        <f t="shared" si="113"/>
        <v>1.2274188185747585</v>
      </c>
      <c r="CL626">
        <f t="shared" si="102"/>
        <v>1</v>
      </c>
      <c r="CM626" t="str">
        <f t="shared" si="119"/>
        <v/>
      </c>
      <c r="CN626" t="str">
        <f t="shared" si="103"/>
        <v/>
      </c>
      <c r="CO626" t="str">
        <f t="shared" si="108"/>
        <v/>
      </c>
      <c r="CP626">
        <v>-0.49771878888428039</v>
      </c>
      <c r="CQ626" t="s">
        <v>4485</v>
      </c>
      <c r="CR626" s="200" t="s">
        <v>4485</v>
      </c>
      <c r="CS626" s="212">
        <v>45217</v>
      </c>
      <c r="CT626" s="49">
        <v>45225</v>
      </c>
      <c r="CU626" s="53">
        <v>567.65</v>
      </c>
      <c r="CW626" s="81" cm="1">
        <f t="array" ref="CW626">INDEX($AW$466:$AW$918, ROWS($AW$466:$AW$918) - ROW() + ROW($AW$466))</f>
        <v>45005</v>
      </c>
      <c r="CX626" s="3" cm="1">
        <f t="array" ref="CX626">INDEX($AX$466:$AX$918, ROWS($AX$466:$AX$918) - ROW() + ROW($AX$466))</f>
        <v>45014</v>
      </c>
      <c r="CY626" s="78" cm="1">
        <f t="array" ref="CY626">INDEX($CU$466:$CU$918, ROWS($CU$466:$CU$918) - ROW() + ROW($CU$466))</f>
        <v>370.7</v>
      </c>
      <c r="DA626">
        <f t="shared" si="109"/>
        <v>-1.540504648074372</v>
      </c>
      <c r="DB626">
        <f t="shared" si="104"/>
        <v>1</v>
      </c>
      <c r="DC626" t="str">
        <f t="shared" si="120"/>
        <v/>
      </c>
      <c r="DD626" t="str">
        <f t="shared" si="122"/>
        <v/>
      </c>
      <c r="DE626" t="str">
        <f t="shared" si="123"/>
        <v/>
      </c>
      <c r="DF626">
        <v>-1.4257161892072012</v>
      </c>
      <c r="DG626" t="s">
        <v>4485</v>
      </c>
      <c r="DH626" s="200" t="s">
        <v>4485</v>
      </c>
      <c r="DI626" s="212">
        <v>45217</v>
      </c>
      <c r="DJ626" s="49">
        <v>45225</v>
      </c>
      <c r="DK626" s="53">
        <v>351.2</v>
      </c>
      <c r="DM626" s="81" cm="1">
        <f t="array" ref="DM626">INDEX($AW$466:$AW$918, ROWS($AW$466:$AW$918) - ROW() + ROW($AW$466))</f>
        <v>45005</v>
      </c>
      <c r="DN626" s="3" cm="1">
        <f t="array" ref="DN626">INDEX($AX$466:$AX$918, ROWS($AX$466:$AX$918) - ROW() + ROW($AX$466))</f>
        <v>45014</v>
      </c>
      <c r="DO626" s="78" cm="1">
        <f t="array" ref="DO626">INDEX($DK$466:$DK$918, ROWS($DK$466:$DK$918) - ROW() + ROW($DK$466))</f>
        <v>360.35</v>
      </c>
      <c r="DQ626">
        <f t="shared" si="110"/>
        <v>2.0387937137193957</v>
      </c>
      <c r="DR626">
        <f t="shared" si="105"/>
        <v>1</v>
      </c>
      <c r="DS626" t="str">
        <f t="shared" si="121"/>
        <v/>
      </c>
      <c r="DT626" t="str">
        <f t="shared" si="111"/>
        <v/>
      </c>
      <c r="DU626" t="str">
        <f t="shared" si="112"/>
        <v/>
      </c>
      <c r="DV626">
        <v>-1.859827721221613</v>
      </c>
      <c r="DW626" t="s">
        <v>4485</v>
      </c>
      <c r="DX626" s="200" t="s">
        <v>4485</v>
      </c>
    </row>
    <row r="627" spans="1:128" ht="15.75" thickBot="1" x14ac:dyDescent="0.3">
      <c r="A627" s="42">
        <v>45216</v>
      </c>
      <c r="B627" s="35">
        <v>45225</v>
      </c>
      <c r="C627" s="36">
        <v>139.55000000000001</v>
      </c>
      <c r="E627" s="81" cm="1">
        <f t="array" ref="E627">INDEX($A$466:$A$918, ROWS($A$466:$A$918) - ROW() + ROW($A$466))</f>
        <v>45006</v>
      </c>
      <c r="F627" s="44" cm="1">
        <f t="array" ref="F627">INDEX($B$466:$B$918, ROWS($B$466:$B$918) - ROW() + ROW($B$466))</f>
        <v>45014</v>
      </c>
      <c r="G627" s="45" cm="1">
        <f t="array" ref="G627">INDEX($C$466:$C$918, ROWS($C$466:$C$918) - ROW() + ROW($C$466))</f>
        <v>129.1</v>
      </c>
      <c r="I627">
        <f t="shared" si="88"/>
        <v>0.97770825185764576</v>
      </c>
      <c r="J627">
        <f t="shared" si="84"/>
        <v>2</v>
      </c>
      <c r="K627" t="str">
        <f t="shared" si="114"/>
        <v/>
      </c>
      <c r="L627" t="str">
        <f t="shared" si="89"/>
        <v/>
      </c>
      <c r="M627" t="str">
        <f t="shared" si="90"/>
        <v/>
      </c>
      <c r="N627">
        <v>0.94376720408964887</v>
      </c>
      <c r="O627" t="s">
        <v>4485</v>
      </c>
      <c r="P627" s="200" t="s">
        <v>4485</v>
      </c>
      <c r="Q627" s="35">
        <v>45216</v>
      </c>
      <c r="R627" s="35">
        <v>45225</v>
      </c>
      <c r="S627" s="37">
        <v>39417.35</v>
      </c>
      <c r="U627" s="81" cm="1">
        <f t="array" ref="U627">INDEX($Q$466:$Q$918, ROWS($Q$466:$Q$918) - ROW() + ROW($Q$466))</f>
        <v>45006</v>
      </c>
      <c r="V627" s="3" cm="1">
        <f t="array" ref="V627">INDEX($R$466:$R$918, ROWS($R$466:$R$918) - ROW() + ROW($R$466))</f>
        <v>45014</v>
      </c>
      <c r="W627" s="78" cm="1">
        <f t="array" ref="W627">INDEX($S$466:$S$918, ROWS($S$466:$S$918) - ROW() + ROW($S$466))</f>
        <v>38306.75</v>
      </c>
      <c r="Y627">
        <f t="shared" si="91"/>
        <v>0.59083419223118683</v>
      </c>
      <c r="Z627">
        <f t="shared" si="85"/>
        <v>2</v>
      </c>
      <c r="AA627" t="str">
        <f t="shared" si="115"/>
        <v/>
      </c>
      <c r="AB627" t="str">
        <f t="shared" si="92"/>
        <v/>
      </c>
      <c r="AC627" t="str">
        <f t="shared" si="93"/>
        <v/>
      </c>
      <c r="AD627">
        <v>0.82326613663605297</v>
      </c>
      <c r="AE627" t="s">
        <v>4485</v>
      </c>
      <c r="AF627" s="200" t="s">
        <v>4485</v>
      </c>
      <c r="AG627" s="35">
        <v>45216</v>
      </c>
      <c r="AH627" s="35">
        <v>45225</v>
      </c>
      <c r="AI627" s="36">
        <v>246.3</v>
      </c>
      <c r="AK627" s="81" cm="1">
        <f t="array" ref="AK627">INDEX($AG$466:$AG$918, ROWS($AG$466:$AG$918) - ROW() + ROW($AG$466))</f>
        <v>45006</v>
      </c>
      <c r="AL627" s="3" cm="1">
        <f t="array" ref="AL627">INDEX($AH$466:$AH$918, ROWS($AH$466:$AH$918) - ROW() + ROW($AH$466))</f>
        <v>45014</v>
      </c>
      <c r="AM627" s="78" cm="1">
        <f t="array" ref="AM627">INDEX($AI$466:$AI$918, ROWS($AI$466:$AI$918) - ROW() + ROW($AI$466))</f>
        <v>177.35</v>
      </c>
      <c r="AO627">
        <f t="shared" si="94"/>
        <v>0.48158640226628574</v>
      </c>
      <c r="AP627">
        <f t="shared" si="86"/>
        <v>2</v>
      </c>
      <c r="AQ627" t="str">
        <f t="shared" si="116"/>
        <v/>
      </c>
      <c r="AR627" t="str">
        <f t="shared" si="95"/>
        <v/>
      </c>
      <c r="AS627" t="str">
        <f t="shared" si="96"/>
        <v/>
      </c>
      <c r="AT627">
        <v>0.10060362173037658</v>
      </c>
      <c r="AU627" t="s">
        <v>4485</v>
      </c>
      <c r="AV627" s="200" t="s">
        <v>4485</v>
      </c>
      <c r="AW627" s="35">
        <v>45216</v>
      </c>
      <c r="AX627" s="35">
        <v>45225</v>
      </c>
      <c r="AY627" s="36">
        <v>138.85</v>
      </c>
      <c r="BA627" s="81" cm="1">
        <f t="array" ref="BA627">INDEX($AW$466:$AW$918, ROWS($AW$466:$AW$918) - ROW() + ROW($AW$466))</f>
        <v>45006</v>
      </c>
      <c r="BB627" s="3" cm="1">
        <f t="array" ref="BB627">INDEX($AX$466:$AX$918, ROWS($AX$466:$AX$918) - ROW() + ROW($AX$466))</f>
        <v>45014</v>
      </c>
      <c r="BC627" s="78" cm="1">
        <f t="array" ref="BC627">INDEX($AY$466:$AY$918, ROWS($AY$466:$AY$918) - ROW() + ROW($AY$466))</f>
        <v>92.9</v>
      </c>
      <c r="BE627">
        <f t="shared" si="97"/>
        <v>0.650054171180941</v>
      </c>
      <c r="BF627">
        <f t="shared" si="87"/>
        <v>2</v>
      </c>
      <c r="BG627" t="str">
        <f t="shared" si="117"/>
        <v/>
      </c>
      <c r="BH627" t="str">
        <f t="shared" si="98"/>
        <v/>
      </c>
      <c r="BI627" t="str">
        <f t="shared" si="99"/>
        <v/>
      </c>
      <c r="BJ627">
        <v>-0.53321957982297108</v>
      </c>
      <c r="BK627" t="s">
        <v>4485</v>
      </c>
      <c r="BL627" s="200" t="s">
        <v>4485</v>
      </c>
      <c r="BM627" s="212">
        <v>45216</v>
      </c>
      <c r="BN627" s="49">
        <v>45225</v>
      </c>
      <c r="BO627" s="50">
        <v>1350.05</v>
      </c>
      <c r="BQ627" s="81" cm="1">
        <f t="array" ref="BQ627">INDEX($AW$466:$AW$918, ROWS($AW$466:$AW$918) - ROW() + ROW($AW$466))</f>
        <v>45006</v>
      </c>
      <c r="BR627" s="3" cm="1">
        <f t="array" ref="BR627">INDEX($AX$466:$AX$918, ROWS($AX$466:$AX$918) - ROW() + ROW($AX$466))</f>
        <v>45014</v>
      </c>
      <c r="BS627" s="78" cm="1">
        <f t="array" ref="BS627">INDEX($BO$466:$BO$918, ROWS($BO$466:$BO$918) - ROW() + ROW($BO$466))</f>
        <v>1102.95</v>
      </c>
      <c r="BU627">
        <f t="shared" si="106"/>
        <v>2.5141741797564783</v>
      </c>
      <c r="BV627">
        <f t="shared" si="100"/>
        <v>2</v>
      </c>
      <c r="BW627" t="str">
        <f t="shared" si="118"/>
        <v/>
      </c>
      <c r="BX627" t="str">
        <f t="shared" si="101"/>
        <v/>
      </c>
      <c r="BY627" t="str">
        <f t="shared" si="107"/>
        <v/>
      </c>
      <c r="BZ627">
        <v>1.2547267102097059</v>
      </c>
      <c r="CA627" t="s">
        <v>4485</v>
      </c>
      <c r="CB627" s="200" t="s">
        <v>4485</v>
      </c>
      <c r="CC627" s="212">
        <v>45216</v>
      </c>
      <c r="CD627" s="49">
        <v>45225</v>
      </c>
      <c r="CE627" s="50">
        <v>2254.9499999999998</v>
      </c>
      <c r="CG627" s="81" cm="1">
        <f t="array" ref="CG627">INDEX($AW$466:$AW$918, ROWS($AW$466:$AW$918) - ROW() + ROW($AW$466))</f>
        <v>45006</v>
      </c>
      <c r="CH627" s="3" cm="1">
        <f t="array" ref="CH627">INDEX($AX$466:$AX$918, ROWS($AX$466:$AX$918) - ROW() + ROW($AX$466))</f>
        <v>45014</v>
      </c>
      <c r="CI627" s="78" cm="1">
        <f t="array" ref="CI627">INDEX($CE$466:$CE$918, ROWS($CE$466:$CE$918) - ROW() + ROW($CE$466))</f>
        <v>1841.6</v>
      </c>
      <c r="CK627">
        <f t="shared" si="113"/>
        <v>0.8129191186533411</v>
      </c>
      <c r="CL627">
        <f t="shared" si="102"/>
        <v>2</v>
      </c>
      <c r="CM627" t="str">
        <f t="shared" si="119"/>
        <v/>
      </c>
      <c r="CN627" t="str">
        <f t="shared" si="103"/>
        <v/>
      </c>
      <c r="CO627" t="str">
        <f t="shared" si="108"/>
        <v/>
      </c>
      <c r="CP627">
        <v>1.3033208281228315</v>
      </c>
      <c r="CQ627" t="s">
        <v>4485</v>
      </c>
      <c r="CR627" s="200" t="s">
        <v>4485</v>
      </c>
      <c r="CS627" s="212">
        <v>45216</v>
      </c>
      <c r="CT627" s="49">
        <v>45225</v>
      </c>
      <c r="CU627" s="53">
        <v>568.15</v>
      </c>
      <c r="CW627" s="81" cm="1">
        <f t="array" ref="CW627">INDEX($AW$466:$AW$918, ROWS($AW$466:$AW$918) - ROW() + ROW($AW$466))</f>
        <v>45006</v>
      </c>
      <c r="CX627" s="3" cm="1">
        <f t="array" ref="CX627">INDEX($AX$466:$AX$918, ROWS($AX$466:$AX$918) - ROW() + ROW($AX$466))</f>
        <v>45014</v>
      </c>
      <c r="CY627" s="78" cm="1">
        <f t="array" ref="CY627">INDEX($CU$466:$CU$918, ROWS($CU$466:$CU$918) - ROW() + ROW($CU$466))</f>
        <v>368.5</v>
      </c>
      <c r="DA627">
        <f t="shared" si="109"/>
        <v>-0.59347181008901773</v>
      </c>
      <c r="DB627">
        <f t="shared" si="104"/>
        <v>2</v>
      </c>
      <c r="DC627" t="str">
        <f t="shared" si="120"/>
        <v/>
      </c>
      <c r="DD627" t="str">
        <f t="shared" si="122"/>
        <v/>
      </c>
      <c r="DE627" t="str">
        <f t="shared" si="123"/>
        <v/>
      </c>
      <c r="DF627">
        <v>-0.66234117329007536</v>
      </c>
      <c r="DG627" t="s">
        <v>4485</v>
      </c>
      <c r="DH627" s="200" t="s">
        <v>4485</v>
      </c>
      <c r="DI627" s="212">
        <v>45216</v>
      </c>
      <c r="DJ627" s="49">
        <v>45225</v>
      </c>
      <c r="DK627" s="53">
        <v>355.05</v>
      </c>
      <c r="DM627" s="81" cm="1">
        <f t="array" ref="DM627">INDEX($AW$466:$AW$918, ROWS($AW$466:$AW$918) - ROW() + ROW($AW$466))</f>
        <v>45006</v>
      </c>
      <c r="DN627" s="3" cm="1">
        <f t="array" ref="DN627">INDEX($AX$466:$AX$918, ROWS($AX$466:$AX$918) - ROW() + ROW($AX$466))</f>
        <v>45014</v>
      </c>
      <c r="DO627" s="78" cm="1">
        <f t="array" ref="DO627">INDEX($DK$466:$DK$918, ROWS($DK$466:$DK$918) - ROW() + ROW($DK$466))</f>
        <v>359.5</v>
      </c>
      <c r="DQ627">
        <f t="shared" si="110"/>
        <v>-0.23588178160122733</v>
      </c>
      <c r="DR627">
        <f t="shared" si="105"/>
        <v>2</v>
      </c>
      <c r="DS627" t="str">
        <f t="shared" si="121"/>
        <v/>
      </c>
      <c r="DT627" t="str">
        <f t="shared" si="111"/>
        <v/>
      </c>
      <c r="DU627" t="str">
        <f t="shared" si="112"/>
        <v/>
      </c>
      <c r="DV627">
        <v>0.1994813484939158</v>
      </c>
      <c r="DW627" t="s">
        <v>4485</v>
      </c>
      <c r="DX627" s="200" t="s">
        <v>4485</v>
      </c>
    </row>
    <row r="628" spans="1:128" ht="15.75" thickBot="1" x14ac:dyDescent="0.3">
      <c r="A628" s="42">
        <v>45215</v>
      </c>
      <c r="B628" s="35">
        <v>45225</v>
      </c>
      <c r="C628" s="36">
        <v>139.25</v>
      </c>
      <c r="E628" s="81" cm="1">
        <f t="array" ref="E628">INDEX($A$466:$A$918, ROWS($A$466:$A$918) - ROW() + ROW($A$466))</f>
        <v>45007</v>
      </c>
      <c r="F628" s="44" cm="1">
        <f t="array" ref="F628">INDEX($B$466:$B$918, ROWS($B$466:$B$918) - ROW() + ROW($B$466))</f>
        <v>45014</v>
      </c>
      <c r="G628" s="45" cm="1">
        <f t="array" ref="G628">INDEX($C$466:$C$918, ROWS($C$466:$C$918) - ROW() + ROW($C$466))</f>
        <v>129.65</v>
      </c>
      <c r="I628">
        <f t="shared" si="88"/>
        <v>0.42602633617351776</v>
      </c>
      <c r="J628">
        <f t="shared" si="84"/>
        <v>3</v>
      </c>
      <c r="K628" t="str">
        <f t="shared" si="114"/>
        <v/>
      </c>
      <c r="L628" t="str">
        <f t="shared" si="89"/>
        <v/>
      </c>
      <c r="M628" t="str">
        <f t="shared" si="90"/>
        <v/>
      </c>
      <c r="N628">
        <v>0.70120763537203401</v>
      </c>
      <c r="O628" t="s">
        <v>4485</v>
      </c>
      <c r="P628" s="200" t="s">
        <v>4485</v>
      </c>
      <c r="Q628" s="35">
        <v>45215</v>
      </c>
      <c r="R628" s="35">
        <v>45225</v>
      </c>
      <c r="S628" s="37">
        <v>39048</v>
      </c>
      <c r="U628" s="81" cm="1">
        <f t="array" ref="U628">INDEX($Q$466:$Q$918, ROWS($Q$466:$Q$918) - ROW() + ROW($Q$466))</f>
        <v>45007</v>
      </c>
      <c r="V628" s="3" cm="1">
        <f t="array" ref="V628">INDEX($R$466:$R$918, ROWS($R$466:$R$918) - ROW() + ROW($R$466))</f>
        <v>45014</v>
      </c>
      <c r="W628" s="78" cm="1">
        <f t="array" ref="W628">INDEX($S$466:$S$918, ROWS($S$466:$S$918) - ROW() + ROW($S$466))</f>
        <v>38632.949999999997</v>
      </c>
      <c r="Y628">
        <f t="shared" si="91"/>
        <v>0.85154705110717321</v>
      </c>
      <c r="Z628">
        <f t="shared" si="85"/>
        <v>3</v>
      </c>
      <c r="AA628" t="str">
        <f t="shared" si="115"/>
        <v/>
      </c>
      <c r="AB628" t="str">
        <f t="shared" si="92"/>
        <v/>
      </c>
      <c r="AC628" t="str">
        <f t="shared" si="93"/>
        <v/>
      </c>
      <c r="AD628">
        <v>0.96590998268294093</v>
      </c>
      <c r="AE628" t="s">
        <v>4485</v>
      </c>
      <c r="AF628" s="200" t="s">
        <v>4485</v>
      </c>
      <c r="AG628" s="35">
        <v>45215</v>
      </c>
      <c r="AH628" s="35">
        <v>45225</v>
      </c>
      <c r="AI628" s="36">
        <v>243.7</v>
      </c>
      <c r="AK628" s="81" cm="1">
        <f t="array" ref="AK628">INDEX($AG$466:$AG$918, ROWS($AG$466:$AG$918) - ROW() + ROW($AG$466))</f>
        <v>45007</v>
      </c>
      <c r="AL628" s="3" cm="1">
        <f t="array" ref="AL628">INDEX($AH$466:$AH$918, ROWS($AH$466:$AH$918) - ROW() + ROW($AH$466))</f>
        <v>45014</v>
      </c>
      <c r="AM628" s="78" cm="1">
        <f t="array" ref="AM628">INDEX($AI$466:$AI$918, ROWS($AI$466:$AI$918) - ROW() + ROW($AI$466))</f>
        <v>175.05</v>
      </c>
      <c r="AO628">
        <f t="shared" si="94"/>
        <v>-1.2968705948688937</v>
      </c>
      <c r="AP628">
        <f t="shared" si="86"/>
        <v>3</v>
      </c>
      <c r="AQ628" t="str">
        <f t="shared" si="116"/>
        <v/>
      </c>
      <c r="AR628" t="str">
        <f t="shared" si="95"/>
        <v/>
      </c>
      <c r="AS628" t="str">
        <f t="shared" si="96"/>
        <v/>
      </c>
      <c r="AT628">
        <v>1.0050251256281406</v>
      </c>
      <c r="AU628" t="s">
        <v>4485</v>
      </c>
      <c r="AV628" s="200" t="s">
        <v>4485</v>
      </c>
      <c r="AW628" s="35">
        <v>45215</v>
      </c>
      <c r="AX628" s="35">
        <v>45225</v>
      </c>
      <c r="AY628" s="36">
        <v>137.80000000000001</v>
      </c>
      <c r="BA628" s="81" cm="1">
        <f t="array" ref="BA628">INDEX($AW$466:$AW$918, ROWS($AW$466:$AW$918) - ROW() + ROW($AW$466))</f>
        <v>45007</v>
      </c>
      <c r="BB628" s="3" cm="1">
        <f t="array" ref="BB628">INDEX($AX$466:$AX$918, ROWS($AX$466:$AX$918) - ROW() + ROW($AX$466))</f>
        <v>45014</v>
      </c>
      <c r="BC628" s="78" cm="1">
        <f t="array" ref="BC628">INDEX($AY$466:$AY$918, ROWS($AY$466:$AY$918) - ROW() + ROW($AY$466))</f>
        <v>92.25</v>
      </c>
      <c r="BE628">
        <f t="shared" si="97"/>
        <v>-0.69967707212056585</v>
      </c>
      <c r="BF628">
        <f t="shared" si="87"/>
        <v>3</v>
      </c>
      <c r="BG628" t="str">
        <f t="shared" si="117"/>
        <v/>
      </c>
      <c r="BH628" t="str">
        <f t="shared" si="98"/>
        <v/>
      </c>
      <c r="BI628" t="str">
        <f t="shared" si="99"/>
        <v/>
      </c>
      <c r="BJ628">
        <v>-1.4295414745720312</v>
      </c>
      <c r="BK628" t="s">
        <v>4485</v>
      </c>
      <c r="BL628" s="200" t="s">
        <v>4485</v>
      </c>
      <c r="BM628" s="212">
        <v>45215</v>
      </c>
      <c r="BN628" s="49">
        <v>45225</v>
      </c>
      <c r="BO628" s="50">
        <v>1326.35</v>
      </c>
      <c r="BQ628" s="81" cm="1">
        <f t="array" ref="BQ628">INDEX($AW$466:$AW$918, ROWS($AW$466:$AW$918) - ROW() + ROW($AW$466))</f>
        <v>45007</v>
      </c>
      <c r="BR628" s="3" cm="1">
        <f t="array" ref="BR628">INDEX($AX$466:$AX$918, ROWS($AX$466:$AX$918) - ROW() + ROW($AX$466))</f>
        <v>45014</v>
      </c>
      <c r="BS628" s="78" cm="1">
        <f t="array" ref="BS628">INDEX($BO$466:$BO$918, ROWS($BO$466:$BO$918) - ROW() + ROW($BO$466))</f>
        <v>1113.8</v>
      </c>
      <c r="BU628">
        <f t="shared" si="106"/>
        <v>0.98372546352961687</v>
      </c>
      <c r="BV628">
        <f t="shared" si="100"/>
        <v>3</v>
      </c>
      <c r="BW628" t="str">
        <f t="shared" si="118"/>
        <v/>
      </c>
      <c r="BX628" t="str">
        <f t="shared" si="101"/>
        <v/>
      </c>
      <c r="BY628" t="str">
        <f t="shared" si="107"/>
        <v/>
      </c>
      <c r="BZ628">
        <v>-2.3425564420302272</v>
      </c>
      <c r="CA628" t="s">
        <v>4485</v>
      </c>
      <c r="CB628" s="200" t="s">
        <v>4485</v>
      </c>
      <c r="CC628" s="212">
        <v>45215</v>
      </c>
      <c r="CD628" s="49">
        <v>45225</v>
      </c>
      <c r="CE628" s="50">
        <v>2326.8000000000002</v>
      </c>
      <c r="CG628" s="81" cm="1">
        <f t="array" ref="CG628">INDEX($AW$466:$AW$918, ROWS($AW$466:$AW$918) - ROW() + ROW($AW$466))</f>
        <v>45007</v>
      </c>
      <c r="CH628" s="3" cm="1">
        <f t="array" ref="CH628">INDEX($AX$466:$AX$918, ROWS($AX$466:$AX$918) - ROW() + ROW($AX$466))</f>
        <v>45014</v>
      </c>
      <c r="CI628" s="78" cm="1">
        <f t="array" ref="CI628">INDEX($CE$466:$CE$918, ROWS($CE$466:$CE$918) - ROW() + ROW($CE$466))</f>
        <v>1826.45</v>
      </c>
      <c r="CK628">
        <f t="shared" si="113"/>
        <v>-0.82265421372718639</v>
      </c>
      <c r="CL628">
        <f t="shared" si="102"/>
        <v>3</v>
      </c>
      <c r="CM628" t="str">
        <f t="shared" si="119"/>
        <v/>
      </c>
      <c r="CN628" t="str">
        <f t="shared" si="103"/>
        <v/>
      </c>
      <c r="CO628" t="str">
        <f t="shared" si="108"/>
        <v/>
      </c>
      <c r="CP628">
        <v>0.9052504526252263</v>
      </c>
      <c r="CQ628" t="s">
        <v>4485</v>
      </c>
      <c r="CR628" s="200" t="s">
        <v>4485</v>
      </c>
      <c r="CS628" s="212">
        <v>45215</v>
      </c>
      <c r="CT628" s="49">
        <v>45225</v>
      </c>
      <c r="CU628" s="53">
        <v>568.1</v>
      </c>
      <c r="CW628" s="81" cm="1">
        <f t="array" ref="CW628">INDEX($AW$466:$AW$918, ROWS($AW$466:$AW$918) - ROW() + ROW($AW$466))</f>
        <v>45007</v>
      </c>
      <c r="CX628" s="3" cm="1">
        <f t="array" ref="CX628">INDEX($AX$466:$AX$918, ROWS($AX$466:$AX$918) - ROW() + ROW($AX$466))</f>
        <v>45014</v>
      </c>
      <c r="CY628" s="78" cm="1">
        <f t="array" ref="CY628">INDEX($CU$466:$CU$918, ROWS($CU$466:$CU$918) - ROW() + ROW($CU$466))</f>
        <v>369</v>
      </c>
      <c r="DA628">
        <f t="shared" si="109"/>
        <v>0.13568521031207598</v>
      </c>
      <c r="DB628">
        <f t="shared" si="104"/>
        <v>3</v>
      </c>
      <c r="DC628" t="str">
        <f t="shared" si="120"/>
        <v/>
      </c>
      <c r="DD628" t="str">
        <f t="shared" si="122"/>
        <v/>
      </c>
      <c r="DE628" t="str">
        <f t="shared" si="123"/>
        <v/>
      </c>
      <c r="DF628">
        <v>0.35378963124234897</v>
      </c>
      <c r="DG628" t="s">
        <v>4485</v>
      </c>
      <c r="DH628" s="200" t="s">
        <v>4485</v>
      </c>
      <c r="DI628" s="212">
        <v>45215</v>
      </c>
      <c r="DJ628" s="49">
        <v>45225</v>
      </c>
      <c r="DK628" s="53">
        <v>347.45</v>
      </c>
      <c r="DM628" s="81" cm="1">
        <f t="array" ref="DM628">INDEX($AW$466:$AW$918, ROWS($AW$466:$AW$918) - ROW() + ROW($AW$466))</f>
        <v>45007</v>
      </c>
      <c r="DN628" s="3" cm="1">
        <f t="array" ref="DN628">INDEX($AX$466:$AX$918, ROWS($AX$466:$AX$918) - ROW() + ROW($AX$466))</f>
        <v>45014</v>
      </c>
      <c r="DO628" s="78" cm="1">
        <f t="array" ref="DO628">INDEX($DK$466:$DK$918, ROWS($DK$466:$DK$918) - ROW() + ROW($DK$466))</f>
        <v>352.8</v>
      </c>
      <c r="DQ628">
        <f t="shared" si="110"/>
        <v>-1.8636995827538214</v>
      </c>
      <c r="DR628">
        <f t="shared" si="105"/>
        <v>3</v>
      </c>
      <c r="DS628" t="str">
        <f t="shared" si="121"/>
        <v/>
      </c>
      <c r="DT628" t="str">
        <f t="shared" si="111"/>
        <v/>
      </c>
      <c r="DU628" t="str">
        <f t="shared" si="112"/>
        <v/>
      </c>
      <c r="DV628">
        <v>-0.17917579135975195</v>
      </c>
      <c r="DW628" t="s">
        <v>4485</v>
      </c>
      <c r="DX628" s="200" t="s">
        <v>4485</v>
      </c>
    </row>
    <row r="629" spans="1:128" ht="15.75" thickBot="1" x14ac:dyDescent="0.3">
      <c r="A629" s="42">
        <v>45212</v>
      </c>
      <c r="B629" s="35">
        <v>45225</v>
      </c>
      <c r="C629" s="36">
        <v>137.4</v>
      </c>
      <c r="E629" s="81" cm="1">
        <f t="array" ref="E629">INDEX($A$466:$A$918, ROWS($A$466:$A$918) - ROW() + ROW($A$466))</f>
        <v>45008</v>
      </c>
      <c r="F629" s="44" cm="1">
        <f t="array" ref="F629">INDEX($B$466:$B$918, ROWS($B$466:$B$918) - ROW() + ROW($B$466))</f>
        <v>45014</v>
      </c>
      <c r="G629" s="45" cm="1">
        <f t="array" ref="G629">INDEX($C$466:$C$918, ROWS($C$466:$C$918) - ROW() + ROW($C$466))</f>
        <v>128.1</v>
      </c>
      <c r="I629">
        <f t="shared" si="88"/>
        <v>-1.1955264172772937</v>
      </c>
      <c r="J629">
        <f t="shared" si="84"/>
        <v>4</v>
      </c>
      <c r="K629">
        <f t="shared" si="114"/>
        <v>-2.1764032073310382</v>
      </c>
      <c r="L629" t="str">
        <f t="shared" si="89"/>
        <v/>
      </c>
      <c r="M629" t="str">
        <f t="shared" si="90"/>
        <v/>
      </c>
      <c r="N629">
        <v>-1.1218568665377198</v>
      </c>
      <c r="O629">
        <v>-1.7678708685626421</v>
      </c>
      <c r="P629" s="200" t="s">
        <v>4485</v>
      </c>
      <c r="Q629" s="35">
        <v>45212</v>
      </c>
      <c r="R629" s="35">
        <v>45225</v>
      </c>
      <c r="S629" s="37">
        <v>39331.050000000003</v>
      </c>
      <c r="U629" s="81" cm="1">
        <f t="array" ref="U629">INDEX($Q$466:$Q$918, ROWS($Q$466:$Q$918) - ROW() + ROW($Q$466))</f>
        <v>45008</v>
      </c>
      <c r="V629" s="3" cm="1">
        <f t="array" ref="V629">INDEX($R$466:$R$918, ROWS($R$466:$R$918) - ROW() + ROW($R$466))</f>
        <v>45014</v>
      </c>
      <c r="W629" s="78" cm="1">
        <f t="array" ref="W629">INDEX($S$466:$S$918, ROWS($S$466:$S$918) - ROW() + ROW($S$466))</f>
        <v>37533.599999999999</v>
      </c>
      <c r="Y629">
        <f t="shared" si="91"/>
        <v>-2.8456278901818233</v>
      </c>
      <c r="Z629">
        <f t="shared" si="85"/>
        <v>4</v>
      </c>
      <c r="AA629">
        <f t="shared" si="115"/>
        <v>0.90124965220231534</v>
      </c>
      <c r="AB629" t="str">
        <f t="shared" si="92"/>
        <v/>
      </c>
      <c r="AC629" t="str">
        <f t="shared" si="93"/>
        <v/>
      </c>
      <c r="AD629">
        <v>-2.8009622397334502</v>
      </c>
      <c r="AE629">
        <v>1.3244764820349011</v>
      </c>
      <c r="AF629" s="200" t="s">
        <v>4485</v>
      </c>
      <c r="AG629" s="35">
        <v>45212</v>
      </c>
      <c r="AH629" s="35">
        <v>45225</v>
      </c>
      <c r="AI629" s="36">
        <v>242.2</v>
      </c>
      <c r="AK629" s="81" cm="1">
        <f t="array" ref="AK629">INDEX($AG$466:$AG$918, ROWS($AG$466:$AG$918) - ROW() + ROW($AG$466))</f>
        <v>45008</v>
      </c>
      <c r="AL629" s="3" cm="1">
        <f t="array" ref="AL629">INDEX($AH$466:$AH$918, ROWS($AH$466:$AH$918) - ROW() + ROW($AH$466))</f>
        <v>45014</v>
      </c>
      <c r="AM629" s="78" cm="1">
        <f t="array" ref="AM629">INDEX($AI$466:$AI$918, ROWS($AI$466:$AI$918) - ROW() + ROW($AI$466))</f>
        <v>174.95</v>
      </c>
      <c r="AO629">
        <f t="shared" si="94"/>
        <v>-5.7126535275648524E-2</v>
      </c>
      <c r="AP629">
        <f t="shared" si="86"/>
        <v>4</v>
      </c>
      <c r="AQ629">
        <f t="shared" si="116"/>
        <v>-2.7515286270150177</v>
      </c>
      <c r="AR629" t="str">
        <f t="shared" si="95"/>
        <v/>
      </c>
      <c r="AS629" t="str">
        <f t="shared" si="96"/>
        <v/>
      </c>
      <c r="AT629">
        <v>-0.74626865671641784</v>
      </c>
      <c r="AU629">
        <v>0.20090406830738611</v>
      </c>
      <c r="AV629" s="200" t="s">
        <v>4485</v>
      </c>
      <c r="AW629" s="35">
        <v>45212</v>
      </c>
      <c r="AX629" s="35">
        <v>45225</v>
      </c>
      <c r="AY629" s="36">
        <v>137.9</v>
      </c>
      <c r="BA629" s="81" cm="1">
        <f t="array" ref="BA629">INDEX($AW$466:$AW$918, ROWS($AW$466:$AW$918) - ROW() + ROW($AW$466))</f>
        <v>45008</v>
      </c>
      <c r="BB629" s="3" cm="1">
        <f t="array" ref="BB629">INDEX($AX$466:$AX$918, ROWS($AX$466:$AX$918) - ROW() + ROW($AX$466))</f>
        <v>45014</v>
      </c>
      <c r="BC629" s="78" cm="1">
        <f t="array" ref="BC629">INDEX($AY$466:$AY$918, ROWS($AY$466:$AY$918) - ROW() + ROW($AY$466))</f>
        <v>91.6</v>
      </c>
      <c r="BE629">
        <f t="shared" si="97"/>
        <v>-0.70460704607046687</v>
      </c>
      <c r="BF629">
        <f t="shared" si="87"/>
        <v>4</v>
      </c>
      <c r="BG629">
        <f t="shared" si="117"/>
        <v>-0.43478260869565832</v>
      </c>
      <c r="BH629" t="str">
        <f t="shared" si="98"/>
        <v/>
      </c>
      <c r="BI629" t="str">
        <f t="shared" si="99"/>
        <v/>
      </c>
      <c r="BJ629">
        <v>1.2907436278597553</v>
      </c>
      <c r="BK629">
        <v>4.4569078332398506</v>
      </c>
      <c r="BL629" s="200" t="s">
        <v>4485</v>
      </c>
      <c r="BM629" s="212">
        <v>45212</v>
      </c>
      <c r="BN629" s="49">
        <v>45225</v>
      </c>
      <c r="BO629" s="50">
        <v>1317</v>
      </c>
      <c r="BQ629" s="81" cm="1">
        <f t="array" ref="BQ629">INDEX($AW$466:$AW$918, ROWS($AW$466:$AW$918) - ROW() + ROW($AW$466))</f>
        <v>45008</v>
      </c>
      <c r="BR629" s="3" cm="1">
        <f t="array" ref="BR629">INDEX($AX$466:$AX$918, ROWS($AX$466:$AX$918) - ROW() + ROW($AX$466))</f>
        <v>45014</v>
      </c>
      <c r="BS629" s="78" cm="1">
        <f t="array" ref="BS629">INDEX($BO$466:$BO$918, ROWS($BO$466:$BO$918) - ROW() + ROW($BO$466))</f>
        <v>1118.8</v>
      </c>
      <c r="BU629">
        <f t="shared" si="106"/>
        <v>0.44891362901777704</v>
      </c>
      <c r="BV629">
        <f t="shared" si="100"/>
        <v>4</v>
      </c>
      <c r="BW629">
        <f t="shared" si="118"/>
        <v>5.0122019898629491</v>
      </c>
      <c r="BX629" t="str">
        <f t="shared" si="101"/>
        <v/>
      </c>
      <c r="BY629" t="str">
        <f t="shared" si="107"/>
        <v/>
      </c>
      <c r="BZ629">
        <v>0.86911176777333576</v>
      </c>
      <c r="CA629">
        <v>-0.25782055689240291</v>
      </c>
      <c r="CB629" s="200" t="s">
        <v>4485</v>
      </c>
      <c r="CC629" s="212">
        <v>45212</v>
      </c>
      <c r="CD629" s="49">
        <v>45225</v>
      </c>
      <c r="CE629" s="50">
        <v>2287.6999999999998</v>
      </c>
      <c r="CG629" s="81" cm="1">
        <f t="array" ref="CG629">INDEX($AW$466:$AW$918, ROWS($AW$466:$AW$918) - ROW() + ROW($AW$466))</f>
        <v>45008</v>
      </c>
      <c r="CH629" s="3" cm="1">
        <f t="array" ref="CH629">INDEX($AX$466:$AX$918, ROWS($AX$466:$AX$918) - ROW() + ROW($AX$466))</f>
        <v>45014</v>
      </c>
      <c r="CI629" s="78" cm="1">
        <f t="array" ref="CI629">INDEX($CE$466:$CE$918, ROWS($CE$466:$CE$918) - ROW() + ROW($CE$466))</f>
        <v>1828.9</v>
      </c>
      <c r="CK629">
        <f t="shared" si="113"/>
        <v>0.1341399983574719</v>
      </c>
      <c r="CL629">
        <f t="shared" si="102"/>
        <v>4</v>
      </c>
      <c r="CM629">
        <f t="shared" si="119"/>
        <v>0.5857280351986851</v>
      </c>
      <c r="CN629" t="str">
        <f t="shared" si="103"/>
        <v/>
      </c>
      <c r="CO629" t="str">
        <f t="shared" si="108"/>
        <v/>
      </c>
      <c r="CP629">
        <v>-0.87266202696824458</v>
      </c>
      <c r="CQ629">
        <v>2.1115125038505727</v>
      </c>
      <c r="CR629" s="200" t="s">
        <v>4485</v>
      </c>
      <c r="CS629" s="212">
        <v>45212</v>
      </c>
      <c r="CT629" s="49">
        <v>45225</v>
      </c>
      <c r="CU629" s="53">
        <v>569.54999999999995</v>
      </c>
      <c r="CW629" s="81" cm="1">
        <f t="array" ref="CW629">INDEX($AW$466:$AW$918, ROWS($AW$466:$AW$918) - ROW() + ROW($AW$466))</f>
        <v>45008</v>
      </c>
      <c r="CX629" s="3" cm="1">
        <f t="array" ref="CX629">INDEX($AX$466:$AX$918, ROWS($AX$466:$AX$918) - ROW() + ROW($AX$466))</f>
        <v>45014</v>
      </c>
      <c r="CY629" s="78" cm="1">
        <f t="array" ref="CY629">INDEX($CU$466:$CU$918, ROWS($CU$466:$CU$918) - ROW() + ROW($CU$466))</f>
        <v>368.3</v>
      </c>
      <c r="DA629">
        <f t="shared" si="109"/>
        <v>-0.18970189701896711</v>
      </c>
      <c r="DB629">
        <f t="shared" si="104"/>
        <v>4</v>
      </c>
      <c r="DC629">
        <f t="shared" si="120"/>
        <v>1.7403314917127104</v>
      </c>
      <c r="DD629" t="str">
        <f t="shared" si="122"/>
        <v/>
      </c>
      <c r="DE629" t="str">
        <f t="shared" si="123"/>
        <v/>
      </c>
      <c r="DF629">
        <v>-0.29830508474576889</v>
      </c>
      <c r="DG629">
        <v>2.1108179419524973</v>
      </c>
      <c r="DH629" s="200" t="s">
        <v>4485</v>
      </c>
      <c r="DI629" s="212">
        <v>45212</v>
      </c>
      <c r="DJ629" s="49">
        <v>45225</v>
      </c>
      <c r="DK629" s="53">
        <v>348</v>
      </c>
      <c r="DM629" s="81" cm="1">
        <f t="array" ref="DM629">INDEX($AW$466:$AW$918, ROWS($AW$466:$AW$918) - ROW() + ROW($AW$466))</f>
        <v>45008</v>
      </c>
      <c r="DN629" s="3" cm="1">
        <f t="array" ref="DN629">INDEX($AX$466:$AX$918, ROWS($AX$466:$AX$918) - ROW() + ROW($AX$466))</f>
        <v>45014</v>
      </c>
      <c r="DO629" s="78" cm="1">
        <f t="array" ref="DO629">INDEX($DK$466:$DK$918, ROWS($DK$466:$DK$918) - ROW() + ROW($DK$466))</f>
        <v>349.25</v>
      </c>
      <c r="DQ629">
        <f t="shared" si="110"/>
        <v>-1.0062358276644023</v>
      </c>
      <c r="DR629">
        <f t="shared" si="105"/>
        <v>4</v>
      </c>
      <c r="DS629">
        <f t="shared" si="121"/>
        <v>-0.61183836084233845</v>
      </c>
      <c r="DT629" t="str">
        <f t="shared" si="111"/>
        <v/>
      </c>
      <c r="DU629" t="str">
        <f t="shared" si="112"/>
        <v/>
      </c>
      <c r="DV629">
        <v>2.4531312325488766</v>
      </c>
      <c r="DW629">
        <v>2.9458917835671432</v>
      </c>
      <c r="DX629" s="200" t="s">
        <v>4485</v>
      </c>
    </row>
    <row r="630" spans="1:128" ht="15.75" thickBot="1" x14ac:dyDescent="0.3">
      <c r="A630" s="42">
        <v>45211</v>
      </c>
      <c r="B630" s="35">
        <v>45225</v>
      </c>
      <c r="C630" s="36">
        <v>140.05000000000001</v>
      </c>
      <c r="E630" s="81" cm="1">
        <f t="array" ref="E630">INDEX($A$466:$A$918, ROWS($A$466:$A$918) - ROW() + ROW($A$466))</f>
        <v>45009</v>
      </c>
      <c r="F630" s="44" cm="1">
        <f t="array" ref="F630">INDEX($B$466:$B$918, ROWS($B$466:$B$918) - ROW() + ROW($B$466))</f>
        <v>45014</v>
      </c>
      <c r="G630" s="45" cm="1">
        <f t="array" ref="G630">INDEX($C$466:$C$918, ROWS($C$466:$C$918) - ROW() + ROW($C$466))</f>
        <v>125.2</v>
      </c>
      <c r="I630">
        <f t="shared" si="88"/>
        <v>-2.2638563622170116</v>
      </c>
      <c r="J630">
        <f t="shared" si="84"/>
        <v>5</v>
      </c>
      <c r="K630" t="str">
        <f t="shared" si="114"/>
        <v/>
      </c>
      <c r="L630" t="str">
        <f t="shared" si="89"/>
        <v/>
      </c>
      <c r="M630" t="str">
        <f t="shared" si="90"/>
        <v/>
      </c>
      <c r="N630">
        <v>-2.2691705790297276</v>
      </c>
      <c r="O630" t="s">
        <v>4485</v>
      </c>
      <c r="P630" s="200" t="s">
        <v>4485</v>
      </c>
      <c r="Q630" s="35">
        <v>45211</v>
      </c>
      <c r="R630" s="35">
        <v>45225</v>
      </c>
      <c r="S630" s="37">
        <v>39658.75</v>
      </c>
      <c r="U630" s="81" cm="1">
        <f t="array" ref="U630">INDEX($Q$466:$Q$918, ROWS($Q$466:$Q$918) - ROW() + ROW($Q$466))</f>
        <v>45009</v>
      </c>
      <c r="V630" s="3" cm="1">
        <f t="array" ref="V630">INDEX($R$466:$R$918, ROWS($R$466:$R$918) - ROW() + ROW($R$466))</f>
        <v>45014</v>
      </c>
      <c r="W630" s="78" cm="1">
        <f t="array" ref="W630">INDEX($S$466:$S$918, ROWS($S$466:$S$918) - ROW() + ROW($S$466))</f>
        <v>37144.9</v>
      </c>
      <c r="Y630">
        <f t="shared" si="91"/>
        <v>-1.0356054308672684</v>
      </c>
      <c r="Z630">
        <f t="shared" si="85"/>
        <v>5</v>
      </c>
      <c r="AA630" t="str">
        <f t="shared" si="115"/>
        <v/>
      </c>
      <c r="AB630" t="str">
        <f t="shared" si="92"/>
        <v/>
      </c>
      <c r="AC630" t="str">
        <f t="shared" si="93"/>
        <v/>
      </c>
      <c r="AD630">
        <v>-1.069133857638066</v>
      </c>
      <c r="AE630" t="s">
        <v>4485</v>
      </c>
      <c r="AF630" s="200" t="s">
        <v>4485</v>
      </c>
      <c r="AG630" s="35">
        <v>45211</v>
      </c>
      <c r="AH630" s="35">
        <v>45225</v>
      </c>
      <c r="AI630" s="36">
        <v>242.1</v>
      </c>
      <c r="AK630" s="81" cm="1">
        <f t="array" ref="AK630">INDEX($AG$466:$AG$918, ROWS($AG$466:$AG$918) - ROW() + ROW($AG$466))</f>
        <v>45009</v>
      </c>
      <c r="AL630" s="3" cm="1">
        <f t="array" ref="AL630">INDEX($AH$466:$AH$918, ROWS($AH$466:$AH$918) - ROW() + ROW($AH$466))</f>
        <v>45014</v>
      </c>
      <c r="AM630" s="78" cm="1">
        <f t="array" ref="AM630">INDEX($AI$466:$AI$918, ROWS($AI$466:$AI$918) - ROW() + ROW($AI$466))</f>
        <v>173.15</v>
      </c>
      <c r="AO630">
        <f t="shared" si="94"/>
        <v>-1.0288653901114508</v>
      </c>
      <c r="AP630">
        <f t="shared" si="86"/>
        <v>5</v>
      </c>
      <c r="AQ630" t="str">
        <f t="shared" si="116"/>
        <v/>
      </c>
      <c r="AR630" t="str">
        <f t="shared" si="95"/>
        <v/>
      </c>
      <c r="AS630" t="str">
        <f t="shared" si="96"/>
        <v/>
      </c>
      <c r="AT630">
        <v>-3.7593984962406015</v>
      </c>
      <c r="AU630" t="s">
        <v>4485</v>
      </c>
      <c r="AV630" s="200" t="s">
        <v>4485</v>
      </c>
      <c r="AW630" s="35">
        <v>45211</v>
      </c>
      <c r="AX630" s="35">
        <v>45225</v>
      </c>
      <c r="AY630" s="36">
        <v>138.85</v>
      </c>
      <c r="BA630" s="81" cm="1">
        <f t="array" ref="BA630">INDEX($AW$466:$AW$918, ROWS($AW$466:$AW$918) - ROW() + ROW($AW$466))</f>
        <v>45009</v>
      </c>
      <c r="BB630" s="3" cm="1">
        <f t="array" ref="BB630">INDEX($AX$466:$AX$918, ROWS($AX$466:$AX$918) - ROW() + ROW($AX$466))</f>
        <v>45014</v>
      </c>
      <c r="BC630" s="78" cm="1">
        <f t="array" ref="BC630">INDEX($AY$466:$AY$918, ROWS($AY$466:$AY$918) - ROW() + ROW($AY$466))</f>
        <v>91.65</v>
      </c>
      <c r="BE630">
        <f t="shared" si="97"/>
        <v>5.4585152838440357E-2</v>
      </c>
      <c r="BF630">
        <f t="shared" si="87"/>
        <v>5</v>
      </c>
      <c r="BG630" t="str">
        <f t="shared" si="117"/>
        <v/>
      </c>
      <c r="BH630" t="str">
        <f t="shared" si="98"/>
        <v/>
      </c>
      <c r="BI630" t="str">
        <f t="shared" si="99"/>
        <v/>
      </c>
      <c r="BJ630">
        <v>-1.8362744747109472</v>
      </c>
      <c r="BK630" t="s">
        <v>4485</v>
      </c>
      <c r="BL630" s="200" t="s">
        <v>4485</v>
      </c>
      <c r="BM630" s="212">
        <v>45211</v>
      </c>
      <c r="BN630" s="49">
        <v>45225</v>
      </c>
      <c r="BO630" s="50">
        <v>1317.85</v>
      </c>
      <c r="BQ630" s="81" cm="1">
        <f t="array" ref="BQ630">INDEX($AW$466:$AW$918, ROWS($AW$466:$AW$918) - ROW() + ROW($AW$466))</f>
        <v>45009</v>
      </c>
      <c r="BR630" s="3" cm="1">
        <f t="array" ref="BR630">INDEX($AX$466:$AX$918, ROWS($AX$466:$AX$918) - ROW() + ROW($AX$466))</f>
        <v>45014</v>
      </c>
      <c r="BS630" s="78" cm="1">
        <f t="array" ref="BS630">INDEX($BO$466:$BO$918, ROWS($BO$466:$BO$918) - ROW() + ROW($BO$466))</f>
        <v>1112.45</v>
      </c>
      <c r="BU630">
        <f t="shared" si="106"/>
        <v>-0.56757239899891931</v>
      </c>
      <c r="BV630">
        <f t="shared" si="100"/>
        <v>5</v>
      </c>
      <c r="BW630" t="str">
        <f t="shared" si="118"/>
        <v/>
      </c>
      <c r="BX630" t="str">
        <f t="shared" si="101"/>
        <v/>
      </c>
      <c r="BY630" t="str">
        <f t="shared" si="107"/>
        <v/>
      </c>
      <c r="BZ630">
        <v>-0.27571945545405985</v>
      </c>
      <c r="CA630" t="s">
        <v>4485</v>
      </c>
      <c r="CB630" s="200" t="s">
        <v>4485</v>
      </c>
      <c r="CC630" s="212">
        <v>45211</v>
      </c>
      <c r="CD630" s="49">
        <v>45225</v>
      </c>
      <c r="CE630" s="50">
        <v>2307.8000000000002</v>
      </c>
      <c r="CG630" s="81" cm="1">
        <f t="array" ref="CG630">INDEX($AW$466:$AW$918, ROWS($AW$466:$AW$918) - ROW() + ROW($AW$466))</f>
        <v>45009</v>
      </c>
      <c r="CH630" s="3" cm="1">
        <f t="array" ref="CH630">INDEX($AX$466:$AX$918, ROWS($AX$466:$AX$918) - ROW() + ROW($AX$466))</f>
        <v>45014</v>
      </c>
      <c r="CI630" s="78" cm="1">
        <f t="array" ref="CI630">INDEX($CE$466:$CE$918, ROWS($CE$466:$CE$918) - ROW() + ROW($CE$466))</f>
        <v>1871.15</v>
      </c>
      <c r="CK630">
        <f t="shared" si="113"/>
        <v>2.3101317731970035</v>
      </c>
      <c r="CL630">
        <f t="shared" si="102"/>
        <v>5</v>
      </c>
      <c r="CM630" t="str">
        <f t="shared" si="119"/>
        <v/>
      </c>
      <c r="CN630" t="str">
        <f t="shared" si="103"/>
        <v/>
      </c>
      <c r="CO630" t="str">
        <f t="shared" si="108"/>
        <v/>
      </c>
      <c r="CP630">
        <v>0.4360584702300862</v>
      </c>
      <c r="CQ630" t="s">
        <v>4485</v>
      </c>
      <c r="CR630" s="200" t="s">
        <v>4485</v>
      </c>
      <c r="CS630" s="212">
        <v>45211</v>
      </c>
      <c r="CT630" s="49">
        <v>45225</v>
      </c>
      <c r="CU630" s="53">
        <v>567.79999999999995</v>
      </c>
      <c r="CW630" s="81" cm="1">
        <f t="array" ref="CW630">INDEX($AW$466:$AW$918, ROWS($AW$466:$AW$918) - ROW() + ROW($AW$466))</f>
        <v>45009</v>
      </c>
      <c r="CX630" s="3" cm="1">
        <f t="array" ref="CX630">INDEX($AX$466:$AX$918, ROWS($AX$466:$AX$918) - ROW() + ROW($AX$466))</f>
        <v>45014</v>
      </c>
      <c r="CY630" s="78" cm="1">
        <f t="array" ref="CY630">INDEX($CU$466:$CU$918, ROWS($CU$466:$CU$918) - ROW() + ROW($CU$466))</f>
        <v>354.95</v>
      </c>
      <c r="DA630">
        <f t="shared" si="109"/>
        <v>-3.6247624219386432</v>
      </c>
      <c r="DB630">
        <f t="shared" si="104"/>
        <v>5</v>
      </c>
      <c r="DC630" t="str">
        <f t="shared" si="120"/>
        <v/>
      </c>
      <c r="DD630" t="str">
        <f t="shared" si="122"/>
        <v/>
      </c>
      <c r="DE630" t="str">
        <f t="shared" si="123"/>
        <v/>
      </c>
      <c r="DF630">
        <v>-3.6447708418332594</v>
      </c>
      <c r="DG630" t="s">
        <v>4485</v>
      </c>
      <c r="DH630" s="200" t="s">
        <v>4485</v>
      </c>
      <c r="DI630" s="212">
        <v>45211</v>
      </c>
      <c r="DJ630" s="49">
        <v>45225</v>
      </c>
      <c r="DK630" s="53">
        <v>349.75</v>
      </c>
      <c r="DM630" s="81" cm="1">
        <f t="array" ref="DM630">INDEX($AW$466:$AW$918, ROWS($AW$466:$AW$918) - ROW() + ROW($AW$466))</f>
        <v>45009</v>
      </c>
      <c r="DN630" s="3" cm="1">
        <f t="array" ref="DN630">INDEX($AX$466:$AX$918, ROWS($AX$466:$AX$918) - ROW() + ROW($AX$466))</f>
        <v>45014</v>
      </c>
      <c r="DO630" s="78" cm="1">
        <f t="array" ref="DO630">INDEX($DK$466:$DK$918, ROWS($DK$466:$DK$918) - ROW() + ROW($DK$466))</f>
        <v>346.3</v>
      </c>
      <c r="DQ630">
        <f t="shared" si="110"/>
        <v>-0.84466714387973907</v>
      </c>
      <c r="DR630">
        <f t="shared" si="105"/>
        <v>5</v>
      </c>
      <c r="DS630" t="str">
        <f t="shared" si="121"/>
        <v/>
      </c>
      <c r="DT630" t="str">
        <f t="shared" si="111"/>
        <v/>
      </c>
      <c r="DU630" t="str">
        <f t="shared" si="112"/>
        <v/>
      </c>
      <c r="DV630">
        <v>-2.3554603854389766</v>
      </c>
      <c r="DW630" t="s">
        <v>4485</v>
      </c>
      <c r="DX630" s="200" t="s">
        <v>4485</v>
      </c>
    </row>
    <row r="631" spans="1:128" ht="15.75" thickBot="1" x14ac:dyDescent="0.3">
      <c r="A631" s="42">
        <v>45210</v>
      </c>
      <c r="B631" s="35">
        <v>45225</v>
      </c>
      <c r="C631" s="36">
        <v>141.25</v>
      </c>
      <c r="E631" s="81" cm="1">
        <f t="array" ref="E631">INDEX($A$466:$A$918, ROWS($A$466:$A$918) - ROW() + ROW($A$466))</f>
        <v>45012</v>
      </c>
      <c r="F631" s="44" cm="1">
        <f t="array" ref="F631">INDEX($B$466:$B$918, ROWS($B$466:$B$918) - ROW() + ROW($B$466))</f>
        <v>45014</v>
      </c>
      <c r="G631" s="45" cm="1">
        <f t="array" ref="G631">INDEX($C$466:$C$918, ROWS($C$466:$C$918) - ROW() + ROW($C$466))</f>
        <v>124.45</v>
      </c>
      <c r="I631">
        <f t="shared" si="88"/>
        <v>-0.59904153354632583</v>
      </c>
      <c r="J631">
        <f t="shared" si="84"/>
        <v>1</v>
      </c>
      <c r="K631" t="str">
        <f t="shared" si="114"/>
        <v/>
      </c>
      <c r="L631" t="str">
        <f t="shared" si="89"/>
        <v/>
      </c>
      <c r="M631" t="str">
        <f t="shared" si="90"/>
        <v/>
      </c>
      <c r="N631">
        <v>-0.56044835868695175</v>
      </c>
      <c r="O631" t="s">
        <v>4485</v>
      </c>
      <c r="P631" s="200" t="s">
        <v>4485</v>
      </c>
      <c r="Q631" s="35">
        <v>45210</v>
      </c>
      <c r="R631" s="35">
        <v>45225</v>
      </c>
      <c r="S631" s="37">
        <v>39564.5</v>
      </c>
      <c r="U631" s="81" cm="1">
        <f t="array" ref="U631">INDEX($Q$466:$Q$918, ROWS($Q$466:$Q$918) - ROW() + ROW($Q$466))</f>
        <v>45012</v>
      </c>
      <c r="V631" s="3" cm="1">
        <f t="array" ref="V631">INDEX($R$466:$R$918, ROWS($R$466:$R$918) - ROW() + ROW($R$466))</f>
        <v>45014</v>
      </c>
      <c r="W631" s="78" cm="1">
        <f t="array" ref="W631">INDEX($S$466:$S$918, ROWS($S$466:$S$918) - ROW() + ROW($S$466))</f>
        <v>37501</v>
      </c>
      <c r="Y631">
        <f t="shared" si="91"/>
        <v>0.95867804193845874</v>
      </c>
      <c r="Z631">
        <f t="shared" si="85"/>
        <v>1</v>
      </c>
      <c r="AA631" t="str">
        <f t="shared" si="115"/>
        <v/>
      </c>
      <c r="AB631" t="str">
        <f t="shared" si="92"/>
        <v/>
      </c>
      <c r="AC631" t="str">
        <f t="shared" si="93"/>
        <v/>
      </c>
      <c r="AD631">
        <v>1.0234337637493982</v>
      </c>
      <c r="AE631" t="s">
        <v>4485</v>
      </c>
      <c r="AF631" s="200" t="s">
        <v>4485</v>
      </c>
      <c r="AG631" s="35">
        <v>45210</v>
      </c>
      <c r="AH631" s="35">
        <v>45225</v>
      </c>
      <c r="AI631" s="36">
        <v>239</v>
      </c>
      <c r="AK631" s="81" cm="1">
        <f t="array" ref="AK631">INDEX($AG$466:$AG$918, ROWS($AG$466:$AG$918) - ROW() + ROW($AG$466))</f>
        <v>45012</v>
      </c>
      <c r="AL631" s="3" cm="1">
        <f t="array" ref="AL631">INDEX($AH$466:$AH$918, ROWS($AH$466:$AH$918) - ROW() + ROW($AH$466))</f>
        <v>45014</v>
      </c>
      <c r="AM631" s="78" cm="1">
        <f t="array" ref="AM631">INDEX($AI$466:$AI$918, ROWS($AI$466:$AI$918) - ROW() + ROW($AI$466))</f>
        <v>171.45</v>
      </c>
      <c r="AO631">
        <f t="shared" si="94"/>
        <v>-0.98180768120128048</v>
      </c>
      <c r="AP631">
        <f t="shared" si="86"/>
        <v>1</v>
      </c>
      <c r="AQ631" t="str">
        <f t="shared" si="116"/>
        <v/>
      </c>
      <c r="AR631" t="str">
        <f t="shared" si="95"/>
        <v/>
      </c>
      <c r="AS631" t="str">
        <f t="shared" si="96"/>
        <v/>
      </c>
      <c r="AT631">
        <v>-2.604166666666667</v>
      </c>
      <c r="AU631" t="s">
        <v>4485</v>
      </c>
      <c r="AV631" s="200" t="s">
        <v>4485</v>
      </c>
      <c r="AW631" s="35">
        <v>45210</v>
      </c>
      <c r="AX631" s="35">
        <v>45225</v>
      </c>
      <c r="AY631" s="36">
        <v>138.4</v>
      </c>
      <c r="BA631" s="81" cm="1">
        <f t="array" ref="BA631">INDEX($AW$466:$AW$918, ROWS($AW$466:$AW$918) - ROW() + ROW($AW$466))</f>
        <v>45012</v>
      </c>
      <c r="BB631" s="3" cm="1">
        <f t="array" ref="BB631">INDEX($AX$466:$AX$918, ROWS($AX$466:$AX$918) - ROW() + ROW($AX$466))</f>
        <v>45014</v>
      </c>
      <c r="BC631" s="78" cm="1">
        <f t="array" ref="BC631">INDEX($AY$466:$AY$918, ROWS($AY$466:$AY$918) - ROW() + ROW($AY$466))</f>
        <v>92.1</v>
      </c>
      <c r="BE631">
        <f t="shared" si="97"/>
        <v>0.49099836333877644</v>
      </c>
      <c r="BF631">
        <f t="shared" si="87"/>
        <v>1</v>
      </c>
      <c r="BG631" t="str">
        <f t="shared" si="117"/>
        <v/>
      </c>
      <c r="BH631" t="str">
        <f t="shared" si="98"/>
        <v/>
      </c>
      <c r="BI631" t="str">
        <f t="shared" si="99"/>
        <v/>
      </c>
      <c r="BJ631">
        <v>-1.9909568261376864</v>
      </c>
      <c r="BK631" t="s">
        <v>4485</v>
      </c>
      <c r="BL631" s="200" t="s">
        <v>4485</v>
      </c>
      <c r="BM631" s="212">
        <v>45210</v>
      </c>
      <c r="BN631" s="49">
        <v>45225</v>
      </c>
      <c r="BO631" s="50">
        <v>1310.8</v>
      </c>
      <c r="BQ631" s="81" cm="1">
        <f t="array" ref="BQ631">INDEX($AW$466:$AW$918, ROWS($AW$466:$AW$918) - ROW() + ROW($AW$466))</f>
        <v>45012</v>
      </c>
      <c r="BR631" s="3" cm="1">
        <f t="array" ref="BR631">INDEX($AX$466:$AX$918, ROWS($AX$466:$AX$918) - ROW() + ROW($AX$466))</f>
        <v>45014</v>
      </c>
      <c r="BS631" s="78" cm="1">
        <f t="array" ref="BS631">INDEX($BO$466:$BO$918, ROWS($BO$466:$BO$918) - ROW() + ROW($BO$466))</f>
        <v>1102.1500000000001</v>
      </c>
      <c r="BU631">
        <f t="shared" si="106"/>
        <v>-0.92588430940716027</v>
      </c>
      <c r="BV631">
        <f t="shared" si="100"/>
        <v>1</v>
      </c>
      <c r="BW631" t="str">
        <f t="shared" si="118"/>
        <v/>
      </c>
      <c r="BX631" t="str">
        <f t="shared" si="101"/>
        <v/>
      </c>
      <c r="BY631" t="str">
        <f t="shared" si="107"/>
        <v/>
      </c>
      <c r="BZ631">
        <v>0.34560221185415585</v>
      </c>
      <c r="CA631" t="s">
        <v>4485</v>
      </c>
      <c r="CB631" s="200" t="s">
        <v>4485</v>
      </c>
      <c r="CC631" s="212">
        <v>45210</v>
      </c>
      <c r="CD631" s="49">
        <v>45225</v>
      </c>
      <c r="CE631" s="50">
        <v>2299.65</v>
      </c>
      <c r="CG631" s="81" cm="1">
        <f t="array" ref="CG631">INDEX($AW$466:$AW$918, ROWS($AW$466:$AW$918) - ROW() + ROW($AW$466))</f>
        <v>45012</v>
      </c>
      <c r="CH631" s="3" cm="1">
        <f t="array" ref="CH631">INDEX($AX$466:$AX$918, ROWS($AX$466:$AX$918) - ROW() + ROW($AX$466))</f>
        <v>45014</v>
      </c>
      <c r="CI631" s="78" cm="1">
        <f t="array" ref="CI631">INDEX($CE$466:$CE$918, ROWS($CE$466:$CE$918) - ROW() + ROW($CE$466))</f>
        <v>1850.05</v>
      </c>
      <c r="CK631">
        <f t="shared" si="113"/>
        <v>-1.1276487721454793</v>
      </c>
      <c r="CL631">
        <f t="shared" si="102"/>
        <v>1</v>
      </c>
      <c r="CM631" t="str">
        <f t="shared" si="119"/>
        <v/>
      </c>
      <c r="CN631" t="str">
        <f t="shared" si="103"/>
        <v/>
      </c>
      <c r="CO631" t="str">
        <f t="shared" si="108"/>
        <v/>
      </c>
      <c r="CP631">
        <v>2.086177707389004</v>
      </c>
      <c r="CQ631" t="s">
        <v>4485</v>
      </c>
      <c r="CR631" s="200" t="s">
        <v>4485</v>
      </c>
      <c r="CS631" s="212">
        <v>45210</v>
      </c>
      <c r="CT631" s="49">
        <v>45225</v>
      </c>
      <c r="CU631" s="53">
        <v>566.35</v>
      </c>
      <c r="CW631" s="81" cm="1">
        <f t="array" ref="CW631">INDEX($AW$466:$AW$918, ROWS($AW$466:$AW$918) - ROW() + ROW($AW$466))</f>
        <v>45012</v>
      </c>
      <c r="CX631" s="3" cm="1">
        <f t="array" ref="CX631">INDEX($AX$466:$AX$918, ROWS($AX$466:$AX$918) - ROW() + ROW($AX$466))</f>
        <v>45014</v>
      </c>
      <c r="CY631" s="78" cm="1">
        <f t="array" ref="CY631">INDEX($CU$466:$CU$918, ROWS($CU$466:$CU$918) - ROW() + ROW($CU$466))</f>
        <v>350.15</v>
      </c>
      <c r="DA631">
        <f t="shared" si="109"/>
        <v>-1.3523031412875086</v>
      </c>
      <c r="DB631">
        <f t="shared" si="104"/>
        <v>1</v>
      </c>
      <c r="DC631" t="str">
        <f t="shared" si="120"/>
        <v/>
      </c>
      <c r="DD631" t="str">
        <f t="shared" si="122"/>
        <v/>
      </c>
      <c r="DE631" t="str">
        <f t="shared" si="123"/>
        <v/>
      </c>
      <c r="DF631">
        <v>-1.5384615384615352</v>
      </c>
      <c r="DG631" t="s">
        <v>4485</v>
      </c>
      <c r="DH631" s="200" t="s">
        <v>4485</v>
      </c>
      <c r="DI631" s="212">
        <v>45210</v>
      </c>
      <c r="DJ631" s="49">
        <v>45225</v>
      </c>
      <c r="DK631" s="53">
        <v>344.05</v>
      </c>
      <c r="DM631" s="81" cm="1">
        <f t="array" ref="DM631">INDEX($AW$466:$AW$918, ROWS($AW$466:$AW$918) - ROW() + ROW($AW$466))</f>
        <v>45012</v>
      </c>
      <c r="DN631" s="3" cm="1">
        <f t="array" ref="DN631">INDEX($AX$466:$AX$918, ROWS($AX$466:$AX$918) - ROW() + ROW($AX$466))</f>
        <v>45014</v>
      </c>
      <c r="DO631" s="78" cm="1">
        <f t="array" ref="DO631">INDEX($DK$466:$DK$918, ROWS($DK$466:$DK$918) - ROW() + ROW($DK$466))</f>
        <v>345.5</v>
      </c>
      <c r="DQ631">
        <f t="shared" si="110"/>
        <v>-0.23101357204736106</v>
      </c>
      <c r="DR631">
        <f t="shared" si="105"/>
        <v>1</v>
      </c>
      <c r="DS631" t="str">
        <f t="shared" si="121"/>
        <v/>
      </c>
      <c r="DT631" t="str">
        <f t="shared" si="111"/>
        <v/>
      </c>
      <c r="DU631" t="str">
        <f t="shared" si="112"/>
        <v/>
      </c>
      <c r="DV631">
        <v>-0.35885167464115059</v>
      </c>
      <c r="DW631" t="s">
        <v>4485</v>
      </c>
      <c r="DX631" s="200" t="s">
        <v>4485</v>
      </c>
    </row>
    <row r="632" spans="1:128" ht="15.75" thickBot="1" x14ac:dyDescent="0.3">
      <c r="A632" s="42">
        <v>45209</v>
      </c>
      <c r="B632" s="35">
        <v>45225</v>
      </c>
      <c r="C632" s="36">
        <v>135.25</v>
      </c>
      <c r="E632" s="81" cm="1">
        <f t="array" ref="E632">INDEX($A$466:$A$918, ROWS($A$466:$A$918) - ROW() + ROW($A$466))</f>
        <v>45013</v>
      </c>
      <c r="F632" s="44" cm="1">
        <f t="array" ref="F632">INDEX($B$466:$B$918, ROWS($B$466:$B$918) - ROW() + ROW($B$466))</f>
        <v>45014</v>
      </c>
      <c r="G632" s="45" cm="1">
        <f t="array" ref="G632">INDEX($C$466:$C$918, ROWS($C$466:$C$918) - ROW() + ROW($C$466))</f>
        <v>121.25</v>
      </c>
      <c r="I632">
        <f t="shared" si="88"/>
        <v>-2.5713137806347954</v>
      </c>
      <c r="J632">
        <f t="shared" si="84"/>
        <v>2</v>
      </c>
      <c r="K632" t="str">
        <f t="shared" si="114"/>
        <v/>
      </c>
      <c r="L632" t="str">
        <f t="shared" si="89"/>
        <v/>
      </c>
      <c r="M632" t="str">
        <f t="shared" si="90"/>
        <v/>
      </c>
      <c r="N632">
        <v>-2.657004830917872</v>
      </c>
      <c r="O632" t="s">
        <v>4485</v>
      </c>
      <c r="P632" s="200" t="s">
        <v>4485</v>
      </c>
      <c r="Q632" s="35">
        <v>45209</v>
      </c>
      <c r="R632" s="35">
        <v>45225</v>
      </c>
      <c r="S632" s="37">
        <v>39384.65</v>
      </c>
      <c r="U632" s="81" cm="1">
        <f t="array" ref="U632">INDEX($Q$466:$Q$918, ROWS($Q$466:$Q$918) - ROW() + ROW($Q$466))</f>
        <v>45013</v>
      </c>
      <c r="V632" s="3" cm="1">
        <f t="array" ref="V632">INDEX($R$466:$R$918, ROWS($R$466:$R$918) - ROW() + ROW($R$466))</f>
        <v>45014</v>
      </c>
      <c r="W632" s="78" cm="1">
        <f t="array" ref="W632">INDEX($S$466:$S$918, ROWS($S$466:$S$918) - ROW() + ROW($S$466))</f>
        <v>37851.75</v>
      </c>
      <c r="Y632">
        <f t="shared" si="91"/>
        <v>0.93530839177621927</v>
      </c>
      <c r="Z632">
        <f t="shared" si="85"/>
        <v>2</v>
      </c>
      <c r="AA632" t="str">
        <f t="shared" si="115"/>
        <v/>
      </c>
      <c r="AB632" t="str">
        <f t="shared" si="92"/>
        <v/>
      </c>
      <c r="AC632" t="str">
        <f t="shared" si="93"/>
        <v/>
      </c>
      <c r="AD632">
        <v>1.0509373224768115</v>
      </c>
      <c r="AE632" t="s">
        <v>4485</v>
      </c>
      <c r="AF632" s="200" t="s">
        <v>4485</v>
      </c>
      <c r="AG632" s="35">
        <v>45209</v>
      </c>
      <c r="AH632" s="35">
        <v>45225</v>
      </c>
      <c r="AI632" s="36">
        <v>236.4</v>
      </c>
      <c r="AK632" s="81" cm="1">
        <f t="array" ref="AK632">INDEX($AG$466:$AG$918, ROWS($AG$466:$AG$918) - ROW() + ROW($AG$466))</f>
        <v>45013</v>
      </c>
      <c r="AL632" s="3" cm="1">
        <f t="array" ref="AL632">INDEX($AH$466:$AH$918, ROWS($AH$466:$AH$918) - ROW() + ROW($AH$466))</f>
        <v>45014</v>
      </c>
      <c r="AM632" s="78" cm="1">
        <f t="array" ref="AM632">INDEX($AI$466:$AI$918, ROWS($AI$466:$AI$918) - ROW() + ROW($AI$466))</f>
        <v>171.75</v>
      </c>
      <c r="AO632">
        <f t="shared" si="94"/>
        <v>0.1749781277340399</v>
      </c>
      <c r="AP632">
        <f t="shared" si="86"/>
        <v>2</v>
      </c>
      <c r="AQ632" t="str">
        <f t="shared" si="116"/>
        <v/>
      </c>
      <c r="AR632" t="str">
        <f t="shared" si="95"/>
        <v/>
      </c>
      <c r="AS632" t="str">
        <f t="shared" si="96"/>
        <v/>
      </c>
      <c r="AT632">
        <v>0.96256684491979227</v>
      </c>
      <c r="AU632" t="s">
        <v>4485</v>
      </c>
      <c r="AV632" s="200" t="s">
        <v>4485</v>
      </c>
      <c r="AW632" s="35">
        <v>45209</v>
      </c>
      <c r="AX632" s="35">
        <v>45225</v>
      </c>
      <c r="AY632" s="36">
        <v>140.55000000000001</v>
      </c>
      <c r="BA632" s="81" cm="1">
        <f t="array" ref="BA632">INDEX($AW$466:$AW$918, ROWS($AW$466:$AW$918) - ROW() + ROW($AW$466))</f>
        <v>45013</v>
      </c>
      <c r="BB632" s="3" cm="1">
        <f t="array" ref="BB632">INDEX($AX$466:$AX$918, ROWS($AX$466:$AX$918) - ROW() + ROW($AX$466))</f>
        <v>45014</v>
      </c>
      <c r="BC632" s="78" cm="1">
        <f t="array" ref="BC632">INDEX($AY$466:$AY$918, ROWS($AY$466:$AY$918) - ROW() + ROW($AY$466))</f>
        <v>90.35</v>
      </c>
      <c r="BE632">
        <f t="shared" si="97"/>
        <v>-1.9001085776330078</v>
      </c>
      <c r="BF632">
        <f t="shared" si="87"/>
        <v>2</v>
      </c>
      <c r="BG632" t="str">
        <f t="shared" si="117"/>
        <v/>
      </c>
      <c r="BH632" t="str">
        <f t="shared" si="98"/>
        <v/>
      </c>
      <c r="BI632" t="str">
        <f t="shared" si="99"/>
        <v/>
      </c>
      <c r="BJ632">
        <v>-3.1289530471017324</v>
      </c>
      <c r="BK632" t="s">
        <v>4485</v>
      </c>
      <c r="BL632" s="200" t="s">
        <v>4485</v>
      </c>
      <c r="BM632" s="212">
        <v>45209</v>
      </c>
      <c r="BN632" s="49">
        <v>45225</v>
      </c>
      <c r="BO632" s="50">
        <v>1307.4000000000001</v>
      </c>
      <c r="BQ632" s="81" cm="1">
        <f t="array" ref="BQ632">INDEX($AW$466:$AW$918, ROWS($AW$466:$AW$918) - ROW() + ROW($AW$466))</f>
        <v>45013</v>
      </c>
      <c r="BR632" s="3" cm="1">
        <f t="array" ref="BR632">INDEX($AX$466:$AX$918, ROWS($AX$466:$AX$918) - ROW() + ROW($AX$466))</f>
        <v>45014</v>
      </c>
      <c r="BS632" s="78" cm="1">
        <f t="array" ref="BS632">INDEX($BO$466:$BO$918, ROWS($BO$466:$BO$918) - ROW() + ROW($BO$466))</f>
        <v>1094.05</v>
      </c>
      <c r="BU632">
        <f t="shared" si="106"/>
        <v>-0.73492718776937216</v>
      </c>
      <c r="BV632">
        <f t="shared" si="100"/>
        <v>2</v>
      </c>
      <c r="BW632" t="str">
        <f t="shared" si="118"/>
        <v/>
      </c>
      <c r="BX632" t="str">
        <f t="shared" si="101"/>
        <v/>
      </c>
      <c r="BY632" t="str">
        <f t="shared" si="107"/>
        <v/>
      </c>
      <c r="BZ632">
        <v>2.3420010332357339</v>
      </c>
      <c r="CA632" t="s">
        <v>4485</v>
      </c>
      <c r="CB632" s="200" t="s">
        <v>4485</v>
      </c>
      <c r="CC632" s="212">
        <v>45209</v>
      </c>
      <c r="CD632" s="49">
        <v>45225</v>
      </c>
      <c r="CE632" s="50">
        <v>2265.3000000000002</v>
      </c>
      <c r="CG632" s="81" cm="1">
        <f t="array" ref="CG632">INDEX($AW$466:$AW$918, ROWS($AW$466:$AW$918) - ROW() + ROW($AW$466))</f>
        <v>45013</v>
      </c>
      <c r="CH632" s="3" cm="1">
        <f t="array" ref="CH632">INDEX($AX$466:$AX$918, ROWS($AX$466:$AX$918) - ROW() + ROW($AX$466))</f>
        <v>45014</v>
      </c>
      <c r="CI632" s="78" cm="1">
        <f t="array" ref="CI632">INDEX($CE$466:$CE$918, ROWS($CE$466:$CE$918) - ROW() + ROW($CE$466))</f>
        <v>1930.2</v>
      </c>
      <c r="CK632">
        <f t="shared" si="113"/>
        <v>4.3323153428285774</v>
      </c>
      <c r="CL632">
        <f t="shared" si="102"/>
        <v>2</v>
      </c>
      <c r="CM632" t="str">
        <f t="shared" si="119"/>
        <v/>
      </c>
      <c r="CN632" t="str">
        <f t="shared" si="103"/>
        <v/>
      </c>
      <c r="CO632" t="str">
        <f t="shared" si="108"/>
        <v/>
      </c>
      <c r="CP632">
        <v>-1.3320494302680075</v>
      </c>
      <c r="CQ632" t="s">
        <v>4485</v>
      </c>
      <c r="CR632" s="200" t="s">
        <v>4485</v>
      </c>
      <c r="CS632" s="212">
        <v>45209</v>
      </c>
      <c r="CT632" s="49">
        <v>45225</v>
      </c>
      <c r="CU632" s="53">
        <v>562.70000000000005</v>
      </c>
      <c r="CW632" s="81" cm="1">
        <f t="array" ref="CW632">INDEX($AW$466:$AW$918, ROWS($AW$466:$AW$918) - ROW() + ROW($AW$466))</f>
        <v>45013</v>
      </c>
      <c r="CX632" s="3" cm="1">
        <f t="array" ref="CX632">INDEX($AX$466:$AX$918, ROWS($AX$466:$AX$918) - ROW() + ROW($AX$466))</f>
        <v>45014</v>
      </c>
      <c r="CY632" s="78" cm="1">
        <f t="array" ref="CY632">INDEX($CU$466:$CU$918, ROWS($CU$466:$CU$918) - ROW() + ROW($CU$466))</f>
        <v>348.7</v>
      </c>
      <c r="DA632">
        <f t="shared" si="109"/>
        <v>-0.41410823932599994</v>
      </c>
      <c r="DB632">
        <f t="shared" si="104"/>
        <v>2</v>
      </c>
      <c r="DC632" t="str">
        <f t="shared" si="120"/>
        <v/>
      </c>
      <c r="DD632" t="str">
        <f t="shared" si="122"/>
        <v/>
      </c>
      <c r="DE632" t="str">
        <f t="shared" si="123"/>
        <v/>
      </c>
      <c r="DF632">
        <v>-4.3004587155973079E-2</v>
      </c>
      <c r="DG632" t="s">
        <v>4485</v>
      </c>
      <c r="DH632" s="200" t="s">
        <v>4485</v>
      </c>
      <c r="DI632" s="212">
        <v>45209</v>
      </c>
      <c r="DJ632" s="49">
        <v>45225</v>
      </c>
      <c r="DK632" s="53">
        <v>341.95</v>
      </c>
      <c r="DM632" s="81" cm="1">
        <f t="array" ref="DM632">INDEX($AW$466:$AW$918, ROWS($AW$466:$AW$918) - ROW() + ROW($AW$466))</f>
        <v>45013</v>
      </c>
      <c r="DN632" s="3" cm="1">
        <f t="array" ref="DN632">INDEX($AX$466:$AX$918, ROWS($AX$466:$AX$918) - ROW() + ROW($AX$466))</f>
        <v>45014</v>
      </c>
      <c r="DO632" s="78" cm="1">
        <f t="array" ref="DO632">INDEX($DK$466:$DK$918, ROWS($DK$466:$DK$918) - ROW() + ROW($DK$466))</f>
        <v>340.05</v>
      </c>
      <c r="DQ632">
        <f t="shared" si="110"/>
        <v>-1.5774240231548449</v>
      </c>
      <c r="DR632">
        <f t="shared" si="105"/>
        <v>2</v>
      </c>
      <c r="DS632" t="str">
        <f t="shared" si="121"/>
        <v/>
      </c>
      <c r="DT632" t="str">
        <f t="shared" si="111"/>
        <v/>
      </c>
      <c r="DU632" t="str">
        <f t="shared" si="112"/>
        <v/>
      </c>
      <c r="DV632">
        <v>3.0212084833933508</v>
      </c>
      <c r="DW632" t="s">
        <v>4485</v>
      </c>
      <c r="DX632" s="200" t="s">
        <v>4485</v>
      </c>
    </row>
    <row r="633" spans="1:128" ht="15.75" thickBot="1" x14ac:dyDescent="0.3">
      <c r="A633" s="42">
        <v>45208</v>
      </c>
      <c r="B633" s="35">
        <v>45225</v>
      </c>
      <c r="C633" s="36">
        <v>126.1</v>
      </c>
      <c r="E633" s="81" cm="1">
        <f t="array" ref="E633">INDEX($A$466:$A$918, ROWS($A$466:$A$918) - ROW() + ROW($A$466))</f>
        <v>45014</v>
      </c>
      <c r="F633" s="44" cm="1">
        <f t="array" ref="F633">INDEX($B$466:$B$918, ROWS($B$466:$B$918) - ROW() + ROW($B$466))</f>
        <v>45014</v>
      </c>
      <c r="G633" s="45" cm="1">
        <f t="array" ref="G633">INDEX($C$466:$C$918, ROWS($C$466:$C$918) - ROW() + ROW($C$466))</f>
        <v>122.55</v>
      </c>
      <c r="I633">
        <f t="shared" si="88"/>
        <v>1.0721649484536058</v>
      </c>
      <c r="J633">
        <f t="shared" si="84"/>
        <v>3</v>
      </c>
      <c r="K633" t="str">
        <f t="shared" si="114"/>
        <v/>
      </c>
      <c r="L633" t="str">
        <f t="shared" si="89"/>
        <v/>
      </c>
      <c r="M633" t="str">
        <f t="shared" si="90"/>
        <v/>
      </c>
      <c r="N633">
        <v>1.3234077750206736</v>
      </c>
      <c r="O633" t="s">
        <v>4485</v>
      </c>
      <c r="P633" s="200" t="s">
        <v>4485</v>
      </c>
      <c r="Q633" s="35">
        <v>45208</v>
      </c>
      <c r="R633" s="35">
        <v>45225</v>
      </c>
      <c r="S633" s="37">
        <v>39508.65</v>
      </c>
      <c r="U633" s="81" cm="1">
        <f t="array" ref="U633">INDEX($Q$466:$Q$918, ROWS($Q$466:$Q$918) - ROW() + ROW($Q$466))</f>
        <v>45014</v>
      </c>
      <c r="V633" s="3" cm="1">
        <f t="array" ref="V633">INDEX($R$466:$R$918, ROWS($R$466:$R$918) - ROW() + ROW($R$466))</f>
        <v>45014</v>
      </c>
      <c r="W633" s="78" cm="1">
        <f t="array" ref="W633">INDEX($S$466:$S$918, ROWS($S$466:$S$918) - ROW() + ROW($S$466))</f>
        <v>38095.85</v>
      </c>
      <c r="Y633">
        <f t="shared" si="91"/>
        <v>0.64488431842648897</v>
      </c>
      <c r="Z633">
        <f t="shared" si="85"/>
        <v>3</v>
      </c>
      <c r="AA633" t="str">
        <f t="shared" si="115"/>
        <v/>
      </c>
      <c r="AB633" t="str">
        <f t="shared" si="92"/>
        <v/>
      </c>
      <c r="AC633" t="str">
        <f t="shared" si="93"/>
        <v/>
      </c>
      <c r="AD633">
        <v>0.74599192644860457</v>
      </c>
      <c r="AE633" t="s">
        <v>4485</v>
      </c>
      <c r="AF633" s="200" t="s">
        <v>4485</v>
      </c>
      <c r="AG633" s="35">
        <v>45208</v>
      </c>
      <c r="AH633" s="35">
        <v>45225</v>
      </c>
      <c r="AI633" s="36">
        <v>235</v>
      </c>
      <c r="AK633" s="81" cm="1">
        <f t="array" ref="AK633">INDEX($AG$466:$AG$918, ROWS($AG$466:$AG$918) - ROW() + ROW($AG$466))</f>
        <v>45014</v>
      </c>
      <c r="AL633" s="3" cm="1">
        <f t="array" ref="AL633">INDEX($AH$466:$AH$918, ROWS($AH$466:$AH$918) - ROW() + ROW($AH$466))</f>
        <v>45014</v>
      </c>
      <c r="AM633" s="78" cm="1">
        <f t="array" ref="AM633">INDEX($AI$466:$AI$918, ROWS($AI$466:$AI$918) - ROW() + ROW($AI$466))</f>
        <v>174.1</v>
      </c>
      <c r="AO633">
        <f t="shared" si="94"/>
        <v>1.3682678311499239</v>
      </c>
      <c r="AP633">
        <f t="shared" si="86"/>
        <v>3</v>
      </c>
      <c r="AQ633" t="str">
        <f t="shared" si="116"/>
        <v/>
      </c>
      <c r="AR633" t="str">
        <f t="shared" si="95"/>
        <v/>
      </c>
      <c r="AS633" t="str">
        <f t="shared" si="96"/>
        <v/>
      </c>
      <c r="AT633">
        <v>-0.26483050847457623</v>
      </c>
      <c r="AU633" t="s">
        <v>4485</v>
      </c>
      <c r="AV633" s="200" t="s">
        <v>4485</v>
      </c>
      <c r="AW633" s="35">
        <v>45208</v>
      </c>
      <c r="AX633" s="35">
        <v>45225</v>
      </c>
      <c r="AY633" s="36">
        <v>136.30000000000001</v>
      </c>
      <c r="BA633" s="81" cm="1">
        <f t="array" ref="BA633">INDEX($AW$466:$AW$918, ROWS($AW$466:$AW$918) - ROW() + ROW($AW$466))</f>
        <v>45014</v>
      </c>
      <c r="BB633" s="3" cm="1">
        <f t="array" ref="BB633">INDEX($AX$466:$AX$918, ROWS($AX$466:$AX$918) - ROW() + ROW($AX$466))</f>
        <v>45014</v>
      </c>
      <c r="BC633" s="78" cm="1">
        <f t="array" ref="BC633">INDEX($AY$466:$AY$918, ROWS($AY$466:$AY$918) - ROW() + ROW($AY$466))</f>
        <v>91.3</v>
      </c>
      <c r="BE633">
        <f t="shared" si="97"/>
        <v>1.0514665190924215</v>
      </c>
      <c r="BF633">
        <f t="shared" si="87"/>
        <v>3</v>
      </c>
      <c r="BG633" t="str">
        <f t="shared" si="117"/>
        <v/>
      </c>
      <c r="BH633" t="str">
        <f t="shared" si="98"/>
        <v/>
      </c>
      <c r="BI633" t="str">
        <f t="shared" si="99"/>
        <v/>
      </c>
      <c r="BJ633">
        <v>3.9098206398586703</v>
      </c>
      <c r="BK633" t="s">
        <v>4485</v>
      </c>
      <c r="BL633" s="200" t="s">
        <v>4485</v>
      </c>
      <c r="BM633" s="212">
        <v>45208</v>
      </c>
      <c r="BN633" s="49">
        <v>45225</v>
      </c>
      <c r="BO633" s="50">
        <v>1278.55</v>
      </c>
      <c r="BQ633" s="81" cm="1">
        <f t="array" ref="BQ633">INDEX($AW$466:$AW$918, ROWS($AW$466:$AW$918) - ROW() + ROW($AW$466))</f>
        <v>45014</v>
      </c>
      <c r="BR633" s="3" cm="1">
        <f t="array" ref="BR633">INDEX($AX$466:$AX$918, ROWS($AX$466:$AX$918) - ROW() + ROW($AX$466))</f>
        <v>45014</v>
      </c>
      <c r="BS633" s="78" cm="1">
        <f t="array" ref="BS633">INDEX($BO$466:$BO$918, ROWS($BO$466:$BO$918) - ROW() + ROW($BO$466))</f>
        <v>1098.6500000000001</v>
      </c>
      <c r="BU633">
        <f t="shared" si="106"/>
        <v>0.42045610346877532</v>
      </c>
      <c r="BV633">
        <f t="shared" si="100"/>
        <v>3</v>
      </c>
      <c r="BW633" t="str">
        <f t="shared" si="118"/>
        <v/>
      </c>
      <c r="BX633" t="str">
        <f t="shared" si="101"/>
        <v/>
      </c>
      <c r="BY633" t="str">
        <f t="shared" si="107"/>
        <v/>
      </c>
      <c r="BZ633">
        <v>4.9722362443210617</v>
      </c>
      <c r="CA633" t="s">
        <v>4485</v>
      </c>
      <c r="CB633" s="200" t="s">
        <v>4485</v>
      </c>
      <c r="CC633" s="212">
        <v>45208</v>
      </c>
      <c r="CD633" s="49">
        <v>45225</v>
      </c>
      <c r="CE633" s="50">
        <v>2228.1999999999998</v>
      </c>
      <c r="CG633" s="81" cm="1">
        <f t="array" ref="CG633">INDEX($AW$466:$AW$918, ROWS($AW$466:$AW$918) - ROW() + ROW($AW$466))</f>
        <v>45014</v>
      </c>
      <c r="CH633" s="3" cm="1">
        <f t="array" ref="CH633">INDEX($AX$466:$AX$918, ROWS($AX$466:$AX$918) - ROW() + ROW($AX$466))</f>
        <v>45014</v>
      </c>
      <c r="CI633" s="78" cm="1">
        <f t="array" ref="CI633">INDEX($CE$466:$CE$918, ROWS($CE$466:$CE$918) - ROW() + ROW($CE$466))</f>
        <v>1984.65</v>
      </c>
      <c r="CK633">
        <f t="shared" si="113"/>
        <v>2.8209511967671763</v>
      </c>
      <c r="CL633">
        <f t="shared" si="102"/>
        <v>3</v>
      </c>
      <c r="CM633" t="str">
        <f t="shared" si="119"/>
        <v/>
      </c>
      <c r="CN633" t="str">
        <f t="shared" si="103"/>
        <v/>
      </c>
      <c r="CO633" t="str">
        <f t="shared" si="108"/>
        <v/>
      </c>
      <c r="CP633">
        <v>4.5733029711559263</v>
      </c>
      <c r="CQ633" t="s">
        <v>4485</v>
      </c>
      <c r="CR633" s="200" t="s">
        <v>4485</v>
      </c>
      <c r="CS633" s="212">
        <v>45208</v>
      </c>
      <c r="CT633" s="49">
        <v>45225</v>
      </c>
      <c r="CU633" s="53">
        <v>542.20000000000005</v>
      </c>
      <c r="CW633" s="81" cm="1">
        <f t="array" ref="CW633">INDEX($AW$466:$AW$918, ROWS($AW$466:$AW$918) - ROW() + ROW($AW$466))</f>
        <v>45014</v>
      </c>
      <c r="CX633" s="3" cm="1">
        <f t="array" ref="CX633">INDEX($AX$466:$AX$918, ROWS($AX$466:$AX$918) - ROW() + ROW($AX$466))</f>
        <v>45014</v>
      </c>
      <c r="CY633" s="78" cm="1">
        <f t="array" ref="CY633">INDEX($CU$466:$CU$918, ROWS($CU$466:$CU$918) - ROW() + ROW($CU$466))</f>
        <v>352.55</v>
      </c>
      <c r="DA633">
        <f t="shared" si="109"/>
        <v>1.1041009463722462</v>
      </c>
      <c r="DB633">
        <f t="shared" si="104"/>
        <v>3</v>
      </c>
      <c r="DC633" t="str">
        <f t="shared" si="120"/>
        <v/>
      </c>
      <c r="DD633" t="str">
        <f t="shared" si="122"/>
        <v/>
      </c>
      <c r="DE633" t="str">
        <f t="shared" si="123"/>
        <v/>
      </c>
      <c r="DF633">
        <v>1.1186003155026629</v>
      </c>
      <c r="DG633" t="s">
        <v>4485</v>
      </c>
      <c r="DH633" s="200" t="s">
        <v>4485</v>
      </c>
      <c r="DI633" s="212">
        <v>45208</v>
      </c>
      <c r="DJ633" s="49">
        <v>45225</v>
      </c>
      <c r="DK633" s="53">
        <v>341.25</v>
      </c>
      <c r="DM633" s="81" cm="1">
        <f t="array" ref="DM633">INDEX($AW$466:$AW$918, ROWS($AW$466:$AW$918) - ROW() + ROW($AW$466))</f>
        <v>45014</v>
      </c>
      <c r="DN633" s="3" cm="1">
        <f t="array" ref="DN633">INDEX($AX$466:$AX$918, ROWS($AX$466:$AX$918) - ROW() + ROW($AX$466))</f>
        <v>45014</v>
      </c>
      <c r="DO633" s="78" cm="1">
        <f t="array" ref="DO633">INDEX($DK$466:$DK$918, ROWS($DK$466:$DK$918) - ROW() + ROW($DK$466))</f>
        <v>339.95</v>
      </c>
      <c r="DQ633">
        <f t="shared" si="110"/>
        <v>-2.9407440082347518E-2</v>
      </c>
      <c r="DR633">
        <f t="shared" si="105"/>
        <v>3</v>
      </c>
      <c r="DS633" t="str">
        <f t="shared" si="121"/>
        <v/>
      </c>
      <c r="DT633" t="str">
        <f t="shared" si="111"/>
        <v/>
      </c>
      <c r="DU633" t="str">
        <f t="shared" si="112"/>
        <v/>
      </c>
      <c r="DV633">
        <v>2.1363371528452126</v>
      </c>
      <c r="DW633" t="s">
        <v>4485</v>
      </c>
      <c r="DX633" s="200" t="s">
        <v>4485</v>
      </c>
    </row>
    <row r="634" spans="1:128" ht="15.75" thickBot="1" x14ac:dyDescent="0.3">
      <c r="A634" s="42">
        <v>45205</v>
      </c>
      <c r="B634" s="35">
        <v>45225</v>
      </c>
      <c r="C634" s="36">
        <v>129.6</v>
      </c>
      <c r="E634" s="81" cm="1">
        <f t="array" ref="E634">INDEX($A$466:$A$918, ROWS($A$466:$A$918) - ROW() + ROW($A$466))</f>
        <v>45019</v>
      </c>
      <c r="F634" s="44" cm="1">
        <f t="array" ref="F634">INDEX($B$466:$B$918, ROWS($B$466:$B$918) - ROW() + ROW($B$466))</f>
        <v>45043</v>
      </c>
      <c r="G634" s="45" cm="1">
        <f t="array" ref="G634">INDEX($C$466:$C$918, ROWS($C$466:$C$918) - ROW() + ROW($C$466))</f>
        <v>128.94999999999999</v>
      </c>
      <c r="I634">
        <f t="shared" si="88"/>
        <v>5.2223582211342237</v>
      </c>
      <c r="J634">
        <f t="shared" si="84"/>
        <v>1</v>
      </c>
      <c r="K634" t="str">
        <f t="shared" si="114"/>
        <v/>
      </c>
      <c r="L634">
        <f t="shared" si="89"/>
        <v>45043</v>
      </c>
      <c r="M634">
        <f t="shared" si="90"/>
        <v>8.1426909654904946</v>
      </c>
      <c r="N634">
        <v>1.8673023440603849</v>
      </c>
      <c r="O634" t="s">
        <v>4485</v>
      </c>
      <c r="P634" s="200">
        <v>10.491419656786283</v>
      </c>
      <c r="Q634" s="35">
        <v>45205</v>
      </c>
      <c r="R634" s="35">
        <v>45225</v>
      </c>
      <c r="S634" s="37">
        <v>39557.9</v>
      </c>
      <c r="U634" s="81" cm="1">
        <f t="array" ref="U634">INDEX($Q$466:$Q$918, ROWS($Q$466:$Q$918) - ROW() + ROW($Q$466))</f>
        <v>45019</v>
      </c>
      <c r="V634" s="3" cm="1">
        <f t="array" ref="V634">INDEX($R$466:$R$918, ROWS($R$466:$R$918) - ROW() + ROW($R$466))</f>
        <v>45043</v>
      </c>
      <c r="W634" s="78" cm="1">
        <f t="array" ref="W634">INDEX($S$466:$S$918, ROWS($S$466:$S$918) - ROW() + ROW($S$466))</f>
        <v>38054.5</v>
      </c>
      <c r="Y634">
        <f t="shared" si="91"/>
        <v>-0.10854200654401608</v>
      </c>
      <c r="Z634">
        <f t="shared" si="85"/>
        <v>1</v>
      </c>
      <c r="AA634" t="str">
        <f t="shared" si="115"/>
        <v/>
      </c>
      <c r="AB634">
        <f t="shared" si="92"/>
        <v>45043</v>
      </c>
      <c r="AC634">
        <f t="shared" si="93"/>
        <v>7.202564742671691</v>
      </c>
      <c r="AD634">
        <v>-0.30089728335000621</v>
      </c>
      <c r="AE634" t="s">
        <v>4485</v>
      </c>
      <c r="AF634" s="200">
        <v>6.6988627718200133</v>
      </c>
      <c r="AG634" s="35">
        <v>45205</v>
      </c>
      <c r="AH634" s="35">
        <v>45225</v>
      </c>
      <c r="AI634" s="36">
        <v>236.3</v>
      </c>
      <c r="AK634" s="81" cm="1">
        <f t="array" ref="AK634">INDEX($AG$466:$AG$918, ROWS($AG$466:$AG$918) - ROW() + ROW($AG$466))</f>
        <v>45019</v>
      </c>
      <c r="AL634" s="3" cm="1">
        <f t="array" ref="AL634">INDEX($AH$466:$AH$918, ROWS($AH$466:$AH$918) - ROW() + ROW($AH$466))</f>
        <v>45043</v>
      </c>
      <c r="AM634" s="78" cm="1">
        <f t="array" ref="AM634">INDEX($AI$466:$AI$918, ROWS($AI$466:$AI$918) - ROW() + ROW($AI$466))</f>
        <v>178.5</v>
      </c>
      <c r="AO634">
        <f t="shared" si="94"/>
        <v>2.5272831705916174</v>
      </c>
      <c r="AP634">
        <f t="shared" si="86"/>
        <v>1</v>
      </c>
      <c r="AQ634" t="str">
        <f t="shared" si="116"/>
        <v/>
      </c>
      <c r="AR634">
        <f t="shared" si="95"/>
        <v>45043</v>
      </c>
      <c r="AS634">
        <f t="shared" si="96"/>
        <v>-4.2577030812324885</v>
      </c>
      <c r="AT634">
        <v>-5.3561863952862526E-2</v>
      </c>
      <c r="AU634" t="s">
        <v>4485</v>
      </c>
      <c r="AV634" s="200">
        <v>13.933547695605576</v>
      </c>
      <c r="AW634" s="35">
        <v>45205</v>
      </c>
      <c r="AX634" s="35">
        <v>45225</v>
      </c>
      <c r="AY634" s="36">
        <v>139.75</v>
      </c>
      <c r="BA634" s="81" cm="1">
        <f t="array" ref="BA634">INDEX($AW$466:$AW$918, ROWS($AW$466:$AW$918) - ROW() + ROW($AW$466))</f>
        <v>45019</v>
      </c>
      <c r="BB634" s="3" cm="1">
        <f t="array" ref="BB634">INDEX($AX$466:$AX$918, ROWS($AX$466:$AX$918) - ROW() + ROW($AX$466))</f>
        <v>45043</v>
      </c>
      <c r="BC634" s="78" cm="1">
        <f t="array" ref="BC634">INDEX($AY$466:$AY$918, ROWS($AY$466:$AY$918) - ROW() + ROW($AY$466))</f>
        <v>97.15</v>
      </c>
      <c r="BE634">
        <f t="shared" si="97"/>
        <v>6.407447973713043</v>
      </c>
      <c r="BF634">
        <f t="shared" si="87"/>
        <v>1</v>
      </c>
      <c r="BG634" t="str">
        <f t="shared" si="117"/>
        <v/>
      </c>
      <c r="BH634">
        <f t="shared" si="98"/>
        <v>45043</v>
      </c>
      <c r="BI634">
        <f t="shared" si="99"/>
        <v>4.2202779207411112</v>
      </c>
      <c r="BJ634">
        <v>3.5400159918586938</v>
      </c>
      <c r="BK634" t="s">
        <v>4485</v>
      </c>
      <c r="BL634" s="200">
        <v>16.747402415051948</v>
      </c>
      <c r="BM634" s="212">
        <v>45205</v>
      </c>
      <c r="BN634" s="49">
        <v>45225</v>
      </c>
      <c r="BO634" s="50">
        <v>1286.4000000000001</v>
      </c>
      <c r="BQ634" s="81" cm="1">
        <f t="array" ref="BQ634">INDEX($AW$466:$AW$918, ROWS($AW$466:$AW$918) - ROW() + ROW($AW$466))</f>
        <v>45019</v>
      </c>
      <c r="BR634" s="3" cm="1">
        <f t="array" ref="BR634">INDEX($AX$466:$AX$918, ROWS($AX$466:$AX$918) - ROW() + ROW($AX$466))</f>
        <v>45043</v>
      </c>
      <c r="BS634" s="78" cm="1">
        <f t="array" ref="BS634">INDEX($BO$466:$BO$918, ROWS($BO$466:$BO$918) - ROW() + ROW($BO$466))</f>
        <v>1111.3</v>
      </c>
      <c r="BU634">
        <f t="shared" si="106"/>
        <v>1.1514130978928561</v>
      </c>
      <c r="BV634">
        <f t="shared" si="100"/>
        <v>1</v>
      </c>
      <c r="BW634" t="str">
        <f t="shared" si="118"/>
        <v/>
      </c>
      <c r="BX634">
        <f t="shared" si="101"/>
        <v>45043</v>
      </c>
      <c r="BY634">
        <f t="shared" si="107"/>
        <v>2.5960586700261024</v>
      </c>
      <c r="BZ634">
        <v>-2.5356080763812696</v>
      </c>
      <c r="CA634" t="s">
        <v>4485</v>
      </c>
      <c r="CB634" s="200">
        <v>-3.629356030191111</v>
      </c>
      <c r="CC634" s="212">
        <v>45205</v>
      </c>
      <c r="CD634" s="49">
        <v>45225</v>
      </c>
      <c r="CE634" s="50">
        <v>2232.8000000000002</v>
      </c>
      <c r="CG634" s="81" cm="1">
        <f t="array" ref="CG634">INDEX($AW$466:$AW$918, ROWS($AW$466:$AW$918) - ROW() + ROW($AW$466))</f>
        <v>45019</v>
      </c>
      <c r="CH634" s="3" cm="1">
        <f t="array" ref="CH634">INDEX($AX$466:$AX$918, ROWS($AX$466:$AX$918) - ROW() + ROW($AX$466))</f>
        <v>45043</v>
      </c>
      <c r="CI634" s="78" cm="1">
        <f t="array" ref="CI634">INDEX($CE$466:$CE$918, ROWS($CE$466:$CE$918) - ROW() + ROW($CE$466))</f>
        <v>1992.9</v>
      </c>
      <c r="CK634">
        <f t="shared" si="113"/>
        <v>0.41569042400423251</v>
      </c>
      <c r="CL634">
        <f t="shared" si="102"/>
        <v>1</v>
      </c>
      <c r="CM634" t="str">
        <f t="shared" si="119"/>
        <v/>
      </c>
      <c r="CN634">
        <f t="shared" si="103"/>
        <v>45043</v>
      </c>
      <c r="CO634">
        <f t="shared" si="108"/>
        <v>0.74012745245621847</v>
      </c>
      <c r="CP634">
        <v>0.22608916550235211</v>
      </c>
      <c r="CQ634" t="s">
        <v>4485</v>
      </c>
      <c r="CR634" s="200">
        <v>1.1912607086733917</v>
      </c>
      <c r="CS634" s="212">
        <v>45205</v>
      </c>
      <c r="CT634" s="49">
        <v>45225</v>
      </c>
      <c r="CU634" s="53">
        <v>549.85</v>
      </c>
      <c r="CW634" s="81" cm="1">
        <f t="array" ref="CW634">INDEX($AW$466:$AW$918, ROWS($AW$466:$AW$918) - ROW() + ROW($AW$466))</f>
        <v>45019</v>
      </c>
      <c r="CX634" s="3" cm="1">
        <f t="array" ref="CX634">INDEX($AX$466:$AX$918, ROWS($AX$466:$AX$918) - ROW() + ROW($AX$466))</f>
        <v>45043</v>
      </c>
      <c r="CY634" s="78" cm="1">
        <f t="array" ref="CY634">INDEX($CU$466:$CU$918, ROWS($CU$466:$CU$918) - ROW() + ROW($CU$466))</f>
        <v>363.35</v>
      </c>
      <c r="DA634">
        <f t="shared" si="109"/>
        <v>3.0633952630832537</v>
      </c>
      <c r="DB634">
        <f t="shared" si="104"/>
        <v>1</v>
      </c>
      <c r="DC634" t="str">
        <f t="shared" si="120"/>
        <v/>
      </c>
      <c r="DD634">
        <f t="shared" si="122"/>
        <v>45043</v>
      </c>
      <c r="DE634">
        <f t="shared" si="123"/>
        <v>16.031374707582223</v>
      </c>
      <c r="DF634">
        <v>1.3596860106532165</v>
      </c>
      <c r="DG634" t="s">
        <v>4485</v>
      </c>
      <c r="DH634" s="200">
        <v>17.881344212418739</v>
      </c>
      <c r="DI634" s="212">
        <v>45205</v>
      </c>
      <c r="DJ634" s="49">
        <v>45225</v>
      </c>
      <c r="DK634" s="53">
        <v>348.05</v>
      </c>
      <c r="DM634" s="81" cm="1">
        <f t="array" ref="DM634">INDEX($AW$466:$AW$918, ROWS($AW$466:$AW$918) - ROW() + ROW($AW$466))</f>
        <v>45019</v>
      </c>
      <c r="DN634" s="3" cm="1">
        <f t="array" ref="DN634">INDEX($AX$466:$AX$918, ROWS($AX$466:$AX$918) - ROW() + ROW($AX$466))</f>
        <v>45043</v>
      </c>
      <c r="DO634" s="78" cm="1">
        <f t="array" ref="DO634">INDEX($DK$466:$DK$918, ROWS($DK$466:$DK$918) - ROW() + ROW($DK$466))</f>
        <v>331.55</v>
      </c>
      <c r="DQ634">
        <f t="shared" si="110"/>
        <v>-2.4709516105309541</v>
      </c>
      <c r="DR634">
        <f t="shared" si="105"/>
        <v>1</v>
      </c>
      <c r="DS634" t="str">
        <f t="shared" si="121"/>
        <v/>
      </c>
      <c r="DT634">
        <f t="shared" si="111"/>
        <v>45043</v>
      </c>
      <c r="DU634">
        <f t="shared" si="112"/>
        <v>7.04267832906047</v>
      </c>
      <c r="DV634">
        <v>3.0995430160937745</v>
      </c>
      <c r="DW634" t="s">
        <v>4485</v>
      </c>
      <c r="DX634" s="200">
        <v>-1.772981306610133</v>
      </c>
    </row>
    <row r="635" spans="1:128" ht="15.75" thickBot="1" x14ac:dyDescent="0.3">
      <c r="A635" s="42">
        <v>45204</v>
      </c>
      <c r="B635" s="35">
        <v>45225</v>
      </c>
      <c r="C635" s="36">
        <v>125.75</v>
      </c>
      <c r="E635" s="81" cm="1">
        <f t="array" ref="E635">INDEX($A$466:$A$918, ROWS($A$466:$A$918) - ROW() + ROW($A$466))</f>
        <v>45021</v>
      </c>
      <c r="F635" s="44" cm="1">
        <f t="array" ref="F635">INDEX($B$466:$B$918, ROWS($B$466:$B$918) - ROW() + ROW($B$466))</f>
        <v>45043</v>
      </c>
      <c r="G635" s="45" cm="1">
        <f t="array" ref="G635">INDEX($C$466:$C$918, ROWS($C$466:$C$918) - ROW() + ROW($C$466))</f>
        <v>125.8</v>
      </c>
      <c r="I635">
        <f t="shared" si="88"/>
        <v>-2.4428072896471438</v>
      </c>
      <c r="J635">
        <f t="shared" si="84"/>
        <v>3</v>
      </c>
      <c r="K635" t="str">
        <f t="shared" si="114"/>
        <v/>
      </c>
      <c r="L635" t="str">
        <f t="shared" si="89"/>
        <v/>
      </c>
      <c r="M635" t="str">
        <f t="shared" si="90"/>
        <v/>
      </c>
      <c r="N635">
        <v>-2.496099843993751</v>
      </c>
      <c r="O635" t="s">
        <v>4485</v>
      </c>
      <c r="P635" s="200" t="s">
        <v>4485</v>
      </c>
      <c r="Q635" s="35">
        <v>45204</v>
      </c>
      <c r="R635" s="35">
        <v>45225</v>
      </c>
      <c r="S635" s="37">
        <v>39256.400000000001</v>
      </c>
      <c r="U635" s="81" cm="1">
        <f t="array" ref="U635">INDEX($Q$466:$Q$918, ROWS($Q$466:$Q$918) - ROW() + ROW($Q$466))</f>
        <v>45021</v>
      </c>
      <c r="V635" s="3" cm="1">
        <f t="array" ref="V635">INDEX($R$466:$R$918, ROWS($R$466:$R$918) - ROW() + ROW($R$466))</f>
        <v>45043</v>
      </c>
      <c r="W635" s="78" cm="1">
        <f t="array" ref="W635">INDEX($S$466:$S$918, ROWS($S$466:$S$918) - ROW() + ROW($S$466))</f>
        <v>37543.050000000003</v>
      </c>
      <c r="Y635">
        <f t="shared" si="91"/>
        <v>-1.3439934830309086</v>
      </c>
      <c r="Z635">
        <f t="shared" si="85"/>
        <v>3</v>
      </c>
      <c r="AA635" t="str">
        <f t="shared" si="115"/>
        <v/>
      </c>
      <c r="AB635" t="str">
        <f t="shared" si="92"/>
        <v/>
      </c>
      <c r="AC635" t="str">
        <f t="shared" si="93"/>
        <v/>
      </c>
      <c r="AD635">
        <v>-1.0999159813968298</v>
      </c>
      <c r="AE635" t="s">
        <v>4485</v>
      </c>
      <c r="AF635" s="200" t="s">
        <v>4485</v>
      </c>
      <c r="AG635" s="35">
        <v>45204</v>
      </c>
      <c r="AH635" s="35">
        <v>45225</v>
      </c>
      <c r="AI635" s="36">
        <v>235.05</v>
      </c>
      <c r="AK635" s="81" cm="1">
        <f t="array" ref="AK635">INDEX($AG$466:$AG$918, ROWS($AG$466:$AG$918) - ROW() + ROW($AG$466))</f>
        <v>45021</v>
      </c>
      <c r="AL635" s="3" cm="1">
        <f t="array" ref="AL635">INDEX($AH$466:$AH$918, ROWS($AH$466:$AH$918) - ROW() + ROW($AH$466))</f>
        <v>45043</v>
      </c>
      <c r="AM635" s="78" cm="1">
        <f t="array" ref="AM635">INDEX($AI$466:$AI$918, ROWS($AI$466:$AI$918) - ROW() + ROW($AI$466))</f>
        <v>177.05</v>
      </c>
      <c r="AO635">
        <f t="shared" si="94"/>
        <v>-0.81232492997198247</v>
      </c>
      <c r="AP635">
        <f t="shared" si="86"/>
        <v>3</v>
      </c>
      <c r="AQ635" t="str">
        <f t="shared" si="116"/>
        <v/>
      </c>
      <c r="AR635" t="str">
        <f t="shared" si="95"/>
        <v/>
      </c>
      <c r="AS635" t="str">
        <f t="shared" si="96"/>
        <v/>
      </c>
      <c r="AT635">
        <v>6.9667738478027879</v>
      </c>
      <c r="AU635" t="s">
        <v>4485</v>
      </c>
      <c r="AV635" s="200" t="s">
        <v>4485</v>
      </c>
      <c r="AW635" s="35">
        <v>45204</v>
      </c>
      <c r="AX635" s="35">
        <v>45225</v>
      </c>
      <c r="AY635" s="36">
        <v>139.69999999999999</v>
      </c>
      <c r="BA635" s="81" cm="1">
        <f t="array" ref="BA635">INDEX($AW$466:$AW$918, ROWS($AW$466:$AW$918) - ROW() + ROW($AW$466))</f>
        <v>45021</v>
      </c>
      <c r="BB635" s="3" cm="1">
        <f t="array" ref="BB635">INDEX($AX$466:$AX$918, ROWS($AX$466:$AX$918) - ROW() + ROW($AX$466))</f>
        <v>45043</v>
      </c>
      <c r="BC635" s="78" cm="1">
        <f t="array" ref="BC635">INDEX($AY$466:$AY$918, ROWS($AY$466:$AY$918) - ROW() + ROW($AY$466))</f>
        <v>98.75</v>
      </c>
      <c r="BE635">
        <f t="shared" si="97"/>
        <v>1.646937725167261</v>
      </c>
      <c r="BF635">
        <f t="shared" si="87"/>
        <v>3</v>
      </c>
      <c r="BG635" t="str">
        <f t="shared" si="117"/>
        <v/>
      </c>
      <c r="BH635" t="str">
        <f t="shared" si="98"/>
        <v/>
      </c>
      <c r="BI635" t="str">
        <f t="shared" si="99"/>
        <v/>
      </c>
      <c r="BJ635">
        <v>1.7200224655995504</v>
      </c>
      <c r="BK635" t="s">
        <v>4485</v>
      </c>
      <c r="BL635" s="200" t="s">
        <v>4485</v>
      </c>
      <c r="BM635" s="212">
        <v>45204</v>
      </c>
      <c r="BN635" s="49">
        <v>45225</v>
      </c>
      <c r="BO635" s="50">
        <v>1278</v>
      </c>
      <c r="BQ635" s="81" cm="1">
        <f t="array" ref="BQ635">INDEX($AW$466:$AW$918, ROWS($AW$466:$AW$918) - ROW() + ROW($AW$466))</f>
        <v>45021</v>
      </c>
      <c r="BR635" s="3" cm="1">
        <f t="array" ref="BR635">INDEX($AX$466:$AX$918, ROWS($AX$466:$AX$918) - ROW() + ROW($AX$466))</f>
        <v>45043</v>
      </c>
      <c r="BS635" s="78" cm="1">
        <f t="array" ref="BS635">INDEX($BO$466:$BO$918, ROWS($BO$466:$BO$918) - ROW() + ROW($BO$466))</f>
        <v>1112.3499999999999</v>
      </c>
      <c r="BU635">
        <f t="shared" si="106"/>
        <v>9.4483937730581724E-2</v>
      </c>
      <c r="BV635">
        <f t="shared" si="100"/>
        <v>3</v>
      </c>
      <c r="BW635" t="str">
        <f t="shared" si="118"/>
        <v/>
      </c>
      <c r="BX635" t="str">
        <f t="shared" si="101"/>
        <v/>
      </c>
      <c r="BY635" t="str">
        <f t="shared" si="107"/>
        <v/>
      </c>
      <c r="BZ635">
        <v>-3.4687650554038898</v>
      </c>
      <c r="CA635" t="s">
        <v>4485</v>
      </c>
      <c r="CB635" s="200" t="s">
        <v>4485</v>
      </c>
      <c r="CC635" s="212">
        <v>45204</v>
      </c>
      <c r="CD635" s="49">
        <v>45225</v>
      </c>
      <c r="CE635" s="50">
        <v>2269.6</v>
      </c>
      <c r="CG635" s="81" cm="1">
        <f t="array" ref="CG635">INDEX($AW$466:$AW$918, ROWS($AW$466:$AW$918) - ROW() + ROW($AW$466))</f>
        <v>45021</v>
      </c>
      <c r="CH635" s="3" cm="1">
        <f t="array" ref="CH635">INDEX($AX$466:$AX$918, ROWS($AX$466:$AX$918) - ROW() + ROW($AX$466))</f>
        <v>45043</v>
      </c>
      <c r="CI635" s="78" cm="1">
        <f t="array" ref="CI635">INDEX($CE$466:$CE$918, ROWS($CE$466:$CE$918) - ROW() + ROW($CE$466))</f>
        <v>2009.85</v>
      </c>
      <c r="CK635">
        <f t="shared" si="113"/>
        <v>0.85051934367001947</v>
      </c>
      <c r="CL635">
        <f t="shared" si="102"/>
        <v>3</v>
      </c>
      <c r="CM635" t="str">
        <f t="shared" si="119"/>
        <v/>
      </c>
      <c r="CN635" t="str">
        <f t="shared" si="103"/>
        <v/>
      </c>
      <c r="CO635" t="str">
        <f t="shared" si="108"/>
        <v/>
      </c>
      <c r="CP635">
        <v>0.33963603183454377</v>
      </c>
      <c r="CQ635" t="s">
        <v>4485</v>
      </c>
      <c r="CR635" s="200" t="s">
        <v>4485</v>
      </c>
      <c r="CS635" s="212">
        <v>45204</v>
      </c>
      <c r="CT635" s="49">
        <v>45225</v>
      </c>
      <c r="CU635" s="53">
        <v>527.65</v>
      </c>
      <c r="CW635" s="81" cm="1">
        <f t="array" ref="CW635">INDEX($AW$466:$AW$918, ROWS($AW$466:$AW$918) - ROW() + ROW($AW$466))</f>
        <v>45021</v>
      </c>
      <c r="CX635" s="3" cm="1">
        <f t="array" ref="CX635">INDEX($AX$466:$AX$918, ROWS($AX$466:$AX$918) - ROW() + ROW($AX$466))</f>
        <v>45043</v>
      </c>
      <c r="CY635" s="78" cm="1">
        <f t="array" ref="CY635">INDEX($CU$466:$CU$918, ROWS($CU$466:$CU$918) - ROW() + ROW($CU$466))</f>
        <v>368.45</v>
      </c>
      <c r="DA635">
        <f t="shared" si="109"/>
        <v>1.4036053392046142</v>
      </c>
      <c r="DB635">
        <f t="shared" si="104"/>
        <v>3</v>
      </c>
      <c r="DC635" t="str">
        <f t="shared" si="120"/>
        <v/>
      </c>
      <c r="DD635" t="str">
        <f t="shared" si="122"/>
        <v/>
      </c>
      <c r="DE635" t="str">
        <f t="shared" si="123"/>
        <v/>
      </c>
      <c r="DF635">
        <v>1.5212280459134282</v>
      </c>
      <c r="DG635" t="s">
        <v>4485</v>
      </c>
      <c r="DH635" s="200" t="s">
        <v>4485</v>
      </c>
      <c r="DI635" s="212">
        <v>45204</v>
      </c>
      <c r="DJ635" s="49">
        <v>45225</v>
      </c>
      <c r="DK635" s="53">
        <v>346.15</v>
      </c>
      <c r="DM635" s="81" cm="1">
        <f t="array" ref="DM635">INDEX($AW$466:$AW$918, ROWS($AW$466:$AW$918) - ROW() + ROW($AW$466))</f>
        <v>45021</v>
      </c>
      <c r="DN635" s="3" cm="1">
        <f t="array" ref="DN635">INDEX($AX$466:$AX$918, ROWS($AX$466:$AX$918) - ROW() + ROW($AX$466))</f>
        <v>45043</v>
      </c>
      <c r="DO635" s="78" cm="1">
        <f t="array" ref="DO635">INDEX($DK$466:$DK$918, ROWS($DK$466:$DK$918) - ROW() + ROW($DK$466))</f>
        <v>330.25</v>
      </c>
      <c r="DQ635">
        <f t="shared" si="110"/>
        <v>-0.39209772281707478</v>
      </c>
      <c r="DR635">
        <f t="shared" si="105"/>
        <v>3</v>
      </c>
      <c r="DS635" t="str">
        <f t="shared" si="121"/>
        <v/>
      </c>
      <c r="DT635" t="str">
        <f t="shared" si="111"/>
        <v/>
      </c>
      <c r="DU635" t="str">
        <f t="shared" si="112"/>
        <v/>
      </c>
      <c r="DV635">
        <v>0.92503372518791072</v>
      </c>
      <c r="DW635" t="s">
        <v>4485</v>
      </c>
      <c r="DX635" s="200" t="s">
        <v>4485</v>
      </c>
    </row>
    <row r="636" spans="1:128" ht="15.75" thickBot="1" x14ac:dyDescent="0.3">
      <c r="A636" s="42">
        <v>45203</v>
      </c>
      <c r="B636" s="35">
        <v>45225</v>
      </c>
      <c r="C636" s="36">
        <v>125.6</v>
      </c>
      <c r="E636" s="81" cm="1">
        <f t="array" ref="E636">INDEX($A$466:$A$918, ROWS($A$466:$A$918) - ROW() + ROW($A$466))</f>
        <v>45022</v>
      </c>
      <c r="F636" s="44" cm="1">
        <f t="array" ref="F636">INDEX($B$466:$B$918, ROWS($B$466:$B$918) - ROW() + ROW($B$466))</f>
        <v>45043</v>
      </c>
      <c r="G636" s="45" cm="1">
        <f t="array" ref="G636">INDEX($C$466:$C$918, ROWS($C$466:$C$918) - ROW() + ROW($C$466))</f>
        <v>125.65</v>
      </c>
      <c r="I636">
        <f t="shared" si="88"/>
        <v>-0.11923688394275953</v>
      </c>
      <c r="J636">
        <f t="shared" si="84"/>
        <v>4</v>
      </c>
      <c r="K636">
        <f t="shared" si="114"/>
        <v>0.96424266773804967</v>
      </c>
      <c r="L636" t="str">
        <f t="shared" si="89"/>
        <v/>
      </c>
      <c r="M636" t="str">
        <f t="shared" si="90"/>
        <v/>
      </c>
      <c r="N636">
        <v>-3.9999999999997725E-2</v>
      </c>
      <c r="O636">
        <v>3.3498759305210895</v>
      </c>
      <c r="P636" s="200" t="s">
        <v>4485</v>
      </c>
      <c r="Q636" s="35">
        <v>45203</v>
      </c>
      <c r="R636" s="35">
        <v>45225</v>
      </c>
      <c r="S636" s="37">
        <v>39418.050000000003</v>
      </c>
      <c r="U636" s="81" cm="1">
        <f t="array" ref="U636">INDEX($Q$466:$Q$918, ROWS($Q$466:$Q$918) - ROW() + ROW($Q$466))</f>
        <v>45022</v>
      </c>
      <c r="V636" s="3" cm="1">
        <f t="array" ref="V636">INDEX($R$466:$R$918, ROWS($R$466:$R$918) - ROW() + ROW($R$466))</f>
        <v>45043</v>
      </c>
      <c r="W636" s="78" cm="1">
        <f t="array" ref="W636">INDEX($S$466:$S$918, ROWS($S$466:$S$918) - ROW() + ROW($S$466))</f>
        <v>36594.300000000003</v>
      </c>
      <c r="Y636">
        <f t="shared" si="91"/>
        <v>-2.5270988904737357</v>
      </c>
      <c r="Z636">
        <f t="shared" si="85"/>
        <v>4</v>
      </c>
      <c r="AA636">
        <f t="shared" si="115"/>
        <v>-2.4178021919415404</v>
      </c>
      <c r="AB636" t="str">
        <f t="shared" si="92"/>
        <v/>
      </c>
      <c r="AC636" t="str">
        <f t="shared" si="93"/>
        <v/>
      </c>
      <c r="AD636">
        <v>-2.4374157159064076</v>
      </c>
      <c r="AE636">
        <v>-3.7649300657312188</v>
      </c>
      <c r="AF636" s="200" t="s">
        <v>4485</v>
      </c>
      <c r="AG636" s="35">
        <v>45203</v>
      </c>
      <c r="AH636" s="35">
        <v>45225</v>
      </c>
      <c r="AI636" s="36">
        <v>236.25</v>
      </c>
      <c r="AK636" s="81" cm="1">
        <f t="array" ref="AK636">INDEX($AG$466:$AG$918, ROWS($AG$466:$AG$918) - ROW() + ROW($AG$466))</f>
        <v>45022</v>
      </c>
      <c r="AL636" s="3" cm="1">
        <f t="array" ref="AL636">INDEX($AH$466:$AH$918, ROWS($AH$466:$AH$918) - ROW() + ROW($AH$466))</f>
        <v>45043</v>
      </c>
      <c r="AM636" s="78" cm="1">
        <f t="array" ref="AM636">INDEX($AI$466:$AI$918, ROWS($AI$466:$AI$918) - ROW() + ROW($AI$466))</f>
        <v>176.15</v>
      </c>
      <c r="AO636">
        <f t="shared" si="94"/>
        <v>-0.50833097994917009</v>
      </c>
      <c r="AP636">
        <f t="shared" si="86"/>
        <v>4</v>
      </c>
      <c r="AQ636">
        <f t="shared" si="116"/>
        <v>2.741324001166531</v>
      </c>
      <c r="AR636" t="str">
        <f t="shared" si="95"/>
        <v/>
      </c>
      <c r="AS636" t="str">
        <f t="shared" si="96"/>
        <v/>
      </c>
      <c r="AT636">
        <v>1.4529058116232494</v>
      </c>
      <c r="AU636">
        <v>7.256355932203383</v>
      </c>
      <c r="AV636" s="200" t="s">
        <v>4485</v>
      </c>
      <c r="AW636" s="35">
        <v>45203</v>
      </c>
      <c r="AX636" s="35">
        <v>45225</v>
      </c>
      <c r="AY636" s="36">
        <v>139.15</v>
      </c>
      <c r="BA636" s="81" cm="1">
        <f t="array" ref="BA636">INDEX($AW$466:$AW$918, ROWS($AW$466:$AW$918) - ROW() + ROW($AW$466))</f>
        <v>45022</v>
      </c>
      <c r="BB636" s="3" cm="1">
        <f t="array" ref="BB636">INDEX($AX$466:$AX$918, ROWS($AX$466:$AX$918) - ROW() + ROW($AX$466))</f>
        <v>45043</v>
      </c>
      <c r="BC636" s="78" cm="1">
        <f t="array" ref="BC636">INDEX($AY$466:$AY$918, ROWS($AY$466:$AY$918) - ROW() + ROW($AY$466))</f>
        <v>99.2</v>
      </c>
      <c r="BE636">
        <f t="shared" si="97"/>
        <v>0.45569620253164844</v>
      </c>
      <c r="BF636">
        <f t="shared" si="87"/>
        <v>4</v>
      </c>
      <c r="BG636">
        <f t="shared" si="117"/>
        <v>7.7090119435396414</v>
      </c>
      <c r="BH636" t="str">
        <f t="shared" si="98"/>
        <v/>
      </c>
      <c r="BI636" t="str">
        <f t="shared" si="99"/>
        <v/>
      </c>
      <c r="BJ636">
        <v>-0.81096003865001021</v>
      </c>
      <c r="BK636">
        <v>10.392902408111549</v>
      </c>
      <c r="BL636" s="200" t="s">
        <v>4485</v>
      </c>
      <c r="BM636" s="212">
        <v>45203</v>
      </c>
      <c r="BN636" s="49">
        <v>45225</v>
      </c>
      <c r="BO636" s="50">
        <v>1277.3</v>
      </c>
      <c r="BQ636" s="81" cm="1">
        <f t="array" ref="BQ636">INDEX($AW$466:$AW$918, ROWS($AW$466:$AW$918) - ROW() + ROW($AW$466))</f>
        <v>45022</v>
      </c>
      <c r="BR636" s="3" cm="1">
        <f t="array" ref="BR636">INDEX($AX$466:$AX$918, ROWS($AX$466:$AX$918) - ROW() + ROW($AX$466))</f>
        <v>45043</v>
      </c>
      <c r="BS636" s="78" cm="1">
        <f t="array" ref="BS636">INDEX($BO$466:$BO$918, ROWS($BO$466:$BO$918) - ROW() + ROW($BO$466))</f>
        <v>1122.5999999999999</v>
      </c>
      <c r="BU636">
        <f t="shared" si="106"/>
        <v>0.92147255809772111</v>
      </c>
      <c r="BV636">
        <f t="shared" si="100"/>
        <v>4</v>
      </c>
      <c r="BW636">
        <f t="shared" si="118"/>
        <v>1.855464319738676</v>
      </c>
      <c r="BX636" t="str">
        <f t="shared" si="101"/>
        <v/>
      </c>
      <c r="BY636" t="str">
        <f t="shared" si="107"/>
        <v/>
      </c>
      <c r="BZ636">
        <v>-1.2643486940608921</v>
      </c>
      <c r="CA636">
        <v>-0.13461214874641672</v>
      </c>
      <c r="CB636" s="200" t="s">
        <v>4485</v>
      </c>
      <c r="CC636" s="212">
        <v>45203</v>
      </c>
      <c r="CD636" s="49">
        <v>45225</v>
      </c>
      <c r="CE636" s="50">
        <v>2316.85</v>
      </c>
      <c r="CG636" s="81" cm="1">
        <f t="array" ref="CG636">INDEX($AW$466:$AW$918, ROWS($AW$466:$AW$918) - ROW() + ROW($AW$466))</f>
        <v>45022</v>
      </c>
      <c r="CH636" s="3" cm="1">
        <f t="array" ref="CH636">INDEX($AX$466:$AX$918, ROWS($AX$466:$AX$918) - ROW() + ROW($AX$466))</f>
        <v>45043</v>
      </c>
      <c r="CI636" s="78" cm="1">
        <f t="array" ref="CI636">INDEX($CE$466:$CE$918, ROWS($CE$466:$CE$918) - ROW() + ROW($CE$466))</f>
        <v>1994.2</v>
      </c>
      <c r="CK636">
        <f t="shared" si="113"/>
        <v>-0.77866507450804112</v>
      </c>
      <c r="CL636">
        <f t="shared" si="102"/>
        <v>4</v>
      </c>
      <c r="CM636">
        <f t="shared" si="119"/>
        <v>7.7916813059106564</v>
      </c>
      <c r="CN636" t="str">
        <f t="shared" si="103"/>
        <v/>
      </c>
      <c r="CO636" t="str">
        <f t="shared" si="108"/>
        <v/>
      </c>
      <c r="CP636">
        <v>1.0078811761139645</v>
      </c>
      <c r="CQ636">
        <v>8.4011060507482007</v>
      </c>
      <c r="CR636" s="200" t="s">
        <v>4485</v>
      </c>
      <c r="CS636" s="212">
        <v>45203</v>
      </c>
      <c r="CT636" s="49">
        <v>45225</v>
      </c>
      <c r="CU636" s="53">
        <v>528.29999999999995</v>
      </c>
      <c r="CW636" s="81" cm="1">
        <f t="array" ref="CW636">INDEX($AW$466:$AW$918, ROWS($AW$466:$AW$918) - ROW() + ROW($AW$466))</f>
        <v>45022</v>
      </c>
      <c r="CX636" s="3" cm="1">
        <f t="array" ref="CX636">INDEX($AX$466:$AX$918, ROWS($AX$466:$AX$918) - ROW() + ROW($AX$466))</f>
        <v>45043</v>
      </c>
      <c r="CY636" s="78" cm="1">
        <f t="array" ref="CY636">INDEX($CU$466:$CU$918, ROWS($CU$466:$CU$918) - ROW() + ROW($CU$466))</f>
        <v>383.85</v>
      </c>
      <c r="DA636">
        <f t="shared" si="109"/>
        <v>4.1796715972316552</v>
      </c>
      <c r="DB636">
        <f t="shared" si="104"/>
        <v>4</v>
      </c>
      <c r="DC636">
        <f t="shared" si="120"/>
        <v>9.6244466657147072</v>
      </c>
      <c r="DD636" t="str">
        <f t="shared" si="122"/>
        <v/>
      </c>
      <c r="DE636" t="str">
        <f t="shared" si="123"/>
        <v/>
      </c>
      <c r="DF636">
        <v>4.3182127775507331</v>
      </c>
      <c r="DG636">
        <v>9.8236053348630428</v>
      </c>
      <c r="DH636" s="200" t="s">
        <v>4485</v>
      </c>
      <c r="DI636" s="212">
        <v>45203</v>
      </c>
      <c r="DJ636" s="49">
        <v>45225</v>
      </c>
      <c r="DK636" s="53">
        <v>343</v>
      </c>
      <c r="DM636" s="81" cm="1">
        <f t="array" ref="DM636">INDEX($AW$466:$AW$918, ROWS($AW$466:$AW$918) - ROW() + ROW($AW$466))</f>
        <v>45022</v>
      </c>
      <c r="DN636" s="3" cm="1">
        <f t="array" ref="DN636">INDEX($AX$466:$AX$918, ROWS($AX$466:$AX$918) - ROW() + ROW($AX$466))</f>
        <v>45043</v>
      </c>
      <c r="DO636" s="78" cm="1">
        <f t="array" ref="DO636">INDEX($DK$466:$DK$918, ROWS($DK$466:$DK$918) - ROW() + ROW($DK$466))</f>
        <v>333.85</v>
      </c>
      <c r="DQ636">
        <f t="shared" si="110"/>
        <v>1.0900832702498178</v>
      </c>
      <c r="DR636">
        <f t="shared" si="105"/>
        <v>4</v>
      </c>
      <c r="DS636">
        <f t="shared" si="121"/>
        <v>-3.3719247467438427</v>
      </c>
      <c r="DT636" t="str">
        <f t="shared" si="111"/>
        <v/>
      </c>
      <c r="DU636" t="str">
        <f t="shared" si="112"/>
        <v/>
      </c>
      <c r="DV636">
        <v>-2.7305709375596843</v>
      </c>
      <c r="DW636">
        <v>-1.0681685764226063</v>
      </c>
      <c r="DX636" s="200" t="s">
        <v>4485</v>
      </c>
    </row>
    <row r="637" spans="1:128" ht="15.75" thickBot="1" x14ac:dyDescent="0.3">
      <c r="A637" s="42">
        <v>45202</v>
      </c>
      <c r="B637" s="35">
        <v>45225</v>
      </c>
      <c r="C637" s="36">
        <v>127.05</v>
      </c>
      <c r="E637" s="81" cm="1">
        <f t="array" ref="E637">INDEX($A$466:$A$918, ROWS($A$466:$A$918) - ROW() + ROW($A$466))</f>
        <v>45026</v>
      </c>
      <c r="F637" s="44" cm="1">
        <f t="array" ref="F637">INDEX($B$466:$B$918, ROWS($B$466:$B$918) - ROW() + ROW($B$466))</f>
        <v>45043</v>
      </c>
      <c r="G637" s="45" cm="1">
        <f t="array" ref="G637">INDEX($C$466:$C$918, ROWS($C$466:$C$918) - ROW() + ROW($C$466))</f>
        <v>126.4</v>
      </c>
      <c r="I637">
        <f t="shared" si="88"/>
        <v>0.5968961400716275</v>
      </c>
      <c r="J637">
        <f t="shared" si="84"/>
        <v>1</v>
      </c>
      <c r="K637" t="str">
        <f t="shared" si="114"/>
        <v/>
      </c>
      <c r="L637" t="str">
        <f t="shared" si="89"/>
        <v/>
      </c>
      <c r="M637" t="str">
        <f t="shared" si="90"/>
        <v/>
      </c>
      <c r="N637">
        <v>0.56022408963585657</v>
      </c>
      <c r="O637" t="s">
        <v>4485</v>
      </c>
      <c r="P637" s="200" t="s">
        <v>4485</v>
      </c>
      <c r="Q637" s="35">
        <v>45202</v>
      </c>
      <c r="R637" s="35">
        <v>45225</v>
      </c>
      <c r="S637" s="37">
        <v>39277.85</v>
      </c>
      <c r="U637" s="81" cm="1">
        <f t="array" ref="U637">INDEX($Q$466:$Q$918, ROWS($Q$466:$Q$918) - ROW() + ROW($Q$466))</f>
        <v>45026</v>
      </c>
      <c r="V637" s="3" cm="1">
        <f t="array" ref="V637">INDEX($R$466:$R$918, ROWS($R$466:$R$918) - ROW() + ROW($R$466))</f>
        <v>45043</v>
      </c>
      <c r="W637" s="78" cm="1">
        <f t="array" ref="W637">INDEX($S$466:$S$918, ROWS($S$466:$S$918) - ROW() + ROW($S$466))</f>
        <v>36799.800000000003</v>
      </c>
      <c r="Y637">
        <f t="shared" si="91"/>
        <v>0.56156286634803776</v>
      </c>
      <c r="Z637">
        <f t="shared" si="85"/>
        <v>1</v>
      </c>
      <c r="AA637" t="str">
        <f t="shared" si="115"/>
        <v/>
      </c>
      <c r="AB637" t="str">
        <f t="shared" si="92"/>
        <v/>
      </c>
      <c r="AC637" t="str">
        <f t="shared" si="93"/>
        <v/>
      </c>
      <c r="AD637">
        <v>0.43894231494418434</v>
      </c>
      <c r="AE637" t="s">
        <v>4485</v>
      </c>
      <c r="AF637" s="200" t="s">
        <v>4485</v>
      </c>
      <c r="AG637" s="35">
        <v>45202</v>
      </c>
      <c r="AH637" s="35">
        <v>45225</v>
      </c>
      <c r="AI637" s="36">
        <v>242.1</v>
      </c>
      <c r="AK637" s="81" cm="1">
        <f t="array" ref="AK637">INDEX($AG$466:$AG$918, ROWS($AG$466:$AG$918) - ROW() + ROW($AG$466))</f>
        <v>45026</v>
      </c>
      <c r="AL637" s="3" cm="1">
        <f t="array" ref="AL637">INDEX($AH$466:$AH$918, ROWS($AH$466:$AH$918) - ROW() + ROW($AH$466))</f>
        <v>45043</v>
      </c>
      <c r="AM637" s="78" cm="1">
        <f t="array" ref="AM637">INDEX($AI$466:$AI$918, ROWS($AI$466:$AI$918) - ROW() + ROW($AI$466))</f>
        <v>178.6</v>
      </c>
      <c r="AO637">
        <f t="shared" si="94"/>
        <v>1.390860062446772</v>
      </c>
      <c r="AP637">
        <f t="shared" si="86"/>
        <v>1</v>
      </c>
      <c r="AQ637" t="str">
        <f t="shared" si="116"/>
        <v/>
      </c>
      <c r="AR637" t="str">
        <f t="shared" si="95"/>
        <v/>
      </c>
      <c r="AS637" t="str">
        <f t="shared" si="96"/>
        <v/>
      </c>
      <c r="AT637">
        <v>-2.2222222222222223</v>
      </c>
      <c r="AU637" t="s">
        <v>4485</v>
      </c>
      <c r="AV637" s="200" t="s">
        <v>4485</v>
      </c>
      <c r="AW637" s="35">
        <v>45202</v>
      </c>
      <c r="AX637" s="35">
        <v>45225</v>
      </c>
      <c r="AY637" s="36">
        <v>139.85</v>
      </c>
      <c r="BA637" s="81" cm="1">
        <f t="array" ref="BA637">INDEX($AW$466:$AW$918, ROWS($AW$466:$AW$918) - ROW() + ROW($AW$466))</f>
        <v>45026</v>
      </c>
      <c r="BB637" s="3" cm="1">
        <f t="array" ref="BB637">INDEX($AX$466:$AX$918, ROWS($AX$466:$AX$918) - ROW() + ROW($AX$466))</f>
        <v>45043</v>
      </c>
      <c r="BC637" s="78" cm="1">
        <f t="array" ref="BC637">INDEX($AY$466:$AY$918, ROWS($AY$466:$AY$918) - ROW() + ROW($AY$466))</f>
        <v>100.25</v>
      </c>
      <c r="BE637">
        <f t="shared" si="97"/>
        <v>1.0584677419354811</v>
      </c>
      <c r="BF637">
        <f t="shared" si="87"/>
        <v>1</v>
      </c>
      <c r="BG637" t="str">
        <f t="shared" si="117"/>
        <v/>
      </c>
      <c r="BH637" t="str">
        <f t="shared" si="98"/>
        <v/>
      </c>
      <c r="BI637" t="str">
        <f t="shared" si="99"/>
        <v/>
      </c>
      <c r="BJ637">
        <v>3.0268239223463103</v>
      </c>
      <c r="BK637" t="s">
        <v>4485</v>
      </c>
      <c r="BL637" s="200" t="s">
        <v>4485</v>
      </c>
      <c r="BM637" s="212">
        <v>45202</v>
      </c>
      <c r="BN637" s="49">
        <v>45225</v>
      </c>
      <c r="BO637" s="50">
        <v>1300.7</v>
      </c>
      <c r="BQ637" s="81" cm="1">
        <f t="array" ref="BQ637">INDEX($AW$466:$AW$918, ROWS($AW$466:$AW$918) - ROW() + ROW($AW$466))</f>
        <v>45026</v>
      </c>
      <c r="BR637" s="3" cm="1">
        <f t="array" ref="BR637">INDEX($AX$466:$AX$918, ROWS($AX$466:$AX$918) - ROW() + ROW($AX$466))</f>
        <v>45043</v>
      </c>
      <c r="BS637" s="78" cm="1">
        <f t="array" ref="BS637">INDEX($BO$466:$BO$918, ROWS($BO$466:$BO$918) - ROW() + ROW($BO$466))</f>
        <v>1111.8499999999999</v>
      </c>
      <c r="BU637">
        <f t="shared" si="106"/>
        <v>-0.95759843221093899</v>
      </c>
      <c r="BV637">
        <f t="shared" si="100"/>
        <v>1</v>
      </c>
      <c r="BW637" t="str">
        <f t="shared" si="118"/>
        <v/>
      </c>
      <c r="BX637" t="str">
        <f t="shared" si="101"/>
        <v/>
      </c>
      <c r="BY637" t="str">
        <f t="shared" si="107"/>
        <v/>
      </c>
      <c r="BZ637">
        <v>-0.65711878685762037</v>
      </c>
      <c r="CA637" t="s">
        <v>4485</v>
      </c>
      <c r="CB637" s="200" t="s">
        <v>4485</v>
      </c>
      <c r="CC637" s="212">
        <v>45202</v>
      </c>
      <c r="CD637" s="49">
        <v>45225</v>
      </c>
      <c r="CE637" s="50">
        <v>2385.0500000000002</v>
      </c>
      <c r="CG637" s="81" cm="1">
        <f t="array" ref="CG637">INDEX($AW$466:$AW$918, ROWS($AW$466:$AW$918) - ROW() + ROW($AW$466))</f>
        <v>45026</v>
      </c>
      <c r="CH637" s="3" cm="1">
        <f t="array" ref="CH637">INDEX($AX$466:$AX$918, ROWS($AX$466:$AX$918) - ROW() + ROW($AX$466))</f>
        <v>45043</v>
      </c>
      <c r="CI637" s="78" cm="1">
        <f t="array" ref="CI637">INDEX($CE$466:$CE$918, ROWS($CE$466:$CE$918) - ROW() + ROW($CE$466))</f>
        <v>2011.6</v>
      </c>
      <c r="CK637">
        <f t="shared" si="113"/>
        <v>0.87253033798013557</v>
      </c>
      <c r="CL637">
        <f t="shared" si="102"/>
        <v>1</v>
      </c>
      <c r="CM637" t="str">
        <f t="shared" si="119"/>
        <v/>
      </c>
      <c r="CN637" t="str">
        <f t="shared" si="103"/>
        <v/>
      </c>
      <c r="CO637" t="str">
        <f t="shared" si="108"/>
        <v/>
      </c>
      <c r="CP637">
        <v>-0.78525520794257231</v>
      </c>
      <c r="CQ637" t="s">
        <v>4485</v>
      </c>
      <c r="CR637" s="200" t="s">
        <v>4485</v>
      </c>
      <c r="CS637" s="212">
        <v>45202</v>
      </c>
      <c r="CT637" s="49">
        <v>45225</v>
      </c>
      <c r="CU637" s="53">
        <v>541.35</v>
      </c>
      <c r="CW637" s="81" cm="1">
        <f t="array" ref="CW637">INDEX($AW$466:$AW$918, ROWS($AW$466:$AW$918) - ROW() + ROW($AW$466))</f>
        <v>45026</v>
      </c>
      <c r="CX637" s="3" cm="1">
        <f t="array" ref="CX637">INDEX($AX$466:$AX$918, ROWS($AX$466:$AX$918) - ROW() + ROW($AX$466))</f>
        <v>45043</v>
      </c>
      <c r="CY637" s="78" cm="1">
        <f t="array" ref="CY637">INDEX($CU$466:$CU$918, ROWS($CU$466:$CU$918) - ROW() + ROW($CU$466))</f>
        <v>406.2</v>
      </c>
      <c r="DA637">
        <f t="shared" si="109"/>
        <v>5.8225869480265642</v>
      </c>
      <c r="DB637">
        <f t="shared" si="104"/>
        <v>1</v>
      </c>
      <c r="DC637" t="str">
        <f t="shared" si="120"/>
        <v/>
      </c>
      <c r="DD637" t="str">
        <f t="shared" si="122"/>
        <v/>
      </c>
      <c r="DE637" t="str">
        <f t="shared" si="123"/>
        <v/>
      </c>
      <c r="DF637">
        <v>5.9023243666753791</v>
      </c>
      <c r="DG637" t="s">
        <v>4485</v>
      </c>
      <c r="DH637" s="200" t="s">
        <v>4485</v>
      </c>
      <c r="DI637" s="212">
        <v>45202</v>
      </c>
      <c r="DJ637" s="49">
        <v>45225</v>
      </c>
      <c r="DK637" s="53">
        <v>343.5</v>
      </c>
      <c r="DM637" s="81" cm="1">
        <f t="array" ref="DM637">INDEX($AW$466:$AW$918, ROWS($AW$466:$AW$918) - ROW() + ROW($AW$466))</f>
        <v>45026</v>
      </c>
      <c r="DN637" s="3" cm="1">
        <f t="array" ref="DN637">INDEX($AX$466:$AX$918, ROWS($AX$466:$AX$918) - ROW() + ROW($AX$466))</f>
        <v>45043</v>
      </c>
      <c r="DO637" s="78" cm="1">
        <f t="array" ref="DO637">INDEX($DK$466:$DK$918, ROWS($DK$466:$DK$918) - ROW() + ROW($DK$466))</f>
        <v>336.65</v>
      </c>
      <c r="DQ637">
        <f t="shared" si="110"/>
        <v>0.83870001497677227</v>
      </c>
      <c r="DR637">
        <f t="shared" si="105"/>
        <v>1</v>
      </c>
      <c r="DS637" t="str">
        <f t="shared" si="121"/>
        <v/>
      </c>
      <c r="DT637" t="str">
        <f t="shared" si="111"/>
        <v/>
      </c>
      <c r="DU637" t="str">
        <f t="shared" si="112"/>
        <v/>
      </c>
      <c r="DV637">
        <v>1.2760109933254811</v>
      </c>
      <c r="DW637" t="s">
        <v>4485</v>
      </c>
      <c r="DX637" s="200" t="s">
        <v>4485</v>
      </c>
    </row>
    <row r="638" spans="1:128" ht="15.75" thickBot="1" x14ac:dyDescent="0.3">
      <c r="A638" s="38">
        <v>45197</v>
      </c>
      <c r="B638" s="39">
        <v>45197</v>
      </c>
      <c r="C638" s="40">
        <v>125.45</v>
      </c>
      <c r="E638" s="81" cm="1">
        <f t="array" ref="E638">INDEX($A$466:$A$918, ROWS($A$466:$A$918) - ROW() + ROW($A$466))</f>
        <v>45027</v>
      </c>
      <c r="F638" s="44" cm="1">
        <f t="array" ref="F638">INDEX($B$466:$B$918, ROWS($B$466:$B$918) - ROW() + ROW($B$466))</f>
        <v>45043</v>
      </c>
      <c r="G638" s="45" cm="1">
        <f t="array" ref="G638">INDEX($C$466:$C$918, ROWS($C$466:$C$918) - ROW() + ROW($C$466))</f>
        <v>125.55</v>
      </c>
      <c r="I638">
        <f t="shared" si="88"/>
        <v>-0.67246835443038644</v>
      </c>
      <c r="J638">
        <f t="shared" si="84"/>
        <v>2</v>
      </c>
      <c r="K638" t="str">
        <f t="shared" si="114"/>
        <v/>
      </c>
      <c r="L638" t="str">
        <f t="shared" si="89"/>
        <v/>
      </c>
      <c r="M638" t="str">
        <f t="shared" si="90"/>
        <v/>
      </c>
      <c r="N638">
        <v>-0.5968961400716275</v>
      </c>
      <c r="O638" t="s">
        <v>4485</v>
      </c>
      <c r="P638" s="200" t="s">
        <v>4485</v>
      </c>
      <c r="Q638" s="39">
        <v>45197</v>
      </c>
      <c r="R638" s="39">
        <v>45197</v>
      </c>
      <c r="S638" s="41">
        <v>38870.9</v>
      </c>
      <c r="U638" s="81" cm="1">
        <f t="array" ref="U638">INDEX($Q$466:$Q$918, ROWS($Q$466:$Q$918) - ROW() + ROW($Q$466))</f>
        <v>45027</v>
      </c>
      <c r="V638" s="3" cm="1">
        <f t="array" ref="V638">INDEX($R$466:$R$918, ROWS($R$466:$R$918) - ROW() + ROW($R$466))</f>
        <v>45043</v>
      </c>
      <c r="W638" s="78" cm="1">
        <f t="array" ref="W638">INDEX($S$466:$S$918, ROWS($S$466:$S$918) - ROW() + ROW($S$466))</f>
        <v>36649.800000000003</v>
      </c>
      <c r="Y638">
        <f t="shared" si="91"/>
        <v>-0.4076109109288637</v>
      </c>
      <c r="Z638">
        <f t="shared" si="85"/>
        <v>2</v>
      </c>
      <c r="AA638" t="str">
        <f t="shared" si="115"/>
        <v/>
      </c>
      <c r="AB638" t="str">
        <f t="shared" si="92"/>
        <v/>
      </c>
      <c r="AC638" t="str">
        <f t="shared" si="93"/>
        <v/>
      </c>
      <c r="AD638">
        <v>-0.41859283995990371</v>
      </c>
      <c r="AE638" t="s">
        <v>4485</v>
      </c>
      <c r="AF638" s="200" t="s">
        <v>4485</v>
      </c>
      <c r="AG638" s="39">
        <v>45197</v>
      </c>
      <c r="AH638" s="39">
        <v>45197</v>
      </c>
      <c r="AI638" s="40">
        <v>237.25</v>
      </c>
      <c r="AK638" s="81" cm="1">
        <f t="array" ref="AK638">INDEX($AG$466:$AG$918, ROWS($AG$466:$AG$918) - ROW() + ROW($AG$466))</f>
        <v>45027</v>
      </c>
      <c r="AL638" s="3" cm="1">
        <f t="array" ref="AL638">INDEX($AH$466:$AH$918, ROWS($AH$466:$AH$918) - ROW() + ROW($AH$466))</f>
        <v>45043</v>
      </c>
      <c r="AM638" s="78" cm="1">
        <f t="array" ref="AM638">INDEX($AI$466:$AI$918, ROWS($AI$466:$AI$918) - ROW() + ROW($AI$466))</f>
        <v>178.85</v>
      </c>
      <c r="AO638">
        <f t="shared" si="94"/>
        <v>0.13997760358342665</v>
      </c>
      <c r="AP638">
        <f t="shared" si="86"/>
        <v>2</v>
      </c>
      <c r="AQ638" t="str">
        <f t="shared" si="116"/>
        <v/>
      </c>
      <c r="AR638" t="str">
        <f t="shared" si="95"/>
        <v/>
      </c>
      <c r="AS638" t="str">
        <f t="shared" si="96"/>
        <v/>
      </c>
      <c r="AT638">
        <v>-0.70707070707070996</v>
      </c>
      <c r="AU638" t="s">
        <v>4485</v>
      </c>
      <c r="AV638" s="200" t="s">
        <v>4485</v>
      </c>
      <c r="AW638" s="39">
        <v>45197</v>
      </c>
      <c r="AX638" s="39">
        <v>45197</v>
      </c>
      <c r="AY638" s="40">
        <v>135.15</v>
      </c>
      <c r="BA638" s="81" cm="1">
        <f t="array" ref="BA638">INDEX($AW$466:$AW$918, ROWS($AW$466:$AW$918) - ROW() + ROW($AW$466))</f>
        <v>45027</v>
      </c>
      <c r="BB638" s="3" cm="1">
        <f t="array" ref="BB638">INDEX($AX$466:$AX$918, ROWS($AX$466:$AX$918) - ROW() + ROW($AX$466))</f>
        <v>45043</v>
      </c>
      <c r="BC638" s="78" cm="1">
        <f t="array" ref="BC638">INDEX($AY$466:$AY$918, ROWS($AY$466:$AY$918) - ROW() + ROW($AY$466))</f>
        <v>100.35</v>
      </c>
      <c r="BE638">
        <f t="shared" si="97"/>
        <v>9.9750623441390837E-2</v>
      </c>
      <c r="BF638">
        <f t="shared" si="87"/>
        <v>2</v>
      </c>
      <c r="BG638" t="str">
        <f t="shared" si="117"/>
        <v/>
      </c>
      <c r="BH638" t="str">
        <f t="shared" si="98"/>
        <v/>
      </c>
      <c r="BI638" t="str">
        <f t="shared" si="99"/>
        <v/>
      </c>
      <c r="BJ638">
        <v>6.3924627697295016</v>
      </c>
      <c r="BK638" t="s">
        <v>4485</v>
      </c>
      <c r="BL638" s="200" t="s">
        <v>4485</v>
      </c>
      <c r="BM638" s="212">
        <v>45197</v>
      </c>
      <c r="BN638" s="49">
        <v>45197</v>
      </c>
      <c r="BO638" s="50">
        <v>1290.55</v>
      </c>
      <c r="BQ638" s="81" cm="1">
        <f t="array" ref="BQ638">INDEX($AW$466:$AW$918, ROWS($AW$466:$AW$918) - ROW() + ROW($AW$466))</f>
        <v>45027</v>
      </c>
      <c r="BR638" s="3" cm="1">
        <f t="array" ref="BR638">INDEX($AX$466:$AX$918, ROWS($AX$466:$AX$918) - ROW() + ROW($AX$466))</f>
        <v>45043</v>
      </c>
      <c r="BS638" s="78" cm="1">
        <f t="array" ref="BS638">INDEX($BO$466:$BO$918, ROWS($BO$466:$BO$918) - ROW() + ROW($BO$466))</f>
        <v>1118.1500000000001</v>
      </c>
      <c r="BU638">
        <f t="shared" si="106"/>
        <v>0.56662319557495899</v>
      </c>
      <c r="BV638">
        <f t="shared" si="100"/>
        <v>2</v>
      </c>
      <c r="BW638" t="str">
        <f t="shared" si="118"/>
        <v/>
      </c>
      <c r="BX638" t="str">
        <f t="shared" si="101"/>
        <v/>
      </c>
      <c r="BY638" t="str">
        <f t="shared" si="107"/>
        <v/>
      </c>
      <c r="BZ638">
        <v>1.2042062415196781</v>
      </c>
      <c r="CA638" t="s">
        <v>4485</v>
      </c>
      <c r="CB638" s="200" t="s">
        <v>4485</v>
      </c>
      <c r="CC638" s="212">
        <v>45197</v>
      </c>
      <c r="CD638" s="49">
        <v>45197</v>
      </c>
      <c r="CE638" s="50">
        <v>2337</v>
      </c>
      <c r="CG638" s="81" cm="1">
        <f t="array" ref="CG638">INDEX($AW$466:$AW$918, ROWS($AW$466:$AW$918) - ROW() + ROW($AW$466))</f>
        <v>45027</v>
      </c>
      <c r="CH638" s="3" cm="1">
        <f t="array" ref="CH638">INDEX($AX$466:$AX$918, ROWS($AX$466:$AX$918) - ROW() + ROW($AX$466))</f>
        <v>45043</v>
      </c>
      <c r="CI638" s="78" cm="1">
        <f t="array" ref="CI638">INDEX($CE$466:$CE$918, ROWS($CE$466:$CE$918) - ROW() + ROW($CE$466))</f>
        <v>2004.7</v>
      </c>
      <c r="CK638">
        <f t="shared" si="113"/>
        <v>-0.34301053887452099</v>
      </c>
      <c r="CL638">
        <f t="shared" si="102"/>
        <v>2</v>
      </c>
      <c r="CM638" t="str">
        <f t="shared" si="119"/>
        <v/>
      </c>
      <c r="CN638" t="str">
        <f t="shared" si="103"/>
        <v/>
      </c>
      <c r="CO638" t="str">
        <f t="shared" si="108"/>
        <v/>
      </c>
      <c r="CP638">
        <v>0.88473268973861086</v>
      </c>
      <c r="CQ638" t="s">
        <v>4485</v>
      </c>
      <c r="CR638" s="200" t="s">
        <v>4485</v>
      </c>
      <c r="CS638" s="212">
        <v>45197</v>
      </c>
      <c r="CT638" s="49">
        <v>45197</v>
      </c>
      <c r="CU638" s="53">
        <v>520.20000000000005</v>
      </c>
      <c r="CW638" s="81" cm="1">
        <f t="array" ref="CW638">INDEX($AW$466:$AW$918, ROWS($AW$466:$AW$918) - ROW() + ROW($AW$466))</f>
        <v>45027</v>
      </c>
      <c r="CX638" s="3" cm="1">
        <f t="array" ref="CX638">INDEX($AX$466:$AX$918, ROWS($AX$466:$AX$918) - ROW() + ROW($AX$466))</f>
        <v>45043</v>
      </c>
      <c r="CY638" s="78" cm="1">
        <f t="array" ref="CY638">INDEX($CU$466:$CU$918, ROWS($CU$466:$CU$918) - ROW() + ROW($CU$466))</f>
        <v>406.7</v>
      </c>
      <c r="DA638">
        <f t="shared" si="109"/>
        <v>0.12309207287050715</v>
      </c>
      <c r="DB638">
        <f t="shared" si="104"/>
        <v>2</v>
      </c>
      <c r="DC638" t="str">
        <f t="shared" si="120"/>
        <v/>
      </c>
      <c r="DD638" t="str">
        <f t="shared" si="122"/>
        <v/>
      </c>
      <c r="DE638" t="str">
        <f t="shared" si="123"/>
        <v/>
      </c>
      <c r="DF638">
        <v>-4.9321824907518783E-2</v>
      </c>
      <c r="DG638" t="s">
        <v>4485</v>
      </c>
      <c r="DH638" s="200" t="s">
        <v>4485</v>
      </c>
      <c r="DI638" s="212">
        <v>45197</v>
      </c>
      <c r="DJ638" s="49">
        <v>45197</v>
      </c>
      <c r="DK638" s="53">
        <v>342.75</v>
      </c>
      <c r="DM638" s="81" cm="1">
        <f t="array" ref="DM638">INDEX($AW$466:$AW$918, ROWS($AW$466:$AW$918) - ROW() + ROW($AW$466))</f>
        <v>45027</v>
      </c>
      <c r="DN638" s="3" cm="1">
        <f t="array" ref="DN638">INDEX($AX$466:$AX$918, ROWS($AX$466:$AX$918) - ROW() + ROW($AX$466))</f>
        <v>45043</v>
      </c>
      <c r="DO638" s="78" cm="1">
        <f t="array" ref="DO638">INDEX($DK$466:$DK$918, ROWS($DK$466:$DK$918) - ROW() + ROW($DK$466))</f>
        <v>340.2</v>
      </c>
      <c r="DQ638">
        <f t="shared" si="110"/>
        <v>1.054507648893513</v>
      </c>
      <c r="DR638">
        <f t="shared" si="105"/>
        <v>2</v>
      </c>
      <c r="DS638" t="str">
        <f t="shared" si="121"/>
        <v/>
      </c>
      <c r="DT638" t="str">
        <f t="shared" si="111"/>
        <v/>
      </c>
      <c r="DU638" t="str">
        <f t="shared" si="112"/>
        <v/>
      </c>
      <c r="DV638">
        <v>-1.0660980810234542</v>
      </c>
      <c r="DW638" t="s">
        <v>4485</v>
      </c>
      <c r="DX638" s="200" t="s">
        <v>4485</v>
      </c>
    </row>
    <row r="639" spans="1:128" ht="15.75" thickBot="1" x14ac:dyDescent="0.3">
      <c r="A639" s="42">
        <v>45196</v>
      </c>
      <c r="B639" s="35">
        <v>45197</v>
      </c>
      <c r="C639" s="36">
        <v>129.1</v>
      </c>
      <c r="E639" s="81" cm="1">
        <f t="array" ref="E639">INDEX($A$466:$A$918, ROWS($A$466:$A$918) - ROW() + ROW($A$466))</f>
        <v>45028</v>
      </c>
      <c r="F639" s="44" cm="1">
        <f t="array" ref="F639">INDEX($B$466:$B$918, ROWS($B$466:$B$918) - ROW() + ROW($B$466))</f>
        <v>45043</v>
      </c>
      <c r="G639" s="45" cm="1">
        <f t="array" ref="G639">INDEX($C$466:$C$918, ROWS($C$466:$C$918) - ROW() + ROW($C$466))</f>
        <v>124.65</v>
      </c>
      <c r="I639">
        <f t="shared" si="88"/>
        <v>-0.71684587813619394</v>
      </c>
      <c r="J639">
        <f t="shared" si="84"/>
        <v>3</v>
      </c>
      <c r="K639" t="str">
        <f t="shared" si="114"/>
        <v/>
      </c>
      <c r="L639" t="str">
        <f t="shared" si="89"/>
        <v/>
      </c>
      <c r="M639" t="str">
        <f t="shared" si="90"/>
        <v/>
      </c>
      <c r="N639">
        <v>-0.60048038430744599</v>
      </c>
      <c r="O639" t="s">
        <v>4485</v>
      </c>
      <c r="P639" s="200" t="s">
        <v>4485</v>
      </c>
      <c r="Q639" s="35">
        <v>45196</v>
      </c>
      <c r="R639" s="35">
        <v>45197</v>
      </c>
      <c r="S639" s="37">
        <v>38715.550000000003</v>
      </c>
      <c r="U639" s="81" cm="1">
        <f t="array" ref="U639">INDEX($Q$466:$Q$918, ROWS($Q$466:$Q$918) - ROW() + ROW($Q$466))</f>
        <v>45028</v>
      </c>
      <c r="V639" s="3" cm="1">
        <f t="array" ref="V639">INDEX($R$466:$R$918, ROWS($R$466:$R$918) - ROW() + ROW($R$466))</f>
        <v>45043</v>
      </c>
      <c r="W639" s="78" cm="1">
        <f t="array" ref="W639">INDEX($S$466:$S$918, ROWS($S$466:$S$918) - ROW() + ROW($S$466))</f>
        <v>37953.699999999997</v>
      </c>
      <c r="Y639">
        <f t="shared" si="91"/>
        <v>3.5577274637242065</v>
      </c>
      <c r="Z639">
        <f t="shared" si="85"/>
        <v>3</v>
      </c>
      <c r="AA639" t="str">
        <f t="shared" si="115"/>
        <v/>
      </c>
      <c r="AB639" t="str">
        <f t="shared" si="92"/>
        <v/>
      </c>
      <c r="AC639" t="str">
        <f t="shared" si="93"/>
        <v/>
      </c>
      <c r="AD639">
        <v>3.6456591005061654</v>
      </c>
      <c r="AE639" t="s">
        <v>4485</v>
      </c>
      <c r="AF639" s="200" t="s">
        <v>4485</v>
      </c>
      <c r="AG639" s="35">
        <v>45196</v>
      </c>
      <c r="AH639" s="35">
        <v>45197</v>
      </c>
      <c r="AI639" s="36">
        <v>238.7</v>
      </c>
      <c r="AK639" s="81" cm="1">
        <f t="array" ref="AK639">INDEX($AG$466:$AG$918, ROWS($AG$466:$AG$918) - ROW() + ROW($AG$466))</f>
        <v>45028</v>
      </c>
      <c r="AL639" s="3" cm="1">
        <f t="array" ref="AL639">INDEX($AH$466:$AH$918, ROWS($AH$466:$AH$918) - ROW() + ROW($AH$466))</f>
        <v>45043</v>
      </c>
      <c r="AM639" s="78" cm="1">
        <f t="array" ref="AM639">INDEX($AI$466:$AI$918, ROWS($AI$466:$AI$918) - ROW() + ROW($AI$466))</f>
        <v>176.7</v>
      </c>
      <c r="AO639">
        <f t="shared" si="94"/>
        <v>-1.2021246854906378</v>
      </c>
      <c r="AP639">
        <f t="shared" si="86"/>
        <v>3</v>
      </c>
      <c r="AQ639" t="str">
        <f t="shared" si="116"/>
        <v/>
      </c>
      <c r="AR639" t="str">
        <f t="shared" si="95"/>
        <v/>
      </c>
      <c r="AS639" t="str">
        <f t="shared" si="96"/>
        <v/>
      </c>
      <c r="AT639">
        <v>-2.2889114954221768</v>
      </c>
      <c r="AU639" t="s">
        <v>4485</v>
      </c>
      <c r="AV639" s="200" t="s">
        <v>4485</v>
      </c>
      <c r="AW639" s="35">
        <v>45196</v>
      </c>
      <c r="AX639" s="35">
        <v>45197</v>
      </c>
      <c r="AY639" s="36">
        <v>136.75</v>
      </c>
      <c r="BA639" s="81" cm="1">
        <f t="array" ref="BA639">INDEX($AW$466:$AW$918, ROWS($AW$466:$AW$918) - ROW() + ROW($AW$466))</f>
        <v>45028</v>
      </c>
      <c r="BB639" s="3" cm="1">
        <f t="array" ref="BB639">INDEX($AX$466:$AX$918, ROWS($AX$466:$AX$918) - ROW() + ROW($AX$466))</f>
        <v>45043</v>
      </c>
      <c r="BC639" s="78" cm="1">
        <f t="array" ref="BC639">INDEX($AY$466:$AY$918, ROWS($AY$466:$AY$918) - ROW() + ROW($AY$466))</f>
        <v>100.95</v>
      </c>
      <c r="BE639">
        <f t="shared" si="97"/>
        <v>0.59790732436473204</v>
      </c>
      <c r="BF639">
        <f t="shared" si="87"/>
        <v>3</v>
      </c>
      <c r="BG639" t="str">
        <f t="shared" si="117"/>
        <v/>
      </c>
      <c r="BH639" t="str">
        <f t="shared" si="98"/>
        <v/>
      </c>
      <c r="BI639" t="str">
        <f t="shared" si="99"/>
        <v/>
      </c>
      <c r="BJ639">
        <v>3.3993525042848951</v>
      </c>
      <c r="BK639" t="s">
        <v>4485</v>
      </c>
      <c r="BL639" s="200" t="s">
        <v>4485</v>
      </c>
      <c r="BM639" s="212">
        <v>45196</v>
      </c>
      <c r="BN639" s="49">
        <v>45197</v>
      </c>
      <c r="BO639" s="50">
        <v>1302.5999999999999</v>
      </c>
      <c r="BQ639" s="81" cm="1">
        <f t="array" ref="BQ639">INDEX($AW$466:$AW$918, ROWS($AW$466:$AW$918) - ROW() + ROW($AW$466))</f>
        <v>45028</v>
      </c>
      <c r="BR639" s="3" cm="1">
        <f t="array" ref="BR639">INDEX($AX$466:$AX$918, ROWS($AX$466:$AX$918) - ROW() + ROW($AX$466))</f>
        <v>45043</v>
      </c>
      <c r="BS639" s="78" cm="1">
        <f t="array" ref="BS639">INDEX($BO$466:$BO$918, ROWS($BO$466:$BO$918) - ROW() + ROW($BO$466))</f>
        <v>1129.1500000000001</v>
      </c>
      <c r="BU639">
        <f t="shared" si="106"/>
        <v>0.98376783079193297</v>
      </c>
      <c r="BV639">
        <f t="shared" si="100"/>
        <v>3</v>
      </c>
      <c r="BW639" t="str">
        <f t="shared" si="118"/>
        <v/>
      </c>
      <c r="BX639" t="str">
        <f t="shared" si="101"/>
        <v/>
      </c>
      <c r="BY639" t="str">
        <f t="shared" si="107"/>
        <v/>
      </c>
      <c r="BZ639">
        <v>-0.76252723311547976</v>
      </c>
      <c r="CA639" t="s">
        <v>4485</v>
      </c>
      <c r="CB639" s="200" t="s">
        <v>4485</v>
      </c>
      <c r="CC639" s="212">
        <v>45196</v>
      </c>
      <c r="CD639" s="49">
        <v>45197</v>
      </c>
      <c r="CE639" s="50">
        <v>2368.8000000000002</v>
      </c>
      <c r="CG639" s="81" cm="1">
        <f t="array" ref="CG639">INDEX($AW$466:$AW$918, ROWS($AW$466:$AW$918) - ROW() + ROW($AW$466))</f>
        <v>45028</v>
      </c>
      <c r="CH639" s="3" cm="1">
        <f t="array" ref="CH639">INDEX($AX$466:$AX$918, ROWS($AX$466:$AX$918) - ROW() + ROW($AX$466))</f>
        <v>45043</v>
      </c>
      <c r="CI639" s="78" cm="1">
        <f t="array" ref="CI639">INDEX($CE$466:$CE$918, ROWS($CE$466:$CE$918) - ROW() + ROW($CE$466))</f>
        <v>2009.2</v>
      </c>
      <c r="CK639">
        <f t="shared" si="113"/>
        <v>0.22447248964932409</v>
      </c>
      <c r="CL639">
        <f t="shared" si="102"/>
        <v>3</v>
      </c>
      <c r="CM639" t="str">
        <f t="shared" si="119"/>
        <v/>
      </c>
      <c r="CN639" t="str">
        <f t="shared" si="103"/>
        <v/>
      </c>
      <c r="CO639" t="str">
        <f t="shared" si="108"/>
        <v/>
      </c>
      <c r="CP639">
        <v>-0.30481710973416631</v>
      </c>
      <c r="CQ639" t="s">
        <v>4485</v>
      </c>
      <c r="CR639" s="200" t="s">
        <v>4485</v>
      </c>
      <c r="CS639" s="212">
        <v>45196</v>
      </c>
      <c r="CT639" s="49">
        <v>45197</v>
      </c>
      <c r="CU639" s="53">
        <v>528.04999999999995</v>
      </c>
      <c r="CW639" s="81" cm="1">
        <f t="array" ref="CW639">INDEX($AW$466:$AW$918, ROWS($AW$466:$AW$918) - ROW() + ROW($AW$466))</f>
        <v>45028</v>
      </c>
      <c r="CX639" s="3" cm="1">
        <f t="array" ref="CX639">INDEX($AX$466:$AX$918, ROWS($AX$466:$AX$918) - ROW() + ROW($AX$466))</f>
        <v>45043</v>
      </c>
      <c r="CY639" s="78" cm="1">
        <f t="array" ref="CY639">INDEX($CU$466:$CU$918, ROWS($CU$466:$CU$918) - ROW() + ROW($CU$466))</f>
        <v>407.3</v>
      </c>
      <c r="DA639">
        <f t="shared" si="109"/>
        <v>0.14752889107450767</v>
      </c>
      <c r="DB639">
        <f t="shared" si="104"/>
        <v>3</v>
      </c>
      <c r="DC639" t="str">
        <f t="shared" si="120"/>
        <v/>
      </c>
      <c r="DD639" t="str">
        <f t="shared" si="122"/>
        <v/>
      </c>
      <c r="DE639" t="str">
        <f t="shared" si="123"/>
        <v/>
      </c>
      <c r="DF639">
        <v>0.30841352084875401</v>
      </c>
      <c r="DG639" t="s">
        <v>4485</v>
      </c>
      <c r="DH639" s="200" t="s">
        <v>4485</v>
      </c>
      <c r="DI639" s="212">
        <v>45196</v>
      </c>
      <c r="DJ639" s="49">
        <v>45197</v>
      </c>
      <c r="DK639" s="53">
        <v>349</v>
      </c>
      <c r="DM639" s="81" cm="1">
        <f t="array" ref="DM639">INDEX($AW$466:$AW$918, ROWS($AW$466:$AW$918) - ROW() + ROW($AW$466))</f>
        <v>45028</v>
      </c>
      <c r="DN639" s="3" cm="1">
        <f t="array" ref="DN639">INDEX($AX$466:$AX$918, ROWS($AX$466:$AX$918) - ROW() + ROW($AX$466))</f>
        <v>45043</v>
      </c>
      <c r="DO639" s="78" cm="1">
        <f t="array" ref="DO639">INDEX($DK$466:$DK$918, ROWS($DK$466:$DK$918) - ROW() + ROW($DK$466))</f>
        <v>338.25</v>
      </c>
      <c r="DQ639">
        <f t="shared" si="110"/>
        <v>-0.57319223985890322</v>
      </c>
      <c r="DR639">
        <f t="shared" si="105"/>
        <v>3</v>
      </c>
      <c r="DS639" t="str">
        <f t="shared" si="121"/>
        <v/>
      </c>
      <c r="DT639" t="str">
        <f t="shared" si="111"/>
        <v/>
      </c>
      <c r="DU639" t="str">
        <f t="shared" si="112"/>
        <v/>
      </c>
      <c r="DV639">
        <v>2.4882445141065923</v>
      </c>
      <c r="DW639" t="s">
        <v>4485</v>
      </c>
      <c r="DX639" s="200" t="s">
        <v>4485</v>
      </c>
    </row>
    <row r="640" spans="1:128" ht="15.75" thickBot="1" x14ac:dyDescent="0.3">
      <c r="A640" s="42">
        <v>45195</v>
      </c>
      <c r="B640" s="35">
        <v>45197</v>
      </c>
      <c r="C640" s="36">
        <v>128.55000000000001</v>
      </c>
      <c r="E640" s="81" cm="1">
        <f t="array" ref="E640">INDEX($A$466:$A$918, ROWS($A$466:$A$918) - ROW() + ROW($A$466))</f>
        <v>45029</v>
      </c>
      <c r="F640" s="44" cm="1">
        <f t="array" ref="F640">INDEX($B$466:$B$918, ROWS($B$466:$B$918) - ROW() + ROW($B$466))</f>
        <v>45043</v>
      </c>
      <c r="G640" s="45" cm="1">
        <f t="array" ref="G640">INDEX($C$466:$C$918, ROWS($C$466:$C$918) - ROW() + ROW($C$466))</f>
        <v>126.65</v>
      </c>
      <c r="I640">
        <f t="shared" si="88"/>
        <v>1.604492579221821</v>
      </c>
      <c r="J640">
        <f t="shared" si="84"/>
        <v>4</v>
      </c>
      <c r="K640">
        <f t="shared" si="114"/>
        <v>0.67567567567568243</v>
      </c>
      <c r="L640" t="str">
        <f t="shared" si="89"/>
        <v/>
      </c>
      <c r="M640" t="str">
        <f t="shared" si="90"/>
        <v/>
      </c>
      <c r="N640">
        <v>1.4901329037454645</v>
      </c>
      <c r="O640">
        <v>0.8</v>
      </c>
      <c r="P640" s="200" t="s">
        <v>4485</v>
      </c>
      <c r="Q640" s="35">
        <v>45195</v>
      </c>
      <c r="R640" s="35">
        <v>45197</v>
      </c>
      <c r="S640" s="37">
        <v>39141.65</v>
      </c>
      <c r="U640" s="81" cm="1">
        <f t="array" ref="U640">INDEX($Q$466:$Q$918, ROWS($Q$466:$Q$918) - ROW() + ROW($Q$466))</f>
        <v>45029</v>
      </c>
      <c r="V640" s="3" cm="1">
        <f t="array" ref="V640">INDEX($R$466:$R$918, ROWS($R$466:$R$918) - ROW() + ROW($R$466))</f>
        <v>45043</v>
      </c>
      <c r="W640" s="78" cm="1">
        <f t="array" ref="W640">INDEX($S$466:$S$918, ROWS($S$466:$S$918) - ROW() + ROW($S$466))</f>
        <v>37749.949999999997</v>
      </c>
      <c r="Y640">
        <f t="shared" si="91"/>
        <v>-0.536838305619742</v>
      </c>
      <c r="Z640">
        <f t="shared" si="85"/>
        <v>4</v>
      </c>
      <c r="AA640">
        <f t="shared" si="115"/>
        <v>0.55110066976442829</v>
      </c>
      <c r="AB640" t="str">
        <f t="shared" si="92"/>
        <v/>
      </c>
      <c r="AC640" t="str">
        <f t="shared" si="93"/>
        <v/>
      </c>
      <c r="AD640">
        <v>-0.26204431604580453</v>
      </c>
      <c r="AE640">
        <v>0.87307618211786631</v>
      </c>
      <c r="AF640" s="200" t="s">
        <v>4485</v>
      </c>
      <c r="AG640" s="35">
        <v>45195</v>
      </c>
      <c r="AH640" s="35">
        <v>45197</v>
      </c>
      <c r="AI640" s="36">
        <v>239.85</v>
      </c>
      <c r="AK640" s="81" cm="1">
        <f t="array" ref="AK640">INDEX($AG$466:$AG$918, ROWS($AG$466:$AG$918) - ROW() + ROW($AG$466))</f>
        <v>45029</v>
      </c>
      <c r="AL640" s="3" cm="1">
        <f t="array" ref="AL640">INDEX($AH$466:$AH$918, ROWS($AH$466:$AH$918) - ROW() + ROW($AH$466))</f>
        <v>45043</v>
      </c>
      <c r="AM640" s="78" cm="1">
        <f t="array" ref="AM640">INDEX($AI$466:$AI$918, ROWS($AI$466:$AI$918) - ROW() + ROW($AI$466))</f>
        <v>173.8</v>
      </c>
      <c r="AO640">
        <f t="shared" si="94"/>
        <v>-1.6411997736276047</v>
      </c>
      <c r="AP640">
        <f t="shared" si="86"/>
        <v>4</v>
      </c>
      <c r="AQ640">
        <f t="shared" si="116"/>
        <v>-1.8356396498164358</v>
      </c>
      <c r="AR640" t="str">
        <f t="shared" si="95"/>
        <v/>
      </c>
      <c r="AS640" t="str">
        <f t="shared" si="96"/>
        <v/>
      </c>
      <c r="AT640">
        <v>0.9370119729307711</v>
      </c>
      <c r="AU640">
        <v>-2.8557114228456859</v>
      </c>
      <c r="AV640" s="200" t="s">
        <v>4485</v>
      </c>
      <c r="AW640" s="35">
        <v>45195</v>
      </c>
      <c r="AX640" s="35">
        <v>45197</v>
      </c>
      <c r="AY640" s="36">
        <v>137.55000000000001</v>
      </c>
      <c r="BA640" s="81" cm="1">
        <f t="array" ref="BA640">INDEX($AW$466:$AW$918, ROWS($AW$466:$AW$918) - ROW() + ROW($AW$466))</f>
        <v>45029</v>
      </c>
      <c r="BB640" s="3" cm="1">
        <f t="array" ref="BB640">INDEX($AX$466:$AX$918, ROWS($AX$466:$AX$918) - ROW() + ROW($AX$466))</f>
        <v>45043</v>
      </c>
      <c r="BC640" s="78" cm="1">
        <f t="array" ref="BC640">INDEX($AY$466:$AY$918, ROWS($AY$466:$AY$918) - ROW() + ROW($AY$466))</f>
        <v>101.15</v>
      </c>
      <c r="BE640">
        <f t="shared" si="97"/>
        <v>0.19811788013868534</v>
      </c>
      <c r="BF640">
        <f t="shared" si="87"/>
        <v>4</v>
      </c>
      <c r="BG640">
        <f t="shared" si="117"/>
        <v>2.4303797468354489</v>
      </c>
      <c r="BH640" t="str">
        <f t="shared" si="98"/>
        <v/>
      </c>
      <c r="BI640" t="str">
        <f t="shared" si="99"/>
        <v/>
      </c>
      <c r="BJ640">
        <v>2.3544218313534171</v>
      </c>
      <c r="BK640">
        <v>15.066602249982742</v>
      </c>
      <c r="BL640" s="200" t="s">
        <v>4485</v>
      </c>
      <c r="BM640" s="212">
        <v>45195</v>
      </c>
      <c r="BN640" s="49">
        <v>45197</v>
      </c>
      <c r="BO640" s="50">
        <v>1288</v>
      </c>
      <c r="BQ640" s="81" cm="1">
        <f t="array" ref="BQ640">INDEX($AW$466:$AW$918, ROWS($AW$466:$AW$918) - ROW() + ROW($AW$466))</f>
        <v>45029</v>
      </c>
      <c r="BR640" s="3" cm="1">
        <f t="array" ref="BR640">INDEX($AX$466:$AX$918, ROWS($AX$466:$AX$918) - ROW() + ROW($AX$466))</f>
        <v>45043</v>
      </c>
      <c r="BS640" s="78" cm="1">
        <f t="array" ref="BS640">INDEX($BO$466:$BO$918, ROWS($BO$466:$BO$918) - ROW() + ROW($BO$466))</f>
        <v>1134.95</v>
      </c>
      <c r="BU640">
        <f t="shared" si="106"/>
        <v>0.51366071823937953</v>
      </c>
      <c r="BV640">
        <f t="shared" si="100"/>
        <v>4</v>
      </c>
      <c r="BW640">
        <f t="shared" si="118"/>
        <v>2.0317346159032805</v>
      </c>
      <c r="BX640" t="str">
        <f t="shared" si="101"/>
        <v/>
      </c>
      <c r="BY640" t="str">
        <f t="shared" si="107"/>
        <v/>
      </c>
      <c r="BZ640">
        <v>-1.4270032930845109</v>
      </c>
      <c r="CA640">
        <v>-2.8946930627183458</v>
      </c>
      <c r="CB640" s="200" t="s">
        <v>4485</v>
      </c>
      <c r="CC640" s="212">
        <v>45195</v>
      </c>
      <c r="CD640" s="49">
        <v>45197</v>
      </c>
      <c r="CE640" s="50">
        <v>2364.9499999999998</v>
      </c>
      <c r="CG640" s="81" cm="1">
        <f t="array" ref="CG640">INDEX($AW$466:$AW$918, ROWS($AW$466:$AW$918) - ROW() + ROW($AW$466))</f>
        <v>45029</v>
      </c>
      <c r="CH640" s="3" cm="1">
        <f t="array" ref="CH640">INDEX($AX$466:$AX$918, ROWS($AX$466:$AX$918) - ROW() + ROW($AX$466))</f>
        <v>45043</v>
      </c>
      <c r="CI640" s="78" cm="1">
        <f t="array" ref="CI640">INDEX($CE$466:$CE$918, ROWS($CE$466:$CE$918) - ROW() + ROW($CE$466))</f>
        <v>2039.85</v>
      </c>
      <c r="CK640">
        <f t="shared" si="113"/>
        <v>1.5254827792156014</v>
      </c>
      <c r="CL640">
        <f t="shared" si="102"/>
        <v>4</v>
      </c>
      <c r="CM640">
        <f t="shared" si="119"/>
        <v>1.4926487051272483</v>
      </c>
      <c r="CN640" t="str">
        <f t="shared" si="103"/>
        <v/>
      </c>
      <c r="CO640" t="str">
        <f t="shared" si="108"/>
        <v/>
      </c>
      <c r="CP640">
        <v>0.28319382487093836</v>
      </c>
      <c r="CQ640">
        <v>1.0786096797009148</v>
      </c>
      <c r="CR640" s="200" t="s">
        <v>4485</v>
      </c>
      <c r="CS640" s="212">
        <v>45195</v>
      </c>
      <c r="CT640" s="49">
        <v>45197</v>
      </c>
      <c r="CU640" s="53">
        <v>520.04999999999995</v>
      </c>
      <c r="CW640" s="81" cm="1">
        <f t="array" ref="CW640">INDEX($AW$466:$AW$918, ROWS($AW$466:$AW$918) - ROW() + ROW($AW$466))</f>
        <v>45029</v>
      </c>
      <c r="CX640" s="3" cm="1">
        <f t="array" ref="CX640">INDEX($AX$466:$AX$918, ROWS($AX$466:$AX$918) - ROW() + ROW($AX$466))</f>
        <v>45043</v>
      </c>
      <c r="CY640" s="78" cm="1">
        <f t="array" ref="CY640">INDEX($CU$466:$CU$918, ROWS($CU$466:$CU$918) - ROW() + ROW($CU$466))</f>
        <v>414.1</v>
      </c>
      <c r="DA640">
        <f t="shared" si="109"/>
        <v>1.6695310581880705</v>
      </c>
      <c r="DB640">
        <f t="shared" si="104"/>
        <v>4</v>
      </c>
      <c r="DC640">
        <f t="shared" si="120"/>
        <v>12.389740806079532</v>
      </c>
      <c r="DD640" t="str">
        <f t="shared" si="122"/>
        <v/>
      </c>
      <c r="DE640" t="str">
        <f t="shared" si="123"/>
        <v/>
      </c>
      <c r="DF640">
        <v>1.6234165539293977</v>
      </c>
      <c r="DG640">
        <v>12.559596785179123</v>
      </c>
      <c r="DH640" s="200" t="s">
        <v>4485</v>
      </c>
      <c r="DI640" s="212">
        <v>45195</v>
      </c>
      <c r="DJ640" s="49">
        <v>45197</v>
      </c>
      <c r="DK640" s="53">
        <v>352</v>
      </c>
      <c r="DM640" s="81" cm="1">
        <f t="array" ref="DM640">INDEX($AW$466:$AW$918, ROWS($AW$466:$AW$918) - ROW() + ROW($AW$466))</f>
        <v>45029</v>
      </c>
      <c r="DN640" s="3" cm="1">
        <f t="array" ref="DN640">INDEX($AX$466:$AX$918, ROWS($AX$466:$AX$918) - ROW() + ROW($AX$466))</f>
        <v>45043</v>
      </c>
      <c r="DO640" s="78" cm="1">
        <f t="array" ref="DO640">INDEX($DK$466:$DK$918, ROWS($DK$466:$DK$918) - ROW() + ROW($DK$466))</f>
        <v>333.35</v>
      </c>
      <c r="DQ640">
        <f t="shared" si="110"/>
        <v>-1.4486326681448565</v>
      </c>
      <c r="DR640">
        <f t="shared" si="105"/>
        <v>4</v>
      </c>
      <c r="DS640">
        <f t="shared" si="121"/>
        <v>0.93868281604845505</v>
      </c>
      <c r="DT640" t="str">
        <f t="shared" si="111"/>
        <v/>
      </c>
      <c r="DU640" t="str">
        <f t="shared" si="112"/>
        <v/>
      </c>
      <c r="DV640">
        <v>-0.40145287707895672</v>
      </c>
      <c r="DW640">
        <v>-0.5155623448539326</v>
      </c>
      <c r="DX640" s="200" t="s">
        <v>4485</v>
      </c>
    </row>
    <row r="641" spans="1:128" ht="15.75" thickBot="1" x14ac:dyDescent="0.3">
      <c r="A641" s="42">
        <v>45194</v>
      </c>
      <c r="B641" s="35">
        <v>45197</v>
      </c>
      <c r="C641" s="36">
        <v>129.75</v>
      </c>
      <c r="E641" s="81" cm="1">
        <f t="array" ref="E641">INDEX($A$466:$A$918, ROWS($A$466:$A$918) - ROW() + ROW($A$466))</f>
        <v>45033</v>
      </c>
      <c r="F641" s="44" cm="1">
        <f t="array" ref="F641">INDEX($B$466:$B$918, ROWS($B$466:$B$918) - ROW() + ROW($B$466))</f>
        <v>45043</v>
      </c>
      <c r="G641" s="45" cm="1">
        <f t="array" ref="G641">INDEX($C$466:$C$918, ROWS($C$466:$C$918) - ROW() + ROW($C$466))</f>
        <v>130.15</v>
      </c>
      <c r="I641">
        <f t="shared" si="88"/>
        <v>2.7635215159889457</v>
      </c>
      <c r="J641">
        <f t="shared" si="84"/>
        <v>1</v>
      </c>
      <c r="K641" t="str">
        <f t="shared" si="114"/>
        <v/>
      </c>
      <c r="L641" t="str">
        <f t="shared" si="89"/>
        <v/>
      </c>
      <c r="M641" t="str">
        <f t="shared" si="90"/>
        <v/>
      </c>
      <c r="N641">
        <v>3.134920634920626</v>
      </c>
      <c r="O641" t="s">
        <v>4485</v>
      </c>
      <c r="P641" s="200" t="s">
        <v>4485</v>
      </c>
      <c r="Q641" s="35">
        <v>45194</v>
      </c>
      <c r="R641" s="35">
        <v>45197</v>
      </c>
      <c r="S641" s="37">
        <v>39449.35</v>
      </c>
      <c r="U641" s="81" cm="1">
        <f t="array" ref="U641">INDEX($Q$466:$Q$918, ROWS($Q$466:$Q$918) - ROW() + ROW($Q$466))</f>
        <v>45033</v>
      </c>
      <c r="V641" s="3" cm="1">
        <f t="array" ref="V641">INDEX($R$466:$R$918, ROWS($R$466:$R$918) - ROW() + ROW($R$466))</f>
        <v>45043</v>
      </c>
      <c r="W641" s="78" cm="1">
        <f t="array" ref="W641">INDEX($S$466:$S$918, ROWS($S$466:$S$918) - ROW() + ROW($S$466))</f>
        <v>38312.400000000001</v>
      </c>
      <c r="Y641">
        <f t="shared" si="91"/>
        <v>1.489935748259281</v>
      </c>
      <c r="Z641">
        <f t="shared" si="85"/>
        <v>1</v>
      </c>
      <c r="AA641" t="str">
        <f t="shared" si="115"/>
        <v/>
      </c>
      <c r="AB641" t="str">
        <f t="shared" si="92"/>
        <v/>
      </c>
      <c r="AC641" t="str">
        <f t="shared" si="93"/>
        <v/>
      </c>
      <c r="AD641">
        <v>1.4240090822522038</v>
      </c>
      <c r="AE641" t="s">
        <v>4485</v>
      </c>
      <c r="AF641" s="200" t="s">
        <v>4485</v>
      </c>
      <c r="AG641" s="35">
        <v>45194</v>
      </c>
      <c r="AH641" s="35">
        <v>45197</v>
      </c>
      <c r="AI641" s="36">
        <v>239.9</v>
      </c>
      <c r="AK641" s="81" cm="1">
        <f t="array" ref="AK641">INDEX($AG$466:$AG$918, ROWS($AG$466:$AG$918) - ROW() + ROW($AG$466))</f>
        <v>45033</v>
      </c>
      <c r="AL641" s="3" cm="1">
        <f t="array" ref="AL641">INDEX($AH$466:$AH$918, ROWS($AH$466:$AH$918) - ROW() + ROW($AH$466))</f>
        <v>45043</v>
      </c>
      <c r="AM641" s="78" cm="1">
        <f t="array" ref="AM641">INDEX($AI$466:$AI$918, ROWS($AI$466:$AI$918) - ROW() + ROW($AI$466))</f>
        <v>169.95</v>
      </c>
      <c r="AO641">
        <f t="shared" si="94"/>
        <v>-2.2151898734177342</v>
      </c>
      <c r="AP641">
        <f t="shared" si="86"/>
        <v>1</v>
      </c>
      <c r="AQ641" t="str">
        <f t="shared" si="116"/>
        <v/>
      </c>
      <c r="AR641" t="str">
        <f t="shared" si="95"/>
        <v/>
      </c>
      <c r="AS641" t="str">
        <f t="shared" si="96"/>
        <v/>
      </c>
      <c r="AT641">
        <v>-0.51572975760701389</v>
      </c>
      <c r="AU641" t="s">
        <v>4485</v>
      </c>
      <c r="AV641" s="200" t="s">
        <v>4485</v>
      </c>
      <c r="AW641" s="35">
        <v>45194</v>
      </c>
      <c r="AX641" s="35">
        <v>45197</v>
      </c>
      <c r="AY641" s="36">
        <v>136.44999999999999</v>
      </c>
      <c r="BA641" s="81" cm="1">
        <f t="array" ref="BA641">INDEX($AW$466:$AW$918, ROWS($AW$466:$AW$918) - ROW() + ROW($AW$466))</f>
        <v>45033</v>
      </c>
      <c r="BB641" s="3" cm="1">
        <f t="array" ref="BB641">INDEX($AX$466:$AX$918, ROWS($AX$466:$AX$918) - ROW() + ROW($AX$466))</f>
        <v>45043</v>
      </c>
      <c r="BC641" s="78" cm="1">
        <f t="array" ref="BC641">INDEX($AY$466:$AY$918, ROWS($AY$466:$AY$918) - ROW() + ROW($AY$466))</f>
        <v>101.7</v>
      </c>
      <c r="BE641">
        <f t="shared" si="97"/>
        <v>0.54374691052891455</v>
      </c>
      <c r="BF641">
        <f t="shared" si="87"/>
        <v>1</v>
      </c>
      <c r="BG641" t="str">
        <f t="shared" si="117"/>
        <v/>
      </c>
      <c r="BH641" t="str">
        <f t="shared" si="98"/>
        <v/>
      </c>
      <c r="BI641" t="str">
        <f t="shared" si="99"/>
        <v/>
      </c>
      <c r="BJ641">
        <v>-1.7994241842607638E-2</v>
      </c>
      <c r="BK641" t="s">
        <v>4485</v>
      </c>
      <c r="BL641" s="200" t="s">
        <v>4485</v>
      </c>
      <c r="BM641" s="212">
        <v>45194</v>
      </c>
      <c r="BN641" s="49">
        <v>45197</v>
      </c>
      <c r="BO641" s="50">
        <v>1295.2</v>
      </c>
      <c r="BQ641" s="81" cm="1">
        <f t="array" ref="BQ641">INDEX($AW$466:$AW$918, ROWS($AW$466:$AW$918) - ROW() + ROW($AW$466))</f>
        <v>45033</v>
      </c>
      <c r="BR641" s="3" cm="1">
        <f t="array" ref="BR641">INDEX($AX$466:$AX$918, ROWS($AX$466:$AX$918) - ROW() + ROW($AX$466))</f>
        <v>45043</v>
      </c>
      <c r="BS641" s="78" cm="1">
        <f t="array" ref="BS641">INDEX($BO$466:$BO$918, ROWS($BO$466:$BO$918) - ROW() + ROW($BO$466))</f>
        <v>1147.4000000000001</v>
      </c>
      <c r="BU641">
        <f t="shared" si="106"/>
        <v>1.0969646239922504</v>
      </c>
      <c r="BV641">
        <f t="shared" si="100"/>
        <v>1</v>
      </c>
      <c r="BW641" t="str">
        <f t="shared" si="118"/>
        <v/>
      </c>
      <c r="BX641" t="str">
        <f t="shared" si="101"/>
        <v/>
      </c>
      <c r="BY641" t="str">
        <f t="shared" si="107"/>
        <v/>
      </c>
      <c r="BZ641">
        <v>2.0130203871851977</v>
      </c>
      <c r="CA641" t="s">
        <v>4485</v>
      </c>
      <c r="CB641" s="200" t="s">
        <v>4485</v>
      </c>
      <c r="CC641" s="212">
        <v>45194</v>
      </c>
      <c r="CD641" s="49">
        <v>45197</v>
      </c>
      <c r="CE641" s="50">
        <v>2338.15</v>
      </c>
      <c r="CG641" s="81" cm="1">
        <f t="array" ref="CG641">INDEX($AW$466:$AW$918, ROWS($AW$466:$AW$918) - ROW() + ROW($AW$466))</f>
        <v>45033</v>
      </c>
      <c r="CH641" s="3" cm="1">
        <f t="array" ref="CH641">INDEX($AX$466:$AX$918, ROWS($AX$466:$AX$918) - ROW() + ROW($AX$466))</f>
        <v>45043</v>
      </c>
      <c r="CI641" s="78" cm="1">
        <f t="array" ref="CI641">INDEX($CE$466:$CE$918, ROWS($CE$466:$CE$918) - ROW() + ROW($CE$466))</f>
        <v>2038.75</v>
      </c>
      <c r="CK641">
        <f t="shared" si="113"/>
        <v>-5.3925533740221542E-2</v>
      </c>
      <c r="CL641">
        <f t="shared" si="102"/>
        <v>1</v>
      </c>
      <c r="CM641" t="str">
        <f t="shared" si="119"/>
        <v/>
      </c>
      <c r="CN641" t="str">
        <f t="shared" si="103"/>
        <v/>
      </c>
      <c r="CO641" t="str">
        <f t="shared" si="108"/>
        <v/>
      </c>
      <c r="CP641">
        <v>1.7218543046357639</v>
      </c>
      <c r="CQ641" t="s">
        <v>4485</v>
      </c>
      <c r="CR641" s="200" t="s">
        <v>4485</v>
      </c>
      <c r="CS641" s="212">
        <v>45194</v>
      </c>
      <c r="CT641" s="49">
        <v>45197</v>
      </c>
      <c r="CU641" s="53">
        <v>523.4</v>
      </c>
      <c r="CW641" s="81" cm="1">
        <f t="array" ref="CW641">INDEX($AW$466:$AW$918, ROWS($AW$466:$AW$918) - ROW() + ROW($AW$466))</f>
        <v>45033</v>
      </c>
      <c r="CX641" s="3" cm="1">
        <f t="array" ref="CX641">INDEX($AX$466:$AX$918, ROWS($AX$466:$AX$918) - ROW() + ROW($AX$466))</f>
        <v>45043</v>
      </c>
      <c r="CY641" s="78" cm="1">
        <f t="array" ref="CY641">INDEX($CU$466:$CU$918, ROWS($CU$466:$CU$918) - ROW() + ROW($CU$466))</f>
        <v>416.05</v>
      </c>
      <c r="DA641">
        <f t="shared" si="109"/>
        <v>0.47090074861144371</v>
      </c>
      <c r="DB641">
        <f t="shared" si="104"/>
        <v>1</v>
      </c>
      <c r="DC641" t="str">
        <f t="shared" si="120"/>
        <v/>
      </c>
      <c r="DD641" t="str">
        <f t="shared" si="122"/>
        <v/>
      </c>
      <c r="DE641" t="str">
        <f t="shared" si="123"/>
        <v/>
      </c>
      <c r="DF641">
        <v>0.5324942514825235</v>
      </c>
      <c r="DG641" t="s">
        <v>4485</v>
      </c>
      <c r="DH641" s="200" t="s">
        <v>4485</v>
      </c>
      <c r="DI641" s="212">
        <v>45194</v>
      </c>
      <c r="DJ641" s="49">
        <v>45197</v>
      </c>
      <c r="DK641" s="53">
        <v>351.6</v>
      </c>
      <c r="DM641" s="81" cm="1">
        <f t="array" ref="DM641">INDEX($AW$466:$AW$918, ROWS($AW$466:$AW$918) - ROW() + ROW($AW$466))</f>
        <v>45033</v>
      </c>
      <c r="DN641" s="3" cm="1">
        <f t="array" ref="DN641">INDEX($AX$466:$AX$918, ROWS($AX$466:$AX$918) - ROW() + ROW($AX$466))</f>
        <v>45043</v>
      </c>
      <c r="DO641" s="78" cm="1">
        <f t="array" ref="DO641">INDEX($DK$466:$DK$918, ROWS($DK$466:$DK$918) - ROW() + ROW($DK$466))</f>
        <v>336.9</v>
      </c>
      <c r="DQ641">
        <f t="shared" si="110"/>
        <v>1.0649467526623533</v>
      </c>
      <c r="DR641">
        <f t="shared" si="105"/>
        <v>1</v>
      </c>
      <c r="DS641" t="str">
        <f t="shared" si="121"/>
        <v/>
      </c>
      <c r="DT641" t="str">
        <f t="shared" si="111"/>
        <v/>
      </c>
      <c r="DU641" t="str">
        <f t="shared" si="112"/>
        <v/>
      </c>
      <c r="DV641">
        <v>0.90211132437620845</v>
      </c>
      <c r="DW641" t="s">
        <v>4485</v>
      </c>
      <c r="DX641" s="200" t="s">
        <v>4485</v>
      </c>
    </row>
    <row r="642" spans="1:128" ht="15.75" thickBot="1" x14ac:dyDescent="0.3">
      <c r="A642" s="42">
        <v>45191</v>
      </c>
      <c r="B642" s="35">
        <v>45197</v>
      </c>
      <c r="C642" s="36">
        <v>129.80000000000001</v>
      </c>
      <c r="E642" s="81" cm="1">
        <f t="array" ref="E642">INDEX($A$466:$A$918, ROWS($A$466:$A$918) - ROW() + ROW($A$466))</f>
        <v>45034</v>
      </c>
      <c r="F642" s="44" cm="1">
        <f t="array" ref="F642">INDEX($B$466:$B$918, ROWS($B$466:$B$918) - ROW() + ROW($B$466))</f>
        <v>45043</v>
      </c>
      <c r="G642" s="45" cm="1">
        <f t="array" ref="G642">INDEX($C$466:$C$918, ROWS($C$466:$C$918) - ROW() + ROW($C$466))</f>
        <v>130.5</v>
      </c>
      <c r="I642">
        <f t="shared" si="88"/>
        <v>0.26892047637341093</v>
      </c>
      <c r="J642">
        <f t="shared" si="84"/>
        <v>2</v>
      </c>
      <c r="K642" t="str">
        <f t="shared" si="114"/>
        <v/>
      </c>
      <c r="L642" t="str">
        <f t="shared" si="89"/>
        <v/>
      </c>
      <c r="M642" t="str">
        <f t="shared" si="90"/>
        <v/>
      </c>
      <c r="N642">
        <v>0</v>
      </c>
      <c r="O642" t="s">
        <v>4485</v>
      </c>
      <c r="P642" s="200" t="s">
        <v>4485</v>
      </c>
      <c r="Q642" s="35">
        <v>45191</v>
      </c>
      <c r="R642" s="35">
        <v>45197</v>
      </c>
      <c r="S642" s="37">
        <v>39482.6</v>
      </c>
      <c r="U642" s="81" cm="1">
        <f t="array" ref="U642">INDEX($Q$466:$Q$918, ROWS($Q$466:$Q$918) - ROW() + ROW($Q$466))</f>
        <v>45034</v>
      </c>
      <c r="V642" s="3" cm="1">
        <f t="array" ref="V642">INDEX($R$466:$R$918, ROWS($R$466:$R$918) - ROW() + ROW($R$466))</f>
        <v>45043</v>
      </c>
      <c r="W642" s="78" cm="1">
        <f t="array" ref="W642">INDEX($S$466:$S$918, ROWS($S$466:$S$918) - ROW() + ROW($S$466))</f>
        <v>38678.6</v>
      </c>
      <c r="Y642">
        <f t="shared" si="91"/>
        <v>0.95582631210782165</v>
      </c>
      <c r="Z642">
        <f t="shared" si="85"/>
        <v>2</v>
      </c>
      <c r="AA642" t="str">
        <f t="shared" si="115"/>
        <v/>
      </c>
      <c r="AB642" t="str">
        <f t="shared" si="92"/>
        <v/>
      </c>
      <c r="AC642" t="str">
        <f t="shared" si="93"/>
        <v/>
      </c>
      <c r="AD642">
        <v>0.75359438236775211</v>
      </c>
      <c r="AE642" t="s">
        <v>4485</v>
      </c>
      <c r="AF642" s="200" t="s">
        <v>4485</v>
      </c>
      <c r="AG642" s="35">
        <v>45191</v>
      </c>
      <c r="AH642" s="35">
        <v>45197</v>
      </c>
      <c r="AI642" s="36">
        <v>237.8</v>
      </c>
      <c r="AK642" s="81" cm="1">
        <f t="array" ref="AK642">INDEX($AG$466:$AG$918, ROWS($AG$466:$AG$918) - ROW() + ROW($AG$466))</f>
        <v>45034</v>
      </c>
      <c r="AL642" s="3" cm="1">
        <f t="array" ref="AL642">INDEX($AH$466:$AH$918, ROWS($AH$466:$AH$918) - ROW() + ROW($AH$466))</f>
        <v>45043</v>
      </c>
      <c r="AM642" s="78" cm="1">
        <f t="array" ref="AM642">INDEX($AI$466:$AI$918, ROWS($AI$466:$AI$918) - ROW() + ROW($AI$466))</f>
        <v>170.7</v>
      </c>
      <c r="AO642">
        <f t="shared" si="94"/>
        <v>0.44130626654898503</v>
      </c>
      <c r="AP642">
        <f t="shared" si="86"/>
        <v>2</v>
      </c>
      <c r="AQ642" t="str">
        <f t="shared" si="116"/>
        <v/>
      </c>
      <c r="AR642" t="str">
        <f t="shared" si="95"/>
        <v/>
      </c>
      <c r="AS642" t="str">
        <f t="shared" si="96"/>
        <v/>
      </c>
      <c r="AT642">
        <v>0.93312597200621195</v>
      </c>
      <c r="AU642" t="s">
        <v>4485</v>
      </c>
      <c r="AV642" s="200" t="s">
        <v>4485</v>
      </c>
      <c r="AW642" s="35">
        <v>45191</v>
      </c>
      <c r="AX642" s="35">
        <v>45197</v>
      </c>
      <c r="AY642" s="36">
        <v>136</v>
      </c>
      <c r="BA642" s="81" cm="1">
        <f t="array" ref="BA642">INDEX($AW$466:$AW$918, ROWS($AW$466:$AW$918) - ROW() + ROW($AW$466))</f>
        <v>45034</v>
      </c>
      <c r="BB642" s="3" cm="1">
        <f t="array" ref="BB642">INDEX($AX$466:$AX$918, ROWS($AX$466:$AX$918) - ROW() + ROW($AX$466))</f>
        <v>45043</v>
      </c>
      <c r="BC642" s="78" cm="1">
        <f t="array" ref="BC642">INDEX($AY$466:$AY$918, ROWS($AY$466:$AY$918) - ROW() + ROW($AY$466))</f>
        <v>103.05</v>
      </c>
      <c r="BE642">
        <f t="shared" si="97"/>
        <v>1.3274336283185786</v>
      </c>
      <c r="BF642">
        <f t="shared" si="87"/>
        <v>2</v>
      </c>
      <c r="BG642" t="str">
        <f t="shared" si="117"/>
        <v/>
      </c>
      <c r="BH642" t="str">
        <f t="shared" si="98"/>
        <v/>
      </c>
      <c r="BI642" t="str">
        <f t="shared" si="99"/>
        <v/>
      </c>
      <c r="BJ642">
        <v>-4.5383646289519515</v>
      </c>
      <c r="BK642" t="s">
        <v>4485</v>
      </c>
      <c r="BL642" s="200" t="s">
        <v>4485</v>
      </c>
      <c r="BM642" s="212">
        <v>45191</v>
      </c>
      <c r="BN642" s="49">
        <v>45197</v>
      </c>
      <c r="BO642" s="50">
        <v>1322.95</v>
      </c>
      <c r="BQ642" s="81" cm="1">
        <f t="array" ref="BQ642">INDEX($AW$466:$AW$918, ROWS($AW$466:$AW$918) - ROW() + ROW($AW$466))</f>
        <v>45034</v>
      </c>
      <c r="BR642" s="3" cm="1">
        <f t="array" ref="BR642">INDEX($AX$466:$AX$918, ROWS($AX$466:$AX$918) - ROW() + ROW($AX$466))</f>
        <v>45043</v>
      </c>
      <c r="BS642" s="78" cm="1">
        <f t="array" ref="BS642">INDEX($BO$466:$BO$918, ROWS($BO$466:$BO$918) - ROW() + ROW($BO$466))</f>
        <v>1148.3499999999999</v>
      </c>
      <c r="BU642">
        <f t="shared" si="106"/>
        <v>8.2795886351735917E-2</v>
      </c>
      <c r="BV642">
        <f t="shared" si="100"/>
        <v>2</v>
      </c>
      <c r="BW642" t="str">
        <f t="shared" si="118"/>
        <v/>
      </c>
      <c r="BX642" t="str">
        <f t="shared" si="101"/>
        <v/>
      </c>
      <c r="BY642" t="str">
        <f t="shared" si="107"/>
        <v/>
      </c>
      <c r="BZ642">
        <v>-0.10076412797044633</v>
      </c>
      <c r="CA642" t="s">
        <v>4485</v>
      </c>
      <c r="CB642" s="200" t="s">
        <v>4485</v>
      </c>
      <c r="CC642" s="212">
        <v>45191</v>
      </c>
      <c r="CD642" s="49">
        <v>45197</v>
      </c>
      <c r="CE642" s="50">
        <v>2254.0500000000002</v>
      </c>
      <c r="CG642" s="81" cm="1">
        <f t="array" ref="CG642">INDEX($AW$466:$AW$918, ROWS($AW$466:$AW$918) - ROW() + ROW($AW$466))</f>
        <v>45034</v>
      </c>
      <c r="CH642" s="3" cm="1">
        <f t="array" ref="CH642">INDEX($AX$466:$AX$918, ROWS($AX$466:$AX$918) - ROW() + ROW($AX$466))</f>
        <v>45043</v>
      </c>
      <c r="CI642" s="78" cm="1">
        <f t="array" ref="CI642">INDEX($CE$466:$CE$918, ROWS($CE$466:$CE$918) - ROW() + ROW($CE$466))</f>
        <v>2054.4</v>
      </c>
      <c r="CK642">
        <f t="shared" si="113"/>
        <v>0.76762722256284943</v>
      </c>
      <c r="CL642">
        <f t="shared" si="102"/>
        <v>2</v>
      </c>
      <c r="CM642" t="str">
        <f t="shared" si="119"/>
        <v/>
      </c>
      <c r="CN642" t="str">
        <f t="shared" si="103"/>
        <v/>
      </c>
      <c r="CO642" t="str">
        <f t="shared" si="108"/>
        <v/>
      </c>
      <c r="CP642">
        <v>-1.2283805031446542E-2</v>
      </c>
      <c r="CQ642" t="s">
        <v>4485</v>
      </c>
      <c r="CR642" s="200" t="s">
        <v>4485</v>
      </c>
      <c r="CS642" s="212">
        <v>45191</v>
      </c>
      <c r="CT642" s="49">
        <v>45197</v>
      </c>
      <c r="CU642" s="53">
        <v>517.29999999999995</v>
      </c>
      <c r="CW642" s="81" cm="1">
        <f t="array" ref="CW642">INDEX($AW$466:$AW$918, ROWS($AW$466:$AW$918) - ROW() + ROW($AW$466))</f>
        <v>45034</v>
      </c>
      <c r="CX642" s="3" cm="1">
        <f t="array" ref="CX642">INDEX($AX$466:$AX$918, ROWS($AX$466:$AX$918) - ROW() + ROW($AX$466))</f>
        <v>45043</v>
      </c>
      <c r="CY642" s="78" cm="1">
        <f t="array" ref="CY642">INDEX($CU$466:$CU$918, ROWS($CU$466:$CU$918) - ROW() + ROW($CU$466))</f>
        <v>424.25</v>
      </c>
      <c r="DA642">
        <f t="shared" si="109"/>
        <v>1.9709169570964999</v>
      </c>
      <c r="DB642">
        <f t="shared" si="104"/>
        <v>2</v>
      </c>
      <c r="DC642" t="str">
        <f t="shared" si="120"/>
        <v/>
      </c>
      <c r="DD642" t="str">
        <f t="shared" si="122"/>
        <v/>
      </c>
      <c r="DE642" t="str">
        <f t="shared" si="123"/>
        <v/>
      </c>
      <c r="DF642">
        <v>2.0464668351992295</v>
      </c>
      <c r="DG642" t="s">
        <v>4485</v>
      </c>
      <c r="DH642" s="200" t="s">
        <v>4485</v>
      </c>
      <c r="DI642" s="212">
        <v>45191</v>
      </c>
      <c r="DJ642" s="49">
        <v>45197</v>
      </c>
      <c r="DK642" s="53">
        <v>352.15</v>
      </c>
      <c r="DM642" s="81" cm="1">
        <f t="array" ref="DM642">INDEX($AW$466:$AW$918, ROWS($AW$466:$AW$918) - ROW() + ROW($AW$466))</f>
        <v>45034</v>
      </c>
      <c r="DN642" s="3" cm="1">
        <f t="array" ref="DN642">INDEX($AX$466:$AX$918, ROWS($AX$466:$AX$918) - ROW() + ROW($AX$466))</f>
        <v>45043</v>
      </c>
      <c r="DO642" s="78" cm="1">
        <f t="array" ref="DO642">INDEX($DK$466:$DK$918, ROWS($DK$466:$DK$918) - ROW() + ROW($DK$466))</f>
        <v>335.5</v>
      </c>
      <c r="DQ642">
        <f t="shared" si="110"/>
        <v>-0.41555357672899296</v>
      </c>
      <c r="DR642">
        <f t="shared" si="105"/>
        <v>2</v>
      </c>
      <c r="DS642" t="str">
        <f t="shared" si="121"/>
        <v/>
      </c>
      <c r="DT642" t="str">
        <f t="shared" si="111"/>
        <v/>
      </c>
      <c r="DU642" t="str">
        <f t="shared" si="112"/>
        <v/>
      </c>
      <c r="DV642">
        <v>0.74186798554308109</v>
      </c>
      <c r="DW642" t="s">
        <v>4485</v>
      </c>
      <c r="DX642" s="200" t="s">
        <v>4485</v>
      </c>
    </row>
    <row r="643" spans="1:128" ht="15.75" thickBot="1" x14ac:dyDescent="0.3">
      <c r="A643" s="42">
        <v>45190</v>
      </c>
      <c r="B643" s="35">
        <v>45197</v>
      </c>
      <c r="C643" s="36">
        <v>129.4</v>
      </c>
      <c r="E643" s="81" cm="1">
        <f t="array" ref="E643">INDEX($A$466:$A$918, ROWS($A$466:$A$918) - ROW() + ROW($A$466))</f>
        <v>45035</v>
      </c>
      <c r="F643" s="44" cm="1">
        <f t="array" ref="F643">INDEX($B$466:$B$918, ROWS($B$466:$B$918) - ROW() + ROW($B$466))</f>
        <v>45043</v>
      </c>
      <c r="G643" s="45" cm="1">
        <f t="array" ref="G643">INDEX($C$466:$C$918, ROWS($C$466:$C$918) - ROW() + ROW($C$466))</f>
        <v>129.05000000000001</v>
      </c>
      <c r="I643">
        <f t="shared" si="88"/>
        <v>-1.1111111111111025</v>
      </c>
      <c r="J643">
        <f t="shared" si="84"/>
        <v>3</v>
      </c>
      <c r="K643" t="str">
        <f t="shared" si="114"/>
        <v/>
      </c>
      <c r="L643" t="str">
        <f t="shared" si="89"/>
        <v/>
      </c>
      <c r="M643" t="str">
        <f t="shared" si="90"/>
        <v/>
      </c>
      <c r="N643">
        <v>-0.96190842631781459</v>
      </c>
      <c r="O643" t="s">
        <v>4485</v>
      </c>
      <c r="P643" s="200" t="s">
        <v>4485</v>
      </c>
      <c r="Q643" s="35">
        <v>45190</v>
      </c>
      <c r="R643" s="35">
        <v>45197</v>
      </c>
      <c r="S643" s="37">
        <v>39651.65</v>
      </c>
      <c r="U643" s="81" cm="1">
        <f t="array" ref="U643">INDEX($Q$466:$Q$918, ROWS($Q$466:$Q$918) - ROW() + ROW($Q$466))</f>
        <v>45035</v>
      </c>
      <c r="V643" s="3" cm="1">
        <f t="array" ref="V643">INDEX($R$466:$R$918, ROWS($R$466:$R$918) - ROW() + ROW($R$466))</f>
        <v>45043</v>
      </c>
      <c r="W643" s="78" cm="1">
        <f t="array" ref="W643">INDEX($S$466:$S$918, ROWS($S$466:$S$918) - ROW() + ROW($S$466))</f>
        <v>38072.25</v>
      </c>
      <c r="Y643">
        <f t="shared" si="91"/>
        <v>-1.5676627385686104</v>
      </c>
      <c r="Z643">
        <f t="shared" si="85"/>
        <v>3</v>
      </c>
      <c r="AA643" t="str">
        <f t="shared" si="115"/>
        <v/>
      </c>
      <c r="AB643" t="str">
        <f t="shared" si="92"/>
        <v/>
      </c>
      <c r="AC643" t="str">
        <f t="shared" si="93"/>
        <v/>
      </c>
      <c r="AD643">
        <v>-1.3131766727493164</v>
      </c>
      <c r="AE643" t="s">
        <v>4485</v>
      </c>
      <c r="AF643" s="200" t="s">
        <v>4485</v>
      </c>
      <c r="AG643" s="35">
        <v>45190</v>
      </c>
      <c r="AH643" s="35">
        <v>45197</v>
      </c>
      <c r="AI643" s="36">
        <v>238.95</v>
      </c>
      <c r="AK643" s="81" cm="1">
        <f t="array" ref="AK643">INDEX($AG$466:$AG$918, ROWS($AG$466:$AG$918) - ROW() + ROW($AG$466))</f>
        <v>45035</v>
      </c>
      <c r="AL643" s="3" cm="1">
        <f t="array" ref="AL643">INDEX($AH$466:$AH$918, ROWS($AH$466:$AH$918) - ROW() + ROW($AH$466))</f>
        <v>45043</v>
      </c>
      <c r="AM643" s="78" cm="1">
        <f t="array" ref="AM643">INDEX($AI$466:$AI$918, ROWS($AI$466:$AI$918) - ROW() + ROW($AI$466))</f>
        <v>167.65</v>
      </c>
      <c r="AO643">
        <f t="shared" si="94"/>
        <v>-1.7867603983596856</v>
      </c>
      <c r="AP643">
        <f t="shared" si="86"/>
        <v>3</v>
      </c>
      <c r="AQ643" t="str">
        <f t="shared" si="116"/>
        <v/>
      </c>
      <c r="AR643" t="str">
        <f t="shared" si="95"/>
        <v/>
      </c>
      <c r="AS643" t="str">
        <f t="shared" si="96"/>
        <v/>
      </c>
      <c r="AT643">
        <v>0.82177709296354529</v>
      </c>
      <c r="AU643" t="s">
        <v>4485</v>
      </c>
      <c r="AV643" s="200" t="s">
        <v>4485</v>
      </c>
      <c r="AW643" s="35">
        <v>45190</v>
      </c>
      <c r="AX643" s="35">
        <v>45197</v>
      </c>
      <c r="AY643" s="36">
        <v>135.35</v>
      </c>
      <c r="BA643" s="81" cm="1">
        <f t="array" ref="BA643">INDEX($AW$466:$AW$918, ROWS($AW$466:$AW$918) - ROW() + ROW($AW$466))</f>
        <v>45035</v>
      </c>
      <c r="BB643" s="3" cm="1">
        <f t="array" ref="BB643">INDEX($AX$466:$AX$918, ROWS($AX$466:$AX$918) - ROW() + ROW($AX$466))</f>
        <v>45043</v>
      </c>
      <c r="BC643" s="78" cm="1">
        <f t="array" ref="BC643">INDEX($AY$466:$AY$918, ROWS($AY$466:$AY$918) - ROW() + ROW($AY$466))</f>
        <v>101.65</v>
      </c>
      <c r="BE643">
        <f t="shared" si="97"/>
        <v>-1.3585638039786427</v>
      </c>
      <c r="BF643">
        <f t="shared" si="87"/>
        <v>3</v>
      </c>
      <c r="BG643" t="str">
        <f t="shared" si="117"/>
        <v/>
      </c>
      <c r="BH643" t="str">
        <f t="shared" si="98"/>
        <v/>
      </c>
      <c r="BI643" t="str">
        <f t="shared" si="99"/>
        <v/>
      </c>
      <c r="BJ643">
        <v>-0.13825608798114977</v>
      </c>
      <c r="BK643" t="s">
        <v>4485</v>
      </c>
      <c r="BL643" s="200" t="s">
        <v>4485</v>
      </c>
      <c r="BM643" s="212">
        <v>45190</v>
      </c>
      <c r="BN643" s="49">
        <v>45197</v>
      </c>
      <c r="BO643" s="50">
        <v>1335.6</v>
      </c>
      <c r="BQ643" s="81" cm="1">
        <f t="array" ref="BQ643">INDEX($AW$466:$AW$918, ROWS($AW$466:$AW$918) - ROW() + ROW($AW$466))</f>
        <v>45035</v>
      </c>
      <c r="BR643" s="3" cm="1">
        <f t="array" ref="BR643">INDEX($AX$466:$AX$918, ROWS($AX$466:$AX$918) - ROW() + ROW($AX$466))</f>
        <v>45043</v>
      </c>
      <c r="BS643" s="78" cm="1">
        <f t="array" ref="BS643">INDEX($BO$466:$BO$918, ROWS($BO$466:$BO$918) - ROW() + ROW($BO$466))</f>
        <v>1126.95</v>
      </c>
      <c r="BU643">
        <f t="shared" si="106"/>
        <v>-1.8635433447990477</v>
      </c>
      <c r="BV643">
        <f t="shared" si="100"/>
        <v>3</v>
      </c>
      <c r="BW643" t="str">
        <f t="shared" si="118"/>
        <v/>
      </c>
      <c r="BX643" t="str">
        <f t="shared" si="101"/>
        <v/>
      </c>
      <c r="BY643" t="str">
        <f t="shared" si="107"/>
        <v/>
      </c>
      <c r="BZ643">
        <v>-2.0341262503152091</v>
      </c>
      <c r="CA643" t="s">
        <v>4485</v>
      </c>
      <c r="CB643" s="200" t="s">
        <v>4485</v>
      </c>
      <c r="CC643" s="212">
        <v>45190</v>
      </c>
      <c r="CD643" s="49">
        <v>45197</v>
      </c>
      <c r="CE643" s="50">
        <v>2274.6</v>
      </c>
      <c r="CG643" s="81" cm="1">
        <f t="array" ref="CG643">INDEX($AW$466:$AW$918, ROWS($AW$466:$AW$918) - ROW() + ROW($AW$466))</f>
        <v>45035</v>
      </c>
      <c r="CH643" s="3" cm="1">
        <f t="array" ref="CH643">INDEX($AX$466:$AX$918, ROWS($AX$466:$AX$918) - ROW() + ROW($AX$466))</f>
        <v>45043</v>
      </c>
      <c r="CI643" s="78" cm="1">
        <f t="array" ref="CI643">INDEX($CE$466:$CE$918, ROWS($CE$466:$CE$918) - ROW() + ROW($CE$466))</f>
        <v>1989.7</v>
      </c>
      <c r="CK643">
        <f t="shared" si="113"/>
        <v>-3.1493380062305314</v>
      </c>
      <c r="CL643">
        <f t="shared" si="102"/>
        <v>3</v>
      </c>
      <c r="CM643" t="str">
        <f t="shared" si="119"/>
        <v/>
      </c>
      <c r="CN643" t="str">
        <f t="shared" si="103"/>
        <v/>
      </c>
      <c r="CO643" t="str">
        <f t="shared" si="108"/>
        <v/>
      </c>
      <c r="CP643">
        <v>0.86242905231086531</v>
      </c>
      <c r="CQ643" t="s">
        <v>4485</v>
      </c>
      <c r="CR643" s="200" t="s">
        <v>4485</v>
      </c>
      <c r="CS643" s="212">
        <v>45190</v>
      </c>
      <c r="CT643" s="49">
        <v>45197</v>
      </c>
      <c r="CU643" s="53">
        <v>518.75</v>
      </c>
      <c r="CW643" s="81" cm="1">
        <f t="array" ref="CW643">INDEX($AW$466:$AW$918, ROWS($AW$466:$AW$918) - ROW() + ROW($AW$466))</f>
        <v>45035</v>
      </c>
      <c r="CX643" s="3" cm="1">
        <f t="array" ref="CX643">INDEX($AX$466:$AX$918, ROWS($AX$466:$AX$918) - ROW() + ROW($AX$466))</f>
        <v>45043</v>
      </c>
      <c r="CY643" s="78" cm="1">
        <f t="array" ref="CY643">INDEX($CU$466:$CU$918, ROWS($CU$466:$CU$918) - ROW() + ROW($CU$466))</f>
        <v>421.85</v>
      </c>
      <c r="DA643">
        <f t="shared" si="109"/>
        <v>-0.56570418385385435</v>
      </c>
      <c r="DB643">
        <f t="shared" si="104"/>
        <v>3</v>
      </c>
      <c r="DC643" t="str">
        <f t="shared" si="120"/>
        <v/>
      </c>
      <c r="DD643" t="str">
        <f t="shared" si="122"/>
        <v/>
      </c>
      <c r="DE643" t="str">
        <f t="shared" si="123"/>
        <v/>
      </c>
      <c r="DF643">
        <v>-0.50725492509143189</v>
      </c>
      <c r="DG643" t="s">
        <v>4485</v>
      </c>
      <c r="DH643" s="200" t="s">
        <v>4485</v>
      </c>
      <c r="DI643" s="212">
        <v>45190</v>
      </c>
      <c r="DJ643" s="49">
        <v>45197</v>
      </c>
      <c r="DK643" s="53">
        <v>356.1</v>
      </c>
      <c r="DM643" s="81" cm="1">
        <f t="array" ref="DM643">INDEX($AW$466:$AW$918, ROWS($AW$466:$AW$918) - ROW() + ROW($AW$466))</f>
        <v>45035</v>
      </c>
      <c r="DN643" s="3" cm="1">
        <f t="array" ref="DN643">INDEX($AX$466:$AX$918, ROWS($AX$466:$AX$918) - ROW() + ROW($AX$466))</f>
        <v>45043</v>
      </c>
      <c r="DO643" s="78" cm="1">
        <f t="array" ref="DO643">INDEX($DK$466:$DK$918, ROWS($DK$466:$DK$918) - ROW() + ROW($DK$466))</f>
        <v>342.7</v>
      </c>
      <c r="DQ643">
        <f t="shared" si="110"/>
        <v>2.1460506706408311</v>
      </c>
      <c r="DR643">
        <f t="shared" si="105"/>
        <v>3</v>
      </c>
      <c r="DS643" t="str">
        <f t="shared" si="121"/>
        <v/>
      </c>
      <c r="DT643" t="str">
        <f t="shared" si="111"/>
        <v/>
      </c>
      <c r="DU643" t="str">
        <f t="shared" si="112"/>
        <v/>
      </c>
      <c r="DV643">
        <v>-2.1148036253776521</v>
      </c>
      <c r="DW643" t="s">
        <v>4485</v>
      </c>
      <c r="DX643" s="200" t="s">
        <v>4485</v>
      </c>
    </row>
    <row r="644" spans="1:128" ht="15.75" thickBot="1" x14ac:dyDescent="0.3">
      <c r="A644" s="42">
        <v>45189</v>
      </c>
      <c r="B644" s="35">
        <v>45197</v>
      </c>
      <c r="C644" s="36">
        <v>131.30000000000001</v>
      </c>
      <c r="E644" s="81" cm="1">
        <f t="array" ref="E644">INDEX($A$466:$A$918, ROWS($A$466:$A$918) - ROW() + ROW($A$466))</f>
        <v>45036</v>
      </c>
      <c r="F644" s="44" cm="1">
        <f t="array" ref="F644">INDEX($B$466:$B$918, ROWS($B$466:$B$918) - ROW() + ROW($B$466))</f>
        <v>45043</v>
      </c>
      <c r="G644" s="45" cm="1">
        <f t="array" ref="G644">INDEX($C$466:$C$918, ROWS($C$466:$C$918) - ROW() + ROW($C$466))</f>
        <v>133.65</v>
      </c>
      <c r="I644">
        <f t="shared" si="88"/>
        <v>3.56450987989151</v>
      </c>
      <c r="J644">
        <f t="shared" si="84"/>
        <v>4</v>
      </c>
      <c r="K644">
        <f t="shared" si="114"/>
        <v>7.2202166064981945</v>
      </c>
      <c r="L644" t="str">
        <f t="shared" si="89"/>
        <v/>
      </c>
      <c r="M644" t="str">
        <f t="shared" si="90"/>
        <v/>
      </c>
      <c r="N644">
        <v>3.4965034965034967</v>
      </c>
      <c r="O644">
        <v>7.2895690696737683</v>
      </c>
      <c r="P644" s="200" t="s">
        <v>4485</v>
      </c>
      <c r="Q644" s="35">
        <v>45189</v>
      </c>
      <c r="R644" s="35">
        <v>45197</v>
      </c>
      <c r="S644" s="37">
        <v>40023.15</v>
      </c>
      <c r="U644" s="81" cm="1">
        <f t="array" ref="U644">INDEX($Q$466:$Q$918, ROWS($Q$466:$Q$918) - ROW() + ROW($Q$466))</f>
        <v>45036</v>
      </c>
      <c r="V644" s="3" cm="1">
        <f t="array" ref="V644">INDEX($R$466:$R$918, ROWS($R$466:$R$918) - ROW() + ROW($R$466))</f>
        <v>45043</v>
      </c>
      <c r="W644" s="78" cm="1">
        <f t="array" ref="W644">INDEX($S$466:$S$918, ROWS($S$466:$S$918) - ROW() + ROW($S$466))</f>
        <v>39381.300000000003</v>
      </c>
      <c r="Y644">
        <f t="shared" si="91"/>
        <v>3.4383310679037957</v>
      </c>
      <c r="Z644">
        <f t="shared" si="85"/>
        <v>4</v>
      </c>
      <c r="AA644">
        <f t="shared" si="115"/>
        <v>3.7614251047987572</v>
      </c>
      <c r="AB644" t="str">
        <f t="shared" si="92"/>
        <v/>
      </c>
      <c r="AC644" t="str">
        <f t="shared" si="93"/>
        <v/>
      </c>
      <c r="AD644">
        <v>3.2619216707435799</v>
      </c>
      <c r="AE644">
        <v>3.8630702704704882</v>
      </c>
      <c r="AF644" s="200" t="s">
        <v>4485</v>
      </c>
      <c r="AG644" s="35">
        <v>45189</v>
      </c>
      <c r="AH644" s="35">
        <v>45197</v>
      </c>
      <c r="AI644" s="36">
        <v>242.55</v>
      </c>
      <c r="AK644" s="81" cm="1">
        <f t="array" ref="AK644">INDEX($AG$466:$AG$918, ROWS($AG$466:$AG$918) - ROW() + ROW($AG$466))</f>
        <v>45036</v>
      </c>
      <c r="AL644" s="3" cm="1">
        <f t="array" ref="AL644">INDEX($AH$466:$AH$918, ROWS($AH$466:$AH$918) - ROW() + ROW($AH$466))</f>
        <v>45043</v>
      </c>
      <c r="AM644" s="78" cm="1">
        <f t="array" ref="AM644">INDEX($AI$466:$AI$918, ROWS($AI$466:$AI$918) - ROW() + ROW($AI$466))</f>
        <v>170.05</v>
      </c>
      <c r="AO644">
        <f t="shared" si="94"/>
        <v>1.4315538323889088</v>
      </c>
      <c r="AP644">
        <f t="shared" si="86"/>
        <v>4</v>
      </c>
      <c r="AQ644">
        <f t="shared" si="116"/>
        <v>-3.7634408602150415</v>
      </c>
      <c r="AR644" t="str">
        <f t="shared" si="95"/>
        <v/>
      </c>
      <c r="AS644" t="str">
        <f t="shared" si="96"/>
        <v/>
      </c>
      <c r="AT644">
        <v>0.86602139582271453</v>
      </c>
      <c r="AU644">
        <v>3.0713170223841781</v>
      </c>
      <c r="AV644" s="200" t="s">
        <v>4485</v>
      </c>
      <c r="AW644" s="35">
        <v>45189</v>
      </c>
      <c r="AX644" s="35">
        <v>45197</v>
      </c>
      <c r="AY644" s="36">
        <v>137.55000000000001</v>
      </c>
      <c r="BA644" s="81" cm="1">
        <f t="array" ref="BA644">INDEX($AW$466:$AW$918, ROWS($AW$466:$AW$918) - ROW() + ROW($AW$466))</f>
        <v>45036</v>
      </c>
      <c r="BB644" s="3" cm="1">
        <f t="array" ref="BB644">INDEX($AX$466:$AX$918, ROWS($AX$466:$AX$918) - ROW() + ROW($AX$466))</f>
        <v>45043</v>
      </c>
      <c r="BC644" s="78" cm="1">
        <f t="array" ref="BC644">INDEX($AY$466:$AY$918, ROWS($AY$466:$AY$918) - ROW() + ROW($AY$466))</f>
        <v>102.95</v>
      </c>
      <c r="BE644">
        <f t="shared" si="97"/>
        <v>1.2788981800295103</v>
      </c>
      <c r="BF644">
        <f t="shared" si="87"/>
        <v>4</v>
      </c>
      <c r="BG644">
        <f t="shared" si="117"/>
        <v>1.981178801386825</v>
      </c>
      <c r="BH644" t="str">
        <f t="shared" si="98"/>
        <v/>
      </c>
      <c r="BI644" t="str">
        <f t="shared" si="99"/>
        <v/>
      </c>
      <c r="BJ644">
        <v>6.5322047764387507</v>
      </c>
      <c r="BK644">
        <v>3.9291524695337205</v>
      </c>
      <c r="BL644" s="200" t="s">
        <v>4485</v>
      </c>
      <c r="BM644" s="212">
        <v>45189</v>
      </c>
      <c r="BN644" s="49">
        <v>45197</v>
      </c>
      <c r="BO644" s="50">
        <v>1349.75</v>
      </c>
      <c r="BQ644" s="81" cm="1">
        <f t="array" ref="BQ644">INDEX($AW$466:$AW$918, ROWS($AW$466:$AW$918) - ROW() + ROW($AW$466))</f>
        <v>45036</v>
      </c>
      <c r="BR644" s="3" cm="1">
        <f t="array" ref="BR644">INDEX($AX$466:$AX$918, ROWS($AX$466:$AX$918) - ROW() + ROW($AX$466))</f>
        <v>45043</v>
      </c>
      <c r="BS644" s="78" cm="1">
        <f t="array" ref="BS644">INDEX($BO$466:$BO$918, ROWS($BO$466:$BO$918) - ROW() + ROW($BO$466))</f>
        <v>1132.1500000000001</v>
      </c>
      <c r="BU644">
        <f t="shared" si="106"/>
        <v>0.46142242335507744</v>
      </c>
      <c r="BV644">
        <f t="shared" si="100"/>
        <v>4</v>
      </c>
      <c r="BW644">
        <f t="shared" si="118"/>
        <v>0.26568657839968113</v>
      </c>
      <c r="BX644" t="str">
        <f t="shared" si="101"/>
        <v/>
      </c>
      <c r="BY644" t="str">
        <f t="shared" si="107"/>
        <v/>
      </c>
      <c r="BZ644">
        <v>0.42042042042042826</v>
      </c>
      <c r="CA644">
        <v>-1.1736890990458384</v>
      </c>
      <c r="CB644" s="200" t="s">
        <v>4485</v>
      </c>
      <c r="CC644" s="212">
        <v>45189</v>
      </c>
      <c r="CD644" s="49">
        <v>45197</v>
      </c>
      <c r="CE644" s="50">
        <v>2321.25</v>
      </c>
      <c r="CG644" s="81" cm="1">
        <f t="array" ref="CG644">INDEX($AW$466:$AW$918, ROWS($AW$466:$AW$918) - ROW() + ROW($AW$466))</f>
        <v>45036</v>
      </c>
      <c r="CH644" s="3" cm="1">
        <f t="array" ref="CH644">INDEX($AX$466:$AX$918, ROWS($AX$466:$AX$918) - ROW() + ROW($AX$466))</f>
        <v>45043</v>
      </c>
      <c r="CI644" s="78" cm="1">
        <f t="array" ref="CI644">INDEX($CE$466:$CE$918, ROWS($CE$466:$CE$918) - ROW() + ROW($CE$466))</f>
        <v>1923.05</v>
      </c>
      <c r="CK644">
        <f t="shared" si="113"/>
        <v>-3.3497512187767047</v>
      </c>
      <c r="CL644">
        <f t="shared" si="102"/>
        <v>4</v>
      </c>
      <c r="CM644">
        <f t="shared" si="119"/>
        <v>-4.2877762293450177</v>
      </c>
      <c r="CN644" t="str">
        <f t="shared" si="103"/>
        <v/>
      </c>
      <c r="CO644" t="str">
        <f t="shared" si="108"/>
        <v/>
      </c>
      <c r="CP644">
        <v>-3.0962241169305704</v>
      </c>
      <c r="CQ644">
        <v>-0.30825522530198307</v>
      </c>
      <c r="CR644" s="200" t="s">
        <v>4485</v>
      </c>
      <c r="CS644" s="212">
        <v>45189</v>
      </c>
      <c r="CT644" s="49">
        <v>45197</v>
      </c>
      <c r="CU644" s="53">
        <v>524.04999999999995</v>
      </c>
      <c r="CW644" s="81" cm="1">
        <f t="array" ref="CW644">INDEX($AW$466:$AW$918, ROWS($AW$466:$AW$918) - ROW() + ROW($AW$466))</f>
        <v>45036</v>
      </c>
      <c r="CX644" s="3" cm="1">
        <f t="array" ref="CX644">INDEX($AX$466:$AX$918, ROWS($AX$466:$AX$918) - ROW() + ROW($AX$466))</f>
        <v>45043</v>
      </c>
      <c r="CY644" s="78" cm="1">
        <f t="array" ref="CY644">INDEX($CU$466:$CU$918, ROWS($CU$466:$CU$918) - ROW() + ROW($CU$466))</f>
        <v>415.4</v>
      </c>
      <c r="DA644">
        <f t="shared" si="109"/>
        <v>-1.5289794950812006</v>
      </c>
      <c r="DB644">
        <f t="shared" si="104"/>
        <v>4</v>
      </c>
      <c r="DC644">
        <f t="shared" si="120"/>
        <v>1.9887061134298958</v>
      </c>
      <c r="DD644" t="str">
        <f t="shared" si="122"/>
        <v/>
      </c>
      <c r="DE644" t="str">
        <f t="shared" si="123"/>
        <v/>
      </c>
      <c r="DF644">
        <v>-1.7192316812900166</v>
      </c>
      <c r="DG644">
        <v>1.9431804206124652</v>
      </c>
      <c r="DH644" s="200" t="s">
        <v>4485</v>
      </c>
      <c r="DI644" s="212">
        <v>45189</v>
      </c>
      <c r="DJ644" s="49">
        <v>45197</v>
      </c>
      <c r="DK644" s="53">
        <v>354.05</v>
      </c>
      <c r="DM644" s="81" cm="1">
        <f t="array" ref="DM644">INDEX($AW$466:$AW$918, ROWS($AW$466:$AW$918) - ROW() + ROW($AW$466))</f>
        <v>45036</v>
      </c>
      <c r="DN644" s="3" cm="1">
        <f t="array" ref="DN644">INDEX($AX$466:$AX$918, ROWS($AX$466:$AX$918) - ROW() + ROW($AX$466))</f>
        <v>45043</v>
      </c>
      <c r="DO644" s="78" cm="1">
        <f t="array" ref="DO644">INDEX($DK$466:$DK$918, ROWS($DK$466:$DK$918) - ROW() + ROW($DK$466))</f>
        <v>344.2</v>
      </c>
      <c r="DQ644">
        <f t="shared" si="110"/>
        <v>0.43770061278085792</v>
      </c>
      <c r="DR644">
        <f t="shared" si="105"/>
        <v>4</v>
      </c>
      <c r="DS644">
        <f t="shared" si="121"/>
        <v>1.7590539541759023</v>
      </c>
      <c r="DT644" t="str">
        <f t="shared" si="111"/>
        <v/>
      </c>
      <c r="DU644" t="str">
        <f t="shared" si="112"/>
        <v/>
      </c>
      <c r="DV644">
        <v>-2.2183641975308643</v>
      </c>
      <c r="DW644">
        <v>-3.0969221946090699</v>
      </c>
      <c r="DX644" s="200" t="s">
        <v>4485</v>
      </c>
    </row>
    <row r="645" spans="1:128" ht="15.75" thickBot="1" x14ac:dyDescent="0.3">
      <c r="A645" s="42">
        <v>45187</v>
      </c>
      <c r="B645" s="35">
        <v>45197</v>
      </c>
      <c r="C645" s="36">
        <v>133.05000000000001</v>
      </c>
      <c r="E645" s="81" cm="1">
        <f t="array" ref="E645">INDEX($A$466:$A$918, ROWS($A$466:$A$918) - ROW() + ROW($A$466))</f>
        <v>45037</v>
      </c>
      <c r="F645" s="44" cm="1">
        <f t="array" ref="F645">INDEX($B$466:$B$918, ROWS($B$466:$B$918) - ROW() + ROW($B$466))</f>
        <v>45043</v>
      </c>
      <c r="G645" s="45" cm="1">
        <f t="array" ref="G645">INDEX($C$466:$C$918, ROWS($C$466:$C$918) - ROW() + ROW($C$466))</f>
        <v>130.44999999999999</v>
      </c>
      <c r="I645">
        <f t="shared" si="88"/>
        <v>-2.3943135054246292</v>
      </c>
      <c r="J645">
        <f t="shared" si="84"/>
        <v>5</v>
      </c>
      <c r="K645" t="str">
        <f t="shared" si="114"/>
        <v/>
      </c>
      <c r="L645" t="str">
        <f t="shared" si="89"/>
        <v/>
      </c>
      <c r="M645" t="str">
        <f t="shared" si="90"/>
        <v/>
      </c>
      <c r="N645">
        <v>-2.0270270270270188</v>
      </c>
      <c r="O645" t="s">
        <v>4485</v>
      </c>
      <c r="P645" s="200" t="s">
        <v>4485</v>
      </c>
      <c r="Q645" s="35">
        <v>45187</v>
      </c>
      <c r="R645" s="35">
        <v>45197</v>
      </c>
      <c r="S645" s="37">
        <v>40335.1</v>
      </c>
      <c r="U645" s="81" cm="1">
        <f t="array" ref="U645">INDEX($Q$466:$Q$918, ROWS($Q$466:$Q$918) - ROW() + ROW($Q$466))</f>
        <v>45037</v>
      </c>
      <c r="V645" s="3" cm="1">
        <f t="array" ref="V645">INDEX($R$466:$R$918, ROWS($R$466:$R$918) - ROW() + ROW($R$466))</f>
        <v>45043</v>
      </c>
      <c r="W645" s="78" cm="1">
        <f t="array" ref="W645">INDEX($S$466:$S$918, ROWS($S$466:$S$918) - ROW() + ROW($S$466))</f>
        <v>40074.300000000003</v>
      </c>
      <c r="Y645">
        <f t="shared" si="91"/>
        <v>1.7597184450487919</v>
      </c>
      <c r="Z645">
        <f t="shared" si="85"/>
        <v>5</v>
      </c>
      <c r="AA645" t="str">
        <f t="shared" si="115"/>
        <v/>
      </c>
      <c r="AB645" t="str">
        <f t="shared" si="92"/>
        <v/>
      </c>
      <c r="AC645" t="str">
        <f t="shared" si="93"/>
        <v/>
      </c>
      <c r="AD645">
        <v>2.0264065829239697</v>
      </c>
      <c r="AE645" t="s">
        <v>4485</v>
      </c>
      <c r="AF645" s="200" t="s">
        <v>4485</v>
      </c>
      <c r="AG645" s="35">
        <v>45187</v>
      </c>
      <c r="AH645" s="35">
        <v>45197</v>
      </c>
      <c r="AI645" s="36">
        <v>241.65</v>
      </c>
      <c r="AK645" s="81" cm="1">
        <f t="array" ref="AK645">INDEX($AG$466:$AG$918, ROWS($AG$466:$AG$918) - ROW() + ROW($AG$466))</f>
        <v>45037</v>
      </c>
      <c r="AL645" s="3" cm="1">
        <f t="array" ref="AL645">INDEX($AH$466:$AH$918, ROWS($AH$466:$AH$918) - ROW() + ROW($AH$466))</f>
        <v>45043</v>
      </c>
      <c r="AM645" s="78" cm="1">
        <f t="array" ref="AM645">INDEX($AI$466:$AI$918, ROWS($AI$466:$AI$918) - ROW() + ROW($AI$466))</f>
        <v>170</v>
      </c>
      <c r="AO645">
        <f t="shared" si="94"/>
        <v>-2.94031167303801E-2</v>
      </c>
      <c r="AP645">
        <f t="shared" si="86"/>
        <v>5</v>
      </c>
      <c r="AQ645" t="str">
        <f t="shared" si="116"/>
        <v/>
      </c>
      <c r="AR645" t="str">
        <f t="shared" si="95"/>
        <v/>
      </c>
      <c r="AS645" t="str">
        <f t="shared" si="96"/>
        <v/>
      </c>
      <c r="AT645">
        <v>0.70707070707070996</v>
      </c>
      <c r="AU645" t="s">
        <v>4485</v>
      </c>
      <c r="AV645" s="200" t="s">
        <v>4485</v>
      </c>
      <c r="AW645" s="35">
        <v>45187</v>
      </c>
      <c r="AX645" s="35">
        <v>45197</v>
      </c>
      <c r="AY645" s="36">
        <v>139.94999999999999</v>
      </c>
      <c r="BA645" s="81" cm="1">
        <f t="array" ref="BA645">INDEX($AW$466:$AW$918, ROWS($AW$466:$AW$918) - ROW() + ROW($AW$466))</f>
        <v>45037</v>
      </c>
      <c r="BB645" s="3" cm="1">
        <f t="array" ref="BB645">INDEX($AX$466:$AX$918, ROWS($AX$466:$AX$918) - ROW() + ROW($AX$466))</f>
        <v>45043</v>
      </c>
      <c r="BC645" s="78" cm="1">
        <f t="array" ref="BC645">INDEX($AY$466:$AY$918, ROWS($AY$466:$AY$918) - ROW() + ROW($AY$466))</f>
        <v>102.8</v>
      </c>
      <c r="BE645">
        <f t="shared" si="97"/>
        <v>-0.14570179698883506</v>
      </c>
      <c r="BF645">
        <f t="shared" si="87"/>
        <v>5</v>
      </c>
      <c r="BG645" t="str">
        <f t="shared" si="117"/>
        <v/>
      </c>
      <c r="BH645" t="str">
        <f t="shared" si="98"/>
        <v/>
      </c>
      <c r="BI645" t="str">
        <f t="shared" si="99"/>
        <v/>
      </c>
      <c r="BJ645">
        <v>-0.48734382845497237</v>
      </c>
      <c r="BK645" t="s">
        <v>4485</v>
      </c>
      <c r="BL645" s="200" t="s">
        <v>4485</v>
      </c>
      <c r="BM645" s="212">
        <v>45187</v>
      </c>
      <c r="BN645" s="49">
        <v>45197</v>
      </c>
      <c r="BO645" s="50">
        <v>1375.05</v>
      </c>
      <c r="BQ645" s="81" cm="1">
        <f t="array" ref="BQ645">INDEX($AW$466:$AW$918, ROWS($AW$466:$AW$918) - ROW() + ROW($AW$466))</f>
        <v>45037</v>
      </c>
      <c r="BR645" s="3" cm="1">
        <f t="array" ref="BR645">INDEX($AX$466:$AX$918, ROWS($AX$466:$AX$918) - ROW() + ROW($AX$466))</f>
        <v>45043</v>
      </c>
      <c r="BS645" s="78" cm="1">
        <f t="array" ref="BS645">INDEX($BO$466:$BO$918, ROWS($BO$466:$BO$918) - ROW() + ROW($BO$466))</f>
        <v>1108.8499999999999</v>
      </c>
      <c r="BU645">
        <f t="shared" si="106"/>
        <v>-2.0580311796140247</v>
      </c>
      <c r="BV645">
        <f t="shared" si="100"/>
        <v>5</v>
      </c>
      <c r="BW645" t="str">
        <f t="shared" si="118"/>
        <v/>
      </c>
      <c r="BX645" t="str">
        <f t="shared" si="101"/>
        <v/>
      </c>
      <c r="BY645" t="str">
        <f t="shared" si="107"/>
        <v/>
      </c>
      <c r="BZ645">
        <v>1.4354066985645892</v>
      </c>
      <c r="CA645" t="s">
        <v>4485</v>
      </c>
      <c r="CB645" s="200" t="s">
        <v>4485</v>
      </c>
      <c r="CC645" s="212">
        <v>45187</v>
      </c>
      <c r="CD645" s="49">
        <v>45197</v>
      </c>
      <c r="CE645" s="50">
        <v>2375.5500000000002</v>
      </c>
      <c r="CG645" s="81" cm="1">
        <f t="array" ref="CG645">INDEX($AW$466:$AW$918, ROWS($AW$466:$AW$918) - ROW() + ROW($AW$466))</f>
        <v>45037</v>
      </c>
      <c r="CH645" s="3" cm="1">
        <f t="array" ref="CH645">INDEX($AX$466:$AX$918, ROWS($AX$466:$AX$918) - ROW() + ROW($AX$466))</f>
        <v>45043</v>
      </c>
      <c r="CI645" s="78" cm="1">
        <f t="array" ref="CI645">INDEX($CE$466:$CE$918, ROWS($CE$466:$CE$918) - ROW() + ROW($CE$466))</f>
        <v>1935.45</v>
      </c>
      <c r="CK645">
        <f t="shared" si="113"/>
        <v>0.64480902732638734</v>
      </c>
      <c r="CL645">
        <f t="shared" si="102"/>
        <v>5</v>
      </c>
      <c r="CM645" t="str">
        <f t="shared" si="119"/>
        <v/>
      </c>
      <c r="CN645" t="str">
        <f t="shared" si="103"/>
        <v/>
      </c>
      <c r="CO645" t="str">
        <f t="shared" si="108"/>
        <v/>
      </c>
      <c r="CP645">
        <v>-3.3635838004977545</v>
      </c>
      <c r="CQ645" t="s">
        <v>4485</v>
      </c>
      <c r="CR645" s="200" t="s">
        <v>4485</v>
      </c>
      <c r="CS645" s="212">
        <v>45187</v>
      </c>
      <c r="CT645" s="49">
        <v>45197</v>
      </c>
      <c r="CU645" s="53">
        <v>529.75</v>
      </c>
      <c r="CW645" s="81" cm="1">
        <f t="array" ref="CW645">INDEX($AW$466:$AW$918, ROWS($AW$466:$AW$918) - ROW() + ROW($AW$466))</f>
        <v>45037</v>
      </c>
      <c r="CX645" s="3" cm="1">
        <f t="array" ref="CX645">INDEX($AX$466:$AX$918, ROWS($AX$466:$AX$918) - ROW() + ROW($AX$466))</f>
        <v>45043</v>
      </c>
      <c r="CY645" s="78" cm="1">
        <f t="array" ref="CY645">INDEX($CU$466:$CU$918, ROWS($CU$466:$CU$918) - ROW() + ROW($CU$466))</f>
        <v>406.8</v>
      </c>
      <c r="DA645">
        <f t="shared" si="109"/>
        <v>-2.0702936928261835</v>
      </c>
      <c r="DB645">
        <f t="shared" si="104"/>
        <v>5</v>
      </c>
      <c r="DC645" t="str">
        <f t="shared" si="120"/>
        <v/>
      </c>
      <c r="DD645" t="str">
        <f t="shared" si="122"/>
        <v/>
      </c>
      <c r="DE645" t="str">
        <f t="shared" si="123"/>
        <v/>
      </c>
      <c r="DF645">
        <v>-2.0267824828085361</v>
      </c>
      <c r="DG645" t="s">
        <v>4485</v>
      </c>
      <c r="DH645" s="200" t="s">
        <v>4485</v>
      </c>
      <c r="DI645" s="212">
        <v>45187</v>
      </c>
      <c r="DJ645" s="49">
        <v>45197</v>
      </c>
      <c r="DK645" s="53">
        <v>360.4</v>
      </c>
      <c r="DM645" s="81" cm="1">
        <f t="array" ref="DM645">INDEX($AW$466:$AW$918, ROWS($AW$466:$AW$918) - ROW() + ROW($AW$466))</f>
        <v>45037</v>
      </c>
      <c r="DN645" s="3" cm="1">
        <f t="array" ref="DN645">INDEX($AX$466:$AX$918, ROWS($AX$466:$AX$918) - ROW() + ROW($AX$466))</f>
        <v>45043</v>
      </c>
      <c r="DO645" s="78" cm="1">
        <f t="array" ref="DO645">INDEX($DK$466:$DK$918, ROWS($DK$466:$DK$918) - ROW() + ROW($DK$466))</f>
        <v>346.3</v>
      </c>
      <c r="DQ645">
        <f t="shared" si="110"/>
        <v>0.61011040092969859</v>
      </c>
      <c r="DR645">
        <f t="shared" si="105"/>
        <v>5</v>
      </c>
      <c r="DS645" t="str">
        <f t="shared" si="121"/>
        <v/>
      </c>
      <c r="DT645" t="str">
        <f t="shared" si="111"/>
        <v/>
      </c>
      <c r="DU645" t="str">
        <f t="shared" si="112"/>
        <v/>
      </c>
      <c r="DV645">
        <v>1.2625764450581924</v>
      </c>
      <c r="DW645" t="s">
        <v>4485</v>
      </c>
      <c r="DX645" s="200" t="s">
        <v>4485</v>
      </c>
    </row>
    <row r="646" spans="1:128" ht="15.75" thickBot="1" x14ac:dyDescent="0.3">
      <c r="A646" s="42">
        <v>45184</v>
      </c>
      <c r="B646" s="35">
        <v>45197</v>
      </c>
      <c r="C646" s="36">
        <v>132.94999999999999</v>
      </c>
      <c r="E646" s="81" cm="1">
        <f t="array" ref="E646">INDEX($A$466:$A$918, ROWS($A$466:$A$918) - ROW() + ROW($A$466))</f>
        <v>45040</v>
      </c>
      <c r="F646" s="44" cm="1">
        <f t="array" ref="F646">INDEX($B$466:$B$918, ROWS($B$466:$B$918) - ROW() + ROW($B$466))</f>
        <v>45043</v>
      </c>
      <c r="G646" s="45" cm="1">
        <f t="array" ref="G646">INDEX($C$466:$C$918, ROWS($C$466:$C$918) - ROW() + ROW($C$466))</f>
        <v>134.35</v>
      </c>
      <c r="I646">
        <f t="shared" si="88"/>
        <v>2.9896512073591461</v>
      </c>
      <c r="J646">
        <f t="shared" si="84"/>
        <v>1</v>
      </c>
      <c r="K646" t="str">
        <f t="shared" si="114"/>
        <v/>
      </c>
      <c r="L646" t="str">
        <f t="shared" si="89"/>
        <v/>
      </c>
      <c r="M646" t="str">
        <f t="shared" si="90"/>
        <v/>
      </c>
      <c r="N646">
        <v>3.0268199233716389</v>
      </c>
      <c r="O646" t="s">
        <v>4485</v>
      </c>
      <c r="P646" s="200" t="s">
        <v>4485</v>
      </c>
      <c r="Q646" s="35">
        <v>45184</v>
      </c>
      <c r="R646" s="35">
        <v>45197</v>
      </c>
      <c r="S646" s="37">
        <v>40773.9</v>
      </c>
      <c r="U646" s="81" cm="1">
        <f t="array" ref="U646">INDEX($Q$466:$Q$918, ROWS($Q$466:$Q$918) - ROW() + ROW($Q$466))</f>
        <v>45040</v>
      </c>
      <c r="V646" s="3" cm="1">
        <f t="array" ref="V646">INDEX($R$466:$R$918, ROWS($R$466:$R$918) - ROW() + ROW($R$466))</f>
        <v>45043</v>
      </c>
      <c r="W646" s="78" cm="1">
        <f t="array" ref="W646">INDEX($S$466:$S$918, ROWS($S$466:$S$918) - ROW() + ROW($S$466))</f>
        <v>40553.15</v>
      </c>
      <c r="Y646">
        <f t="shared" si="91"/>
        <v>1.1949054631022837</v>
      </c>
      <c r="Z646">
        <f t="shared" si="85"/>
        <v>1</v>
      </c>
      <c r="AA646" t="str">
        <f t="shared" si="115"/>
        <v/>
      </c>
      <c r="AB646" t="str">
        <f t="shared" si="92"/>
        <v/>
      </c>
      <c r="AC646" t="str">
        <f t="shared" si="93"/>
        <v/>
      </c>
      <c r="AD646">
        <v>1.1968632894516784</v>
      </c>
      <c r="AE646" t="s">
        <v>4485</v>
      </c>
      <c r="AF646" s="200" t="s">
        <v>4485</v>
      </c>
      <c r="AG646" s="35">
        <v>45184</v>
      </c>
      <c r="AH646" s="35">
        <v>45197</v>
      </c>
      <c r="AI646" s="36">
        <v>237.15</v>
      </c>
      <c r="AK646" s="81" cm="1">
        <f t="array" ref="AK646">INDEX($AG$466:$AG$918, ROWS($AG$466:$AG$918) - ROW() + ROW($AG$466))</f>
        <v>45040</v>
      </c>
      <c r="AL646" s="3" cm="1">
        <f t="array" ref="AL646">INDEX($AH$466:$AH$918, ROWS($AH$466:$AH$918) - ROW() + ROW($AH$466))</f>
        <v>45043</v>
      </c>
      <c r="AM646" s="78" cm="1">
        <f t="array" ref="AM646">INDEX($AI$466:$AI$918, ROWS($AI$466:$AI$918) - ROW() + ROW($AI$466))</f>
        <v>171.25</v>
      </c>
      <c r="AO646">
        <f t="shared" si="94"/>
        <v>0.73529411764705876</v>
      </c>
      <c r="AP646">
        <f t="shared" si="86"/>
        <v>1</v>
      </c>
      <c r="AQ646" t="str">
        <f t="shared" si="116"/>
        <v/>
      </c>
      <c r="AR646" t="str">
        <f t="shared" si="95"/>
        <v/>
      </c>
      <c r="AS646" t="str">
        <f t="shared" si="96"/>
        <v/>
      </c>
      <c r="AT646">
        <v>6.2186559679037146</v>
      </c>
      <c r="AU646" t="s">
        <v>4485</v>
      </c>
      <c r="AV646" s="200" t="s">
        <v>4485</v>
      </c>
      <c r="AW646" s="35">
        <v>45184</v>
      </c>
      <c r="AX646" s="35">
        <v>45197</v>
      </c>
      <c r="AY646" s="36">
        <v>136.1</v>
      </c>
      <c r="BA646" s="81" cm="1">
        <f t="array" ref="BA646">INDEX($AW$466:$AW$918, ROWS($AW$466:$AW$918) - ROW() + ROW($AW$466))</f>
        <v>45040</v>
      </c>
      <c r="BB646" s="3" cm="1">
        <f t="array" ref="BB646">INDEX($AX$466:$AX$918, ROWS($AX$466:$AX$918) - ROW() + ROW($AX$466))</f>
        <v>45043</v>
      </c>
      <c r="BC646" s="78" cm="1">
        <f t="array" ref="BC646">INDEX($AY$466:$AY$918, ROWS($AY$466:$AY$918) - ROW() + ROW($AY$466))</f>
        <v>101.9</v>
      </c>
      <c r="BE646">
        <f t="shared" si="97"/>
        <v>-0.87548638132294887</v>
      </c>
      <c r="BF646">
        <f t="shared" si="87"/>
        <v>1</v>
      </c>
      <c r="BG646" t="str">
        <f t="shared" si="117"/>
        <v/>
      </c>
      <c r="BH646" t="str">
        <f t="shared" si="98"/>
        <v/>
      </c>
      <c r="BI646" t="str">
        <f t="shared" si="99"/>
        <v/>
      </c>
      <c r="BJ646">
        <v>0.76279235426808367</v>
      </c>
      <c r="BK646" t="s">
        <v>4485</v>
      </c>
      <c r="BL646" s="200" t="s">
        <v>4485</v>
      </c>
      <c r="BM646" s="212">
        <v>45184</v>
      </c>
      <c r="BN646" s="49">
        <v>45197</v>
      </c>
      <c r="BO646" s="50">
        <v>1375.05</v>
      </c>
      <c r="BQ646" s="81" cm="1">
        <f t="array" ref="BQ646">INDEX($AW$466:$AW$918, ROWS($AW$466:$AW$918) - ROW() + ROW($AW$466))</f>
        <v>45040</v>
      </c>
      <c r="BR646" s="3" cm="1">
        <f t="array" ref="BR646">INDEX($AX$466:$AX$918, ROWS($AX$466:$AX$918) - ROW() + ROW($AX$466))</f>
        <v>45043</v>
      </c>
      <c r="BS646" s="78" cm="1">
        <f t="array" ref="BS646">INDEX($BO$466:$BO$918, ROWS($BO$466:$BO$918) - ROW() + ROW($BO$466))</f>
        <v>1105.6500000000001</v>
      </c>
      <c r="BU646">
        <f t="shared" si="106"/>
        <v>-0.28858727510482196</v>
      </c>
      <c r="BV646">
        <f t="shared" si="100"/>
        <v>1</v>
      </c>
      <c r="BW646" t="str">
        <f t="shared" si="118"/>
        <v/>
      </c>
      <c r="BX646" t="str">
        <f t="shared" si="101"/>
        <v/>
      </c>
      <c r="BY646" t="str">
        <f t="shared" si="107"/>
        <v/>
      </c>
      <c r="BZ646">
        <v>-1.1455525606469117</v>
      </c>
      <c r="CA646" t="s">
        <v>4485</v>
      </c>
      <c r="CB646" s="200" t="s">
        <v>4485</v>
      </c>
      <c r="CC646" s="212">
        <v>45184</v>
      </c>
      <c r="CD646" s="49">
        <v>45197</v>
      </c>
      <c r="CE646" s="50">
        <v>2396.85</v>
      </c>
      <c r="CG646" s="81" cm="1">
        <f t="array" ref="CG646">INDEX($AW$466:$AW$918, ROWS($AW$466:$AW$918) - ROW() + ROW($AW$466))</f>
        <v>45040</v>
      </c>
      <c r="CH646" s="3" cm="1">
        <f t="array" ref="CH646">INDEX($AX$466:$AX$918, ROWS($AX$466:$AX$918) - ROW() + ROW($AX$466))</f>
        <v>45043</v>
      </c>
      <c r="CI646" s="78" cm="1">
        <f t="array" ref="CI646">INDEX($CE$466:$CE$918, ROWS($CE$466:$CE$918) - ROW() + ROW($CE$466))</f>
        <v>1918.35</v>
      </c>
      <c r="CK646">
        <f t="shared" si="113"/>
        <v>-0.88351546152058369</v>
      </c>
      <c r="CL646">
        <f t="shared" si="102"/>
        <v>1</v>
      </c>
      <c r="CM646" t="str">
        <f t="shared" si="119"/>
        <v/>
      </c>
      <c r="CN646" t="str">
        <f t="shared" si="103"/>
        <v/>
      </c>
      <c r="CO646" t="str">
        <f t="shared" si="108"/>
        <v/>
      </c>
      <c r="CP646">
        <v>0.37460003641945039</v>
      </c>
      <c r="CQ646" t="s">
        <v>4485</v>
      </c>
      <c r="CR646" s="200" t="s">
        <v>4485</v>
      </c>
      <c r="CS646" s="212">
        <v>45184</v>
      </c>
      <c r="CT646" s="49">
        <v>45197</v>
      </c>
      <c r="CU646" s="53">
        <v>533.29999999999995</v>
      </c>
      <c r="CW646" s="81" cm="1">
        <f t="array" ref="CW646">INDEX($AW$466:$AW$918, ROWS($AW$466:$AW$918) - ROW() + ROW($AW$466))</f>
        <v>45040</v>
      </c>
      <c r="CX646" s="3" cm="1">
        <f t="array" ref="CX646">INDEX($AX$466:$AX$918, ROWS($AX$466:$AX$918) - ROW() + ROW($AX$466))</f>
        <v>45043</v>
      </c>
      <c r="CY646" s="78" cm="1">
        <f t="array" ref="CY646">INDEX($CU$466:$CU$918, ROWS($CU$466:$CU$918) - ROW() + ROW($CU$466))</f>
        <v>410.75</v>
      </c>
      <c r="DA646">
        <f t="shared" si="109"/>
        <v>0.97099311701081326</v>
      </c>
      <c r="DB646">
        <f t="shared" si="104"/>
        <v>1</v>
      </c>
      <c r="DC646" t="str">
        <f t="shared" si="120"/>
        <v/>
      </c>
      <c r="DD646" t="str">
        <f t="shared" si="122"/>
        <v/>
      </c>
      <c r="DE646" t="str">
        <f t="shared" si="123"/>
        <v/>
      </c>
      <c r="DF646">
        <v>1.256002955301063</v>
      </c>
      <c r="DG646" t="s">
        <v>4485</v>
      </c>
      <c r="DH646" s="200" t="s">
        <v>4485</v>
      </c>
      <c r="DI646" s="212">
        <v>45184</v>
      </c>
      <c r="DJ646" s="49">
        <v>45197</v>
      </c>
      <c r="DK646" s="53">
        <v>353.5</v>
      </c>
      <c r="DM646" s="81" cm="1">
        <f t="array" ref="DM646">INDEX($AW$466:$AW$918, ROWS($AW$466:$AW$918) - ROW() + ROW($AW$466))</f>
        <v>45040</v>
      </c>
      <c r="DN646" s="3" cm="1">
        <f t="array" ref="DN646">INDEX($AX$466:$AX$918, ROWS($AX$466:$AX$918) - ROW() + ROW($AX$466))</f>
        <v>45043</v>
      </c>
      <c r="DO646" s="78" cm="1">
        <f t="array" ref="DO646">INDEX($DK$466:$DK$918, ROWS($DK$466:$DK$918) - ROW() + ROW($DK$466))</f>
        <v>347.5</v>
      </c>
      <c r="DQ646">
        <f t="shared" si="110"/>
        <v>0.34652035807103337</v>
      </c>
      <c r="DR646">
        <f t="shared" si="105"/>
        <v>1</v>
      </c>
      <c r="DS646" t="str">
        <f t="shared" si="121"/>
        <v/>
      </c>
      <c r="DT646" t="str">
        <f t="shared" si="111"/>
        <v/>
      </c>
      <c r="DU646" t="str">
        <f t="shared" si="112"/>
        <v/>
      </c>
      <c r="DV646">
        <v>-0.91564387297875161</v>
      </c>
      <c r="DW646" t="s">
        <v>4485</v>
      </c>
      <c r="DX646" s="200" t="s">
        <v>4485</v>
      </c>
    </row>
    <row r="647" spans="1:128" ht="15.75" thickBot="1" x14ac:dyDescent="0.3">
      <c r="A647" s="42">
        <v>45183</v>
      </c>
      <c r="B647" s="35">
        <v>45197</v>
      </c>
      <c r="C647" s="36">
        <v>132.4</v>
      </c>
      <c r="E647" s="81" cm="1">
        <f t="array" ref="E647">INDEX($A$466:$A$918, ROWS($A$466:$A$918) - ROW() + ROW($A$466))</f>
        <v>45041</v>
      </c>
      <c r="F647" s="44" cm="1">
        <f t="array" ref="F647">INDEX($B$466:$B$918, ROWS($B$466:$B$918) - ROW() + ROW($B$466))</f>
        <v>45043</v>
      </c>
      <c r="G647" s="45" cm="1">
        <f t="array" ref="G647">INDEX($C$466:$C$918, ROWS($C$466:$C$918) - ROW() + ROW($C$466))</f>
        <v>133.35</v>
      </c>
      <c r="I647">
        <f t="shared" si="88"/>
        <v>-0.74432452549311501</v>
      </c>
      <c r="J647">
        <f t="shared" si="84"/>
        <v>2</v>
      </c>
      <c r="K647" t="str">
        <f t="shared" si="114"/>
        <v/>
      </c>
      <c r="L647" t="str">
        <f t="shared" si="89"/>
        <v/>
      </c>
      <c r="M647" t="str">
        <f t="shared" si="90"/>
        <v/>
      </c>
      <c r="N647">
        <v>-0.89252510226849291</v>
      </c>
      <c r="O647" t="s">
        <v>4485</v>
      </c>
      <c r="P647" s="200" t="s">
        <v>4485</v>
      </c>
      <c r="Q647" s="35">
        <v>45183</v>
      </c>
      <c r="R647" s="35">
        <v>45197</v>
      </c>
      <c r="S647" s="37">
        <v>40168.1</v>
      </c>
      <c r="U647" s="81" cm="1">
        <f t="array" ref="U647">INDEX($Q$466:$Q$918, ROWS($Q$466:$Q$918) - ROW() + ROW($Q$466))</f>
        <v>45041</v>
      </c>
      <c r="V647" s="3" cm="1">
        <f t="array" ref="V647">INDEX($R$466:$R$918, ROWS($R$466:$R$918) - ROW() + ROW($R$466))</f>
        <v>45043</v>
      </c>
      <c r="W647" s="78" cm="1">
        <f t="array" ref="W647">INDEX($S$466:$S$918, ROWS($S$466:$S$918) - ROW() + ROW($S$466))</f>
        <v>40685.699999999997</v>
      </c>
      <c r="Y647">
        <f t="shared" si="91"/>
        <v>0.32685500386528699</v>
      </c>
      <c r="Z647">
        <f t="shared" si="85"/>
        <v>2</v>
      </c>
      <c r="AA647" t="str">
        <f t="shared" si="115"/>
        <v/>
      </c>
      <c r="AB647" t="str">
        <f t="shared" si="92"/>
        <v/>
      </c>
      <c r="AC647" t="str">
        <f t="shared" si="93"/>
        <v/>
      </c>
      <c r="AD647">
        <v>0.29074285601505534</v>
      </c>
      <c r="AE647" t="s">
        <v>4485</v>
      </c>
      <c r="AF647" s="200" t="s">
        <v>4485</v>
      </c>
      <c r="AG647" s="35">
        <v>45183</v>
      </c>
      <c r="AH647" s="35">
        <v>45197</v>
      </c>
      <c r="AI647" s="36">
        <v>238.8</v>
      </c>
      <c r="AK647" s="81" cm="1">
        <f t="array" ref="AK647">INDEX($AG$466:$AG$918, ROWS($AG$466:$AG$918) - ROW() + ROW($AG$466))</f>
        <v>45041</v>
      </c>
      <c r="AL647" s="3" cm="1">
        <f t="array" ref="AL647">INDEX($AH$466:$AH$918, ROWS($AH$466:$AH$918) - ROW() + ROW($AH$466))</f>
        <v>45043</v>
      </c>
      <c r="AM647" s="78" cm="1">
        <f t="array" ref="AM647">INDEX($AI$466:$AI$918, ROWS($AI$466:$AI$918) - ROW() + ROW($AI$466))</f>
        <v>171.5</v>
      </c>
      <c r="AO647">
        <f t="shared" si="94"/>
        <v>0.145985401459854</v>
      </c>
      <c r="AP647">
        <f t="shared" si="86"/>
        <v>2</v>
      </c>
      <c r="AQ647" t="str">
        <f t="shared" si="116"/>
        <v/>
      </c>
      <c r="AR647" t="str">
        <f t="shared" si="95"/>
        <v/>
      </c>
      <c r="AS647" t="str">
        <f t="shared" si="96"/>
        <v/>
      </c>
      <c r="AT647">
        <v>-0.51935788479698897</v>
      </c>
      <c r="AU647" t="s">
        <v>4485</v>
      </c>
      <c r="AV647" s="200" t="s">
        <v>4485</v>
      </c>
      <c r="AW647" s="35">
        <v>45183</v>
      </c>
      <c r="AX647" s="35">
        <v>45197</v>
      </c>
      <c r="AY647" s="36">
        <v>137.05000000000001</v>
      </c>
      <c r="BA647" s="81" cm="1">
        <f t="array" ref="BA647">INDEX($AW$466:$AW$918, ROWS($AW$466:$AW$918) - ROW() + ROW($AW$466))</f>
        <v>45041</v>
      </c>
      <c r="BB647" s="3" cm="1">
        <f t="array" ref="BB647">INDEX($AX$466:$AX$918, ROWS($AX$466:$AX$918) - ROW() + ROW($AX$466))</f>
        <v>45043</v>
      </c>
      <c r="BC647" s="78" cm="1">
        <f t="array" ref="BC647">INDEX($AY$466:$AY$918, ROWS($AY$466:$AY$918) - ROW() + ROW($AY$466))</f>
        <v>101.25</v>
      </c>
      <c r="BE647">
        <f t="shared" si="97"/>
        <v>-0.63788027477920084</v>
      </c>
      <c r="BF647">
        <f t="shared" si="87"/>
        <v>2</v>
      </c>
      <c r="BG647" t="str">
        <f t="shared" si="117"/>
        <v/>
      </c>
      <c r="BH647" t="str">
        <f t="shared" si="98"/>
        <v/>
      </c>
      <c r="BI647" t="str">
        <f t="shared" si="99"/>
        <v/>
      </c>
      <c r="BJ647">
        <v>-1.652478718077113</v>
      </c>
      <c r="BK647" t="s">
        <v>4485</v>
      </c>
      <c r="BL647" s="200" t="s">
        <v>4485</v>
      </c>
      <c r="BM647" s="212">
        <v>45183</v>
      </c>
      <c r="BN647" s="49">
        <v>45197</v>
      </c>
      <c r="BO647" s="50">
        <v>1356.1</v>
      </c>
      <c r="BQ647" s="81" cm="1">
        <f t="array" ref="BQ647">INDEX($AW$466:$AW$918, ROWS($AW$466:$AW$918) - ROW() + ROW($AW$466))</f>
        <v>45041</v>
      </c>
      <c r="BR647" s="3" cm="1">
        <f t="array" ref="BR647">INDEX($AX$466:$AX$918, ROWS($AX$466:$AX$918) - ROW() + ROW($AX$466))</f>
        <v>45043</v>
      </c>
      <c r="BS647" s="78" cm="1">
        <f t="array" ref="BS647">INDEX($BO$466:$BO$918, ROWS($BO$466:$BO$918) - ROW() + ROW($BO$466))</f>
        <v>1108.8499999999999</v>
      </c>
      <c r="BU647">
        <f t="shared" si="106"/>
        <v>0.28942251164471738</v>
      </c>
      <c r="BV647">
        <f t="shared" si="100"/>
        <v>2</v>
      </c>
      <c r="BW647" t="str">
        <f t="shared" si="118"/>
        <v/>
      </c>
      <c r="BX647" t="str">
        <f t="shared" si="101"/>
        <v/>
      </c>
      <c r="BY647" t="str">
        <f t="shared" si="107"/>
        <v/>
      </c>
      <c r="BZ647">
        <v>-5.1124744376270369E-2</v>
      </c>
      <c r="CA647" t="s">
        <v>4485</v>
      </c>
      <c r="CB647" s="200" t="s">
        <v>4485</v>
      </c>
      <c r="CC647" s="212">
        <v>45183</v>
      </c>
      <c r="CD647" s="49">
        <v>45197</v>
      </c>
      <c r="CE647" s="50">
        <v>2409.3000000000002</v>
      </c>
      <c r="CG647" s="81" cm="1">
        <f t="array" ref="CG647">INDEX($AW$466:$AW$918, ROWS($AW$466:$AW$918) - ROW() + ROW($AW$466))</f>
        <v>45041</v>
      </c>
      <c r="CH647" s="3" cm="1">
        <f t="array" ref="CH647">INDEX($AX$466:$AX$918, ROWS($AX$466:$AX$918) - ROW() + ROW($AX$466))</f>
        <v>45043</v>
      </c>
      <c r="CI647" s="78" cm="1">
        <f t="array" ref="CI647">INDEX($CE$466:$CE$918, ROWS($CE$466:$CE$918) - ROW() + ROW($CE$466))</f>
        <v>1936.65</v>
      </c>
      <c r="CK647">
        <f t="shared" si="113"/>
        <v>0.95394479630933793</v>
      </c>
      <c r="CL647">
        <f t="shared" si="102"/>
        <v>2</v>
      </c>
      <c r="CM647" t="str">
        <f t="shared" si="119"/>
        <v/>
      </c>
      <c r="CN647" t="str">
        <f t="shared" si="103"/>
        <v/>
      </c>
      <c r="CO647" t="str">
        <f t="shared" si="108"/>
        <v/>
      </c>
      <c r="CP647">
        <v>-0.43281067772449966</v>
      </c>
      <c r="CQ647" t="s">
        <v>4485</v>
      </c>
      <c r="CR647" s="200" t="s">
        <v>4485</v>
      </c>
      <c r="CS647" s="212">
        <v>45183</v>
      </c>
      <c r="CT647" s="49">
        <v>45197</v>
      </c>
      <c r="CU647" s="53">
        <v>537.85</v>
      </c>
      <c r="CW647" s="81" cm="1">
        <f t="array" ref="CW647">INDEX($AW$466:$AW$918, ROWS($AW$466:$AW$918) - ROW() + ROW($AW$466))</f>
        <v>45041</v>
      </c>
      <c r="CX647" s="3" cm="1">
        <f t="array" ref="CX647">INDEX($AX$466:$AX$918, ROWS($AX$466:$AX$918) - ROW() + ROW($AX$466))</f>
        <v>45043</v>
      </c>
      <c r="CY647" s="78" cm="1">
        <f t="array" ref="CY647">INDEX($CU$466:$CU$918, ROWS($CU$466:$CU$918) - ROW() + ROW($CU$466))</f>
        <v>410.65</v>
      </c>
      <c r="DA647">
        <f t="shared" si="109"/>
        <v>-2.4345709068782164E-2</v>
      </c>
      <c r="DB647">
        <f t="shared" si="104"/>
        <v>2</v>
      </c>
      <c r="DC647" t="str">
        <f t="shared" si="120"/>
        <v/>
      </c>
      <c r="DD647" t="str">
        <f t="shared" si="122"/>
        <v/>
      </c>
      <c r="DE647" t="str">
        <f t="shared" si="123"/>
        <v/>
      </c>
      <c r="DF647">
        <v>-0.24322023592362887</v>
      </c>
      <c r="DG647" t="s">
        <v>4485</v>
      </c>
      <c r="DH647" s="200" t="s">
        <v>4485</v>
      </c>
      <c r="DI647" s="212">
        <v>45183</v>
      </c>
      <c r="DJ647" s="49">
        <v>45197</v>
      </c>
      <c r="DK647" s="53">
        <v>359.85</v>
      </c>
      <c r="DM647" s="81" cm="1">
        <f t="array" ref="DM647">INDEX($AW$466:$AW$918, ROWS($AW$466:$AW$918) - ROW() + ROW($AW$466))</f>
        <v>45041</v>
      </c>
      <c r="DN647" s="3" cm="1">
        <f t="array" ref="DN647">INDEX($AX$466:$AX$918, ROWS($AX$466:$AX$918) - ROW() + ROW($AX$466))</f>
        <v>45043</v>
      </c>
      <c r="DO647" s="78" cm="1">
        <f t="array" ref="DO647">INDEX($DK$466:$DK$918, ROWS($DK$466:$DK$918) - ROW() + ROW($DK$466))</f>
        <v>347.4</v>
      </c>
      <c r="DQ647">
        <f t="shared" si="110"/>
        <v>-2.8776978417272728E-2</v>
      </c>
      <c r="DR647">
        <f t="shared" si="105"/>
        <v>2</v>
      </c>
      <c r="DS647" t="str">
        <f t="shared" si="121"/>
        <v/>
      </c>
      <c r="DT647" t="str">
        <f t="shared" si="111"/>
        <v/>
      </c>
      <c r="DU647" t="str">
        <f t="shared" si="112"/>
        <v/>
      </c>
      <c r="DV647">
        <v>-0.27526543452615693</v>
      </c>
      <c r="DW647" t="s">
        <v>4485</v>
      </c>
      <c r="DX647" s="200" t="s">
        <v>4485</v>
      </c>
    </row>
    <row r="648" spans="1:128" ht="15.75" thickBot="1" x14ac:dyDescent="0.3">
      <c r="A648" s="42">
        <v>45182</v>
      </c>
      <c r="B648" s="35">
        <v>45197</v>
      </c>
      <c r="C648" s="36">
        <v>132.94999999999999</v>
      </c>
      <c r="E648" s="81" cm="1">
        <f t="array" ref="E648">INDEX($A$466:$A$918, ROWS($A$466:$A$918) - ROW() + ROW($A$466))</f>
        <v>45042</v>
      </c>
      <c r="F648" s="44" cm="1">
        <f t="array" ref="F648">INDEX($B$466:$B$918, ROWS($B$466:$B$918) - ROW() + ROW($B$466))</f>
        <v>45043</v>
      </c>
      <c r="G648" s="45" cm="1">
        <f t="array" ref="G648">INDEX($C$466:$C$918, ROWS($C$466:$C$918) - ROW() + ROW($C$466))</f>
        <v>133</v>
      </c>
      <c r="I648">
        <f t="shared" si="88"/>
        <v>-0.26246719160104559</v>
      </c>
      <c r="J648">
        <f t="shared" si="84"/>
        <v>3</v>
      </c>
      <c r="K648" t="str">
        <f t="shared" si="114"/>
        <v/>
      </c>
      <c r="L648" t="str">
        <f t="shared" si="89"/>
        <v/>
      </c>
      <c r="M648" t="str">
        <f t="shared" si="90"/>
        <v/>
      </c>
      <c r="N648">
        <v>-3.752345215760703E-2</v>
      </c>
      <c r="O648" t="s">
        <v>4485</v>
      </c>
      <c r="P648" s="200" t="s">
        <v>4485</v>
      </c>
      <c r="Q648" s="35">
        <v>45182</v>
      </c>
      <c r="R648" s="35">
        <v>45197</v>
      </c>
      <c r="S648" s="37">
        <v>40387.050000000003</v>
      </c>
      <c r="U648" s="81" cm="1">
        <f t="array" ref="U648">INDEX($Q$466:$Q$918, ROWS($Q$466:$Q$918) - ROW() + ROW($Q$466))</f>
        <v>45042</v>
      </c>
      <c r="V648" s="3" cm="1">
        <f t="array" ref="V648">INDEX($R$466:$R$918, ROWS($R$466:$R$918) - ROW() + ROW($R$466))</f>
        <v>45043</v>
      </c>
      <c r="W648" s="78" cm="1">
        <f t="array" ref="W648">INDEX($S$466:$S$918, ROWS($S$466:$S$918) - ROW() + ROW($S$466))</f>
        <v>41051.550000000003</v>
      </c>
      <c r="Y648">
        <f t="shared" si="91"/>
        <v>0.89921028764407607</v>
      </c>
      <c r="Z648">
        <f t="shared" si="85"/>
        <v>3</v>
      </c>
      <c r="AA648" t="str">
        <f t="shared" si="115"/>
        <v/>
      </c>
      <c r="AB648" t="str">
        <f t="shared" si="92"/>
        <v/>
      </c>
      <c r="AC648" t="str">
        <f t="shared" si="93"/>
        <v/>
      </c>
      <c r="AD648">
        <v>0.88507439372527752</v>
      </c>
      <c r="AE648" t="s">
        <v>4485</v>
      </c>
      <c r="AF648" s="200" t="s">
        <v>4485</v>
      </c>
      <c r="AG648" s="35">
        <v>45182</v>
      </c>
      <c r="AH648" s="35">
        <v>45197</v>
      </c>
      <c r="AI648" s="36">
        <v>238.1</v>
      </c>
      <c r="AK648" s="81" cm="1">
        <f t="array" ref="AK648">INDEX($AG$466:$AG$918, ROWS($AG$466:$AG$918) - ROW() + ROW($AG$466))</f>
        <v>45042</v>
      </c>
      <c r="AL648" s="3" cm="1">
        <f t="array" ref="AL648">INDEX($AH$466:$AH$918, ROWS($AH$466:$AH$918) - ROW() + ROW($AH$466))</f>
        <v>45043</v>
      </c>
      <c r="AM648" s="78" cm="1">
        <f t="array" ref="AM648">INDEX($AI$466:$AI$918, ROWS($AI$466:$AI$918) - ROW() + ROW($AI$466))</f>
        <v>169.95</v>
      </c>
      <c r="AO648">
        <f t="shared" si="94"/>
        <v>-0.90379008746356349</v>
      </c>
      <c r="AP648">
        <f t="shared" si="86"/>
        <v>3</v>
      </c>
      <c r="AQ648" t="str">
        <f t="shared" si="116"/>
        <v/>
      </c>
      <c r="AR648" t="str">
        <f t="shared" si="95"/>
        <v/>
      </c>
      <c r="AS648" t="str">
        <f t="shared" si="96"/>
        <v/>
      </c>
      <c r="AT648">
        <v>-0.71191267204556252</v>
      </c>
      <c r="AU648" t="s">
        <v>4485</v>
      </c>
      <c r="AV648" s="200" t="s">
        <v>4485</v>
      </c>
      <c r="AW648" s="35">
        <v>45182</v>
      </c>
      <c r="AX648" s="35">
        <v>45197</v>
      </c>
      <c r="AY648" s="36">
        <v>135.94999999999999</v>
      </c>
      <c r="BA648" s="81" cm="1">
        <f t="array" ref="BA648">INDEX($AW$466:$AW$918, ROWS($AW$466:$AW$918) - ROW() + ROW($AW$466))</f>
        <v>45042</v>
      </c>
      <c r="BB648" s="3" cm="1">
        <f t="array" ref="BB648">INDEX($AX$466:$AX$918, ROWS($AX$466:$AX$918) - ROW() + ROW($AX$466))</f>
        <v>45043</v>
      </c>
      <c r="BC648" s="78" cm="1">
        <f t="array" ref="BC648">INDEX($AY$466:$AY$918, ROWS($AY$466:$AY$918) - ROW() + ROW($AY$466))</f>
        <v>101.5</v>
      </c>
      <c r="BE648">
        <f t="shared" si="97"/>
        <v>0.24691358024691357</v>
      </c>
      <c r="BF648">
        <f t="shared" si="87"/>
        <v>3</v>
      </c>
      <c r="BG648" t="str">
        <f t="shared" si="117"/>
        <v/>
      </c>
      <c r="BH648" t="str">
        <f t="shared" si="98"/>
        <v/>
      </c>
      <c r="BI648" t="str">
        <f t="shared" si="99"/>
        <v/>
      </c>
      <c r="BJ648">
        <v>-1.4136815622379379</v>
      </c>
      <c r="BK648" t="s">
        <v>4485</v>
      </c>
      <c r="BL648" s="200" t="s">
        <v>4485</v>
      </c>
      <c r="BM648" s="212">
        <v>45182</v>
      </c>
      <c r="BN648" s="49">
        <v>45197</v>
      </c>
      <c r="BO648" s="50">
        <v>1346.7</v>
      </c>
      <c r="BQ648" s="81" cm="1">
        <f t="array" ref="BQ648">INDEX($AW$466:$AW$918, ROWS($AW$466:$AW$918) - ROW() + ROW($AW$466))</f>
        <v>45042</v>
      </c>
      <c r="BR648" s="3" cm="1">
        <f t="array" ref="BR648">INDEX($AX$466:$AX$918, ROWS($AX$466:$AX$918) - ROW() + ROW($AX$466))</f>
        <v>45043</v>
      </c>
      <c r="BS648" s="78" cm="1">
        <f t="array" ref="BS648">INDEX($BO$466:$BO$918, ROWS($BO$466:$BO$918) - ROW() + ROW($BO$466))</f>
        <v>1119.7</v>
      </c>
      <c r="BU648">
        <f t="shared" si="106"/>
        <v>0.97849122965235491</v>
      </c>
      <c r="BV648">
        <f t="shared" si="100"/>
        <v>3</v>
      </c>
      <c r="BW648" t="str">
        <f t="shared" si="118"/>
        <v/>
      </c>
      <c r="BX648" t="str">
        <f t="shared" si="101"/>
        <v/>
      </c>
      <c r="BY648" t="str">
        <f t="shared" si="107"/>
        <v/>
      </c>
      <c r="BZ648">
        <v>-1.3469735720375067</v>
      </c>
      <c r="CA648" t="s">
        <v>4485</v>
      </c>
      <c r="CB648" s="200" t="s">
        <v>4485</v>
      </c>
      <c r="CC648" s="212">
        <v>45182</v>
      </c>
      <c r="CD648" s="49">
        <v>45197</v>
      </c>
      <c r="CE648" s="50">
        <v>2363.8000000000002</v>
      </c>
      <c r="CG648" s="81" cm="1">
        <f t="array" ref="CG648">INDEX($AW$466:$AW$918, ROWS($AW$466:$AW$918) - ROW() + ROW($AW$466))</f>
        <v>45042</v>
      </c>
      <c r="CH648" s="3" cm="1">
        <f t="array" ref="CH648">INDEX($AX$466:$AX$918, ROWS($AX$466:$AX$918) - ROW() + ROW($AX$466))</f>
        <v>45043</v>
      </c>
      <c r="CI648" s="78" cm="1">
        <f t="array" ref="CI648">INDEX($CE$466:$CE$918, ROWS($CE$466:$CE$918) - ROW() + ROW($CE$466))</f>
        <v>1967.9</v>
      </c>
      <c r="CK648">
        <f t="shared" si="113"/>
        <v>1.6136111326259261</v>
      </c>
      <c r="CL648">
        <f t="shared" si="102"/>
        <v>3</v>
      </c>
      <c r="CM648" t="str">
        <f t="shared" si="119"/>
        <v/>
      </c>
      <c r="CN648" t="str">
        <f t="shared" si="103"/>
        <v/>
      </c>
      <c r="CO648" t="str">
        <f t="shared" si="108"/>
        <v/>
      </c>
      <c r="CP648">
        <v>0.68457493883074927</v>
      </c>
      <c r="CQ648" t="s">
        <v>4485</v>
      </c>
      <c r="CR648" s="200" t="s">
        <v>4485</v>
      </c>
      <c r="CS648" s="212">
        <v>45182</v>
      </c>
      <c r="CT648" s="49">
        <v>45197</v>
      </c>
      <c r="CU648" s="53">
        <v>529.5</v>
      </c>
      <c r="CW648" s="81" cm="1">
        <f t="array" ref="CW648">INDEX($AW$466:$AW$918, ROWS($AW$466:$AW$918) - ROW() + ROW($AW$466))</f>
        <v>45042</v>
      </c>
      <c r="CX648" s="3" cm="1">
        <f t="array" ref="CX648">INDEX($AX$466:$AX$918, ROWS($AX$466:$AX$918) - ROW() + ROW($AX$466))</f>
        <v>45043</v>
      </c>
      <c r="CY648" s="78" cm="1">
        <f t="array" ref="CY648">INDEX($CU$466:$CU$918, ROWS($CU$466:$CU$918) - ROW() + ROW($CU$466))</f>
        <v>416.4</v>
      </c>
      <c r="DA648">
        <f t="shared" si="109"/>
        <v>1.4002191647388287</v>
      </c>
      <c r="DB648">
        <f t="shared" si="104"/>
        <v>3</v>
      </c>
      <c r="DC648" t="str">
        <f t="shared" si="120"/>
        <v/>
      </c>
      <c r="DD648" t="str">
        <f t="shared" si="122"/>
        <v/>
      </c>
      <c r="DE648" t="str">
        <f t="shared" si="123"/>
        <v/>
      </c>
      <c r="DF648">
        <v>1.572595391929793</v>
      </c>
      <c r="DG648" t="s">
        <v>4485</v>
      </c>
      <c r="DH648" s="200" t="s">
        <v>4485</v>
      </c>
      <c r="DI648" s="212">
        <v>45182</v>
      </c>
      <c r="DJ648" s="49">
        <v>45197</v>
      </c>
      <c r="DK648" s="53">
        <v>355.95</v>
      </c>
      <c r="DM648" s="81" cm="1">
        <f t="array" ref="DM648">INDEX($AW$466:$AW$918, ROWS($AW$466:$AW$918) - ROW() + ROW($AW$466))</f>
        <v>45042</v>
      </c>
      <c r="DN648" s="3" cm="1">
        <f t="array" ref="DN648">INDEX($AX$466:$AX$918, ROWS($AX$466:$AX$918) - ROW() + ROW($AX$466))</f>
        <v>45043</v>
      </c>
      <c r="DO648" s="78" cm="1">
        <f t="array" ref="DO648">INDEX($DK$466:$DK$918, ROWS($DK$466:$DK$918) - ROW() + ROW($DK$466))</f>
        <v>348.5</v>
      </c>
      <c r="DQ648">
        <f t="shared" si="110"/>
        <v>0.31663788140472737</v>
      </c>
      <c r="DR648">
        <f t="shared" si="105"/>
        <v>3</v>
      </c>
      <c r="DS648" t="str">
        <f t="shared" si="121"/>
        <v/>
      </c>
      <c r="DT648" t="str">
        <f t="shared" si="111"/>
        <v/>
      </c>
      <c r="DU648" t="str">
        <f t="shared" si="112"/>
        <v/>
      </c>
      <c r="DV648">
        <v>2.2870662460567757</v>
      </c>
      <c r="DW648" t="s">
        <v>4485</v>
      </c>
      <c r="DX648" s="200" t="s">
        <v>4485</v>
      </c>
    </row>
    <row r="649" spans="1:128" ht="15.75" thickBot="1" x14ac:dyDescent="0.3">
      <c r="A649" s="42">
        <v>45181</v>
      </c>
      <c r="B649" s="35">
        <v>45197</v>
      </c>
      <c r="C649" s="36">
        <v>130.4</v>
      </c>
      <c r="E649" s="81" cm="1">
        <f t="array" ref="E649">INDEX($A$466:$A$918, ROWS($A$466:$A$918) - ROW() + ROW($A$466))</f>
        <v>45043</v>
      </c>
      <c r="F649" s="44" cm="1">
        <f t="array" ref="F649">INDEX($B$466:$B$918, ROWS($B$466:$B$918) - ROW() + ROW($B$466))</f>
        <v>45043</v>
      </c>
      <c r="G649" s="45" cm="1">
        <f t="array" ref="G649">INDEX($C$466:$C$918, ROWS($C$466:$C$918) - ROW() + ROW($C$466))</f>
        <v>139.44999999999999</v>
      </c>
      <c r="I649">
        <f t="shared" si="88"/>
        <v>4.8496240601503677</v>
      </c>
      <c r="J649">
        <f t="shared" si="84"/>
        <v>4</v>
      </c>
      <c r="K649">
        <f t="shared" si="114"/>
        <v>4.3396932285821048</v>
      </c>
      <c r="L649" t="str">
        <f t="shared" si="89"/>
        <v/>
      </c>
      <c r="M649" t="str">
        <f t="shared" si="90"/>
        <v/>
      </c>
      <c r="N649">
        <v>4.8798798798798799</v>
      </c>
      <c r="O649">
        <v>4.8798798798798799</v>
      </c>
      <c r="P649" s="200" t="s">
        <v>4485</v>
      </c>
      <c r="Q649" s="35">
        <v>45181</v>
      </c>
      <c r="R649" s="35">
        <v>45197</v>
      </c>
      <c r="S649" s="37">
        <v>40952.550000000003</v>
      </c>
      <c r="U649" s="81" cm="1">
        <f t="array" ref="U649">INDEX($Q$466:$Q$918, ROWS($Q$466:$Q$918) - ROW() + ROW($Q$466))</f>
        <v>45043</v>
      </c>
      <c r="V649" s="3" cm="1">
        <f t="array" ref="V649">INDEX($R$466:$R$918, ROWS($R$466:$R$918) - ROW() + ROW($R$466))</f>
        <v>45043</v>
      </c>
      <c r="W649" s="78" cm="1">
        <f t="array" ref="W649">INDEX($S$466:$S$918, ROWS($S$466:$S$918) - ROW() + ROW($S$466))</f>
        <v>40795.4</v>
      </c>
      <c r="Y649">
        <f t="shared" si="91"/>
        <v>-0.62397156745604354</v>
      </c>
      <c r="Z649">
        <f t="shared" si="85"/>
        <v>4</v>
      </c>
      <c r="AA649">
        <f t="shared" si="115"/>
        <v>3.5907905528766153</v>
      </c>
      <c r="AB649" t="str">
        <f t="shared" si="92"/>
        <v/>
      </c>
      <c r="AC649" t="str">
        <f t="shared" si="93"/>
        <v/>
      </c>
      <c r="AD649">
        <v>-0.73613049918621232</v>
      </c>
      <c r="AE649">
        <v>3.6951895290651913</v>
      </c>
      <c r="AF649" s="200" t="s">
        <v>4485</v>
      </c>
      <c r="AG649" s="35">
        <v>45181</v>
      </c>
      <c r="AH649" s="35">
        <v>45197</v>
      </c>
      <c r="AI649" s="36">
        <v>235.35</v>
      </c>
      <c r="AK649" s="81" cm="1">
        <f t="array" ref="AK649">INDEX($AG$466:$AG$918, ROWS($AG$466:$AG$918) - ROW() + ROW($AG$466))</f>
        <v>45043</v>
      </c>
      <c r="AL649" s="3" cm="1">
        <f t="array" ref="AL649">INDEX($AH$466:$AH$918, ROWS($AH$466:$AH$918) - ROW() + ROW($AH$466))</f>
        <v>45043</v>
      </c>
      <c r="AM649" s="78" cm="1">
        <f t="array" ref="AM649">INDEX($AI$466:$AI$918, ROWS($AI$466:$AI$918) - ROW() + ROW($AI$466))</f>
        <v>170.9</v>
      </c>
      <c r="AO649">
        <f t="shared" si="94"/>
        <v>0.55898793762872445</v>
      </c>
      <c r="AP649">
        <f t="shared" si="86"/>
        <v>4</v>
      </c>
      <c r="AQ649">
        <f t="shared" si="116"/>
        <v>0.49985298441634474</v>
      </c>
      <c r="AR649" t="str">
        <f t="shared" si="95"/>
        <v/>
      </c>
      <c r="AS649" t="str">
        <f t="shared" si="96"/>
        <v/>
      </c>
      <c r="AT649">
        <v>-0.5258126195028654</v>
      </c>
      <c r="AU649">
        <v>5.1010101010100986</v>
      </c>
      <c r="AV649" s="200" t="s">
        <v>4485</v>
      </c>
      <c r="AW649" s="35">
        <v>45181</v>
      </c>
      <c r="AX649" s="35">
        <v>45197</v>
      </c>
      <c r="AY649" s="36">
        <v>134.55000000000001</v>
      </c>
      <c r="BA649" s="81" cm="1">
        <f t="array" ref="BA649">INDEX($AW$466:$AW$918, ROWS($AW$466:$AW$918) - ROW() + ROW($AW$466))</f>
        <v>45043</v>
      </c>
      <c r="BB649" s="3" cm="1">
        <f t="array" ref="BB649">INDEX($AX$466:$AX$918, ROWS($AX$466:$AX$918) - ROW() + ROW($AX$466))</f>
        <v>45043</v>
      </c>
      <c r="BC649" s="78" cm="1">
        <f t="array" ref="BC649">INDEX($AY$466:$AY$918, ROWS($AY$466:$AY$918) - ROW() + ROW($AY$466))</f>
        <v>101.25</v>
      </c>
      <c r="BE649">
        <f t="shared" si="97"/>
        <v>-0.24630541871921183</v>
      </c>
      <c r="BF649">
        <f t="shared" si="87"/>
        <v>4</v>
      </c>
      <c r="BG649">
        <f t="shared" si="117"/>
        <v>-1.6512870325400708</v>
      </c>
      <c r="BH649" t="str">
        <f t="shared" si="98"/>
        <v/>
      </c>
      <c r="BI649" t="str">
        <f t="shared" si="99"/>
        <v/>
      </c>
      <c r="BJ649">
        <v>-1.0481224936201241</v>
      </c>
      <c r="BK649">
        <v>-3.7983282629884494</v>
      </c>
      <c r="BL649" s="200" t="s">
        <v>4485</v>
      </c>
      <c r="BM649" s="212">
        <v>45181</v>
      </c>
      <c r="BN649" s="49">
        <v>45197</v>
      </c>
      <c r="BO649" s="50">
        <v>1349.6</v>
      </c>
      <c r="BQ649" s="81" cm="1">
        <f t="array" ref="BQ649">INDEX($AW$466:$AW$918, ROWS($AW$466:$AW$918) - ROW() + ROW($AW$466))</f>
        <v>45043</v>
      </c>
      <c r="BR649" s="3" cm="1">
        <f t="array" ref="BR649">INDEX($AX$466:$AX$918, ROWS($AX$466:$AX$918) - ROW() + ROW($AX$466))</f>
        <v>45043</v>
      </c>
      <c r="BS649" s="78" cm="1">
        <f t="array" ref="BS649">INDEX($BO$466:$BO$918, ROWS($BO$466:$BO$918) - ROW() + ROW($BO$466))</f>
        <v>1140.1500000000001</v>
      </c>
      <c r="BU649">
        <f t="shared" si="106"/>
        <v>1.8263820666249926</v>
      </c>
      <c r="BV649">
        <f t="shared" si="100"/>
        <v>4</v>
      </c>
      <c r="BW649">
        <f t="shared" si="118"/>
        <v>0.70662014750695579</v>
      </c>
      <c r="BX649" t="str">
        <f t="shared" si="101"/>
        <v/>
      </c>
      <c r="BY649" t="str">
        <f t="shared" si="107"/>
        <v/>
      </c>
      <c r="BZ649">
        <v>0.45800207397165177</v>
      </c>
      <c r="CA649">
        <v>-0.67498291182502479</v>
      </c>
      <c r="CB649" s="200" t="s">
        <v>4485</v>
      </c>
      <c r="CC649" s="212">
        <v>45181</v>
      </c>
      <c r="CD649" s="49">
        <v>45197</v>
      </c>
      <c r="CE649" s="50">
        <v>2340.75</v>
      </c>
      <c r="CG649" s="81" cm="1">
        <f t="array" ref="CG649">INDEX($AW$466:$AW$918, ROWS($AW$466:$AW$918) - ROW() + ROW($AW$466))</f>
        <v>45043</v>
      </c>
      <c r="CH649" s="3" cm="1">
        <f t="array" ref="CH649">INDEX($AX$466:$AX$918, ROWS($AX$466:$AX$918) - ROW() + ROW($AX$466))</f>
        <v>45043</v>
      </c>
      <c r="CI649" s="78" cm="1">
        <f t="array" ref="CI649">INDEX($CE$466:$CE$918, ROWS($CE$466:$CE$918) - ROW() + ROW($CE$466))</f>
        <v>2007.65</v>
      </c>
      <c r="CK649">
        <f t="shared" si="113"/>
        <v>2.0199197113674474</v>
      </c>
      <c r="CL649">
        <f t="shared" si="102"/>
        <v>4</v>
      </c>
      <c r="CM649">
        <f t="shared" si="119"/>
        <v>4.3992615896622622</v>
      </c>
      <c r="CN649" t="str">
        <f t="shared" si="103"/>
        <v/>
      </c>
      <c r="CO649" t="str">
        <f t="shared" si="108"/>
        <v/>
      </c>
      <c r="CP649">
        <v>1.6778263230009589</v>
      </c>
      <c r="CQ649">
        <v>-1.1287362678800394</v>
      </c>
      <c r="CR649" s="200" t="s">
        <v>4485</v>
      </c>
      <c r="CS649" s="212">
        <v>45181</v>
      </c>
      <c r="CT649" s="49">
        <v>45197</v>
      </c>
      <c r="CU649" s="53">
        <v>525.1</v>
      </c>
      <c r="CW649" s="81" cm="1">
        <f t="array" ref="CW649">INDEX($AW$466:$AW$918, ROWS($AW$466:$AW$918) - ROW() + ROW($AW$466))</f>
        <v>45043</v>
      </c>
      <c r="CX649" s="3" cm="1">
        <f t="array" ref="CX649">INDEX($AX$466:$AX$918, ROWS($AX$466:$AX$918) - ROW() + ROW($AX$466))</f>
        <v>45043</v>
      </c>
      <c r="CY649" s="78" cm="1">
        <f t="array" ref="CY649">INDEX($CU$466:$CU$918, ROWS($CU$466:$CU$918) - ROW() + ROW($CU$466))</f>
        <v>421.6</v>
      </c>
      <c r="DA649">
        <f t="shared" si="109"/>
        <v>1.2487992315081762</v>
      </c>
      <c r="DB649">
        <f t="shared" si="104"/>
        <v>4</v>
      </c>
      <c r="DC649">
        <f t="shared" si="120"/>
        <v>1.4925373134328468</v>
      </c>
      <c r="DD649" t="str">
        <f t="shared" si="122"/>
        <v/>
      </c>
      <c r="DE649" t="str">
        <f t="shared" si="123"/>
        <v/>
      </c>
      <c r="DF649">
        <v>1.2121939510321542</v>
      </c>
      <c r="DG649">
        <v>1.7372421281216042</v>
      </c>
      <c r="DH649" s="200" t="s">
        <v>4485</v>
      </c>
      <c r="DI649" s="212">
        <v>45181</v>
      </c>
      <c r="DJ649" s="49">
        <v>45197</v>
      </c>
      <c r="DK649" s="53">
        <v>349.45</v>
      </c>
      <c r="DM649" s="81" cm="1">
        <f t="array" ref="DM649">INDEX($AW$466:$AW$918, ROWS($AW$466:$AW$918) - ROW() + ROW($AW$466))</f>
        <v>45043</v>
      </c>
      <c r="DN649" s="3" cm="1">
        <f t="array" ref="DN649">INDEX($AX$466:$AX$918, ROWS($AX$466:$AX$918) - ROW() + ROW($AX$466))</f>
        <v>45043</v>
      </c>
      <c r="DO649" s="78" cm="1">
        <f t="array" ref="DO649">INDEX($DK$466:$DK$918, ROWS($DK$466:$DK$918) - ROW() + ROW($DK$466))</f>
        <v>354.9</v>
      </c>
      <c r="DQ649">
        <f t="shared" si="110"/>
        <v>1.8364418938306963</v>
      </c>
      <c r="DR649">
        <f t="shared" si="105"/>
        <v>4</v>
      </c>
      <c r="DS649">
        <f t="shared" si="121"/>
        <v>3.1086577571179514</v>
      </c>
      <c r="DT649" t="str">
        <f t="shared" si="111"/>
        <v/>
      </c>
      <c r="DU649" t="str">
        <f t="shared" si="112"/>
        <v/>
      </c>
      <c r="DV649">
        <v>-0.98303777949111593</v>
      </c>
      <c r="DW649">
        <v>1.3414874728743478</v>
      </c>
      <c r="DX649" s="200" t="s">
        <v>4485</v>
      </c>
    </row>
    <row r="650" spans="1:128" ht="15.75" thickBot="1" x14ac:dyDescent="0.3">
      <c r="A650" s="42">
        <v>45180</v>
      </c>
      <c r="B650" s="35">
        <v>45197</v>
      </c>
      <c r="C650" s="36">
        <v>136.25</v>
      </c>
      <c r="E650" s="81" cm="1">
        <f t="array" ref="E650">INDEX($A$466:$A$918, ROWS($A$466:$A$918) - ROW() + ROW($A$466))</f>
        <v>45048</v>
      </c>
      <c r="F650" s="44" cm="1">
        <f t="array" ref="F650">INDEX($B$466:$B$918, ROWS($B$466:$B$918) - ROW() + ROW($B$466))</f>
        <v>45071</v>
      </c>
      <c r="G650" s="45" cm="1">
        <f t="array" ref="G650">INDEX($C$466:$C$918, ROWS($C$466:$C$918) - ROW() + ROW($C$466))</f>
        <v>143.5</v>
      </c>
      <c r="I650">
        <f t="shared" si="88"/>
        <v>2.9042667622803955</v>
      </c>
      <c r="J650">
        <f t="shared" si="84"/>
        <v>2</v>
      </c>
      <c r="K650" t="str">
        <f t="shared" si="114"/>
        <v/>
      </c>
      <c r="L650">
        <f t="shared" si="89"/>
        <v>45071</v>
      </c>
      <c r="M650">
        <f t="shared" si="90"/>
        <v>-4.3902439024390283</v>
      </c>
      <c r="N650">
        <v>0.81186021884928039</v>
      </c>
      <c r="O650" t="s">
        <v>4485</v>
      </c>
      <c r="P650" s="200">
        <v>-12.359943977591037</v>
      </c>
      <c r="Q650" s="35">
        <v>45180</v>
      </c>
      <c r="R650" s="35">
        <v>45197</v>
      </c>
      <c r="S650" s="37">
        <v>41863.050000000003</v>
      </c>
      <c r="U650" s="81" cm="1">
        <f t="array" ref="U650">INDEX($Q$466:$Q$918, ROWS($Q$466:$Q$918) - ROW() + ROW($Q$466))</f>
        <v>45048</v>
      </c>
      <c r="V650" s="3" cm="1">
        <f t="array" ref="V650">INDEX($R$466:$R$918, ROWS($R$466:$R$918) - ROW() + ROW($R$466))</f>
        <v>45071</v>
      </c>
      <c r="W650" s="78" cm="1">
        <f t="array" ref="W650">INDEX($S$466:$S$918, ROWS($S$466:$S$918) - ROW() + ROW($S$466))</f>
        <v>40308.199999999997</v>
      </c>
      <c r="Y650">
        <f t="shared" si="91"/>
        <v>-1.1942522931507091</v>
      </c>
      <c r="Z650">
        <f t="shared" si="85"/>
        <v>2</v>
      </c>
      <c r="AA650" t="str">
        <f t="shared" si="115"/>
        <v/>
      </c>
      <c r="AB650">
        <f t="shared" si="92"/>
        <v>45071</v>
      </c>
      <c r="AC650">
        <f t="shared" si="93"/>
        <v>1.7708555579261764</v>
      </c>
      <c r="AD650">
        <v>-0.22717859560969564</v>
      </c>
      <c r="AE650" t="s">
        <v>4485</v>
      </c>
      <c r="AF650" s="200">
        <v>-3.6129319323574105</v>
      </c>
      <c r="AG650" s="35">
        <v>45180</v>
      </c>
      <c r="AH650" s="35">
        <v>45197</v>
      </c>
      <c r="AI650" s="36">
        <v>244</v>
      </c>
      <c r="AK650" s="81" cm="1">
        <f t="array" ref="AK650">INDEX($AG$466:$AG$918, ROWS($AG$466:$AG$918) - ROW() + ROW($AG$466))</f>
        <v>45048</v>
      </c>
      <c r="AL650" s="3" cm="1">
        <f t="array" ref="AL650">INDEX($AH$466:$AH$918, ROWS($AH$466:$AH$918) - ROW() + ROW($AH$466))</f>
        <v>45071</v>
      </c>
      <c r="AM650" s="78" cm="1">
        <f t="array" ref="AM650">INDEX($AI$466:$AI$918, ROWS($AI$466:$AI$918) - ROW() + ROW($AI$466))</f>
        <v>176.8</v>
      </c>
      <c r="AO650">
        <f t="shared" si="94"/>
        <v>3.4523112931538944</v>
      </c>
      <c r="AP650">
        <f t="shared" si="86"/>
        <v>2</v>
      </c>
      <c r="AQ650" t="str">
        <f t="shared" si="116"/>
        <v/>
      </c>
      <c r="AR650">
        <f t="shared" si="95"/>
        <v>45071</v>
      </c>
      <c r="AS650">
        <f t="shared" si="96"/>
        <v>-1.1877828054298822</v>
      </c>
      <c r="AT650">
        <v>0.51740357478833221</v>
      </c>
      <c r="AU650" t="s">
        <v>4485</v>
      </c>
      <c r="AV650" s="200">
        <v>31.024801123069736</v>
      </c>
      <c r="AW650" s="35">
        <v>45180</v>
      </c>
      <c r="AX650" s="35">
        <v>45197</v>
      </c>
      <c r="AY650" s="36">
        <v>144.9</v>
      </c>
      <c r="BA650" s="81" cm="1">
        <f t="array" ref="BA650">INDEX($AW$466:$AW$918, ROWS($AW$466:$AW$918) - ROW() + ROW($AW$466))</f>
        <v>45048</v>
      </c>
      <c r="BB650" s="3" cm="1">
        <f t="array" ref="BB650">INDEX($AX$466:$AX$918, ROWS($AX$466:$AX$918) - ROW() + ROW($AX$466))</f>
        <v>45071</v>
      </c>
      <c r="BC650" s="78" cm="1">
        <f t="array" ref="BC650">INDEX($AY$466:$AY$918, ROWS($AY$466:$AY$918) - ROW() + ROW($AY$466))</f>
        <v>104.9</v>
      </c>
      <c r="BE650">
        <f t="shared" si="97"/>
        <v>3.6049382716049441</v>
      </c>
      <c r="BF650">
        <f t="shared" si="87"/>
        <v>2</v>
      </c>
      <c r="BG650" t="str">
        <f t="shared" si="117"/>
        <v/>
      </c>
      <c r="BH650">
        <f t="shared" si="98"/>
        <v>45071</v>
      </c>
      <c r="BI650">
        <f t="shared" si="99"/>
        <v>4.432793136320301</v>
      </c>
      <c r="BJ650">
        <v>1.1605881114886167</v>
      </c>
      <c r="BK650" t="s">
        <v>4485</v>
      </c>
      <c r="BL650" s="200">
        <v>0.40719274780798287</v>
      </c>
      <c r="BM650" s="212">
        <v>45180</v>
      </c>
      <c r="BN650" s="49">
        <v>45197</v>
      </c>
      <c r="BO650" s="50">
        <v>1351.5</v>
      </c>
      <c r="BQ650" s="81" cm="1">
        <f t="array" ref="BQ650">INDEX($AW$466:$AW$918, ROWS($AW$466:$AW$918) - ROW() + ROW($AW$466))</f>
        <v>45048</v>
      </c>
      <c r="BR650" s="3" cm="1">
        <f t="array" ref="BR650">INDEX($AX$466:$AX$918, ROWS($AX$466:$AX$918) - ROW() + ROW($AX$466))</f>
        <v>45071</v>
      </c>
      <c r="BS650" s="78" cm="1">
        <f t="array" ref="BS650">INDEX($BO$466:$BO$918, ROWS($BO$466:$BO$918) - ROW() + ROW($BO$466))</f>
        <v>1157.05</v>
      </c>
      <c r="BU650">
        <f t="shared" si="106"/>
        <v>1.4822611059948132</v>
      </c>
      <c r="BV650">
        <f t="shared" si="100"/>
        <v>2</v>
      </c>
      <c r="BW650" t="str">
        <f t="shared" si="118"/>
        <v/>
      </c>
      <c r="BX650">
        <f t="shared" si="101"/>
        <v>45071</v>
      </c>
      <c r="BY650">
        <f t="shared" si="107"/>
        <v>1.3957910202670565</v>
      </c>
      <c r="BZ650">
        <v>-0.69155140809864646</v>
      </c>
      <c r="CA650" t="s">
        <v>4485</v>
      </c>
      <c r="CB650" s="200">
        <v>1.677993120228205</v>
      </c>
      <c r="CC650" s="212">
        <v>45180</v>
      </c>
      <c r="CD650" s="49">
        <v>45197</v>
      </c>
      <c r="CE650" s="50">
        <v>2384.3000000000002</v>
      </c>
      <c r="CG650" s="81" cm="1">
        <f t="array" ref="CG650">INDEX($AW$466:$AW$918, ROWS($AW$466:$AW$918) - ROW() + ROW($AW$466))</f>
        <v>45048</v>
      </c>
      <c r="CH650" s="3" cm="1">
        <f t="array" ref="CH650">INDEX($AX$466:$AX$918, ROWS($AX$466:$AX$918) - ROW() + ROW($AX$466))</f>
        <v>45071</v>
      </c>
      <c r="CI650" s="78" cm="1">
        <f t="array" ref="CI650">INDEX($CE$466:$CE$918, ROWS($CE$466:$CE$918) - ROW() + ROW($CE$466))</f>
        <v>2014.85</v>
      </c>
      <c r="CK650">
        <f t="shared" si="113"/>
        <v>0.35862824695538653</v>
      </c>
      <c r="CL650">
        <f t="shared" si="102"/>
        <v>2</v>
      </c>
      <c r="CM650" t="str">
        <f t="shared" si="119"/>
        <v/>
      </c>
      <c r="CN650">
        <f t="shared" si="103"/>
        <v>45071</v>
      </c>
      <c r="CO650">
        <f t="shared" si="108"/>
        <v>6.5761719234682436</v>
      </c>
      <c r="CP650">
        <v>0.20288548241658924</v>
      </c>
      <c r="CQ650" t="s">
        <v>4485</v>
      </c>
      <c r="CR650" s="200">
        <v>6.4841894763154606</v>
      </c>
      <c r="CS650" s="212">
        <v>45180</v>
      </c>
      <c r="CT650" s="49">
        <v>45197</v>
      </c>
      <c r="CU650" s="53">
        <v>541.75</v>
      </c>
      <c r="CW650" s="81" cm="1">
        <f t="array" ref="CW650">INDEX($AW$466:$AW$918, ROWS($AW$466:$AW$918) - ROW() + ROW($AW$466))</f>
        <v>45048</v>
      </c>
      <c r="CX650" s="3" cm="1">
        <f t="array" ref="CX650">INDEX($AX$466:$AX$918, ROWS($AX$466:$AX$918) - ROW() + ROW($AX$466))</f>
        <v>45071</v>
      </c>
      <c r="CY650" s="78" cm="1">
        <f t="array" ref="CY650">INDEX($CU$466:$CU$918, ROWS($CU$466:$CU$918) - ROW() + ROW($CU$466))</f>
        <v>426.35</v>
      </c>
      <c r="DA650">
        <f t="shared" si="109"/>
        <v>1.1266603415559773</v>
      </c>
      <c r="DB650">
        <f t="shared" si="104"/>
        <v>2</v>
      </c>
      <c r="DC650" t="str">
        <f t="shared" si="120"/>
        <v/>
      </c>
      <c r="DD650">
        <f t="shared" si="122"/>
        <v>45071</v>
      </c>
      <c r="DE650">
        <f t="shared" si="123"/>
        <v>11.715726515773417</v>
      </c>
      <c r="DF650">
        <v>-0.45753167526982375</v>
      </c>
      <c r="DG650" t="s">
        <v>4485</v>
      </c>
      <c r="DH650" s="200">
        <v>11.938715380082488</v>
      </c>
      <c r="DI650" s="212">
        <v>45180</v>
      </c>
      <c r="DJ650" s="49">
        <v>45197</v>
      </c>
      <c r="DK650" s="53">
        <v>365.1</v>
      </c>
      <c r="DM650" s="81" cm="1">
        <f t="array" ref="DM650">INDEX($AW$466:$AW$918, ROWS($AW$466:$AW$918) - ROW() + ROW($AW$466))</f>
        <v>45048</v>
      </c>
      <c r="DN650" s="3" cm="1">
        <f t="array" ref="DN650">INDEX($AX$466:$AX$918, ROWS($AX$466:$AX$918) - ROW() + ROW($AX$466))</f>
        <v>45071</v>
      </c>
      <c r="DO650" s="78" cm="1">
        <f t="array" ref="DO650">INDEX($DK$466:$DK$918, ROWS($DK$466:$DK$918) - ROW() + ROW($DK$466))</f>
        <v>363</v>
      </c>
      <c r="DQ650">
        <f t="shared" si="110"/>
        <v>2.2823330515638274</v>
      </c>
      <c r="DR650">
        <f t="shared" si="105"/>
        <v>2</v>
      </c>
      <c r="DS650" t="str">
        <f t="shared" si="121"/>
        <v/>
      </c>
      <c r="DT650">
        <f t="shared" si="111"/>
        <v>45071</v>
      </c>
      <c r="DU650">
        <f t="shared" si="112"/>
        <v>-2.7548209366401455E-2</v>
      </c>
      <c r="DV650">
        <v>1.2360211889346697</v>
      </c>
      <c r="DW650" t="s">
        <v>4485</v>
      </c>
      <c r="DX650" s="200">
        <v>-0.29069767441860517</v>
      </c>
    </row>
    <row r="651" spans="1:128" ht="15.75" thickBot="1" x14ac:dyDescent="0.3">
      <c r="A651" s="42">
        <v>45177</v>
      </c>
      <c r="B651" s="35">
        <v>45197</v>
      </c>
      <c r="C651" s="36">
        <v>133.19999999999999</v>
      </c>
      <c r="E651" s="81" cm="1">
        <f t="array" ref="E651">INDEX($A$466:$A$918, ROWS($A$466:$A$918) - ROW() + ROW($A$466))</f>
        <v>45049</v>
      </c>
      <c r="F651" s="44" cm="1">
        <f t="array" ref="F651">INDEX($B$466:$B$918, ROWS($B$466:$B$918) - ROW() + ROW($B$466))</f>
        <v>45071</v>
      </c>
      <c r="G651" s="45" cm="1">
        <f t="array" ref="G651">INDEX($C$466:$C$918, ROWS($C$466:$C$918) - ROW() + ROW($C$466))</f>
        <v>143.19999999999999</v>
      </c>
      <c r="I651">
        <f t="shared" si="88"/>
        <v>-0.20905923344948529</v>
      </c>
      <c r="J651">
        <f t="shared" si="84"/>
        <v>3</v>
      </c>
      <c r="K651" t="str">
        <f t="shared" si="114"/>
        <v/>
      </c>
      <c r="L651" t="str">
        <f t="shared" si="89"/>
        <v/>
      </c>
      <c r="M651" t="str">
        <f t="shared" si="90"/>
        <v/>
      </c>
      <c r="N651">
        <v>-0.2450980392157022</v>
      </c>
      <c r="O651" t="s">
        <v>4485</v>
      </c>
      <c r="P651" s="200" t="s">
        <v>4485</v>
      </c>
      <c r="Q651" s="35">
        <v>45177</v>
      </c>
      <c r="R651" s="35">
        <v>45197</v>
      </c>
      <c r="S651" s="37">
        <v>42024.2</v>
      </c>
      <c r="U651" s="81" cm="1">
        <f t="array" ref="U651">INDEX($Q$466:$Q$918, ROWS($Q$466:$Q$918) - ROW() + ROW($Q$466))</f>
        <v>45049</v>
      </c>
      <c r="V651" s="3" cm="1">
        <f t="array" ref="V651">INDEX($R$466:$R$918, ROWS($R$466:$R$918) - ROW() + ROW($R$466))</f>
        <v>45071</v>
      </c>
      <c r="W651" s="78" cm="1">
        <f t="array" ref="W651">INDEX($S$466:$S$918, ROWS($S$466:$S$918) - ROW() + ROW($S$466))</f>
        <v>40711.25</v>
      </c>
      <c r="Y651">
        <f t="shared" si="91"/>
        <v>0.99992061168695945</v>
      </c>
      <c r="Z651">
        <f t="shared" si="85"/>
        <v>3</v>
      </c>
      <c r="AA651" t="str">
        <f t="shared" si="115"/>
        <v/>
      </c>
      <c r="AB651" t="str">
        <f t="shared" si="92"/>
        <v/>
      </c>
      <c r="AC651" t="str">
        <f t="shared" si="93"/>
        <v/>
      </c>
      <c r="AD651">
        <v>0.54438205179832511</v>
      </c>
      <c r="AE651" t="s">
        <v>4485</v>
      </c>
      <c r="AF651" s="200" t="s">
        <v>4485</v>
      </c>
      <c r="AG651" s="35">
        <v>45177</v>
      </c>
      <c r="AH651" s="35">
        <v>45197</v>
      </c>
      <c r="AI651" s="36">
        <v>241.1</v>
      </c>
      <c r="AK651" s="81" cm="1">
        <f t="array" ref="AK651">INDEX($AG$466:$AG$918, ROWS($AG$466:$AG$918) - ROW() + ROW($AG$466))</f>
        <v>45049</v>
      </c>
      <c r="AL651" s="3" cm="1">
        <f t="array" ref="AL651">INDEX($AH$466:$AH$918, ROWS($AH$466:$AH$918) - ROW() + ROW($AH$466))</f>
        <v>45071</v>
      </c>
      <c r="AM651" s="78" cm="1">
        <f t="array" ref="AM651">INDEX($AI$466:$AI$918, ROWS($AI$466:$AI$918) - ROW() + ROW($AI$466))</f>
        <v>177.1</v>
      </c>
      <c r="AO651">
        <f t="shared" si="94"/>
        <v>0.16968325791854236</v>
      </c>
      <c r="AP651">
        <f t="shared" si="86"/>
        <v>3</v>
      </c>
      <c r="AQ651" t="str">
        <f t="shared" si="116"/>
        <v/>
      </c>
      <c r="AR651" t="str">
        <f t="shared" si="95"/>
        <v/>
      </c>
      <c r="AS651" t="str">
        <f t="shared" si="96"/>
        <v/>
      </c>
      <c r="AT651">
        <v>1.0294805802526987</v>
      </c>
      <c r="AU651" t="s">
        <v>4485</v>
      </c>
      <c r="AV651" s="200" t="s">
        <v>4485</v>
      </c>
      <c r="AW651" s="35">
        <v>45177</v>
      </c>
      <c r="AX651" s="35">
        <v>45197</v>
      </c>
      <c r="AY651" s="36">
        <v>143.75</v>
      </c>
      <c r="BA651" s="81" cm="1">
        <f t="array" ref="BA651">INDEX($AW$466:$AW$918, ROWS($AW$466:$AW$918) - ROW() + ROW($AW$466))</f>
        <v>45049</v>
      </c>
      <c r="BB651" s="3" cm="1">
        <f t="array" ref="BB651">INDEX($AX$466:$AX$918, ROWS($AX$466:$AX$918) - ROW() + ROW($AX$466))</f>
        <v>45071</v>
      </c>
      <c r="BC651" s="78" cm="1">
        <f t="array" ref="BC651">INDEX($AY$466:$AY$918, ROWS($AY$466:$AY$918) - ROW() + ROW($AY$466))</f>
        <v>106.85</v>
      </c>
      <c r="BE651">
        <f t="shared" si="97"/>
        <v>1.8589132507149557</v>
      </c>
      <c r="BF651">
        <f t="shared" si="87"/>
        <v>3</v>
      </c>
      <c r="BG651" t="str">
        <f t="shared" si="117"/>
        <v/>
      </c>
      <c r="BH651" t="str">
        <f t="shared" si="98"/>
        <v/>
      </c>
      <c r="BI651" t="str">
        <f t="shared" si="99"/>
        <v/>
      </c>
      <c r="BJ651">
        <v>-1.8606033585971145</v>
      </c>
      <c r="BK651" t="s">
        <v>4485</v>
      </c>
      <c r="BL651" s="200" t="s">
        <v>4485</v>
      </c>
      <c r="BM651" s="212">
        <v>45177</v>
      </c>
      <c r="BN651" s="49">
        <v>45197</v>
      </c>
      <c r="BO651" s="50">
        <v>1343.9</v>
      </c>
      <c r="BQ651" s="81" cm="1">
        <f t="array" ref="BQ651">INDEX($AW$466:$AW$918, ROWS($AW$466:$AW$918) - ROW() + ROW($AW$466))</f>
        <v>45049</v>
      </c>
      <c r="BR651" s="3" cm="1">
        <f t="array" ref="BR651">INDEX($AX$466:$AX$918, ROWS($AX$466:$AX$918) - ROW() + ROW($AX$466))</f>
        <v>45071</v>
      </c>
      <c r="BS651" s="78" cm="1">
        <f t="array" ref="BS651">INDEX($BO$466:$BO$918, ROWS($BO$466:$BO$918) - ROW() + ROW($BO$466))</f>
        <v>1142.95</v>
      </c>
      <c r="BU651">
        <f t="shared" si="106"/>
        <v>-1.2186163087161239</v>
      </c>
      <c r="BV651">
        <f t="shared" si="100"/>
        <v>3</v>
      </c>
      <c r="BW651" t="str">
        <f t="shared" si="118"/>
        <v/>
      </c>
      <c r="BX651" t="str">
        <f t="shared" si="101"/>
        <v/>
      </c>
      <c r="BY651" t="str">
        <f t="shared" si="107"/>
        <v/>
      </c>
      <c r="BZ651">
        <v>0.38593841765247994</v>
      </c>
      <c r="CA651" t="s">
        <v>4485</v>
      </c>
      <c r="CB651" s="200" t="s">
        <v>4485</v>
      </c>
      <c r="CC651" s="212">
        <v>45177</v>
      </c>
      <c r="CD651" s="49">
        <v>45197</v>
      </c>
      <c r="CE651" s="50">
        <v>2332.1</v>
      </c>
      <c r="CG651" s="81" cm="1">
        <f t="array" ref="CG651">INDEX($AW$466:$AW$918, ROWS($AW$466:$AW$918) - ROW() + ROW($AW$466))</f>
        <v>45049</v>
      </c>
      <c r="CH651" s="3" cm="1">
        <f t="array" ref="CH651">INDEX($AX$466:$AX$918, ROWS($AX$466:$AX$918) - ROW() + ROW($AX$466))</f>
        <v>45071</v>
      </c>
      <c r="CI651" s="78" cm="1">
        <f t="array" ref="CI651">INDEX($CE$466:$CE$918, ROWS($CE$466:$CE$918) - ROW() + ROW($CE$466))</f>
        <v>2032.3</v>
      </c>
      <c r="CK651">
        <f t="shared" si="113"/>
        <v>0.86606943444921691</v>
      </c>
      <c r="CL651">
        <f t="shared" si="102"/>
        <v>3</v>
      </c>
      <c r="CM651" t="str">
        <f t="shared" si="119"/>
        <v/>
      </c>
      <c r="CN651" t="str">
        <f t="shared" si="103"/>
        <v/>
      </c>
      <c r="CO651" t="str">
        <f t="shared" si="108"/>
        <v/>
      </c>
      <c r="CP651">
        <v>5.2493438320207697E-2</v>
      </c>
      <c r="CQ651" t="s">
        <v>4485</v>
      </c>
      <c r="CR651" s="200" t="s">
        <v>4485</v>
      </c>
      <c r="CS651" s="212">
        <v>45177</v>
      </c>
      <c r="CT651" s="49">
        <v>45197</v>
      </c>
      <c r="CU651" s="53">
        <v>541.04999999999995</v>
      </c>
      <c r="CW651" s="81" cm="1">
        <f t="array" ref="CW651">INDEX($AW$466:$AW$918, ROWS($AW$466:$AW$918) - ROW() + ROW($AW$466))</f>
        <v>45049</v>
      </c>
      <c r="CX651" s="3" cm="1">
        <f t="array" ref="CX651">INDEX($AX$466:$AX$918, ROWS($AX$466:$AX$918) - ROW() + ROW($AX$466))</f>
        <v>45071</v>
      </c>
      <c r="CY651" s="78" cm="1">
        <f t="array" ref="CY651">INDEX($CU$466:$CU$918, ROWS($CU$466:$CU$918) - ROW() + ROW($CU$466))</f>
        <v>429.45</v>
      </c>
      <c r="DA651">
        <f t="shared" si="109"/>
        <v>0.72710214612406843</v>
      </c>
      <c r="DB651">
        <f t="shared" si="104"/>
        <v>3</v>
      </c>
      <c r="DC651" t="str">
        <f t="shared" si="120"/>
        <v/>
      </c>
      <c r="DD651" t="str">
        <f t="shared" si="122"/>
        <v/>
      </c>
      <c r="DE651" t="str">
        <f t="shared" si="123"/>
        <v/>
      </c>
      <c r="DF651">
        <v>0.77784325279905986</v>
      </c>
      <c r="DG651" t="s">
        <v>4485</v>
      </c>
      <c r="DH651" s="200" t="s">
        <v>4485</v>
      </c>
      <c r="DI651" s="212">
        <v>45177</v>
      </c>
      <c r="DJ651" s="49">
        <v>45197</v>
      </c>
      <c r="DK651" s="53">
        <v>362.8</v>
      </c>
      <c r="DM651" s="81" cm="1">
        <f t="array" ref="DM651">INDEX($AW$466:$AW$918, ROWS($AW$466:$AW$918) - ROW() + ROW($AW$466))</f>
        <v>45049</v>
      </c>
      <c r="DN651" s="3" cm="1">
        <f t="array" ref="DN651">INDEX($AX$466:$AX$918, ROWS($AX$466:$AX$918) - ROW() + ROW($AX$466))</f>
        <v>45071</v>
      </c>
      <c r="DO651" s="78" cm="1">
        <f t="array" ref="DO651">INDEX($DK$466:$DK$918, ROWS($DK$466:$DK$918) - ROW() + ROW($DK$466))</f>
        <v>363.25</v>
      </c>
      <c r="DQ651">
        <f t="shared" si="110"/>
        <v>6.8870523415977963E-2</v>
      </c>
      <c r="DR651">
        <f t="shared" si="105"/>
        <v>3</v>
      </c>
      <c r="DS651" t="str">
        <f t="shared" si="121"/>
        <v/>
      </c>
      <c r="DT651" t="str">
        <f t="shared" si="111"/>
        <v/>
      </c>
      <c r="DU651" t="str">
        <f t="shared" si="112"/>
        <v/>
      </c>
      <c r="DV651">
        <v>-0.36821705426356149</v>
      </c>
      <c r="DW651" t="s">
        <v>4485</v>
      </c>
      <c r="DX651" s="200" t="s">
        <v>4485</v>
      </c>
    </row>
    <row r="652" spans="1:128" ht="15.75" thickBot="1" x14ac:dyDescent="0.3">
      <c r="A652" s="42">
        <v>45176</v>
      </c>
      <c r="B652" s="35">
        <v>45197</v>
      </c>
      <c r="C652" s="36">
        <v>132.75</v>
      </c>
      <c r="E652" s="81" cm="1">
        <f t="array" ref="E652">INDEX($A$466:$A$918, ROWS($A$466:$A$918) - ROW() + ROW($A$466))</f>
        <v>45050</v>
      </c>
      <c r="F652" s="44" cm="1">
        <f t="array" ref="F652">INDEX($B$466:$B$918, ROWS($B$466:$B$918) - ROW() + ROW($B$466))</f>
        <v>45071</v>
      </c>
      <c r="G652" s="45" cm="1">
        <f t="array" ref="G652">INDEX($C$466:$C$918, ROWS($C$466:$C$918) - ROW() + ROW($C$466))</f>
        <v>143.15</v>
      </c>
      <c r="I652">
        <f t="shared" si="88"/>
        <v>-3.4916201117306533E-2</v>
      </c>
      <c r="J652">
        <f t="shared" si="84"/>
        <v>4</v>
      </c>
      <c r="K652">
        <f t="shared" si="114"/>
        <v>7.3490813648294049</v>
      </c>
      <c r="L652" t="str">
        <f t="shared" si="89"/>
        <v/>
      </c>
      <c r="M652" t="str">
        <f t="shared" si="90"/>
        <v/>
      </c>
      <c r="N652">
        <v>-0.10530010530008935</v>
      </c>
      <c r="O652">
        <v>6.8318318318318498</v>
      </c>
      <c r="P652" s="200" t="s">
        <v>4485</v>
      </c>
      <c r="Q652" s="35">
        <v>45176</v>
      </c>
      <c r="R652" s="35">
        <v>45197</v>
      </c>
      <c r="S652" s="37">
        <v>42589.05</v>
      </c>
      <c r="U652" s="81" cm="1">
        <f t="array" ref="U652">INDEX($Q$466:$Q$918, ROWS($Q$466:$Q$918) - ROW() + ROW($Q$466))</f>
        <v>45050</v>
      </c>
      <c r="V652" s="3" cm="1">
        <f t="array" ref="V652">INDEX($R$466:$R$918, ROWS($R$466:$R$918) - ROW() + ROW($R$466))</f>
        <v>45071</v>
      </c>
      <c r="W652" s="78" cm="1">
        <f t="array" ref="W652">INDEX($S$466:$S$918, ROWS($S$466:$S$918) - ROW() + ROW($S$466))</f>
        <v>41119.300000000003</v>
      </c>
      <c r="Y652">
        <f t="shared" si="91"/>
        <v>1.002302803279199</v>
      </c>
      <c r="Z652">
        <f t="shared" si="85"/>
        <v>4</v>
      </c>
      <c r="AA652">
        <f t="shared" si="115"/>
        <v>1.0657307112818653</v>
      </c>
      <c r="AB652" t="str">
        <f t="shared" si="92"/>
        <v/>
      </c>
      <c r="AC652" t="str">
        <f t="shared" si="93"/>
        <v/>
      </c>
      <c r="AD652">
        <v>1.0729799421975323</v>
      </c>
      <c r="AE652">
        <v>-0.31612891427457124</v>
      </c>
      <c r="AF652" s="200" t="s">
        <v>4485</v>
      </c>
      <c r="AG652" s="35">
        <v>45176</v>
      </c>
      <c r="AH652" s="35">
        <v>45197</v>
      </c>
      <c r="AI652" s="36">
        <v>235.5</v>
      </c>
      <c r="AK652" s="81" cm="1">
        <f t="array" ref="AK652">INDEX($AG$466:$AG$918, ROWS($AG$466:$AG$918) - ROW() + ROW($AG$466))</f>
        <v>45050</v>
      </c>
      <c r="AL652" s="3" cm="1">
        <f t="array" ref="AL652">INDEX($AH$466:$AH$918, ROWS($AH$466:$AH$918) - ROW() + ROW($AH$466))</f>
        <v>45071</v>
      </c>
      <c r="AM652" s="78" cm="1">
        <f t="array" ref="AM652">INDEX($AI$466:$AI$918, ROWS($AI$466:$AI$918) - ROW() + ROW($AI$466))</f>
        <v>176.95</v>
      </c>
      <c r="AO652">
        <f t="shared" si="94"/>
        <v>-8.4697910784870517E-2</v>
      </c>
      <c r="AP652">
        <f t="shared" si="86"/>
        <v>4</v>
      </c>
      <c r="AQ652">
        <f t="shared" si="116"/>
        <v>3.1778425655976612</v>
      </c>
      <c r="AR652" t="str">
        <f t="shared" si="95"/>
        <v/>
      </c>
      <c r="AS652" t="str">
        <f t="shared" si="96"/>
        <v/>
      </c>
      <c r="AT652">
        <v>3.8443723946271344</v>
      </c>
      <c r="AU652">
        <v>7.1701720841300194</v>
      </c>
      <c r="AV652" s="200" t="s">
        <v>4485</v>
      </c>
      <c r="AW652" s="35">
        <v>45176</v>
      </c>
      <c r="AX652" s="35">
        <v>45197</v>
      </c>
      <c r="AY652" s="36">
        <v>140.69999999999999</v>
      </c>
      <c r="BA652" s="81" cm="1">
        <f t="array" ref="BA652">INDEX($AW$466:$AW$918, ROWS($AW$466:$AW$918) - ROW() + ROW($AW$466))</f>
        <v>45050</v>
      </c>
      <c r="BB652" s="3" cm="1">
        <f t="array" ref="BB652">INDEX($AX$466:$AX$918, ROWS($AX$466:$AX$918) - ROW() + ROW($AX$466))</f>
        <v>45071</v>
      </c>
      <c r="BC652" s="78" cm="1">
        <f t="array" ref="BC652">INDEX($AY$466:$AY$918, ROWS($AY$466:$AY$918) - ROW() + ROW($AY$466))</f>
        <v>107.6</v>
      </c>
      <c r="BE652">
        <f t="shared" si="97"/>
        <v>0.7019185774450164</v>
      </c>
      <c r="BF652">
        <f t="shared" si="87"/>
        <v>4</v>
      </c>
      <c r="BG652">
        <f t="shared" si="117"/>
        <v>6.271604938271599</v>
      </c>
      <c r="BH652" t="str">
        <f t="shared" si="98"/>
        <v/>
      </c>
      <c r="BI652" t="str">
        <f t="shared" si="99"/>
        <v/>
      </c>
      <c r="BJ652">
        <v>3.7856991429177138</v>
      </c>
      <c r="BK652">
        <v>4.1104629967189261</v>
      </c>
      <c r="BL652" s="200" t="s">
        <v>4485</v>
      </c>
      <c r="BM652" s="212">
        <v>45176</v>
      </c>
      <c r="BN652" s="49">
        <v>45197</v>
      </c>
      <c r="BO652" s="50">
        <v>1351.25</v>
      </c>
      <c r="BQ652" s="81" cm="1">
        <f t="array" ref="BQ652">INDEX($AW$466:$AW$918, ROWS($AW$466:$AW$918) - ROW() + ROW($AW$466))</f>
        <v>45050</v>
      </c>
      <c r="BR652" s="3" cm="1">
        <f t="array" ref="BR652">INDEX($AX$466:$AX$918, ROWS($AX$466:$AX$918) - ROW() + ROW($AX$466))</f>
        <v>45071</v>
      </c>
      <c r="BS652" s="78" cm="1">
        <f t="array" ref="BS652">INDEX($BO$466:$BO$918, ROWS($BO$466:$BO$918) - ROW() + ROW($BO$466))</f>
        <v>1170.7</v>
      </c>
      <c r="BU652">
        <f t="shared" si="106"/>
        <v>2.4279277308718665</v>
      </c>
      <c r="BV652">
        <f t="shared" si="100"/>
        <v>4</v>
      </c>
      <c r="BW652">
        <f t="shared" si="118"/>
        <v>5.5778509266357164</v>
      </c>
      <c r="BX652" t="str">
        <f t="shared" si="101"/>
        <v/>
      </c>
      <c r="BY652" t="str">
        <f t="shared" si="107"/>
        <v/>
      </c>
      <c r="BZ652">
        <v>-0.18386961972419938</v>
      </c>
      <c r="CA652">
        <v>3.2060145178015822</v>
      </c>
      <c r="CB652" s="200" t="s">
        <v>4485</v>
      </c>
      <c r="CC652" s="212">
        <v>45176</v>
      </c>
      <c r="CD652" s="49">
        <v>45197</v>
      </c>
      <c r="CE652" s="50">
        <v>2302.15</v>
      </c>
      <c r="CG652" s="81" cm="1">
        <f t="array" ref="CG652">INDEX($AW$466:$AW$918, ROWS($AW$466:$AW$918) - ROW() + ROW($AW$466))</f>
        <v>45050</v>
      </c>
      <c r="CH652" s="3" cm="1">
        <f t="array" ref="CH652">INDEX($AX$466:$AX$918, ROWS($AX$466:$AX$918) - ROW() + ROW($AX$466))</f>
        <v>45071</v>
      </c>
      <c r="CI652" s="78" cm="1">
        <f t="array" ref="CI652">INDEX($CE$466:$CE$918, ROWS($CE$466:$CE$918) - ROW() + ROW($CE$466))</f>
        <v>2021.2</v>
      </c>
      <c r="CK652">
        <f t="shared" si="113"/>
        <v>-0.54617920582590707</v>
      </c>
      <c r="CL652">
        <f t="shared" si="102"/>
        <v>4</v>
      </c>
      <c r="CM652">
        <f t="shared" si="119"/>
        <v>4.3657862804327037</v>
      </c>
      <c r="CN652" t="str">
        <f t="shared" si="103"/>
        <v/>
      </c>
      <c r="CO652" t="str">
        <f t="shared" si="108"/>
        <v/>
      </c>
      <c r="CP652">
        <v>1.1442562334482633</v>
      </c>
      <c r="CQ652">
        <v>4.6612031746852507</v>
      </c>
      <c r="CR652" s="200" t="s">
        <v>4485</v>
      </c>
      <c r="CS652" s="212">
        <v>45176</v>
      </c>
      <c r="CT652" s="49">
        <v>45197</v>
      </c>
      <c r="CU652" s="53">
        <v>533</v>
      </c>
      <c r="CW652" s="81" cm="1">
        <f t="array" ref="CW652">INDEX($AW$466:$AW$918, ROWS($AW$466:$AW$918) - ROW() + ROW($AW$466))</f>
        <v>45050</v>
      </c>
      <c r="CX652" s="3" cm="1">
        <f t="array" ref="CX652">INDEX($AX$466:$AX$918, ROWS($AX$466:$AX$918) - ROW() + ROW($AX$466))</f>
        <v>45071</v>
      </c>
      <c r="CY652" s="78" cm="1">
        <f t="array" ref="CY652">INDEX($CU$466:$CU$918, ROWS($CU$466:$CU$918) - ROW() + ROW($CU$466))</f>
        <v>427.35</v>
      </c>
      <c r="DA652">
        <f t="shared" si="109"/>
        <v>-0.48899755501221703</v>
      </c>
      <c r="DB652">
        <f t="shared" si="104"/>
        <v>4</v>
      </c>
      <c r="DC652">
        <f t="shared" si="120"/>
        <v>4.0667234871545226</v>
      </c>
      <c r="DD652" t="str">
        <f t="shared" si="122"/>
        <v/>
      </c>
      <c r="DE652" t="str">
        <f t="shared" si="123"/>
        <v/>
      </c>
      <c r="DF652">
        <v>-0.6431996257747632</v>
      </c>
      <c r="DG652">
        <v>1.9683149303888596</v>
      </c>
      <c r="DH652" s="200" t="s">
        <v>4485</v>
      </c>
      <c r="DI652" s="212">
        <v>45176</v>
      </c>
      <c r="DJ652" s="49">
        <v>45197</v>
      </c>
      <c r="DK652" s="53">
        <v>355.4</v>
      </c>
      <c r="DM652" s="81" cm="1">
        <f t="array" ref="DM652">INDEX($AW$466:$AW$918, ROWS($AW$466:$AW$918) - ROW() + ROW($AW$466))</f>
        <v>45050</v>
      </c>
      <c r="DN652" s="3" cm="1">
        <f t="array" ref="DN652">INDEX($AX$466:$AX$918, ROWS($AX$466:$AX$918) - ROW() + ROW($AX$466))</f>
        <v>45071</v>
      </c>
      <c r="DO652" s="78" cm="1">
        <f t="array" ref="DO652">INDEX($DK$466:$DK$918, ROWS($DK$466:$DK$918) - ROW() + ROW($DK$466))</f>
        <v>369.85</v>
      </c>
      <c r="DQ652">
        <f t="shared" si="110"/>
        <v>1.8169304886441906</v>
      </c>
      <c r="DR652">
        <f t="shared" si="105"/>
        <v>4</v>
      </c>
      <c r="DS652">
        <f t="shared" si="121"/>
        <v>6.462291306850906</v>
      </c>
      <c r="DT652" t="str">
        <f t="shared" si="111"/>
        <v/>
      </c>
      <c r="DU652" t="str">
        <f t="shared" si="112"/>
        <v/>
      </c>
      <c r="DV652">
        <v>0.42793230888930783</v>
      </c>
      <c r="DW652">
        <v>-0.48188126445643797</v>
      </c>
      <c r="DX652" s="200" t="s">
        <v>4485</v>
      </c>
    </row>
    <row r="653" spans="1:128" ht="15.75" thickBot="1" x14ac:dyDescent="0.3">
      <c r="A653" s="42">
        <v>45175</v>
      </c>
      <c r="B653" s="35">
        <v>45197</v>
      </c>
      <c r="C653" s="36">
        <v>129.44999999999999</v>
      </c>
      <c r="E653" s="81" cm="1">
        <f t="array" ref="E653">INDEX($A$466:$A$918, ROWS($A$466:$A$918) - ROW() + ROW($A$466))</f>
        <v>45051</v>
      </c>
      <c r="F653" s="44" cm="1">
        <f t="array" ref="F653">INDEX($B$466:$B$918, ROWS($B$466:$B$918) - ROW() + ROW($B$466))</f>
        <v>45071</v>
      </c>
      <c r="G653" s="45" cm="1">
        <f t="array" ref="G653">INDEX($C$466:$C$918, ROWS($C$466:$C$918) - ROW() + ROW($C$466))</f>
        <v>136.55000000000001</v>
      </c>
      <c r="I653">
        <f t="shared" si="88"/>
        <v>-4.6105483758295449</v>
      </c>
      <c r="J653">
        <f t="shared" si="84"/>
        <v>5</v>
      </c>
      <c r="K653" t="str">
        <f t="shared" si="114"/>
        <v/>
      </c>
      <c r="L653" t="str">
        <f t="shared" si="89"/>
        <v/>
      </c>
      <c r="M653" t="str">
        <f t="shared" si="90"/>
        <v/>
      </c>
      <c r="N653">
        <v>-4.3218552354181341</v>
      </c>
      <c r="O653" t="s">
        <v>4485</v>
      </c>
      <c r="P653" s="200" t="s">
        <v>4485</v>
      </c>
      <c r="Q653" s="35">
        <v>45175</v>
      </c>
      <c r="R653" s="35">
        <v>45197</v>
      </c>
      <c r="S653" s="37">
        <v>41054.699999999997</v>
      </c>
      <c r="U653" s="81" cm="1">
        <f t="array" ref="U653">INDEX($Q$466:$Q$918, ROWS($Q$466:$Q$918) - ROW() + ROW($Q$466))</f>
        <v>45051</v>
      </c>
      <c r="V653" s="3" cm="1">
        <f t="array" ref="V653">INDEX($R$466:$R$918, ROWS($R$466:$R$918) - ROW() + ROW($R$466))</f>
        <v>45071</v>
      </c>
      <c r="W653" s="78" cm="1">
        <f t="array" ref="W653">INDEX($S$466:$S$918, ROWS($S$466:$S$918) - ROW() + ROW($S$466))</f>
        <v>41170.35</v>
      </c>
      <c r="Y653">
        <f t="shared" si="91"/>
        <v>0.12415094614936448</v>
      </c>
      <c r="Z653">
        <f t="shared" si="85"/>
        <v>5</v>
      </c>
      <c r="AA653" t="str">
        <f t="shared" si="115"/>
        <v/>
      </c>
      <c r="AB653" t="str">
        <f t="shared" si="92"/>
        <v/>
      </c>
      <c r="AC653" t="str">
        <f t="shared" si="93"/>
        <v/>
      </c>
      <c r="AD653">
        <v>0.57678054698756398</v>
      </c>
      <c r="AE653" t="s">
        <v>4485</v>
      </c>
      <c r="AF653" s="200" t="s">
        <v>4485</v>
      </c>
      <c r="AG653" s="35">
        <v>45175</v>
      </c>
      <c r="AH653" s="35">
        <v>45197</v>
      </c>
      <c r="AI653" s="36">
        <v>232.9</v>
      </c>
      <c r="AK653" s="81" cm="1">
        <f t="array" ref="AK653">INDEX($AG$466:$AG$918, ROWS($AG$466:$AG$918) - ROW() + ROW($AG$466))</f>
        <v>45051</v>
      </c>
      <c r="AL653" s="3" cm="1">
        <f t="array" ref="AL653">INDEX($AH$466:$AH$918, ROWS($AH$466:$AH$918) - ROW() + ROW($AH$466))</f>
        <v>45071</v>
      </c>
      <c r="AM653" s="78" cm="1">
        <f t="array" ref="AM653">INDEX($AI$466:$AI$918, ROWS($AI$466:$AI$918) - ROW() + ROW($AI$466))</f>
        <v>174.8</v>
      </c>
      <c r="AO653">
        <f t="shared" si="94"/>
        <v>-1.2150324950550875</v>
      </c>
      <c r="AP653">
        <f t="shared" si="86"/>
        <v>5</v>
      </c>
      <c r="AQ653" t="str">
        <f t="shared" si="116"/>
        <v/>
      </c>
      <c r="AR653" t="str">
        <f t="shared" si="95"/>
        <v/>
      </c>
      <c r="AS653" t="str">
        <f t="shared" si="96"/>
        <v/>
      </c>
      <c r="AT653">
        <v>3.434433541480828</v>
      </c>
      <c r="AU653" t="s">
        <v>4485</v>
      </c>
      <c r="AV653" s="200" t="s">
        <v>4485</v>
      </c>
      <c r="AW653" s="35">
        <v>45175</v>
      </c>
      <c r="AX653" s="35">
        <v>45197</v>
      </c>
      <c r="AY653" s="36">
        <v>139.15</v>
      </c>
      <c r="BA653" s="81" cm="1">
        <f t="array" ref="BA653">INDEX($AW$466:$AW$918, ROWS($AW$466:$AW$918) - ROW() + ROW($AW$466))</f>
        <v>45051</v>
      </c>
      <c r="BB653" s="3" cm="1">
        <f t="array" ref="BB653">INDEX($AX$466:$AX$918, ROWS($AX$466:$AX$918) - ROW() + ROW($AX$466))</f>
        <v>45071</v>
      </c>
      <c r="BC653" s="78" cm="1">
        <f t="array" ref="BC653">INDEX($AY$466:$AY$918, ROWS($AY$466:$AY$918) - ROW() + ROW($AY$466))</f>
        <v>106.6</v>
      </c>
      <c r="BE653">
        <f t="shared" si="97"/>
        <v>-0.92936802973977695</v>
      </c>
      <c r="BF653">
        <f t="shared" si="87"/>
        <v>5</v>
      </c>
      <c r="BG653" t="str">
        <f t="shared" si="117"/>
        <v/>
      </c>
      <c r="BH653" t="str">
        <f t="shared" si="98"/>
        <v/>
      </c>
      <c r="BI653" t="str">
        <f t="shared" si="99"/>
        <v/>
      </c>
      <c r="BJ653">
        <v>-0.1138054801715863</v>
      </c>
      <c r="BK653" t="s">
        <v>4485</v>
      </c>
      <c r="BL653" s="200" t="s">
        <v>4485</v>
      </c>
      <c r="BM653" s="212">
        <v>45175</v>
      </c>
      <c r="BN653" s="49">
        <v>45197</v>
      </c>
      <c r="BO653" s="50">
        <v>1323.75</v>
      </c>
      <c r="BQ653" s="81" cm="1">
        <f t="array" ref="BQ653">INDEX($AW$466:$AW$918, ROWS($AW$466:$AW$918) - ROW() + ROW($AW$466))</f>
        <v>45051</v>
      </c>
      <c r="BR653" s="3" cm="1">
        <f t="array" ref="BR653">INDEX($AX$466:$AX$918, ROWS($AX$466:$AX$918) - ROW() + ROW($AX$466))</f>
        <v>45071</v>
      </c>
      <c r="BS653" s="78" cm="1">
        <f t="array" ref="BS653">INDEX($BO$466:$BO$918, ROWS($BO$466:$BO$918) - ROW() + ROW($BO$466))</f>
        <v>1175.5999999999999</v>
      </c>
      <c r="BU653">
        <f t="shared" si="106"/>
        <v>0.41855300247713878</v>
      </c>
      <c r="BV653">
        <f t="shared" si="100"/>
        <v>5</v>
      </c>
      <c r="BW653" t="str">
        <f t="shared" si="118"/>
        <v/>
      </c>
      <c r="BX653" t="str">
        <f t="shared" si="101"/>
        <v/>
      </c>
      <c r="BY653" t="str">
        <f t="shared" si="107"/>
        <v/>
      </c>
      <c r="BZ653">
        <v>-5.0238633509160933E-2</v>
      </c>
      <c r="CA653" t="s">
        <v>4485</v>
      </c>
      <c r="CB653" s="200" t="s">
        <v>4485</v>
      </c>
      <c r="CC653" s="212">
        <v>45175</v>
      </c>
      <c r="CD653" s="49">
        <v>45197</v>
      </c>
      <c r="CE653" s="50">
        <v>2321.5500000000002</v>
      </c>
      <c r="CG653" s="81" cm="1">
        <f t="array" ref="CG653">INDEX($AW$466:$AW$918, ROWS($AW$466:$AW$918) - ROW() + ROW($AW$466))</f>
        <v>45051</v>
      </c>
      <c r="CH653" s="3" cm="1">
        <f t="array" ref="CH653">INDEX($AX$466:$AX$918, ROWS($AX$466:$AX$918) - ROW() + ROW($AX$466))</f>
        <v>45071</v>
      </c>
      <c r="CI653" s="78" cm="1">
        <f t="array" ref="CI653">INDEX($CE$466:$CE$918, ROWS($CE$466:$CE$918) - ROW() + ROW($CE$466))</f>
        <v>2095.5500000000002</v>
      </c>
      <c r="CK653">
        <f t="shared" si="113"/>
        <v>3.6785078171383407</v>
      </c>
      <c r="CL653">
        <f t="shared" si="102"/>
        <v>5</v>
      </c>
      <c r="CM653" t="str">
        <f t="shared" si="119"/>
        <v/>
      </c>
      <c r="CN653" t="str">
        <f t="shared" si="103"/>
        <v/>
      </c>
      <c r="CO653" t="str">
        <f t="shared" si="108"/>
        <v/>
      </c>
      <c r="CP653">
        <v>-0.56071534433357062</v>
      </c>
      <c r="CQ653" t="s">
        <v>4485</v>
      </c>
      <c r="CR653" s="200" t="s">
        <v>4485</v>
      </c>
      <c r="CS653" s="212">
        <v>45175</v>
      </c>
      <c r="CT653" s="49">
        <v>45197</v>
      </c>
      <c r="CU653" s="53">
        <v>521.4</v>
      </c>
      <c r="CW653" s="81" cm="1">
        <f t="array" ref="CW653">INDEX($AW$466:$AW$918, ROWS($AW$466:$AW$918) - ROW() + ROW($AW$466))</f>
        <v>45051</v>
      </c>
      <c r="CX653" s="3" cm="1">
        <f t="array" ref="CX653">INDEX($AX$466:$AX$918, ROWS($AX$466:$AX$918) - ROW() + ROW($AX$466))</f>
        <v>45071</v>
      </c>
      <c r="CY653" s="78" cm="1">
        <f t="array" ref="CY653">INDEX($CU$466:$CU$918, ROWS($CU$466:$CU$918) - ROW() + ROW($CU$466))</f>
        <v>428.4</v>
      </c>
      <c r="DA653">
        <f t="shared" si="109"/>
        <v>0.24570024570023502</v>
      </c>
      <c r="DB653">
        <f t="shared" si="104"/>
        <v>5</v>
      </c>
      <c r="DC653" t="str">
        <f t="shared" si="120"/>
        <v/>
      </c>
      <c r="DD653" t="str">
        <f t="shared" si="122"/>
        <v/>
      </c>
      <c r="DE653" t="str">
        <f t="shared" si="123"/>
        <v/>
      </c>
      <c r="DF653">
        <v>0.56497175141242395</v>
      </c>
      <c r="DG653" t="s">
        <v>4485</v>
      </c>
      <c r="DH653" s="200" t="s">
        <v>4485</v>
      </c>
      <c r="DI653" s="212">
        <v>45175</v>
      </c>
      <c r="DJ653" s="49">
        <v>45197</v>
      </c>
      <c r="DK653" s="53">
        <v>354.2</v>
      </c>
      <c r="DM653" s="81" cm="1">
        <f t="array" ref="DM653">INDEX($AW$466:$AW$918, ROWS($AW$466:$AW$918) - ROW() + ROW($AW$466))</f>
        <v>45051</v>
      </c>
      <c r="DN653" s="3" cm="1">
        <f t="array" ref="DN653">INDEX($AX$466:$AX$918, ROWS($AX$466:$AX$918) - ROW() + ROW($AX$466))</f>
        <v>45071</v>
      </c>
      <c r="DO653" s="78" cm="1">
        <f t="array" ref="DO653">INDEX($DK$466:$DK$918, ROWS($DK$466:$DK$918) - ROW() + ROW($DK$466))</f>
        <v>366.7</v>
      </c>
      <c r="DQ653">
        <f t="shared" si="110"/>
        <v>-0.85169663377045668</v>
      </c>
      <c r="DR653">
        <f t="shared" si="105"/>
        <v>5</v>
      </c>
      <c r="DS653" t="str">
        <f t="shared" si="121"/>
        <v/>
      </c>
      <c r="DT653" t="str">
        <f t="shared" si="111"/>
        <v/>
      </c>
      <c r="DU653" t="str">
        <f t="shared" si="112"/>
        <v/>
      </c>
      <c r="DV653">
        <v>-1.9755955839627994</v>
      </c>
      <c r="DW653" t="s">
        <v>4485</v>
      </c>
      <c r="DX653" s="200" t="s">
        <v>4485</v>
      </c>
    </row>
    <row r="654" spans="1:128" ht="15.75" thickBot="1" x14ac:dyDescent="0.3">
      <c r="A654" s="42">
        <v>45174</v>
      </c>
      <c r="B654" s="35">
        <v>45197</v>
      </c>
      <c r="C654" s="36">
        <v>129.69999999999999</v>
      </c>
      <c r="E654" s="81" cm="1">
        <f t="array" ref="E654">INDEX($A$466:$A$918, ROWS($A$466:$A$918) - ROW() + ROW($A$466))</f>
        <v>45054</v>
      </c>
      <c r="F654" s="44" cm="1">
        <f t="array" ref="F654">INDEX($B$466:$B$918, ROWS($B$466:$B$918) - ROW() + ROW($B$466))</f>
        <v>45071</v>
      </c>
      <c r="G654" s="45" cm="1">
        <f t="array" ref="G654">INDEX($C$466:$C$918, ROWS($C$466:$C$918) - ROW() + ROW($C$466))</f>
        <v>138.19999999999999</v>
      </c>
      <c r="I654">
        <f t="shared" si="88"/>
        <v>1.2083485902599613</v>
      </c>
      <c r="J654">
        <f t="shared" si="84"/>
        <v>1</v>
      </c>
      <c r="K654" t="str">
        <f t="shared" si="114"/>
        <v/>
      </c>
      <c r="L654" t="str">
        <f t="shared" si="89"/>
        <v/>
      </c>
      <c r="M654" t="str">
        <f t="shared" si="90"/>
        <v/>
      </c>
      <c r="N654">
        <v>0.95482923246418139</v>
      </c>
      <c r="O654" t="s">
        <v>4485</v>
      </c>
      <c r="P654" s="200" t="s">
        <v>4485</v>
      </c>
      <c r="Q654" s="35">
        <v>45174</v>
      </c>
      <c r="R654" s="35">
        <v>45197</v>
      </c>
      <c r="S654" s="37">
        <v>39702.400000000001</v>
      </c>
      <c r="U654" s="81" cm="1">
        <f t="array" ref="U654">INDEX($Q$466:$Q$918, ROWS($Q$466:$Q$918) - ROW() + ROW($Q$466))</f>
        <v>45054</v>
      </c>
      <c r="V654" s="3" cm="1">
        <f t="array" ref="V654">INDEX($R$466:$R$918, ROWS($R$466:$R$918) - ROW() + ROW($R$466))</f>
        <v>45071</v>
      </c>
      <c r="W654" s="78" cm="1">
        <f t="array" ref="W654">INDEX($S$466:$S$918, ROWS($S$466:$S$918) - ROW() + ROW($S$466))</f>
        <v>41466.6</v>
      </c>
      <c r="Y654">
        <f t="shared" si="91"/>
        <v>0.71957124484003665</v>
      </c>
      <c r="Z654">
        <f t="shared" si="85"/>
        <v>1</v>
      </c>
      <c r="AA654" t="str">
        <f t="shared" si="115"/>
        <v/>
      </c>
      <c r="AB654" t="str">
        <f t="shared" si="92"/>
        <v/>
      </c>
      <c r="AC654" t="str">
        <f t="shared" si="93"/>
        <v/>
      </c>
      <c r="AD654">
        <v>0.61773582794841175</v>
      </c>
      <c r="AE654" t="s">
        <v>4485</v>
      </c>
      <c r="AF654" s="200" t="s">
        <v>4485</v>
      </c>
      <c r="AG654" s="35">
        <v>45174</v>
      </c>
      <c r="AH654" s="35">
        <v>45197</v>
      </c>
      <c r="AI654" s="36">
        <v>235.35</v>
      </c>
      <c r="AK654" s="81" cm="1">
        <f t="array" ref="AK654">INDEX($AG$466:$AG$918, ROWS($AG$466:$AG$918) - ROW() + ROW($AG$466))</f>
        <v>45054</v>
      </c>
      <c r="AL654" s="3" cm="1">
        <f t="array" ref="AL654">INDEX($AH$466:$AH$918, ROWS($AH$466:$AH$918) - ROW() + ROW($AH$466))</f>
        <v>45071</v>
      </c>
      <c r="AM654" s="78" cm="1">
        <f t="array" ref="AM654">INDEX($AI$466:$AI$918, ROWS($AI$466:$AI$918) - ROW() + ROW($AI$466))</f>
        <v>177.6</v>
      </c>
      <c r="AO654">
        <f t="shared" si="94"/>
        <v>1.6018306636155506</v>
      </c>
      <c r="AP654">
        <f t="shared" si="86"/>
        <v>1</v>
      </c>
      <c r="AQ654" t="str">
        <f t="shared" si="116"/>
        <v/>
      </c>
      <c r="AR654" t="str">
        <f t="shared" si="95"/>
        <v/>
      </c>
      <c r="AS654" t="str">
        <f t="shared" si="96"/>
        <v/>
      </c>
      <c r="AT654">
        <v>-0.47434238896075648</v>
      </c>
      <c r="AU654" t="s">
        <v>4485</v>
      </c>
      <c r="AV654" s="200" t="s">
        <v>4485</v>
      </c>
      <c r="AW654" s="35">
        <v>45174</v>
      </c>
      <c r="AX654" s="35">
        <v>45197</v>
      </c>
      <c r="AY654" s="36">
        <v>140.4</v>
      </c>
      <c r="BA654" s="81" cm="1">
        <f t="array" ref="BA654">INDEX($AW$466:$AW$918, ROWS($AW$466:$AW$918) - ROW() + ROW($AW$466))</f>
        <v>45054</v>
      </c>
      <c r="BB654" s="3" cm="1">
        <f t="array" ref="BB654">INDEX($AX$466:$AX$918, ROWS($AX$466:$AX$918) - ROW() + ROW($AX$466))</f>
        <v>45071</v>
      </c>
      <c r="BC654" s="78" cm="1">
        <f t="array" ref="BC654">INDEX($AY$466:$AY$918, ROWS($AY$466:$AY$918) - ROW() + ROW($AY$466))</f>
        <v>107.7</v>
      </c>
      <c r="BE654">
        <f t="shared" si="97"/>
        <v>1.0318949343339667</v>
      </c>
      <c r="BF654">
        <f t="shared" si="87"/>
        <v>1</v>
      </c>
      <c r="BG654" t="str">
        <f t="shared" si="117"/>
        <v/>
      </c>
      <c r="BH654" t="str">
        <f t="shared" si="98"/>
        <v/>
      </c>
      <c r="BI654" t="str">
        <f t="shared" si="99"/>
        <v/>
      </c>
      <c r="BJ654">
        <v>-0.68653228162430624</v>
      </c>
      <c r="BK654" t="s">
        <v>4485</v>
      </c>
      <c r="BL654" s="200" t="s">
        <v>4485</v>
      </c>
      <c r="BM654" s="212">
        <v>45174</v>
      </c>
      <c r="BN654" s="49">
        <v>45197</v>
      </c>
      <c r="BO654" s="50">
        <v>1317.45</v>
      </c>
      <c r="BQ654" s="81" cm="1">
        <f t="array" ref="BQ654">INDEX($AW$466:$AW$918, ROWS($AW$466:$AW$918) - ROW() + ROW($AW$466))</f>
        <v>45054</v>
      </c>
      <c r="BR654" s="3" cm="1">
        <f t="array" ref="BR654">INDEX($AX$466:$AX$918, ROWS($AX$466:$AX$918) - ROW() + ROW($AX$466))</f>
        <v>45071</v>
      </c>
      <c r="BS654" s="78" cm="1">
        <f t="array" ref="BS654">INDEX($BO$466:$BO$918, ROWS($BO$466:$BO$918) - ROW() + ROW($BO$466))</f>
        <v>1183.4000000000001</v>
      </c>
      <c r="BU654">
        <f t="shared" si="106"/>
        <v>0.66349098332767797</v>
      </c>
      <c r="BV654">
        <f t="shared" si="100"/>
        <v>1</v>
      </c>
      <c r="BW654" t="str">
        <f t="shared" si="118"/>
        <v/>
      </c>
      <c r="BX654" t="str">
        <f t="shared" si="101"/>
        <v/>
      </c>
      <c r="BY654" t="str">
        <f t="shared" si="107"/>
        <v/>
      </c>
      <c r="BZ654">
        <v>2.9655692385021251</v>
      </c>
      <c r="CA654" t="s">
        <v>4485</v>
      </c>
      <c r="CB654" s="200" t="s">
        <v>4485</v>
      </c>
      <c r="CC654" s="212">
        <v>45174</v>
      </c>
      <c r="CD654" s="49">
        <v>45197</v>
      </c>
      <c r="CE654" s="50">
        <v>2280.4</v>
      </c>
      <c r="CG654" s="81" cm="1">
        <f t="array" ref="CG654">INDEX($AW$466:$AW$918, ROWS($AW$466:$AW$918) - ROW() + ROW($AW$466))</f>
        <v>45054</v>
      </c>
      <c r="CH654" s="3" cm="1">
        <f t="array" ref="CH654">INDEX($AX$466:$AX$918, ROWS($AX$466:$AX$918) - ROW() + ROW($AX$466))</f>
        <v>45071</v>
      </c>
      <c r="CI654" s="78" cm="1">
        <f t="array" ref="CI654">INDEX($CE$466:$CE$918, ROWS($CE$466:$CE$918) - ROW() + ROW($CE$466))</f>
        <v>2084.9499999999998</v>
      </c>
      <c r="CK654">
        <f t="shared" si="113"/>
        <v>-0.50583379065163625</v>
      </c>
      <c r="CL654">
        <f t="shared" si="102"/>
        <v>1</v>
      </c>
      <c r="CM654" t="str">
        <f t="shared" si="119"/>
        <v/>
      </c>
      <c r="CN654" t="str">
        <f t="shared" si="103"/>
        <v/>
      </c>
      <c r="CO654" t="str">
        <f t="shared" si="108"/>
        <v/>
      </c>
      <c r="CP654">
        <v>3.6316665424646599</v>
      </c>
      <c r="CQ654" t="s">
        <v>4485</v>
      </c>
      <c r="CR654" s="200" t="s">
        <v>4485</v>
      </c>
      <c r="CS654" s="212">
        <v>45174</v>
      </c>
      <c r="CT654" s="49">
        <v>45197</v>
      </c>
      <c r="CU654" s="53">
        <v>524.15</v>
      </c>
      <c r="CW654" s="81" cm="1">
        <f t="array" ref="CW654">INDEX($AW$466:$AW$918, ROWS($AW$466:$AW$918) - ROW() + ROW($AW$466))</f>
        <v>45054</v>
      </c>
      <c r="CX654" s="3" cm="1">
        <f t="array" ref="CX654">INDEX($AX$466:$AX$918, ROWS($AX$466:$AX$918) - ROW() + ROW($AX$466))</f>
        <v>45071</v>
      </c>
      <c r="CY654" s="78" cm="1">
        <f t="array" ref="CY654">INDEX($CU$466:$CU$918, ROWS($CU$466:$CU$918) - ROW() + ROW($CU$466))</f>
        <v>437.95</v>
      </c>
      <c r="DA654">
        <f t="shared" si="109"/>
        <v>2.2292250233426731</v>
      </c>
      <c r="DB654">
        <f t="shared" si="104"/>
        <v>1</v>
      </c>
      <c r="DC654" t="str">
        <f t="shared" si="120"/>
        <v/>
      </c>
      <c r="DD654" t="str">
        <f t="shared" si="122"/>
        <v/>
      </c>
      <c r="DE654" t="str">
        <f t="shared" si="123"/>
        <v/>
      </c>
      <c r="DF654">
        <v>2.1418539325842776</v>
      </c>
      <c r="DG654" t="s">
        <v>4485</v>
      </c>
      <c r="DH654" s="200" t="s">
        <v>4485</v>
      </c>
      <c r="DI654" s="212">
        <v>45174</v>
      </c>
      <c r="DJ654" s="49">
        <v>45197</v>
      </c>
      <c r="DK654" s="53">
        <v>352.15</v>
      </c>
      <c r="DM654" s="81" cm="1">
        <f t="array" ref="DM654">INDEX($AW$466:$AW$918, ROWS($AW$466:$AW$918) - ROW() + ROW($AW$466))</f>
        <v>45054</v>
      </c>
      <c r="DN654" s="3" cm="1">
        <f t="array" ref="DN654">INDEX($AX$466:$AX$918, ROWS($AX$466:$AX$918) - ROW() + ROW($AX$466))</f>
        <v>45071</v>
      </c>
      <c r="DO654" s="78" cm="1">
        <f t="array" ref="DO654">INDEX($DK$466:$DK$918, ROWS($DK$466:$DK$918) - ROW() + ROW($DK$466))</f>
        <v>369.75</v>
      </c>
      <c r="DQ654">
        <f t="shared" si="110"/>
        <v>0.83174256885737963</v>
      </c>
      <c r="DR654">
        <f t="shared" si="105"/>
        <v>1</v>
      </c>
      <c r="DS654" t="str">
        <f t="shared" si="121"/>
        <v/>
      </c>
      <c r="DT654" t="str">
        <f t="shared" si="111"/>
        <v/>
      </c>
      <c r="DU654" t="str">
        <f t="shared" si="112"/>
        <v/>
      </c>
      <c r="DV654">
        <v>2.0746887966804977</v>
      </c>
      <c r="DW654" t="s">
        <v>4485</v>
      </c>
      <c r="DX654" s="200" t="s">
        <v>4485</v>
      </c>
    </row>
    <row r="655" spans="1:128" ht="15.75" thickBot="1" x14ac:dyDescent="0.3">
      <c r="A655" s="42">
        <v>45173</v>
      </c>
      <c r="B655" s="35">
        <v>45197</v>
      </c>
      <c r="C655" s="36">
        <v>128.4</v>
      </c>
      <c r="E655" s="81" cm="1">
        <f t="array" ref="E655">INDEX($A$466:$A$918, ROWS($A$466:$A$918) - ROW() + ROW($A$466))</f>
        <v>45055</v>
      </c>
      <c r="F655" s="44" cm="1">
        <f t="array" ref="F655">INDEX($B$466:$B$918, ROWS($B$466:$B$918) - ROW() + ROW($B$466))</f>
        <v>45071</v>
      </c>
      <c r="G655" s="45" cm="1">
        <f t="array" ref="G655">INDEX($C$466:$C$918, ROWS($C$466:$C$918) - ROW() + ROW($C$466))</f>
        <v>139.1</v>
      </c>
      <c r="I655">
        <f t="shared" si="88"/>
        <v>0.65123010130246439</v>
      </c>
      <c r="J655">
        <f t="shared" si="84"/>
        <v>2</v>
      </c>
      <c r="K655" t="str">
        <f t="shared" si="114"/>
        <v/>
      </c>
      <c r="L655" t="str">
        <f t="shared" si="89"/>
        <v/>
      </c>
      <c r="M655" t="str">
        <f t="shared" si="90"/>
        <v/>
      </c>
      <c r="N655">
        <v>0.98217533648601152</v>
      </c>
      <c r="O655" t="s">
        <v>4485</v>
      </c>
      <c r="P655" s="200" t="s">
        <v>4485</v>
      </c>
      <c r="Q655" s="35">
        <v>45173</v>
      </c>
      <c r="R655" s="35">
        <v>45197</v>
      </c>
      <c r="S655" s="37">
        <v>39786.6</v>
      </c>
      <c r="U655" s="81" cm="1">
        <f t="array" ref="U655">INDEX($Q$466:$Q$918, ROWS($Q$466:$Q$918) - ROW() + ROW($Q$466))</f>
        <v>45055</v>
      </c>
      <c r="V655" s="3" cm="1">
        <f t="array" ref="V655">INDEX($R$466:$R$918, ROWS($R$466:$R$918) - ROW() + ROW($R$466))</f>
        <v>45071</v>
      </c>
      <c r="W655" s="78" cm="1">
        <f t="array" ref="W655">INDEX($S$466:$S$918, ROWS($S$466:$S$918) - ROW() + ROW($S$466))</f>
        <v>41427.9</v>
      </c>
      <c r="Y655">
        <f t="shared" si="91"/>
        <v>-9.3328124321736275E-2</v>
      </c>
      <c r="Z655">
        <f t="shared" si="85"/>
        <v>2</v>
      </c>
      <c r="AA655" t="str">
        <f t="shared" si="115"/>
        <v/>
      </c>
      <c r="AB655" t="str">
        <f t="shared" si="92"/>
        <v/>
      </c>
      <c r="AC655" t="str">
        <f t="shared" si="93"/>
        <v/>
      </c>
      <c r="AD655">
        <v>-2.3929285336185803E-2</v>
      </c>
      <c r="AE655" t="s">
        <v>4485</v>
      </c>
      <c r="AF655" s="200" t="s">
        <v>4485</v>
      </c>
      <c r="AG655" s="35">
        <v>45173</v>
      </c>
      <c r="AH655" s="35">
        <v>45197</v>
      </c>
      <c r="AI655" s="36">
        <v>236.9</v>
      </c>
      <c r="AK655" s="81" cm="1">
        <f t="array" ref="AK655">INDEX($AG$466:$AG$918, ROWS($AG$466:$AG$918) - ROW() + ROW($AG$466))</f>
        <v>45055</v>
      </c>
      <c r="AL655" s="3" cm="1">
        <f t="array" ref="AL655">INDEX($AH$466:$AH$918, ROWS($AH$466:$AH$918) - ROW() + ROW($AH$466))</f>
        <v>45071</v>
      </c>
      <c r="AM655" s="78" cm="1">
        <f t="array" ref="AM655">INDEX($AI$466:$AI$918, ROWS($AI$466:$AI$918) - ROW() + ROW($AI$466))</f>
        <v>176.7</v>
      </c>
      <c r="AO655">
        <f t="shared" si="94"/>
        <v>-0.50675675675676002</v>
      </c>
      <c r="AP655">
        <f t="shared" si="86"/>
        <v>2</v>
      </c>
      <c r="AQ655" t="str">
        <f t="shared" si="116"/>
        <v/>
      </c>
      <c r="AR655" t="str">
        <f t="shared" si="95"/>
        <v/>
      </c>
      <c r="AS655" t="str">
        <f t="shared" si="96"/>
        <v/>
      </c>
      <c r="AT655">
        <v>-0.95320623916811831</v>
      </c>
      <c r="AU655" t="s">
        <v>4485</v>
      </c>
      <c r="AV655" s="200" t="s">
        <v>4485</v>
      </c>
      <c r="AW655" s="35">
        <v>45173</v>
      </c>
      <c r="AX655" s="35">
        <v>45197</v>
      </c>
      <c r="AY655" s="36">
        <v>141.19999999999999</v>
      </c>
      <c r="BA655" s="81" cm="1">
        <f t="array" ref="BA655">INDEX($AW$466:$AW$918, ROWS($AW$466:$AW$918) - ROW() + ROW($AW$466))</f>
        <v>45055</v>
      </c>
      <c r="BB655" s="3" cm="1">
        <f t="array" ref="BB655">INDEX($AX$466:$AX$918, ROWS($AX$466:$AX$918) - ROW() + ROW($AX$466))</f>
        <v>45071</v>
      </c>
      <c r="BC655" s="78" cm="1">
        <f t="array" ref="BC655">INDEX($AY$466:$AY$918, ROWS($AY$466:$AY$918) - ROW() + ROW($AY$466))</f>
        <v>107.8</v>
      </c>
      <c r="BE655">
        <f t="shared" si="97"/>
        <v>9.2850510677803449E-2</v>
      </c>
      <c r="BF655">
        <f t="shared" si="87"/>
        <v>2</v>
      </c>
      <c r="BG655" t="str">
        <f t="shared" si="117"/>
        <v/>
      </c>
      <c r="BH655" t="str">
        <f t="shared" si="98"/>
        <v/>
      </c>
      <c r="BI655" t="str">
        <f t="shared" si="99"/>
        <v/>
      </c>
      <c r="BJ655">
        <v>-0.11766436240623621</v>
      </c>
      <c r="BK655" t="s">
        <v>4485</v>
      </c>
      <c r="BL655" s="200" t="s">
        <v>4485</v>
      </c>
      <c r="BM655" s="212">
        <v>45173</v>
      </c>
      <c r="BN655" s="49">
        <v>45197</v>
      </c>
      <c r="BO655" s="50">
        <v>1336.95</v>
      </c>
      <c r="BQ655" s="81" cm="1">
        <f t="array" ref="BQ655">INDEX($AW$466:$AW$918, ROWS($AW$466:$AW$918) - ROW() + ROW($AW$466))</f>
        <v>45055</v>
      </c>
      <c r="BR655" s="3" cm="1">
        <f t="array" ref="BR655">INDEX($AX$466:$AX$918, ROWS($AX$466:$AX$918) - ROW() + ROW($AX$466))</f>
        <v>45071</v>
      </c>
      <c r="BS655" s="78" cm="1">
        <f t="array" ref="BS655">INDEX($BO$466:$BO$918, ROWS($BO$466:$BO$918) - ROW() + ROW($BO$466))</f>
        <v>1185</v>
      </c>
      <c r="BU655">
        <f t="shared" si="106"/>
        <v>0.13520365049855576</v>
      </c>
      <c r="BV655">
        <f t="shared" si="100"/>
        <v>2</v>
      </c>
      <c r="BW655" t="str">
        <f t="shared" si="118"/>
        <v/>
      </c>
      <c r="BX655" t="str">
        <f t="shared" si="101"/>
        <v/>
      </c>
      <c r="BY655" t="str">
        <f t="shared" si="107"/>
        <v/>
      </c>
      <c r="BZ655">
        <v>-0.66715482873645904</v>
      </c>
      <c r="CA655" t="s">
        <v>4485</v>
      </c>
      <c r="CB655" s="200" t="s">
        <v>4485</v>
      </c>
      <c r="CC655" s="212">
        <v>45173</v>
      </c>
      <c r="CD655" s="49">
        <v>45197</v>
      </c>
      <c r="CE655" s="50">
        <v>2274.5500000000002</v>
      </c>
      <c r="CG655" s="81" cm="1">
        <f t="array" ref="CG655">INDEX($AW$466:$AW$918, ROWS($AW$466:$AW$918) - ROW() + ROW($AW$466))</f>
        <v>45055</v>
      </c>
      <c r="CH655" s="3" cm="1">
        <f t="array" ref="CH655">INDEX($AX$466:$AX$918, ROWS($AX$466:$AX$918) - ROW() + ROW($AX$466))</f>
        <v>45071</v>
      </c>
      <c r="CI655" s="78" cm="1">
        <f t="array" ref="CI655">INDEX($CE$466:$CE$918, ROWS($CE$466:$CE$918) - ROW() + ROW($CE$466))</f>
        <v>2089.8000000000002</v>
      </c>
      <c r="CK655">
        <f t="shared" si="113"/>
        <v>0.23261948727788984</v>
      </c>
      <c r="CL655">
        <f t="shared" si="102"/>
        <v>2</v>
      </c>
      <c r="CM655" t="str">
        <f t="shared" si="119"/>
        <v/>
      </c>
      <c r="CN655" t="str">
        <f t="shared" si="103"/>
        <v/>
      </c>
      <c r="CO655" t="str">
        <f t="shared" si="108"/>
        <v/>
      </c>
      <c r="CP655">
        <v>-0.48658884441140188</v>
      </c>
      <c r="CQ655" t="s">
        <v>4485</v>
      </c>
      <c r="CR655" s="200" t="s">
        <v>4485</v>
      </c>
      <c r="CS655" s="212">
        <v>45173</v>
      </c>
      <c r="CT655" s="49">
        <v>45197</v>
      </c>
      <c r="CU655" s="53">
        <v>516.15</v>
      </c>
      <c r="CW655" s="81" cm="1">
        <f t="array" ref="CW655">INDEX($AW$466:$AW$918, ROWS($AW$466:$AW$918) - ROW() + ROW($AW$466))</f>
        <v>45055</v>
      </c>
      <c r="CX655" s="3" cm="1">
        <f t="array" ref="CX655">INDEX($AX$466:$AX$918, ROWS($AX$466:$AX$918) - ROW() + ROW($AX$466))</f>
        <v>45071</v>
      </c>
      <c r="CY655" s="78" cm="1">
        <f t="array" ref="CY655">INDEX($CU$466:$CU$918, ROWS($CU$466:$CU$918) - ROW() + ROW($CU$466))</f>
        <v>432.85</v>
      </c>
      <c r="DA655">
        <f t="shared" si="109"/>
        <v>-1.1645164973170374</v>
      </c>
      <c r="DB655">
        <f t="shared" si="104"/>
        <v>2</v>
      </c>
      <c r="DC655" t="str">
        <f t="shared" si="120"/>
        <v/>
      </c>
      <c r="DD655" t="str">
        <f t="shared" si="122"/>
        <v/>
      </c>
      <c r="DE655" t="str">
        <f t="shared" si="123"/>
        <v/>
      </c>
      <c r="DF655">
        <v>-0.99690615331729637</v>
      </c>
      <c r="DG655" t="s">
        <v>4485</v>
      </c>
      <c r="DH655" s="200" t="s">
        <v>4485</v>
      </c>
      <c r="DI655" s="212">
        <v>45173</v>
      </c>
      <c r="DJ655" s="49">
        <v>45197</v>
      </c>
      <c r="DK655" s="53">
        <v>347.15</v>
      </c>
      <c r="DM655" s="81" cm="1">
        <f t="array" ref="DM655">INDEX($AW$466:$AW$918, ROWS($AW$466:$AW$918) - ROW() + ROW($AW$466))</f>
        <v>45055</v>
      </c>
      <c r="DN655" s="3" cm="1">
        <f t="array" ref="DN655">INDEX($AX$466:$AX$918, ROWS($AX$466:$AX$918) - ROW() + ROW($AX$466))</f>
        <v>45071</v>
      </c>
      <c r="DO655" s="78" cm="1">
        <f t="array" ref="DO655">INDEX($DK$466:$DK$918, ROWS($DK$466:$DK$918) - ROW() + ROW($DK$466))</f>
        <v>368.75</v>
      </c>
      <c r="DQ655">
        <f t="shared" si="110"/>
        <v>-0.27045300878972278</v>
      </c>
      <c r="DR655">
        <f t="shared" si="105"/>
        <v>2</v>
      </c>
      <c r="DS655" t="str">
        <f t="shared" si="121"/>
        <v/>
      </c>
      <c r="DT655" t="str">
        <f t="shared" si="111"/>
        <v/>
      </c>
      <c r="DU655" t="str">
        <f t="shared" si="112"/>
        <v/>
      </c>
      <c r="DV655">
        <v>-1.6453735965931087</v>
      </c>
      <c r="DW655" t="s">
        <v>4485</v>
      </c>
      <c r="DX655" s="200" t="s">
        <v>4485</v>
      </c>
    </row>
    <row r="656" spans="1:128" ht="15.75" thickBot="1" x14ac:dyDescent="0.3">
      <c r="A656" s="42">
        <v>45170</v>
      </c>
      <c r="B656" s="35">
        <v>45197</v>
      </c>
      <c r="C656" s="36">
        <v>126.55</v>
      </c>
      <c r="E656" s="81" cm="1">
        <f t="array" ref="E656">INDEX($A$466:$A$918, ROWS($A$466:$A$918) - ROW() + ROW($A$466))</f>
        <v>45056</v>
      </c>
      <c r="F656" s="44" cm="1">
        <f t="array" ref="F656">INDEX($B$466:$B$918, ROWS($B$466:$B$918) - ROW() + ROW($B$466))</f>
        <v>45071</v>
      </c>
      <c r="G656" s="45" cm="1">
        <f t="array" ref="G656">INDEX($C$466:$C$918, ROWS($C$466:$C$918) - ROW() + ROW($C$466))</f>
        <v>138.69999999999999</v>
      </c>
      <c r="I656">
        <f t="shared" si="88"/>
        <v>-0.28756290438533838</v>
      </c>
      <c r="J656">
        <f t="shared" si="84"/>
        <v>3</v>
      </c>
      <c r="K656" t="str">
        <f t="shared" si="114"/>
        <v/>
      </c>
      <c r="L656" t="str">
        <f t="shared" si="89"/>
        <v/>
      </c>
      <c r="M656" t="str">
        <f t="shared" si="90"/>
        <v/>
      </c>
      <c r="N656">
        <v>-0.61239193083575116</v>
      </c>
      <c r="O656" t="s">
        <v>4485</v>
      </c>
      <c r="P656" s="200" t="s">
        <v>4485</v>
      </c>
      <c r="Q656" s="35">
        <v>45170</v>
      </c>
      <c r="R656" s="35">
        <v>45197</v>
      </c>
      <c r="S656" s="37">
        <v>40102.9</v>
      </c>
      <c r="U656" s="81" cm="1">
        <f t="array" ref="U656">INDEX($Q$466:$Q$918, ROWS($Q$466:$Q$918) - ROW() + ROW($Q$466))</f>
        <v>45056</v>
      </c>
      <c r="V656" s="3" cm="1">
        <f t="array" ref="V656">INDEX($R$466:$R$918, ROWS($R$466:$R$918) - ROW() + ROW($R$466))</f>
        <v>45071</v>
      </c>
      <c r="W656" s="78" cm="1">
        <f t="array" ref="W656">INDEX($S$466:$S$918, ROWS($S$466:$S$918) - ROW() + ROW($S$466))</f>
        <v>41466.6</v>
      </c>
      <c r="Y656">
        <f t="shared" si="91"/>
        <v>9.3415307075659371E-2</v>
      </c>
      <c r="Z656">
        <f t="shared" si="85"/>
        <v>3</v>
      </c>
      <c r="AA656" t="str">
        <f t="shared" si="115"/>
        <v/>
      </c>
      <c r="AB656" t="str">
        <f t="shared" si="92"/>
        <v/>
      </c>
      <c r="AC656" t="str">
        <f t="shared" si="93"/>
        <v/>
      </c>
      <c r="AD656">
        <v>-5.2947149557568435E-2</v>
      </c>
      <c r="AE656" t="s">
        <v>4485</v>
      </c>
      <c r="AF656" s="200" t="s">
        <v>4485</v>
      </c>
      <c r="AG656" s="35">
        <v>45170</v>
      </c>
      <c r="AH656" s="35">
        <v>45197</v>
      </c>
      <c r="AI656" s="36">
        <v>232.25</v>
      </c>
      <c r="AK656" s="81" cm="1">
        <f t="array" ref="AK656">INDEX($AG$466:$AG$918, ROWS($AG$466:$AG$918) - ROW() + ROW($AG$466))</f>
        <v>45056</v>
      </c>
      <c r="AL656" s="3" cm="1">
        <f t="array" ref="AL656">INDEX($AH$466:$AH$918, ROWS($AH$466:$AH$918) - ROW() + ROW($AH$466))</f>
        <v>45071</v>
      </c>
      <c r="AM656" s="78" cm="1">
        <f t="array" ref="AM656">INDEX($AI$466:$AI$918, ROWS($AI$466:$AI$918) - ROW() + ROW($AI$466))</f>
        <v>177.65</v>
      </c>
      <c r="AO656">
        <f t="shared" si="94"/>
        <v>0.53763440860216016</v>
      </c>
      <c r="AP656">
        <f t="shared" si="86"/>
        <v>3</v>
      </c>
      <c r="AQ656" t="str">
        <f t="shared" si="116"/>
        <v/>
      </c>
      <c r="AR656" t="str">
        <f t="shared" si="95"/>
        <v/>
      </c>
      <c r="AS656" t="str">
        <f t="shared" si="96"/>
        <v/>
      </c>
      <c r="AT656">
        <v>-1.0936132983377078</v>
      </c>
      <c r="AU656" t="s">
        <v>4485</v>
      </c>
      <c r="AV656" s="200" t="s">
        <v>4485</v>
      </c>
      <c r="AW656" s="35">
        <v>45170</v>
      </c>
      <c r="AX656" s="35">
        <v>45197</v>
      </c>
      <c r="AY656" s="36">
        <v>138.4</v>
      </c>
      <c r="BA656" s="81" cm="1">
        <f t="array" ref="BA656">INDEX($AW$466:$AW$918, ROWS($AW$466:$AW$918) - ROW() + ROW($AW$466))</f>
        <v>45056</v>
      </c>
      <c r="BB656" s="3" cm="1">
        <f t="array" ref="BB656">INDEX($AX$466:$AX$918, ROWS($AX$466:$AX$918) - ROW() + ROW($AX$466))</f>
        <v>45071</v>
      </c>
      <c r="BC656" s="78" cm="1">
        <f t="array" ref="BC656">INDEX($AY$466:$AY$918, ROWS($AY$466:$AY$918) - ROW() + ROW($AY$466))</f>
        <v>108.3</v>
      </c>
      <c r="BE656">
        <f t="shared" si="97"/>
        <v>0.463821892393321</v>
      </c>
      <c r="BF656">
        <f t="shared" si="87"/>
        <v>3</v>
      </c>
      <c r="BG656" t="str">
        <f t="shared" si="117"/>
        <v/>
      </c>
      <c r="BH656" t="str">
        <f t="shared" si="98"/>
        <v/>
      </c>
      <c r="BI656" t="str">
        <f t="shared" si="99"/>
        <v/>
      </c>
      <c r="BJ656">
        <v>-3.6783978795464614</v>
      </c>
      <c r="BK656" t="s">
        <v>4485</v>
      </c>
      <c r="BL656" s="200" t="s">
        <v>4485</v>
      </c>
      <c r="BM656" s="212">
        <v>45170</v>
      </c>
      <c r="BN656" s="49">
        <v>45197</v>
      </c>
      <c r="BO656" s="50">
        <v>1325.45</v>
      </c>
      <c r="BQ656" s="81" cm="1">
        <f t="array" ref="BQ656">INDEX($AW$466:$AW$918, ROWS($AW$466:$AW$918) - ROW() + ROW($AW$466))</f>
        <v>45056</v>
      </c>
      <c r="BR656" s="3" cm="1">
        <f t="array" ref="BR656">INDEX($AX$466:$AX$918, ROWS($AX$466:$AX$918) - ROW() + ROW($AX$466))</f>
        <v>45071</v>
      </c>
      <c r="BS656" s="78" cm="1">
        <f t="array" ref="BS656">INDEX($BO$466:$BO$918, ROWS($BO$466:$BO$918) - ROW() + ROW($BO$466))</f>
        <v>1191.95</v>
      </c>
      <c r="BU656">
        <f t="shared" si="106"/>
        <v>0.58649789029536248</v>
      </c>
      <c r="BV656">
        <f t="shared" si="100"/>
        <v>3</v>
      </c>
      <c r="BW656" t="str">
        <f t="shared" si="118"/>
        <v/>
      </c>
      <c r="BX656" t="str">
        <f t="shared" si="101"/>
        <v/>
      </c>
      <c r="BY656" t="str">
        <f t="shared" si="107"/>
        <v/>
      </c>
      <c r="BZ656">
        <v>0.66344499959045855</v>
      </c>
      <c r="CA656" t="s">
        <v>4485</v>
      </c>
      <c r="CB656" s="200" t="s">
        <v>4485</v>
      </c>
      <c r="CC656" s="212">
        <v>45170</v>
      </c>
      <c r="CD656" s="49">
        <v>45197</v>
      </c>
      <c r="CE656" s="50">
        <v>2137.85</v>
      </c>
      <c r="CG656" s="81" cm="1">
        <f t="array" ref="CG656">INDEX($AW$466:$AW$918, ROWS($AW$466:$AW$918) - ROW() + ROW($AW$466))</f>
        <v>45056</v>
      </c>
      <c r="CH656" s="3" cm="1">
        <f t="array" ref="CH656">INDEX($AX$466:$AX$918, ROWS($AX$466:$AX$918) - ROW() + ROW($AX$466))</f>
        <v>45071</v>
      </c>
      <c r="CI656" s="78" cm="1">
        <f t="array" ref="CI656">INDEX($CE$466:$CE$918, ROWS($CE$466:$CE$918) - ROW() + ROW($CE$466))</f>
        <v>2093.9</v>
      </c>
      <c r="CK656">
        <f t="shared" si="113"/>
        <v>0.19619102306440372</v>
      </c>
      <c r="CL656">
        <f t="shared" si="102"/>
        <v>3</v>
      </c>
      <c r="CM656" t="str">
        <f t="shared" si="119"/>
        <v/>
      </c>
      <c r="CN656" t="str">
        <f t="shared" si="103"/>
        <v/>
      </c>
      <c r="CO656" t="str">
        <f t="shared" si="108"/>
        <v/>
      </c>
      <c r="CP656">
        <v>0.5034203680508631</v>
      </c>
      <c r="CQ656" t="s">
        <v>4485</v>
      </c>
      <c r="CR656" s="200" t="s">
        <v>4485</v>
      </c>
      <c r="CS656" s="212">
        <v>45170</v>
      </c>
      <c r="CT656" s="49">
        <v>45197</v>
      </c>
      <c r="CU656" s="53">
        <v>505.75</v>
      </c>
      <c r="CW656" s="81" cm="1">
        <f t="array" ref="CW656">INDEX($AW$466:$AW$918, ROWS($AW$466:$AW$918) - ROW() + ROW($AW$466))</f>
        <v>45056</v>
      </c>
      <c r="CX656" s="3" cm="1">
        <f t="array" ref="CX656">INDEX($AX$466:$AX$918, ROWS($AX$466:$AX$918) - ROW() + ROW($AX$466))</f>
        <v>45071</v>
      </c>
      <c r="CY656" s="78" cm="1">
        <f t="array" ref="CY656">INDEX($CU$466:$CU$918, ROWS($CU$466:$CU$918) - ROW() + ROW($CU$466))</f>
        <v>435.4</v>
      </c>
      <c r="DA656">
        <f t="shared" si="109"/>
        <v>0.58911863232065476</v>
      </c>
      <c r="DB656">
        <f t="shared" si="104"/>
        <v>3</v>
      </c>
      <c r="DC656" t="str">
        <f t="shared" si="120"/>
        <v/>
      </c>
      <c r="DD656" t="str">
        <f t="shared" si="122"/>
        <v/>
      </c>
      <c r="DE656" t="str">
        <f t="shared" si="123"/>
        <v/>
      </c>
      <c r="DF656">
        <v>0.52083333333333326</v>
      </c>
      <c r="DG656" t="s">
        <v>4485</v>
      </c>
      <c r="DH656" s="200" t="s">
        <v>4485</v>
      </c>
      <c r="DI656" s="212">
        <v>45170</v>
      </c>
      <c r="DJ656" s="49">
        <v>45197</v>
      </c>
      <c r="DK656" s="53">
        <v>345.75</v>
      </c>
      <c r="DM656" s="81" cm="1">
        <f t="array" ref="DM656">INDEX($AW$466:$AW$918, ROWS($AW$466:$AW$918) - ROW() + ROW($AW$466))</f>
        <v>45056</v>
      </c>
      <c r="DN656" s="3" cm="1">
        <f t="array" ref="DN656">INDEX($AX$466:$AX$918, ROWS($AX$466:$AX$918) - ROW() + ROW($AX$466))</f>
        <v>45071</v>
      </c>
      <c r="DO656" s="78" cm="1">
        <f t="array" ref="DO656">INDEX($DK$466:$DK$918, ROWS($DK$466:$DK$918) - ROW() + ROW($DK$466))</f>
        <v>373.1</v>
      </c>
      <c r="DQ656">
        <f t="shared" si="110"/>
        <v>1.1796610169491586</v>
      </c>
      <c r="DR656">
        <f t="shared" si="105"/>
        <v>3</v>
      </c>
      <c r="DS656" t="str">
        <f t="shared" si="121"/>
        <v/>
      </c>
      <c r="DT656" t="str">
        <f t="shared" si="111"/>
        <v/>
      </c>
      <c r="DU656" t="str">
        <f t="shared" si="112"/>
        <v/>
      </c>
      <c r="DV656">
        <v>2.0665223381224167</v>
      </c>
      <c r="DW656" t="s">
        <v>4485</v>
      </c>
      <c r="DX656" s="200" t="s">
        <v>4485</v>
      </c>
    </row>
    <row r="657" spans="1:128" ht="15.75" thickBot="1" x14ac:dyDescent="0.3">
      <c r="A657" s="38">
        <v>45169</v>
      </c>
      <c r="B657" s="39">
        <v>45169</v>
      </c>
      <c r="C657" s="40">
        <v>123.25</v>
      </c>
      <c r="E657" s="81" cm="1">
        <f t="array" ref="E657">INDEX($A$466:$A$918, ROWS($A$466:$A$918) - ROW() + ROW($A$466))</f>
        <v>45057</v>
      </c>
      <c r="F657" s="44" cm="1">
        <f t="array" ref="F657">INDEX($B$466:$B$918, ROWS($B$466:$B$918) - ROW() + ROW($B$466))</f>
        <v>45071</v>
      </c>
      <c r="G657" s="45" cm="1">
        <f t="array" ref="G657">INDEX($C$466:$C$918, ROWS($C$466:$C$918) - ROW() + ROW($C$466))</f>
        <v>139.6</v>
      </c>
      <c r="I657">
        <f t="shared" si="88"/>
        <v>0.64888248017303951</v>
      </c>
      <c r="J657">
        <f t="shared" si="84"/>
        <v>4</v>
      </c>
      <c r="K657">
        <f t="shared" si="114"/>
        <v>-2.4799161718477203</v>
      </c>
      <c r="L657" t="str">
        <f t="shared" si="89"/>
        <v/>
      </c>
      <c r="M657" t="str">
        <f t="shared" si="90"/>
        <v/>
      </c>
      <c r="N657">
        <v>0.72490032620514688</v>
      </c>
      <c r="O657">
        <v>-2.3541813070976971</v>
      </c>
      <c r="P657" s="200" t="s">
        <v>4485</v>
      </c>
      <c r="Q657" s="39">
        <v>45169</v>
      </c>
      <c r="R657" s="39">
        <v>45169</v>
      </c>
      <c r="S657" s="41">
        <v>40167.15</v>
      </c>
      <c r="U657" s="81" cm="1">
        <f t="array" ref="U657">INDEX($Q$466:$Q$918, ROWS($Q$466:$Q$918) - ROW() + ROW($Q$466))</f>
        <v>45057</v>
      </c>
      <c r="V657" s="3" cm="1">
        <f t="array" ref="V657">INDEX($R$466:$R$918, ROWS($R$466:$R$918) - ROW() + ROW($R$466))</f>
        <v>45071</v>
      </c>
      <c r="W657" s="78" cm="1">
        <f t="array" ref="W657">INDEX($S$466:$S$918, ROWS($S$466:$S$918) - ROW() + ROW($S$466))</f>
        <v>41807.35</v>
      </c>
      <c r="Y657">
        <f t="shared" si="91"/>
        <v>0.82174569412491028</v>
      </c>
      <c r="Z657">
        <f t="shared" si="85"/>
        <v>4</v>
      </c>
      <c r="AA657">
        <f t="shared" si="115"/>
        <v>1.6733018315000392</v>
      </c>
      <c r="AB657" t="str">
        <f t="shared" si="92"/>
        <v/>
      </c>
      <c r="AC657" t="str">
        <f t="shared" si="93"/>
        <v/>
      </c>
      <c r="AD657">
        <v>0.98753994305770909</v>
      </c>
      <c r="AE657">
        <v>2.118898001814975</v>
      </c>
      <c r="AF657" s="200" t="s">
        <v>4485</v>
      </c>
      <c r="AG657" s="39">
        <v>45169</v>
      </c>
      <c r="AH657" s="39">
        <v>45169</v>
      </c>
      <c r="AI657" s="40">
        <v>219.5</v>
      </c>
      <c r="AK657" s="81" cm="1">
        <f t="array" ref="AK657">INDEX($AG$466:$AG$918, ROWS($AG$466:$AG$918) - ROW() + ROW($AG$466))</f>
        <v>45057</v>
      </c>
      <c r="AL657" s="3" cm="1">
        <f t="array" ref="AL657">INDEX($AH$466:$AH$918, ROWS($AH$466:$AH$918) - ROW() + ROW($AH$466))</f>
        <v>45071</v>
      </c>
      <c r="AM657" s="78" cm="1">
        <f t="array" ref="AM657">INDEX($AI$466:$AI$918, ROWS($AI$466:$AI$918) - ROW() + ROW($AI$466))</f>
        <v>179.85</v>
      </c>
      <c r="AO657">
        <f t="shared" si="94"/>
        <v>1.2383900928792504</v>
      </c>
      <c r="AP657">
        <f t="shared" si="86"/>
        <v>4</v>
      </c>
      <c r="AQ657">
        <f t="shared" si="116"/>
        <v>1.6388810398417664</v>
      </c>
      <c r="AR657" t="str">
        <f t="shared" si="95"/>
        <v/>
      </c>
      <c r="AS657" t="str">
        <f t="shared" si="96"/>
        <v/>
      </c>
      <c r="AT657">
        <v>-0.39805395842547797</v>
      </c>
      <c r="AU657">
        <v>0.44603033006244425</v>
      </c>
      <c r="AV657" s="200" t="s">
        <v>4485</v>
      </c>
      <c r="AW657" s="39">
        <v>45169</v>
      </c>
      <c r="AX657" s="39">
        <v>45169</v>
      </c>
      <c r="AY657" s="40">
        <v>133.30000000000001</v>
      </c>
      <c r="BA657" s="81" cm="1">
        <f t="array" ref="BA657">INDEX($AW$466:$AW$918, ROWS($AW$466:$AW$918) - ROW() + ROW($AW$466))</f>
        <v>45057</v>
      </c>
      <c r="BB657" s="3" cm="1">
        <f t="array" ref="BB657">INDEX($AX$466:$AX$918, ROWS($AX$466:$AX$918) - ROW() + ROW($AX$466))</f>
        <v>45071</v>
      </c>
      <c r="BC657" s="78" cm="1">
        <f t="array" ref="BC657">INDEX($AY$466:$AY$918, ROWS($AY$466:$AY$918) - ROW() + ROW($AY$466))</f>
        <v>108.8</v>
      </c>
      <c r="BE657">
        <f t="shared" si="97"/>
        <v>0.46168051708217916</v>
      </c>
      <c r="BF657">
        <f t="shared" si="87"/>
        <v>4</v>
      </c>
      <c r="BG657">
        <f t="shared" si="117"/>
        <v>1.115241635687735</v>
      </c>
      <c r="BH657" t="str">
        <f t="shared" si="98"/>
        <v/>
      </c>
      <c r="BI657" t="str">
        <f t="shared" si="99"/>
        <v/>
      </c>
      <c r="BJ657">
        <v>-0.63902647832202319</v>
      </c>
      <c r="BK657">
        <v>-5.170854124719142</v>
      </c>
      <c r="BL657" s="200" t="s">
        <v>4485</v>
      </c>
      <c r="BM657" s="212">
        <v>45169</v>
      </c>
      <c r="BN657" s="49">
        <v>45169</v>
      </c>
      <c r="BO657" s="50">
        <v>1294.95</v>
      </c>
      <c r="BQ657" s="81" cm="1">
        <f t="array" ref="BQ657">INDEX($AW$466:$AW$918, ROWS($AW$466:$AW$918) - ROW() + ROW($AW$466))</f>
        <v>45057</v>
      </c>
      <c r="BR657" s="3" cm="1">
        <f t="array" ref="BR657">INDEX($AX$466:$AX$918, ROWS($AX$466:$AX$918) - ROW() + ROW($AX$466))</f>
        <v>45071</v>
      </c>
      <c r="BS657" s="78" cm="1">
        <f t="array" ref="BS657">INDEX($BO$466:$BO$918, ROWS($BO$466:$BO$918) - ROW() + ROW($BO$466))</f>
        <v>1190</v>
      </c>
      <c r="BU657">
        <f t="shared" si="106"/>
        <v>-0.16359746633667899</v>
      </c>
      <c r="BV657">
        <f t="shared" si="100"/>
        <v>4</v>
      </c>
      <c r="BW657">
        <f t="shared" si="118"/>
        <v>1.6485863158793845</v>
      </c>
      <c r="BX657" t="str">
        <f t="shared" si="101"/>
        <v/>
      </c>
      <c r="BY657" t="str">
        <f t="shared" si="107"/>
        <v/>
      </c>
      <c r="BZ657">
        <v>0.42310821806346999</v>
      </c>
      <c r="CA657">
        <v>3.3408691283597163</v>
      </c>
      <c r="CB657" s="200" t="s">
        <v>4485</v>
      </c>
      <c r="CC657" s="212">
        <v>45169</v>
      </c>
      <c r="CD657" s="49">
        <v>45169</v>
      </c>
      <c r="CE657" s="50">
        <v>2078.5</v>
      </c>
      <c r="CG657" s="81" cm="1">
        <f t="array" ref="CG657">INDEX($AW$466:$AW$918, ROWS($AW$466:$AW$918) - ROW() + ROW($AW$466))</f>
        <v>45057</v>
      </c>
      <c r="CH657" s="3" cm="1">
        <f t="array" ref="CH657">INDEX($AX$466:$AX$918, ROWS($AX$466:$AX$918) - ROW() + ROW($AX$466))</f>
        <v>45071</v>
      </c>
      <c r="CI657" s="78" cm="1">
        <f t="array" ref="CI657">INDEX($CE$466:$CE$918, ROWS($CE$466:$CE$918) - ROW() + ROW($CE$466))</f>
        <v>2084.75</v>
      </c>
      <c r="CK657">
        <f t="shared" si="113"/>
        <v>-0.43698361908401029</v>
      </c>
      <c r="CL657">
        <f t="shared" si="102"/>
        <v>4</v>
      </c>
      <c r="CM657">
        <f t="shared" si="119"/>
        <v>3.1441717791411019</v>
      </c>
      <c r="CN657" t="str">
        <f t="shared" si="103"/>
        <v/>
      </c>
      <c r="CO657" t="str">
        <f t="shared" si="108"/>
        <v/>
      </c>
      <c r="CP657">
        <v>-0.1342121030557307</v>
      </c>
      <c r="CQ657">
        <v>2.9270823041201348</v>
      </c>
      <c r="CR657" s="200" t="s">
        <v>4485</v>
      </c>
      <c r="CS657" s="212">
        <v>45169</v>
      </c>
      <c r="CT657" s="49">
        <v>45169</v>
      </c>
      <c r="CU657" s="53">
        <v>503.4</v>
      </c>
      <c r="CW657" s="81" cm="1">
        <f t="array" ref="CW657">INDEX($AW$466:$AW$918, ROWS($AW$466:$AW$918) - ROW() + ROW($AW$466))</f>
        <v>45057</v>
      </c>
      <c r="CX657" s="3" cm="1">
        <f t="array" ref="CX657">INDEX($AX$466:$AX$918, ROWS($AX$466:$AX$918) - ROW() + ROW($AX$466))</f>
        <v>45071</v>
      </c>
      <c r="CY657" s="78" cm="1">
        <f t="array" ref="CY657">INDEX($CU$466:$CU$918, ROWS($CU$466:$CU$918) - ROW() + ROW($CU$466))</f>
        <v>434.35</v>
      </c>
      <c r="DA657">
        <f t="shared" si="109"/>
        <v>-0.24115755627008603</v>
      </c>
      <c r="DB657">
        <f t="shared" si="104"/>
        <v>4</v>
      </c>
      <c r="DC657">
        <f t="shared" si="120"/>
        <v>1.638001638001638</v>
      </c>
      <c r="DD657" t="str">
        <f t="shared" si="122"/>
        <v/>
      </c>
      <c r="DE657" t="str">
        <f t="shared" si="123"/>
        <v/>
      </c>
      <c r="DF657">
        <v>-0.33390903857224835</v>
      </c>
      <c r="DG657">
        <v>1.8832391713747645</v>
      </c>
      <c r="DH657" s="200" t="s">
        <v>4485</v>
      </c>
      <c r="DI657" s="212">
        <v>45169</v>
      </c>
      <c r="DJ657" s="49">
        <v>45169</v>
      </c>
      <c r="DK657" s="53">
        <v>340.45</v>
      </c>
      <c r="DM657" s="81" cm="1">
        <f t="array" ref="DM657">INDEX($AW$466:$AW$918, ROWS($AW$466:$AW$918) - ROW() + ROW($AW$466))</f>
        <v>45057</v>
      </c>
      <c r="DN657" s="3" cm="1">
        <f t="array" ref="DN657">INDEX($AX$466:$AX$918, ROWS($AX$466:$AX$918) - ROW() + ROW($AX$466))</f>
        <v>45071</v>
      </c>
      <c r="DO657" s="78" cm="1">
        <f t="array" ref="DO657">INDEX($DK$466:$DK$918, ROWS($DK$466:$DK$918) - ROW() + ROW($DK$466))</f>
        <v>373.8</v>
      </c>
      <c r="DQ657">
        <f t="shared" si="110"/>
        <v>0.18761726078798943</v>
      </c>
      <c r="DR657">
        <f t="shared" si="105"/>
        <v>4</v>
      </c>
      <c r="DS657">
        <f t="shared" si="121"/>
        <v>1.0680005407597641</v>
      </c>
      <c r="DT657" t="str">
        <f t="shared" si="111"/>
        <v/>
      </c>
      <c r="DU657" t="str">
        <f t="shared" si="112"/>
        <v/>
      </c>
      <c r="DV657">
        <v>-0.17354415734669829</v>
      </c>
      <c r="DW657">
        <v>0.27116017819099186</v>
      </c>
      <c r="DX657" s="200" t="s">
        <v>4485</v>
      </c>
    </row>
    <row r="658" spans="1:128" ht="15.75" thickBot="1" x14ac:dyDescent="0.3">
      <c r="A658" s="42">
        <v>45168</v>
      </c>
      <c r="B658" s="35">
        <v>45169</v>
      </c>
      <c r="C658" s="36">
        <v>124.8</v>
      </c>
      <c r="E658" s="81" cm="1">
        <f t="array" ref="E658">INDEX($A$466:$A$918, ROWS($A$466:$A$918) - ROW() + ROW($A$466))</f>
        <v>45058</v>
      </c>
      <c r="F658" s="44" cm="1">
        <f t="array" ref="F658">INDEX($B$466:$B$918, ROWS($B$466:$B$918) - ROW() + ROW($B$466))</f>
        <v>45071</v>
      </c>
      <c r="G658" s="45" cm="1">
        <f t="array" ref="G658">INDEX($C$466:$C$918, ROWS($C$466:$C$918) - ROW() + ROW($C$466))</f>
        <v>138.30000000000001</v>
      </c>
      <c r="I658">
        <f t="shared" si="88"/>
        <v>-0.93123209169053234</v>
      </c>
      <c r="J658">
        <f t="shared" ref="J658:J721" si="124">WEEKDAY(E658, 2)</f>
        <v>5</v>
      </c>
      <c r="K658" t="str">
        <f t="shared" si="114"/>
        <v/>
      </c>
      <c r="L658" t="str">
        <f t="shared" si="89"/>
        <v/>
      </c>
      <c r="M658" t="str">
        <f t="shared" si="90"/>
        <v/>
      </c>
      <c r="N658">
        <v>-0.53976250449802088</v>
      </c>
      <c r="O658" t="s">
        <v>4485</v>
      </c>
      <c r="P658" s="200" t="s">
        <v>4485</v>
      </c>
      <c r="Q658" s="35">
        <v>45168</v>
      </c>
      <c r="R658" s="35">
        <v>45169</v>
      </c>
      <c r="S658" s="37">
        <v>39671.449999999997</v>
      </c>
      <c r="U658" s="81" cm="1">
        <f t="array" ref="U658">INDEX($Q$466:$Q$918, ROWS($Q$466:$Q$918) - ROW() + ROW($Q$466))</f>
        <v>45058</v>
      </c>
      <c r="V658" s="3" cm="1">
        <f t="array" ref="V658">INDEX($R$466:$R$918, ROWS($R$466:$R$918) - ROW() + ROW($R$466))</f>
        <v>45071</v>
      </c>
      <c r="W658" s="78" cm="1">
        <f t="array" ref="W658">INDEX($S$466:$S$918, ROWS($S$466:$S$918) - ROW() + ROW($S$466))</f>
        <v>42242.6</v>
      </c>
      <c r="Y658">
        <f t="shared" si="91"/>
        <v>1.0410848810077655</v>
      </c>
      <c r="Z658">
        <f t="shared" ref="Z658:Z721" si="125">WEEKDAY(U658, 2)</f>
        <v>5</v>
      </c>
      <c r="AA658" t="str">
        <f t="shared" si="115"/>
        <v/>
      </c>
      <c r="AB658" t="str">
        <f t="shared" si="92"/>
        <v/>
      </c>
      <c r="AC658" t="str">
        <f t="shared" si="93"/>
        <v/>
      </c>
      <c r="AD658">
        <v>1.2123832438886841</v>
      </c>
      <c r="AE658" t="s">
        <v>4485</v>
      </c>
      <c r="AF658" s="200" t="s">
        <v>4485</v>
      </c>
      <c r="AG658" s="35">
        <v>45168</v>
      </c>
      <c r="AH658" s="35">
        <v>45169</v>
      </c>
      <c r="AI658" s="36">
        <v>220.15</v>
      </c>
      <c r="AK658" s="81" cm="1">
        <f t="array" ref="AK658">INDEX($AG$466:$AG$918, ROWS($AG$466:$AG$918) - ROW() + ROW($AG$466))</f>
        <v>45058</v>
      </c>
      <c r="AL658" s="3" cm="1">
        <f t="array" ref="AL658">INDEX($AH$466:$AH$918, ROWS($AH$466:$AH$918) - ROW() + ROW($AH$466))</f>
        <v>45071</v>
      </c>
      <c r="AM658" s="78" cm="1">
        <f t="array" ref="AM658">INDEX($AI$466:$AI$918, ROWS($AI$466:$AI$918) - ROW() + ROW($AI$466))</f>
        <v>175.45</v>
      </c>
      <c r="AO658">
        <f t="shared" si="94"/>
        <v>-2.4464831804281375</v>
      </c>
      <c r="AP658">
        <f t="shared" ref="AP658:AP721" si="126">WEEKDAY(AK658, 2)</f>
        <v>5</v>
      </c>
      <c r="AQ658" t="str">
        <f t="shared" si="116"/>
        <v/>
      </c>
      <c r="AR658" t="str">
        <f t="shared" si="95"/>
        <v/>
      </c>
      <c r="AS658" t="str">
        <f t="shared" si="96"/>
        <v/>
      </c>
      <c r="AT658">
        <v>1.8206039076376654</v>
      </c>
      <c r="AU658" t="s">
        <v>4485</v>
      </c>
      <c r="AV658" s="200" t="s">
        <v>4485</v>
      </c>
      <c r="AW658" s="35">
        <v>45168</v>
      </c>
      <c r="AX658" s="35">
        <v>45169</v>
      </c>
      <c r="AY658" s="36">
        <v>134.35</v>
      </c>
      <c r="BA658" s="81" cm="1">
        <f t="array" ref="BA658">INDEX($AW$466:$AW$918, ROWS($AW$466:$AW$918) - ROW() + ROW($AW$466))</f>
        <v>45058</v>
      </c>
      <c r="BB658" s="3" cm="1">
        <f t="array" ref="BB658">INDEX($AX$466:$AX$918, ROWS($AX$466:$AX$918) - ROW() + ROW($AX$466))</f>
        <v>45071</v>
      </c>
      <c r="BC658" s="78" cm="1">
        <f t="array" ref="BC658">INDEX($AY$466:$AY$918, ROWS($AY$466:$AY$918) - ROW() + ROW($AY$466))</f>
        <v>107.4</v>
      </c>
      <c r="BE658">
        <f t="shared" si="97"/>
        <v>-1.286764705882345</v>
      </c>
      <c r="BF658">
        <f t="shared" ref="BF658:BF721" si="127">WEEKDAY(BA658, 2)</f>
        <v>5</v>
      </c>
      <c r="BG658" t="str">
        <f t="shared" si="117"/>
        <v/>
      </c>
      <c r="BH658" t="str">
        <f t="shared" si="98"/>
        <v/>
      </c>
      <c r="BI658" t="str">
        <f t="shared" si="99"/>
        <v/>
      </c>
      <c r="BJ658">
        <v>-2.1725082315290618</v>
      </c>
      <c r="BK658" t="s">
        <v>4485</v>
      </c>
      <c r="BL658" s="200" t="s">
        <v>4485</v>
      </c>
      <c r="BM658" s="212">
        <v>45168</v>
      </c>
      <c r="BN658" s="49">
        <v>45169</v>
      </c>
      <c r="BO658" s="50">
        <v>1301.4000000000001</v>
      </c>
      <c r="BQ658" s="81" cm="1">
        <f t="array" ref="BQ658">INDEX($AW$466:$AW$918, ROWS($AW$466:$AW$918) - ROW() + ROW($AW$466))</f>
        <v>45058</v>
      </c>
      <c r="BR658" s="3" cm="1">
        <f t="array" ref="BR658">INDEX($AX$466:$AX$918, ROWS($AX$466:$AX$918) - ROW() + ROW($AX$466))</f>
        <v>45071</v>
      </c>
      <c r="BS658" s="78" cm="1">
        <f t="array" ref="BS658">INDEX($BO$466:$BO$918, ROWS($BO$466:$BO$918) - ROW() + ROW($BO$466))</f>
        <v>1186.95</v>
      </c>
      <c r="BU658">
        <f t="shared" si="106"/>
        <v>-0.25630252100839956</v>
      </c>
      <c r="BV658">
        <f t="shared" si="100"/>
        <v>5</v>
      </c>
      <c r="BW658" t="str">
        <f t="shared" si="118"/>
        <v/>
      </c>
      <c r="BX658" t="str">
        <f t="shared" si="101"/>
        <v/>
      </c>
      <c r="BY658" t="str">
        <f t="shared" si="107"/>
        <v/>
      </c>
      <c r="BZ658">
        <v>-1.7258142926592088</v>
      </c>
      <c r="CA658" t="s">
        <v>4485</v>
      </c>
      <c r="CB658" s="200" t="s">
        <v>4485</v>
      </c>
      <c r="CC658" s="212">
        <v>45168</v>
      </c>
      <c r="CD658" s="49">
        <v>45169</v>
      </c>
      <c r="CE658" s="50">
        <v>2082.9499999999998</v>
      </c>
      <c r="CG658" s="81" cm="1">
        <f t="array" ref="CG658">INDEX($AW$466:$AW$918, ROWS($AW$466:$AW$918) - ROW() + ROW($AW$466))</f>
        <v>45058</v>
      </c>
      <c r="CH658" s="3" cm="1">
        <f t="array" ref="CH658">INDEX($AX$466:$AX$918, ROWS($AX$466:$AX$918) - ROW() + ROW($AX$466))</f>
        <v>45071</v>
      </c>
      <c r="CI658" s="78" cm="1">
        <f t="array" ref="CI658">INDEX($CE$466:$CE$918, ROWS($CE$466:$CE$918) - ROW() + ROW($CE$466))</f>
        <v>2075.3000000000002</v>
      </c>
      <c r="CK658">
        <f t="shared" si="113"/>
        <v>-0.45329176160210183</v>
      </c>
      <c r="CL658">
        <f t="shared" si="102"/>
        <v>5</v>
      </c>
      <c r="CM658" t="str">
        <f t="shared" si="119"/>
        <v/>
      </c>
      <c r="CN658" t="str">
        <f t="shared" si="103"/>
        <v/>
      </c>
      <c r="CO658" t="str">
        <f t="shared" si="108"/>
        <v/>
      </c>
      <c r="CP658">
        <v>-8.8795027478456842E-2</v>
      </c>
      <c r="CQ658" t="s">
        <v>4485</v>
      </c>
      <c r="CR658" s="200" t="s">
        <v>4485</v>
      </c>
      <c r="CS658" s="212">
        <v>45168</v>
      </c>
      <c r="CT658" s="49">
        <v>45169</v>
      </c>
      <c r="CU658" s="53">
        <v>499.25</v>
      </c>
      <c r="CW658" s="81" cm="1">
        <f t="array" ref="CW658">INDEX($AW$466:$AW$918, ROWS($AW$466:$AW$918) - ROW() + ROW($AW$466))</f>
        <v>45058</v>
      </c>
      <c r="CX658" s="3" cm="1">
        <f t="array" ref="CX658">INDEX($AX$466:$AX$918, ROWS($AX$466:$AX$918) - ROW() + ROW($AX$466))</f>
        <v>45071</v>
      </c>
      <c r="CY658" s="78" cm="1">
        <f t="array" ref="CY658">INDEX($CU$466:$CU$918, ROWS($CU$466:$CU$918) - ROW() + ROW($CU$466))</f>
        <v>437.45</v>
      </c>
      <c r="DA658">
        <f t="shared" si="109"/>
        <v>0.71371014159087498</v>
      </c>
      <c r="DB658">
        <f t="shared" si="104"/>
        <v>5</v>
      </c>
      <c r="DC658" t="str">
        <f t="shared" si="120"/>
        <v/>
      </c>
      <c r="DD658" t="str">
        <f t="shared" si="122"/>
        <v/>
      </c>
      <c r="DE658" t="str">
        <f t="shared" si="123"/>
        <v/>
      </c>
      <c r="DF658">
        <v>0.72781885397411672</v>
      </c>
      <c r="DG658" t="s">
        <v>4485</v>
      </c>
      <c r="DH658" s="200" t="s">
        <v>4485</v>
      </c>
      <c r="DI658" s="212">
        <v>45168</v>
      </c>
      <c r="DJ658" s="49">
        <v>45169</v>
      </c>
      <c r="DK658" s="53">
        <v>351.2</v>
      </c>
      <c r="DM658" s="81" cm="1">
        <f t="array" ref="DM658">INDEX($AW$466:$AW$918, ROWS($AW$466:$AW$918) - ROW() + ROW($AW$466))</f>
        <v>45058</v>
      </c>
      <c r="DN658" s="3" cm="1">
        <f t="array" ref="DN658">INDEX($AX$466:$AX$918, ROWS($AX$466:$AX$918) - ROW() + ROW($AX$466))</f>
        <v>45071</v>
      </c>
      <c r="DO658" s="78" cm="1">
        <f t="array" ref="DO658">INDEX($DK$466:$DK$918, ROWS($DK$466:$DK$918) - ROW() + ROW($DK$466))</f>
        <v>362.65</v>
      </c>
      <c r="DQ658">
        <f t="shared" si="110"/>
        <v>-2.9828785446763062</v>
      </c>
      <c r="DR658">
        <f t="shared" si="105"/>
        <v>5</v>
      </c>
      <c r="DS658" t="str">
        <f t="shared" si="121"/>
        <v/>
      </c>
      <c r="DT658" t="str">
        <f t="shared" si="111"/>
        <v/>
      </c>
      <c r="DU658" t="str">
        <f t="shared" si="112"/>
        <v/>
      </c>
      <c r="DV658">
        <v>-1.0817075526366664</v>
      </c>
      <c r="DW658" t="s">
        <v>4485</v>
      </c>
      <c r="DX658" s="200" t="s">
        <v>4485</v>
      </c>
    </row>
    <row r="659" spans="1:128" ht="15.75" thickBot="1" x14ac:dyDescent="0.3">
      <c r="A659" s="42">
        <v>45167</v>
      </c>
      <c r="B659" s="35">
        <v>45169</v>
      </c>
      <c r="C659" s="36">
        <v>124.9</v>
      </c>
      <c r="E659" s="81" cm="1">
        <f t="array" ref="E659">INDEX($A$466:$A$918, ROWS($A$466:$A$918) - ROW() + ROW($A$466))</f>
        <v>45061</v>
      </c>
      <c r="F659" s="44" cm="1">
        <f t="array" ref="F659">INDEX($B$466:$B$918, ROWS($B$466:$B$918) - ROW() + ROW($B$466))</f>
        <v>45071</v>
      </c>
      <c r="G659" s="45" cm="1">
        <f t="array" ref="G659">INDEX($C$466:$C$918, ROWS($C$466:$C$918) - ROW() + ROW($C$466))</f>
        <v>141.94999999999999</v>
      </c>
      <c r="I659">
        <f t="shared" ref="I659:I722" si="128">((G659-G658)/G658)*100</f>
        <v>2.6391901663051174</v>
      </c>
      <c r="J659">
        <f t="shared" si="124"/>
        <v>1</v>
      </c>
      <c r="K659" t="str">
        <f t="shared" si="114"/>
        <v/>
      </c>
      <c r="L659" t="str">
        <f t="shared" ref="L659:L722" si="129">IF(MONTH(F659)&lt;&gt;MONTH(F658), F659, "")</f>
        <v/>
      </c>
      <c r="M659" t="str">
        <f t="shared" ref="M659:M722" si="130">IF(ISNUMBER(L659), (INDEX(G:G, MATCH(EOMONTH(F659, 0), F:F, 1)) / G659 - 1) * 100, "")</f>
        <v/>
      </c>
      <c r="N659">
        <v>2.2793053545586148</v>
      </c>
      <c r="O659" t="s">
        <v>4485</v>
      </c>
      <c r="P659" s="200" t="s">
        <v>4485</v>
      </c>
      <c r="Q659" s="35">
        <v>45167</v>
      </c>
      <c r="R659" s="35">
        <v>45169</v>
      </c>
      <c r="S659" s="37">
        <v>39584.300000000003</v>
      </c>
      <c r="U659" s="81" cm="1">
        <f t="array" ref="U659">INDEX($Q$466:$Q$918, ROWS($Q$466:$Q$918) - ROW() + ROW($Q$466))</f>
        <v>45061</v>
      </c>
      <c r="V659" s="3" cm="1">
        <f t="array" ref="V659">INDEX($R$466:$R$918, ROWS($R$466:$R$918) - ROW() + ROW($R$466))</f>
        <v>45071</v>
      </c>
      <c r="W659" s="78" cm="1">
        <f t="array" ref="W659">INDEX($S$466:$S$918, ROWS($S$466:$S$918) - ROW() + ROW($S$466))</f>
        <v>42274.7</v>
      </c>
      <c r="Y659">
        <f t="shared" ref="Y659:Y722" si="131">((W659-W658)/W658)*100</f>
        <v>7.5989640789152532E-2</v>
      </c>
      <c r="Z659">
        <f t="shared" si="125"/>
        <v>1</v>
      </c>
      <c r="AA659" t="str">
        <f t="shared" si="115"/>
        <v/>
      </c>
      <c r="AB659" t="str">
        <f t="shared" ref="AB659:AB722" si="132">IF(MONTH(V659)&lt;&gt;MONTH(V658), V659, "")</f>
        <v/>
      </c>
      <c r="AC659" t="str">
        <f t="shared" ref="AC659:AC722" si="133">IF(ISNUMBER(AB659), (INDEX(W:W, MATCH(EOMONTH(V659, 0), V:V, 1)) / W659 - 1) * 100, "")</f>
        <v/>
      </c>
      <c r="AD659">
        <v>-4.1060715426755837E-2</v>
      </c>
      <c r="AE659" t="s">
        <v>4485</v>
      </c>
      <c r="AF659" s="200" t="s">
        <v>4485</v>
      </c>
      <c r="AG659" s="35">
        <v>45167</v>
      </c>
      <c r="AH659" s="35">
        <v>45169</v>
      </c>
      <c r="AI659" s="36">
        <v>220.3</v>
      </c>
      <c r="AK659" s="81" cm="1">
        <f t="array" ref="AK659">INDEX($AG$466:$AG$918, ROWS($AG$466:$AG$918) - ROW() + ROW($AG$466))</f>
        <v>45061</v>
      </c>
      <c r="AL659" s="3" cm="1">
        <f t="array" ref="AL659">INDEX($AH$466:$AH$918, ROWS($AH$466:$AH$918) - ROW() + ROW($AH$466))</f>
        <v>45071</v>
      </c>
      <c r="AM659" s="78" cm="1">
        <f t="array" ref="AM659">INDEX($AI$466:$AI$918, ROWS($AI$466:$AI$918) - ROW() + ROW($AI$466))</f>
        <v>176.45</v>
      </c>
      <c r="AO659">
        <f t="shared" ref="AO659:AO722" si="134">((AM659-AM658)/AM658)*100</f>
        <v>0.56996295240809347</v>
      </c>
      <c r="AP659">
        <f t="shared" si="126"/>
        <v>1</v>
      </c>
      <c r="AQ659" t="str">
        <f t="shared" si="116"/>
        <v/>
      </c>
      <c r="AR659" t="str">
        <f t="shared" ref="AR659:AR722" si="135">IF(MONTH(AL659)&lt;&gt;MONTH(AL658), AL659, "")</f>
        <v/>
      </c>
      <c r="AS659" t="str">
        <f t="shared" ref="AS659:AS722" si="136">IF(ISNUMBER(AR659), (INDEX(AM:AM, MATCH(EOMONTH(AL659, 0), AL:AL, 1)) / AM659 - 1) * 100, "")</f>
        <v/>
      </c>
      <c r="AT659">
        <v>0.95944177932838581</v>
      </c>
      <c r="AU659" t="s">
        <v>4485</v>
      </c>
      <c r="AV659" s="200" t="s">
        <v>4485</v>
      </c>
      <c r="AW659" s="35">
        <v>45167</v>
      </c>
      <c r="AX659" s="35">
        <v>45169</v>
      </c>
      <c r="AY659" s="36">
        <v>134.65</v>
      </c>
      <c r="BA659" s="81" cm="1">
        <f t="array" ref="BA659">INDEX($AW$466:$AW$918, ROWS($AW$466:$AW$918) - ROW() + ROW($AW$466))</f>
        <v>45061</v>
      </c>
      <c r="BB659" s="3" cm="1">
        <f t="array" ref="BB659">INDEX($AX$466:$AX$918, ROWS($AX$466:$AX$918) - ROW() + ROW($AX$466))</f>
        <v>45071</v>
      </c>
      <c r="BC659" s="78" cm="1">
        <f t="array" ref="BC659">INDEX($AY$466:$AY$918, ROWS($AY$466:$AY$918) - ROW() + ROW($AY$466))</f>
        <v>108.05</v>
      </c>
      <c r="BE659">
        <f t="shared" ref="BE659:BE722" si="137">((BC659-BC658)/BC658)*100</f>
        <v>0.6052141527001782</v>
      </c>
      <c r="BF659">
        <f t="shared" si="127"/>
        <v>1</v>
      </c>
      <c r="BG659" t="str">
        <f t="shared" si="117"/>
        <v/>
      </c>
      <c r="BH659" t="str">
        <f t="shared" ref="BH659:BH722" si="138">IF(MONTH(BB659)&lt;&gt;MONTH(BB658), BB659, "")</f>
        <v/>
      </c>
      <c r="BI659" t="str">
        <f t="shared" ref="BI659:BI722" si="139">IF(ISNUMBER(BH659), (INDEX(BC:BC, MATCH(EOMONTH(BB659, 0), BB:BB, 1)) / BC659 - 1) * 100, "")</f>
        <v/>
      </c>
      <c r="BJ659">
        <v>-3.3531502626529495</v>
      </c>
      <c r="BK659" t="s">
        <v>4485</v>
      </c>
      <c r="BL659" s="200" t="s">
        <v>4485</v>
      </c>
      <c r="BM659" s="212">
        <v>45167</v>
      </c>
      <c r="BN659" s="49">
        <v>45169</v>
      </c>
      <c r="BO659" s="50">
        <v>1298.95</v>
      </c>
      <c r="BQ659" s="81" cm="1">
        <f t="array" ref="BQ659">INDEX($AW$466:$AW$918, ROWS($AW$466:$AW$918) - ROW() + ROW($AW$466))</f>
        <v>45061</v>
      </c>
      <c r="BR659" s="3" cm="1">
        <f t="array" ref="BR659">INDEX($AX$466:$AX$918, ROWS($AX$466:$AX$918) - ROW() + ROW($AX$466))</f>
        <v>45071</v>
      </c>
      <c r="BS659" s="78" cm="1">
        <f t="array" ref="BS659">INDEX($BO$466:$BO$918, ROWS($BO$466:$BO$918) - ROW() + ROW($BO$466))</f>
        <v>1190.4000000000001</v>
      </c>
      <c r="BU659">
        <f t="shared" si="106"/>
        <v>0.29066093769746371</v>
      </c>
      <c r="BV659">
        <f t="shared" ref="BV659:BV722" si="140">WEEKDAY(BQ659, 2)</f>
        <v>1</v>
      </c>
      <c r="BW659" t="str">
        <f t="shared" si="118"/>
        <v/>
      </c>
      <c r="BX659" t="str">
        <f t="shared" ref="BX659:BX722" si="141">IF(MONTH(BR659)&lt;&gt;MONTH(BR658), BR659, "")</f>
        <v/>
      </c>
      <c r="BY659" t="str">
        <f t="shared" si="107"/>
        <v/>
      </c>
      <c r="BZ659">
        <v>-1.1707477945420104</v>
      </c>
      <c r="CA659" t="s">
        <v>4485</v>
      </c>
      <c r="CB659" s="200" t="s">
        <v>4485</v>
      </c>
      <c r="CC659" s="212">
        <v>45167</v>
      </c>
      <c r="CD659" s="49">
        <v>45169</v>
      </c>
      <c r="CE659" s="50">
        <v>2058.15</v>
      </c>
      <c r="CG659" s="81" cm="1">
        <f t="array" ref="CG659">INDEX($AW$466:$AW$918, ROWS($AW$466:$AW$918) - ROW() + ROW($AW$466))</f>
        <v>45061</v>
      </c>
      <c r="CH659" s="3" cm="1">
        <f t="array" ref="CH659">INDEX($AX$466:$AX$918, ROWS($AX$466:$AX$918) - ROW() + ROW($AX$466))</f>
        <v>45071</v>
      </c>
      <c r="CI659" s="78" cm="1">
        <f t="array" ref="CI659">INDEX($CE$466:$CE$918, ROWS($CE$466:$CE$918) - ROW() + ROW($CE$466))</f>
        <v>2081.5500000000002</v>
      </c>
      <c r="CK659">
        <f t="shared" si="113"/>
        <v>0.30116127788753433</v>
      </c>
      <c r="CL659">
        <f t="shared" ref="CL659:CL722" si="142">WEEKDAY(CG659, 2)</f>
        <v>1</v>
      </c>
      <c r="CM659" t="str">
        <f t="shared" si="119"/>
        <v/>
      </c>
      <c r="CN659" t="str">
        <f t="shared" ref="CN659:CN722" si="143">IF(MONTH(CH659)&lt;&gt;MONTH(CH658), CH659, "")</f>
        <v/>
      </c>
      <c r="CO659" t="str">
        <f t="shared" si="108"/>
        <v/>
      </c>
      <c r="CP659">
        <v>-0.44196771714065231</v>
      </c>
      <c r="CQ659" t="s">
        <v>4485</v>
      </c>
      <c r="CR659" s="200" t="s">
        <v>4485</v>
      </c>
      <c r="CS659" s="212">
        <v>45167</v>
      </c>
      <c r="CT659" s="49">
        <v>45169</v>
      </c>
      <c r="CU659" s="53">
        <v>493.95</v>
      </c>
      <c r="CW659" s="81" cm="1">
        <f t="array" ref="CW659">INDEX($AW$466:$AW$918, ROWS($AW$466:$AW$918) - ROW() + ROW($AW$466))</f>
        <v>45061</v>
      </c>
      <c r="CX659" s="3" cm="1">
        <f t="array" ref="CX659">INDEX($AX$466:$AX$918, ROWS($AX$466:$AX$918) - ROW() + ROW($AX$466))</f>
        <v>45071</v>
      </c>
      <c r="CY659" s="78" cm="1">
        <f t="array" ref="CY659">INDEX($CU$466:$CU$918, ROWS($CU$466:$CU$918) - ROW() + ROW($CU$466))</f>
        <v>468.8</v>
      </c>
      <c r="DA659">
        <f t="shared" si="109"/>
        <v>7.1665333180935011</v>
      </c>
      <c r="DB659">
        <f t="shared" ref="DB659:DB722" si="144">WEEKDAY(CW659, 2)</f>
        <v>1</v>
      </c>
      <c r="DC659" t="str">
        <f t="shared" si="120"/>
        <v/>
      </c>
      <c r="DD659" t="str">
        <f t="shared" si="122"/>
        <v/>
      </c>
      <c r="DE659" t="str">
        <f t="shared" si="123"/>
        <v/>
      </c>
      <c r="DF659">
        <v>7.3861681385479967</v>
      </c>
      <c r="DG659" t="s">
        <v>4485</v>
      </c>
      <c r="DH659" s="200" t="s">
        <v>4485</v>
      </c>
      <c r="DI659" s="212">
        <v>45167</v>
      </c>
      <c r="DJ659" s="49">
        <v>45169</v>
      </c>
      <c r="DK659" s="53">
        <v>356.55</v>
      </c>
      <c r="DM659" s="81" cm="1">
        <f t="array" ref="DM659">INDEX($AW$466:$AW$918, ROWS($AW$466:$AW$918) - ROW() + ROW($AW$466))</f>
        <v>45061</v>
      </c>
      <c r="DN659" s="3" cm="1">
        <f t="array" ref="DN659">INDEX($AX$466:$AX$918, ROWS($AX$466:$AX$918) - ROW() + ROW($AX$466))</f>
        <v>45071</v>
      </c>
      <c r="DO659" s="78" cm="1">
        <f t="array" ref="DO659">INDEX($DK$466:$DK$918, ROWS($DK$466:$DK$918) - ROW() + ROW($DK$466))</f>
        <v>358.45</v>
      </c>
      <c r="DQ659">
        <f t="shared" si="110"/>
        <v>-1.1581414587067389</v>
      </c>
      <c r="DR659">
        <f t="shared" ref="DR659:DR722" si="145">WEEKDAY(DM659, 2)</f>
        <v>1</v>
      </c>
      <c r="DS659" t="str">
        <f t="shared" si="121"/>
        <v/>
      </c>
      <c r="DT659" t="str">
        <f t="shared" si="111"/>
        <v/>
      </c>
      <c r="DU659" t="str">
        <f t="shared" si="112"/>
        <v/>
      </c>
      <c r="DV659">
        <v>1.2692833430970514</v>
      </c>
      <c r="DW659" t="s">
        <v>4485</v>
      </c>
      <c r="DX659" s="200" t="s">
        <v>4485</v>
      </c>
    </row>
    <row r="660" spans="1:128" ht="15.75" thickBot="1" x14ac:dyDescent="0.3">
      <c r="A660" s="42">
        <v>45166</v>
      </c>
      <c r="B660" s="35">
        <v>45169</v>
      </c>
      <c r="C660" s="36">
        <v>124.85</v>
      </c>
      <c r="E660" s="81" cm="1">
        <f t="array" ref="E660">INDEX($A$466:$A$918, ROWS($A$466:$A$918) - ROW() + ROW($A$466))</f>
        <v>45062</v>
      </c>
      <c r="F660" s="44" cm="1">
        <f t="array" ref="F660">INDEX($B$466:$B$918, ROWS($B$466:$B$918) - ROW() + ROW($B$466))</f>
        <v>45071</v>
      </c>
      <c r="G660" s="45" cm="1">
        <f t="array" ref="G660">INDEX($C$466:$C$918, ROWS($C$466:$C$918) - ROW() + ROW($C$466))</f>
        <v>138.94999999999999</v>
      </c>
      <c r="I660">
        <f t="shared" si="128"/>
        <v>-2.1134202183867563</v>
      </c>
      <c r="J660">
        <f t="shared" si="124"/>
        <v>2</v>
      </c>
      <c r="K660" t="str">
        <f t="shared" si="114"/>
        <v/>
      </c>
      <c r="L660" t="str">
        <f t="shared" si="129"/>
        <v/>
      </c>
      <c r="M660" t="str">
        <f t="shared" si="130"/>
        <v/>
      </c>
      <c r="N660">
        <v>-1.8747789175804781</v>
      </c>
      <c r="O660" t="s">
        <v>4485</v>
      </c>
      <c r="P660" s="200" t="s">
        <v>4485</v>
      </c>
      <c r="Q660" s="35">
        <v>45166</v>
      </c>
      <c r="R660" s="35">
        <v>45169</v>
      </c>
      <c r="S660" s="37">
        <v>39686.449999999997</v>
      </c>
      <c r="U660" s="81" cm="1">
        <f t="array" ref="U660">INDEX($Q$466:$Q$918, ROWS($Q$466:$Q$918) - ROW() + ROW($Q$466))</f>
        <v>45062</v>
      </c>
      <c r="V660" s="3" cm="1">
        <f t="array" ref="V660">INDEX($R$466:$R$918, ROWS($R$466:$R$918) - ROW() + ROW($R$466))</f>
        <v>45071</v>
      </c>
      <c r="W660" s="78" cm="1">
        <f t="array" ref="W660">INDEX($S$466:$S$918, ROWS($S$466:$S$918) - ROW() + ROW($S$466))</f>
        <v>42965.9</v>
      </c>
      <c r="Y660">
        <f t="shared" si="131"/>
        <v>1.6350204732381408</v>
      </c>
      <c r="Z660">
        <f t="shared" si="125"/>
        <v>2</v>
      </c>
      <c r="AA660" t="str">
        <f t="shared" si="115"/>
        <v/>
      </c>
      <c r="AB660" t="str">
        <f t="shared" si="132"/>
        <v/>
      </c>
      <c r="AC660" t="str">
        <f t="shared" si="133"/>
        <v/>
      </c>
      <c r="AD660">
        <v>1.8307343180115134</v>
      </c>
      <c r="AE660" t="s">
        <v>4485</v>
      </c>
      <c r="AF660" s="200" t="s">
        <v>4485</v>
      </c>
      <c r="AG660" s="35">
        <v>45166</v>
      </c>
      <c r="AH660" s="35">
        <v>45169</v>
      </c>
      <c r="AI660" s="36">
        <v>218.95</v>
      </c>
      <c r="AK660" s="81" cm="1">
        <f t="array" ref="AK660">INDEX($AG$466:$AG$918, ROWS($AG$466:$AG$918) - ROW() + ROW($AG$466))</f>
        <v>45062</v>
      </c>
      <c r="AL660" s="3" cm="1">
        <f t="array" ref="AL660">INDEX($AH$466:$AH$918, ROWS($AH$466:$AH$918) - ROW() + ROW($AH$466))</f>
        <v>45071</v>
      </c>
      <c r="AM660" s="78" cm="1">
        <f t="array" ref="AM660">INDEX($AI$466:$AI$918, ROWS($AI$466:$AI$918) - ROW() + ROW($AI$466))</f>
        <v>177.5</v>
      </c>
      <c r="AO660">
        <f t="shared" si="134"/>
        <v>0.59506942476622915</v>
      </c>
      <c r="AP660">
        <f t="shared" si="126"/>
        <v>2</v>
      </c>
      <c r="AQ660" t="str">
        <f t="shared" si="116"/>
        <v/>
      </c>
      <c r="AR660" t="str">
        <f t="shared" si="135"/>
        <v/>
      </c>
      <c r="AS660" t="str">
        <f t="shared" si="136"/>
        <v/>
      </c>
      <c r="AT660">
        <v>0.34557235421166799</v>
      </c>
      <c r="AU660" t="s">
        <v>4485</v>
      </c>
      <c r="AV660" s="200" t="s">
        <v>4485</v>
      </c>
      <c r="AW660" s="35">
        <v>45166</v>
      </c>
      <c r="AX660" s="35">
        <v>45169</v>
      </c>
      <c r="AY660" s="36">
        <v>134.94999999999999</v>
      </c>
      <c r="BA660" s="81" cm="1">
        <f t="array" ref="BA660">INDEX($AW$466:$AW$918, ROWS($AW$466:$AW$918) - ROW() + ROW($AW$466))</f>
        <v>45062</v>
      </c>
      <c r="BB660" s="3" cm="1">
        <f t="array" ref="BB660">INDEX($AX$466:$AX$918, ROWS($AX$466:$AX$918) - ROW() + ROW($AX$466))</f>
        <v>45071</v>
      </c>
      <c r="BC660" s="78" cm="1">
        <f t="array" ref="BC660">INDEX($AY$466:$AY$918, ROWS($AY$466:$AY$918) - ROW() + ROW($AY$466))</f>
        <v>108.55</v>
      </c>
      <c r="BE660">
        <f t="shared" si="137"/>
        <v>0.46274872744099954</v>
      </c>
      <c r="BF660">
        <f t="shared" si="127"/>
        <v>2</v>
      </c>
      <c r="BG660" t="str">
        <f t="shared" si="117"/>
        <v/>
      </c>
      <c r="BH660" t="str">
        <f t="shared" si="138"/>
        <v/>
      </c>
      <c r="BI660" t="str">
        <f t="shared" si="139"/>
        <v/>
      </c>
      <c r="BJ660">
        <v>4.0618388934092815</v>
      </c>
      <c r="BK660" t="s">
        <v>4485</v>
      </c>
      <c r="BL660" s="200" t="s">
        <v>4485</v>
      </c>
      <c r="BM660" s="212">
        <v>45166</v>
      </c>
      <c r="BN660" s="49">
        <v>45169</v>
      </c>
      <c r="BO660" s="50">
        <v>1293.3499999999999</v>
      </c>
      <c r="BQ660" s="81" cm="1">
        <f t="array" ref="BQ660">INDEX($AW$466:$AW$918, ROWS($AW$466:$AW$918) - ROW() + ROW($AW$466))</f>
        <v>45062</v>
      </c>
      <c r="BR660" s="3" cm="1">
        <f t="array" ref="BR660">INDEX($AX$466:$AX$918, ROWS($AX$466:$AX$918) - ROW() + ROW($AX$466))</f>
        <v>45071</v>
      </c>
      <c r="BS660" s="78" cm="1">
        <f t="array" ref="BS660">INDEX($BO$466:$BO$918, ROWS($BO$466:$BO$918) - ROW() + ROW($BO$466))</f>
        <v>1182.55</v>
      </c>
      <c r="BU660">
        <f t="shared" ref="BU660:BU723" si="146">((BS660-BS659)/BS659)*100</f>
        <v>-0.65944220430108669</v>
      </c>
      <c r="BV660">
        <f t="shared" si="140"/>
        <v>2</v>
      </c>
      <c r="BW660" t="str">
        <f t="shared" si="118"/>
        <v/>
      </c>
      <c r="BX660" t="str">
        <f t="shared" si="141"/>
        <v/>
      </c>
      <c r="BY660" t="str">
        <f t="shared" ref="BY660:BY723" si="147">IF(ISNUMBER(BX660), (INDEX(BS:BS, MATCH(EOMONTH(BR660, 0), BR:BR, 1)) / BS660 - 1) * 100, "")</f>
        <v/>
      </c>
      <c r="BZ660">
        <v>4.6967548177191922</v>
      </c>
      <c r="CA660" t="s">
        <v>4485</v>
      </c>
      <c r="CB660" s="200" t="s">
        <v>4485</v>
      </c>
      <c r="CC660" s="212">
        <v>45166</v>
      </c>
      <c r="CD660" s="49">
        <v>45169</v>
      </c>
      <c r="CE660" s="50">
        <v>2027.05</v>
      </c>
      <c r="CG660" s="81" cm="1">
        <f t="array" ref="CG660">INDEX($AW$466:$AW$918, ROWS($AW$466:$AW$918) - ROW() + ROW($AW$466))</f>
        <v>45062</v>
      </c>
      <c r="CH660" s="3" cm="1">
        <f t="array" ref="CH660">INDEX($AX$466:$AX$918, ROWS($AX$466:$AX$918) - ROW() + ROW($AX$466))</f>
        <v>45071</v>
      </c>
      <c r="CI660" s="78" cm="1">
        <f t="array" ref="CI660">INDEX($CE$466:$CE$918, ROWS($CE$466:$CE$918) - ROW() + ROW($CE$466))</f>
        <v>2084.1999999999998</v>
      </c>
      <c r="CK660">
        <f t="shared" si="113"/>
        <v>0.1273089764838527</v>
      </c>
      <c r="CL660">
        <f t="shared" si="142"/>
        <v>2</v>
      </c>
      <c r="CM660" t="str">
        <f t="shared" si="119"/>
        <v/>
      </c>
      <c r="CN660" t="str">
        <f t="shared" si="143"/>
        <v/>
      </c>
      <c r="CO660" t="str">
        <f t="shared" ref="CO660:CO723" si="148">IF(ISNUMBER(CN660), (INDEX(CI:CI, MATCH(EOMONTH(CH660, 0), CH:CH, 1)) / CI660 - 1) * 100, "")</f>
        <v/>
      </c>
      <c r="CP660">
        <v>0.32088399922795263</v>
      </c>
      <c r="CQ660" t="s">
        <v>4485</v>
      </c>
      <c r="CR660" s="200" t="s">
        <v>4485</v>
      </c>
      <c r="CS660" s="212">
        <v>45166</v>
      </c>
      <c r="CT660" s="49">
        <v>45169</v>
      </c>
      <c r="CU660" s="53">
        <v>482.95</v>
      </c>
      <c r="CW660" s="81" cm="1">
        <f t="array" ref="CW660">INDEX($AW$466:$AW$918, ROWS($AW$466:$AW$918) - ROW() + ROW($AW$466))</f>
        <v>45062</v>
      </c>
      <c r="CX660" s="3" cm="1">
        <f t="array" ref="CX660">INDEX($AX$466:$AX$918, ROWS($AX$466:$AX$918) - ROW() + ROW($AX$466))</f>
        <v>45071</v>
      </c>
      <c r="CY660" s="78" cm="1">
        <f t="array" ref="CY660">INDEX($CU$466:$CU$918, ROWS($CU$466:$CU$918) - ROW() + ROW($CU$466))</f>
        <v>471.55</v>
      </c>
      <c r="DA660">
        <f t="shared" ref="DA660:DA723" si="149">((CY660-CY659)/CY659)*100</f>
        <v>0.58660409556313986</v>
      </c>
      <c r="DB660">
        <f t="shared" si="144"/>
        <v>2</v>
      </c>
      <c r="DC660" t="str">
        <f t="shared" si="120"/>
        <v/>
      </c>
      <c r="DD660" t="str">
        <f t="shared" si="122"/>
        <v/>
      </c>
      <c r="DE660" t="str">
        <f t="shared" si="123"/>
        <v/>
      </c>
      <c r="DF660">
        <v>0.76898429990388184</v>
      </c>
      <c r="DG660" t="s">
        <v>4485</v>
      </c>
      <c r="DH660" s="200" t="s">
        <v>4485</v>
      </c>
      <c r="DI660" s="212">
        <v>45166</v>
      </c>
      <c r="DJ660" s="49">
        <v>45169</v>
      </c>
      <c r="DK660" s="53">
        <v>355</v>
      </c>
      <c r="DM660" s="81" cm="1">
        <f t="array" ref="DM660">INDEX($AW$466:$AW$918, ROWS($AW$466:$AW$918) - ROW() + ROW($AW$466))</f>
        <v>45062</v>
      </c>
      <c r="DN660" s="3" cm="1">
        <f t="array" ref="DN660">INDEX($AX$466:$AX$918, ROWS($AX$466:$AX$918) - ROW() + ROW($AX$466))</f>
        <v>45071</v>
      </c>
      <c r="DO660" s="78" cm="1">
        <f t="array" ref="DO660">INDEX($DK$466:$DK$918, ROWS($DK$466:$DK$918) - ROW() + ROW($DK$466))</f>
        <v>362.85</v>
      </c>
      <c r="DQ660">
        <f t="shared" ref="DQ660:DQ723" si="150">((DO660-DO659)/DO659)*100</f>
        <v>1.2275073231971083</v>
      </c>
      <c r="DR660">
        <f t="shared" si="145"/>
        <v>2</v>
      </c>
      <c r="DS660" t="str">
        <f t="shared" si="121"/>
        <v/>
      </c>
      <c r="DT660" t="str">
        <f t="shared" ref="DT660:DT723" si="151">IF(MONTH(DN660)&lt;&gt;MONTH(DN659), DN660, "")</f>
        <v/>
      </c>
      <c r="DU660" t="str">
        <f t="shared" ref="DU660:DU723" si="152">IF(ISNUMBER(DT660), (INDEX(DO:DO, MATCH(EOMONTH(DN660, 0), DN:DN, 1)) / DO660 - 1) * 100, "")</f>
        <v/>
      </c>
      <c r="DV660">
        <v>0.67489394523717705</v>
      </c>
      <c r="DW660" t="s">
        <v>4485</v>
      </c>
      <c r="DX660" s="200" t="s">
        <v>4485</v>
      </c>
    </row>
    <row r="661" spans="1:128" ht="15.75" thickBot="1" x14ac:dyDescent="0.3">
      <c r="A661" s="42">
        <v>45163</v>
      </c>
      <c r="B661" s="35">
        <v>45169</v>
      </c>
      <c r="C661" s="36">
        <v>123.55</v>
      </c>
      <c r="E661" s="81" cm="1">
        <f t="array" ref="E661">INDEX($A$466:$A$918, ROWS($A$466:$A$918) - ROW() + ROW($A$466))</f>
        <v>45063</v>
      </c>
      <c r="F661" s="44" cm="1">
        <f t="array" ref="F661">INDEX($B$466:$B$918, ROWS($B$466:$B$918) - ROW() + ROW($B$466))</f>
        <v>45071</v>
      </c>
      <c r="G661" s="45" cm="1">
        <f t="array" ref="G661">INDEX($C$466:$C$918, ROWS($C$466:$C$918) - ROW() + ROW($C$466))</f>
        <v>140.9</v>
      </c>
      <c r="I661">
        <f t="shared" si="128"/>
        <v>1.4033825116948666</v>
      </c>
      <c r="J661">
        <f t="shared" si="124"/>
        <v>3</v>
      </c>
      <c r="K661" t="str">
        <f t="shared" si="114"/>
        <v/>
      </c>
      <c r="L661" t="str">
        <f t="shared" si="129"/>
        <v/>
      </c>
      <c r="M661" t="str">
        <f t="shared" si="130"/>
        <v/>
      </c>
      <c r="N661">
        <v>1.3698630136986345</v>
      </c>
      <c r="O661" t="s">
        <v>4485</v>
      </c>
      <c r="P661" s="200" t="s">
        <v>4485</v>
      </c>
      <c r="Q661" s="35">
        <v>45163</v>
      </c>
      <c r="R661" s="35">
        <v>45169</v>
      </c>
      <c r="S661" s="37">
        <v>39261.1</v>
      </c>
      <c r="U661" s="81" cm="1">
        <f t="array" ref="U661">INDEX($Q$466:$Q$918, ROWS($Q$466:$Q$918) - ROW() + ROW($Q$466))</f>
        <v>45063</v>
      </c>
      <c r="V661" s="3" cm="1">
        <f t="array" ref="V661">INDEX($R$466:$R$918, ROWS($R$466:$R$918) - ROW() + ROW($R$466))</f>
        <v>45071</v>
      </c>
      <c r="W661" s="78" cm="1">
        <f t="array" ref="W661">INDEX($S$466:$S$918, ROWS($S$466:$S$918) - ROW() + ROW($S$466))</f>
        <v>42484.1</v>
      </c>
      <c r="Y661">
        <f t="shared" si="131"/>
        <v>-1.1213543763775526</v>
      </c>
      <c r="Z661">
        <f t="shared" si="125"/>
        <v>3</v>
      </c>
      <c r="AA661" t="str">
        <f t="shared" si="115"/>
        <v/>
      </c>
      <c r="AB661" t="str">
        <f t="shared" si="132"/>
        <v/>
      </c>
      <c r="AC661" t="str">
        <f t="shared" si="133"/>
        <v/>
      </c>
      <c r="AD661">
        <v>-1.428259211725543</v>
      </c>
      <c r="AE661" t="s">
        <v>4485</v>
      </c>
      <c r="AF661" s="200" t="s">
        <v>4485</v>
      </c>
      <c r="AG661" s="35">
        <v>45163</v>
      </c>
      <c r="AH661" s="35">
        <v>45169</v>
      </c>
      <c r="AI661" s="36">
        <v>218.1</v>
      </c>
      <c r="AK661" s="81" cm="1">
        <f t="array" ref="AK661">INDEX($AG$466:$AG$918, ROWS($AG$466:$AG$918) - ROW() + ROW($AG$466))</f>
        <v>45063</v>
      </c>
      <c r="AL661" s="3" cm="1">
        <f t="array" ref="AL661">INDEX($AH$466:$AH$918, ROWS($AH$466:$AH$918) - ROW() + ROW($AH$466))</f>
        <v>45071</v>
      </c>
      <c r="AM661" s="78" cm="1">
        <f t="array" ref="AM661">INDEX($AI$466:$AI$918, ROWS($AI$466:$AI$918) - ROW() + ROW($AI$466))</f>
        <v>176.1</v>
      </c>
      <c r="AO661">
        <f t="shared" si="134"/>
        <v>-0.78873239436620046</v>
      </c>
      <c r="AP661">
        <f t="shared" si="126"/>
        <v>3</v>
      </c>
      <c r="AQ661" t="str">
        <f t="shared" si="116"/>
        <v/>
      </c>
      <c r="AR661" t="str">
        <f t="shared" si="135"/>
        <v/>
      </c>
      <c r="AS661" t="str">
        <f t="shared" si="136"/>
        <v/>
      </c>
      <c r="AT661">
        <v>1.2483857081360212</v>
      </c>
      <c r="AU661" t="s">
        <v>4485</v>
      </c>
      <c r="AV661" s="200" t="s">
        <v>4485</v>
      </c>
      <c r="AW661" s="35">
        <v>45163</v>
      </c>
      <c r="AX661" s="35">
        <v>45169</v>
      </c>
      <c r="AY661" s="36">
        <v>133.19999999999999</v>
      </c>
      <c r="BA661" s="81" cm="1">
        <f t="array" ref="BA661">INDEX($AW$466:$AW$918, ROWS($AW$466:$AW$918) - ROW() + ROW($AW$466))</f>
        <v>45063</v>
      </c>
      <c r="BB661" s="3" cm="1">
        <f t="array" ref="BB661">INDEX($AX$466:$AX$918, ROWS($AX$466:$AX$918) - ROW() + ROW($AX$466))</f>
        <v>45071</v>
      </c>
      <c r="BC661" s="78" cm="1">
        <f t="array" ref="BC661">INDEX($AY$466:$AY$918, ROWS($AY$466:$AY$918) - ROW() + ROW($AY$466))</f>
        <v>108.6</v>
      </c>
      <c r="BE661">
        <f t="shared" si="137"/>
        <v>4.6061722708426678E-2</v>
      </c>
      <c r="BF661">
        <f t="shared" si="127"/>
        <v>3</v>
      </c>
      <c r="BG661" t="str">
        <f t="shared" si="117"/>
        <v/>
      </c>
      <c r="BH661" t="str">
        <f t="shared" si="138"/>
        <v/>
      </c>
      <c r="BI661" t="str">
        <f t="shared" si="139"/>
        <v/>
      </c>
      <c r="BJ661">
        <v>2.5896850467581936</v>
      </c>
      <c r="BK661" t="s">
        <v>4485</v>
      </c>
      <c r="BL661" s="200" t="s">
        <v>4485</v>
      </c>
      <c r="BM661" s="212">
        <v>45163</v>
      </c>
      <c r="BN661" s="49">
        <v>45169</v>
      </c>
      <c r="BO661" s="50">
        <v>1296.8499999999999</v>
      </c>
      <c r="BQ661" s="81" cm="1">
        <f t="array" ref="BQ661">INDEX($AW$466:$AW$918, ROWS($AW$466:$AW$918) - ROW() + ROW($AW$466))</f>
        <v>45063</v>
      </c>
      <c r="BR661" s="3" cm="1">
        <f t="array" ref="BR661">INDEX($AX$466:$AX$918, ROWS($AX$466:$AX$918) - ROW() + ROW($AX$466))</f>
        <v>45071</v>
      </c>
      <c r="BS661" s="78" cm="1">
        <f t="array" ref="BS661">INDEX($BO$466:$BO$918, ROWS($BO$466:$BO$918) - ROW() + ROW($BO$466))</f>
        <v>1165.45</v>
      </c>
      <c r="BU661">
        <f t="shared" si="146"/>
        <v>-1.4460276521077258</v>
      </c>
      <c r="BV661">
        <f t="shared" si="140"/>
        <v>3</v>
      </c>
      <c r="BW661" t="str">
        <f t="shared" si="118"/>
        <v/>
      </c>
      <c r="BX661" t="str">
        <f t="shared" si="141"/>
        <v/>
      </c>
      <c r="BY661" t="str">
        <f t="shared" si="147"/>
        <v/>
      </c>
      <c r="BZ661">
        <v>1.4422310756972039</v>
      </c>
      <c r="CA661" t="s">
        <v>4485</v>
      </c>
      <c r="CB661" s="200" t="s">
        <v>4485</v>
      </c>
      <c r="CC661" s="212">
        <v>45163</v>
      </c>
      <c r="CD661" s="49">
        <v>45169</v>
      </c>
      <c r="CE661" s="50">
        <v>1999.05</v>
      </c>
      <c r="CG661" s="81" cm="1">
        <f t="array" ref="CG661">INDEX($AW$466:$AW$918, ROWS($AW$466:$AW$918) - ROW() + ROW($AW$466))</f>
        <v>45063</v>
      </c>
      <c r="CH661" s="3" cm="1">
        <f t="array" ref="CH661">INDEX($AX$466:$AX$918, ROWS($AX$466:$AX$918) - ROW() + ROW($AX$466))</f>
        <v>45071</v>
      </c>
      <c r="CI661" s="78" cm="1">
        <f t="array" ref="CI661">INDEX($CE$466:$CE$918, ROWS($CE$466:$CE$918) - ROW() + ROW($CE$466))</f>
        <v>2060.6999999999998</v>
      </c>
      <c r="CK661">
        <f t="shared" ref="CK661:CK724" si="153">((CI661-CI660)/CI660)*100</f>
        <v>-1.1275309471259958</v>
      </c>
      <c r="CL661">
        <f t="shared" si="142"/>
        <v>3</v>
      </c>
      <c r="CM661" t="str">
        <f t="shared" si="119"/>
        <v/>
      </c>
      <c r="CN661" t="str">
        <f t="shared" si="143"/>
        <v/>
      </c>
      <c r="CO661" t="str">
        <f t="shared" si="148"/>
        <v/>
      </c>
      <c r="CP661">
        <v>-0.11303239460332189</v>
      </c>
      <c r="CQ661" t="s">
        <v>4485</v>
      </c>
      <c r="CR661" s="200" t="s">
        <v>4485</v>
      </c>
      <c r="CS661" s="212">
        <v>45163</v>
      </c>
      <c r="CT661" s="49">
        <v>45169</v>
      </c>
      <c r="CU661" s="53">
        <v>475.4</v>
      </c>
      <c r="CW661" s="81" cm="1">
        <f t="array" ref="CW661">INDEX($AW$466:$AW$918, ROWS($AW$466:$AW$918) - ROW() + ROW($AW$466))</f>
        <v>45063</v>
      </c>
      <c r="CX661" s="3" cm="1">
        <f t="array" ref="CX661">INDEX($AX$466:$AX$918, ROWS($AX$466:$AX$918) - ROW() + ROW($AX$466))</f>
        <v>45071</v>
      </c>
      <c r="CY661" s="78" cm="1">
        <f t="array" ref="CY661">INDEX($CU$466:$CU$918, ROWS($CU$466:$CU$918) - ROW() + ROW($CU$466))</f>
        <v>471.05</v>
      </c>
      <c r="DA661">
        <f t="shared" si="149"/>
        <v>-0.10603329445445871</v>
      </c>
      <c r="DB661">
        <f t="shared" si="144"/>
        <v>3</v>
      </c>
      <c r="DC661" t="str">
        <f t="shared" si="120"/>
        <v/>
      </c>
      <c r="DD661" t="str">
        <f t="shared" si="122"/>
        <v/>
      </c>
      <c r="DE661" t="str">
        <f t="shared" si="123"/>
        <v/>
      </c>
      <c r="DF661">
        <v>-0.40275569687333912</v>
      </c>
      <c r="DG661" t="s">
        <v>4485</v>
      </c>
      <c r="DH661" s="200" t="s">
        <v>4485</v>
      </c>
      <c r="DI661" s="212">
        <v>45163</v>
      </c>
      <c r="DJ661" s="49">
        <v>45169</v>
      </c>
      <c r="DK661" s="53">
        <v>349.95</v>
      </c>
      <c r="DM661" s="81" cm="1">
        <f t="array" ref="DM661">INDEX($AW$466:$AW$918, ROWS($AW$466:$AW$918) - ROW() + ROW($AW$466))</f>
        <v>45063</v>
      </c>
      <c r="DN661" s="3" cm="1">
        <f t="array" ref="DN661">INDEX($AX$466:$AX$918, ROWS($AX$466:$AX$918) - ROW() + ROW($AX$466))</f>
        <v>45071</v>
      </c>
      <c r="DO661" s="78" cm="1">
        <f t="array" ref="DO661">INDEX($DK$466:$DK$918, ROWS($DK$466:$DK$918) - ROW() + ROW($DK$466))</f>
        <v>365.25</v>
      </c>
      <c r="DQ661">
        <f t="shared" si="150"/>
        <v>0.66143034311698423</v>
      </c>
      <c r="DR661">
        <f t="shared" si="145"/>
        <v>3</v>
      </c>
      <c r="DS661" t="str">
        <f t="shared" si="121"/>
        <v/>
      </c>
      <c r="DT661" t="str">
        <f t="shared" si="151"/>
        <v/>
      </c>
      <c r="DU661" t="str">
        <f t="shared" si="152"/>
        <v/>
      </c>
      <c r="DV661">
        <v>1.762114537444921</v>
      </c>
      <c r="DW661" t="s">
        <v>4485</v>
      </c>
      <c r="DX661" s="200" t="s">
        <v>4485</v>
      </c>
    </row>
    <row r="662" spans="1:128" ht="15.75" thickBot="1" x14ac:dyDescent="0.3">
      <c r="A662" s="42">
        <v>45162</v>
      </c>
      <c r="B662" s="35">
        <v>45169</v>
      </c>
      <c r="C662" s="36">
        <v>124.75</v>
      </c>
      <c r="E662" s="81" cm="1">
        <f t="array" ref="E662">INDEX($A$466:$A$918, ROWS($A$466:$A$918) - ROW() + ROW($A$466))</f>
        <v>45064</v>
      </c>
      <c r="F662" s="44" cm="1">
        <f t="array" ref="F662">INDEX($B$466:$B$918, ROWS($B$466:$B$918) - ROW() + ROW($B$466))</f>
        <v>45071</v>
      </c>
      <c r="G662" s="45" cm="1">
        <f t="array" ref="G662">INDEX($C$466:$C$918, ROWS($C$466:$C$918) - ROW() + ROW($C$466))</f>
        <v>139.19999999999999</v>
      </c>
      <c r="I662">
        <f t="shared" si="128"/>
        <v>-1.2065294535131419</v>
      </c>
      <c r="J662">
        <f t="shared" si="124"/>
        <v>4</v>
      </c>
      <c r="K662">
        <f t="shared" si="114"/>
        <v>-0.28653295128940237</v>
      </c>
      <c r="L662" t="str">
        <f t="shared" si="129"/>
        <v/>
      </c>
      <c r="M662" t="str">
        <f t="shared" si="130"/>
        <v/>
      </c>
      <c r="N662">
        <v>-1.1024182076813536</v>
      </c>
      <c r="O662">
        <v>7.1968333933085812E-2</v>
      </c>
      <c r="P662" s="200" t="s">
        <v>4485</v>
      </c>
      <c r="Q662" s="35">
        <v>45162</v>
      </c>
      <c r="R662" s="35">
        <v>45169</v>
      </c>
      <c r="S662" s="37">
        <v>39965.949999999997</v>
      </c>
      <c r="U662" s="81" cm="1">
        <f t="array" ref="U662">INDEX($Q$466:$Q$918, ROWS($Q$466:$Q$918) - ROW() + ROW($Q$466))</f>
        <v>45064</v>
      </c>
      <c r="V662" s="3" cm="1">
        <f t="array" ref="V662">INDEX($R$466:$R$918, ROWS($R$466:$R$918) - ROW() + ROW($R$466))</f>
        <v>45071</v>
      </c>
      <c r="W662" s="78" cm="1">
        <f t="array" ref="W662">INDEX($S$466:$S$918, ROWS($S$466:$S$918) - ROW() + ROW($S$466))</f>
        <v>41790.1</v>
      </c>
      <c r="Y662">
        <f t="shared" si="131"/>
        <v>-1.6335523172198541</v>
      </c>
      <c r="Z662">
        <f t="shared" si="125"/>
        <v>4</v>
      </c>
      <c r="AA662">
        <f t="shared" si="115"/>
        <v>-4.126068741501196E-2</v>
      </c>
      <c r="AB662" t="str">
        <f t="shared" si="132"/>
        <v/>
      </c>
      <c r="AC662" t="str">
        <f t="shared" si="133"/>
        <v/>
      </c>
      <c r="AD662">
        <v>-1.5494349716129583</v>
      </c>
      <c r="AE662">
        <v>-2.1917033846850127E-2</v>
      </c>
      <c r="AF662" s="200" t="s">
        <v>4485</v>
      </c>
      <c r="AG662" s="35">
        <v>45162</v>
      </c>
      <c r="AH662" s="35">
        <v>45169</v>
      </c>
      <c r="AI662" s="36">
        <v>220.45</v>
      </c>
      <c r="AK662" s="81" cm="1">
        <f t="array" ref="AK662">INDEX($AG$466:$AG$918, ROWS($AG$466:$AG$918) - ROW() + ROW($AG$466))</f>
        <v>45064</v>
      </c>
      <c r="AL662" s="3" cm="1">
        <f t="array" ref="AL662">INDEX($AH$466:$AH$918, ROWS($AH$466:$AH$918) - ROW() + ROW($AH$466))</f>
        <v>45071</v>
      </c>
      <c r="AM662" s="78" cm="1">
        <f t="array" ref="AM662">INDEX($AI$466:$AI$918, ROWS($AI$466:$AI$918) - ROW() + ROW($AI$466))</f>
        <v>175.3</v>
      </c>
      <c r="AO662">
        <f t="shared" si="134"/>
        <v>-0.45428733674047866</v>
      </c>
      <c r="AP662">
        <f t="shared" si="126"/>
        <v>4</v>
      </c>
      <c r="AQ662">
        <f t="shared" si="116"/>
        <v>-2.5298860161245389</v>
      </c>
      <c r="AR662" t="str">
        <f t="shared" si="135"/>
        <v/>
      </c>
      <c r="AS662" t="str">
        <f t="shared" si="136"/>
        <v/>
      </c>
      <c r="AT662">
        <v>-0.97789115646257785</v>
      </c>
      <c r="AU662">
        <v>3.419182948490239</v>
      </c>
      <c r="AV662" s="200" t="s">
        <v>4485</v>
      </c>
      <c r="AW662" s="35">
        <v>45162</v>
      </c>
      <c r="AX662" s="35">
        <v>45169</v>
      </c>
      <c r="AY662" s="36">
        <v>134.25</v>
      </c>
      <c r="BA662" s="81" cm="1">
        <f t="array" ref="BA662">INDEX($AW$466:$AW$918, ROWS($AW$466:$AW$918) - ROW() + ROW($AW$466))</f>
        <v>45064</v>
      </c>
      <c r="BB662" s="3" cm="1">
        <f t="array" ref="BB662">INDEX($AX$466:$AX$918, ROWS($AX$466:$AX$918) - ROW() + ROW($AX$466))</f>
        <v>45071</v>
      </c>
      <c r="BC662" s="78" cm="1">
        <f t="array" ref="BC662">INDEX($AY$466:$AY$918, ROWS($AY$466:$AY$918) - ROW() + ROW($AY$466))</f>
        <v>107.7</v>
      </c>
      <c r="BE662">
        <f t="shared" si="137"/>
        <v>-0.82872928176794791</v>
      </c>
      <c r="BF662">
        <f t="shared" si="127"/>
        <v>4</v>
      </c>
      <c r="BG662">
        <f t="shared" si="117"/>
        <v>-1.0110294117647007</v>
      </c>
      <c r="BH662" t="str">
        <f t="shared" si="138"/>
        <v/>
      </c>
      <c r="BI662" t="str">
        <f t="shared" si="139"/>
        <v/>
      </c>
      <c r="BJ662">
        <v>-2.1493247157098869</v>
      </c>
      <c r="BK662">
        <v>-1.2339600578514913</v>
      </c>
      <c r="BL662" s="200" t="s">
        <v>4485</v>
      </c>
      <c r="BM662" s="212">
        <v>45162</v>
      </c>
      <c r="BN662" s="49">
        <v>45169</v>
      </c>
      <c r="BO662" s="50">
        <v>1295.5999999999999</v>
      </c>
      <c r="BQ662" s="81" cm="1">
        <f t="array" ref="BQ662">INDEX($AW$466:$AW$918, ROWS($AW$466:$AW$918) - ROW() + ROW($AW$466))</f>
        <v>45064</v>
      </c>
      <c r="BR662" s="3" cm="1">
        <f t="array" ref="BR662">INDEX($AX$466:$AX$918, ROWS($AX$466:$AX$918) - ROW() + ROW($AX$466))</f>
        <v>45071</v>
      </c>
      <c r="BS662" s="78" cm="1">
        <f t="array" ref="BS662">INDEX($BO$466:$BO$918, ROWS($BO$466:$BO$918) - ROW() + ROW($BO$466))</f>
        <v>1155.55</v>
      </c>
      <c r="BU662">
        <f t="shared" si="146"/>
        <v>-0.84945729117509028</v>
      </c>
      <c r="BV662">
        <f t="shared" si="140"/>
        <v>4</v>
      </c>
      <c r="BW662">
        <f t="shared" si="118"/>
        <v>-2.8949579831932812</v>
      </c>
      <c r="BX662" t="str">
        <f t="shared" si="141"/>
        <v/>
      </c>
      <c r="BY662" t="str">
        <f t="shared" si="147"/>
        <v/>
      </c>
      <c r="BZ662">
        <v>-0.43201633807242168</v>
      </c>
      <c r="CA662">
        <v>2.7062064495219462</v>
      </c>
      <c r="CB662" s="200" t="s">
        <v>4485</v>
      </c>
      <c r="CC662" s="212">
        <v>45162</v>
      </c>
      <c r="CD662" s="49">
        <v>45169</v>
      </c>
      <c r="CE662" s="50">
        <v>1999.2</v>
      </c>
      <c r="CG662" s="81" cm="1">
        <f t="array" ref="CG662">INDEX($AW$466:$AW$918, ROWS($AW$466:$AW$918) - ROW() + ROW($AW$466))</f>
        <v>45064</v>
      </c>
      <c r="CH662" s="3" cm="1">
        <f t="array" ref="CH662">INDEX($AX$466:$AX$918, ROWS($AX$466:$AX$918) - ROW() + ROW($AX$466))</f>
        <v>45071</v>
      </c>
      <c r="CI662" s="78" cm="1">
        <f t="array" ref="CI662">INDEX($CE$466:$CE$918, ROWS($CE$466:$CE$918) - ROW() + ROW($CE$466))</f>
        <v>2063</v>
      </c>
      <c r="CK662">
        <f t="shared" si="153"/>
        <v>0.11161255883923822</v>
      </c>
      <c r="CL662">
        <f t="shared" si="142"/>
        <v>4</v>
      </c>
      <c r="CM662">
        <f t="shared" si="119"/>
        <v>-1.0432905624175561</v>
      </c>
      <c r="CN662" t="str">
        <f t="shared" si="143"/>
        <v/>
      </c>
      <c r="CO662" t="str">
        <f t="shared" si="148"/>
        <v/>
      </c>
      <c r="CP662">
        <v>-0.67896181441709968</v>
      </c>
      <c r="CQ662">
        <v>-1.0007439583383289</v>
      </c>
      <c r="CR662" s="200" t="s">
        <v>4485</v>
      </c>
      <c r="CS662" s="212">
        <v>45162</v>
      </c>
      <c r="CT662" s="49">
        <v>45169</v>
      </c>
      <c r="CU662" s="53">
        <v>484.1</v>
      </c>
      <c r="CW662" s="81" cm="1">
        <f t="array" ref="CW662">INDEX($AW$466:$AW$918, ROWS($AW$466:$AW$918) - ROW() + ROW($AW$466))</f>
        <v>45064</v>
      </c>
      <c r="CX662" s="3" cm="1">
        <f t="array" ref="CX662">INDEX($AX$466:$AX$918, ROWS($AX$466:$AX$918) - ROW() + ROW($AX$466))</f>
        <v>45071</v>
      </c>
      <c r="CY662" s="78" cm="1">
        <f t="array" ref="CY662">INDEX($CU$466:$CU$918, ROWS($CU$466:$CU$918) - ROW() + ROW($CU$466))</f>
        <v>460.7</v>
      </c>
      <c r="DA662">
        <f t="shared" si="149"/>
        <v>-2.1972189788769816</v>
      </c>
      <c r="DB662">
        <f t="shared" si="144"/>
        <v>4</v>
      </c>
      <c r="DC662">
        <f t="shared" si="120"/>
        <v>6.0665362035224968</v>
      </c>
      <c r="DD662" t="str">
        <f t="shared" si="122"/>
        <v/>
      </c>
      <c r="DE662" t="str">
        <f t="shared" si="123"/>
        <v/>
      </c>
      <c r="DF662">
        <v>-2.1070554432265687</v>
      </c>
      <c r="DG662">
        <v>6.2731053604436173</v>
      </c>
      <c r="DH662" s="200" t="s">
        <v>4485</v>
      </c>
      <c r="DI662" s="212">
        <v>45162</v>
      </c>
      <c r="DJ662" s="49">
        <v>45169</v>
      </c>
      <c r="DK662" s="53">
        <v>351.05</v>
      </c>
      <c r="DM662" s="81" cm="1">
        <f t="array" ref="DM662">INDEX($AW$466:$AW$918, ROWS($AW$466:$AW$918) - ROW() + ROW($AW$466))</f>
        <v>45064</v>
      </c>
      <c r="DN662" s="3" cm="1">
        <f t="array" ref="DN662">INDEX($AX$466:$AX$918, ROWS($AX$466:$AX$918) - ROW() + ROW($AX$466))</f>
        <v>45071</v>
      </c>
      <c r="DO662" s="78" cm="1">
        <f t="array" ref="DO662">INDEX($DK$466:$DK$918, ROWS($DK$466:$DK$918) - ROW() + ROW($DK$466))</f>
        <v>361</v>
      </c>
      <c r="DQ662">
        <f t="shared" si="150"/>
        <v>-1.1635865845311431</v>
      </c>
      <c r="DR662">
        <f t="shared" si="145"/>
        <v>4</v>
      </c>
      <c r="DS662">
        <f t="shared" si="121"/>
        <v>-3.424291064740506</v>
      </c>
      <c r="DT662" t="str">
        <f t="shared" si="151"/>
        <v/>
      </c>
      <c r="DU662" t="str">
        <f t="shared" si="152"/>
        <v/>
      </c>
      <c r="DV662">
        <v>0.88462262375306711</v>
      </c>
      <c r="DW662">
        <v>3.5348657523662266</v>
      </c>
      <c r="DX662" s="200" t="s">
        <v>4485</v>
      </c>
    </row>
    <row r="663" spans="1:128" ht="15.75" thickBot="1" x14ac:dyDescent="0.3">
      <c r="A663" s="42">
        <v>45161</v>
      </c>
      <c r="B663" s="35">
        <v>45169</v>
      </c>
      <c r="C663" s="36">
        <v>126.6</v>
      </c>
      <c r="E663" s="81" cm="1">
        <f t="array" ref="E663">INDEX($A$466:$A$918, ROWS($A$466:$A$918) - ROW() + ROW($A$466))</f>
        <v>45065</v>
      </c>
      <c r="F663" s="44" cm="1">
        <f t="array" ref="F663">INDEX($B$466:$B$918, ROWS($B$466:$B$918) - ROW() + ROW($B$466))</f>
        <v>45071</v>
      </c>
      <c r="G663" s="45" cm="1">
        <f t="array" ref="G663">INDEX($C$466:$C$918, ROWS($C$466:$C$918) - ROW() + ROW($C$466))</f>
        <v>140.69999999999999</v>
      </c>
      <c r="I663">
        <f t="shared" si="128"/>
        <v>1.0775862068965518</v>
      </c>
      <c r="J663">
        <f t="shared" si="124"/>
        <v>5</v>
      </c>
      <c r="K663" t="str">
        <f t="shared" ref="K663:K726" si="154">IF(J663=4, ((G663 - G658) / G658)*100, "")</f>
        <v/>
      </c>
      <c r="L663" t="str">
        <f t="shared" si="129"/>
        <v/>
      </c>
      <c r="M663" t="str">
        <f t="shared" si="130"/>
        <v/>
      </c>
      <c r="N663">
        <v>1.0068320747932233</v>
      </c>
      <c r="O663" t="s">
        <v>4485</v>
      </c>
      <c r="P663" s="200" t="s">
        <v>4485</v>
      </c>
      <c r="Q663" s="35">
        <v>45161</v>
      </c>
      <c r="R663" s="35">
        <v>45169</v>
      </c>
      <c r="S663" s="37">
        <v>40009.75</v>
      </c>
      <c r="U663" s="81" cm="1">
        <f t="array" ref="U663">INDEX($Q$466:$Q$918, ROWS($Q$466:$Q$918) - ROW() + ROW($Q$466))</f>
        <v>45065</v>
      </c>
      <c r="V663" s="3" cm="1">
        <f t="array" ref="V663">INDEX($R$466:$R$918, ROWS($R$466:$R$918) - ROW() + ROW($R$466))</f>
        <v>45071</v>
      </c>
      <c r="W663" s="78" cm="1">
        <f t="array" ref="W663">INDEX($S$466:$S$918, ROWS($S$466:$S$918) - ROW() + ROW($S$466))</f>
        <v>41676.5</v>
      </c>
      <c r="Y663">
        <f t="shared" si="131"/>
        <v>-0.27183471683484495</v>
      </c>
      <c r="Z663">
        <f t="shared" si="125"/>
        <v>5</v>
      </c>
      <c r="AA663" t="str">
        <f t="shared" ref="AA663:AA726" si="155">IF(Z663=4, ((W663 - W658) / W658)*100, "")</f>
        <v/>
      </c>
      <c r="AB663" t="str">
        <f t="shared" si="132"/>
        <v/>
      </c>
      <c r="AC663" t="str">
        <f t="shared" si="133"/>
        <v/>
      </c>
      <c r="AD663">
        <v>-0.15405182658027858</v>
      </c>
      <c r="AE663" t="s">
        <v>4485</v>
      </c>
      <c r="AF663" s="200" t="s">
        <v>4485</v>
      </c>
      <c r="AG663" s="35">
        <v>45161</v>
      </c>
      <c r="AH663" s="35">
        <v>45169</v>
      </c>
      <c r="AI663" s="36">
        <v>221.65</v>
      </c>
      <c r="AK663" s="81" cm="1">
        <f t="array" ref="AK663">INDEX($AG$466:$AG$918, ROWS($AG$466:$AG$918) - ROW() + ROW($AG$466))</f>
        <v>45065</v>
      </c>
      <c r="AL663" s="3" cm="1">
        <f t="array" ref="AL663">INDEX($AH$466:$AH$918, ROWS($AH$466:$AH$918) - ROW() + ROW($AH$466))</f>
        <v>45071</v>
      </c>
      <c r="AM663" s="78" cm="1">
        <f t="array" ref="AM663">INDEX($AI$466:$AI$918, ROWS($AI$466:$AI$918) - ROW() + ROW($AI$466))</f>
        <v>173.1</v>
      </c>
      <c r="AO663">
        <f t="shared" si="134"/>
        <v>-1.2549914432401694</v>
      </c>
      <c r="AP663">
        <f t="shared" si="126"/>
        <v>5</v>
      </c>
      <c r="AQ663" t="str">
        <f t="shared" ref="AQ663:AQ726" si="156">IF(AP663=4, ((AM663 - AM658) / AM658)*100, "")</f>
        <v/>
      </c>
      <c r="AR663" t="str">
        <f t="shared" si="135"/>
        <v/>
      </c>
      <c r="AS663" t="str">
        <f t="shared" si="136"/>
        <v/>
      </c>
      <c r="AT663">
        <v>-2.4044654358093576</v>
      </c>
      <c r="AU663" t="s">
        <v>4485</v>
      </c>
      <c r="AV663" s="200" t="s">
        <v>4485</v>
      </c>
      <c r="AW663" s="35">
        <v>45161</v>
      </c>
      <c r="AX663" s="35">
        <v>45169</v>
      </c>
      <c r="AY663" s="36">
        <v>133.75</v>
      </c>
      <c r="BA663" s="81" cm="1">
        <f t="array" ref="BA663">INDEX($AW$466:$AW$918, ROWS($AW$466:$AW$918) - ROW() + ROW($AW$466))</f>
        <v>45065</v>
      </c>
      <c r="BB663" s="3" cm="1">
        <f t="array" ref="BB663">INDEX($AX$466:$AX$918, ROWS($AX$466:$AX$918) - ROW() + ROW($AX$466))</f>
        <v>45071</v>
      </c>
      <c r="BC663" s="78" cm="1">
        <f t="array" ref="BC663">INDEX($AY$466:$AY$918, ROWS($AY$466:$AY$918) - ROW() + ROW($AY$466))</f>
        <v>106.9</v>
      </c>
      <c r="BE663">
        <f t="shared" si="137"/>
        <v>-0.74280408542246712</v>
      </c>
      <c r="BF663">
        <f t="shared" si="127"/>
        <v>5</v>
      </c>
      <c r="BG663" t="str">
        <f t="shared" ref="BG663:BG726" si="157">IF(BF663=4, ((BC663 - BC658) / BC658)*100, "")</f>
        <v/>
      </c>
      <c r="BH663" t="str">
        <f t="shared" si="138"/>
        <v/>
      </c>
      <c r="BI663" t="str">
        <f t="shared" si="139"/>
        <v/>
      </c>
      <c r="BJ663">
        <v>-0.12774177467596926</v>
      </c>
      <c r="BK663" t="s">
        <v>4485</v>
      </c>
      <c r="BL663" s="200" t="s">
        <v>4485</v>
      </c>
      <c r="BM663" s="212">
        <v>45161</v>
      </c>
      <c r="BN663" s="49">
        <v>45169</v>
      </c>
      <c r="BO663" s="50">
        <v>1302.5999999999999</v>
      </c>
      <c r="BQ663" s="81" cm="1">
        <f t="array" ref="BQ663">INDEX($AW$466:$AW$918, ROWS($AW$466:$AW$918) - ROW() + ROW($AW$466))</f>
        <v>45065</v>
      </c>
      <c r="BR663" s="3" cm="1">
        <f t="array" ref="BR663">INDEX($AX$466:$AX$918, ROWS($AX$466:$AX$918) - ROW() + ROW($AX$466))</f>
        <v>45071</v>
      </c>
      <c r="BS663" s="78" cm="1">
        <f t="array" ref="BS663">INDEX($BO$466:$BO$918, ROWS($BO$466:$BO$918) - ROW() + ROW($BO$466))</f>
        <v>1153.05</v>
      </c>
      <c r="BU663">
        <f t="shared" si="146"/>
        <v>-0.21634719397689411</v>
      </c>
      <c r="BV663">
        <f t="shared" si="140"/>
        <v>5</v>
      </c>
      <c r="BW663" t="str">
        <f t="shared" ref="BW663:BW726" si="158">IF(BV663=4, ((BS663 - BS658) / BS658)*100, "")</f>
        <v/>
      </c>
      <c r="BX663" t="str">
        <f t="shared" si="141"/>
        <v/>
      </c>
      <c r="BY663" t="str">
        <f t="shared" si="147"/>
        <v/>
      </c>
      <c r="BZ663">
        <v>-0.64689176396338111</v>
      </c>
      <c r="CA663" t="s">
        <v>4485</v>
      </c>
      <c r="CB663" s="200" t="s">
        <v>4485</v>
      </c>
      <c r="CC663" s="212">
        <v>45161</v>
      </c>
      <c r="CD663" s="49">
        <v>45169</v>
      </c>
      <c r="CE663" s="50">
        <v>1988.05</v>
      </c>
      <c r="CG663" s="81" cm="1">
        <f t="array" ref="CG663">INDEX($AW$466:$AW$918, ROWS($AW$466:$AW$918) - ROW() + ROW($AW$466))</f>
        <v>45065</v>
      </c>
      <c r="CH663" s="3" cm="1">
        <f t="array" ref="CH663">INDEX($AX$466:$AX$918, ROWS($AX$466:$AX$918) - ROW() + ROW($AX$466))</f>
        <v>45071</v>
      </c>
      <c r="CI663" s="78" cm="1">
        <f t="array" ref="CI663">INDEX($CE$466:$CE$918, ROWS($CE$466:$CE$918) - ROW() + ROW($CE$466))</f>
        <v>2082.6999999999998</v>
      </c>
      <c r="CK663">
        <f t="shared" si="153"/>
        <v>0.95492001938923021</v>
      </c>
      <c r="CL663">
        <f t="shared" si="142"/>
        <v>5</v>
      </c>
      <c r="CM663" t="str">
        <f t="shared" ref="CM663:CM726" si="159">IF(CL663=4, ((CI663 - CI658) / CI658)*100, "")</f>
        <v/>
      </c>
      <c r="CN663" t="str">
        <f t="shared" si="143"/>
        <v/>
      </c>
      <c r="CO663" t="str">
        <f t="shared" si="148"/>
        <v/>
      </c>
      <c r="CP663">
        <v>-0.23998836420051481</v>
      </c>
      <c r="CQ663" t="s">
        <v>4485</v>
      </c>
      <c r="CR663" s="200" t="s">
        <v>4485</v>
      </c>
      <c r="CS663" s="212">
        <v>45161</v>
      </c>
      <c r="CT663" s="49">
        <v>45169</v>
      </c>
      <c r="CU663" s="53">
        <v>481.65</v>
      </c>
      <c r="CW663" s="81" cm="1">
        <f t="array" ref="CW663">INDEX($AW$466:$AW$918, ROWS($AW$466:$AW$918) - ROW() + ROW($AW$466))</f>
        <v>45065</v>
      </c>
      <c r="CX663" s="3" cm="1">
        <f t="array" ref="CX663">INDEX($AX$466:$AX$918, ROWS($AX$466:$AX$918) - ROW() + ROW($AX$466))</f>
        <v>45071</v>
      </c>
      <c r="CY663" s="78" cm="1">
        <f t="array" ref="CY663">INDEX($CU$466:$CU$918, ROWS($CU$466:$CU$918) - ROW() + ROW($CU$466))</f>
        <v>471.45</v>
      </c>
      <c r="DA663">
        <f t="shared" si="149"/>
        <v>2.3334056869980464</v>
      </c>
      <c r="DB663">
        <f t="shared" si="144"/>
        <v>5</v>
      </c>
      <c r="DC663" t="str">
        <f t="shared" ref="DC663:DC726" si="160">IF(DB663=4, ((CY663 - CY658) / CY658)*100, "")</f>
        <v/>
      </c>
      <c r="DD663" t="str">
        <f t="shared" si="122"/>
        <v/>
      </c>
      <c r="DE663" t="str">
        <f t="shared" si="123"/>
        <v/>
      </c>
      <c r="DF663">
        <v>2.5981084900532645</v>
      </c>
      <c r="DG663" t="s">
        <v>4485</v>
      </c>
      <c r="DH663" s="200" t="s">
        <v>4485</v>
      </c>
      <c r="DI663" s="212">
        <v>45161</v>
      </c>
      <c r="DJ663" s="49">
        <v>45169</v>
      </c>
      <c r="DK663" s="53">
        <v>345.45</v>
      </c>
      <c r="DM663" s="81" cm="1">
        <f t="array" ref="DM663">INDEX($AW$466:$AW$918, ROWS($AW$466:$AW$918) - ROW() + ROW($AW$466))</f>
        <v>45065</v>
      </c>
      <c r="DN663" s="3" cm="1">
        <f t="array" ref="DN663">INDEX($AX$466:$AX$918, ROWS($AX$466:$AX$918) - ROW() + ROW($AX$466))</f>
        <v>45071</v>
      </c>
      <c r="DO663" s="78" cm="1">
        <f t="array" ref="DO663">INDEX($DK$466:$DK$918, ROWS($DK$466:$DK$918) - ROW() + ROW($DK$466))</f>
        <v>360.8</v>
      </c>
      <c r="DQ663">
        <f t="shared" si="150"/>
        <v>-5.5401662049858344E-2</v>
      </c>
      <c r="DR663">
        <f t="shared" si="145"/>
        <v>5</v>
      </c>
      <c r="DS663" t="str">
        <f t="shared" ref="DS663:DS726" si="161">IF(DR663=4, ((DO663 - DO658) / DO658)*100, "")</f>
        <v/>
      </c>
      <c r="DT663" t="str">
        <f t="shared" si="151"/>
        <v/>
      </c>
      <c r="DU663" t="str">
        <f t="shared" si="152"/>
        <v/>
      </c>
      <c r="DV663">
        <v>0.33582089552237954</v>
      </c>
      <c r="DW663" t="s">
        <v>4485</v>
      </c>
      <c r="DX663" s="200" t="s">
        <v>4485</v>
      </c>
    </row>
    <row r="664" spans="1:128" ht="15.75" thickBot="1" x14ac:dyDescent="0.3">
      <c r="A664" s="42">
        <v>45160</v>
      </c>
      <c r="B664" s="35">
        <v>45169</v>
      </c>
      <c r="C664" s="36">
        <v>124.25</v>
      </c>
      <c r="E664" s="81" cm="1">
        <f t="array" ref="E664">INDEX($A$466:$A$918, ROWS($A$466:$A$918) - ROW() + ROW($A$466))</f>
        <v>45068</v>
      </c>
      <c r="F664" s="44" cm="1">
        <f t="array" ref="F664">INDEX($B$466:$B$918, ROWS($B$466:$B$918) - ROW() + ROW($B$466))</f>
        <v>45071</v>
      </c>
      <c r="G664" s="45" cm="1">
        <f t="array" ref="G664">INDEX($C$466:$C$918, ROWS($C$466:$C$918) - ROW() + ROW($C$466))</f>
        <v>140.69999999999999</v>
      </c>
      <c r="I664">
        <f t="shared" si="128"/>
        <v>0</v>
      </c>
      <c r="J664">
        <f t="shared" si="124"/>
        <v>1</v>
      </c>
      <c r="K664" t="str">
        <f t="shared" si="154"/>
        <v/>
      </c>
      <c r="L664" t="str">
        <f t="shared" si="129"/>
        <v/>
      </c>
      <c r="M664" t="str">
        <f t="shared" si="130"/>
        <v/>
      </c>
      <c r="N664">
        <v>0.14239943040229053</v>
      </c>
      <c r="O664" t="s">
        <v>4485</v>
      </c>
      <c r="P664" s="200" t="s">
        <v>4485</v>
      </c>
      <c r="Q664" s="35">
        <v>45160</v>
      </c>
      <c r="R664" s="35">
        <v>45169</v>
      </c>
      <c r="S664" s="37">
        <v>40544.949999999997</v>
      </c>
      <c r="U664" s="81" cm="1">
        <f t="array" ref="U664">INDEX($Q$466:$Q$918, ROWS($Q$466:$Q$918) - ROW() + ROW($Q$466))</f>
        <v>45068</v>
      </c>
      <c r="V664" s="3" cm="1">
        <f t="array" ref="V664">INDEX($R$466:$R$918, ROWS($R$466:$R$918) - ROW() + ROW($R$466))</f>
        <v>45071</v>
      </c>
      <c r="W664" s="78" cm="1">
        <f t="array" ref="W664">INDEX($S$466:$S$918, ROWS($S$466:$S$918) - ROW() + ROW($S$466))</f>
        <v>41707.85</v>
      </c>
      <c r="Y664">
        <f t="shared" si="131"/>
        <v>7.5222247549574808E-2</v>
      </c>
      <c r="Z664">
        <f t="shared" si="125"/>
        <v>1</v>
      </c>
      <c r="AA664" t="str">
        <f t="shared" si="155"/>
        <v/>
      </c>
      <c r="AB664" t="str">
        <f t="shared" si="132"/>
        <v/>
      </c>
      <c r="AC664" t="str">
        <f t="shared" si="133"/>
        <v/>
      </c>
      <c r="AD664">
        <v>0.27150635034517528</v>
      </c>
      <c r="AE664" t="s">
        <v>4485</v>
      </c>
      <c r="AF664" s="200" t="s">
        <v>4485</v>
      </c>
      <c r="AG664" s="35">
        <v>45160</v>
      </c>
      <c r="AH664" s="35">
        <v>45169</v>
      </c>
      <c r="AI664" s="36">
        <v>221.65</v>
      </c>
      <c r="AK664" s="81" cm="1">
        <f t="array" ref="AK664">INDEX($AG$466:$AG$918, ROWS($AG$466:$AG$918) - ROW() + ROW($AG$466))</f>
        <v>45068</v>
      </c>
      <c r="AL664" s="3" cm="1">
        <f t="array" ref="AL664">INDEX($AH$466:$AH$918, ROWS($AH$466:$AH$918) - ROW() + ROW($AH$466))</f>
        <v>45071</v>
      </c>
      <c r="AM664" s="78" cm="1">
        <f t="array" ref="AM664">INDEX($AI$466:$AI$918, ROWS($AI$466:$AI$918) - ROW() + ROW($AI$466))</f>
        <v>174.4</v>
      </c>
      <c r="AO664">
        <f t="shared" si="134"/>
        <v>0.75101097631427582</v>
      </c>
      <c r="AP664">
        <f t="shared" si="126"/>
        <v>1</v>
      </c>
      <c r="AQ664" t="str">
        <f t="shared" si="156"/>
        <v/>
      </c>
      <c r="AR664" t="str">
        <f t="shared" si="135"/>
        <v/>
      </c>
      <c r="AS664" t="str">
        <f t="shared" si="136"/>
        <v/>
      </c>
      <c r="AT664">
        <v>-0.87989441267047952</v>
      </c>
      <c r="AU664" t="s">
        <v>4485</v>
      </c>
      <c r="AV664" s="200" t="s">
        <v>4485</v>
      </c>
      <c r="AW664" s="35">
        <v>45160</v>
      </c>
      <c r="AX664" s="35">
        <v>45169</v>
      </c>
      <c r="AY664" s="36">
        <v>133.69999999999999</v>
      </c>
      <c r="BA664" s="81" cm="1">
        <f t="array" ref="BA664">INDEX($AW$466:$AW$918, ROWS($AW$466:$AW$918) - ROW() + ROW($AW$466))</f>
        <v>45068</v>
      </c>
      <c r="BB664" s="3" cm="1">
        <f t="array" ref="BB664">INDEX($AX$466:$AX$918, ROWS($AX$466:$AX$918) - ROW() + ROW($AX$466))</f>
        <v>45071</v>
      </c>
      <c r="BC664" s="78" cm="1">
        <f t="array" ref="BC664">INDEX($AY$466:$AY$918, ROWS($AY$466:$AY$918) - ROW() + ROW($AY$466))</f>
        <v>110.6</v>
      </c>
      <c r="BE664">
        <f t="shared" si="137"/>
        <v>3.4611786716557424</v>
      </c>
      <c r="BF664">
        <f t="shared" si="127"/>
        <v>1</v>
      </c>
      <c r="BG664" t="str">
        <f t="shared" si="157"/>
        <v/>
      </c>
      <c r="BH664" t="str">
        <f t="shared" si="138"/>
        <v/>
      </c>
      <c r="BI664" t="str">
        <f t="shared" si="139"/>
        <v/>
      </c>
      <c r="BJ664">
        <v>0.2308532210263638</v>
      </c>
      <c r="BK664" t="s">
        <v>4485</v>
      </c>
      <c r="BL664" s="200" t="s">
        <v>4485</v>
      </c>
      <c r="BM664" s="212">
        <v>45160</v>
      </c>
      <c r="BN664" s="49">
        <v>45169</v>
      </c>
      <c r="BO664" s="50">
        <v>1289.8</v>
      </c>
      <c r="BQ664" s="81" cm="1">
        <f t="array" ref="BQ664">INDEX($AW$466:$AW$918, ROWS($AW$466:$AW$918) - ROW() + ROW($AW$466))</f>
        <v>45068</v>
      </c>
      <c r="BR664" s="3" cm="1">
        <f t="array" ref="BR664">INDEX($AX$466:$AX$918, ROWS($AX$466:$AX$918) - ROW() + ROW($AX$466))</f>
        <v>45071</v>
      </c>
      <c r="BS664" s="78" cm="1">
        <f t="array" ref="BS664">INDEX($BO$466:$BO$918, ROWS($BO$466:$BO$918) - ROW() + ROW($BO$466))</f>
        <v>1153.5</v>
      </c>
      <c r="BU664">
        <f t="shared" si="146"/>
        <v>3.9026928580724644E-2</v>
      </c>
      <c r="BV664">
        <f t="shared" si="140"/>
        <v>1</v>
      </c>
      <c r="BW664" t="str">
        <f t="shared" si="158"/>
        <v/>
      </c>
      <c r="BX664" t="str">
        <f t="shared" si="141"/>
        <v/>
      </c>
      <c r="BY664" t="str">
        <f t="shared" si="147"/>
        <v/>
      </c>
      <c r="BZ664">
        <v>-1.6833412736223634</v>
      </c>
      <c r="CA664" t="s">
        <v>4485</v>
      </c>
      <c r="CB664" s="200" t="s">
        <v>4485</v>
      </c>
      <c r="CC664" s="212">
        <v>45160</v>
      </c>
      <c r="CD664" s="49">
        <v>45169</v>
      </c>
      <c r="CE664" s="50">
        <v>1950.95</v>
      </c>
      <c r="CG664" s="81" cm="1">
        <f t="array" ref="CG664">INDEX($AW$466:$AW$918, ROWS($AW$466:$AW$918) - ROW() + ROW($AW$466))</f>
        <v>45068</v>
      </c>
      <c r="CH664" s="3" cm="1">
        <f t="array" ref="CH664">INDEX($AX$466:$AX$918, ROWS($AX$466:$AX$918) - ROW() + ROW($AX$466))</f>
        <v>45071</v>
      </c>
      <c r="CI664" s="78" cm="1">
        <f t="array" ref="CI664">INDEX($CE$466:$CE$918, ROWS($CE$466:$CE$918) - ROW() + ROW($CE$466))</f>
        <v>2076.0500000000002</v>
      </c>
      <c r="CK664">
        <f t="shared" si="153"/>
        <v>-0.31929706630814025</v>
      </c>
      <c r="CL664">
        <f t="shared" si="142"/>
        <v>1</v>
      </c>
      <c r="CM664" t="str">
        <f t="shared" si="159"/>
        <v/>
      </c>
      <c r="CN664" t="str">
        <f t="shared" si="143"/>
        <v/>
      </c>
      <c r="CO664" t="str">
        <f t="shared" si="148"/>
        <v/>
      </c>
      <c r="CP664">
        <v>0.97441255801519833</v>
      </c>
      <c r="CQ664" t="s">
        <v>4485</v>
      </c>
      <c r="CR664" s="200" t="s">
        <v>4485</v>
      </c>
      <c r="CS664" s="212">
        <v>45160</v>
      </c>
      <c r="CT664" s="49">
        <v>45169</v>
      </c>
      <c r="CU664" s="53">
        <v>481.6</v>
      </c>
      <c r="CW664" s="81" cm="1">
        <f t="array" ref="CW664">INDEX($AW$466:$AW$918, ROWS($AW$466:$AW$918) - ROW() + ROW($AW$466))</f>
        <v>45068</v>
      </c>
      <c r="CX664" s="3" cm="1">
        <f t="array" ref="CX664">INDEX($AX$466:$AX$918, ROWS($AX$466:$AX$918) - ROW() + ROW($AX$466))</f>
        <v>45071</v>
      </c>
      <c r="CY664" s="78" cm="1">
        <f t="array" ref="CY664">INDEX($CU$466:$CU$918, ROWS($CU$466:$CU$918) - ROW() + ROW($CU$466))</f>
        <v>477.85</v>
      </c>
      <c r="DA664">
        <f t="shared" si="149"/>
        <v>1.3575140523915652</v>
      </c>
      <c r="DB664">
        <f t="shared" si="144"/>
        <v>1</v>
      </c>
      <c r="DC664" t="str">
        <f t="shared" si="160"/>
        <v/>
      </c>
      <c r="DD664" t="str">
        <f t="shared" si="122"/>
        <v/>
      </c>
      <c r="DE664" t="str">
        <f t="shared" si="123"/>
        <v/>
      </c>
      <c r="DF664">
        <v>1.3244331426149609</v>
      </c>
      <c r="DG664" t="s">
        <v>4485</v>
      </c>
      <c r="DH664" s="200" t="s">
        <v>4485</v>
      </c>
      <c r="DI664" s="212">
        <v>45160</v>
      </c>
      <c r="DJ664" s="49">
        <v>45169</v>
      </c>
      <c r="DK664" s="53">
        <v>347.9</v>
      </c>
      <c r="DM664" s="81" cm="1">
        <f t="array" ref="DM664">INDEX($AW$466:$AW$918, ROWS($AW$466:$AW$918) - ROW() + ROW($AW$466))</f>
        <v>45068</v>
      </c>
      <c r="DN664" s="3" cm="1">
        <f t="array" ref="DN664">INDEX($AX$466:$AX$918, ROWS($AX$466:$AX$918) - ROW() + ROW($AX$466))</f>
        <v>45071</v>
      </c>
      <c r="DO664" s="78" cm="1">
        <f t="array" ref="DO664">INDEX($DK$466:$DK$918, ROWS($DK$466:$DK$918) - ROW() + ROW($DK$466))</f>
        <v>362.3</v>
      </c>
      <c r="DQ664">
        <f t="shared" si="150"/>
        <v>0.41574279379157425</v>
      </c>
      <c r="DR664">
        <f t="shared" si="145"/>
        <v>1</v>
      </c>
      <c r="DS664" t="str">
        <f t="shared" si="161"/>
        <v/>
      </c>
      <c r="DT664" t="str">
        <f t="shared" si="151"/>
        <v/>
      </c>
      <c r="DU664" t="str">
        <f t="shared" si="152"/>
        <v/>
      </c>
      <c r="DV664">
        <v>-1.6920788397173501</v>
      </c>
      <c r="DW664" t="s">
        <v>4485</v>
      </c>
      <c r="DX664" s="200" t="s">
        <v>4485</v>
      </c>
    </row>
    <row r="665" spans="1:128" ht="15.75" thickBot="1" x14ac:dyDescent="0.3">
      <c r="A665" s="42">
        <v>45159</v>
      </c>
      <c r="B665" s="35">
        <v>45169</v>
      </c>
      <c r="C665" s="36">
        <v>122.8</v>
      </c>
      <c r="E665" s="81" cm="1">
        <f t="array" ref="E665">INDEX($A$466:$A$918, ROWS($A$466:$A$918) - ROW() + ROW($A$466))</f>
        <v>45069</v>
      </c>
      <c r="F665" s="44" cm="1">
        <f t="array" ref="F665">INDEX($B$466:$B$918, ROWS($B$466:$B$918) - ROW() + ROW($B$466))</f>
        <v>45071</v>
      </c>
      <c r="G665" s="45" cm="1">
        <f t="array" ref="G665">INDEX($C$466:$C$918, ROWS($C$466:$C$918) - ROW() + ROW($C$466))</f>
        <v>141.1</v>
      </c>
      <c r="I665">
        <f t="shared" si="128"/>
        <v>0.28429282160625852</v>
      </c>
      <c r="J665">
        <f t="shared" si="124"/>
        <v>2</v>
      </c>
      <c r="K665" t="str">
        <f t="shared" si="154"/>
        <v/>
      </c>
      <c r="L665" t="str">
        <f t="shared" si="129"/>
        <v/>
      </c>
      <c r="M665" t="str">
        <f t="shared" si="130"/>
        <v/>
      </c>
      <c r="N665">
        <v>0.53323853537148957</v>
      </c>
      <c r="O665" t="s">
        <v>4485</v>
      </c>
      <c r="P665" s="200" t="s">
        <v>4485</v>
      </c>
      <c r="Q665" s="35">
        <v>45159</v>
      </c>
      <c r="R665" s="35">
        <v>45169</v>
      </c>
      <c r="S665" s="37">
        <v>40627.75</v>
      </c>
      <c r="U665" s="81" cm="1">
        <f t="array" ref="U665">INDEX($Q$466:$Q$918, ROWS($Q$466:$Q$918) - ROW() + ROW($Q$466))</f>
        <v>45069</v>
      </c>
      <c r="V665" s="3" cm="1">
        <f t="array" ref="V665">INDEX($R$466:$R$918, ROWS($R$466:$R$918) - ROW() + ROW($R$466))</f>
        <v>45071</v>
      </c>
      <c r="W665" s="78" cm="1">
        <f t="array" ref="W665">INDEX($S$466:$S$918, ROWS($S$466:$S$918) - ROW() + ROW($S$466))</f>
        <v>41627.050000000003</v>
      </c>
      <c r="Y665">
        <f t="shared" si="131"/>
        <v>-0.19372851873207475</v>
      </c>
      <c r="Z665">
        <f t="shared" si="125"/>
        <v>2</v>
      </c>
      <c r="AA665" t="str">
        <f t="shared" si="155"/>
        <v/>
      </c>
      <c r="AB665" t="str">
        <f t="shared" si="132"/>
        <v/>
      </c>
      <c r="AC665" t="str">
        <f t="shared" si="133"/>
        <v/>
      </c>
      <c r="AD665">
        <v>1.1845491713533149E-2</v>
      </c>
      <c r="AE665" t="s">
        <v>4485</v>
      </c>
      <c r="AF665" s="200" t="s">
        <v>4485</v>
      </c>
      <c r="AG665" s="35">
        <v>45159</v>
      </c>
      <c r="AH665" s="35">
        <v>45169</v>
      </c>
      <c r="AI665" s="36">
        <v>219.15</v>
      </c>
      <c r="AK665" s="81" cm="1">
        <f t="array" ref="AK665">INDEX($AG$466:$AG$918, ROWS($AG$466:$AG$918) - ROW() + ROW($AG$466))</f>
        <v>45069</v>
      </c>
      <c r="AL665" s="3" cm="1">
        <f t="array" ref="AL665">INDEX($AH$466:$AH$918, ROWS($AH$466:$AH$918) - ROW() + ROW($AH$466))</f>
        <v>45071</v>
      </c>
      <c r="AM665" s="78" cm="1">
        <f t="array" ref="AM665">INDEX($AI$466:$AI$918, ROWS($AI$466:$AI$918) - ROW() + ROW($AI$466))</f>
        <v>174.15</v>
      </c>
      <c r="AO665">
        <f t="shared" si="134"/>
        <v>-0.14334862385321098</v>
      </c>
      <c r="AP665">
        <f t="shared" si="126"/>
        <v>2</v>
      </c>
      <c r="AQ665" t="str">
        <f t="shared" si="156"/>
        <v/>
      </c>
      <c r="AR665" t="str">
        <f t="shared" si="135"/>
        <v/>
      </c>
      <c r="AS665" t="str">
        <f t="shared" si="136"/>
        <v/>
      </c>
      <c r="AT665">
        <v>-0.48823790501554493</v>
      </c>
      <c r="AU665" t="s">
        <v>4485</v>
      </c>
      <c r="AV665" s="200" t="s">
        <v>4485</v>
      </c>
      <c r="AW665" s="35">
        <v>45159</v>
      </c>
      <c r="AX665" s="35">
        <v>45169</v>
      </c>
      <c r="AY665" s="36">
        <v>129.30000000000001</v>
      </c>
      <c r="BA665" s="81" cm="1">
        <f t="array" ref="BA665">INDEX($AW$466:$AW$918, ROWS($AW$466:$AW$918) - ROW() + ROW($AW$466))</f>
        <v>45069</v>
      </c>
      <c r="BB665" s="3" cm="1">
        <f t="array" ref="BB665">INDEX($AX$466:$AX$918, ROWS($AX$466:$AX$918) - ROW() + ROW($AX$466))</f>
        <v>45071</v>
      </c>
      <c r="BC665" s="78" cm="1">
        <f t="array" ref="BC665">INDEX($AY$466:$AY$918, ROWS($AY$466:$AY$918) - ROW() + ROW($AY$466))</f>
        <v>107.8</v>
      </c>
      <c r="BE665">
        <f t="shared" si="137"/>
        <v>-2.5316455696202507</v>
      </c>
      <c r="BF665">
        <f t="shared" si="127"/>
        <v>2</v>
      </c>
      <c r="BG665" t="str">
        <f t="shared" si="157"/>
        <v/>
      </c>
      <c r="BH665" t="str">
        <f t="shared" si="138"/>
        <v/>
      </c>
      <c r="BI665" t="str">
        <f t="shared" si="139"/>
        <v/>
      </c>
      <c r="BJ665">
        <v>-0.89016153630676054</v>
      </c>
      <c r="BK665" t="s">
        <v>4485</v>
      </c>
      <c r="BL665" s="200" t="s">
        <v>4485</v>
      </c>
      <c r="BM665" s="212">
        <v>45159</v>
      </c>
      <c r="BN665" s="49">
        <v>45169</v>
      </c>
      <c r="BO665" s="50">
        <v>1282.8</v>
      </c>
      <c r="BQ665" s="81" cm="1">
        <f t="array" ref="BQ665">INDEX($AW$466:$AW$918, ROWS($AW$466:$AW$918) - ROW() + ROW($AW$466))</f>
        <v>45069</v>
      </c>
      <c r="BR665" s="3" cm="1">
        <f t="array" ref="BR665">INDEX($AX$466:$AX$918, ROWS($AX$466:$AX$918) - ROW() + ROW($AX$466))</f>
        <v>45071</v>
      </c>
      <c r="BS665" s="78" cm="1">
        <f t="array" ref="BS665">INDEX($BO$466:$BO$918, ROWS($BO$466:$BO$918) - ROW() + ROW($BO$466))</f>
        <v>1163.4000000000001</v>
      </c>
      <c r="BU665">
        <f t="shared" si="146"/>
        <v>0.8582574772431808</v>
      </c>
      <c r="BV665">
        <f t="shared" si="140"/>
        <v>2</v>
      </c>
      <c r="BW665" t="str">
        <f t="shared" si="158"/>
        <v/>
      </c>
      <c r="BX665" t="str">
        <f t="shared" si="141"/>
        <v/>
      </c>
      <c r="BY665" t="str">
        <f t="shared" si="147"/>
        <v/>
      </c>
      <c r="BZ665">
        <v>7.268615732513839E-2</v>
      </c>
      <c r="CA665" t="s">
        <v>4485</v>
      </c>
      <c r="CB665" s="200" t="s">
        <v>4485</v>
      </c>
      <c r="CC665" s="212">
        <v>45159</v>
      </c>
      <c r="CD665" s="49">
        <v>45169</v>
      </c>
      <c r="CE665" s="50">
        <v>1920.8</v>
      </c>
      <c r="CG665" s="81" cm="1">
        <f t="array" ref="CG665">INDEX($AW$466:$AW$918, ROWS($AW$466:$AW$918) - ROW() + ROW($AW$466))</f>
        <v>45069</v>
      </c>
      <c r="CH665" s="3" cm="1">
        <f t="array" ref="CH665">INDEX($AX$466:$AX$918, ROWS($AX$466:$AX$918) - ROW() + ROW($AX$466))</f>
        <v>45071</v>
      </c>
      <c r="CI665" s="78" cm="1">
        <f t="array" ref="CI665">INDEX($CE$466:$CE$918, ROWS($CE$466:$CE$918) - ROW() + ROW($CE$466))</f>
        <v>2047.75</v>
      </c>
      <c r="CK665">
        <f t="shared" si="153"/>
        <v>-1.3631656270321129</v>
      </c>
      <c r="CL665">
        <f t="shared" si="142"/>
        <v>2</v>
      </c>
      <c r="CM665" t="str">
        <f t="shared" si="159"/>
        <v/>
      </c>
      <c r="CN665" t="str">
        <f t="shared" si="143"/>
        <v/>
      </c>
      <c r="CO665" t="str">
        <f t="shared" si="148"/>
        <v/>
      </c>
      <c r="CP665">
        <v>-0.17326851807286467</v>
      </c>
      <c r="CQ665" t="s">
        <v>4485</v>
      </c>
      <c r="CR665" s="200" t="s">
        <v>4485</v>
      </c>
      <c r="CS665" s="212">
        <v>45159</v>
      </c>
      <c r="CT665" s="49">
        <v>45169</v>
      </c>
      <c r="CU665" s="53">
        <v>482.9</v>
      </c>
      <c r="CW665" s="81" cm="1">
        <f t="array" ref="CW665">INDEX($AW$466:$AW$918, ROWS($AW$466:$AW$918) - ROW() + ROW($AW$466))</f>
        <v>45069</v>
      </c>
      <c r="CX665" s="3" cm="1">
        <f t="array" ref="CX665">INDEX($AX$466:$AX$918, ROWS($AX$466:$AX$918) - ROW() + ROW($AX$466))</f>
        <v>45071</v>
      </c>
      <c r="CY665" s="78" cm="1">
        <f t="array" ref="CY665">INDEX($CU$466:$CU$918, ROWS($CU$466:$CU$918) - ROW() + ROW($CU$466))</f>
        <v>467</v>
      </c>
      <c r="DA665">
        <f t="shared" si="149"/>
        <v>-2.2705870042900536</v>
      </c>
      <c r="DB665">
        <f t="shared" si="144"/>
        <v>2</v>
      </c>
      <c r="DC665" t="str">
        <f t="shared" si="160"/>
        <v/>
      </c>
      <c r="DD665" t="str">
        <f t="shared" si="122"/>
        <v/>
      </c>
      <c r="DE665" t="str">
        <f t="shared" si="123"/>
        <v/>
      </c>
      <c r="DF665">
        <v>-2.1541357314650118</v>
      </c>
      <c r="DG665" t="s">
        <v>4485</v>
      </c>
      <c r="DH665" s="200" t="s">
        <v>4485</v>
      </c>
      <c r="DI665" s="212">
        <v>45159</v>
      </c>
      <c r="DJ665" s="49">
        <v>45169</v>
      </c>
      <c r="DK665" s="53">
        <v>353.25</v>
      </c>
      <c r="DM665" s="81" cm="1">
        <f t="array" ref="DM665">INDEX($AW$466:$AW$918, ROWS($AW$466:$AW$918) - ROW() + ROW($AW$466))</f>
        <v>45069</v>
      </c>
      <c r="DN665" s="3" cm="1">
        <f t="array" ref="DN665">INDEX($AX$466:$AX$918, ROWS($AX$466:$AX$918) - ROW() + ROW($AX$466))</f>
        <v>45071</v>
      </c>
      <c r="DO665" s="78" cm="1">
        <f t="array" ref="DO665">INDEX($DK$466:$DK$918, ROWS($DK$466:$DK$918) - ROW() + ROW($DK$466))</f>
        <v>367</v>
      </c>
      <c r="DQ665">
        <f t="shared" si="150"/>
        <v>1.2972674579078081</v>
      </c>
      <c r="DR665">
        <f t="shared" si="145"/>
        <v>2</v>
      </c>
      <c r="DS665" t="str">
        <f t="shared" si="161"/>
        <v/>
      </c>
      <c r="DT665" t="str">
        <f t="shared" si="151"/>
        <v/>
      </c>
      <c r="DU665" t="str">
        <f t="shared" si="152"/>
        <v/>
      </c>
      <c r="DV665">
        <v>1.9292604501607586</v>
      </c>
      <c r="DW665" t="s">
        <v>4485</v>
      </c>
      <c r="DX665" s="200" t="s">
        <v>4485</v>
      </c>
    </row>
    <row r="666" spans="1:128" ht="15.75" thickBot="1" x14ac:dyDescent="0.3">
      <c r="A666" s="42">
        <v>45156</v>
      </c>
      <c r="B666" s="35">
        <v>45169</v>
      </c>
      <c r="C666" s="36">
        <v>121.95</v>
      </c>
      <c r="E666" s="81" cm="1">
        <f t="array" ref="E666">INDEX($A$466:$A$918, ROWS($A$466:$A$918) - ROW() + ROW($A$466))</f>
        <v>45070</v>
      </c>
      <c r="F666" s="44" cm="1">
        <f t="array" ref="F666">INDEX($B$466:$B$918, ROWS($B$466:$B$918) - ROW() + ROW($B$466))</f>
        <v>45071</v>
      </c>
      <c r="G666" s="45" cm="1">
        <f t="array" ref="G666">INDEX($C$466:$C$918, ROWS($C$466:$C$918) - ROW() + ROW($C$466))</f>
        <v>139.75</v>
      </c>
      <c r="I666">
        <f t="shared" si="128"/>
        <v>-0.95676824946845807</v>
      </c>
      <c r="J666">
        <f t="shared" si="124"/>
        <v>3</v>
      </c>
      <c r="K666" t="str">
        <f t="shared" si="154"/>
        <v/>
      </c>
      <c r="L666" t="str">
        <f t="shared" si="129"/>
        <v/>
      </c>
      <c r="M666" t="str">
        <f t="shared" si="130"/>
        <v/>
      </c>
      <c r="N666">
        <v>-0.99009900990099409</v>
      </c>
      <c r="O666" t="s">
        <v>4485</v>
      </c>
      <c r="P666" s="200" t="s">
        <v>4485</v>
      </c>
      <c r="Q666" s="35">
        <v>45156</v>
      </c>
      <c r="R666" s="35">
        <v>45169</v>
      </c>
      <c r="S666" s="37">
        <v>40314.699999999997</v>
      </c>
      <c r="U666" s="81" cm="1">
        <f t="array" ref="U666">INDEX($Q$466:$Q$918, ROWS($Q$466:$Q$918) - ROW() + ROW($Q$466))</f>
        <v>45070</v>
      </c>
      <c r="V666" s="3" cm="1">
        <f t="array" ref="V666">INDEX($R$466:$R$918, ROWS($R$466:$R$918) - ROW() + ROW($R$466))</f>
        <v>45071</v>
      </c>
      <c r="W666" s="78" cm="1">
        <f t="array" ref="W666">INDEX($S$466:$S$918, ROWS($S$466:$S$918) - ROW() + ROW($S$466))</f>
        <v>41090.400000000001</v>
      </c>
      <c r="Y666">
        <f t="shared" si="131"/>
        <v>-1.2891857578185373</v>
      </c>
      <c r="Z666">
        <f t="shared" si="125"/>
        <v>3</v>
      </c>
      <c r="AA666" t="str">
        <f t="shared" si="155"/>
        <v/>
      </c>
      <c r="AB666" t="str">
        <f t="shared" si="132"/>
        <v/>
      </c>
      <c r="AC666" t="str">
        <f t="shared" si="133"/>
        <v/>
      </c>
      <c r="AD666">
        <v>-1.2926805924437106</v>
      </c>
      <c r="AE666" t="s">
        <v>4485</v>
      </c>
      <c r="AF666" s="200" t="s">
        <v>4485</v>
      </c>
      <c r="AG666" s="35">
        <v>45156</v>
      </c>
      <c r="AH666" s="35">
        <v>45169</v>
      </c>
      <c r="AI666" s="36">
        <v>215.2</v>
      </c>
      <c r="AK666" s="81" cm="1">
        <f t="array" ref="AK666">INDEX($AG$466:$AG$918, ROWS($AG$466:$AG$918) - ROW() + ROW($AG$466))</f>
        <v>45070</v>
      </c>
      <c r="AL666" s="3" cm="1">
        <f t="array" ref="AL666">INDEX($AH$466:$AH$918, ROWS($AH$466:$AH$918) - ROW() + ROW($AH$466))</f>
        <v>45071</v>
      </c>
      <c r="AM666" s="78" cm="1">
        <f t="array" ref="AM666">INDEX($AI$466:$AI$918, ROWS($AI$466:$AI$918) - ROW() + ROW($AI$466))</f>
        <v>174.6</v>
      </c>
      <c r="AO666">
        <f t="shared" si="134"/>
        <v>0.25839793281653095</v>
      </c>
      <c r="AP666">
        <f t="shared" si="126"/>
        <v>3</v>
      </c>
      <c r="AQ666" t="str">
        <f t="shared" si="156"/>
        <v/>
      </c>
      <c r="AR666" t="str">
        <f t="shared" si="135"/>
        <v/>
      </c>
      <c r="AS666" t="str">
        <f t="shared" si="136"/>
        <v/>
      </c>
      <c r="AT666">
        <v>5.2185548617306061</v>
      </c>
      <c r="AU666" t="s">
        <v>4485</v>
      </c>
      <c r="AV666" s="200" t="s">
        <v>4485</v>
      </c>
      <c r="AW666" s="35">
        <v>45156</v>
      </c>
      <c r="AX666" s="35">
        <v>45169</v>
      </c>
      <c r="AY666" s="36">
        <v>127.45</v>
      </c>
      <c r="BA666" s="81" cm="1">
        <f t="array" ref="BA666">INDEX($AW$466:$AW$918, ROWS($AW$466:$AW$918) - ROW() + ROW($AW$466))</f>
        <v>45070</v>
      </c>
      <c r="BB666" s="3" cm="1">
        <f t="array" ref="BB666">INDEX($AX$466:$AX$918, ROWS($AX$466:$AX$918) - ROW() + ROW($AX$466))</f>
        <v>45071</v>
      </c>
      <c r="BC666" s="78" cm="1">
        <f t="array" ref="BC666">INDEX($AY$466:$AY$918, ROWS($AY$466:$AY$918) - ROW() + ROW($AY$466))</f>
        <v>108.65</v>
      </c>
      <c r="BE666">
        <f t="shared" si="137"/>
        <v>0.7884972170686535</v>
      </c>
      <c r="BF666">
        <f t="shared" si="127"/>
        <v>3</v>
      </c>
      <c r="BG666" t="str">
        <f t="shared" si="157"/>
        <v/>
      </c>
      <c r="BH666" t="str">
        <f t="shared" si="138"/>
        <v/>
      </c>
      <c r="BI666" t="str">
        <f t="shared" si="139"/>
        <v/>
      </c>
      <c r="BJ666">
        <v>0.42395502936281132</v>
      </c>
      <c r="BK666" t="s">
        <v>4485</v>
      </c>
      <c r="BL666" s="200" t="s">
        <v>4485</v>
      </c>
      <c r="BM666" s="212">
        <v>45156</v>
      </c>
      <c r="BN666" s="49">
        <v>45169</v>
      </c>
      <c r="BO666" s="50">
        <v>1284</v>
      </c>
      <c r="BQ666" s="81" cm="1">
        <f t="array" ref="BQ666">INDEX($AW$466:$AW$918, ROWS($AW$466:$AW$918) - ROW() + ROW($AW$466))</f>
        <v>45070</v>
      </c>
      <c r="BR666" s="3" cm="1">
        <f t="array" ref="BR666">INDEX($AX$466:$AX$918, ROWS($AX$466:$AX$918) - ROW() + ROW($AX$466))</f>
        <v>45071</v>
      </c>
      <c r="BS666" s="78" cm="1">
        <f t="array" ref="BS666">INDEX($BO$466:$BO$918, ROWS($BO$466:$BO$918) - ROW() + ROW($BO$466))</f>
        <v>1171.5</v>
      </c>
      <c r="BU666">
        <f t="shared" si="146"/>
        <v>0.6962351727694609</v>
      </c>
      <c r="BV666">
        <f t="shared" si="140"/>
        <v>3</v>
      </c>
      <c r="BW666" t="str">
        <f t="shared" si="158"/>
        <v/>
      </c>
      <c r="BX666" t="str">
        <f t="shared" si="141"/>
        <v/>
      </c>
      <c r="BY666" t="str">
        <f t="shared" si="147"/>
        <v/>
      </c>
      <c r="BZ666">
        <v>0.54071503510612917</v>
      </c>
      <c r="CA666" t="s">
        <v>4485</v>
      </c>
      <c r="CB666" s="200" t="s">
        <v>4485</v>
      </c>
      <c r="CC666" s="212">
        <v>45156</v>
      </c>
      <c r="CD666" s="49">
        <v>45169</v>
      </c>
      <c r="CE666" s="50">
        <v>1900.95</v>
      </c>
      <c r="CG666" s="81" cm="1">
        <f t="array" ref="CG666">INDEX($AW$466:$AW$918, ROWS($AW$466:$AW$918) - ROW() + ROW($AW$466))</f>
        <v>45070</v>
      </c>
      <c r="CH666" s="3" cm="1">
        <f t="array" ref="CH666">INDEX($AX$466:$AX$918, ROWS($AX$466:$AX$918) - ROW() + ROW($AX$466))</f>
        <v>45071</v>
      </c>
      <c r="CI666" s="78" cm="1">
        <f t="array" ref="CI666">INDEX($CE$466:$CE$918, ROWS($CE$466:$CE$918) - ROW() + ROW($CE$466))</f>
        <v>2045.15</v>
      </c>
      <c r="CK666">
        <f t="shared" si="153"/>
        <v>-0.12696862409961709</v>
      </c>
      <c r="CL666">
        <f t="shared" si="142"/>
        <v>3</v>
      </c>
      <c r="CM666" t="str">
        <f t="shared" si="159"/>
        <v/>
      </c>
      <c r="CN666" t="str">
        <f t="shared" si="143"/>
        <v/>
      </c>
      <c r="CO666" t="str">
        <f t="shared" si="148"/>
        <v/>
      </c>
      <c r="CP666">
        <v>-1.2005207077768716</v>
      </c>
      <c r="CQ666" t="s">
        <v>4485</v>
      </c>
      <c r="CR666" s="200" t="s">
        <v>4485</v>
      </c>
      <c r="CS666" s="212">
        <v>45156</v>
      </c>
      <c r="CT666" s="49">
        <v>45169</v>
      </c>
      <c r="CU666" s="53">
        <v>475.8</v>
      </c>
      <c r="CW666" s="81" cm="1">
        <f t="array" ref="CW666">INDEX($AW$466:$AW$918, ROWS($AW$466:$AW$918) - ROW() + ROW($AW$466))</f>
        <v>45070</v>
      </c>
      <c r="CX666" s="3" cm="1">
        <f t="array" ref="CX666">INDEX($AX$466:$AX$918, ROWS($AX$466:$AX$918) - ROW() + ROW($AX$466))</f>
        <v>45071</v>
      </c>
      <c r="CY666" s="78" cm="1">
        <f t="array" ref="CY666">INDEX($CU$466:$CU$918, ROWS($CU$466:$CU$918) - ROW() + ROW($CU$466))</f>
        <v>465.8</v>
      </c>
      <c r="DA666">
        <f t="shared" si="149"/>
        <v>-0.25695931477515815</v>
      </c>
      <c r="DB666">
        <f t="shared" si="144"/>
        <v>3</v>
      </c>
      <c r="DC666" t="str">
        <f t="shared" si="160"/>
        <v/>
      </c>
      <c r="DD666" t="str">
        <f t="shared" si="122"/>
        <v/>
      </c>
      <c r="DE666" t="str">
        <f t="shared" si="123"/>
        <v/>
      </c>
      <c r="DF666">
        <v>-0.50229774500374536</v>
      </c>
      <c r="DG666" t="s">
        <v>4485</v>
      </c>
      <c r="DH666" s="200" t="s">
        <v>4485</v>
      </c>
      <c r="DI666" s="212">
        <v>45156</v>
      </c>
      <c r="DJ666" s="49">
        <v>45169</v>
      </c>
      <c r="DK666" s="53">
        <v>353.85</v>
      </c>
      <c r="DM666" s="81" cm="1">
        <f t="array" ref="DM666">INDEX($AW$466:$AW$918, ROWS($AW$466:$AW$918) - ROW() + ROW($AW$466))</f>
        <v>45070</v>
      </c>
      <c r="DN666" s="3" cm="1">
        <f t="array" ref="DN666">INDEX($AX$466:$AX$918, ROWS($AX$466:$AX$918) - ROW() + ROW($AX$466))</f>
        <v>45071</v>
      </c>
      <c r="DO666" s="78" cm="1">
        <f t="array" ref="DO666">INDEX($DK$466:$DK$918, ROWS($DK$466:$DK$918) - ROW() + ROW($DK$466))</f>
        <v>362.75</v>
      </c>
      <c r="DQ666">
        <f t="shared" si="150"/>
        <v>-1.1580381471389645</v>
      </c>
      <c r="DR666">
        <f t="shared" si="145"/>
        <v>3</v>
      </c>
      <c r="DS666" t="str">
        <f t="shared" si="161"/>
        <v/>
      </c>
      <c r="DT666" t="str">
        <f t="shared" si="151"/>
        <v/>
      </c>
      <c r="DU666" t="str">
        <f t="shared" si="152"/>
        <v/>
      </c>
      <c r="DV666">
        <v>7.4225273705692568E-2</v>
      </c>
      <c r="DW666" t="s">
        <v>4485</v>
      </c>
      <c r="DX666" s="200" t="s">
        <v>4485</v>
      </c>
    </row>
    <row r="667" spans="1:128" ht="15.75" thickBot="1" x14ac:dyDescent="0.3">
      <c r="A667" s="42">
        <v>45155</v>
      </c>
      <c r="B667" s="35">
        <v>45169</v>
      </c>
      <c r="C667" s="36">
        <v>122.8</v>
      </c>
      <c r="E667" s="81" cm="1">
        <f t="array" ref="E667">INDEX($A$466:$A$918, ROWS($A$466:$A$918) - ROW() + ROW($A$466))</f>
        <v>45071</v>
      </c>
      <c r="F667" s="44" cm="1">
        <f t="array" ref="F667">INDEX($B$466:$B$918, ROWS($B$466:$B$918) - ROW() + ROW($B$466))</f>
        <v>45071</v>
      </c>
      <c r="G667" s="45" cm="1">
        <f t="array" ref="G667">INDEX($C$466:$C$918, ROWS($C$466:$C$918) - ROW() + ROW($C$466))</f>
        <v>137.19999999999999</v>
      </c>
      <c r="I667">
        <f t="shared" si="128"/>
        <v>-1.8246869409660189</v>
      </c>
      <c r="J667">
        <f t="shared" si="124"/>
        <v>4</v>
      </c>
      <c r="K667">
        <f t="shared" si="154"/>
        <v>-1.4367816091954024</v>
      </c>
      <c r="L667" t="str">
        <f t="shared" si="129"/>
        <v/>
      </c>
      <c r="M667" t="str">
        <f t="shared" si="130"/>
        <v/>
      </c>
      <c r="N667">
        <v>-1.8214285714285794</v>
      </c>
      <c r="O667">
        <v>-1.1506652283351475</v>
      </c>
      <c r="P667" s="200" t="s">
        <v>4485</v>
      </c>
      <c r="Q667" s="35">
        <v>45155</v>
      </c>
      <c r="R667" s="35">
        <v>45169</v>
      </c>
      <c r="S667" s="37">
        <v>41247.550000000003</v>
      </c>
      <c r="U667" s="81" cm="1">
        <f t="array" ref="U667">INDEX($Q$466:$Q$918, ROWS($Q$466:$Q$918) - ROW() + ROW($Q$466))</f>
        <v>45071</v>
      </c>
      <c r="V667" s="3" cm="1">
        <f t="array" ref="V667">INDEX($R$466:$R$918, ROWS($R$466:$R$918) - ROW() + ROW($R$466))</f>
        <v>45071</v>
      </c>
      <c r="W667" s="78" cm="1">
        <f t="array" ref="W667">INDEX($S$466:$S$918, ROWS($S$466:$S$918) - ROW() + ROW($S$466))</f>
        <v>41022</v>
      </c>
      <c r="Y667">
        <f t="shared" si="131"/>
        <v>-0.1664622393551814</v>
      </c>
      <c r="Z667">
        <f t="shared" si="125"/>
        <v>4</v>
      </c>
      <c r="AA667">
        <f t="shared" si="155"/>
        <v>-1.8379951232468901</v>
      </c>
      <c r="AB667" t="str">
        <f t="shared" si="132"/>
        <v/>
      </c>
      <c r="AC667" t="str">
        <f t="shared" si="133"/>
        <v/>
      </c>
      <c r="AD667">
        <v>-0.31997866808879405</v>
      </c>
      <c r="AE667">
        <v>-1.4817006554989007</v>
      </c>
      <c r="AF667" s="200" t="s">
        <v>4485</v>
      </c>
      <c r="AG667" s="35">
        <v>45155</v>
      </c>
      <c r="AH667" s="35">
        <v>45169</v>
      </c>
      <c r="AI667" s="36">
        <v>216.65</v>
      </c>
      <c r="AK667" s="81" cm="1">
        <f t="array" ref="AK667">INDEX($AG$466:$AG$918, ROWS($AG$466:$AG$918) - ROW() + ROW($AG$466))</f>
        <v>45071</v>
      </c>
      <c r="AL667" s="3" cm="1">
        <f t="array" ref="AL667">INDEX($AH$466:$AH$918, ROWS($AH$466:$AH$918) - ROW() + ROW($AH$466))</f>
        <v>45071</v>
      </c>
      <c r="AM667" s="78" cm="1">
        <f t="array" ref="AM667">INDEX($AI$466:$AI$918, ROWS($AI$466:$AI$918) - ROW() + ROW($AI$466))</f>
        <v>174.7</v>
      </c>
      <c r="AO667">
        <f t="shared" si="134"/>
        <v>5.727376861397155E-2</v>
      </c>
      <c r="AP667">
        <f t="shared" si="126"/>
        <v>4</v>
      </c>
      <c r="AQ667">
        <f t="shared" si="156"/>
        <v>-0.34227039361096562</v>
      </c>
      <c r="AR667" t="str">
        <f t="shared" si="135"/>
        <v/>
      </c>
      <c r="AS667" t="str">
        <f t="shared" si="136"/>
        <v/>
      </c>
      <c r="AT667">
        <v>-1.8228062738448543</v>
      </c>
      <c r="AU667">
        <v>-0.55817947617003494</v>
      </c>
      <c r="AV667" s="200" t="s">
        <v>4485</v>
      </c>
      <c r="AW667" s="35">
        <v>45155</v>
      </c>
      <c r="AX667" s="35">
        <v>45169</v>
      </c>
      <c r="AY667" s="36">
        <v>129.05000000000001</v>
      </c>
      <c r="BA667" s="81" cm="1">
        <f t="array" ref="BA667">INDEX($AW$466:$AW$918, ROWS($AW$466:$AW$918) - ROW() + ROW($AW$466))</f>
        <v>45071</v>
      </c>
      <c r="BB667" s="3" cm="1">
        <f t="array" ref="BB667">INDEX($AX$466:$AX$918, ROWS($AX$466:$AX$918) - ROW() + ROW($AX$466))</f>
        <v>45071</v>
      </c>
      <c r="BC667" s="78" cm="1">
        <f t="array" ref="BC667">INDEX($AY$466:$AY$918, ROWS($AY$466:$AY$918) - ROW() + ROW($AY$466))</f>
        <v>109.55</v>
      </c>
      <c r="BE667">
        <f t="shared" si="137"/>
        <v>0.82834790612056275</v>
      </c>
      <c r="BF667">
        <f t="shared" si="127"/>
        <v>4</v>
      </c>
      <c r="BG667">
        <f t="shared" si="157"/>
        <v>1.717734447539456</v>
      </c>
      <c r="BH667" t="str">
        <f t="shared" si="138"/>
        <v/>
      </c>
      <c r="BI667" t="str">
        <f t="shared" si="139"/>
        <v/>
      </c>
      <c r="BJ667">
        <v>0.46594533741946448</v>
      </c>
      <c r="BK667">
        <v>9.6585244267195572E-2</v>
      </c>
      <c r="BL667" s="200" t="s">
        <v>4485</v>
      </c>
      <c r="BM667" s="212">
        <v>45155</v>
      </c>
      <c r="BN667" s="49">
        <v>45169</v>
      </c>
      <c r="BO667" s="50">
        <v>1288.2</v>
      </c>
      <c r="BQ667" s="81" cm="1">
        <f t="array" ref="BQ667">INDEX($AW$466:$AW$918, ROWS($AW$466:$AW$918) - ROW() + ROW($AW$466))</f>
        <v>45071</v>
      </c>
      <c r="BR667" s="3" cm="1">
        <f t="array" ref="BR667">INDEX($AX$466:$AX$918, ROWS($AX$466:$AX$918) - ROW() + ROW($AX$466))</f>
        <v>45071</v>
      </c>
      <c r="BS667" s="78" cm="1">
        <f t="array" ref="BS667">INDEX($BO$466:$BO$918, ROWS($BO$466:$BO$918) - ROW() + ROW($BO$466))</f>
        <v>1173.2</v>
      </c>
      <c r="BU667">
        <f t="shared" si="146"/>
        <v>0.14511310285958562</v>
      </c>
      <c r="BV667">
        <f t="shared" si="140"/>
        <v>4</v>
      </c>
      <c r="BW667">
        <f t="shared" si="158"/>
        <v>1.5274111894768805</v>
      </c>
      <c r="BX667" t="str">
        <f t="shared" si="141"/>
        <v/>
      </c>
      <c r="BY667" t="str">
        <f t="shared" si="147"/>
        <v/>
      </c>
      <c r="BZ667">
        <v>-2.4080911863858929E-2</v>
      </c>
      <c r="CA667">
        <v>-1.7434521931208511</v>
      </c>
      <c r="CB667" s="200" t="s">
        <v>4485</v>
      </c>
      <c r="CC667" s="212">
        <v>45155</v>
      </c>
      <c r="CD667" s="49">
        <v>45169</v>
      </c>
      <c r="CE667" s="50">
        <v>1907.05</v>
      </c>
      <c r="CG667" s="81" cm="1">
        <f t="array" ref="CG667">INDEX($AW$466:$AW$918, ROWS($AW$466:$AW$918) - ROW() + ROW($AW$466))</f>
        <v>45071</v>
      </c>
      <c r="CH667" s="3" cm="1">
        <f t="array" ref="CH667">INDEX($AX$466:$AX$918, ROWS($AX$466:$AX$918) - ROW() + ROW($AX$466))</f>
        <v>45071</v>
      </c>
      <c r="CI667" s="78" cm="1">
        <f t="array" ref="CI667">INDEX($CE$466:$CE$918, ROWS($CE$466:$CE$918) - ROW() + ROW($CE$466))</f>
        <v>2147.35</v>
      </c>
      <c r="CK667">
        <f t="shared" si="153"/>
        <v>4.9971884702833442</v>
      </c>
      <c r="CL667">
        <f t="shared" si="142"/>
        <v>4</v>
      </c>
      <c r="CM667">
        <f t="shared" si="159"/>
        <v>4.0887057682985901</v>
      </c>
      <c r="CN667" t="str">
        <f t="shared" si="143"/>
        <v/>
      </c>
      <c r="CO667" t="str">
        <f t="shared" si="148"/>
        <v/>
      </c>
      <c r="CP667">
        <v>-0.39283622877219049</v>
      </c>
      <c r="CQ667">
        <v>-1.0399495782022603</v>
      </c>
      <c r="CR667" s="200" t="s">
        <v>4485</v>
      </c>
      <c r="CS667" s="212">
        <v>45155</v>
      </c>
      <c r="CT667" s="49">
        <v>45169</v>
      </c>
      <c r="CU667" s="53">
        <v>478.3</v>
      </c>
      <c r="CW667" s="81" cm="1">
        <f t="array" ref="CW667">INDEX($AW$466:$AW$918, ROWS($AW$466:$AW$918) - ROW() + ROW($AW$466))</f>
        <v>45071</v>
      </c>
      <c r="CX667" s="3" cm="1">
        <f t="array" ref="CX667">INDEX($AX$466:$AX$918, ROWS($AX$466:$AX$918) - ROW() + ROW($AX$466))</f>
        <v>45071</v>
      </c>
      <c r="CY667" s="78" cm="1">
        <f t="array" ref="CY667">INDEX($CU$466:$CU$918, ROWS($CU$466:$CU$918) - ROW() + ROW($CU$466))</f>
        <v>476.3</v>
      </c>
      <c r="DA667">
        <f t="shared" si="149"/>
        <v>2.254186346071275</v>
      </c>
      <c r="DB667">
        <f t="shared" si="144"/>
        <v>4</v>
      </c>
      <c r="DC667">
        <f t="shared" si="160"/>
        <v>3.386151508573914</v>
      </c>
      <c r="DD667" t="str">
        <f t="shared" si="122"/>
        <v/>
      </c>
      <c r="DE667" t="str">
        <f t="shared" si="123"/>
        <v/>
      </c>
      <c r="DF667">
        <v>2.5241675617615469</v>
      </c>
      <c r="DG667">
        <v>3.7612783998260708</v>
      </c>
      <c r="DH667" s="200" t="s">
        <v>4485</v>
      </c>
      <c r="DI667" s="212">
        <v>45155</v>
      </c>
      <c r="DJ667" s="49">
        <v>45169</v>
      </c>
      <c r="DK667" s="53">
        <v>358.8</v>
      </c>
      <c r="DM667" s="81" cm="1">
        <f t="array" ref="DM667">INDEX($AW$466:$AW$918, ROWS($AW$466:$AW$918) - ROW() + ROW($AW$466))</f>
        <v>45071</v>
      </c>
      <c r="DN667" s="3" cm="1">
        <f t="array" ref="DN667">INDEX($AX$466:$AX$918, ROWS($AX$466:$AX$918) - ROW() + ROW($AX$466))</f>
        <v>45071</v>
      </c>
      <c r="DO667" s="78" cm="1">
        <f t="array" ref="DO667">INDEX($DK$466:$DK$918, ROWS($DK$466:$DK$918) - ROW() + ROW($DK$466))</f>
        <v>362.9</v>
      </c>
      <c r="DQ667">
        <f t="shared" si="150"/>
        <v>4.135079255685107E-2</v>
      </c>
      <c r="DR667">
        <f t="shared" si="145"/>
        <v>4</v>
      </c>
      <c r="DS667">
        <f t="shared" si="161"/>
        <v>0.52631578947367796</v>
      </c>
      <c r="DT667" t="str">
        <f t="shared" si="151"/>
        <v/>
      </c>
      <c r="DU667" t="str">
        <f t="shared" si="152"/>
        <v/>
      </c>
      <c r="DV667">
        <v>-3.3562024847023753</v>
      </c>
      <c r="DW667">
        <v>-2.7611940298507376</v>
      </c>
      <c r="DX667" s="200" t="s">
        <v>4485</v>
      </c>
    </row>
    <row r="668" spans="1:128" ht="15.75" thickBot="1" x14ac:dyDescent="0.3">
      <c r="A668" s="42">
        <v>45154</v>
      </c>
      <c r="B668" s="35">
        <v>45169</v>
      </c>
      <c r="C668" s="36">
        <v>122.85</v>
      </c>
      <c r="E668" s="81" cm="1">
        <f t="array" ref="E668">INDEX($A$466:$A$918, ROWS($A$466:$A$918) - ROW() + ROW($A$466))</f>
        <v>45078</v>
      </c>
      <c r="F668" s="44" cm="1">
        <f t="array" ref="F668">INDEX($B$466:$B$918, ROWS($B$466:$B$918) - ROW() + ROW($B$466))</f>
        <v>45106</v>
      </c>
      <c r="G668" s="45" cm="1">
        <f t="array" ref="G668">INDEX($C$466:$C$918, ROWS($C$466:$C$918) - ROW() + ROW($C$466))</f>
        <v>124.45</v>
      </c>
      <c r="I668">
        <f t="shared" si="128"/>
        <v>-9.2930029154518845</v>
      </c>
      <c r="J668">
        <f t="shared" si="124"/>
        <v>4</v>
      </c>
      <c r="K668">
        <f t="shared" si="154"/>
        <v>-11.549395877754078</v>
      </c>
      <c r="L668">
        <f t="shared" si="129"/>
        <v>45106</v>
      </c>
      <c r="M668">
        <f t="shared" si="130"/>
        <v>0.28123744475692103</v>
      </c>
      <c r="N668">
        <v>-1.3184178985217783</v>
      </c>
      <c r="O668">
        <v>-10.149145143688607</v>
      </c>
      <c r="P668" s="200">
        <v>3.076923076923066</v>
      </c>
      <c r="Q668" s="35">
        <v>45154</v>
      </c>
      <c r="R668" s="35">
        <v>45169</v>
      </c>
      <c r="S668" s="37">
        <v>41361.699999999997</v>
      </c>
      <c r="U668" s="81" cm="1">
        <f t="array" ref="U668">INDEX($Q$466:$Q$918, ROWS($Q$466:$Q$918) - ROW() + ROW($Q$466))</f>
        <v>45078</v>
      </c>
      <c r="V668" s="3" cm="1">
        <f t="array" ref="V668">INDEX($R$466:$R$918, ROWS($R$466:$R$918) - ROW() + ROW($R$466))</f>
        <v>45106</v>
      </c>
      <c r="W668" s="78" cm="1">
        <f t="array" ref="W668">INDEX($S$466:$S$918, ROWS($S$466:$S$918) - ROW() + ROW($S$466))</f>
        <v>39272.949999999997</v>
      </c>
      <c r="Y668">
        <f t="shared" si="131"/>
        <v>-4.263687777290242</v>
      </c>
      <c r="Z668">
        <f t="shared" si="125"/>
        <v>4</v>
      </c>
      <c r="AA668">
        <f t="shared" si="155"/>
        <v>-5.7671589504876923</v>
      </c>
      <c r="AB668">
        <f t="shared" si="132"/>
        <v>45106</v>
      </c>
      <c r="AC668">
        <f t="shared" si="133"/>
        <v>-3.4603970417297458</v>
      </c>
      <c r="AD668">
        <v>0.92274404168594371</v>
      </c>
      <c r="AE668">
        <v>-4.8328398679498861</v>
      </c>
      <c r="AF668" s="200">
        <v>-3.7979017950116822</v>
      </c>
      <c r="AG668" s="35">
        <v>45154</v>
      </c>
      <c r="AH668" s="35">
        <v>45169</v>
      </c>
      <c r="AI668" s="36">
        <v>217.6</v>
      </c>
      <c r="AK668" s="81" cm="1">
        <f t="array" ref="AK668">INDEX($AG$466:$AG$918, ROWS($AG$466:$AG$918) - ROW() + ROW($AG$466))</f>
        <v>45078</v>
      </c>
      <c r="AL668" s="3" cm="1">
        <f t="array" ref="AL668">INDEX($AH$466:$AH$918, ROWS($AH$466:$AH$918) - ROW() + ROW($AH$466))</f>
        <v>45106</v>
      </c>
      <c r="AM668" s="78" cm="1">
        <f t="array" ref="AM668">INDEX($AI$466:$AI$918, ROWS($AI$466:$AI$918) - ROW() + ROW($AI$466))</f>
        <v>175.1</v>
      </c>
      <c r="AO668">
        <f t="shared" si="134"/>
        <v>0.22896393817973998</v>
      </c>
      <c r="AP668">
        <f t="shared" si="126"/>
        <v>4</v>
      </c>
      <c r="AQ668">
        <f t="shared" si="156"/>
        <v>1.1554015020219526</v>
      </c>
      <c r="AR668">
        <f t="shared" si="135"/>
        <v>45106</v>
      </c>
      <c r="AS668">
        <f t="shared" si="136"/>
        <v>5.9109080525413971</v>
      </c>
      <c r="AT668">
        <v>-0.21428571428572241</v>
      </c>
      <c r="AU668">
        <v>20.639032815198611</v>
      </c>
      <c r="AV668" s="200">
        <v>10.09305654974948</v>
      </c>
      <c r="AW668" s="35">
        <v>45154</v>
      </c>
      <c r="AX668" s="35">
        <v>45169</v>
      </c>
      <c r="AY668" s="36">
        <v>131.05000000000001</v>
      </c>
      <c r="BA668" s="81" cm="1">
        <f t="array" ref="BA668">INDEX($AW$466:$AW$918, ROWS($AW$466:$AW$918) - ROW() + ROW($AW$466))</f>
        <v>45078</v>
      </c>
      <c r="BB668" s="3" cm="1">
        <f t="array" ref="BB668">INDEX($AX$466:$AX$918, ROWS($AX$466:$AX$918) - ROW() + ROW($AX$466))</f>
        <v>45106</v>
      </c>
      <c r="BC668" s="78" cm="1">
        <f t="array" ref="BC668">INDEX($AY$466:$AY$918, ROWS($AY$466:$AY$918) - ROW() + ROW($AY$466))</f>
        <v>113.35</v>
      </c>
      <c r="BE668">
        <f t="shared" si="137"/>
        <v>3.4687357371063419</v>
      </c>
      <c r="BF668">
        <f t="shared" si="127"/>
        <v>4</v>
      </c>
      <c r="BG668">
        <f t="shared" si="157"/>
        <v>6.0336763330215044</v>
      </c>
      <c r="BH668">
        <f t="shared" si="138"/>
        <v>45106</v>
      </c>
      <c r="BI668">
        <f t="shared" si="139"/>
        <v>4.3670048522276073</v>
      </c>
      <c r="BJ668">
        <v>-1.0094132970220802</v>
      </c>
      <c r="BK668">
        <v>4.0900177420860988</v>
      </c>
      <c r="BL668" s="200">
        <v>11.731108519482071</v>
      </c>
      <c r="BM668" s="212">
        <v>45154</v>
      </c>
      <c r="BN668" s="49">
        <v>45169</v>
      </c>
      <c r="BO668" s="50">
        <v>1294.25</v>
      </c>
      <c r="BQ668" s="81" cm="1">
        <f t="array" ref="BQ668">INDEX($AW$466:$AW$918, ROWS($AW$466:$AW$918) - ROW() + ROW($AW$466))</f>
        <v>45078</v>
      </c>
      <c r="BR668" s="3" cm="1">
        <f t="array" ref="BR668">INDEX($AX$466:$AX$918, ROWS($AX$466:$AX$918) - ROW() + ROW($AX$466))</f>
        <v>45106</v>
      </c>
      <c r="BS668" s="78" cm="1">
        <f t="array" ref="BS668">INDEX($BO$466:$BO$918, ROWS($BO$466:$BO$918) - ROW() + ROW($BO$466))</f>
        <v>1215.5999999999999</v>
      </c>
      <c r="BU668">
        <f t="shared" si="146"/>
        <v>3.6140470508012155</v>
      </c>
      <c r="BV668">
        <f t="shared" si="140"/>
        <v>4</v>
      </c>
      <c r="BW668">
        <f t="shared" si="158"/>
        <v>5.4247430727201724</v>
      </c>
      <c r="BX668">
        <f t="shared" si="141"/>
        <v>45106</v>
      </c>
      <c r="BY668">
        <f t="shared" si="147"/>
        <v>5.857189865087209</v>
      </c>
      <c r="BZ668">
        <v>-1.2129713672745313</v>
      </c>
      <c r="CA668">
        <v>-3.8779606583701289</v>
      </c>
      <c r="CB668" s="200">
        <v>16.404944871366499</v>
      </c>
      <c r="CC668" s="212">
        <v>45154</v>
      </c>
      <c r="CD668" s="49">
        <v>45169</v>
      </c>
      <c r="CE668" s="50">
        <v>1910</v>
      </c>
      <c r="CG668" s="81" cm="1">
        <f t="array" ref="CG668">INDEX($AW$466:$AW$918, ROWS($AW$466:$AW$918) - ROW() + ROW($AW$466))</f>
        <v>45078</v>
      </c>
      <c r="CH668" s="3" cm="1">
        <f t="array" ref="CH668">INDEX($AX$466:$AX$918, ROWS($AX$466:$AX$918) - ROW() + ROW($AX$466))</f>
        <v>45106</v>
      </c>
      <c r="CI668" s="78" cm="1">
        <f t="array" ref="CI668">INDEX($CE$466:$CE$918, ROWS($CE$466:$CE$918) - ROW() + ROW($CE$466))</f>
        <v>2148.1999999999998</v>
      </c>
      <c r="CK668">
        <f t="shared" si="153"/>
        <v>3.9583672899150539E-2</v>
      </c>
      <c r="CL668">
        <f t="shared" si="142"/>
        <v>4</v>
      </c>
      <c r="CM668">
        <f t="shared" si="159"/>
        <v>3.1449560666442604</v>
      </c>
      <c r="CN668">
        <f t="shared" si="143"/>
        <v>45106</v>
      </c>
      <c r="CO668">
        <f t="shared" si="148"/>
        <v>2.9536356018992738</v>
      </c>
      <c r="CP668">
        <v>0.21362003802907026</v>
      </c>
      <c r="CQ668">
        <v>4.5734022487323278</v>
      </c>
      <c r="CR668" s="200">
        <v>1.4851253220894645</v>
      </c>
      <c r="CS668" s="212">
        <v>45154</v>
      </c>
      <c r="CT668" s="49">
        <v>45169</v>
      </c>
      <c r="CU668" s="53">
        <v>478.75</v>
      </c>
      <c r="CW668" s="81" cm="1">
        <f t="array" ref="CW668">INDEX($AW$466:$AW$918, ROWS($AW$466:$AW$918) - ROW() + ROW($AW$466))</f>
        <v>45078</v>
      </c>
      <c r="CX668" s="3" cm="1">
        <f t="array" ref="CX668">INDEX($AX$466:$AX$918, ROWS($AX$466:$AX$918) - ROW() + ROW($AX$466))</f>
        <v>45106</v>
      </c>
      <c r="CY668" s="78" cm="1">
        <f t="array" ref="CY668">INDEX($CU$466:$CU$918, ROWS($CU$466:$CU$918) - ROW() + ROW($CU$466))</f>
        <v>479.4</v>
      </c>
      <c r="DA668">
        <f t="shared" si="149"/>
        <v>0.65085030442997394</v>
      </c>
      <c r="DB668">
        <f t="shared" si="144"/>
        <v>4</v>
      </c>
      <c r="DC668">
        <f t="shared" si="160"/>
        <v>1.686286986955136</v>
      </c>
      <c r="DD668">
        <f t="shared" si="122"/>
        <v>45106</v>
      </c>
      <c r="DE668">
        <f t="shared" si="123"/>
        <v>0.77179808093450486</v>
      </c>
      <c r="DF668">
        <v>0.48431248683933703</v>
      </c>
      <c r="DG668">
        <v>-1.0476689366162674E-2</v>
      </c>
      <c r="DH668" s="200">
        <v>2.7975691533948188</v>
      </c>
      <c r="DI668" s="212">
        <v>45154</v>
      </c>
      <c r="DJ668" s="49">
        <v>45169</v>
      </c>
      <c r="DK668" s="53">
        <v>358.6</v>
      </c>
      <c r="DM668" s="81" cm="1">
        <f t="array" ref="DM668">INDEX($AW$466:$AW$918, ROWS($AW$466:$AW$918) - ROW() + ROW($AW$466))</f>
        <v>45078</v>
      </c>
      <c r="DN668" s="3" cm="1">
        <f t="array" ref="DN668">INDEX($AX$466:$AX$918, ROWS($AX$466:$AX$918) - ROW() + ROW($AX$466))</f>
        <v>45106</v>
      </c>
      <c r="DO668" s="78" cm="1">
        <f t="array" ref="DO668">INDEX($DK$466:$DK$918, ROWS($DK$466:$DK$918) - ROW() + ROW($DK$466))</f>
        <v>367.1</v>
      </c>
      <c r="DQ668">
        <f t="shared" si="150"/>
        <v>1.1573436208321977</v>
      </c>
      <c r="DR668">
        <f t="shared" si="145"/>
        <v>4</v>
      </c>
      <c r="DS668">
        <f t="shared" si="161"/>
        <v>1.7461197339246151</v>
      </c>
      <c r="DT668">
        <f t="shared" si="151"/>
        <v>45106</v>
      </c>
      <c r="DU668">
        <f t="shared" si="152"/>
        <v>-1.9885589757559274</v>
      </c>
      <c r="DV668">
        <v>-1.1661807580174928</v>
      </c>
      <c r="DW668">
        <v>-2.4366845740598704</v>
      </c>
      <c r="DX668" s="200">
        <v>-3.6578171091445455</v>
      </c>
    </row>
    <row r="669" spans="1:128" ht="15.75" thickBot="1" x14ac:dyDescent="0.3">
      <c r="A669" s="42">
        <v>45152</v>
      </c>
      <c r="B669" s="35">
        <v>45169</v>
      </c>
      <c r="C669" s="36">
        <v>121.75</v>
      </c>
      <c r="E669" s="81" cm="1">
        <f t="array" ref="E669">INDEX($A$466:$A$918, ROWS($A$466:$A$918) - ROW() + ROW($A$466))</f>
        <v>45079</v>
      </c>
      <c r="F669" s="44" cm="1">
        <f t="array" ref="F669">INDEX($B$466:$B$918, ROWS($B$466:$B$918) - ROW() + ROW($B$466))</f>
        <v>45106</v>
      </c>
      <c r="G669" s="45" cm="1">
        <f t="array" ref="G669">INDEX($C$466:$C$918, ROWS($C$466:$C$918) - ROW() + ROW($C$466))</f>
        <v>124.45</v>
      </c>
      <c r="I669">
        <f t="shared" si="128"/>
        <v>0</v>
      </c>
      <c r="J669">
        <f t="shared" si="124"/>
        <v>5</v>
      </c>
      <c r="K669" t="str">
        <f t="shared" si="154"/>
        <v/>
      </c>
      <c r="L669" t="str">
        <f t="shared" si="129"/>
        <v/>
      </c>
      <c r="M669" t="str">
        <f t="shared" si="130"/>
        <v/>
      </c>
      <c r="N669">
        <v>-4.0485829959511867E-2</v>
      </c>
      <c r="O669" t="s">
        <v>4485</v>
      </c>
      <c r="P669" s="200" t="s">
        <v>4485</v>
      </c>
      <c r="Q669" s="35">
        <v>45152</v>
      </c>
      <c r="R669" s="35">
        <v>45169</v>
      </c>
      <c r="S669" s="37">
        <v>41036.15</v>
      </c>
      <c r="U669" s="81" cm="1">
        <f t="array" ref="U669">INDEX($Q$466:$Q$918, ROWS($Q$466:$Q$918) - ROW() + ROW($Q$466))</f>
        <v>45079</v>
      </c>
      <c r="V669" s="3" cm="1">
        <f t="array" ref="V669">INDEX($R$466:$R$918, ROWS($R$466:$R$918) - ROW() + ROW($R$466))</f>
        <v>45106</v>
      </c>
      <c r="W669" s="78" cm="1">
        <f t="array" ref="W669">INDEX($S$466:$S$918, ROWS($S$466:$S$918) - ROW() + ROW($S$466))</f>
        <v>38728.35</v>
      </c>
      <c r="Y669">
        <f t="shared" si="131"/>
        <v>-1.3867050985474698</v>
      </c>
      <c r="Z669">
        <f t="shared" si="125"/>
        <v>5</v>
      </c>
      <c r="AA669" t="str">
        <f t="shared" si="155"/>
        <v/>
      </c>
      <c r="AB669" t="str">
        <f t="shared" si="132"/>
        <v/>
      </c>
      <c r="AC669" t="str">
        <f t="shared" si="133"/>
        <v/>
      </c>
      <c r="AD669">
        <v>-1.4440331736660035</v>
      </c>
      <c r="AE669" t="s">
        <v>4485</v>
      </c>
      <c r="AF669" s="200" t="s">
        <v>4485</v>
      </c>
      <c r="AG669" s="35">
        <v>45152</v>
      </c>
      <c r="AH669" s="35">
        <v>45169</v>
      </c>
      <c r="AI669" s="36">
        <v>213.8</v>
      </c>
      <c r="AK669" s="81" cm="1">
        <f t="array" ref="AK669">INDEX($AG$466:$AG$918, ROWS($AG$466:$AG$918) - ROW() + ROW($AG$466))</f>
        <v>45079</v>
      </c>
      <c r="AL669" s="3" cm="1">
        <f t="array" ref="AL669">INDEX($AH$466:$AH$918, ROWS($AH$466:$AH$918) - ROW() + ROW($AH$466))</f>
        <v>45106</v>
      </c>
      <c r="AM669" s="78" cm="1">
        <f t="array" ref="AM669">INDEX($AI$466:$AI$918, ROWS($AI$466:$AI$918) - ROW() + ROW($AI$466))</f>
        <v>175.55</v>
      </c>
      <c r="AO669">
        <f t="shared" si="134"/>
        <v>0.25699600228441866</v>
      </c>
      <c r="AP669">
        <f t="shared" si="126"/>
        <v>5</v>
      </c>
      <c r="AQ669" t="str">
        <f t="shared" si="156"/>
        <v/>
      </c>
      <c r="AR669" t="str">
        <f t="shared" si="135"/>
        <v/>
      </c>
      <c r="AS669" t="str">
        <f t="shared" si="136"/>
        <v/>
      </c>
      <c r="AT669">
        <v>5.0107372942018618</v>
      </c>
      <c r="AU669" t="s">
        <v>4485</v>
      </c>
      <c r="AV669" s="200" t="s">
        <v>4485</v>
      </c>
      <c r="AW669" s="35">
        <v>45152</v>
      </c>
      <c r="AX669" s="35">
        <v>45169</v>
      </c>
      <c r="AY669" s="36">
        <v>130.5</v>
      </c>
      <c r="BA669" s="81" cm="1">
        <f t="array" ref="BA669">INDEX($AW$466:$AW$918, ROWS($AW$466:$AW$918) - ROW() + ROW($AW$466))</f>
        <v>45079</v>
      </c>
      <c r="BB669" s="3" cm="1">
        <f t="array" ref="BB669">INDEX($AX$466:$AX$918, ROWS($AX$466:$AX$918) - ROW() + ROW($AX$466))</f>
        <v>45106</v>
      </c>
      <c r="BC669" s="78" cm="1">
        <f t="array" ref="BC669">INDEX($AY$466:$AY$918, ROWS($AY$466:$AY$918) - ROW() + ROW($AY$466))</f>
        <v>114.15</v>
      </c>
      <c r="BE669">
        <f t="shared" si="137"/>
        <v>0.70577856197619004</v>
      </c>
      <c r="BF669">
        <f t="shared" si="127"/>
        <v>5</v>
      </c>
      <c r="BG669" t="str">
        <f t="shared" si="157"/>
        <v/>
      </c>
      <c r="BH669" t="str">
        <f t="shared" si="138"/>
        <v/>
      </c>
      <c r="BI669" t="str">
        <f t="shared" si="139"/>
        <v/>
      </c>
      <c r="BJ669">
        <v>1.7942047187584103</v>
      </c>
      <c r="BK669" t="s">
        <v>4485</v>
      </c>
      <c r="BL669" s="200" t="s">
        <v>4485</v>
      </c>
      <c r="BM669" s="212">
        <v>45152</v>
      </c>
      <c r="BN669" s="49">
        <v>45169</v>
      </c>
      <c r="BO669" s="50">
        <v>1301.45</v>
      </c>
      <c r="BQ669" s="81" cm="1">
        <f t="array" ref="BQ669">INDEX($AW$466:$AW$918, ROWS($AW$466:$AW$918) - ROW() + ROW($AW$466))</f>
        <v>45079</v>
      </c>
      <c r="BR669" s="3" cm="1">
        <f t="array" ref="BR669">INDEX($AX$466:$AX$918, ROWS($AX$466:$AX$918) - ROW() + ROW($AX$466))</f>
        <v>45106</v>
      </c>
      <c r="BS669" s="78" cm="1">
        <f t="array" ref="BS669">INDEX($BO$466:$BO$918, ROWS($BO$466:$BO$918) - ROW() + ROW($BO$466))</f>
        <v>1211.55</v>
      </c>
      <c r="BU669">
        <f t="shared" si="146"/>
        <v>-0.33316880552813055</v>
      </c>
      <c r="BV669">
        <f t="shared" si="140"/>
        <v>5</v>
      </c>
      <c r="BW669" t="str">
        <f t="shared" si="158"/>
        <v/>
      </c>
      <c r="BX669" t="str">
        <f t="shared" si="141"/>
        <v/>
      </c>
      <c r="BY669" t="str">
        <f t="shared" si="147"/>
        <v/>
      </c>
      <c r="BZ669">
        <v>-0.7601069161376659</v>
      </c>
      <c r="CA669" t="s">
        <v>4485</v>
      </c>
      <c r="CB669" s="200" t="s">
        <v>4485</v>
      </c>
      <c r="CC669" s="212">
        <v>45152</v>
      </c>
      <c r="CD669" s="49">
        <v>45169</v>
      </c>
      <c r="CE669" s="50">
        <v>1914.9</v>
      </c>
      <c r="CG669" s="81" cm="1">
        <f t="array" ref="CG669">INDEX($AW$466:$AW$918, ROWS($AW$466:$AW$918) - ROW() + ROW($AW$466))</f>
        <v>45079</v>
      </c>
      <c r="CH669" s="3" cm="1">
        <f t="array" ref="CH669">INDEX($AX$466:$AX$918, ROWS($AX$466:$AX$918) - ROW() + ROW($AX$466))</f>
        <v>45106</v>
      </c>
      <c r="CI669" s="78" cm="1">
        <f t="array" ref="CI669">INDEX($CE$466:$CE$918, ROWS($CE$466:$CE$918) - ROW() + ROW($CE$466))</f>
        <v>2146.4499999999998</v>
      </c>
      <c r="CK669">
        <f t="shared" si="153"/>
        <v>-8.1463550879806348E-2</v>
      </c>
      <c r="CL669">
        <f t="shared" si="142"/>
        <v>5</v>
      </c>
      <c r="CM669" t="str">
        <f t="shared" si="159"/>
        <v/>
      </c>
      <c r="CN669" t="str">
        <f t="shared" si="143"/>
        <v/>
      </c>
      <c r="CO669" t="str">
        <f t="shared" si="148"/>
        <v/>
      </c>
      <c r="CP669">
        <v>0.22487702037948848</v>
      </c>
      <c r="CQ669" t="s">
        <v>4485</v>
      </c>
      <c r="CR669" s="200" t="s">
        <v>4485</v>
      </c>
      <c r="CS669" s="212">
        <v>45152</v>
      </c>
      <c r="CT669" s="49">
        <v>45169</v>
      </c>
      <c r="CU669" s="53">
        <v>472.95</v>
      </c>
      <c r="CW669" s="81" cm="1">
        <f t="array" ref="CW669">INDEX($AW$466:$AW$918, ROWS($AW$466:$AW$918) - ROW() + ROW($AW$466))</f>
        <v>45079</v>
      </c>
      <c r="CX669" s="3" cm="1">
        <f t="array" ref="CX669">INDEX($AX$466:$AX$918, ROWS($AX$466:$AX$918) - ROW() + ROW($AX$466))</f>
        <v>45106</v>
      </c>
      <c r="CY669" s="78" cm="1">
        <f t="array" ref="CY669">INDEX($CU$466:$CU$918, ROWS($CU$466:$CU$918) - ROW() + ROW($CU$466))</f>
        <v>491.75</v>
      </c>
      <c r="DA669">
        <f t="shared" si="149"/>
        <v>2.5761368377138139</v>
      </c>
      <c r="DB669">
        <f t="shared" si="144"/>
        <v>5</v>
      </c>
      <c r="DC669" t="str">
        <f t="shared" si="160"/>
        <v/>
      </c>
      <c r="DD669" t="str">
        <f t="shared" si="122"/>
        <v/>
      </c>
      <c r="DE669" t="str">
        <f t="shared" si="123"/>
        <v/>
      </c>
      <c r="DF669">
        <v>2.5356244761106503</v>
      </c>
      <c r="DG669" t="s">
        <v>4485</v>
      </c>
      <c r="DH669" s="200" t="s">
        <v>4485</v>
      </c>
      <c r="DI669" s="212">
        <v>45152</v>
      </c>
      <c r="DJ669" s="49">
        <v>45169</v>
      </c>
      <c r="DK669" s="53">
        <v>357.6</v>
      </c>
      <c r="DM669" s="81" cm="1">
        <f t="array" ref="DM669">INDEX($AW$466:$AW$918, ROWS($AW$466:$AW$918) - ROW() + ROW($AW$466))</f>
        <v>45079</v>
      </c>
      <c r="DN669" s="3" cm="1">
        <f t="array" ref="DN669">INDEX($AX$466:$AX$918, ROWS($AX$466:$AX$918) - ROW() + ROW($AX$466))</f>
        <v>45106</v>
      </c>
      <c r="DO669" s="78" cm="1">
        <f t="array" ref="DO669">INDEX($DK$466:$DK$918, ROWS($DK$466:$DK$918) - ROW() + ROW($DK$466))</f>
        <v>362.85</v>
      </c>
      <c r="DQ669">
        <f t="shared" si="150"/>
        <v>-1.1577226913647507</v>
      </c>
      <c r="DR669">
        <f t="shared" si="145"/>
        <v>5</v>
      </c>
      <c r="DS669" t="str">
        <f t="shared" si="161"/>
        <v/>
      </c>
      <c r="DT669" t="str">
        <f t="shared" si="151"/>
        <v/>
      </c>
      <c r="DU669" t="str">
        <f t="shared" si="152"/>
        <v/>
      </c>
      <c r="DV669">
        <v>-1.671583087512291</v>
      </c>
      <c r="DW669" t="s">
        <v>4485</v>
      </c>
      <c r="DX669" s="200" t="s">
        <v>4485</v>
      </c>
    </row>
    <row r="670" spans="1:128" ht="15.75" thickBot="1" x14ac:dyDescent="0.3">
      <c r="A670" s="42">
        <v>45149</v>
      </c>
      <c r="B670" s="35">
        <v>45169</v>
      </c>
      <c r="C670" s="36">
        <v>129.25</v>
      </c>
      <c r="E670" s="81" cm="1">
        <f t="array" ref="E670">INDEX($A$466:$A$918, ROWS($A$466:$A$918) - ROW() + ROW($A$466))</f>
        <v>45082</v>
      </c>
      <c r="F670" s="44" cm="1">
        <f t="array" ref="F670">INDEX($B$466:$B$918, ROWS($B$466:$B$918) - ROW() + ROW($B$466))</f>
        <v>45106</v>
      </c>
      <c r="G670" s="45" cm="1">
        <f t="array" ref="G670">INDEX($C$466:$C$918, ROWS($C$466:$C$918) - ROW() + ROW($C$466))</f>
        <v>126.25</v>
      </c>
      <c r="I670">
        <f t="shared" si="128"/>
        <v>1.4463640016070689</v>
      </c>
      <c r="J670">
        <f t="shared" si="124"/>
        <v>1</v>
      </c>
      <c r="K670" t="str">
        <f t="shared" si="154"/>
        <v/>
      </c>
      <c r="L670" t="str">
        <f t="shared" si="129"/>
        <v/>
      </c>
      <c r="M670" t="str">
        <f t="shared" si="130"/>
        <v/>
      </c>
      <c r="N670">
        <v>1.5390846496557242</v>
      </c>
      <c r="O670" t="s">
        <v>4485</v>
      </c>
      <c r="P670" s="200" t="s">
        <v>4485</v>
      </c>
      <c r="Q670" s="35">
        <v>45149</v>
      </c>
      <c r="R670" s="35">
        <v>45169</v>
      </c>
      <c r="S670" s="37">
        <v>40970.050000000003</v>
      </c>
      <c r="U670" s="81" cm="1">
        <f t="array" ref="U670">INDEX($Q$466:$Q$918, ROWS($Q$466:$Q$918) - ROW() + ROW($Q$466))</f>
        <v>45082</v>
      </c>
      <c r="V670" s="3" cm="1">
        <f t="array" ref="V670">INDEX($R$466:$R$918, ROWS($R$466:$R$918) - ROW() + ROW($R$466))</f>
        <v>45106</v>
      </c>
      <c r="W670" s="78" cm="1">
        <f t="array" ref="W670">INDEX($S$466:$S$918, ROWS($S$466:$S$918) - ROW() + ROW($S$466))</f>
        <v>39163.5</v>
      </c>
      <c r="Y670">
        <f t="shared" si="131"/>
        <v>1.1235955056179814</v>
      </c>
      <c r="Z670">
        <f t="shared" si="125"/>
        <v>1</v>
      </c>
      <c r="AA670" t="str">
        <f t="shared" si="155"/>
        <v/>
      </c>
      <c r="AB670" t="str">
        <f t="shared" si="132"/>
        <v/>
      </c>
      <c r="AC670" t="str">
        <f t="shared" si="133"/>
        <v/>
      </c>
      <c r="AD670">
        <v>0.79689693751482382</v>
      </c>
      <c r="AE670" t="s">
        <v>4485</v>
      </c>
      <c r="AF670" s="200" t="s">
        <v>4485</v>
      </c>
      <c r="AG670" s="35">
        <v>45149</v>
      </c>
      <c r="AH670" s="35">
        <v>45169</v>
      </c>
      <c r="AI670" s="36">
        <v>213.7</v>
      </c>
      <c r="AK670" s="81" cm="1">
        <f t="array" ref="AK670">INDEX($AG$466:$AG$918, ROWS($AG$466:$AG$918) - ROW() + ROW($AG$466))</f>
        <v>45082</v>
      </c>
      <c r="AL670" s="3" cm="1">
        <f t="array" ref="AL670">INDEX($AH$466:$AH$918, ROWS($AH$466:$AH$918) - ROW() + ROW($AH$466))</f>
        <v>45106</v>
      </c>
      <c r="AM670" s="78" cm="1">
        <f t="array" ref="AM670">INDEX($AI$466:$AI$918, ROWS($AI$466:$AI$918) - ROW() + ROW($AI$466))</f>
        <v>175.4</v>
      </c>
      <c r="AO670">
        <f t="shared" si="134"/>
        <v>-8.5445741953862522E-2</v>
      </c>
      <c r="AP670">
        <f t="shared" si="126"/>
        <v>1</v>
      </c>
      <c r="AQ670" t="str">
        <f t="shared" si="156"/>
        <v/>
      </c>
      <c r="AR670" t="str">
        <f t="shared" si="135"/>
        <v/>
      </c>
      <c r="AS670" t="str">
        <f t="shared" si="136"/>
        <v/>
      </c>
      <c r="AT670">
        <v>-5.8623040218132205</v>
      </c>
      <c r="AU670" t="s">
        <v>4485</v>
      </c>
      <c r="AV670" s="200" t="s">
        <v>4485</v>
      </c>
      <c r="AW670" s="35">
        <v>45149</v>
      </c>
      <c r="AX670" s="35">
        <v>45169</v>
      </c>
      <c r="AY670" s="36">
        <v>131.80000000000001</v>
      </c>
      <c r="BA670" s="81" cm="1">
        <f t="array" ref="BA670">INDEX($AW$466:$AW$918, ROWS($AW$466:$AW$918) - ROW() + ROW($AW$466))</f>
        <v>45082</v>
      </c>
      <c r="BB670" s="3" cm="1">
        <f t="array" ref="BB670">INDEX($AX$466:$AX$918, ROWS($AX$466:$AX$918) - ROW() + ROW($AX$466))</f>
        <v>45106</v>
      </c>
      <c r="BC670" s="78" cm="1">
        <f t="array" ref="BC670">INDEX($AY$466:$AY$918, ROWS($AY$466:$AY$918) - ROW() + ROW($AY$466))</f>
        <v>116.55</v>
      </c>
      <c r="BE670">
        <f t="shared" si="137"/>
        <v>2.1024967148488756</v>
      </c>
      <c r="BF670">
        <f t="shared" si="127"/>
        <v>1</v>
      </c>
      <c r="BG670" t="str">
        <f t="shared" si="157"/>
        <v/>
      </c>
      <c r="BH670" t="str">
        <f t="shared" si="138"/>
        <v/>
      </c>
      <c r="BI670" t="str">
        <f t="shared" si="139"/>
        <v/>
      </c>
      <c r="BJ670">
        <v>3.5545371757586444</v>
      </c>
      <c r="BK670" t="s">
        <v>4485</v>
      </c>
      <c r="BL670" s="200" t="s">
        <v>4485</v>
      </c>
      <c r="BM670" s="212">
        <v>45149</v>
      </c>
      <c r="BN670" s="49">
        <v>45169</v>
      </c>
      <c r="BO670" s="50">
        <v>1316.3</v>
      </c>
      <c r="BQ670" s="81" cm="1">
        <f t="array" ref="BQ670">INDEX($AW$466:$AW$918, ROWS($AW$466:$AW$918) - ROW() + ROW($AW$466))</f>
        <v>45082</v>
      </c>
      <c r="BR670" s="3" cm="1">
        <f t="array" ref="BR670">INDEX($AX$466:$AX$918, ROWS($AX$466:$AX$918) - ROW() + ROW($AX$466))</f>
        <v>45106</v>
      </c>
      <c r="BS670" s="78" cm="1">
        <f t="array" ref="BS670">INDEX($BO$466:$BO$918, ROWS($BO$466:$BO$918) - ROW() + ROW($BO$466))</f>
        <v>1220.1500000000001</v>
      </c>
      <c r="BU670">
        <f t="shared" si="146"/>
        <v>0.70983450951261906</v>
      </c>
      <c r="BV670">
        <f t="shared" si="140"/>
        <v>1</v>
      </c>
      <c r="BW670" t="str">
        <f t="shared" si="158"/>
        <v/>
      </c>
      <c r="BX670" t="str">
        <f t="shared" si="141"/>
        <v/>
      </c>
      <c r="BY670" t="str">
        <f t="shared" si="147"/>
        <v/>
      </c>
      <c r="BZ670">
        <v>0.9763487921892211</v>
      </c>
      <c r="CA670" t="s">
        <v>4485</v>
      </c>
      <c r="CB670" s="200" t="s">
        <v>4485</v>
      </c>
      <c r="CC670" s="212">
        <v>45149</v>
      </c>
      <c r="CD670" s="49">
        <v>45169</v>
      </c>
      <c r="CE670" s="50">
        <v>1996.85</v>
      </c>
      <c r="CG670" s="81" cm="1">
        <f t="array" ref="CG670">INDEX($AW$466:$AW$918, ROWS($AW$466:$AW$918) - ROW() + ROW($AW$466))</f>
        <v>45082</v>
      </c>
      <c r="CH670" s="3" cm="1">
        <f t="array" ref="CH670">INDEX($AX$466:$AX$918, ROWS($AX$466:$AX$918) - ROW() + ROW($AX$466))</f>
        <v>45106</v>
      </c>
      <c r="CI670" s="78" cm="1">
        <f t="array" ref="CI670">INDEX($CE$466:$CE$918, ROWS($CE$466:$CE$918) - ROW() + ROW($CE$466))</f>
        <v>2173.15</v>
      </c>
      <c r="CK670">
        <f t="shared" si="153"/>
        <v>1.2439143702392452</v>
      </c>
      <c r="CL670">
        <f t="shared" si="142"/>
        <v>1</v>
      </c>
      <c r="CM670" t="str">
        <f t="shared" si="159"/>
        <v/>
      </c>
      <c r="CN670" t="str">
        <f t="shared" si="143"/>
        <v/>
      </c>
      <c r="CO670" t="str">
        <f t="shared" si="148"/>
        <v/>
      </c>
      <c r="CP670">
        <v>1.6360491749633478E-2</v>
      </c>
      <c r="CQ670" t="s">
        <v>4485</v>
      </c>
      <c r="CR670" s="200" t="s">
        <v>4485</v>
      </c>
      <c r="CS670" s="212">
        <v>45149</v>
      </c>
      <c r="CT670" s="49">
        <v>45169</v>
      </c>
      <c r="CU670" s="53">
        <v>484.35</v>
      </c>
      <c r="CW670" s="81" cm="1">
        <f t="array" ref="CW670">INDEX($AW$466:$AW$918, ROWS($AW$466:$AW$918) - ROW() + ROW($AW$466))</f>
        <v>45082</v>
      </c>
      <c r="CX670" s="3" cm="1">
        <f t="array" ref="CX670">INDEX($AX$466:$AX$918, ROWS($AX$466:$AX$918) - ROW() + ROW($AX$466))</f>
        <v>45106</v>
      </c>
      <c r="CY670" s="78" cm="1">
        <f t="array" ref="CY670">INDEX($CU$466:$CU$918, ROWS($CU$466:$CU$918) - ROW() + ROW($CU$466))</f>
        <v>491.2</v>
      </c>
      <c r="DA670">
        <f t="shared" si="149"/>
        <v>-0.11184544992374405</v>
      </c>
      <c r="DB670">
        <f t="shared" si="144"/>
        <v>1</v>
      </c>
      <c r="DC670" t="str">
        <f t="shared" si="160"/>
        <v/>
      </c>
      <c r="DD670" t="str">
        <f t="shared" si="122"/>
        <v/>
      </c>
      <c r="DE670" t="str">
        <f t="shared" si="123"/>
        <v/>
      </c>
      <c r="DF670">
        <v>-1.0218679746579066E-2</v>
      </c>
      <c r="DG670" t="s">
        <v>4485</v>
      </c>
      <c r="DH670" s="200" t="s">
        <v>4485</v>
      </c>
      <c r="DI670" s="212">
        <v>45149</v>
      </c>
      <c r="DJ670" s="49">
        <v>45169</v>
      </c>
      <c r="DK670" s="53">
        <v>358.5</v>
      </c>
      <c r="DM670" s="81" cm="1">
        <f t="array" ref="DM670">INDEX($AW$466:$AW$918, ROWS($AW$466:$AW$918) - ROW() + ROW($AW$466))</f>
        <v>45082</v>
      </c>
      <c r="DN670" s="3" cm="1">
        <f t="array" ref="DN670">INDEX($AX$466:$AX$918, ROWS($AX$466:$AX$918) - ROW() + ROW($AX$466))</f>
        <v>45106</v>
      </c>
      <c r="DO670" s="78" cm="1">
        <f t="array" ref="DO670">INDEX($DK$466:$DK$918, ROWS($DK$466:$DK$918) - ROW() + ROW($DK$466))</f>
        <v>359.5</v>
      </c>
      <c r="DQ670">
        <f t="shared" si="150"/>
        <v>-0.92324652060080548</v>
      </c>
      <c r="DR670">
        <f t="shared" si="145"/>
        <v>1</v>
      </c>
      <c r="DS670" t="str">
        <f t="shared" si="161"/>
        <v/>
      </c>
      <c r="DT670" t="str">
        <f t="shared" si="151"/>
        <v/>
      </c>
      <c r="DU670" t="str">
        <f t="shared" si="152"/>
        <v/>
      </c>
      <c r="DV670">
        <v>1.5799999999999952</v>
      </c>
      <c r="DW670" t="s">
        <v>4485</v>
      </c>
      <c r="DX670" s="200" t="s">
        <v>4485</v>
      </c>
    </row>
    <row r="671" spans="1:128" ht="15.75" thickBot="1" x14ac:dyDescent="0.3">
      <c r="A671" s="42">
        <v>45148</v>
      </c>
      <c r="B671" s="35">
        <v>45169</v>
      </c>
      <c r="C671" s="36">
        <v>132.19999999999999</v>
      </c>
      <c r="E671" s="81" cm="1">
        <f t="array" ref="E671">INDEX($A$466:$A$918, ROWS($A$466:$A$918) - ROW() + ROW($A$466))</f>
        <v>45083</v>
      </c>
      <c r="F671" s="44" cm="1">
        <f t="array" ref="F671">INDEX($B$466:$B$918, ROWS($B$466:$B$918) - ROW() + ROW($B$466))</f>
        <v>45106</v>
      </c>
      <c r="G671" s="45" cm="1">
        <f t="array" ref="G671">INDEX($C$466:$C$918, ROWS($C$466:$C$918) - ROW() + ROW($C$466))</f>
        <v>125.75</v>
      </c>
      <c r="I671">
        <f t="shared" si="128"/>
        <v>-0.39603960396039606</v>
      </c>
      <c r="J671">
        <f t="shared" si="124"/>
        <v>2</v>
      </c>
      <c r="K671" t="str">
        <f t="shared" si="154"/>
        <v/>
      </c>
      <c r="L671" t="str">
        <f t="shared" si="129"/>
        <v/>
      </c>
      <c r="M671" t="str">
        <f t="shared" si="130"/>
        <v/>
      </c>
      <c r="N671">
        <v>-3.9888312724369497E-2</v>
      </c>
      <c r="O671" t="s">
        <v>4485</v>
      </c>
      <c r="P671" s="200" t="s">
        <v>4485</v>
      </c>
      <c r="Q671" s="35">
        <v>45148</v>
      </c>
      <c r="R671" s="35">
        <v>45169</v>
      </c>
      <c r="S671" s="37">
        <v>40152.449999999997</v>
      </c>
      <c r="U671" s="81" cm="1">
        <f t="array" ref="U671">INDEX($Q$466:$Q$918, ROWS($Q$466:$Q$918) - ROW() + ROW($Q$466))</f>
        <v>45083</v>
      </c>
      <c r="V671" s="3" cm="1">
        <f t="array" ref="V671">INDEX($R$466:$R$918, ROWS($R$466:$R$918) - ROW() + ROW($R$466))</f>
        <v>45106</v>
      </c>
      <c r="W671" s="78" cm="1">
        <f t="array" ref="W671">INDEX($S$466:$S$918, ROWS($S$466:$S$918) - ROW() + ROW($S$466))</f>
        <v>39051.15</v>
      </c>
      <c r="Y671">
        <f t="shared" si="131"/>
        <v>-0.28687425791872168</v>
      </c>
      <c r="Z671">
        <f t="shared" si="125"/>
        <v>2</v>
      </c>
      <c r="AA671" t="str">
        <f t="shared" si="155"/>
        <v/>
      </c>
      <c r="AB671" t="str">
        <f t="shared" si="132"/>
        <v/>
      </c>
      <c r="AC671" t="str">
        <f t="shared" si="133"/>
        <v/>
      </c>
      <c r="AD671">
        <v>-0.2102856025743588</v>
      </c>
      <c r="AE671" t="s">
        <v>4485</v>
      </c>
      <c r="AF671" s="200" t="s">
        <v>4485</v>
      </c>
      <c r="AG671" s="35">
        <v>45148</v>
      </c>
      <c r="AH671" s="35">
        <v>45169</v>
      </c>
      <c r="AI671" s="36">
        <v>215.1</v>
      </c>
      <c r="AK671" s="81" cm="1">
        <f t="array" ref="AK671">INDEX($AG$466:$AG$918, ROWS($AG$466:$AG$918) - ROW() + ROW($AG$466))</f>
        <v>45083</v>
      </c>
      <c r="AL671" s="3" cm="1">
        <f t="array" ref="AL671">INDEX($AH$466:$AH$918, ROWS($AH$466:$AH$918) - ROW() + ROW($AH$466))</f>
        <v>45106</v>
      </c>
      <c r="AM671" s="78" cm="1">
        <f t="array" ref="AM671">INDEX($AI$466:$AI$918, ROWS($AI$466:$AI$918) - ROW() + ROW($AI$466))</f>
        <v>176.25</v>
      </c>
      <c r="AO671">
        <f t="shared" si="134"/>
        <v>0.48460661345495681</v>
      </c>
      <c r="AP671">
        <f t="shared" si="126"/>
        <v>2</v>
      </c>
      <c r="AQ671" t="str">
        <f t="shared" si="156"/>
        <v/>
      </c>
      <c r="AR671" t="str">
        <f t="shared" si="135"/>
        <v/>
      </c>
      <c r="AS671" t="str">
        <f t="shared" si="136"/>
        <v/>
      </c>
      <c r="AT671">
        <v>0.18102824040550325</v>
      </c>
      <c r="AU671" t="s">
        <v>4485</v>
      </c>
      <c r="AV671" s="200" t="s">
        <v>4485</v>
      </c>
      <c r="AW671" s="35">
        <v>45148</v>
      </c>
      <c r="AX671" s="35">
        <v>45169</v>
      </c>
      <c r="AY671" s="36">
        <v>129.44999999999999</v>
      </c>
      <c r="BA671" s="81" cm="1">
        <f t="array" ref="BA671">INDEX($AW$466:$AW$918, ROWS($AW$466:$AW$918) - ROW() + ROW($AW$466))</f>
        <v>45083</v>
      </c>
      <c r="BB671" s="3" cm="1">
        <f t="array" ref="BB671">INDEX($AX$466:$AX$918, ROWS($AX$466:$AX$918) - ROW() + ROW($AX$466))</f>
        <v>45106</v>
      </c>
      <c r="BC671" s="78" cm="1">
        <f t="array" ref="BC671">INDEX($AY$466:$AY$918, ROWS($AY$466:$AY$918) - ROW() + ROW($AY$466))</f>
        <v>118.55</v>
      </c>
      <c r="BE671">
        <f t="shared" si="137"/>
        <v>1.7160017160017158</v>
      </c>
      <c r="BF671">
        <f t="shared" si="127"/>
        <v>2</v>
      </c>
      <c r="BG671" t="str">
        <f t="shared" si="157"/>
        <v/>
      </c>
      <c r="BH671" t="str">
        <f t="shared" si="138"/>
        <v/>
      </c>
      <c r="BI671" t="str">
        <f t="shared" si="139"/>
        <v/>
      </c>
      <c r="BJ671">
        <v>1.8581033162179799</v>
      </c>
      <c r="BK671" t="s">
        <v>4485</v>
      </c>
      <c r="BL671" s="200" t="s">
        <v>4485</v>
      </c>
      <c r="BM671" s="212">
        <v>45148</v>
      </c>
      <c r="BN671" s="49">
        <v>45169</v>
      </c>
      <c r="BO671" s="50">
        <v>1341.85</v>
      </c>
      <c r="BQ671" s="81" cm="1">
        <f t="array" ref="BQ671">INDEX($AW$466:$AW$918, ROWS($AW$466:$AW$918) - ROW() + ROW($AW$466))</f>
        <v>45083</v>
      </c>
      <c r="BR671" s="3" cm="1">
        <f t="array" ref="BR671">INDEX($AX$466:$AX$918, ROWS($AX$466:$AX$918) - ROW() + ROW($AX$466))</f>
        <v>45106</v>
      </c>
      <c r="BS671" s="78" cm="1">
        <f t="array" ref="BS671">INDEX($BO$466:$BO$918, ROWS($BO$466:$BO$918) - ROW() + ROW($BO$466))</f>
        <v>1226.75</v>
      </c>
      <c r="BU671">
        <f t="shared" si="146"/>
        <v>0.54091710035650609</v>
      </c>
      <c r="BV671">
        <f t="shared" si="140"/>
        <v>2</v>
      </c>
      <c r="BW671" t="str">
        <f t="shared" si="158"/>
        <v/>
      </c>
      <c r="BX671" t="str">
        <f t="shared" si="141"/>
        <v/>
      </c>
      <c r="BY671" t="str">
        <f t="shared" si="147"/>
        <v/>
      </c>
      <c r="BZ671">
        <v>4.0343419188130252</v>
      </c>
      <c r="CA671" t="s">
        <v>4485</v>
      </c>
      <c r="CB671" s="200" t="s">
        <v>4485</v>
      </c>
      <c r="CC671" s="212">
        <v>45148</v>
      </c>
      <c r="CD671" s="49">
        <v>45169</v>
      </c>
      <c r="CE671" s="50">
        <v>2005.8</v>
      </c>
      <c r="CG671" s="81" cm="1">
        <f t="array" ref="CG671">INDEX($AW$466:$AW$918, ROWS($AW$466:$AW$918) - ROW() + ROW($AW$466))</f>
        <v>45083</v>
      </c>
      <c r="CH671" s="3" cm="1">
        <f t="array" ref="CH671">INDEX($AX$466:$AX$918, ROWS($AX$466:$AX$918) - ROW() + ROW($AX$466))</f>
        <v>45106</v>
      </c>
      <c r="CI671" s="78" cm="1">
        <f t="array" ref="CI671">INDEX($CE$466:$CE$918, ROWS($CE$466:$CE$918) - ROW() + ROW($CE$466))</f>
        <v>2178.8000000000002</v>
      </c>
      <c r="CK671">
        <f t="shared" si="153"/>
        <v>0.25999125693118702</v>
      </c>
      <c r="CL671">
        <f t="shared" si="142"/>
        <v>2</v>
      </c>
      <c r="CM671" t="str">
        <f t="shared" si="159"/>
        <v/>
      </c>
      <c r="CN671" t="str">
        <f t="shared" si="143"/>
        <v/>
      </c>
      <c r="CO671" t="str">
        <f t="shared" si="148"/>
        <v/>
      </c>
      <c r="CP671">
        <v>0.9487533007734783</v>
      </c>
      <c r="CQ671" t="s">
        <v>4485</v>
      </c>
      <c r="CR671" s="200" t="s">
        <v>4485</v>
      </c>
      <c r="CS671" s="212">
        <v>45148</v>
      </c>
      <c r="CT671" s="49">
        <v>45169</v>
      </c>
      <c r="CU671" s="53">
        <v>493.45</v>
      </c>
      <c r="CW671" s="81" cm="1">
        <f t="array" ref="CW671">INDEX($AW$466:$AW$918, ROWS($AW$466:$AW$918) - ROW() + ROW($AW$466))</f>
        <v>45083</v>
      </c>
      <c r="CX671" s="3" cm="1">
        <f t="array" ref="CX671">INDEX($AX$466:$AX$918, ROWS($AX$466:$AX$918) - ROW() + ROW($AX$466))</f>
        <v>45106</v>
      </c>
      <c r="CY671" s="78" cm="1">
        <f t="array" ref="CY671">INDEX($CU$466:$CU$918, ROWS($CU$466:$CU$918) - ROW() + ROW($CU$466))</f>
        <v>496.7</v>
      </c>
      <c r="DA671">
        <f t="shared" si="149"/>
        <v>1.1197068403908794</v>
      </c>
      <c r="DB671">
        <f t="shared" si="144"/>
        <v>2</v>
      </c>
      <c r="DC671" t="str">
        <f t="shared" si="160"/>
        <v/>
      </c>
      <c r="DD671" t="str">
        <f t="shared" si="122"/>
        <v/>
      </c>
      <c r="DE671" t="str">
        <f t="shared" si="123"/>
        <v/>
      </c>
      <c r="DF671">
        <v>1.1037301992846147</v>
      </c>
      <c r="DG671" t="s">
        <v>4485</v>
      </c>
      <c r="DH671" s="200" t="s">
        <v>4485</v>
      </c>
      <c r="DI671" s="212">
        <v>45148</v>
      </c>
      <c r="DJ671" s="49">
        <v>45169</v>
      </c>
      <c r="DK671" s="53">
        <v>360.3</v>
      </c>
      <c r="DM671" s="81" cm="1">
        <f t="array" ref="DM671">INDEX($AW$466:$AW$918, ROWS($AW$466:$AW$918) - ROW() + ROW($AW$466))</f>
        <v>45083</v>
      </c>
      <c r="DN671" s="3" cm="1">
        <f t="array" ref="DN671">INDEX($AX$466:$AX$918, ROWS($AX$466:$AX$918) - ROW() + ROW($AX$466))</f>
        <v>45106</v>
      </c>
      <c r="DO671" s="78" cm="1">
        <f t="array" ref="DO671">INDEX($DK$466:$DK$918, ROWS($DK$466:$DK$918) - ROW() + ROW($DK$466))</f>
        <v>358.55</v>
      </c>
      <c r="DQ671">
        <f t="shared" si="150"/>
        <v>-0.26425591098747947</v>
      </c>
      <c r="DR671">
        <f t="shared" si="145"/>
        <v>2</v>
      </c>
      <c r="DS671" t="str">
        <f t="shared" si="161"/>
        <v/>
      </c>
      <c r="DT671" t="str">
        <f t="shared" si="151"/>
        <v/>
      </c>
      <c r="DU671" t="str">
        <f t="shared" si="152"/>
        <v/>
      </c>
      <c r="DV671">
        <v>7.8755660563109689E-2</v>
      </c>
      <c r="DW671" t="s">
        <v>4485</v>
      </c>
      <c r="DX671" s="200" t="s">
        <v>4485</v>
      </c>
    </row>
    <row r="672" spans="1:128" ht="15.75" thickBot="1" x14ac:dyDescent="0.3">
      <c r="A672" s="42">
        <v>45147</v>
      </c>
      <c r="B672" s="35">
        <v>45169</v>
      </c>
      <c r="C672" s="36">
        <v>133.6</v>
      </c>
      <c r="E672" s="81" cm="1">
        <f t="array" ref="E672">INDEX($A$466:$A$918, ROWS($A$466:$A$918) - ROW() + ROW($A$466))</f>
        <v>45084</v>
      </c>
      <c r="F672" s="44" cm="1">
        <f t="array" ref="F672">INDEX($B$466:$B$918, ROWS($B$466:$B$918) - ROW() + ROW($B$466))</f>
        <v>45106</v>
      </c>
      <c r="G672" s="45" cm="1">
        <f t="array" ref="G672">INDEX($C$466:$C$918, ROWS($C$466:$C$918) - ROW() + ROW($C$466))</f>
        <v>126.25</v>
      </c>
      <c r="I672">
        <f t="shared" si="128"/>
        <v>0.39761431411530812</v>
      </c>
      <c r="J672">
        <f t="shared" si="124"/>
        <v>3</v>
      </c>
      <c r="K672" t="str">
        <f t="shared" si="154"/>
        <v/>
      </c>
      <c r="L672" t="str">
        <f t="shared" si="129"/>
        <v/>
      </c>
      <c r="M672" t="str">
        <f t="shared" si="130"/>
        <v/>
      </c>
      <c r="N672">
        <v>0.35913806863527764</v>
      </c>
      <c r="O672" t="s">
        <v>4485</v>
      </c>
      <c r="P672" s="200" t="s">
        <v>4485</v>
      </c>
      <c r="Q672" s="35">
        <v>45147</v>
      </c>
      <c r="R672" s="35">
        <v>45169</v>
      </c>
      <c r="S672" s="37">
        <v>39106.400000000001</v>
      </c>
      <c r="U672" s="81" cm="1">
        <f t="array" ref="U672">INDEX($Q$466:$Q$918, ROWS($Q$466:$Q$918) - ROW() + ROW($Q$466))</f>
        <v>45084</v>
      </c>
      <c r="V672" s="3" cm="1">
        <f t="array" ref="V672">INDEX($R$466:$R$918, ROWS($R$466:$R$918) - ROW() + ROW($R$466))</f>
        <v>45106</v>
      </c>
      <c r="W672" s="78" cm="1">
        <f t="array" ref="W672">INDEX($S$466:$S$918, ROWS($S$466:$S$918) - ROW() + ROW($S$466))</f>
        <v>39543.25</v>
      </c>
      <c r="Y672">
        <f t="shared" si="131"/>
        <v>1.2601421469022001</v>
      </c>
      <c r="Z672">
        <f t="shared" si="125"/>
        <v>3</v>
      </c>
      <c r="AA672" t="str">
        <f t="shared" si="155"/>
        <v/>
      </c>
      <c r="AB672" t="str">
        <f t="shared" si="132"/>
        <v/>
      </c>
      <c r="AC672" t="str">
        <f t="shared" si="133"/>
        <v/>
      </c>
      <c r="AD672">
        <v>1.2344708388808088</v>
      </c>
      <c r="AE672" t="s">
        <v>4485</v>
      </c>
      <c r="AF672" s="200" t="s">
        <v>4485</v>
      </c>
      <c r="AG672" s="35">
        <v>45147</v>
      </c>
      <c r="AH672" s="35">
        <v>45169</v>
      </c>
      <c r="AI672" s="36">
        <v>216.95</v>
      </c>
      <c r="AK672" s="81" cm="1">
        <f t="array" ref="AK672">INDEX($AG$466:$AG$918, ROWS($AG$466:$AG$918) - ROW() + ROW($AG$466))</f>
        <v>45084</v>
      </c>
      <c r="AL672" s="3" cm="1">
        <f t="array" ref="AL672">INDEX($AH$466:$AH$918, ROWS($AH$466:$AH$918) - ROW() + ROW($AH$466))</f>
        <v>45106</v>
      </c>
      <c r="AM672" s="78" cm="1">
        <f t="array" ref="AM672">INDEX($AI$466:$AI$918, ROWS($AI$466:$AI$918) - ROW() + ROW($AI$466))</f>
        <v>178.3</v>
      </c>
      <c r="AO672">
        <f t="shared" si="134"/>
        <v>1.1631205673758929</v>
      </c>
      <c r="AP672">
        <f t="shared" si="126"/>
        <v>3</v>
      </c>
      <c r="AQ672" t="str">
        <f t="shared" si="156"/>
        <v/>
      </c>
      <c r="AR672" t="str">
        <f t="shared" si="135"/>
        <v/>
      </c>
      <c r="AS672" t="str">
        <f t="shared" si="136"/>
        <v/>
      </c>
      <c r="AT672">
        <v>3.7947235272858695</v>
      </c>
      <c r="AU672" t="s">
        <v>4485</v>
      </c>
      <c r="AV672" s="200" t="s">
        <v>4485</v>
      </c>
      <c r="AW672" s="35">
        <v>45147</v>
      </c>
      <c r="AX672" s="35">
        <v>45169</v>
      </c>
      <c r="AY672" s="36">
        <v>131.94999999999999</v>
      </c>
      <c r="BA672" s="81" cm="1">
        <f t="array" ref="BA672">INDEX($AW$466:$AW$918, ROWS($AW$466:$AW$918) - ROW() + ROW($AW$466))</f>
        <v>45084</v>
      </c>
      <c r="BB672" s="3" cm="1">
        <f t="array" ref="BB672">INDEX($AX$466:$AX$918, ROWS($AX$466:$AX$918) - ROW() + ROW($AX$466))</f>
        <v>45106</v>
      </c>
      <c r="BC672" s="78" cm="1">
        <f t="array" ref="BC672">INDEX($AY$466:$AY$918, ROWS($AY$466:$AY$918) - ROW() + ROW($AY$466))</f>
        <v>118.6</v>
      </c>
      <c r="BE672">
        <f t="shared" si="137"/>
        <v>4.2176296921127926E-2</v>
      </c>
      <c r="BF672">
        <f t="shared" si="127"/>
        <v>3</v>
      </c>
      <c r="BG672" t="str">
        <f t="shared" si="157"/>
        <v/>
      </c>
      <c r="BH672" t="str">
        <f t="shared" si="138"/>
        <v/>
      </c>
      <c r="BI672" t="str">
        <f t="shared" si="139"/>
        <v/>
      </c>
      <c r="BJ672">
        <v>-0.64613156575502195</v>
      </c>
      <c r="BK672" t="s">
        <v>4485</v>
      </c>
      <c r="BL672" s="200" t="s">
        <v>4485</v>
      </c>
      <c r="BM672" s="212">
        <v>45147</v>
      </c>
      <c r="BN672" s="49">
        <v>45169</v>
      </c>
      <c r="BO672" s="50">
        <v>1354.25</v>
      </c>
      <c r="BQ672" s="81" cm="1">
        <f t="array" ref="BQ672">INDEX($AW$466:$AW$918, ROWS($AW$466:$AW$918) - ROW() + ROW($AW$466))</f>
        <v>45084</v>
      </c>
      <c r="BR672" s="3" cm="1">
        <f t="array" ref="BR672">INDEX($AX$466:$AX$918, ROWS($AX$466:$AX$918) - ROW() + ROW($AX$466))</f>
        <v>45106</v>
      </c>
      <c r="BS672" s="78" cm="1">
        <f t="array" ref="BS672">INDEX($BO$466:$BO$918, ROWS($BO$466:$BO$918) - ROW() + ROW($BO$466))</f>
        <v>1247.55</v>
      </c>
      <c r="BU672">
        <f t="shared" si="146"/>
        <v>1.6955369879763564</v>
      </c>
      <c r="BV672">
        <f t="shared" si="140"/>
        <v>3</v>
      </c>
      <c r="BW672" t="str">
        <f t="shared" si="158"/>
        <v/>
      </c>
      <c r="BX672" t="str">
        <f t="shared" si="141"/>
        <v/>
      </c>
      <c r="BY672" t="str">
        <f t="shared" si="147"/>
        <v/>
      </c>
      <c r="BZ672">
        <v>3.1648105119782071</v>
      </c>
      <c r="CA672" t="s">
        <v>4485</v>
      </c>
      <c r="CB672" s="200" t="s">
        <v>4485</v>
      </c>
      <c r="CC672" s="212">
        <v>45147</v>
      </c>
      <c r="CD672" s="49">
        <v>45169</v>
      </c>
      <c r="CE672" s="50">
        <v>2018.25</v>
      </c>
      <c r="CG672" s="81" cm="1">
        <f t="array" ref="CG672">INDEX($AW$466:$AW$918, ROWS($AW$466:$AW$918) - ROW() + ROW($AW$466))</f>
        <v>45084</v>
      </c>
      <c r="CH672" s="3" cm="1">
        <f t="array" ref="CH672">INDEX($AX$466:$AX$918, ROWS($AX$466:$AX$918) - ROW() + ROW($AX$466))</f>
        <v>45106</v>
      </c>
      <c r="CI672" s="78" cm="1">
        <f t="array" ref="CI672">INDEX($CE$466:$CE$918, ROWS($CE$466:$CE$918) - ROW() + ROW($CE$466))</f>
        <v>2129.25</v>
      </c>
      <c r="CK672">
        <f t="shared" si="153"/>
        <v>-2.2741876262162739</v>
      </c>
      <c r="CL672">
        <f t="shared" si="142"/>
        <v>3</v>
      </c>
      <c r="CM672" t="str">
        <f t="shared" si="159"/>
        <v/>
      </c>
      <c r="CN672" t="str">
        <f t="shared" si="143"/>
        <v/>
      </c>
      <c r="CO672" t="str">
        <f t="shared" si="148"/>
        <v/>
      </c>
      <c r="CP672">
        <v>0.33797078636080385</v>
      </c>
      <c r="CQ672" t="s">
        <v>4485</v>
      </c>
      <c r="CR672" s="200" t="s">
        <v>4485</v>
      </c>
      <c r="CS672" s="212">
        <v>45147</v>
      </c>
      <c r="CT672" s="49">
        <v>45169</v>
      </c>
      <c r="CU672" s="53">
        <v>488.85</v>
      </c>
      <c r="CW672" s="81" cm="1">
        <f t="array" ref="CW672">INDEX($AW$466:$AW$918, ROWS($AW$466:$AW$918) - ROW() + ROW($AW$466))</f>
        <v>45084</v>
      </c>
      <c r="CX672" s="3" cm="1">
        <f t="array" ref="CX672">INDEX($AX$466:$AX$918, ROWS($AX$466:$AX$918) - ROW() + ROW($AX$466))</f>
        <v>45106</v>
      </c>
      <c r="CY672" s="78" cm="1">
        <f t="array" ref="CY672">INDEX($CU$466:$CU$918, ROWS($CU$466:$CU$918) - ROW() + ROW($CU$466))</f>
        <v>499</v>
      </c>
      <c r="DA672">
        <f t="shared" si="149"/>
        <v>0.46305617072679917</v>
      </c>
      <c r="DB672">
        <f t="shared" si="144"/>
        <v>3</v>
      </c>
      <c r="DC672" t="str">
        <f t="shared" si="160"/>
        <v/>
      </c>
      <c r="DD672" t="str">
        <f t="shared" si="122"/>
        <v/>
      </c>
      <c r="DE672" t="str">
        <f t="shared" si="123"/>
        <v/>
      </c>
      <c r="DF672">
        <v>0.21227130294147606</v>
      </c>
      <c r="DG672" t="s">
        <v>4485</v>
      </c>
      <c r="DH672" s="200" t="s">
        <v>4485</v>
      </c>
      <c r="DI672" s="212">
        <v>45147</v>
      </c>
      <c r="DJ672" s="49">
        <v>45169</v>
      </c>
      <c r="DK672" s="53">
        <v>358.85</v>
      </c>
      <c r="DM672" s="81" cm="1">
        <f t="array" ref="DM672">INDEX($AW$466:$AW$918, ROWS($AW$466:$AW$918) - ROW() + ROW($AW$466))</f>
        <v>45084</v>
      </c>
      <c r="DN672" s="3" cm="1">
        <f t="array" ref="DN672">INDEX($AX$466:$AX$918, ROWS($AX$466:$AX$918) - ROW() + ROW($AX$466))</f>
        <v>45106</v>
      </c>
      <c r="DO672" s="78" cm="1">
        <f t="array" ref="DO672">INDEX($DK$466:$DK$918, ROWS($DK$466:$DK$918) - ROW() + ROW($DK$466))</f>
        <v>370.6</v>
      </c>
      <c r="DQ672">
        <f t="shared" si="150"/>
        <v>3.3607586110723777</v>
      </c>
      <c r="DR672">
        <f t="shared" si="145"/>
        <v>3</v>
      </c>
      <c r="DS672" t="str">
        <f t="shared" si="161"/>
        <v/>
      </c>
      <c r="DT672" t="str">
        <f t="shared" si="151"/>
        <v/>
      </c>
      <c r="DU672" t="str">
        <f t="shared" si="152"/>
        <v/>
      </c>
      <c r="DV672">
        <v>-5.9020263623846422E-2</v>
      </c>
      <c r="DW672" t="s">
        <v>4485</v>
      </c>
      <c r="DX672" s="200" t="s">
        <v>4485</v>
      </c>
    </row>
    <row r="673" spans="1:128" ht="15.75" thickBot="1" x14ac:dyDescent="0.3">
      <c r="A673" s="42">
        <v>45146</v>
      </c>
      <c r="B673" s="35">
        <v>45169</v>
      </c>
      <c r="C673" s="36">
        <v>133.25</v>
      </c>
      <c r="E673" s="81" cm="1">
        <f t="array" ref="E673">INDEX($A$466:$A$918, ROWS($A$466:$A$918) - ROW() + ROW($A$466))</f>
        <v>45085</v>
      </c>
      <c r="F673" s="44" cm="1">
        <f t="array" ref="F673">INDEX($B$466:$B$918, ROWS($B$466:$B$918) - ROW() + ROW($B$466))</f>
        <v>45106</v>
      </c>
      <c r="G673" s="45" cm="1">
        <f t="array" ref="G673">INDEX($C$466:$C$918, ROWS($C$466:$C$918) - ROW() + ROW($C$466))</f>
        <v>125.7</v>
      </c>
      <c r="I673">
        <f t="shared" si="128"/>
        <v>-0.43564356435643342</v>
      </c>
      <c r="J673">
        <f t="shared" si="124"/>
        <v>4</v>
      </c>
      <c r="K673">
        <f t="shared" si="154"/>
        <v>1.004419445560466</v>
      </c>
      <c r="L673" t="str">
        <f t="shared" si="129"/>
        <v/>
      </c>
      <c r="M673" t="str">
        <f t="shared" si="130"/>
        <v/>
      </c>
      <c r="N673">
        <v>-0.19880715705765406</v>
      </c>
      <c r="O673">
        <v>1.6194331983805668</v>
      </c>
      <c r="P673" s="200" t="s">
        <v>4485</v>
      </c>
      <c r="Q673" s="35">
        <v>45146</v>
      </c>
      <c r="R673" s="35">
        <v>45169</v>
      </c>
      <c r="S673" s="37">
        <v>39378.25</v>
      </c>
      <c r="U673" s="81" cm="1">
        <f t="array" ref="U673">INDEX($Q$466:$Q$918, ROWS($Q$466:$Q$918) - ROW() + ROW($Q$466))</f>
        <v>45085</v>
      </c>
      <c r="V673" s="3" cm="1">
        <f t="array" ref="V673">INDEX($R$466:$R$918, ROWS($R$466:$R$918) - ROW() + ROW($R$466))</f>
        <v>45106</v>
      </c>
      <c r="W673" s="78" cm="1">
        <f t="array" ref="W673">INDEX($S$466:$S$918, ROWS($S$466:$S$918) - ROW() + ROW($S$466))</f>
        <v>39132.449999999997</v>
      </c>
      <c r="Y673">
        <f t="shared" si="131"/>
        <v>-1.0388625113009247</v>
      </c>
      <c r="Z673">
        <f t="shared" si="125"/>
        <v>4</v>
      </c>
      <c r="AA673">
        <f t="shared" si="155"/>
        <v>-0.35775260070863024</v>
      </c>
      <c r="AB673" t="str">
        <f t="shared" si="132"/>
        <v/>
      </c>
      <c r="AC673" t="str">
        <f t="shared" si="133"/>
        <v/>
      </c>
      <c r="AD673">
        <v>-0.68367841906049598</v>
      </c>
      <c r="AE673">
        <v>-0.32989680184087666</v>
      </c>
      <c r="AF673" s="200" t="s">
        <v>4485</v>
      </c>
      <c r="AG673" s="35">
        <v>45146</v>
      </c>
      <c r="AH673" s="35">
        <v>45169</v>
      </c>
      <c r="AI673" s="36">
        <v>215.75</v>
      </c>
      <c r="AK673" s="81" cm="1">
        <f t="array" ref="AK673">INDEX($AG$466:$AG$918, ROWS($AG$466:$AG$918) - ROW() + ROW($AG$466))</f>
        <v>45085</v>
      </c>
      <c r="AL673" s="3" cm="1">
        <f t="array" ref="AL673">INDEX($AH$466:$AH$918, ROWS($AH$466:$AH$918) - ROW() + ROW($AH$466))</f>
        <v>45106</v>
      </c>
      <c r="AM673" s="78" cm="1">
        <f t="array" ref="AM673">INDEX($AI$466:$AI$918, ROWS($AI$466:$AI$918) - ROW() + ROW($AI$466))</f>
        <v>183.25</v>
      </c>
      <c r="AO673">
        <f t="shared" si="134"/>
        <v>2.7762198541783447</v>
      </c>
      <c r="AP673">
        <f t="shared" si="126"/>
        <v>4</v>
      </c>
      <c r="AQ673">
        <f t="shared" si="156"/>
        <v>4.654483152484298</v>
      </c>
      <c r="AR673" t="str">
        <f t="shared" si="135"/>
        <v/>
      </c>
      <c r="AS673" t="str">
        <f t="shared" si="136"/>
        <v/>
      </c>
      <c r="AT673">
        <v>3.7256267409470718</v>
      </c>
      <c r="AU673">
        <v>6.6213314244810304</v>
      </c>
      <c r="AV673" s="200" t="s">
        <v>4485</v>
      </c>
      <c r="AW673" s="35">
        <v>45146</v>
      </c>
      <c r="AX673" s="35">
        <v>45169</v>
      </c>
      <c r="AY673" s="36">
        <v>129.35</v>
      </c>
      <c r="BA673" s="81" cm="1">
        <f t="array" ref="BA673">INDEX($AW$466:$AW$918, ROWS($AW$466:$AW$918) - ROW() + ROW($AW$466))</f>
        <v>45085</v>
      </c>
      <c r="BB673" s="3" cm="1">
        <f t="array" ref="BB673">INDEX($AX$466:$AX$918, ROWS($AX$466:$AX$918) - ROW() + ROW($AX$466))</f>
        <v>45106</v>
      </c>
      <c r="BC673" s="78" cm="1">
        <f t="array" ref="BC673">INDEX($AY$466:$AY$918, ROWS($AY$466:$AY$918) - ROW() + ROW($AY$466))</f>
        <v>117.9</v>
      </c>
      <c r="BE673">
        <f t="shared" si="137"/>
        <v>-0.59021922428329565</v>
      </c>
      <c r="BF673">
        <f t="shared" si="127"/>
        <v>4</v>
      </c>
      <c r="BG673">
        <f t="shared" si="157"/>
        <v>4.0141155712395333</v>
      </c>
      <c r="BH673" t="str">
        <f t="shared" si="138"/>
        <v/>
      </c>
      <c r="BI673" t="str">
        <f t="shared" si="139"/>
        <v/>
      </c>
      <c r="BJ673">
        <v>0.71760946347479704</v>
      </c>
      <c r="BK673">
        <v>7.4429592416494756</v>
      </c>
      <c r="BL673" s="200" t="s">
        <v>4485</v>
      </c>
      <c r="BM673" s="212">
        <v>45146</v>
      </c>
      <c r="BN673" s="49">
        <v>45169</v>
      </c>
      <c r="BO673" s="50">
        <v>1359</v>
      </c>
      <c r="BQ673" s="81" cm="1">
        <f t="array" ref="BQ673">INDEX($AW$466:$AW$918, ROWS($AW$466:$AW$918) - ROW() + ROW($AW$466))</f>
        <v>45085</v>
      </c>
      <c r="BR673" s="3" cm="1">
        <f t="array" ref="BR673">INDEX($AX$466:$AX$918, ROWS($AX$466:$AX$918) - ROW() + ROW($AX$466))</f>
        <v>45106</v>
      </c>
      <c r="BS673" s="78" cm="1">
        <f t="array" ref="BS673">INDEX($BO$466:$BO$918, ROWS($BO$466:$BO$918) - ROW() + ROW($BO$466))</f>
        <v>1243.3499999999999</v>
      </c>
      <c r="BU673">
        <f t="shared" si="146"/>
        <v>-0.33665985331249615</v>
      </c>
      <c r="BV673">
        <f t="shared" si="140"/>
        <v>4</v>
      </c>
      <c r="BW673">
        <f t="shared" si="158"/>
        <v>2.2828232971372162</v>
      </c>
      <c r="BX673" t="str">
        <f t="shared" si="141"/>
        <v/>
      </c>
      <c r="BY673" t="str">
        <f t="shared" si="147"/>
        <v/>
      </c>
      <c r="BZ673">
        <v>-2.3842808325566804</v>
      </c>
      <c r="CA673">
        <v>4.9866354827931874</v>
      </c>
      <c r="CB673" s="200" t="s">
        <v>4485</v>
      </c>
      <c r="CC673" s="212">
        <v>45146</v>
      </c>
      <c r="CD673" s="49">
        <v>45169</v>
      </c>
      <c r="CE673" s="50">
        <v>2022.2</v>
      </c>
      <c r="CG673" s="81" cm="1">
        <f t="array" ref="CG673">INDEX($AW$466:$AW$918, ROWS($AW$466:$AW$918) - ROW() + ROW($AW$466))</f>
        <v>45085</v>
      </c>
      <c r="CH673" s="3" cm="1">
        <f t="array" ref="CH673">INDEX($AX$466:$AX$918, ROWS($AX$466:$AX$918) - ROW() + ROW($AX$466))</f>
        <v>45106</v>
      </c>
      <c r="CI673" s="78" cm="1">
        <f t="array" ref="CI673">INDEX($CE$466:$CE$918, ROWS($CE$466:$CE$918) - ROW() + ROW($CE$466))</f>
        <v>2109.9</v>
      </c>
      <c r="CK673">
        <f t="shared" si="153"/>
        <v>-0.90877069390630072</v>
      </c>
      <c r="CL673">
        <f t="shared" si="142"/>
        <v>4</v>
      </c>
      <c r="CM673">
        <f t="shared" si="159"/>
        <v>-1.7828879992551778</v>
      </c>
      <c r="CN673" t="str">
        <f t="shared" si="143"/>
        <v/>
      </c>
      <c r="CO673" t="str">
        <f t="shared" si="148"/>
        <v/>
      </c>
      <c r="CP673">
        <v>-1.8018225862267936</v>
      </c>
      <c r="CQ673">
        <v>-0.29515108924807598</v>
      </c>
      <c r="CR673" s="200" t="s">
        <v>4485</v>
      </c>
      <c r="CS673" s="212">
        <v>45146</v>
      </c>
      <c r="CT673" s="49">
        <v>45169</v>
      </c>
      <c r="CU673" s="53">
        <v>491.55</v>
      </c>
      <c r="CW673" s="81" cm="1">
        <f t="array" ref="CW673">INDEX($AW$466:$AW$918, ROWS($AW$466:$AW$918) - ROW() + ROW($AW$466))</f>
        <v>45085</v>
      </c>
      <c r="CX673" s="3" cm="1">
        <f t="array" ref="CX673">INDEX($AX$466:$AX$918, ROWS($AX$466:$AX$918) - ROW() + ROW($AX$466))</f>
        <v>45106</v>
      </c>
      <c r="CY673" s="78" cm="1">
        <f t="array" ref="CY673">INDEX($CU$466:$CU$918, ROWS($CU$466:$CU$918) - ROW() + ROW($CU$466))</f>
        <v>486.2</v>
      </c>
      <c r="DA673">
        <f t="shared" si="149"/>
        <v>-2.5651302605210446</v>
      </c>
      <c r="DB673">
        <f t="shared" si="144"/>
        <v>4</v>
      </c>
      <c r="DC673">
        <f t="shared" si="160"/>
        <v>1.4184397163120592</v>
      </c>
      <c r="DD673" t="str">
        <f t="shared" si="122"/>
        <v/>
      </c>
      <c r="DE673" t="str">
        <f t="shared" si="123"/>
        <v/>
      </c>
      <c r="DF673">
        <v>-2.2089973774460336</v>
      </c>
      <c r="DG673">
        <v>1.5821458507963144</v>
      </c>
      <c r="DH673" s="200" t="s">
        <v>4485</v>
      </c>
      <c r="DI673" s="212">
        <v>45146</v>
      </c>
      <c r="DJ673" s="49">
        <v>45169</v>
      </c>
      <c r="DK673" s="53">
        <v>356.45</v>
      </c>
      <c r="DM673" s="81" cm="1">
        <f t="array" ref="DM673">INDEX($AW$466:$AW$918, ROWS($AW$466:$AW$918) - ROW() + ROW($AW$466))</f>
        <v>45085</v>
      </c>
      <c r="DN673" s="3" cm="1">
        <f t="array" ref="DN673">INDEX($AX$466:$AX$918, ROWS($AX$466:$AX$918) - ROW() + ROW($AX$466))</f>
        <v>45106</v>
      </c>
      <c r="DO673" s="78" cm="1">
        <f t="array" ref="DO673">INDEX($DK$466:$DK$918, ROWS($DK$466:$DK$918) - ROW() + ROW($DK$466))</f>
        <v>363.4</v>
      </c>
      <c r="DQ673">
        <f t="shared" si="150"/>
        <v>-1.9427954668105893</v>
      </c>
      <c r="DR673">
        <f t="shared" si="145"/>
        <v>4</v>
      </c>
      <c r="DS673">
        <f t="shared" si="161"/>
        <v>-1.0078997548352071</v>
      </c>
      <c r="DT673" t="str">
        <f t="shared" si="151"/>
        <v/>
      </c>
      <c r="DU673" t="str">
        <f t="shared" si="152"/>
        <v/>
      </c>
      <c r="DV673">
        <v>-0.45275590551181327</v>
      </c>
      <c r="DW673">
        <v>-0.55063913470993342</v>
      </c>
      <c r="DX673" s="200" t="s">
        <v>4485</v>
      </c>
    </row>
    <row r="674" spans="1:128" ht="15.75" thickBot="1" x14ac:dyDescent="0.3">
      <c r="A674" s="42">
        <v>45145</v>
      </c>
      <c r="B674" s="35">
        <v>45169</v>
      </c>
      <c r="C674" s="36">
        <v>133</v>
      </c>
      <c r="E674" s="81" cm="1">
        <f t="array" ref="E674">INDEX($A$466:$A$918, ROWS($A$466:$A$918) - ROW() + ROW($A$466))</f>
        <v>45086</v>
      </c>
      <c r="F674" s="44" cm="1">
        <f t="array" ref="F674">INDEX($B$466:$B$918, ROWS($B$466:$B$918) - ROW() + ROW($B$466))</f>
        <v>45106</v>
      </c>
      <c r="G674" s="45" cm="1">
        <f t="array" ref="G674">INDEX($C$466:$C$918, ROWS($C$466:$C$918) - ROW() + ROW($C$466))</f>
        <v>124.7</v>
      </c>
      <c r="I674">
        <f t="shared" si="128"/>
        <v>-0.79554494828957845</v>
      </c>
      <c r="J674">
        <f t="shared" si="124"/>
        <v>5</v>
      </c>
      <c r="K674" t="str">
        <f t="shared" si="154"/>
        <v/>
      </c>
      <c r="L674" t="str">
        <f t="shared" si="129"/>
        <v/>
      </c>
      <c r="M674" t="str">
        <f t="shared" si="130"/>
        <v/>
      </c>
      <c r="N674">
        <v>-0.79681274900398402</v>
      </c>
      <c r="O674" t="s">
        <v>4485</v>
      </c>
      <c r="P674" s="200" t="s">
        <v>4485</v>
      </c>
      <c r="Q674" s="35">
        <v>45145</v>
      </c>
      <c r="R674" s="35">
        <v>45169</v>
      </c>
      <c r="S674" s="37">
        <v>39427.800000000003</v>
      </c>
      <c r="U674" s="81" cm="1">
        <f t="array" ref="U674">INDEX($Q$466:$Q$918, ROWS($Q$466:$Q$918) - ROW() + ROW($Q$466))</f>
        <v>45086</v>
      </c>
      <c r="V674" s="3" cm="1">
        <f t="array" ref="V674">INDEX($R$466:$R$918, ROWS($R$466:$R$918) - ROW() + ROW($R$466))</f>
        <v>45106</v>
      </c>
      <c r="W674" s="78" cm="1">
        <f t="array" ref="W674">INDEX($S$466:$S$918, ROWS($S$466:$S$918) - ROW() + ROW($S$466))</f>
        <v>38581.4</v>
      </c>
      <c r="Y674">
        <f t="shared" si="131"/>
        <v>-1.4081663683209094</v>
      </c>
      <c r="Z674">
        <f t="shared" si="125"/>
        <v>5</v>
      </c>
      <c r="AA674" t="str">
        <f t="shared" si="155"/>
        <v/>
      </c>
      <c r="AB674" t="str">
        <f t="shared" si="132"/>
        <v/>
      </c>
      <c r="AC674" t="str">
        <f t="shared" si="133"/>
        <v/>
      </c>
      <c r="AD674">
        <v>-1.6437910130536759</v>
      </c>
      <c r="AE674" t="s">
        <v>4485</v>
      </c>
      <c r="AF674" s="200" t="s">
        <v>4485</v>
      </c>
      <c r="AG674" s="35">
        <v>45145</v>
      </c>
      <c r="AH674" s="35">
        <v>45169</v>
      </c>
      <c r="AI674" s="36">
        <v>216.6</v>
      </c>
      <c r="AK674" s="81" cm="1">
        <f t="array" ref="AK674">INDEX($AG$466:$AG$918, ROWS($AG$466:$AG$918) - ROW() + ROW($AG$466))</f>
        <v>45086</v>
      </c>
      <c r="AL674" s="3" cm="1">
        <f t="array" ref="AL674">INDEX($AH$466:$AH$918, ROWS($AH$466:$AH$918) - ROW() + ROW($AH$466))</f>
        <v>45106</v>
      </c>
      <c r="AM674" s="78" cm="1">
        <f t="array" ref="AM674">INDEX($AI$466:$AI$918, ROWS($AI$466:$AI$918) - ROW() + ROW($AI$466))</f>
        <v>183.75</v>
      </c>
      <c r="AO674">
        <f t="shared" si="134"/>
        <v>0.27285129604365621</v>
      </c>
      <c r="AP674">
        <f t="shared" si="126"/>
        <v>5</v>
      </c>
      <c r="AQ674" t="str">
        <f t="shared" si="156"/>
        <v/>
      </c>
      <c r="AR674" t="str">
        <f t="shared" si="135"/>
        <v/>
      </c>
      <c r="AS674" t="str">
        <f t="shared" si="136"/>
        <v/>
      </c>
      <c r="AT674">
        <v>-1.5777106411547461</v>
      </c>
      <c r="AU674" t="s">
        <v>4485</v>
      </c>
      <c r="AV674" s="200" t="s">
        <v>4485</v>
      </c>
      <c r="AW674" s="35">
        <v>45145</v>
      </c>
      <c r="AX674" s="35">
        <v>45169</v>
      </c>
      <c r="AY674" s="36">
        <v>128.5</v>
      </c>
      <c r="BA674" s="81" cm="1">
        <f t="array" ref="BA674">INDEX($AW$466:$AW$918, ROWS($AW$466:$AW$918) - ROW() + ROW($AW$466))</f>
        <v>45086</v>
      </c>
      <c r="BB674" s="3" cm="1">
        <f t="array" ref="BB674">INDEX($AX$466:$AX$918, ROWS($AX$466:$AX$918) - ROW() + ROW($AX$466))</f>
        <v>45106</v>
      </c>
      <c r="BC674" s="78" cm="1">
        <f t="array" ref="BC674">INDEX($AY$466:$AY$918, ROWS($AY$466:$AY$918) - ROW() + ROW($AY$466))</f>
        <v>120.8</v>
      </c>
      <c r="BE674">
        <f t="shared" si="137"/>
        <v>2.459711620016956</v>
      </c>
      <c r="BF674">
        <f t="shared" si="127"/>
        <v>5</v>
      </c>
      <c r="BG674" t="str">
        <f t="shared" si="157"/>
        <v/>
      </c>
      <c r="BH674" t="str">
        <f t="shared" si="138"/>
        <v/>
      </c>
      <c r="BI674" t="str">
        <f t="shared" si="139"/>
        <v/>
      </c>
      <c r="BJ674">
        <v>-1.59755079320902</v>
      </c>
      <c r="BK674" t="s">
        <v>4485</v>
      </c>
      <c r="BL674" s="200" t="s">
        <v>4485</v>
      </c>
      <c r="BM674" s="212">
        <v>45145</v>
      </c>
      <c r="BN674" s="49">
        <v>45169</v>
      </c>
      <c r="BO674" s="50">
        <v>1312.65</v>
      </c>
      <c r="BQ674" s="81" cm="1">
        <f t="array" ref="BQ674">INDEX($AW$466:$AW$918, ROWS($AW$466:$AW$918) - ROW() + ROW($AW$466))</f>
        <v>45086</v>
      </c>
      <c r="BR674" s="3" cm="1">
        <f t="array" ref="BR674">INDEX($AX$466:$AX$918, ROWS($AX$466:$AX$918) - ROW() + ROW($AX$466))</f>
        <v>45106</v>
      </c>
      <c r="BS674" s="78" cm="1">
        <f t="array" ref="BS674">INDEX($BO$466:$BO$918, ROWS($BO$466:$BO$918) - ROW() + ROW($BO$466))</f>
        <v>1232.6500000000001</v>
      </c>
      <c r="BU674">
        <f t="shared" si="146"/>
        <v>-0.86057827643059637</v>
      </c>
      <c r="BV674">
        <f t="shared" si="140"/>
        <v>5</v>
      </c>
      <c r="BW674" t="str">
        <f t="shared" si="158"/>
        <v/>
      </c>
      <c r="BX674" t="str">
        <f t="shared" si="141"/>
        <v/>
      </c>
      <c r="BY674" t="str">
        <f t="shared" si="147"/>
        <v/>
      </c>
      <c r="BZ674">
        <v>-1.949240194128411</v>
      </c>
      <c r="CA674" t="s">
        <v>4485</v>
      </c>
      <c r="CB674" s="200" t="s">
        <v>4485</v>
      </c>
      <c r="CC674" s="212">
        <v>45145</v>
      </c>
      <c r="CD674" s="49">
        <v>45169</v>
      </c>
      <c r="CE674" s="50">
        <v>2022.1</v>
      </c>
      <c r="CG674" s="81" cm="1">
        <f t="array" ref="CG674">INDEX($AW$466:$AW$918, ROWS($AW$466:$AW$918) - ROW() + ROW($AW$466))</f>
        <v>45086</v>
      </c>
      <c r="CH674" s="3" cm="1">
        <f t="array" ref="CH674">INDEX($AX$466:$AX$918, ROWS($AX$466:$AX$918) - ROW() + ROW($AX$466))</f>
        <v>45106</v>
      </c>
      <c r="CI674" s="78" cm="1">
        <f t="array" ref="CI674">INDEX($CE$466:$CE$918, ROWS($CE$466:$CE$918) - ROW() + ROW($CE$466))</f>
        <v>2109.65</v>
      </c>
      <c r="CK674">
        <f t="shared" si="153"/>
        <v>-1.1848902791601498E-2</v>
      </c>
      <c r="CL674">
        <f t="shared" si="142"/>
        <v>5</v>
      </c>
      <c r="CM674" t="str">
        <f t="shared" si="159"/>
        <v/>
      </c>
      <c r="CN674" t="str">
        <f t="shared" si="143"/>
        <v/>
      </c>
      <c r="CO674" t="str">
        <f t="shared" si="148"/>
        <v/>
      </c>
      <c r="CP674">
        <v>-1.5247627102715826</v>
      </c>
      <c r="CQ674" t="s">
        <v>4485</v>
      </c>
      <c r="CR674" s="200" t="s">
        <v>4485</v>
      </c>
      <c r="CS674" s="212">
        <v>45145</v>
      </c>
      <c r="CT674" s="49">
        <v>45169</v>
      </c>
      <c r="CU674" s="53">
        <v>493</v>
      </c>
      <c r="CW674" s="81" cm="1">
        <f t="array" ref="CW674">INDEX($AW$466:$AW$918, ROWS($AW$466:$AW$918) - ROW() + ROW($AW$466))</f>
        <v>45086</v>
      </c>
      <c r="CX674" s="3" cm="1">
        <f t="array" ref="CX674">INDEX($AX$466:$AX$918, ROWS($AX$466:$AX$918) - ROW() + ROW($AX$466))</f>
        <v>45106</v>
      </c>
      <c r="CY674" s="78" cm="1">
        <f t="array" ref="CY674">INDEX($CU$466:$CU$918, ROWS($CU$466:$CU$918) - ROW() + ROW($CU$466))</f>
        <v>486.45</v>
      </c>
      <c r="DA674">
        <f t="shared" si="149"/>
        <v>5.1419169066227885E-2</v>
      </c>
      <c r="DB674">
        <f t="shared" si="144"/>
        <v>5</v>
      </c>
      <c r="DC674" t="str">
        <f t="shared" si="160"/>
        <v/>
      </c>
      <c r="DD674" t="str">
        <f t="shared" si="122"/>
        <v/>
      </c>
      <c r="DE674" t="str">
        <f t="shared" si="123"/>
        <v/>
      </c>
      <c r="DF674">
        <v>9.2831356369260168E-2</v>
      </c>
      <c r="DG674" t="s">
        <v>4485</v>
      </c>
      <c r="DH674" s="200" t="s">
        <v>4485</v>
      </c>
      <c r="DI674" s="212">
        <v>45145</v>
      </c>
      <c r="DJ674" s="49">
        <v>45169</v>
      </c>
      <c r="DK674" s="53">
        <v>359.45</v>
      </c>
      <c r="DM674" s="81" cm="1">
        <f t="array" ref="DM674">INDEX($AW$466:$AW$918, ROWS($AW$466:$AW$918) - ROW() + ROW($AW$466))</f>
        <v>45086</v>
      </c>
      <c r="DN674" s="3" cm="1">
        <f t="array" ref="DN674">INDEX($AX$466:$AX$918, ROWS($AX$466:$AX$918) - ROW() + ROW($AX$466))</f>
        <v>45106</v>
      </c>
      <c r="DO674" s="78" cm="1">
        <f t="array" ref="DO674">INDEX($DK$466:$DK$918, ROWS($DK$466:$DK$918) - ROW() + ROW($DK$466))</f>
        <v>361.6</v>
      </c>
      <c r="DQ674">
        <f t="shared" si="150"/>
        <v>-0.49532195927351536</v>
      </c>
      <c r="DR674">
        <f t="shared" si="145"/>
        <v>5</v>
      </c>
      <c r="DS674" t="str">
        <f t="shared" si="161"/>
        <v/>
      </c>
      <c r="DT674" t="str">
        <f t="shared" si="151"/>
        <v/>
      </c>
      <c r="DU674" t="str">
        <f t="shared" si="152"/>
        <v/>
      </c>
      <c r="DV674">
        <v>1.2260233339924833</v>
      </c>
      <c r="DW674" t="s">
        <v>4485</v>
      </c>
      <c r="DX674" s="200" t="s">
        <v>4485</v>
      </c>
    </row>
    <row r="675" spans="1:128" ht="15.75" thickBot="1" x14ac:dyDescent="0.3">
      <c r="A675" s="42">
        <v>45142</v>
      </c>
      <c r="B675" s="35">
        <v>45169</v>
      </c>
      <c r="C675" s="36">
        <v>132.69999999999999</v>
      </c>
      <c r="E675" s="81" cm="1">
        <f t="array" ref="E675">INDEX($A$466:$A$918, ROWS($A$466:$A$918) - ROW() + ROW($A$466))</f>
        <v>45089</v>
      </c>
      <c r="F675" s="44" cm="1">
        <f t="array" ref="F675">INDEX($B$466:$B$918, ROWS($B$466:$B$918) - ROW() + ROW($B$466))</f>
        <v>45106</v>
      </c>
      <c r="G675" s="45" cm="1">
        <f t="array" ref="G675">INDEX($C$466:$C$918, ROWS($C$466:$C$918) - ROW() + ROW($C$466))</f>
        <v>124.8</v>
      </c>
      <c r="I675">
        <f t="shared" si="128"/>
        <v>8.0192461908576027E-2</v>
      </c>
      <c r="J675">
        <f t="shared" si="124"/>
        <v>1</v>
      </c>
      <c r="K675" t="str">
        <f t="shared" si="154"/>
        <v/>
      </c>
      <c r="L675" t="str">
        <f t="shared" si="129"/>
        <v/>
      </c>
      <c r="M675" t="str">
        <f t="shared" si="130"/>
        <v/>
      </c>
      <c r="N675">
        <v>-4.0160642570278841E-2</v>
      </c>
      <c r="O675" t="s">
        <v>4485</v>
      </c>
      <c r="P675" s="200" t="s">
        <v>4485</v>
      </c>
      <c r="Q675" s="35">
        <v>45142</v>
      </c>
      <c r="R675" s="35">
        <v>45169</v>
      </c>
      <c r="S675" s="37">
        <v>39128.949999999997</v>
      </c>
      <c r="U675" s="81" cm="1">
        <f t="array" ref="U675">INDEX($Q$466:$Q$918, ROWS($Q$466:$Q$918) - ROW() + ROW($Q$466))</f>
        <v>45089</v>
      </c>
      <c r="V675" s="3" cm="1">
        <f t="array" ref="V675">INDEX($R$466:$R$918, ROWS($R$466:$R$918) - ROW() + ROW($R$466))</f>
        <v>45106</v>
      </c>
      <c r="W675" s="78" cm="1">
        <f t="array" ref="W675">INDEX($S$466:$S$918, ROWS($S$466:$S$918) - ROW() + ROW($S$466))</f>
        <v>38374.65</v>
      </c>
      <c r="Y675">
        <f t="shared" si="131"/>
        <v>-0.53587998361904954</v>
      </c>
      <c r="Z675">
        <f t="shared" si="125"/>
        <v>1</v>
      </c>
      <c r="AA675" t="str">
        <f t="shared" si="155"/>
        <v/>
      </c>
      <c r="AB675" t="str">
        <f t="shared" si="132"/>
        <v/>
      </c>
      <c r="AC675" t="str">
        <f t="shared" si="133"/>
        <v/>
      </c>
      <c r="AD675">
        <v>-0.56212724694497374</v>
      </c>
      <c r="AE675" t="s">
        <v>4485</v>
      </c>
      <c r="AF675" s="200" t="s">
        <v>4485</v>
      </c>
      <c r="AG675" s="35">
        <v>45142</v>
      </c>
      <c r="AH675" s="35">
        <v>45169</v>
      </c>
      <c r="AI675" s="36">
        <v>216.6</v>
      </c>
      <c r="AK675" s="81" cm="1">
        <f t="array" ref="AK675">INDEX($AG$466:$AG$918, ROWS($AG$466:$AG$918) - ROW() + ROW($AG$466))</f>
        <v>45089</v>
      </c>
      <c r="AL675" s="3" cm="1">
        <f t="array" ref="AL675">INDEX($AH$466:$AH$918, ROWS($AH$466:$AH$918) - ROW() + ROW($AH$466))</f>
        <v>45106</v>
      </c>
      <c r="AM675" s="78" cm="1">
        <f t="array" ref="AM675">INDEX($AI$466:$AI$918, ROWS($AI$466:$AI$918) - ROW() + ROW($AI$466))</f>
        <v>186.3</v>
      </c>
      <c r="AO675">
        <f t="shared" si="134"/>
        <v>1.3877551020408225</v>
      </c>
      <c r="AP675">
        <f t="shared" si="126"/>
        <v>1</v>
      </c>
      <c r="AQ675" t="str">
        <f t="shared" si="156"/>
        <v/>
      </c>
      <c r="AR675" t="str">
        <f t="shared" si="135"/>
        <v/>
      </c>
      <c r="AS675" t="str">
        <f t="shared" si="136"/>
        <v/>
      </c>
      <c r="AT675">
        <v>-0.47748976807639065</v>
      </c>
      <c r="AU675" t="s">
        <v>4485</v>
      </c>
      <c r="AV675" s="200" t="s">
        <v>4485</v>
      </c>
      <c r="AW675" s="35">
        <v>45142</v>
      </c>
      <c r="AX675" s="35">
        <v>45169</v>
      </c>
      <c r="AY675" s="36">
        <v>127.65</v>
      </c>
      <c r="BA675" s="81" cm="1">
        <f t="array" ref="BA675">INDEX($AW$466:$AW$918, ROWS($AW$466:$AW$918) - ROW() + ROW($AW$466))</f>
        <v>45089</v>
      </c>
      <c r="BB675" s="3" cm="1">
        <f t="array" ref="BB675">INDEX($AX$466:$AX$918, ROWS($AX$466:$AX$918) - ROW() + ROW($AX$466))</f>
        <v>45106</v>
      </c>
      <c r="BC675" s="78" cm="1">
        <f t="array" ref="BC675">INDEX($AY$466:$AY$918, ROWS($AY$466:$AY$918) - ROW() + ROW($AY$466))</f>
        <v>119.65</v>
      </c>
      <c r="BE675">
        <f t="shared" si="137"/>
        <v>-0.95198675496688034</v>
      </c>
      <c r="BF675">
        <f t="shared" si="127"/>
        <v>1</v>
      </c>
      <c r="BG675" t="str">
        <f t="shared" si="157"/>
        <v/>
      </c>
      <c r="BH675" t="str">
        <f t="shared" si="138"/>
        <v/>
      </c>
      <c r="BI675" t="str">
        <f t="shared" si="139"/>
        <v/>
      </c>
      <c r="BJ675">
        <v>-1.6178300712750262</v>
      </c>
      <c r="BK675" t="s">
        <v>4485</v>
      </c>
      <c r="BL675" s="200" t="s">
        <v>4485</v>
      </c>
      <c r="BM675" s="212">
        <v>45142</v>
      </c>
      <c r="BN675" s="49">
        <v>45169</v>
      </c>
      <c r="BO675" s="50">
        <v>1276.95</v>
      </c>
      <c r="BQ675" s="81" cm="1">
        <f t="array" ref="BQ675">INDEX($AW$466:$AW$918, ROWS($AW$466:$AW$918) - ROW() + ROW($AW$466))</f>
        <v>45089</v>
      </c>
      <c r="BR675" s="3" cm="1">
        <f t="array" ref="BR675">INDEX($AX$466:$AX$918, ROWS($AX$466:$AX$918) - ROW() + ROW($AX$466))</f>
        <v>45106</v>
      </c>
      <c r="BS675" s="78" cm="1">
        <f t="array" ref="BS675">INDEX($BO$466:$BO$918, ROWS($BO$466:$BO$918) - ROW() + ROW($BO$466))</f>
        <v>1243.5</v>
      </c>
      <c r="BU675">
        <f t="shared" si="146"/>
        <v>0.88021741775848039</v>
      </c>
      <c r="BV675">
        <f t="shared" si="140"/>
        <v>1</v>
      </c>
      <c r="BW675" t="str">
        <f t="shared" si="158"/>
        <v/>
      </c>
      <c r="BX675" t="str">
        <f t="shared" si="141"/>
        <v/>
      </c>
      <c r="BY675" t="str">
        <f t="shared" si="147"/>
        <v/>
      </c>
      <c r="BZ675">
        <v>-0.9331385913664394</v>
      </c>
      <c r="CA675" t="s">
        <v>4485</v>
      </c>
      <c r="CB675" s="200" t="s">
        <v>4485</v>
      </c>
      <c r="CC675" s="212">
        <v>45142</v>
      </c>
      <c r="CD675" s="49">
        <v>45169</v>
      </c>
      <c r="CE675" s="50">
        <v>2002.15</v>
      </c>
      <c r="CG675" s="81" cm="1">
        <f t="array" ref="CG675">INDEX($AW$466:$AW$918, ROWS($AW$466:$AW$918) - ROW() + ROW($AW$466))</f>
        <v>45089</v>
      </c>
      <c r="CH675" s="3" cm="1">
        <f t="array" ref="CH675">INDEX($AX$466:$AX$918, ROWS($AX$466:$AX$918) - ROW() + ROW($AX$466))</f>
        <v>45106</v>
      </c>
      <c r="CI675" s="78" cm="1">
        <f t="array" ref="CI675">INDEX($CE$466:$CE$918, ROWS($CE$466:$CE$918) - ROW() + ROW($CE$466))</f>
        <v>2162.0500000000002</v>
      </c>
      <c r="CK675">
        <f t="shared" si="153"/>
        <v>2.4838243310501782</v>
      </c>
      <c r="CL675">
        <f t="shared" si="142"/>
        <v>1</v>
      </c>
      <c r="CM675" t="str">
        <f t="shared" si="159"/>
        <v/>
      </c>
      <c r="CN675" t="str">
        <f t="shared" si="143"/>
        <v/>
      </c>
      <c r="CO675" t="str">
        <f t="shared" si="148"/>
        <v/>
      </c>
      <c r="CP675">
        <v>0.30537993558392418</v>
      </c>
      <c r="CQ675" t="s">
        <v>4485</v>
      </c>
      <c r="CR675" s="200" t="s">
        <v>4485</v>
      </c>
      <c r="CS675" s="212">
        <v>45142</v>
      </c>
      <c r="CT675" s="49">
        <v>45169</v>
      </c>
      <c r="CU675" s="53">
        <v>493.35</v>
      </c>
      <c r="CW675" s="81" cm="1">
        <f t="array" ref="CW675">INDEX($AW$466:$AW$918, ROWS($AW$466:$AW$918) - ROW() + ROW($AW$466))</f>
        <v>45089</v>
      </c>
      <c r="CX675" s="3" cm="1">
        <f t="array" ref="CX675">INDEX($AX$466:$AX$918, ROWS($AX$466:$AX$918) - ROW() + ROW($AX$466))</f>
        <v>45106</v>
      </c>
      <c r="CY675" s="78" cm="1">
        <f t="array" ref="CY675">INDEX($CU$466:$CU$918, ROWS($CU$466:$CU$918) - ROW() + ROW($CU$466))</f>
        <v>491.95</v>
      </c>
      <c r="DA675">
        <f t="shared" si="149"/>
        <v>1.1306403535820742</v>
      </c>
      <c r="DB675">
        <f t="shared" si="144"/>
        <v>1</v>
      </c>
      <c r="DC675" t="str">
        <f t="shared" si="160"/>
        <v/>
      </c>
      <c r="DD675" t="str">
        <f t="shared" si="122"/>
        <v/>
      </c>
      <c r="DE675" t="str">
        <f t="shared" si="123"/>
        <v/>
      </c>
      <c r="DF675">
        <v>1.1129431162407326</v>
      </c>
      <c r="DG675" t="s">
        <v>4485</v>
      </c>
      <c r="DH675" s="200" t="s">
        <v>4485</v>
      </c>
      <c r="DI675" s="212">
        <v>45142</v>
      </c>
      <c r="DJ675" s="49">
        <v>45169</v>
      </c>
      <c r="DK675" s="53">
        <v>359.05</v>
      </c>
      <c r="DM675" s="81" cm="1">
        <f t="array" ref="DM675">INDEX($AW$466:$AW$918, ROWS($AW$466:$AW$918) - ROW() + ROW($AW$466))</f>
        <v>45089</v>
      </c>
      <c r="DN675" s="3" cm="1">
        <f t="array" ref="DN675">INDEX($AX$466:$AX$918, ROWS($AX$466:$AX$918) - ROW() + ROW($AX$466))</f>
        <v>45106</v>
      </c>
      <c r="DO675" s="78" cm="1">
        <f t="array" ref="DO675">INDEX($DK$466:$DK$918, ROWS($DK$466:$DK$918) - ROW() + ROW($DK$466))</f>
        <v>374</v>
      </c>
      <c r="DQ675">
        <f t="shared" si="150"/>
        <v>3.4292035398230025</v>
      </c>
      <c r="DR675">
        <f t="shared" si="145"/>
        <v>1</v>
      </c>
      <c r="DS675" t="str">
        <f t="shared" si="161"/>
        <v/>
      </c>
      <c r="DT675" t="str">
        <f t="shared" si="151"/>
        <v/>
      </c>
      <c r="DU675" t="str">
        <f t="shared" si="152"/>
        <v/>
      </c>
      <c r="DV675">
        <v>-0.13674545809728239</v>
      </c>
      <c r="DW675" t="s">
        <v>4485</v>
      </c>
      <c r="DX675" s="200" t="s">
        <v>4485</v>
      </c>
    </row>
    <row r="676" spans="1:128" ht="15.75" thickBot="1" x14ac:dyDescent="0.3">
      <c r="A676" s="42">
        <v>45141</v>
      </c>
      <c r="B676" s="35">
        <v>45169</v>
      </c>
      <c r="C676" s="36">
        <v>130.9</v>
      </c>
      <c r="E676" s="81" cm="1">
        <f t="array" ref="E676">INDEX($A$466:$A$918, ROWS($A$466:$A$918) - ROW() + ROW($A$466))</f>
        <v>45090</v>
      </c>
      <c r="F676" s="44" cm="1">
        <f t="array" ref="F676">INDEX($B$466:$B$918, ROWS($B$466:$B$918) - ROW() + ROW($B$466))</f>
        <v>45106</v>
      </c>
      <c r="G676" s="45" cm="1">
        <f t="array" ref="G676">INDEX($C$466:$C$918, ROWS($C$466:$C$918) - ROW() + ROW($C$466))</f>
        <v>124.95</v>
      </c>
      <c r="I676">
        <f t="shared" si="128"/>
        <v>0.12019230769231225</v>
      </c>
      <c r="J676">
        <f t="shared" si="124"/>
        <v>2</v>
      </c>
      <c r="K676" t="str">
        <f t="shared" si="154"/>
        <v/>
      </c>
      <c r="L676" t="str">
        <f t="shared" si="129"/>
        <v/>
      </c>
      <c r="M676" t="str">
        <f t="shared" si="130"/>
        <v/>
      </c>
      <c r="N676">
        <v>-4.0176777822416361E-2</v>
      </c>
      <c r="O676" t="s">
        <v>4485</v>
      </c>
      <c r="P676" s="200" t="s">
        <v>4485</v>
      </c>
      <c r="Q676" s="35">
        <v>45141</v>
      </c>
      <c r="R676" s="35">
        <v>45169</v>
      </c>
      <c r="S676" s="37">
        <v>38996.6</v>
      </c>
      <c r="U676" s="81" cm="1">
        <f t="array" ref="U676">INDEX($Q$466:$Q$918, ROWS($Q$466:$Q$918) - ROW() + ROW($Q$466))</f>
        <v>45090</v>
      </c>
      <c r="V676" s="3" cm="1">
        <f t="array" ref="V676">INDEX($R$466:$R$918, ROWS($R$466:$R$918) - ROW() + ROW($R$466))</f>
        <v>45106</v>
      </c>
      <c r="W676" s="78" cm="1">
        <f t="array" ref="W676">INDEX($S$466:$S$918, ROWS($S$466:$S$918) - ROW() + ROW($S$466))</f>
        <v>38589.15</v>
      </c>
      <c r="Y676">
        <f t="shared" si="131"/>
        <v>0.55896275275474816</v>
      </c>
      <c r="Z676">
        <f t="shared" si="125"/>
        <v>2</v>
      </c>
      <c r="AA676" t="str">
        <f t="shared" si="155"/>
        <v/>
      </c>
      <c r="AB676" t="str">
        <f t="shared" si="132"/>
        <v/>
      </c>
      <c r="AC676" t="str">
        <f t="shared" si="133"/>
        <v/>
      </c>
      <c r="AD676">
        <v>0.6267768179083546</v>
      </c>
      <c r="AE676" t="s">
        <v>4485</v>
      </c>
      <c r="AF676" s="200" t="s">
        <v>4485</v>
      </c>
      <c r="AG676" s="35">
        <v>45141</v>
      </c>
      <c r="AH676" s="35">
        <v>45169</v>
      </c>
      <c r="AI676" s="36">
        <v>218.8</v>
      </c>
      <c r="AK676" s="81" cm="1">
        <f t="array" ref="AK676">INDEX($AG$466:$AG$918, ROWS($AG$466:$AG$918) - ROW() + ROW($AG$466))</f>
        <v>45090</v>
      </c>
      <c r="AL676" s="3" cm="1">
        <f t="array" ref="AL676">INDEX($AH$466:$AH$918, ROWS($AH$466:$AH$918) - ROW() + ROW($AH$466))</f>
        <v>45106</v>
      </c>
      <c r="AM676" s="78" cm="1">
        <f t="array" ref="AM676">INDEX($AI$466:$AI$918, ROWS($AI$466:$AI$918) - ROW() + ROW($AI$466))</f>
        <v>185.95</v>
      </c>
      <c r="AO676">
        <f t="shared" si="134"/>
        <v>-0.18786902844875078</v>
      </c>
      <c r="AP676">
        <f t="shared" si="126"/>
        <v>2</v>
      </c>
      <c r="AQ676" t="str">
        <f t="shared" si="156"/>
        <v/>
      </c>
      <c r="AR676" t="str">
        <f t="shared" si="135"/>
        <v/>
      </c>
      <c r="AS676" t="str">
        <f t="shared" si="136"/>
        <v/>
      </c>
      <c r="AT676">
        <v>-3.666895133653183</v>
      </c>
      <c r="AU676" t="s">
        <v>4485</v>
      </c>
      <c r="AV676" s="200" t="s">
        <v>4485</v>
      </c>
      <c r="AW676" s="35">
        <v>45141</v>
      </c>
      <c r="AX676" s="35">
        <v>45169</v>
      </c>
      <c r="AY676" s="36">
        <v>125.15</v>
      </c>
      <c r="BA676" s="81" cm="1">
        <f t="array" ref="BA676">INDEX($AW$466:$AW$918, ROWS($AW$466:$AW$918) - ROW() + ROW($AW$466))</f>
        <v>45090</v>
      </c>
      <c r="BB676" s="3" cm="1">
        <f t="array" ref="BB676">INDEX($AX$466:$AX$918, ROWS($AX$466:$AX$918) - ROW() + ROW($AX$466))</f>
        <v>45106</v>
      </c>
      <c r="BC676" s="78" cm="1">
        <f t="array" ref="BC676">INDEX($AY$466:$AY$918, ROWS($AY$466:$AY$918) - ROW() + ROW($AY$466))</f>
        <v>122.4</v>
      </c>
      <c r="BE676">
        <f t="shared" si="137"/>
        <v>2.2983702465524445</v>
      </c>
      <c r="BF676">
        <f t="shared" si="127"/>
        <v>2</v>
      </c>
      <c r="BG676" t="str">
        <f t="shared" si="157"/>
        <v/>
      </c>
      <c r="BH676" t="str">
        <f t="shared" si="138"/>
        <v/>
      </c>
      <c r="BI676" t="str">
        <f t="shared" si="139"/>
        <v/>
      </c>
      <c r="BJ676">
        <v>-2.7685142594296277</v>
      </c>
      <c r="BK676" t="s">
        <v>4485</v>
      </c>
      <c r="BL676" s="200" t="s">
        <v>4485</v>
      </c>
      <c r="BM676" s="212">
        <v>45141</v>
      </c>
      <c r="BN676" s="49">
        <v>45169</v>
      </c>
      <c r="BO676" s="50">
        <v>1263.5999999999999</v>
      </c>
      <c r="BQ676" s="81" cm="1">
        <f t="array" ref="BQ676">INDEX($AW$466:$AW$918, ROWS($AW$466:$AW$918) - ROW() + ROW($AW$466))</f>
        <v>45090</v>
      </c>
      <c r="BR676" s="3" cm="1">
        <f t="array" ref="BR676">INDEX($AX$466:$AX$918, ROWS($AX$466:$AX$918) - ROW() + ROW($AX$466))</f>
        <v>45106</v>
      </c>
      <c r="BS676" s="78" cm="1">
        <f t="array" ref="BS676">INDEX($BO$466:$BO$918, ROWS($BO$466:$BO$918) - ROW() + ROW($BO$466))</f>
        <v>1242.6500000000001</v>
      </c>
      <c r="BU676">
        <f t="shared" si="146"/>
        <v>-6.8355448331315558E-2</v>
      </c>
      <c r="BV676">
        <f t="shared" si="140"/>
        <v>2</v>
      </c>
      <c r="BW676" t="str">
        <f t="shared" si="158"/>
        <v/>
      </c>
      <c r="BX676" t="str">
        <f t="shared" si="141"/>
        <v/>
      </c>
      <c r="BY676" t="str">
        <f t="shared" si="147"/>
        <v/>
      </c>
      <c r="BZ676">
        <v>4.3082971578343763</v>
      </c>
      <c r="CA676" t="s">
        <v>4485</v>
      </c>
      <c r="CB676" s="200" t="s">
        <v>4485</v>
      </c>
      <c r="CC676" s="212">
        <v>45141</v>
      </c>
      <c r="CD676" s="49">
        <v>45169</v>
      </c>
      <c r="CE676" s="50">
        <v>1981.4</v>
      </c>
      <c r="CG676" s="81" cm="1">
        <f t="array" ref="CG676">INDEX($AW$466:$AW$918, ROWS($AW$466:$AW$918) - ROW() + ROW($AW$466))</f>
        <v>45090</v>
      </c>
      <c r="CH676" s="3" cm="1">
        <f t="array" ref="CH676">INDEX($AX$466:$AX$918, ROWS($AX$466:$AX$918) - ROW() + ROW($AX$466))</f>
        <v>45106</v>
      </c>
      <c r="CI676" s="78" cm="1">
        <f t="array" ref="CI676">INDEX($CE$466:$CE$918, ROWS($CE$466:$CE$918) - ROW() + ROW($CE$466))</f>
        <v>2202.85</v>
      </c>
      <c r="CK676">
        <f t="shared" si="153"/>
        <v>1.8870978932031972</v>
      </c>
      <c r="CL676">
        <f t="shared" si="142"/>
        <v>2</v>
      </c>
      <c r="CM676" t="str">
        <f t="shared" si="159"/>
        <v/>
      </c>
      <c r="CN676" t="str">
        <f t="shared" si="143"/>
        <v/>
      </c>
      <c r="CO676" t="str">
        <f t="shared" si="148"/>
        <v/>
      </c>
      <c r="CP676">
        <v>2.6235045072901597</v>
      </c>
      <c r="CQ676" t="s">
        <v>4485</v>
      </c>
      <c r="CR676" s="200" t="s">
        <v>4485</v>
      </c>
      <c r="CS676" s="212">
        <v>45141</v>
      </c>
      <c r="CT676" s="49">
        <v>45169</v>
      </c>
      <c r="CU676" s="53">
        <v>492.25</v>
      </c>
      <c r="CW676" s="81" cm="1">
        <f t="array" ref="CW676">INDEX($AW$466:$AW$918, ROWS($AW$466:$AW$918) - ROW() + ROW($AW$466))</f>
        <v>45090</v>
      </c>
      <c r="CX676" s="3" cm="1">
        <f t="array" ref="CX676">INDEX($AX$466:$AX$918, ROWS($AX$466:$AX$918) - ROW() + ROW($AX$466))</f>
        <v>45106</v>
      </c>
      <c r="CY676" s="78" cm="1">
        <f t="array" ref="CY676">INDEX($CU$466:$CU$918, ROWS($CU$466:$CU$918) - ROW() + ROW($CU$466))</f>
        <v>504.8</v>
      </c>
      <c r="DA676">
        <f t="shared" si="149"/>
        <v>2.6120540705356281</v>
      </c>
      <c r="DB676">
        <f t="shared" si="144"/>
        <v>2</v>
      </c>
      <c r="DC676" t="str">
        <f t="shared" si="160"/>
        <v/>
      </c>
      <c r="DD676" t="str">
        <f t="shared" si="122"/>
        <v/>
      </c>
      <c r="DE676" t="str">
        <f t="shared" si="123"/>
        <v/>
      </c>
      <c r="DF676">
        <v>2.6498165511618423</v>
      </c>
      <c r="DG676" t="s">
        <v>4485</v>
      </c>
      <c r="DH676" s="200" t="s">
        <v>4485</v>
      </c>
      <c r="DI676" s="212">
        <v>45141</v>
      </c>
      <c r="DJ676" s="49">
        <v>45169</v>
      </c>
      <c r="DK676" s="53">
        <v>366.25</v>
      </c>
      <c r="DM676" s="81" cm="1">
        <f t="array" ref="DM676">INDEX($AW$466:$AW$918, ROWS($AW$466:$AW$918) - ROW() + ROW($AW$466))</f>
        <v>45090</v>
      </c>
      <c r="DN676" s="3" cm="1">
        <f t="array" ref="DN676">INDEX($AX$466:$AX$918, ROWS($AX$466:$AX$918) - ROW() + ROW($AX$466))</f>
        <v>45106</v>
      </c>
      <c r="DO676" s="78" cm="1">
        <f t="array" ref="DO676">INDEX($DK$466:$DK$918, ROWS($DK$466:$DK$918) - ROW() + ROW($DK$466))</f>
        <v>374.95</v>
      </c>
      <c r="DQ676">
        <f t="shared" si="150"/>
        <v>0.25401069518716274</v>
      </c>
      <c r="DR676">
        <f t="shared" si="145"/>
        <v>2</v>
      </c>
      <c r="DS676" t="str">
        <f t="shared" si="161"/>
        <v/>
      </c>
      <c r="DT676" t="str">
        <f t="shared" si="151"/>
        <v/>
      </c>
      <c r="DU676" t="str">
        <f t="shared" si="152"/>
        <v/>
      </c>
      <c r="DV676">
        <v>-0.15649452269170802</v>
      </c>
      <c r="DW676" t="s">
        <v>4485</v>
      </c>
      <c r="DX676" s="200" t="s">
        <v>4485</v>
      </c>
    </row>
    <row r="677" spans="1:128" ht="15.75" thickBot="1" x14ac:dyDescent="0.3">
      <c r="A677" s="42">
        <v>45140</v>
      </c>
      <c r="B677" s="35">
        <v>45169</v>
      </c>
      <c r="C677" s="36">
        <v>130.75</v>
      </c>
      <c r="E677" s="81" cm="1">
        <f t="array" ref="E677">INDEX($A$466:$A$918, ROWS($A$466:$A$918) - ROW() + ROW($A$466))</f>
        <v>45091</v>
      </c>
      <c r="F677" s="44" cm="1">
        <f t="array" ref="F677">INDEX($B$466:$B$918, ROWS($B$466:$B$918) - ROW() + ROW($B$466))</f>
        <v>45106</v>
      </c>
      <c r="G677" s="45" cm="1">
        <f t="array" ref="G677">INDEX($C$466:$C$918, ROWS($C$466:$C$918) - ROW() + ROW($C$466))</f>
        <v>125.25</v>
      </c>
      <c r="I677">
        <f t="shared" si="128"/>
        <v>0.24009603841536387</v>
      </c>
      <c r="J677">
        <f t="shared" si="124"/>
        <v>3</v>
      </c>
      <c r="K677" t="str">
        <f t="shared" si="154"/>
        <v/>
      </c>
      <c r="L677" t="str">
        <f t="shared" si="129"/>
        <v/>
      </c>
      <c r="M677" t="str">
        <f t="shared" si="130"/>
        <v/>
      </c>
      <c r="N677">
        <v>0.48231511254018838</v>
      </c>
      <c r="O677" t="s">
        <v>4485</v>
      </c>
      <c r="P677" s="200" t="s">
        <v>4485</v>
      </c>
      <c r="Q677" s="35">
        <v>45140</v>
      </c>
      <c r="R677" s="35">
        <v>45169</v>
      </c>
      <c r="S677" s="37">
        <v>38939.1</v>
      </c>
      <c r="U677" s="81" cm="1">
        <f t="array" ref="U677">INDEX($Q$466:$Q$918, ROWS($Q$466:$Q$918) - ROW() + ROW($Q$466))</f>
        <v>45091</v>
      </c>
      <c r="V677" s="3" cm="1">
        <f t="array" ref="V677">INDEX($R$466:$R$918, ROWS($R$466:$R$918) - ROW() + ROW($R$466))</f>
        <v>45106</v>
      </c>
      <c r="W677" s="78" cm="1">
        <f t="array" ref="W677">INDEX($S$466:$S$918, ROWS($S$466:$S$918) - ROW() + ROW($S$466))</f>
        <v>38627.75</v>
      </c>
      <c r="Y677">
        <f t="shared" si="131"/>
        <v>0.10002811671155894</v>
      </c>
      <c r="Z677">
        <f t="shared" si="125"/>
        <v>3</v>
      </c>
      <c r="AA677" t="str">
        <f t="shared" si="155"/>
        <v/>
      </c>
      <c r="AB677" t="str">
        <f t="shared" si="132"/>
        <v/>
      </c>
      <c r="AC677" t="str">
        <f t="shared" si="133"/>
        <v/>
      </c>
      <c r="AD677">
        <v>0.26415433490549822</v>
      </c>
      <c r="AE677" t="s">
        <v>4485</v>
      </c>
      <c r="AF677" s="200" t="s">
        <v>4485</v>
      </c>
      <c r="AG677" s="35">
        <v>45140</v>
      </c>
      <c r="AH677" s="35">
        <v>45169</v>
      </c>
      <c r="AI677" s="36">
        <v>217.85</v>
      </c>
      <c r="AK677" s="81" cm="1">
        <f t="array" ref="AK677">INDEX($AG$466:$AG$918, ROWS($AG$466:$AG$918) - ROW() + ROW($AG$466))</f>
        <v>45091</v>
      </c>
      <c r="AL677" s="3" cm="1">
        <f t="array" ref="AL677">INDEX($AH$466:$AH$918, ROWS($AH$466:$AH$918) - ROW() + ROW($AH$466))</f>
        <v>45106</v>
      </c>
      <c r="AM677" s="78" cm="1">
        <f t="array" ref="AM677">INDEX($AI$466:$AI$918, ROWS($AI$466:$AI$918) - ROW() + ROW($AI$466))</f>
        <v>187.75</v>
      </c>
      <c r="AO677">
        <f t="shared" si="134"/>
        <v>0.96800215111589749</v>
      </c>
      <c r="AP677">
        <f t="shared" si="126"/>
        <v>3</v>
      </c>
      <c r="AQ677" t="str">
        <f t="shared" si="156"/>
        <v/>
      </c>
      <c r="AR677" t="str">
        <f t="shared" si="135"/>
        <v/>
      </c>
      <c r="AS677" t="str">
        <f t="shared" si="136"/>
        <v/>
      </c>
      <c r="AT677">
        <v>5.9409462824617529</v>
      </c>
      <c r="AU677" t="s">
        <v>4485</v>
      </c>
      <c r="AV677" s="200" t="s">
        <v>4485</v>
      </c>
      <c r="AW677" s="35">
        <v>45140</v>
      </c>
      <c r="AX677" s="35">
        <v>45169</v>
      </c>
      <c r="AY677" s="36">
        <v>125.45</v>
      </c>
      <c r="BA677" s="81" cm="1">
        <f t="array" ref="BA677">INDEX($AW$466:$AW$918, ROWS($AW$466:$AW$918) - ROW() + ROW($AW$466))</f>
        <v>45091</v>
      </c>
      <c r="BB677" s="3" cm="1">
        <f t="array" ref="BB677">INDEX($AX$466:$AX$918, ROWS($AX$466:$AX$918) - ROW() + ROW($AX$466))</f>
        <v>45106</v>
      </c>
      <c r="BC677" s="78" cm="1">
        <f t="array" ref="BC677">INDEX($AY$466:$AY$918, ROWS($AY$466:$AY$918) - ROW() + ROW($AY$466))</f>
        <v>121.75</v>
      </c>
      <c r="BE677">
        <f t="shared" si="137"/>
        <v>-0.53104575163399159</v>
      </c>
      <c r="BF677">
        <f t="shared" si="127"/>
        <v>3</v>
      </c>
      <c r="BG677" t="str">
        <f t="shared" si="157"/>
        <v/>
      </c>
      <c r="BH677" t="str">
        <f t="shared" si="138"/>
        <v/>
      </c>
      <c r="BI677" t="str">
        <f t="shared" si="139"/>
        <v/>
      </c>
      <c r="BJ677">
        <v>2.5871499955648858</v>
      </c>
      <c r="BK677" t="s">
        <v>4485</v>
      </c>
      <c r="BL677" s="200" t="s">
        <v>4485</v>
      </c>
      <c r="BM677" s="212">
        <v>45140</v>
      </c>
      <c r="BN677" s="49">
        <v>45169</v>
      </c>
      <c r="BO677" s="50">
        <v>1269.6500000000001</v>
      </c>
      <c r="BQ677" s="81" cm="1">
        <f t="array" ref="BQ677">INDEX($AW$466:$AW$918, ROWS($AW$466:$AW$918) - ROW() + ROW($AW$466))</f>
        <v>45091</v>
      </c>
      <c r="BR677" s="3" cm="1">
        <f t="array" ref="BR677">INDEX($AX$466:$AX$918, ROWS($AX$466:$AX$918) - ROW() + ROW($AX$466))</f>
        <v>45106</v>
      </c>
      <c r="BS677" s="78" cm="1">
        <f t="array" ref="BS677">INDEX($BO$466:$BO$918, ROWS($BO$466:$BO$918) - ROW() + ROW($BO$466))</f>
        <v>1240.8499999999999</v>
      </c>
      <c r="BU677">
        <f t="shared" si="146"/>
        <v>-0.14485172816160477</v>
      </c>
      <c r="BV677">
        <f t="shared" si="140"/>
        <v>3</v>
      </c>
      <c r="BW677" t="str">
        <f t="shared" si="158"/>
        <v/>
      </c>
      <c r="BX677" t="str">
        <f t="shared" si="141"/>
        <v/>
      </c>
      <c r="BY677" t="str">
        <f t="shared" si="147"/>
        <v/>
      </c>
      <c r="BZ677">
        <v>0.1020808794660349</v>
      </c>
      <c r="CA677" t="s">
        <v>4485</v>
      </c>
      <c r="CB677" s="200" t="s">
        <v>4485</v>
      </c>
      <c r="CC677" s="212">
        <v>45140</v>
      </c>
      <c r="CD677" s="49">
        <v>45169</v>
      </c>
      <c r="CE677" s="50">
        <v>1994.4</v>
      </c>
      <c r="CG677" s="81" cm="1">
        <f t="array" ref="CG677">INDEX($AW$466:$AW$918, ROWS($AW$466:$AW$918) - ROW() + ROW($AW$466))</f>
        <v>45091</v>
      </c>
      <c r="CH677" s="3" cm="1">
        <f t="array" ref="CH677">INDEX($AX$466:$AX$918, ROWS($AX$466:$AX$918) - ROW() + ROW($AX$466))</f>
        <v>45106</v>
      </c>
      <c r="CI677" s="78" cm="1">
        <f t="array" ref="CI677">INDEX($CE$466:$CE$918, ROWS($CE$466:$CE$918) - ROW() + ROW($CE$466))</f>
        <v>2252</v>
      </c>
      <c r="CK677">
        <f t="shared" si="153"/>
        <v>2.2312004902739675</v>
      </c>
      <c r="CL677">
        <f t="shared" si="142"/>
        <v>3</v>
      </c>
      <c r="CM677" t="str">
        <f t="shared" si="159"/>
        <v/>
      </c>
      <c r="CN677" t="str">
        <f t="shared" si="143"/>
        <v/>
      </c>
      <c r="CO677" t="str">
        <f t="shared" si="148"/>
        <v/>
      </c>
      <c r="CP677">
        <v>1.8217215964399815</v>
      </c>
      <c r="CQ677" t="s">
        <v>4485</v>
      </c>
      <c r="CR677" s="200" t="s">
        <v>4485</v>
      </c>
      <c r="CS677" s="212">
        <v>45140</v>
      </c>
      <c r="CT677" s="49">
        <v>45169</v>
      </c>
      <c r="CU677" s="53">
        <v>496.8</v>
      </c>
      <c r="CW677" s="81" cm="1">
        <f t="array" ref="CW677">INDEX($AW$466:$AW$918, ROWS($AW$466:$AW$918) - ROW() + ROW($AW$466))</f>
        <v>45091</v>
      </c>
      <c r="CX677" s="3" cm="1">
        <f t="array" ref="CX677">INDEX($AX$466:$AX$918, ROWS($AX$466:$AX$918) - ROW() + ROW($AX$466))</f>
        <v>45106</v>
      </c>
      <c r="CY677" s="78" cm="1">
        <f t="array" ref="CY677">INDEX($CU$466:$CU$918, ROWS($CU$466:$CU$918) - ROW() + ROW($CU$466))</f>
        <v>504.65</v>
      </c>
      <c r="DA677">
        <f t="shared" si="149"/>
        <v>-2.9714738510307866E-2</v>
      </c>
      <c r="DB677">
        <f t="shared" si="144"/>
        <v>3</v>
      </c>
      <c r="DC677" t="str">
        <f t="shared" si="160"/>
        <v/>
      </c>
      <c r="DD677" t="str">
        <f t="shared" si="122"/>
        <v/>
      </c>
      <c r="DE677" t="str">
        <f t="shared" si="123"/>
        <v/>
      </c>
      <c r="DF677">
        <v>1.9857029388396719E-2</v>
      </c>
      <c r="DG677" t="s">
        <v>4485</v>
      </c>
      <c r="DH677" s="200" t="s">
        <v>4485</v>
      </c>
      <c r="DI677" s="212">
        <v>45140</v>
      </c>
      <c r="DJ677" s="49">
        <v>45169</v>
      </c>
      <c r="DK677" s="53">
        <v>368.1</v>
      </c>
      <c r="DM677" s="81" cm="1">
        <f t="array" ref="DM677">INDEX($AW$466:$AW$918, ROWS($AW$466:$AW$918) - ROW() + ROW($AW$466))</f>
        <v>45091</v>
      </c>
      <c r="DN677" s="3" cm="1">
        <f t="array" ref="DN677">INDEX($AX$466:$AX$918, ROWS($AX$466:$AX$918) - ROW() + ROW($AX$466))</f>
        <v>45106</v>
      </c>
      <c r="DO677" s="78" cm="1">
        <f t="array" ref="DO677">INDEX($DK$466:$DK$918, ROWS($DK$466:$DK$918) - ROW() + ROW($DK$466))</f>
        <v>375.1</v>
      </c>
      <c r="DQ677">
        <f t="shared" si="150"/>
        <v>4.0005334044548368E-2</v>
      </c>
      <c r="DR677">
        <f t="shared" si="145"/>
        <v>3</v>
      </c>
      <c r="DS677" t="str">
        <f t="shared" si="161"/>
        <v/>
      </c>
      <c r="DT677" t="str">
        <f t="shared" si="151"/>
        <v/>
      </c>
      <c r="DU677" t="str">
        <f t="shared" si="152"/>
        <v/>
      </c>
      <c r="DV677">
        <v>-0.82288401253918286</v>
      </c>
      <c r="DW677" t="s">
        <v>4485</v>
      </c>
      <c r="DX677" s="200" t="s">
        <v>4485</v>
      </c>
    </row>
    <row r="678" spans="1:128" ht="15.75" thickBot="1" x14ac:dyDescent="0.3">
      <c r="A678" s="42">
        <v>45139</v>
      </c>
      <c r="B678" s="35">
        <v>45169</v>
      </c>
      <c r="C678" s="36">
        <v>134.69999999999999</v>
      </c>
      <c r="E678" s="81" cm="1">
        <f t="array" ref="E678">INDEX($A$466:$A$918, ROWS($A$466:$A$918) - ROW() + ROW($A$466))</f>
        <v>45092</v>
      </c>
      <c r="F678" s="44" cm="1">
        <f t="array" ref="F678">INDEX($B$466:$B$918, ROWS($B$466:$B$918) - ROW() + ROW($B$466))</f>
        <v>45106</v>
      </c>
      <c r="G678" s="45" cm="1">
        <f t="array" ref="G678">INDEX($C$466:$C$918, ROWS($C$466:$C$918) - ROW() + ROW($C$466))</f>
        <v>124.2</v>
      </c>
      <c r="I678">
        <f t="shared" si="128"/>
        <v>-0.8383233532934109</v>
      </c>
      <c r="J678">
        <f t="shared" si="124"/>
        <v>4</v>
      </c>
      <c r="K678">
        <f t="shared" si="154"/>
        <v>-1.1933174224343674</v>
      </c>
      <c r="L678" t="str">
        <f t="shared" si="129"/>
        <v/>
      </c>
      <c r="M678" t="str">
        <f t="shared" si="130"/>
        <v/>
      </c>
      <c r="N678">
        <v>-0.72000000000000453</v>
      </c>
      <c r="O678">
        <v>-1.1155378486055822</v>
      </c>
      <c r="P678" s="200" t="s">
        <v>4485</v>
      </c>
      <c r="Q678" s="35">
        <v>45139</v>
      </c>
      <c r="R678" s="35">
        <v>45169</v>
      </c>
      <c r="S678" s="37">
        <v>38996.6</v>
      </c>
      <c r="U678" s="81" cm="1">
        <f t="array" ref="U678">INDEX($Q$466:$Q$918, ROWS($Q$466:$Q$918) - ROW() + ROW($Q$466))</f>
        <v>45092</v>
      </c>
      <c r="V678" s="3" cm="1">
        <f t="array" ref="V678">INDEX($R$466:$R$918, ROWS($R$466:$R$918) - ROW() + ROW($R$466))</f>
        <v>45106</v>
      </c>
      <c r="W678" s="78" cm="1">
        <f t="array" ref="W678">INDEX($S$466:$S$918, ROWS($S$466:$S$918) - ROW() + ROW($S$466))</f>
        <v>38527.1</v>
      </c>
      <c r="Y678">
        <f t="shared" si="131"/>
        <v>-0.26056397279158494</v>
      </c>
      <c r="Z678">
        <f t="shared" si="125"/>
        <v>4</v>
      </c>
      <c r="AA678">
        <f t="shared" si="155"/>
        <v>-1.546925888872275</v>
      </c>
      <c r="AB678" t="str">
        <f t="shared" si="132"/>
        <v/>
      </c>
      <c r="AC678" t="str">
        <f t="shared" si="133"/>
        <v/>
      </c>
      <c r="AD678">
        <v>-0.28853111550209193</v>
      </c>
      <c r="AE678">
        <v>-1.6084103439744504</v>
      </c>
      <c r="AF678" s="200" t="s">
        <v>4485</v>
      </c>
      <c r="AG678" s="35">
        <v>45139</v>
      </c>
      <c r="AH678" s="35">
        <v>45169</v>
      </c>
      <c r="AI678" s="36">
        <v>223</v>
      </c>
      <c r="AK678" s="81" cm="1">
        <f t="array" ref="AK678">INDEX($AG$466:$AG$918, ROWS($AG$466:$AG$918) - ROW() + ROW($AG$466))</f>
        <v>45092</v>
      </c>
      <c r="AL678" s="3" cm="1">
        <f t="array" ref="AL678">INDEX($AH$466:$AH$918, ROWS($AH$466:$AH$918) - ROW() + ROW($AH$466))</f>
        <v>45106</v>
      </c>
      <c r="AM678" s="78" cm="1">
        <f t="array" ref="AM678">INDEX($AI$466:$AI$918, ROWS($AI$466:$AI$918) - ROW() + ROW($AI$466))</f>
        <v>187</v>
      </c>
      <c r="AO678">
        <f t="shared" si="134"/>
        <v>-0.39946737683089217</v>
      </c>
      <c r="AP678">
        <f t="shared" si="126"/>
        <v>4</v>
      </c>
      <c r="AQ678">
        <f t="shared" si="156"/>
        <v>2.0463847203274219</v>
      </c>
      <c r="AR678" t="str">
        <f t="shared" si="135"/>
        <v/>
      </c>
      <c r="AS678" t="str">
        <f t="shared" si="136"/>
        <v/>
      </c>
      <c r="AT678">
        <v>1.2760241773002052</v>
      </c>
      <c r="AU678">
        <v>1.2420275260154567</v>
      </c>
      <c r="AV678" s="200" t="s">
        <v>4485</v>
      </c>
      <c r="AW678" s="35">
        <v>45139</v>
      </c>
      <c r="AX678" s="35">
        <v>45169</v>
      </c>
      <c r="AY678" s="36">
        <v>130.75</v>
      </c>
      <c r="BA678" s="81" cm="1">
        <f t="array" ref="BA678">INDEX($AW$466:$AW$918, ROWS($AW$466:$AW$918) - ROW() + ROW($AW$466))</f>
        <v>45092</v>
      </c>
      <c r="BB678" s="3" cm="1">
        <f t="array" ref="BB678">INDEX($AX$466:$AX$918, ROWS($AX$466:$AX$918) - ROW() + ROW($AX$466))</f>
        <v>45106</v>
      </c>
      <c r="BC678" s="78" cm="1">
        <f t="array" ref="BC678">INDEX($AY$466:$AY$918, ROWS($AY$466:$AY$918) - ROW() + ROW($AY$466))</f>
        <v>122.1</v>
      </c>
      <c r="BE678">
        <f t="shared" si="137"/>
        <v>0.28747433264886596</v>
      </c>
      <c r="BF678">
        <f t="shared" si="127"/>
        <v>4</v>
      </c>
      <c r="BG678">
        <f t="shared" si="157"/>
        <v>3.5623409669211097</v>
      </c>
      <c r="BH678" t="str">
        <f t="shared" si="138"/>
        <v/>
      </c>
      <c r="BI678" t="str">
        <f t="shared" si="139"/>
        <v/>
      </c>
      <c r="BJ678">
        <v>3.4326723541618609</v>
      </c>
      <c r="BK678">
        <v>-0.11967715001392101</v>
      </c>
      <c r="BL678" s="200" t="s">
        <v>4485</v>
      </c>
      <c r="BM678" s="212">
        <v>45139</v>
      </c>
      <c r="BN678" s="49">
        <v>45169</v>
      </c>
      <c r="BO678" s="50">
        <v>1286.6500000000001</v>
      </c>
      <c r="BQ678" s="81" cm="1">
        <f t="array" ref="BQ678">INDEX($AW$466:$AW$918, ROWS($AW$466:$AW$918) - ROW() + ROW($AW$466))</f>
        <v>45092</v>
      </c>
      <c r="BR678" s="3" cm="1">
        <f t="array" ref="BR678">INDEX($AX$466:$AX$918, ROWS($AX$466:$AX$918) - ROW() + ROW($AX$466))</f>
        <v>45106</v>
      </c>
      <c r="BS678" s="78" cm="1">
        <f t="array" ref="BS678">INDEX($BO$466:$BO$918, ROWS($BO$466:$BO$918) - ROW() + ROW($BO$466))</f>
        <v>1239.75</v>
      </c>
      <c r="BU678">
        <f t="shared" si="146"/>
        <v>-8.8648910021349003E-2</v>
      </c>
      <c r="BV678">
        <f t="shared" si="140"/>
        <v>4</v>
      </c>
      <c r="BW678">
        <f t="shared" si="158"/>
        <v>-0.28954035468692718</v>
      </c>
      <c r="BX678" t="str">
        <f t="shared" si="141"/>
        <v/>
      </c>
      <c r="BY678" t="str">
        <f t="shared" si="147"/>
        <v/>
      </c>
      <c r="BZ678">
        <v>1.168810793850023</v>
      </c>
      <c r="CA678">
        <v>2.6095950354045629</v>
      </c>
      <c r="CB678" s="200" t="s">
        <v>4485</v>
      </c>
      <c r="CC678" s="212">
        <v>45139</v>
      </c>
      <c r="CD678" s="49">
        <v>45169</v>
      </c>
      <c r="CE678" s="50">
        <v>1999</v>
      </c>
      <c r="CG678" s="81" cm="1">
        <f t="array" ref="CG678">INDEX($AW$466:$AW$918, ROWS($AW$466:$AW$918) - ROW() + ROW($AW$466))</f>
        <v>45092</v>
      </c>
      <c r="CH678" s="3" cm="1">
        <f t="array" ref="CH678">INDEX($AX$466:$AX$918, ROWS($AX$466:$AX$918) - ROW() + ROW($AX$466))</f>
        <v>45106</v>
      </c>
      <c r="CI678" s="78" cm="1">
        <f t="array" ref="CI678">INDEX($CE$466:$CE$918, ROWS($CE$466:$CE$918) - ROW() + ROW($CE$466))</f>
        <v>2255.5500000000002</v>
      </c>
      <c r="CK678">
        <f t="shared" si="153"/>
        <v>0.15763765541741481</v>
      </c>
      <c r="CL678">
        <f t="shared" si="142"/>
        <v>4</v>
      </c>
      <c r="CM678">
        <f t="shared" si="159"/>
        <v>6.9031707663870359</v>
      </c>
      <c r="CN678" t="str">
        <f t="shared" si="143"/>
        <v/>
      </c>
      <c r="CO678" t="str">
        <f t="shared" si="148"/>
        <v/>
      </c>
      <c r="CP678">
        <v>2.6381680779386447</v>
      </c>
      <c r="CQ678">
        <v>5.9369420167277687</v>
      </c>
      <c r="CR678" s="200" t="s">
        <v>4485</v>
      </c>
      <c r="CS678" s="212">
        <v>45139</v>
      </c>
      <c r="CT678" s="49">
        <v>45169</v>
      </c>
      <c r="CU678" s="53">
        <v>504.15</v>
      </c>
      <c r="CW678" s="81" cm="1">
        <f t="array" ref="CW678">INDEX($AW$466:$AW$918, ROWS($AW$466:$AW$918) - ROW() + ROW($AW$466))</f>
        <v>45092</v>
      </c>
      <c r="CX678" s="3" cm="1">
        <f t="array" ref="CX678">INDEX($AX$466:$AX$918, ROWS($AX$466:$AX$918) - ROW() + ROW($AX$466))</f>
        <v>45106</v>
      </c>
      <c r="CY678" s="78" cm="1">
        <f t="array" ref="CY678">INDEX($CU$466:$CU$918, ROWS($CU$466:$CU$918) - ROW() + ROW($CU$466))</f>
        <v>490.65</v>
      </c>
      <c r="DA678">
        <f t="shared" si="149"/>
        <v>-2.7741999405528586</v>
      </c>
      <c r="DB678">
        <f t="shared" si="144"/>
        <v>4</v>
      </c>
      <c r="DC678">
        <f t="shared" si="160"/>
        <v>0.91526120937885402</v>
      </c>
      <c r="DD678" t="str">
        <f t="shared" si="122"/>
        <v/>
      </c>
      <c r="DE678" t="str">
        <f t="shared" si="123"/>
        <v/>
      </c>
      <c r="DF678">
        <v>-2.6503871351995167</v>
      </c>
      <c r="DG678">
        <v>1.1552346570397158</v>
      </c>
      <c r="DH678" s="200" t="s">
        <v>4485</v>
      </c>
      <c r="DI678" s="212">
        <v>45139</v>
      </c>
      <c r="DJ678" s="49">
        <v>45169</v>
      </c>
      <c r="DK678" s="53">
        <v>376.6</v>
      </c>
      <c r="DM678" s="81" cm="1">
        <f t="array" ref="DM678">INDEX($AW$466:$AW$918, ROWS($AW$466:$AW$918) - ROW() + ROW($AW$466))</f>
        <v>45092</v>
      </c>
      <c r="DN678" s="3" cm="1">
        <f t="array" ref="DN678">INDEX($AX$466:$AX$918, ROWS($AX$466:$AX$918) - ROW() + ROW($AX$466))</f>
        <v>45106</v>
      </c>
      <c r="DO678" s="78" cm="1">
        <f t="array" ref="DO678">INDEX($DK$466:$DK$918, ROWS($DK$466:$DK$918) - ROW() + ROW($DK$466))</f>
        <v>379.45</v>
      </c>
      <c r="DQ678">
        <f t="shared" si="150"/>
        <v>1.1596907491335553</v>
      </c>
      <c r="DR678">
        <f t="shared" si="145"/>
        <v>4</v>
      </c>
      <c r="DS678">
        <f t="shared" si="161"/>
        <v>4.4166208035222931</v>
      </c>
      <c r="DT678" t="str">
        <f t="shared" si="151"/>
        <v/>
      </c>
      <c r="DU678" t="str">
        <f t="shared" si="152"/>
        <v/>
      </c>
      <c r="DV678">
        <v>0.13828526274199696</v>
      </c>
      <c r="DW678">
        <v>0.23729483883725305</v>
      </c>
      <c r="DX678" s="200" t="s">
        <v>4485</v>
      </c>
    </row>
    <row r="679" spans="1:128" ht="15.75" thickBot="1" x14ac:dyDescent="0.3">
      <c r="A679" s="38">
        <v>45134</v>
      </c>
      <c r="B679" s="39">
        <v>45134</v>
      </c>
      <c r="C679" s="40">
        <v>134.19999999999999</v>
      </c>
      <c r="E679" s="81" cm="1">
        <f t="array" ref="E679">INDEX($A$466:$A$918, ROWS($A$466:$A$918) - ROW() + ROW($A$466))</f>
        <v>45093</v>
      </c>
      <c r="F679" s="44" cm="1">
        <f t="array" ref="F679">INDEX($B$466:$B$918, ROWS($B$466:$B$918) - ROW() + ROW($B$466))</f>
        <v>45106</v>
      </c>
      <c r="G679" s="45" cm="1">
        <f t="array" ref="G679">INDEX($C$466:$C$918, ROWS($C$466:$C$918) - ROW() + ROW($C$466))</f>
        <v>125.05</v>
      </c>
      <c r="I679">
        <f t="shared" si="128"/>
        <v>0.68438003220611454</v>
      </c>
      <c r="J679">
        <f t="shared" si="124"/>
        <v>5</v>
      </c>
      <c r="K679" t="str">
        <f t="shared" si="154"/>
        <v/>
      </c>
      <c r="L679" t="str">
        <f t="shared" si="129"/>
        <v/>
      </c>
      <c r="M679" t="str">
        <f t="shared" si="130"/>
        <v/>
      </c>
      <c r="N679">
        <v>0.4431909750201542</v>
      </c>
      <c r="O679" t="s">
        <v>4485</v>
      </c>
      <c r="P679" s="200" t="s">
        <v>4485</v>
      </c>
      <c r="Q679" s="39">
        <v>45134</v>
      </c>
      <c r="R679" s="39">
        <v>45134</v>
      </c>
      <c r="S679" s="41">
        <v>37312.65</v>
      </c>
      <c r="U679" s="81" cm="1">
        <f t="array" ref="U679">INDEX($Q$466:$Q$918, ROWS($Q$466:$Q$918) - ROW() + ROW($Q$466))</f>
        <v>45093</v>
      </c>
      <c r="V679" s="3" cm="1">
        <f t="array" ref="V679">INDEX($R$466:$R$918, ROWS($R$466:$R$918) - ROW() + ROW($R$466))</f>
        <v>45106</v>
      </c>
      <c r="W679" s="78" cm="1">
        <f t="array" ref="W679">INDEX($S$466:$S$918, ROWS($S$466:$S$918) - ROW() + ROW($S$466))</f>
        <v>38762.199999999997</v>
      </c>
      <c r="Y679">
        <f t="shared" si="131"/>
        <v>0.6102198192960242</v>
      </c>
      <c r="Z679">
        <f t="shared" si="125"/>
        <v>5</v>
      </c>
      <c r="AA679" t="str">
        <f t="shared" si="155"/>
        <v/>
      </c>
      <c r="AB679" t="str">
        <f t="shared" si="132"/>
        <v/>
      </c>
      <c r="AC679" t="str">
        <f t="shared" si="133"/>
        <v/>
      </c>
      <c r="AD679">
        <v>0.49873622221643549</v>
      </c>
      <c r="AE679" t="s">
        <v>4485</v>
      </c>
      <c r="AF679" s="200" t="s">
        <v>4485</v>
      </c>
      <c r="AG679" s="39">
        <v>45134</v>
      </c>
      <c r="AH679" s="39">
        <v>45134</v>
      </c>
      <c r="AI679" s="40">
        <v>201.45</v>
      </c>
      <c r="AK679" s="81" cm="1">
        <f t="array" ref="AK679">INDEX($AG$466:$AG$918, ROWS($AG$466:$AG$918) - ROW() + ROW($AG$466))</f>
        <v>45093</v>
      </c>
      <c r="AL679" s="3" cm="1">
        <f t="array" ref="AL679">INDEX($AH$466:$AH$918, ROWS($AH$466:$AH$918) - ROW() + ROW($AH$466))</f>
        <v>45106</v>
      </c>
      <c r="AM679" s="78" cm="1">
        <f t="array" ref="AM679">INDEX($AI$466:$AI$918, ROWS($AI$466:$AI$918) - ROW() + ROW($AI$466))</f>
        <v>188.5</v>
      </c>
      <c r="AO679">
        <f t="shared" si="134"/>
        <v>0.80213903743315518</v>
      </c>
      <c r="AP679">
        <f t="shared" si="126"/>
        <v>5</v>
      </c>
      <c r="AQ679" t="str">
        <f t="shared" si="156"/>
        <v/>
      </c>
      <c r="AR679" t="str">
        <f t="shared" si="135"/>
        <v/>
      </c>
      <c r="AS679" t="str">
        <f t="shared" si="136"/>
        <v/>
      </c>
      <c r="AT679">
        <v>1.6909814323607313</v>
      </c>
      <c r="AU679" t="s">
        <v>4485</v>
      </c>
      <c r="AV679" s="200" t="s">
        <v>4485</v>
      </c>
      <c r="AW679" s="39">
        <v>45134</v>
      </c>
      <c r="AX679" s="39">
        <v>45134</v>
      </c>
      <c r="AY679" s="40">
        <v>127</v>
      </c>
      <c r="BA679" s="81" cm="1">
        <f t="array" ref="BA679">INDEX($AW$466:$AW$918, ROWS($AW$466:$AW$918) - ROW() + ROW($AW$466))</f>
        <v>45093</v>
      </c>
      <c r="BB679" s="3" cm="1">
        <f t="array" ref="BB679">INDEX($AX$466:$AX$918, ROWS($AX$466:$AX$918) - ROW() + ROW($AX$466))</f>
        <v>45106</v>
      </c>
      <c r="BC679" s="78" cm="1">
        <f t="array" ref="BC679">INDEX($AY$466:$AY$918, ROWS($AY$466:$AY$918) - ROW() + ROW($AY$466))</f>
        <v>125.6</v>
      </c>
      <c r="BE679">
        <f t="shared" si="137"/>
        <v>2.8665028665028665</v>
      </c>
      <c r="BF679">
        <f t="shared" si="127"/>
        <v>5</v>
      </c>
      <c r="BG679" t="str">
        <f t="shared" si="157"/>
        <v/>
      </c>
      <c r="BH679" t="str">
        <f t="shared" si="138"/>
        <v/>
      </c>
      <c r="BI679" t="str">
        <f t="shared" si="139"/>
        <v/>
      </c>
      <c r="BJ679">
        <v>4.2494496614372892</v>
      </c>
      <c r="BK679" t="s">
        <v>4485</v>
      </c>
      <c r="BL679" s="200" t="s">
        <v>4485</v>
      </c>
      <c r="BM679" s="212">
        <v>45134</v>
      </c>
      <c r="BN679" s="49">
        <v>45134</v>
      </c>
      <c r="BO679" s="50">
        <v>1298.2</v>
      </c>
      <c r="BQ679" s="81" cm="1">
        <f t="array" ref="BQ679">INDEX($AW$466:$AW$918, ROWS($AW$466:$AW$918) - ROW() + ROW($AW$466))</f>
        <v>45093</v>
      </c>
      <c r="BR679" s="3" cm="1">
        <f t="array" ref="BR679">INDEX($AX$466:$AX$918, ROWS($AX$466:$AX$918) - ROW() + ROW($AX$466))</f>
        <v>45106</v>
      </c>
      <c r="BS679" s="78" cm="1">
        <f t="array" ref="BS679">INDEX($BO$466:$BO$918, ROWS($BO$466:$BO$918) - ROW() + ROW($BO$466))</f>
        <v>1278.6500000000001</v>
      </c>
      <c r="BU679">
        <f t="shared" si="146"/>
        <v>3.1377293809235804</v>
      </c>
      <c r="BV679">
        <f t="shared" si="140"/>
        <v>5</v>
      </c>
      <c r="BW679" t="str">
        <f t="shared" si="158"/>
        <v/>
      </c>
      <c r="BX679" t="str">
        <f t="shared" si="141"/>
        <v/>
      </c>
      <c r="BY679" t="str">
        <f t="shared" si="147"/>
        <v/>
      </c>
      <c r="BZ679">
        <v>1.3026285182600568</v>
      </c>
      <c r="CA679" t="s">
        <v>4485</v>
      </c>
      <c r="CB679" s="200" t="s">
        <v>4485</v>
      </c>
      <c r="CC679" s="212">
        <v>45134</v>
      </c>
      <c r="CD679" s="49">
        <v>45134</v>
      </c>
      <c r="CE679" s="50">
        <v>1941.95</v>
      </c>
      <c r="CG679" s="81" cm="1">
        <f t="array" ref="CG679">INDEX($AW$466:$AW$918, ROWS($AW$466:$AW$918) - ROW() + ROW($AW$466))</f>
        <v>45093</v>
      </c>
      <c r="CH679" s="3" cm="1">
        <f t="array" ref="CH679">INDEX($AX$466:$AX$918, ROWS($AX$466:$AX$918) - ROW() + ROW($AX$466))</f>
        <v>45106</v>
      </c>
      <c r="CI679" s="78" cm="1">
        <f t="array" ref="CI679">INDEX($CE$466:$CE$918, ROWS($CE$466:$CE$918) - ROW() + ROW($CE$466))</f>
        <v>2240.75</v>
      </c>
      <c r="CK679">
        <f t="shared" si="153"/>
        <v>-0.65615925162378053</v>
      </c>
      <c r="CL679">
        <f t="shared" si="142"/>
        <v>5</v>
      </c>
      <c r="CM679" t="str">
        <f t="shared" si="159"/>
        <v/>
      </c>
      <c r="CN679" t="str">
        <f t="shared" si="143"/>
        <v/>
      </c>
      <c r="CO679" t="str">
        <f t="shared" si="148"/>
        <v/>
      </c>
      <c r="CP679">
        <v>1.3306424785421798E-2</v>
      </c>
      <c r="CQ679" t="s">
        <v>4485</v>
      </c>
      <c r="CR679" s="200" t="s">
        <v>4485</v>
      </c>
      <c r="CS679" s="212">
        <v>45134</v>
      </c>
      <c r="CT679" s="49">
        <v>45134</v>
      </c>
      <c r="CU679" s="53">
        <v>511.15</v>
      </c>
      <c r="CW679" s="81" cm="1">
        <f t="array" ref="CW679">INDEX($AW$466:$AW$918, ROWS($AW$466:$AW$918) - ROW() + ROW($AW$466))</f>
        <v>45093</v>
      </c>
      <c r="CX679" s="3" cm="1">
        <f t="array" ref="CX679">INDEX($AX$466:$AX$918, ROWS($AX$466:$AX$918) - ROW() + ROW($AX$466))</f>
        <v>45106</v>
      </c>
      <c r="CY679" s="78" cm="1">
        <f t="array" ref="CY679">INDEX($CU$466:$CU$918, ROWS($CU$466:$CU$918) - ROW() + ROW($CU$466))</f>
        <v>497.95</v>
      </c>
      <c r="DA679">
        <f t="shared" si="149"/>
        <v>1.4878222765718967</v>
      </c>
      <c r="DB679">
        <f t="shared" si="144"/>
        <v>5</v>
      </c>
      <c r="DC679" t="str">
        <f t="shared" si="160"/>
        <v/>
      </c>
      <c r="DD679" t="str">
        <f t="shared" si="122"/>
        <v/>
      </c>
      <c r="DE679" t="str">
        <f t="shared" si="123"/>
        <v/>
      </c>
      <c r="DF679">
        <v>1.1522381972060725</v>
      </c>
      <c r="DG679" t="s">
        <v>4485</v>
      </c>
      <c r="DH679" s="200" t="s">
        <v>4485</v>
      </c>
      <c r="DI679" s="212">
        <v>45134</v>
      </c>
      <c r="DJ679" s="49">
        <v>45134</v>
      </c>
      <c r="DK679" s="53">
        <v>378.4</v>
      </c>
      <c r="DM679" s="81" cm="1">
        <f t="array" ref="DM679">INDEX($AW$466:$AW$918, ROWS($AW$466:$AW$918) - ROW() + ROW($AW$466))</f>
        <v>45093</v>
      </c>
      <c r="DN679" s="3" cm="1">
        <f t="array" ref="DN679">INDEX($AX$466:$AX$918, ROWS($AX$466:$AX$918) - ROW() + ROW($AX$466))</f>
        <v>45106</v>
      </c>
      <c r="DO679" s="78" cm="1">
        <f t="array" ref="DO679">INDEX($DK$466:$DK$918, ROWS($DK$466:$DK$918) - ROW() + ROW($DK$466))</f>
        <v>378</v>
      </c>
      <c r="DQ679">
        <f t="shared" si="150"/>
        <v>-0.38213203320595301</v>
      </c>
      <c r="DR679">
        <f t="shared" si="145"/>
        <v>5</v>
      </c>
      <c r="DS679" t="str">
        <f t="shared" si="161"/>
        <v/>
      </c>
      <c r="DT679" t="str">
        <f t="shared" si="151"/>
        <v/>
      </c>
      <c r="DU679" t="str">
        <f t="shared" si="152"/>
        <v/>
      </c>
      <c r="DV679">
        <v>0.33537186821859255</v>
      </c>
      <c r="DW679" t="s">
        <v>4485</v>
      </c>
      <c r="DX679" s="200" t="s">
        <v>4485</v>
      </c>
    </row>
    <row r="680" spans="1:128" ht="15.75" thickBot="1" x14ac:dyDescent="0.3">
      <c r="A680" s="42">
        <v>45133</v>
      </c>
      <c r="B680" s="35">
        <v>45134</v>
      </c>
      <c r="C680" s="36">
        <v>132.15</v>
      </c>
      <c r="E680" s="81" cm="1">
        <f t="array" ref="E680">INDEX($A$466:$A$918, ROWS($A$466:$A$918) - ROW() + ROW($A$466))</f>
        <v>45096</v>
      </c>
      <c r="F680" s="44" cm="1">
        <f t="array" ref="F680">INDEX($B$466:$B$918, ROWS($B$466:$B$918) - ROW() + ROW($B$466))</f>
        <v>45106</v>
      </c>
      <c r="G680" s="45" cm="1">
        <f t="array" ref="G680">INDEX($C$466:$C$918, ROWS($C$466:$C$918) - ROW() + ROW($C$466))</f>
        <v>124.55</v>
      </c>
      <c r="I680">
        <f t="shared" si="128"/>
        <v>-0.39984006397441024</v>
      </c>
      <c r="J680">
        <f t="shared" si="124"/>
        <v>1</v>
      </c>
      <c r="K680" t="str">
        <f t="shared" si="154"/>
        <v/>
      </c>
      <c r="L680" t="str">
        <f t="shared" si="129"/>
        <v/>
      </c>
      <c r="M680" t="str">
        <f t="shared" si="130"/>
        <v/>
      </c>
      <c r="N680">
        <v>-0.24067388688328228</v>
      </c>
      <c r="O680" t="s">
        <v>4485</v>
      </c>
      <c r="P680" s="200" t="s">
        <v>4485</v>
      </c>
      <c r="Q680" s="35">
        <v>45133</v>
      </c>
      <c r="R680" s="35">
        <v>45134</v>
      </c>
      <c r="S680" s="37">
        <v>37639.699999999997</v>
      </c>
      <c r="U680" s="81" cm="1">
        <f t="array" ref="U680">INDEX($Q$466:$Q$918, ROWS($Q$466:$Q$918) - ROW() + ROW($Q$466))</f>
        <v>45096</v>
      </c>
      <c r="V680" s="3" cm="1">
        <f t="array" ref="V680">INDEX($R$466:$R$918, ROWS($R$466:$R$918) - ROW() + ROW($R$466))</f>
        <v>45106</v>
      </c>
      <c r="W680" s="78" cm="1">
        <f t="array" ref="W680">INDEX($S$466:$S$918, ROWS($S$466:$S$918) - ROW() + ROW($S$466))</f>
        <v>38902.050000000003</v>
      </c>
      <c r="Y680">
        <f t="shared" si="131"/>
        <v>0.36078963526323543</v>
      </c>
      <c r="Z680">
        <f t="shared" si="125"/>
        <v>1</v>
      </c>
      <c r="AA680" t="str">
        <f t="shared" si="155"/>
        <v/>
      </c>
      <c r="AB680" t="str">
        <f t="shared" si="132"/>
        <v/>
      </c>
      <c r="AC680" t="str">
        <f t="shared" si="133"/>
        <v/>
      </c>
      <c r="AD680">
        <v>0.62927163169848133</v>
      </c>
      <c r="AE680" t="s">
        <v>4485</v>
      </c>
      <c r="AF680" s="200" t="s">
        <v>4485</v>
      </c>
      <c r="AG680" s="35">
        <v>45133</v>
      </c>
      <c r="AH680" s="35">
        <v>45134</v>
      </c>
      <c r="AI680" s="36">
        <v>200.9</v>
      </c>
      <c r="AK680" s="81" cm="1">
        <f t="array" ref="AK680">INDEX($AG$466:$AG$918, ROWS($AG$466:$AG$918) - ROW() + ROW($AG$466))</f>
        <v>45096</v>
      </c>
      <c r="AL680" s="3" cm="1">
        <f t="array" ref="AL680">INDEX($AH$466:$AH$918, ROWS($AH$466:$AH$918) - ROW() + ROW($AH$466))</f>
        <v>45106</v>
      </c>
      <c r="AM680" s="78" cm="1">
        <f t="array" ref="AM680">INDEX($AI$466:$AI$918, ROWS($AI$466:$AI$918) - ROW() + ROW($AI$466))</f>
        <v>186.4</v>
      </c>
      <c r="AO680">
        <f t="shared" si="134"/>
        <v>-1.1140583554376626</v>
      </c>
      <c r="AP680">
        <f t="shared" si="126"/>
        <v>1</v>
      </c>
      <c r="AQ680" t="str">
        <f t="shared" si="156"/>
        <v/>
      </c>
      <c r="AR680" t="str">
        <f t="shared" si="135"/>
        <v/>
      </c>
      <c r="AS680" t="str">
        <f t="shared" si="136"/>
        <v/>
      </c>
      <c r="AT680">
        <v>5.4450603195304819</v>
      </c>
      <c r="AU680" t="s">
        <v>4485</v>
      </c>
      <c r="AV680" s="200" t="s">
        <v>4485</v>
      </c>
      <c r="AW680" s="35">
        <v>45133</v>
      </c>
      <c r="AX680" s="35">
        <v>45134</v>
      </c>
      <c r="AY680" s="36">
        <v>126.05</v>
      </c>
      <c r="BA680" s="81" cm="1">
        <f t="array" ref="BA680">INDEX($AW$466:$AW$918, ROWS($AW$466:$AW$918) - ROW() + ROW($AW$466))</f>
        <v>45096</v>
      </c>
      <c r="BB680" s="3" cm="1">
        <f t="array" ref="BB680">INDEX($AX$466:$AX$918, ROWS($AX$466:$AX$918) - ROW() + ROW($AX$466))</f>
        <v>45106</v>
      </c>
      <c r="BC680" s="78" cm="1">
        <f t="array" ref="BC680">INDEX($AY$466:$AY$918, ROWS($AY$466:$AY$918) - ROW() + ROW($AY$466))</f>
        <v>125.2</v>
      </c>
      <c r="BE680">
        <f t="shared" si="137"/>
        <v>-0.31847133757961105</v>
      </c>
      <c r="BF680">
        <f t="shared" si="127"/>
        <v>1</v>
      </c>
      <c r="BG680" t="str">
        <f t="shared" si="157"/>
        <v/>
      </c>
      <c r="BH680" t="str">
        <f t="shared" si="138"/>
        <v/>
      </c>
      <c r="BI680" t="str">
        <f t="shared" si="139"/>
        <v/>
      </c>
      <c r="BJ680">
        <v>2.707687373035395</v>
      </c>
      <c r="BK680" t="s">
        <v>4485</v>
      </c>
      <c r="BL680" s="200" t="s">
        <v>4485</v>
      </c>
      <c r="BM680" s="212">
        <v>45133</v>
      </c>
      <c r="BN680" s="49">
        <v>45134</v>
      </c>
      <c r="BO680" s="50">
        <v>1291.05</v>
      </c>
      <c r="BQ680" s="81" cm="1">
        <f t="array" ref="BQ680">INDEX($AW$466:$AW$918, ROWS($AW$466:$AW$918) - ROW() + ROW($AW$466))</f>
        <v>45096</v>
      </c>
      <c r="BR680" s="3" cm="1">
        <f t="array" ref="BR680">INDEX($AX$466:$AX$918, ROWS($AX$466:$AX$918) - ROW() + ROW($AX$466))</f>
        <v>45106</v>
      </c>
      <c r="BS680" s="78" cm="1">
        <f t="array" ref="BS680">INDEX($BO$466:$BO$918, ROWS($BO$466:$BO$918) - ROW() + ROW($BO$466))</f>
        <v>1282.7</v>
      </c>
      <c r="BU680">
        <f t="shared" si="146"/>
        <v>0.31674031204785941</v>
      </c>
      <c r="BV680">
        <f t="shared" si="140"/>
        <v>1</v>
      </c>
      <c r="BW680" t="str">
        <f t="shared" si="158"/>
        <v/>
      </c>
      <c r="BX680" t="str">
        <f t="shared" si="141"/>
        <v/>
      </c>
      <c r="BY680" t="str">
        <f t="shared" si="147"/>
        <v/>
      </c>
      <c r="BZ680">
        <v>1.2629161882893225</v>
      </c>
      <c r="CA680" t="s">
        <v>4485</v>
      </c>
      <c r="CB680" s="200" t="s">
        <v>4485</v>
      </c>
      <c r="CC680" s="212">
        <v>45133</v>
      </c>
      <c r="CD680" s="49">
        <v>45134</v>
      </c>
      <c r="CE680" s="50">
        <v>1950.75</v>
      </c>
      <c r="CG680" s="81" cm="1">
        <f t="array" ref="CG680">INDEX($AW$466:$AW$918, ROWS($AW$466:$AW$918) - ROW() + ROW($AW$466))</f>
        <v>45096</v>
      </c>
      <c r="CH680" s="3" cm="1">
        <f t="array" ref="CH680">INDEX($AX$466:$AX$918, ROWS($AX$466:$AX$918) - ROW() + ROW($AX$466))</f>
        <v>45106</v>
      </c>
      <c r="CI680" s="78" cm="1">
        <f t="array" ref="CI680">INDEX($CE$466:$CE$918, ROWS($CE$466:$CE$918) - ROW() + ROW($CE$466))</f>
        <v>2235.3000000000002</v>
      </c>
      <c r="CK680">
        <f t="shared" si="153"/>
        <v>-0.24322213544571317</v>
      </c>
      <c r="CL680">
        <f t="shared" si="142"/>
        <v>1</v>
      </c>
      <c r="CM680" t="str">
        <f t="shared" si="159"/>
        <v/>
      </c>
      <c r="CN680" t="str">
        <f t="shared" si="143"/>
        <v/>
      </c>
      <c r="CO680" t="str">
        <f t="shared" si="148"/>
        <v/>
      </c>
      <c r="CP680">
        <v>-0.55214315808146075</v>
      </c>
      <c r="CQ680" t="s">
        <v>4485</v>
      </c>
      <c r="CR680" s="200" t="s">
        <v>4485</v>
      </c>
      <c r="CS680" s="212">
        <v>45133</v>
      </c>
      <c r="CT680" s="49">
        <v>45134</v>
      </c>
      <c r="CU680" s="53">
        <v>488.2</v>
      </c>
      <c r="CW680" s="81" cm="1">
        <f t="array" ref="CW680">INDEX($AW$466:$AW$918, ROWS($AW$466:$AW$918) - ROW() + ROW($AW$466))</f>
        <v>45096</v>
      </c>
      <c r="CX680" s="3" cm="1">
        <f t="array" ref="CX680">INDEX($AX$466:$AX$918, ROWS($AX$466:$AX$918) - ROW() + ROW($AX$466))</f>
        <v>45106</v>
      </c>
      <c r="CY680" s="78" cm="1">
        <f t="array" ref="CY680">INDEX($CU$466:$CU$918, ROWS($CU$466:$CU$918) - ROW() + ROW($CU$466))</f>
        <v>486.6</v>
      </c>
      <c r="DA680">
        <f t="shared" si="149"/>
        <v>-2.2793453157947519</v>
      </c>
      <c r="DB680">
        <f t="shared" si="144"/>
        <v>1</v>
      </c>
      <c r="DC680" t="str">
        <f t="shared" si="160"/>
        <v/>
      </c>
      <c r="DD680" t="str">
        <f t="shared" ref="DD680:DD743" si="162">IF(MONTH(CX680)&lt;&gt;MONTH(CX679), CX680, "")</f>
        <v/>
      </c>
      <c r="DE680" t="str">
        <f t="shared" ref="DE680:DE743" si="163">IF(ISNUMBER(DD680), (INDEX(CY:CY, MATCH(EOMONTH(CX680, 0), CX:CX, 1)) / CY680 - 1) * 100, "")</f>
        <v/>
      </c>
      <c r="DF680">
        <v>-2.1471774193548341</v>
      </c>
      <c r="DG680" t="s">
        <v>4485</v>
      </c>
      <c r="DH680" s="200" t="s">
        <v>4485</v>
      </c>
      <c r="DI680" s="212">
        <v>45133</v>
      </c>
      <c r="DJ680" s="49">
        <v>45134</v>
      </c>
      <c r="DK680" s="53">
        <v>386.95</v>
      </c>
      <c r="DM680" s="81" cm="1">
        <f t="array" ref="DM680">INDEX($AW$466:$AW$918, ROWS($AW$466:$AW$918) - ROW() + ROW($AW$466))</f>
        <v>45096</v>
      </c>
      <c r="DN680" s="3" cm="1">
        <f t="array" ref="DN680">INDEX($AX$466:$AX$918, ROWS($AX$466:$AX$918) - ROW() + ROW($AX$466))</f>
        <v>45106</v>
      </c>
      <c r="DO680" s="78" cm="1">
        <f t="array" ref="DO680">INDEX($DK$466:$DK$918, ROWS($DK$466:$DK$918) - ROW() + ROW($DK$466))</f>
        <v>376.5</v>
      </c>
      <c r="DQ680">
        <f t="shared" si="150"/>
        <v>-0.3968253968253968</v>
      </c>
      <c r="DR680">
        <f t="shared" si="145"/>
        <v>1</v>
      </c>
      <c r="DS680" t="str">
        <f t="shared" si="161"/>
        <v/>
      </c>
      <c r="DT680" t="str">
        <f t="shared" si="151"/>
        <v/>
      </c>
      <c r="DU680" t="str">
        <f t="shared" si="152"/>
        <v/>
      </c>
      <c r="DV680">
        <v>-0.13763271726308404</v>
      </c>
      <c r="DW680" t="s">
        <v>4485</v>
      </c>
      <c r="DX680" s="200" t="s">
        <v>4485</v>
      </c>
    </row>
    <row r="681" spans="1:128" ht="15.75" thickBot="1" x14ac:dyDescent="0.3">
      <c r="A681" s="42">
        <v>45132</v>
      </c>
      <c r="B681" s="35">
        <v>45134</v>
      </c>
      <c r="C681" s="36">
        <v>129.9</v>
      </c>
      <c r="E681" s="81" cm="1">
        <f t="array" ref="E681">INDEX($A$466:$A$918, ROWS($A$466:$A$918) - ROW() + ROW($A$466))</f>
        <v>45097</v>
      </c>
      <c r="F681" s="44" cm="1">
        <f t="array" ref="F681">INDEX($B$466:$B$918, ROWS($B$466:$B$918) - ROW() + ROW($B$466))</f>
        <v>45106</v>
      </c>
      <c r="G681" s="45" cm="1">
        <f t="array" ref="G681">INDEX($C$466:$C$918, ROWS($C$466:$C$918) - ROW() + ROW($C$466))</f>
        <v>125</v>
      </c>
      <c r="I681">
        <f t="shared" si="128"/>
        <v>0.36130068245684693</v>
      </c>
      <c r="J681">
        <f t="shared" si="124"/>
        <v>2</v>
      </c>
      <c r="K681" t="str">
        <f t="shared" si="154"/>
        <v/>
      </c>
      <c r="L681" t="str">
        <f t="shared" si="129"/>
        <v/>
      </c>
      <c r="M681" t="str">
        <f t="shared" si="130"/>
        <v/>
      </c>
      <c r="N681">
        <v>0.12062726176116259</v>
      </c>
      <c r="O681" t="s">
        <v>4485</v>
      </c>
      <c r="P681" s="200" t="s">
        <v>4485</v>
      </c>
      <c r="Q681" s="35">
        <v>45132</v>
      </c>
      <c r="R681" s="35">
        <v>45134</v>
      </c>
      <c r="S681" s="37">
        <v>37250.550000000003</v>
      </c>
      <c r="U681" s="81" cm="1">
        <f t="array" ref="U681">INDEX($Q$466:$Q$918, ROWS($Q$466:$Q$918) - ROW() + ROW($Q$466))</f>
        <v>45097</v>
      </c>
      <c r="V681" s="3" cm="1">
        <f t="array" ref="V681">INDEX($R$466:$R$918, ROWS($R$466:$R$918) - ROW() + ROW($R$466))</f>
        <v>45106</v>
      </c>
      <c r="W681" s="78" cm="1">
        <f t="array" ref="W681">INDEX($S$466:$S$918, ROWS($S$466:$S$918) - ROW() + ROW($S$466))</f>
        <v>38747.949999999997</v>
      </c>
      <c r="Y681">
        <f t="shared" si="131"/>
        <v>-0.39612308348790309</v>
      </c>
      <c r="Z681">
        <f t="shared" si="125"/>
        <v>2</v>
      </c>
      <c r="AA681" t="str">
        <f t="shared" si="155"/>
        <v/>
      </c>
      <c r="AB681" t="str">
        <f t="shared" si="132"/>
        <v/>
      </c>
      <c r="AC681" t="str">
        <f t="shared" si="133"/>
        <v/>
      </c>
      <c r="AD681">
        <v>-0.42191537987843686</v>
      </c>
      <c r="AE681" t="s">
        <v>4485</v>
      </c>
      <c r="AF681" s="200" t="s">
        <v>4485</v>
      </c>
      <c r="AG681" s="35">
        <v>45132</v>
      </c>
      <c r="AH681" s="35">
        <v>45134</v>
      </c>
      <c r="AI681" s="36">
        <v>200.35</v>
      </c>
      <c r="AK681" s="81" cm="1">
        <f t="array" ref="AK681">INDEX($AG$466:$AG$918, ROWS($AG$466:$AG$918) - ROW() + ROW($AG$466))</f>
        <v>45097</v>
      </c>
      <c r="AL681" s="3" cm="1">
        <f t="array" ref="AL681">INDEX($AH$466:$AH$918, ROWS($AH$466:$AH$918) - ROW() + ROW($AH$466))</f>
        <v>45106</v>
      </c>
      <c r="AM681" s="78" cm="1">
        <f t="array" ref="AM681">INDEX($AI$466:$AI$918, ROWS($AI$466:$AI$918) - ROW() + ROW($AI$466))</f>
        <v>187.7</v>
      </c>
      <c r="AO681">
        <f t="shared" si="134"/>
        <v>0.69742489270385355</v>
      </c>
      <c r="AP681">
        <f t="shared" si="126"/>
        <v>2</v>
      </c>
      <c r="AQ681" t="str">
        <f t="shared" si="156"/>
        <v/>
      </c>
      <c r="AR681" t="str">
        <f t="shared" si="135"/>
        <v/>
      </c>
      <c r="AS681" t="str">
        <f t="shared" si="136"/>
        <v/>
      </c>
      <c r="AT681">
        <v>1.7316017316017389</v>
      </c>
      <c r="AU681" t="s">
        <v>4485</v>
      </c>
      <c r="AV681" s="200" t="s">
        <v>4485</v>
      </c>
      <c r="AW681" s="35">
        <v>45132</v>
      </c>
      <c r="AX681" s="35">
        <v>45134</v>
      </c>
      <c r="AY681" s="36">
        <v>127.05</v>
      </c>
      <c r="BA681" s="81" cm="1">
        <f t="array" ref="BA681">INDEX($AW$466:$AW$918, ROWS($AW$466:$AW$918) - ROW() + ROW($AW$466))</f>
        <v>45097</v>
      </c>
      <c r="BB681" s="3" cm="1">
        <f t="array" ref="BB681">INDEX($AX$466:$AX$918, ROWS($AX$466:$AX$918) - ROW() + ROW($AX$466))</f>
        <v>45106</v>
      </c>
      <c r="BC681" s="78" cm="1">
        <f t="array" ref="BC681">INDEX($AY$466:$AY$918, ROWS($AY$466:$AY$918) - ROW() + ROW($AY$466))</f>
        <v>125.7</v>
      </c>
      <c r="BE681">
        <f t="shared" si="137"/>
        <v>0.39936102236421722</v>
      </c>
      <c r="BF681">
        <f t="shared" si="127"/>
        <v>2</v>
      </c>
      <c r="BG681" t="str">
        <f t="shared" si="157"/>
        <v/>
      </c>
      <c r="BH681" t="str">
        <f t="shared" si="138"/>
        <v/>
      </c>
      <c r="BI681" t="str">
        <f t="shared" si="139"/>
        <v/>
      </c>
      <c r="BJ681">
        <v>-1.634352635003258</v>
      </c>
      <c r="BK681" t="s">
        <v>4485</v>
      </c>
      <c r="BL681" s="200" t="s">
        <v>4485</v>
      </c>
      <c r="BM681" s="212">
        <v>45132</v>
      </c>
      <c r="BN681" s="49">
        <v>45134</v>
      </c>
      <c r="BO681" s="50">
        <v>1301.9000000000001</v>
      </c>
      <c r="BQ681" s="81" cm="1">
        <f t="array" ref="BQ681">INDEX($AW$466:$AW$918, ROWS($AW$466:$AW$918) - ROW() + ROW($AW$466))</f>
        <v>45097</v>
      </c>
      <c r="BR681" s="3" cm="1">
        <f t="array" ref="BR681">INDEX($AX$466:$AX$918, ROWS($AX$466:$AX$918) - ROW() + ROW($AX$466))</f>
        <v>45106</v>
      </c>
      <c r="BS681" s="78" cm="1">
        <f t="array" ref="BS681">INDEX($BO$466:$BO$918, ROWS($BO$466:$BO$918) - ROW() + ROW($BO$466))</f>
        <v>1291.7</v>
      </c>
      <c r="BU681">
        <f t="shared" si="146"/>
        <v>0.70164496764637085</v>
      </c>
      <c r="BV681">
        <f t="shared" si="140"/>
        <v>2</v>
      </c>
      <c r="BW681" t="str">
        <f t="shared" si="158"/>
        <v/>
      </c>
      <c r="BX681" t="str">
        <f t="shared" si="141"/>
        <v/>
      </c>
      <c r="BY681" t="str">
        <f t="shared" si="147"/>
        <v/>
      </c>
      <c r="BZ681">
        <v>-0.37037037037037723</v>
      </c>
      <c r="CA681" t="s">
        <v>4485</v>
      </c>
      <c r="CB681" s="200" t="s">
        <v>4485</v>
      </c>
      <c r="CC681" s="212">
        <v>45132</v>
      </c>
      <c r="CD681" s="49">
        <v>45134</v>
      </c>
      <c r="CE681" s="50">
        <v>1912.05</v>
      </c>
      <c r="CG681" s="81" cm="1">
        <f t="array" ref="CG681">INDEX($AW$466:$AW$918, ROWS($AW$466:$AW$918) - ROW() + ROW($AW$466))</f>
        <v>45097</v>
      </c>
      <c r="CH681" s="3" cm="1">
        <f t="array" ref="CH681">INDEX($AX$466:$AX$918, ROWS($AX$466:$AX$918) - ROW() + ROW($AX$466))</f>
        <v>45106</v>
      </c>
      <c r="CI681" s="78" cm="1">
        <f t="array" ref="CI681">INDEX($CE$466:$CE$918, ROWS($CE$466:$CE$918) - ROW() + ROW($CE$466))</f>
        <v>2256.6999999999998</v>
      </c>
      <c r="CK681">
        <f t="shared" si="153"/>
        <v>0.95736590166866342</v>
      </c>
      <c r="CL681">
        <f t="shared" si="142"/>
        <v>2</v>
      </c>
      <c r="CM681" t="str">
        <f t="shared" si="159"/>
        <v/>
      </c>
      <c r="CN681" t="str">
        <f t="shared" si="143"/>
        <v/>
      </c>
      <c r="CO681" t="str">
        <f t="shared" si="148"/>
        <v/>
      </c>
      <c r="CP681">
        <v>-8.4730645736714724E-2</v>
      </c>
      <c r="CQ681" t="s">
        <v>4485</v>
      </c>
      <c r="CR681" s="200" t="s">
        <v>4485</v>
      </c>
      <c r="CS681" s="212">
        <v>45132</v>
      </c>
      <c r="CT681" s="49">
        <v>45134</v>
      </c>
      <c r="CU681" s="53">
        <v>481.55</v>
      </c>
      <c r="CW681" s="81" cm="1">
        <f t="array" ref="CW681">INDEX($AW$466:$AW$918, ROWS($AW$466:$AW$918) - ROW() + ROW($AW$466))</f>
        <v>45097</v>
      </c>
      <c r="CX681" s="3" cm="1">
        <f t="array" ref="CX681">INDEX($AX$466:$AX$918, ROWS($AX$466:$AX$918) - ROW() + ROW($AX$466))</f>
        <v>45106</v>
      </c>
      <c r="CY681" s="78" cm="1">
        <f t="array" ref="CY681">INDEX($CU$466:$CU$918, ROWS($CU$466:$CU$918) - ROW() + ROW($CU$466))</f>
        <v>491.2</v>
      </c>
      <c r="DA681">
        <f t="shared" si="149"/>
        <v>0.94533497739415651</v>
      </c>
      <c r="DB681">
        <f t="shared" si="144"/>
        <v>2</v>
      </c>
      <c r="DC681" t="str">
        <f t="shared" si="160"/>
        <v/>
      </c>
      <c r="DD681" t="str">
        <f t="shared" si="162"/>
        <v/>
      </c>
      <c r="DE681" t="str">
        <f t="shared" si="163"/>
        <v/>
      </c>
      <c r="DF681">
        <v>0.79324199031625942</v>
      </c>
      <c r="DG681" t="s">
        <v>4485</v>
      </c>
      <c r="DH681" s="200" t="s">
        <v>4485</v>
      </c>
      <c r="DI681" s="212">
        <v>45132</v>
      </c>
      <c r="DJ681" s="49">
        <v>45134</v>
      </c>
      <c r="DK681" s="53">
        <v>387.25</v>
      </c>
      <c r="DM681" s="81" cm="1">
        <f t="array" ref="DM681">INDEX($AW$466:$AW$918, ROWS($AW$466:$AW$918) - ROW() + ROW($AW$466))</f>
        <v>45097</v>
      </c>
      <c r="DN681" s="3" cm="1">
        <f t="array" ref="DN681">INDEX($AX$466:$AX$918, ROWS($AX$466:$AX$918) - ROW() + ROW($AX$466))</f>
        <v>45106</v>
      </c>
      <c r="DO681" s="78" cm="1">
        <f t="array" ref="DO681">INDEX($DK$466:$DK$918, ROWS($DK$466:$DK$918) - ROW() + ROW($DK$466))</f>
        <v>374.05</v>
      </c>
      <c r="DQ681">
        <f t="shared" si="150"/>
        <v>-0.65073041168658396</v>
      </c>
      <c r="DR681">
        <f t="shared" si="145"/>
        <v>2</v>
      </c>
      <c r="DS681" t="str">
        <f t="shared" si="161"/>
        <v/>
      </c>
      <c r="DT681" t="str">
        <f t="shared" si="151"/>
        <v/>
      </c>
      <c r="DU681" t="str">
        <f t="shared" si="152"/>
        <v/>
      </c>
      <c r="DV681">
        <v>-0.68911202992715104</v>
      </c>
      <c r="DW681" t="s">
        <v>4485</v>
      </c>
      <c r="DX681" s="200" t="s">
        <v>4485</v>
      </c>
    </row>
    <row r="682" spans="1:128" ht="15.75" thickBot="1" x14ac:dyDescent="0.3">
      <c r="A682" s="42">
        <v>45131</v>
      </c>
      <c r="B682" s="35">
        <v>45134</v>
      </c>
      <c r="C682" s="36">
        <v>131.05000000000001</v>
      </c>
      <c r="E682" s="81" cm="1">
        <f t="array" ref="E682">INDEX($A$466:$A$918, ROWS($A$466:$A$918) - ROW() + ROW($A$466))</f>
        <v>45098</v>
      </c>
      <c r="F682" s="44" cm="1">
        <f t="array" ref="F682">INDEX($B$466:$B$918, ROWS($B$466:$B$918) - ROW() + ROW($B$466))</f>
        <v>45106</v>
      </c>
      <c r="G682" s="45" cm="1">
        <f t="array" ref="G682">INDEX($C$466:$C$918, ROWS($C$466:$C$918) - ROW() + ROW($C$466))</f>
        <v>125.15</v>
      </c>
      <c r="I682">
        <f t="shared" si="128"/>
        <v>0.12000000000000455</v>
      </c>
      <c r="J682">
        <f t="shared" si="124"/>
        <v>3</v>
      </c>
      <c r="K682" t="str">
        <f t="shared" si="154"/>
        <v/>
      </c>
      <c r="L682" t="str">
        <f t="shared" si="129"/>
        <v/>
      </c>
      <c r="M682" t="str">
        <f t="shared" si="130"/>
        <v/>
      </c>
      <c r="N682">
        <v>0.40160642570281119</v>
      </c>
      <c r="O682" t="s">
        <v>4485</v>
      </c>
      <c r="P682" s="200" t="s">
        <v>4485</v>
      </c>
      <c r="Q682" s="35">
        <v>45131</v>
      </c>
      <c r="R682" s="35">
        <v>45134</v>
      </c>
      <c r="S682" s="37">
        <v>37530.550000000003</v>
      </c>
      <c r="U682" s="81" cm="1">
        <f t="array" ref="U682">INDEX($Q$466:$Q$918, ROWS($Q$466:$Q$918) - ROW() + ROW($Q$466))</f>
        <v>45098</v>
      </c>
      <c r="V682" s="3" cm="1">
        <f t="array" ref="V682">INDEX($R$466:$R$918, ROWS($R$466:$R$918) - ROW() + ROW($R$466))</f>
        <v>45106</v>
      </c>
      <c r="W682" s="78" cm="1">
        <f t="array" ref="W682">INDEX($S$466:$S$918, ROWS($S$466:$S$918) - ROW() + ROW($S$466))</f>
        <v>38408.699999999997</v>
      </c>
      <c r="Y682">
        <f t="shared" si="131"/>
        <v>-0.87553018933904903</v>
      </c>
      <c r="Z682">
        <f t="shared" si="125"/>
        <v>3</v>
      </c>
      <c r="AA682" t="str">
        <f t="shared" si="155"/>
        <v/>
      </c>
      <c r="AB682" t="str">
        <f t="shared" si="132"/>
        <v/>
      </c>
      <c r="AC682" t="str">
        <f t="shared" si="133"/>
        <v/>
      </c>
      <c r="AD682">
        <v>-1.0031735681747833</v>
      </c>
      <c r="AE682" t="s">
        <v>4485</v>
      </c>
      <c r="AF682" s="200" t="s">
        <v>4485</v>
      </c>
      <c r="AG682" s="35">
        <v>45131</v>
      </c>
      <c r="AH682" s="35">
        <v>45134</v>
      </c>
      <c r="AI682" s="36">
        <v>195.7</v>
      </c>
      <c r="AK682" s="81" cm="1">
        <f t="array" ref="AK682">INDEX($AG$466:$AG$918, ROWS($AG$466:$AG$918) - ROW() + ROW($AG$466))</f>
        <v>45098</v>
      </c>
      <c r="AL682" s="3" cm="1">
        <f t="array" ref="AL682">INDEX($AH$466:$AH$918, ROWS($AH$466:$AH$918) - ROW() + ROW($AH$466))</f>
        <v>45106</v>
      </c>
      <c r="AM682" s="78" cm="1">
        <f t="array" ref="AM682">INDEX($AI$466:$AI$918, ROWS($AI$466:$AI$918) - ROW() + ROW($AI$466))</f>
        <v>187.6</v>
      </c>
      <c r="AO682">
        <f t="shared" si="134"/>
        <v>-5.3276505061264953E-2</v>
      </c>
      <c r="AP682">
        <f t="shared" si="126"/>
        <v>3</v>
      </c>
      <c r="AQ682" t="str">
        <f t="shared" si="156"/>
        <v/>
      </c>
      <c r="AR682" t="str">
        <f t="shared" si="135"/>
        <v/>
      </c>
      <c r="AS682" t="str">
        <f t="shared" si="136"/>
        <v/>
      </c>
      <c r="AT682">
        <v>-3.282674772036478</v>
      </c>
      <c r="AU682" t="s">
        <v>4485</v>
      </c>
      <c r="AV682" s="200" t="s">
        <v>4485</v>
      </c>
      <c r="AW682" s="35">
        <v>45131</v>
      </c>
      <c r="AX682" s="35">
        <v>45134</v>
      </c>
      <c r="AY682" s="36">
        <v>126.25</v>
      </c>
      <c r="BA682" s="81" cm="1">
        <f t="array" ref="BA682">INDEX($AW$466:$AW$918, ROWS($AW$466:$AW$918) - ROW() + ROW($AW$466))</f>
        <v>45098</v>
      </c>
      <c r="BB682" s="3" cm="1">
        <f t="array" ref="BB682">INDEX($AX$466:$AX$918, ROWS($AX$466:$AX$918) - ROW() + ROW($AX$466))</f>
        <v>45106</v>
      </c>
      <c r="BC682" s="78" cm="1">
        <f t="array" ref="BC682">INDEX($AY$466:$AY$918, ROWS($AY$466:$AY$918) - ROW() + ROW($AY$466))</f>
        <v>123.1</v>
      </c>
      <c r="BE682">
        <f t="shared" si="137"/>
        <v>-2.0684168655529107</v>
      </c>
      <c r="BF682">
        <f t="shared" si="127"/>
        <v>3</v>
      </c>
      <c r="BG682" t="str">
        <f t="shared" si="157"/>
        <v/>
      </c>
      <c r="BH682" t="str">
        <f t="shared" si="138"/>
        <v/>
      </c>
      <c r="BI682" t="str">
        <f t="shared" si="139"/>
        <v/>
      </c>
      <c r="BJ682">
        <v>1.0556393364552767</v>
      </c>
      <c r="BK682" t="s">
        <v>4485</v>
      </c>
      <c r="BL682" s="200" t="s">
        <v>4485</v>
      </c>
      <c r="BM682" s="212">
        <v>45131</v>
      </c>
      <c r="BN682" s="49">
        <v>45134</v>
      </c>
      <c r="BO682" s="50">
        <v>1319.35</v>
      </c>
      <c r="BQ682" s="81" cm="1">
        <f t="array" ref="BQ682">INDEX($AW$466:$AW$918, ROWS($AW$466:$AW$918) - ROW() + ROW($AW$466))</f>
        <v>45098</v>
      </c>
      <c r="BR682" s="3" cm="1">
        <f t="array" ref="BR682">INDEX($AX$466:$AX$918, ROWS($AX$466:$AX$918) - ROW() + ROW($AX$466))</f>
        <v>45106</v>
      </c>
      <c r="BS682" s="78" cm="1">
        <f t="array" ref="BS682">INDEX($BO$466:$BO$918, ROWS($BO$466:$BO$918) - ROW() + ROW($BO$466))</f>
        <v>1290.5</v>
      </c>
      <c r="BU682">
        <f t="shared" si="146"/>
        <v>-9.2900828365723109E-2</v>
      </c>
      <c r="BV682">
        <f t="shared" si="140"/>
        <v>3</v>
      </c>
      <c r="BW682" t="str">
        <f t="shared" si="158"/>
        <v/>
      </c>
      <c r="BX682" t="str">
        <f t="shared" si="141"/>
        <v/>
      </c>
      <c r="BY682" t="str">
        <f t="shared" si="147"/>
        <v/>
      </c>
      <c r="BZ682">
        <v>0.69038767923527322</v>
      </c>
      <c r="CA682" t="s">
        <v>4485</v>
      </c>
      <c r="CB682" s="200" t="s">
        <v>4485</v>
      </c>
      <c r="CC682" s="212">
        <v>45131</v>
      </c>
      <c r="CD682" s="49">
        <v>45134</v>
      </c>
      <c r="CE682" s="50">
        <v>1903.05</v>
      </c>
      <c r="CG682" s="81" cm="1">
        <f t="array" ref="CG682">INDEX($AW$466:$AW$918, ROWS($AW$466:$AW$918) - ROW() + ROW($AW$466))</f>
        <v>45098</v>
      </c>
      <c r="CH682" s="3" cm="1">
        <f t="array" ref="CH682">INDEX($AX$466:$AX$918, ROWS($AX$466:$AX$918) - ROW() + ROW($AX$466))</f>
        <v>45106</v>
      </c>
      <c r="CI682" s="78" cm="1">
        <f t="array" ref="CI682">INDEX($CE$466:$CE$918, ROWS($CE$466:$CE$918) - ROW() + ROW($CE$466))</f>
        <v>2195.65</v>
      </c>
      <c r="CK682">
        <f t="shared" si="153"/>
        <v>-2.705277617760435</v>
      </c>
      <c r="CL682">
        <f t="shared" si="142"/>
        <v>3</v>
      </c>
      <c r="CM682" t="str">
        <f t="shared" si="159"/>
        <v/>
      </c>
      <c r="CN682" t="str">
        <f t="shared" si="143"/>
        <v/>
      </c>
      <c r="CO682" t="str">
        <f t="shared" si="148"/>
        <v/>
      </c>
      <c r="CP682">
        <v>0.79000223164471406</v>
      </c>
      <c r="CQ682" t="s">
        <v>4485</v>
      </c>
      <c r="CR682" s="200" t="s">
        <v>4485</v>
      </c>
      <c r="CS682" s="212">
        <v>45131</v>
      </c>
      <c r="CT682" s="49">
        <v>45134</v>
      </c>
      <c r="CU682" s="53">
        <v>494.1</v>
      </c>
      <c r="CW682" s="81" cm="1">
        <f t="array" ref="CW682">INDEX($AW$466:$AW$918, ROWS($AW$466:$AW$918) - ROW() + ROW($AW$466))</f>
        <v>45098</v>
      </c>
      <c r="CX682" s="3" cm="1">
        <f t="array" ref="CX682">INDEX($AX$466:$AX$918, ROWS($AX$466:$AX$918) - ROW() + ROW($AX$466))</f>
        <v>45106</v>
      </c>
      <c r="CY682" s="78" cm="1">
        <f t="array" ref="CY682">INDEX($CU$466:$CU$918, ROWS($CU$466:$CU$918) - ROW() + ROW($CU$466))</f>
        <v>484.55</v>
      </c>
      <c r="DA682">
        <f t="shared" si="149"/>
        <v>-1.3538273615635132</v>
      </c>
      <c r="DB682">
        <f t="shared" si="144"/>
        <v>3</v>
      </c>
      <c r="DC682" t="str">
        <f t="shared" si="160"/>
        <v/>
      </c>
      <c r="DD682" t="str">
        <f t="shared" si="162"/>
        <v/>
      </c>
      <c r="DE682" t="str">
        <f t="shared" si="163"/>
        <v/>
      </c>
      <c r="DF682">
        <v>-1.2980376124284476</v>
      </c>
      <c r="DG682" t="s">
        <v>4485</v>
      </c>
      <c r="DH682" s="200" t="s">
        <v>4485</v>
      </c>
      <c r="DI682" s="212">
        <v>45131</v>
      </c>
      <c r="DJ682" s="49">
        <v>45134</v>
      </c>
      <c r="DK682" s="53">
        <v>390.45</v>
      </c>
      <c r="DM682" s="81" cm="1">
        <f t="array" ref="DM682">INDEX($AW$466:$AW$918, ROWS($AW$466:$AW$918) - ROW() + ROW($AW$466))</f>
        <v>45098</v>
      </c>
      <c r="DN682" s="3" cm="1">
        <f t="array" ref="DN682">INDEX($AX$466:$AX$918, ROWS($AX$466:$AX$918) - ROW() + ROW($AX$466))</f>
        <v>45106</v>
      </c>
      <c r="DO682" s="78" cm="1">
        <f t="array" ref="DO682">INDEX($DK$466:$DK$918, ROWS($DK$466:$DK$918) - ROW() + ROW($DK$466))</f>
        <v>374.25</v>
      </c>
      <c r="DQ682">
        <f t="shared" si="150"/>
        <v>5.3468787595238237E-2</v>
      </c>
      <c r="DR682">
        <f t="shared" si="145"/>
        <v>3</v>
      </c>
      <c r="DS682" t="str">
        <f t="shared" si="161"/>
        <v/>
      </c>
      <c r="DT682" t="str">
        <f t="shared" si="151"/>
        <v/>
      </c>
      <c r="DU682" t="str">
        <f t="shared" si="152"/>
        <v/>
      </c>
      <c r="DV682">
        <v>-0.49563838223632045</v>
      </c>
      <c r="DW682" t="s">
        <v>4485</v>
      </c>
      <c r="DX682" s="200" t="s">
        <v>4485</v>
      </c>
    </row>
    <row r="683" spans="1:128" ht="15.75" thickBot="1" x14ac:dyDescent="0.3">
      <c r="A683" s="42">
        <v>45128</v>
      </c>
      <c r="B683" s="35">
        <v>45134</v>
      </c>
      <c r="C683" s="36">
        <v>131.85</v>
      </c>
      <c r="E683" s="81" cm="1">
        <f t="array" ref="E683">INDEX($A$466:$A$918, ROWS($A$466:$A$918) - ROW() + ROW($A$466))</f>
        <v>45099</v>
      </c>
      <c r="F683" s="44" cm="1">
        <f t="array" ref="F683">INDEX($B$466:$B$918, ROWS($B$466:$B$918) - ROW() + ROW($B$466))</f>
        <v>45106</v>
      </c>
      <c r="G683" s="45" cm="1">
        <f t="array" ref="G683">INDEX($C$466:$C$918, ROWS($C$466:$C$918) - ROW() + ROW($C$466))</f>
        <v>124</v>
      </c>
      <c r="I683">
        <f t="shared" si="128"/>
        <v>-0.9188973232121499</v>
      </c>
      <c r="J683">
        <f t="shared" si="124"/>
        <v>4</v>
      </c>
      <c r="K683">
        <f t="shared" si="154"/>
        <v>-0.16103059581320678</v>
      </c>
      <c r="L683" t="str">
        <f t="shared" si="129"/>
        <v/>
      </c>
      <c r="M683" t="str">
        <f t="shared" si="130"/>
        <v/>
      </c>
      <c r="N683">
        <v>-0.83999999999999764</v>
      </c>
      <c r="O683">
        <v>-0.12087026591457814</v>
      </c>
      <c r="P683" s="200" t="s">
        <v>4485</v>
      </c>
      <c r="Q683" s="35">
        <v>45128</v>
      </c>
      <c r="R683" s="35">
        <v>45134</v>
      </c>
      <c r="S683" s="37">
        <v>36706.1</v>
      </c>
      <c r="U683" s="81" cm="1">
        <f t="array" ref="U683">INDEX($Q$466:$Q$918, ROWS($Q$466:$Q$918) - ROW() + ROW($Q$466))</f>
        <v>45099</v>
      </c>
      <c r="V683" s="3" cm="1">
        <f t="array" ref="V683">INDEX($R$466:$R$918, ROWS($R$466:$R$918) - ROW() + ROW($R$466))</f>
        <v>45106</v>
      </c>
      <c r="W683" s="78" cm="1">
        <f t="array" ref="W683">INDEX($S$466:$S$918, ROWS($S$466:$S$918) - ROW() + ROW($S$466))</f>
        <v>37982.65</v>
      </c>
      <c r="Y683">
        <f t="shared" si="131"/>
        <v>-1.1092538929981897</v>
      </c>
      <c r="Z683">
        <f t="shared" si="125"/>
        <v>4</v>
      </c>
      <c r="AA683">
        <f t="shared" si="155"/>
        <v>-1.4131611255453878</v>
      </c>
      <c r="AB683" t="str">
        <f t="shared" si="132"/>
        <v/>
      </c>
      <c r="AC683" t="str">
        <f t="shared" si="133"/>
        <v/>
      </c>
      <c r="AD683">
        <v>-0.78594550655848761</v>
      </c>
      <c r="AE683">
        <v>-1.0893243348880917</v>
      </c>
      <c r="AF683" s="200" t="s">
        <v>4485</v>
      </c>
      <c r="AG683" s="35">
        <v>45128</v>
      </c>
      <c r="AH683" s="35">
        <v>45134</v>
      </c>
      <c r="AI683" s="36">
        <v>195.2</v>
      </c>
      <c r="AK683" s="81" cm="1">
        <f t="array" ref="AK683">INDEX($AG$466:$AG$918, ROWS($AG$466:$AG$918) - ROW() + ROW($AG$466))</f>
        <v>45099</v>
      </c>
      <c r="AL683" s="3" cm="1">
        <f t="array" ref="AL683">INDEX($AH$466:$AH$918, ROWS($AH$466:$AH$918) - ROW() + ROW($AH$466))</f>
        <v>45106</v>
      </c>
      <c r="AM683" s="78" cm="1">
        <f t="array" ref="AM683">INDEX($AI$466:$AI$918, ROWS($AI$466:$AI$918) - ROW() + ROW($AI$466))</f>
        <v>184.9</v>
      </c>
      <c r="AO683">
        <f t="shared" si="134"/>
        <v>-1.4392324093816571</v>
      </c>
      <c r="AP683">
        <f t="shared" si="126"/>
        <v>4</v>
      </c>
      <c r="AQ683">
        <f t="shared" si="156"/>
        <v>-1.1229946524064141</v>
      </c>
      <c r="AR683" t="str">
        <f t="shared" si="135"/>
        <v/>
      </c>
      <c r="AS683" t="str">
        <f t="shared" si="136"/>
        <v/>
      </c>
      <c r="AT683">
        <v>-4.4626021370207383</v>
      </c>
      <c r="AU683">
        <v>0.79575596816975369</v>
      </c>
      <c r="AV683" s="200" t="s">
        <v>4485</v>
      </c>
      <c r="AW683" s="35">
        <v>45128</v>
      </c>
      <c r="AX683" s="35">
        <v>45134</v>
      </c>
      <c r="AY683" s="36">
        <v>125</v>
      </c>
      <c r="BA683" s="81" cm="1">
        <f t="array" ref="BA683">INDEX($AW$466:$AW$918, ROWS($AW$466:$AW$918) - ROW() + ROW($AW$466))</f>
        <v>45099</v>
      </c>
      <c r="BB683" s="3" cm="1">
        <f t="array" ref="BB683">INDEX($AX$466:$AX$918, ROWS($AX$466:$AX$918) - ROW() + ROW($AX$466))</f>
        <v>45106</v>
      </c>
      <c r="BC683" s="78" cm="1">
        <f t="array" ref="BC683">INDEX($AY$466:$AY$918, ROWS($AY$466:$AY$918) - ROW() + ROW($AY$466))</f>
        <v>123.75</v>
      </c>
      <c r="BE683">
        <f t="shared" si="137"/>
        <v>0.52802599512591852</v>
      </c>
      <c r="BF683">
        <f t="shared" si="127"/>
        <v>4</v>
      </c>
      <c r="BG683">
        <f t="shared" si="157"/>
        <v>1.3513513513513562</v>
      </c>
      <c r="BH683" t="str">
        <f t="shared" si="138"/>
        <v/>
      </c>
      <c r="BI683" t="str">
        <f t="shared" si="139"/>
        <v/>
      </c>
      <c r="BJ683">
        <v>-4.3826578699340271</v>
      </c>
      <c r="BK683">
        <v>1.7694429737788058</v>
      </c>
      <c r="BL683" s="200" t="s">
        <v>4485</v>
      </c>
      <c r="BM683" s="212">
        <v>45128</v>
      </c>
      <c r="BN683" s="49">
        <v>45134</v>
      </c>
      <c r="BO683" s="50">
        <v>1292.8</v>
      </c>
      <c r="BQ683" s="81" cm="1">
        <f t="array" ref="BQ683">INDEX($AW$466:$AW$918, ROWS($AW$466:$AW$918) - ROW() + ROW($AW$466))</f>
        <v>45099</v>
      </c>
      <c r="BR683" s="3" cm="1">
        <f t="array" ref="BR683">INDEX($AX$466:$AX$918, ROWS($AX$466:$AX$918) - ROW() + ROW($AX$466))</f>
        <v>45106</v>
      </c>
      <c r="BS683" s="78" cm="1">
        <f t="array" ref="BS683">INDEX($BO$466:$BO$918, ROWS($BO$466:$BO$918) - ROW() + ROW($BO$466))</f>
        <v>1277.9000000000001</v>
      </c>
      <c r="BU683">
        <f t="shared" si="146"/>
        <v>-0.97636574970940793</v>
      </c>
      <c r="BV683">
        <f t="shared" si="140"/>
        <v>4</v>
      </c>
      <c r="BW683">
        <f t="shared" si="158"/>
        <v>3.0772333131679845</v>
      </c>
      <c r="BX683" t="str">
        <f t="shared" si="141"/>
        <v/>
      </c>
      <c r="BY683" t="str">
        <f t="shared" si="147"/>
        <v/>
      </c>
      <c r="BZ683">
        <v>-0.96443640747437864</v>
      </c>
      <c r="CA683">
        <v>1.9151740714894969</v>
      </c>
      <c r="CB683" s="200" t="s">
        <v>4485</v>
      </c>
      <c r="CC683" s="212">
        <v>45128</v>
      </c>
      <c r="CD683" s="49">
        <v>45134</v>
      </c>
      <c r="CE683" s="50">
        <v>1920.55</v>
      </c>
      <c r="CG683" s="81" cm="1">
        <f t="array" ref="CG683">INDEX($AW$466:$AW$918, ROWS($AW$466:$AW$918) - ROW() + ROW($AW$466))</f>
        <v>45099</v>
      </c>
      <c r="CH683" s="3" cm="1">
        <f t="array" ref="CH683">INDEX($AX$466:$AX$918, ROWS($AX$466:$AX$918) - ROW() + ROW($AX$466))</f>
        <v>45106</v>
      </c>
      <c r="CI683" s="78" cm="1">
        <f t="array" ref="CI683">INDEX($CE$466:$CE$918, ROWS($CE$466:$CE$918) - ROW() + ROW($CE$466))</f>
        <v>2170.5500000000002</v>
      </c>
      <c r="CK683">
        <f t="shared" si="153"/>
        <v>-1.1431694486826183</v>
      </c>
      <c r="CL683">
        <f t="shared" si="142"/>
        <v>4</v>
      </c>
      <c r="CM683">
        <f t="shared" si="159"/>
        <v>-3.7684821883797746</v>
      </c>
      <c r="CN683" t="str">
        <f t="shared" si="143"/>
        <v/>
      </c>
      <c r="CO683" t="str">
        <f t="shared" si="148"/>
        <v/>
      </c>
      <c r="CP683">
        <v>-2.5595607120715496</v>
      </c>
      <c r="CQ683">
        <v>-2.4018096737708228</v>
      </c>
      <c r="CR683" s="200" t="s">
        <v>4485</v>
      </c>
      <c r="CS683" s="212">
        <v>45128</v>
      </c>
      <c r="CT683" s="49">
        <v>45134</v>
      </c>
      <c r="CU683" s="53">
        <v>500.4</v>
      </c>
      <c r="CW683" s="81" cm="1">
        <f t="array" ref="CW683">INDEX($AW$466:$AW$918, ROWS($AW$466:$AW$918) - ROW() + ROW($AW$466))</f>
        <v>45099</v>
      </c>
      <c r="CX683" s="3" cm="1">
        <f t="array" ref="CX683">INDEX($AX$466:$AX$918, ROWS($AX$466:$AX$918) - ROW() + ROW($AX$466))</f>
        <v>45106</v>
      </c>
      <c r="CY683" s="78" cm="1">
        <f t="array" ref="CY683">INDEX($CU$466:$CU$918, ROWS($CU$466:$CU$918) - ROW() + ROW($CU$466))</f>
        <v>480.8</v>
      </c>
      <c r="DA683">
        <f t="shared" si="149"/>
        <v>-0.77391394076978637</v>
      </c>
      <c r="DB683">
        <f t="shared" si="144"/>
        <v>4</v>
      </c>
      <c r="DC683">
        <f t="shared" si="160"/>
        <v>-2.0075410170182342</v>
      </c>
      <c r="DD683" t="str">
        <f t="shared" si="162"/>
        <v/>
      </c>
      <c r="DE683" t="str">
        <f t="shared" si="163"/>
        <v/>
      </c>
      <c r="DF683">
        <v>-0.33136584860723262</v>
      </c>
      <c r="DG683">
        <v>-1.8558172733761642</v>
      </c>
      <c r="DH683" s="200" t="s">
        <v>4485</v>
      </c>
      <c r="DI683" s="212">
        <v>45128</v>
      </c>
      <c r="DJ683" s="49">
        <v>45134</v>
      </c>
      <c r="DK683" s="53">
        <v>392.1</v>
      </c>
      <c r="DM683" s="81" cm="1">
        <f t="array" ref="DM683">INDEX($AW$466:$AW$918, ROWS($AW$466:$AW$918) - ROW() + ROW($AW$466))</f>
        <v>45099</v>
      </c>
      <c r="DN683" s="3" cm="1">
        <f t="array" ref="DN683">INDEX($AX$466:$AX$918, ROWS($AX$466:$AX$918) - ROW() + ROW($AX$466))</f>
        <v>45106</v>
      </c>
      <c r="DO683" s="78" cm="1">
        <f t="array" ref="DO683">INDEX($DK$466:$DK$918, ROWS($DK$466:$DK$918) - ROW() + ROW($DK$466))</f>
        <v>373.8</v>
      </c>
      <c r="DQ683">
        <f t="shared" si="150"/>
        <v>-0.1202404809619208</v>
      </c>
      <c r="DR683">
        <f t="shared" si="145"/>
        <v>4</v>
      </c>
      <c r="DS683">
        <f t="shared" si="161"/>
        <v>-1.4889972328369951</v>
      </c>
      <c r="DT683" t="str">
        <f t="shared" si="151"/>
        <v/>
      </c>
      <c r="DU683" t="str">
        <f t="shared" si="152"/>
        <v/>
      </c>
      <c r="DV683">
        <v>-1.394700139470014</v>
      </c>
      <c r="DW683">
        <v>-2.3673308344841195</v>
      </c>
      <c r="DX683" s="200" t="s">
        <v>4485</v>
      </c>
    </row>
    <row r="684" spans="1:128" ht="15.75" thickBot="1" x14ac:dyDescent="0.3">
      <c r="A684" s="42">
        <v>45127</v>
      </c>
      <c r="B684" s="35">
        <v>45134</v>
      </c>
      <c r="C684" s="36">
        <v>129.94999999999999</v>
      </c>
      <c r="E684" s="81" cm="1">
        <f t="array" ref="E684">INDEX($A$466:$A$918, ROWS($A$466:$A$918) - ROW() + ROW($A$466))</f>
        <v>45100</v>
      </c>
      <c r="F684" s="44" cm="1">
        <f t="array" ref="F684">INDEX($B$466:$B$918, ROWS($B$466:$B$918) - ROW() + ROW($B$466))</f>
        <v>45106</v>
      </c>
      <c r="G684" s="45" cm="1">
        <f t="array" ref="G684">INDEX($C$466:$C$918, ROWS($C$466:$C$918) - ROW() + ROW($C$466))</f>
        <v>120</v>
      </c>
      <c r="I684">
        <f t="shared" si="128"/>
        <v>-3.225806451612903</v>
      </c>
      <c r="J684">
        <f t="shared" si="124"/>
        <v>5</v>
      </c>
      <c r="K684" t="str">
        <f t="shared" si="154"/>
        <v/>
      </c>
      <c r="L684" t="str">
        <f t="shared" si="129"/>
        <v/>
      </c>
      <c r="M684" t="str">
        <f t="shared" si="130"/>
        <v/>
      </c>
      <c r="N684">
        <v>-3.2674465510286383</v>
      </c>
      <c r="O684" t="s">
        <v>4485</v>
      </c>
      <c r="P684" s="200" t="s">
        <v>4485</v>
      </c>
      <c r="Q684" s="35">
        <v>45127</v>
      </c>
      <c r="R684" s="35">
        <v>45134</v>
      </c>
      <c r="S684" s="37">
        <v>36711.85</v>
      </c>
      <c r="U684" s="81" cm="1">
        <f t="array" ref="U684">INDEX($Q$466:$Q$918, ROWS($Q$466:$Q$918) - ROW() + ROW($Q$466))</f>
        <v>45100</v>
      </c>
      <c r="V684" s="3" cm="1">
        <f t="array" ref="V684">INDEX($R$466:$R$918, ROWS($R$466:$R$918) - ROW() + ROW($R$466))</f>
        <v>45106</v>
      </c>
      <c r="W684" s="78" cm="1">
        <f t="array" ref="W684">INDEX($S$466:$S$918, ROWS($S$466:$S$918) - ROW() + ROW($S$466))</f>
        <v>37615.35</v>
      </c>
      <c r="Y684">
        <f t="shared" si="131"/>
        <v>-0.96702046855604573</v>
      </c>
      <c r="Z684">
        <f t="shared" si="125"/>
        <v>5</v>
      </c>
      <c r="AA684" t="str">
        <f t="shared" si="155"/>
        <v/>
      </c>
      <c r="AB684" t="str">
        <f t="shared" si="132"/>
        <v/>
      </c>
      <c r="AC684" t="str">
        <f t="shared" si="133"/>
        <v/>
      </c>
      <c r="AD684">
        <v>-0.74409329025169846</v>
      </c>
      <c r="AE684" t="s">
        <v>4485</v>
      </c>
      <c r="AF684" s="200" t="s">
        <v>4485</v>
      </c>
      <c r="AG684" s="35">
        <v>45127</v>
      </c>
      <c r="AH684" s="35">
        <v>45134</v>
      </c>
      <c r="AI684" s="36">
        <v>193.4</v>
      </c>
      <c r="AK684" s="81" cm="1">
        <f t="array" ref="AK684">INDEX($AG$466:$AG$918, ROWS($AG$466:$AG$918) - ROW() + ROW($AG$466))</f>
        <v>45100</v>
      </c>
      <c r="AL684" s="3" cm="1">
        <f t="array" ref="AL684">INDEX($AH$466:$AH$918, ROWS($AH$466:$AH$918) - ROW() + ROW($AH$466))</f>
        <v>45106</v>
      </c>
      <c r="AM684" s="78" cm="1">
        <f t="array" ref="AM684">INDEX($AI$466:$AI$918, ROWS($AI$466:$AI$918) - ROW() + ROW($AI$466))</f>
        <v>186.3</v>
      </c>
      <c r="AO684">
        <f t="shared" si="134"/>
        <v>0.75716603569497332</v>
      </c>
      <c r="AP684">
        <f t="shared" si="126"/>
        <v>5</v>
      </c>
      <c r="AQ684" t="str">
        <f t="shared" si="156"/>
        <v/>
      </c>
      <c r="AR684" t="str">
        <f t="shared" si="135"/>
        <v/>
      </c>
      <c r="AS684" t="str">
        <f t="shared" si="136"/>
        <v/>
      </c>
      <c r="AT684">
        <v>-6.578947368420679E-2</v>
      </c>
      <c r="AU684" t="s">
        <v>4485</v>
      </c>
      <c r="AV684" s="200" t="s">
        <v>4485</v>
      </c>
      <c r="AW684" s="35">
        <v>45127</v>
      </c>
      <c r="AX684" s="35">
        <v>45134</v>
      </c>
      <c r="AY684" s="36">
        <v>126.15</v>
      </c>
      <c r="BA684" s="81" cm="1">
        <f t="array" ref="BA684">INDEX($AW$466:$AW$918, ROWS($AW$466:$AW$918) - ROW() + ROW($AW$466))</f>
        <v>45100</v>
      </c>
      <c r="BB684" s="3" cm="1">
        <f t="array" ref="BB684">INDEX($AX$466:$AX$918, ROWS($AX$466:$AX$918) - ROW() + ROW($AX$466))</f>
        <v>45106</v>
      </c>
      <c r="BC684" s="78" cm="1">
        <f t="array" ref="BC684">INDEX($AY$466:$AY$918, ROWS($AY$466:$AY$918) - ROW() + ROW($AY$466))</f>
        <v>120.15</v>
      </c>
      <c r="BE684">
        <f t="shared" si="137"/>
        <v>-2.9090909090909047</v>
      </c>
      <c r="BF684">
        <f t="shared" si="127"/>
        <v>5</v>
      </c>
      <c r="BG684" t="str">
        <f t="shared" si="157"/>
        <v/>
      </c>
      <c r="BH684" t="str">
        <f t="shared" si="138"/>
        <v/>
      </c>
      <c r="BI684" t="str">
        <f t="shared" si="139"/>
        <v/>
      </c>
      <c r="BJ684">
        <v>-1.3088001752368361</v>
      </c>
      <c r="BK684" t="s">
        <v>4485</v>
      </c>
      <c r="BL684" s="200" t="s">
        <v>4485</v>
      </c>
      <c r="BM684" s="212">
        <v>45127</v>
      </c>
      <c r="BN684" s="49">
        <v>45134</v>
      </c>
      <c r="BO684" s="50">
        <v>1318</v>
      </c>
      <c r="BQ684" s="81" cm="1">
        <f t="array" ref="BQ684">INDEX($AW$466:$AW$918, ROWS($AW$466:$AW$918) - ROW() + ROW($AW$466))</f>
        <v>45100</v>
      </c>
      <c r="BR684" s="3" cm="1">
        <f t="array" ref="BR684">INDEX($AX$466:$AX$918, ROWS($AX$466:$AX$918) - ROW() + ROW($AX$466))</f>
        <v>45106</v>
      </c>
      <c r="BS684" s="78" cm="1">
        <f t="array" ref="BS684">INDEX($BO$466:$BO$918, ROWS($BO$466:$BO$918) - ROW() + ROW($BO$466))</f>
        <v>1266.05</v>
      </c>
      <c r="BU684">
        <f t="shared" si="146"/>
        <v>-0.92730260583771318</v>
      </c>
      <c r="BV684">
        <f t="shared" si="140"/>
        <v>5</v>
      </c>
      <c r="BW684" t="str">
        <f t="shared" si="158"/>
        <v/>
      </c>
      <c r="BX684" t="str">
        <f t="shared" si="141"/>
        <v/>
      </c>
      <c r="BY684" t="str">
        <f t="shared" si="147"/>
        <v/>
      </c>
      <c r="BZ684">
        <v>-3.8040170419963479E-2</v>
      </c>
      <c r="CA684" t="s">
        <v>4485</v>
      </c>
      <c r="CB684" s="200" t="s">
        <v>4485</v>
      </c>
      <c r="CC684" s="212">
        <v>45127</v>
      </c>
      <c r="CD684" s="49">
        <v>45134</v>
      </c>
      <c r="CE684" s="50">
        <v>2022.65</v>
      </c>
      <c r="CG684" s="81" cm="1">
        <f t="array" ref="CG684">INDEX($AW$466:$AW$918, ROWS($AW$466:$AW$918) - ROW() + ROW($AW$466))</f>
        <v>45100</v>
      </c>
      <c r="CH684" s="3" cm="1">
        <f t="array" ref="CH684">INDEX($AX$466:$AX$918, ROWS($AX$466:$AX$918) - ROW() + ROW($AX$466))</f>
        <v>45106</v>
      </c>
      <c r="CI684" s="78" cm="1">
        <f t="array" ref="CI684">INDEX($CE$466:$CE$918, ROWS($CE$466:$CE$918) - ROW() + ROW($CE$466))</f>
        <v>2195.8000000000002</v>
      </c>
      <c r="CK684">
        <f t="shared" si="153"/>
        <v>1.1632996245191309</v>
      </c>
      <c r="CL684">
        <f t="shared" si="142"/>
        <v>5</v>
      </c>
      <c r="CM684" t="str">
        <f t="shared" si="159"/>
        <v/>
      </c>
      <c r="CN684" t="str">
        <f t="shared" si="143"/>
        <v/>
      </c>
      <c r="CO684" t="str">
        <f t="shared" si="148"/>
        <v/>
      </c>
      <c r="CP684">
        <v>-1.4997273223050354</v>
      </c>
      <c r="CQ684" t="s">
        <v>4485</v>
      </c>
      <c r="CR684" s="200" t="s">
        <v>4485</v>
      </c>
      <c r="CS684" s="212">
        <v>45127</v>
      </c>
      <c r="CT684" s="49">
        <v>45134</v>
      </c>
      <c r="CU684" s="53">
        <v>504.7</v>
      </c>
      <c r="CW684" s="81" cm="1">
        <f t="array" ref="CW684">INDEX($AW$466:$AW$918, ROWS($AW$466:$AW$918) - ROW() + ROW($AW$466))</f>
        <v>45100</v>
      </c>
      <c r="CX684" s="3" cm="1">
        <f t="array" ref="CX684">INDEX($AX$466:$AX$918, ROWS($AX$466:$AX$918) - ROW() + ROW($AX$466))</f>
        <v>45106</v>
      </c>
      <c r="CY684" s="78" cm="1">
        <f t="array" ref="CY684">INDEX($CU$466:$CU$918, ROWS($CU$466:$CU$918) - ROW() + ROW($CU$466))</f>
        <v>477.3</v>
      </c>
      <c r="DA684">
        <f t="shared" si="149"/>
        <v>-0.72795341098169708</v>
      </c>
      <c r="DB684">
        <f t="shared" si="144"/>
        <v>5</v>
      </c>
      <c r="DC684" t="str">
        <f t="shared" si="160"/>
        <v/>
      </c>
      <c r="DD684" t="str">
        <f t="shared" si="162"/>
        <v/>
      </c>
      <c r="DE684" t="str">
        <f t="shared" si="163"/>
        <v/>
      </c>
      <c r="DF684">
        <v>-0.73766233766234002</v>
      </c>
      <c r="DG684" t="s">
        <v>4485</v>
      </c>
      <c r="DH684" s="200" t="s">
        <v>4485</v>
      </c>
      <c r="DI684" s="212">
        <v>45127</v>
      </c>
      <c r="DJ684" s="49">
        <v>45134</v>
      </c>
      <c r="DK684" s="53">
        <v>387.9</v>
      </c>
      <c r="DM684" s="81" cm="1">
        <f t="array" ref="DM684">INDEX($AW$466:$AW$918, ROWS($AW$466:$AW$918) - ROW() + ROW($AW$466))</f>
        <v>45100</v>
      </c>
      <c r="DN684" s="3" cm="1">
        <f t="array" ref="DN684">INDEX($AX$466:$AX$918, ROWS($AX$466:$AX$918) - ROW() + ROW($AX$466))</f>
        <v>45106</v>
      </c>
      <c r="DO684" s="78" cm="1">
        <f t="array" ref="DO684">INDEX($DK$466:$DK$918, ROWS($DK$466:$DK$918) - ROW() + ROW($DK$466))</f>
        <v>359.15</v>
      </c>
      <c r="DQ684">
        <f t="shared" si="150"/>
        <v>-3.9192081326912875</v>
      </c>
      <c r="DR684">
        <f t="shared" si="145"/>
        <v>5</v>
      </c>
      <c r="DS684" t="str">
        <f t="shared" si="161"/>
        <v/>
      </c>
      <c r="DT684" t="str">
        <f t="shared" si="151"/>
        <v/>
      </c>
      <c r="DU684" t="str">
        <f t="shared" si="152"/>
        <v/>
      </c>
      <c r="DV684">
        <v>-1.4952515659729193</v>
      </c>
      <c r="DW684" t="s">
        <v>4485</v>
      </c>
      <c r="DX684" s="200" t="s">
        <v>4485</v>
      </c>
    </row>
    <row r="685" spans="1:128" ht="15.75" thickBot="1" x14ac:dyDescent="0.3">
      <c r="A685" s="42">
        <v>45126</v>
      </c>
      <c r="B685" s="35">
        <v>45134</v>
      </c>
      <c r="C685" s="36">
        <v>130.15</v>
      </c>
      <c r="E685" s="81" cm="1">
        <f t="array" ref="E685">INDEX($A$466:$A$918, ROWS($A$466:$A$918) - ROW() + ROW($A$466))</f>
        <v>45103</v>
      </c>
      <c r="F685" s="44" cm="1">
        <f t="array" ref="F685">INDEX($B$466:$B$918, ROWS($B$466:$B$918) - ROW() + ROW($B$466))</f>
        <v>45106</v>
      </c>
      <c r="G685" s="45" cm="1">
        <f t="array" ref="G685">INDEX($C$466:$C$918, ROWS($C$466:$C$918) - ROW() + ROW($C$466))</f>
        <v>122.6</v>
      </c>
      <c r="I685">
        <f t="shared" si="128"/>
        <v>2.1666666666666621</v>
      </c>
      <c r="J685">
        <f t="shared" si="124"/>
        <v>1</v>
      </c>
      <c r="K685" t="str">
        <f t="shared" si="154"/>
        <v/>
      </c>
      <c r="L685" t="str">
        <f t="shared" si="129"/>
        <v/>
      </c>
      <c r="M685" t="str">
        <f t="shared" si="130"/>
        <v/>
      </c>
      <c r="N685">
        <v>1.8765638031693077</v>
      </c>
      <c r="O685" t="s">
        <v>4485</v>
      </c>
      <c r="P685" s="200" t="s">
        <v>4485</v>
      </c>
      <c r="Q685" s="35">
        <v>45126</v>
      </c>
      <c r="R685" s="35">
        <v>45134</v>
      </c>
      <c r="S685" s="37">
        <v>36591.699999999997</v>
      </c>
      <c r="U685" s="81" cm="1">
        <f t="array" ref="U685">INDEX($Q$466:$Q$918, ROWS($Q$466:$Q$918) - ROW() + ROW($Q$466))</f>
        <v>45103</v>
      </c>
      <c r="V685" s="3" cm="1">
        <f t="array" ref="V685">INDEX($R$466:$R$918, ROWS($R$466:$R$918) - ROW() + ROW($R$466))</f>
        <v>45106</v>
      </c>
      <c r="W685" s="78" cm="1">
        <f t="array" ref="W685">INDEX($S$466:$S$918, ROWS($S$466:$S$918) - ROW() + ROW($S$466))</f>
        <v>37866.85</v>
      </c>
      <c r="Y685">
        <f t="shared" si="131"/>
        <v>0.66861002223826183</v>
      </c>
      <c r="Z685">
        <f t="shared" si="125"/>
        <v>1</v>
      </c>
      <c r="AA685" t="str">
        <f t="shared" si="155"/>
        <v/>
      </c>
      <c r="AB685" t="str">
        <f t="shared" si="132"/>
        <v/>
      </c>
      <c r="AC685" t="str">
        <f t="shared" si="133"/>
        <v/>
      </c>
      <c r="AD685">
        <v>0.46355155070136944</v>
      </c>
      <c r="AE685" t="s">
        <v>4485</v>
      </c>
      <c r="AF685" s="200" t="s">
        <v>4485</v>
      </c>
      <c r="AG685" s="35">
        <v>45126</v>
      </c>
      <c r="AH685" s="35">
        <v>45134</v>
      </c>
      <c r="AI685" s="36">
        <v>193.05</v>
      </c>
      <c r="AK685" s="81" cm="1">
        <f t="array" ref="AK685">INDEX($AG$466:$AG$918, ROWS($AG$466:$AG$918) - ROW() + ROW($AG$466))</f>
        <v>45103</v>
      </c>
      <c r="AL685" s="3" cm="1">
        <f t="array" ref="AL685">INDEX($AH$466:$AH$918, ROWS($AH$466:$AH$918) - ROW() + ROW($AH$466))</f>
        <v>45106</v>
      </c>
      <c r="AM685" s="78" cm="1">
        <f t="array" ref="AM685">INDEX($AI$466:$AI$918, ROWS($AI$466:$AI$918) - ROW() + ROW($AI$466))</f>
        <v>185.15</v>
      </c>
      <c r="AO685">
        <f t="shared" si="134"/>
        <v>-0.61728395061728691</v>
      </c>
      <c r="AP685">
        <f t="shared" si="126"/>
        <v>1</v>
      </c>
      <c r="AQ685" t="str">
        <f t="shared" si="156"/>
        <v/>
      </c>
      <c r="AR685" t="str">
        <f t="shared" si="135"/>
        <v/>
      </c>
      <c r="AS685" t="str">
        <f t="shared" si="136"/>
        <v/>
      </c>
      <c r="AT685">
        <v>-0.82290980908492417</v>
      </c>
      <c r="AU685" t="s">
        <v>4485</v>
      </c>
      <c r="AV685" s="200" t="s">
        <v>4485</v>
      </c>
      <c r="AW685" s="35">
        <v>45126</v>
      </c>
      <c r="AX685" s="35">
        <v>45134</v>
      </c>
      <c r="AY685" s="36">
        <v>127.3</v>
      </c>
      <c r="BA685" s="81" cm="1">
        <f t="array" ref="BA685">INDEX($AW$466:$AW$918, ROWS($AW$466:$AW$918) - ROW() + ROW($AW$466))</f>
        <v>45103</v>
      </c>
      <c r="BB685" s="3" cm="1">
        <f t="array" ref="BB685">INDEX($AX$466:$AX$918, ROWS($AX$466:$AX$918) - ROW() + ROW($AX$466))</f>
        <v>45106</v>
      </c>
      <c r="BC685" s="78" cm="1">
        <f t="array" ref="BC685">INDEX($AY$466:$AY$918, ROWS($AY$466:$AY$918) - ROW() + ROW($AY$466))</f>
        <v>121.6</v>
      </c>
      <c r="BE685">
        <f t="shared" si="137"/>
        <v>1.2068248023304107</v>
      </c>
      <c r="BF685">
        <f t="shared" si="127"/>
        <v>1</v>
      </c>
      <c r="BG685" t="str">
        <f t="shared" si="157"/>
        <v/>
      </c>
      <c r="BH685" t="str">
        <f t="shared" si="138"/>
        <v/>
      </c>
      <c r="BI685" t="str">
        <f t="shared" si="139"/>
        <v/>
      </c>
      <c r="BJ685">
        <v>0.24692043058484325</v>
      </c>
      <c r="BK685" t="s">
        <v>4485</v>
      </c>
      <c r="BL685" s="200" t="s">
        <v>4485</v>
      </c>
      <c r="BM685" s="212">
        <v>45126</v>
      </c>
      <c r="BN685" s="49">
        <v>45134</v>
      </c>
      <c r="BO685" s="50">
        <v>1315.2</v>
      </c>
      <c r="BQ685" s="81" cm="1">
        <f t="array" ref="BQ685">INDEX($AW$466:$AW$918, ROWS($AW$466:$AW$918) - ROW() + ROW($AW$466))</f>
        <v>45103</v>
      </c>
      <c r="BR685" s="3" cm="1">
        <f t="array" ref="BR685">INDEX($AX$466:$AX$918, ROWS($AX$466:$AX$918) - ROW() + ROW($AX$466))</f>
        <v>45106</v>
      </c>
      <c r="BS685" s="78" cm="1">
        <f t="array" ref="BS685">INDEX($BO$466:$BO$918, ROWS($BO$466:$BO$918) - ROW() + ROW($BO$466))</f>
        <v>1268.1500000000001</v>
      </c>
      <c r="BU685">
        <f t="shared" si="146"/>
        <v>0.16587022629439094</v>
      </c>
      <c r="BV685">
        <f t="shared" si="140"/>
        <v>1</v>
      </c>
      <c r="BW685" t="str">
        <f t="shared" si="158"/>
        <v/>
      </c>
      <c r="BX685" t="str">
        <f t="shared" si="141"/>
        <v/>
      </c>
      <c r="BY685" t="str">
        <f t="shared" si="147"/>
        <v/>
      </c>
      <c r="BZ685">
        <v>6.3246822437019485</v>
      </c>
      <c r="CA685" t="s">
        <v>4485</v>
      </c>
      <c r="CB685" s="200" t="s">
        <v>4485</v>
      </c>
      <c r="CC685" s="212">
        <v>45126</v>
      </c>
      <c r="CD685" s="49">
        <v>45134</v>
      </c>
      <c r="CE685" s="50">
        <v>2044.25</v>
      </c>
      <c r="CG685" s="81" cm="1">
        <f t="array" ref="CG685">INDEX($AW$466:$AW$918, ROWS($AW$466:$AW$918) - ROW() + ROW($AW$466))</f>
        <v>45103</v>
      </c>
      <c r="CH685" s="3" cm="1">
        <f t="array" ref="CH685">INDEX($AX$466:$AX$918, ROWS($AX$466:$AX$918) - ROW() + ROW($AX$466))</f>
        <v>45106</v>
      </c>
      <c r="CI685" s="78" cm="1">
        <f t="array" ref="CI685">INDEX($CE$466:$CE$918, ROWS($CE$466:$CE$918) - ROW() + ROW($CE$466))</f>
        <v>2165.5500000000002</v>
      </c>
      <c r="CK685">
        <f t="shared" si="153"/>
        <v>-1.3776300209490844</v>
      </c>
      <c r="CL685">
        <f t="shared" si="142"/>
        <v>1</v>
      </c>
      <c r="CM685" t="str">
        <f t="shared" si="159"/>
        <v/>
      </c>
      <c r="CN685" t="str">
        <f t="shared" si="143"/>
        <v/>
      </c>
      <c r="CO685" t="str">
        <f t="shared" si="148"/>
        <v/>
      </c>
      <c r="CP685">
        <v>1.3726123465903846</v>
      </c>
      <c r="CQ685" t="s">
        <v>4485</v>
      </c>
      <c r="CR685" s="200" t="s">
        <v>4485</v>
      </c>
      <c r="CS685" s="212">
        <v>45126</v>
      </c>
      <c r="CT685" s="49">
        <v>45134</v>
      </c>
      <c r="CU685" s="53">
        <v>503.2</v>
      </c>
      <c r="CW685" s="81" cm="1">
        <f t="array" ref="CW685">INDEX($AW$466:$AW$918, ROWS($AW$466:$AW$918) - ROW() + ROW($AW$466))</f>
        <v>45103</v>
      </c>
      <c r="CX685" s="3" cm="1">
        <f t="array" ref="CX685">INDEX($AX$466:$AX$918, ROWS($AX$466:$AX$918) - ROW() + ROW($AX$466))</f>
        <v>45106</v>
      </c>
      <c r="CY685" s="78" cm="1">
        <f t="array" ref="CY685">INDEX($CU$466:$CU$918, ROWS($CU$466:$CU$918) - ROW() + ROW($CU$466))</f>
        <v>478.05</v>
      </c>
      <c r="DA685">
        <f t="shared" si="149"/>
        <v>0.15713387806411064</v>
      </c>
      <c r="DB685">
        <f t="shared" si="144"/>
        <v>1</v>
      </c>
      <c r="DC685" t="str">
        <f t="shared" si="160"/>
        <v/>
      </c>
      <c r="DD685" t="str">
        <f t="shared" si="162"/>
        <v/>
      </c>
      <c r="DE685" t="str">
        <f t="shared" si="163"/>
        <v/>
      </c>
      <c r="DF685">
        <v>-0.11513502198032477</v>
      </c>
      <c r="DG685" t="s">
        <v>4485</v>
      </c>
      <c r="DH685" s="200" t="s">
        <v>4485</v>
      </c>
      <c r="DI685" s="212">
        <v>45126</v>
      </c>
      <c r="DJ685" s="49">
        <v>45134</v>
      </c>
      <c r="DK685" s="53">
        <v>385.3</v>
      </c>
      <c r="DM685" s="81" cm="1">
        <f t="array" ref="DM685">INDEX($AW$466:$AW$918, ROWS($AW$466:$AW$918) - ROW() + ROW($AW$466))</f>
        <v>45103</v>
      </c>
      <c r="DN685" s="3" cm="1">
        <f t="array" ref="DN685">INDEX($AX$466:$AX$918, ROWS($AX$466:$AX$918) - ROW() + ROW($AX$466))</f>
        <v>45106</v>
      </c>
      <c r="DO685" s="78" cm="1">
        <f t="array" ref="DO685">INDEX($DK$466:$DK$918, ROWS($DK$466:$DK$918) - ROW() + ROW($DK$466))</f>
        <v>358.9</v>
      </c>
      <c r="DQ685">
        <f t="shared" si="150"/>
        <v>-6.9608798552137002E-2</v>
      </c>
      <c r="DR685">
        <f t="shared" si="145"/>
        <v>1</v>
      </c>
      <c r="DS685" t="str">
        <f t="shared" si="161"/>
        <v/>
      </c>
      <c r="DT685" t="str">
        <f t="shared" si="151"/>
        <v/>
      </c>
      <c r="DU685" t="str">
        <f t="shared" si="152"/>
        <v/>
      </c>
      <c r="DV685">
        <v>-0.86153846153845925</v>
      </c>
      <c r="DW685" t="s">
        <v>4485</v>
      </c>
      <c r="DX685" s="200" t="s">
        <v>4485</v>
      </c>
    </row>
    <row r="686" spans="1:128" ht="15.75" thickBot="1" x14ac:dyDescent="0.3">
      <c r="A686" s="42">
        <v>45125</v>
      </c>
      <c r="B686" s="35">
        <v>45134</v>
      </c>
      <c r="C686" s="36">
        <v>130</v>
      </c>
      <c r="E686" s="81" cm="1">
        <f t="array" ref="E686">INDEX($A$466:$A$918, ROWS($A$466:$A$918) - ROW() + ROW($A$466))</f>
        <v>45104</v>
      </c>
      <c r="F686" s="44" cm="1">
        <f t="array" ref="F686">INDEX($B$466:$B$918, ROWS($B$466:$B$918) - ROW() + ROW($B$466))</f>
        <v>45106</v>
      </c>
      <c r="G686" s="45" cm="1">
        <f t="array" ref="G686">INDEX($C$466:$C$918, ROWS($C$466:$C$918) - ROW() + ROW($C$466))</f>
        <v>124.8</v>
      </c>
      <c r="I686">
        <f t="shared" si="128"/>
        <v>1.7944535073409484</v>
      </c>
      <c r="J686">
        <f t="shared" si="124"/>
        <v>2</v>
      </c>
      <c r="K686" t="str">
        <f t="shared" si="154"/>
        <v/>
      </c>
      <c r="L686" t="str">
        <f t="shared" si="129"/>
        <v/>
      </c>
      <c r="M686" t="str">
        <f t="shared" si="130"/>
        <v/>
      </c>
      <c r="N686">
        <v>2.0875972165370422</v>
      </c>
      <c r="O686" t="s">
        <v>4485</v>
      </c>
      <c r="P686" s="200" t="s">
        <v>4485</v>
      </c>
      <c r="Q686" s="35">
        <v>45125</v>
      </c>
      <c r="R686" s="35">
        <v>45134</v>
      </c>
      <c r="S686" s="37">
        <v>36516.199999999997</v>
      </c>
      <c r="U686" s="81" cm="1">
        <f t="array" ref="U686">INDEX($Q$466:$Q$918, ROWS($Q$466:$Q$918) - ROW() + ROW($Q$466))</f>
        <v>45104</v>
      </c>
      <c r="V686" s="3" cm="1">
        <f t="array" ref="V686">INDEX($R$466:$R$918, ROWS($R$466:$R$918) - ROW() + ROW($R$466))</f>
        <v>45106</v>
      </c>
      <c r="W686" s="78" cm="1">
        <f t="array" ref="W686">INDEX($S$466:$S$918, ROWS($S$466:$S$918) - ROW() + ROW($S$466))</f>
        <v>37913.949999999997</v>
      </c>
      <c r="Y686">
        <f t="shared" si="131"/>
        <v>0.12438320060950026</v>
      </c>
      <c r="Z686">
        <f t="shared" si="125"/>
        <v>2</v>
      </c>
      <c r="AA686" t="str">
        <f t="shared" si="155"/>
        <v/>
      </c>
      <c r="AB686" t="str">
        <f t="shared" si="132"/>
        <v/>
      </c>
      <c r="AC686" t="str">
        <f t="shared" si="133"/>
        <v/>
      </c>
      <c r="AD686">
        <v>0.17251787594299151</v>
      </c>
      <c r="AE686" t="s">
        <v>4485</v>
      </c>
      <c r="AF686" s="200" t="s">
        <v>4485</v>
      </c>
      <c r="AG686" s="35">
        <v>45125</v>
      </c>
      <c r="AH686" s="35">
        <v>45134</v>
      </c>
      <c r="AI686" s="36">
        <v>187.8</v>
      </c>
      <c r="AK686" s="81" cm="1">
        <f t="array" ref="AK686">INDEX($AG$466:$AG$918, ROWS($AG$466:$AG$918) - ROW() + ROW($AG$466))</f>
        <v>45104</v>
      </c>
      <c r="AL686" s="3" cm="1">
        <f t="array" ref="AL686">INDEX($AH$466:$AH$918, ROWS($AH$466:$AH$918) - ROW() + ROW($AH$466))</f>
        <v>45106</v>
      </c>
      <c r="AM686" s="78" cm="1">
        <f t="array" ref="AM686">INDEX($AI$466:$AI$918, ROWS($AI$466:$AI$918) - ROW() + ROW($AI$466))</f>
        <v>185.45</v>
      </c>
      <c r="AO686">
        <f t="shared" si="134"/>
        <v>0.16203078584930217</v>
      </c>
      <c r="AP686">
        <f t="shared" si="126"/>
        <v>2</v>
      </c>
      <c r="AQ686" t="str">
        <f t="shared" si="156"/>
        <v/>
      </c>
      <c r="AR686" t="str">
        <f t="shared" si="135"/>
        <v/>
      </c>
      <c r="AS686" t="str">
        <f t="shared" si="136"/>
        <v/>
      </c>
      <c r="AT686">
        <v>2.6883504812479142</v>
      </c>
      <c r="AU686" t="s">
        <v>4485</v>
      </c>
      <c r="AV686" s="200" t="s">
        <v>4485</v>
      </c>
      <c r="AW686" s="35">
        <v>45125</v>
      </c>
      <c r="AX686" s="35">
        <v>45134</v>
      </c>
      <c r="AY686" s="36">
        <v>127.15</v>
      </c>
      <c r="BA686" s="81" cm="1">
        <f t="array" ref="BA686">INDEX($AW$466:$AW$918, ROWS($AW$466:$AW$918) - ROW() + ROW($AW$466))</f>
        <v>45104</v>
      </c>
      <c r="BB686" s="3" cm="1">
        <f t="array" ref="BB686">INDEX($AX$466:$AX$918, ROWS($AX$466:$AX$918) - ROW() + ROW($AX$466))</f>
        <v>45106</v>
      </c>
      <c r="BC686" s="78" cm="1">
        <f t="array" ref="BC686">INDEX($AY$466:$AY$918, ROWS($AY$466:$AY$918) - ROW() + ROW($AY$466))</f>
        <v>118.3</v>
      </c>
      <c r="BE686">
        <f t="shared" si="137"/>
        <v>-2.7138157894736818</v>
      </c>
      <c r="BF686">
        <f t="shared" si="127"/>
        <v>2</v>
      </c>
      <c r="BG686" t="str">
        <f t="shared" si="157"/>
        <v/>
      </c>
      <c r="BH686" t="str">
        <f t="shared" si="138"/>
        <v/>
      </c>
      <c r="BI686" t="str">
        <f t="shared" si="139"/>
        <v/>
      </c>
      <c r="BJ686">
        <v>3.9520659784684282</v>
      </c>
      <c r="BK686" t="s">
        <v>4485</v>
      </c>
      <c r="BL686" s="200" t="s">
        <v>4485</v>
      </c>
      <c r="BM686" s="212">
        <v>45125</v>
      </c>
      <c r="BN686" s="49">
        <v>45134</v>
      </c>
      <c r="BO686" s="50">
        <v>1315.1</v>
      </c>
      <c r="BQ686" s="81" cm="1">
        <f t="array" ref="BQ686">INDEX($AW$466:$AW$918, ROWS($AW$466:$AW$918) - ROW() + ROW($AW$466))</f>
        <v>45104</v>
      </c>
      <c r="BR686" s="3" cm="1">
        <f t="array" ref="BR686">INDEX($AX$466:$AX$918, ROWS($AX$466:$AX$918) - ROW() + ROW($AX$466))</f>
        <v>45106</v>
      </c>
      <c r="BS686" s="78" cm="1">
        <f t="array" ref="BS686">INDEX($BO$466:$BO$918, ROWS($BO$466:$BO$918) - ROW() + ROW($BO$466))</f>
        <v>1286.8</v>
      </c>
      <c r="BU686">
        <f t="shared" si="146"/>
        <v>1.4706462169301631</v>
      </c>
      <c r="BV686">
        <f t="shared" si="140"/>
        <v>2</v>
      </c>
      <c r="BW686" t="str">
        <f t="shared" si="158"/>
        <v/>
      </c>
      <c r="BX686" t="str">
        <f t="shared" si="141"/>
        <v/>
      </c>
      <c r="BY686" t="str">
        <f t="shared" si="147"/>
        <v/>
      </c>
      <c r="BZ686">
        <v>2.5984251968503904</v>
      </c>
      <c r="CA686" t="s">
        <v>4485</v>
      </c>
      <c r="CB686" s="200" t="s">
        <v>4485</v>
      </c>
      <c r="CC686" s="212">
        <v>45125</v>
      </c>
      <c r="CD686" s="49">
        <v>45134</v>
      </c>
      <c r="CE686" s="50">
        <v>2039.1</v>
      </c>
      <c r="CG686" s="81" cm="1">
        <f t="array" ref="CG686">INDEX($AW$466:$AW$918, ROWS($AW$466:$AW$918) - ROW() + ROW($AW$466))</f>
        <v>45104</v>
      </c>
      <c r="CH686" s="3" cm="1">
        <f t="array" ref="CH686">INDEX($AX$466:$AX$918, ROWS($AX$466:$AX$918) - ROW() + ROW($AX$466))</f>
        <v>45106</v>
      </c>
      <c r="CI686" s="78" cm="1">
        <f t="array" ref="CI686">INDEX($CE$466:$CE$918, ROWS($CE$466:$CE$918) - ROW() + ROW($CE$466))</f>
        <v>2211.65</v>
      </c>
      <c r="CK686">
        <f t="shared" si="153"/>
        <v>2.1287894530257856</v>
      </c>
      <c r="CL686">
        <f t="shared" si="142"/>
        <v>2</v>
      </c>
      <c r="CM686" t="str">
        <f t="shared" si="159"/>
        <v/>
      </c>
      <c r="CN686" t="str">
        <f t="shared" si="143"/>
        <v/>
      </c>
      <c r="CO686" t="str">
        <f t="shared" si="148"/>
        <v/>
      </c>
      <c r="CP686">
        <v>-1.4154700407345839</v>
      </c>
      <c r="CQ686" t="s">
        <v>4485</v>
      </c>
      <c r="CR686" s="200" t="s">
        <v>4485</v>
      </c>
      <c r="CS686" s="212">
        <v>45125</v>
      </c>
      <c r="CT686" s="49">
        <v>45134</v>
      </c>
      <c r="CU686" s="53">
        <v>496.15</v>
      </c>
      <c r="CW686" s="81" cm="1">
        <f t="array" ref="CW686">INDEX($AW$466:$AW$918, ROWS($AW$466:$AW$918) - ROW() + ROW($AW$466))</f>
        <v>45104</v>
      </c>
      <c r="CX686" s="3" cm="1">
        <f t="array" ref="CX686">INDEX($AX$466:$AX$918, ROWS($AX$466:$AX$918) - ROW() + ROW($AX$466))</f>
        <v>45106</v>
      </c>
      <c r="CY686" s="78" cm="1">
        <f t="array" ref="CY686">INDEX($CU$466:$CU$918, ROWS($CU$466:$CU$918) - ROW() + ROW($CU$466))</f>
        <v>483.1</v>
      </c>
      <c r="DA686">
        <f t="shared" si="149"/>
        <v>1.0563748561865938</v>
      </c>
      <c r="DB686">
        <f t="shared" si="144"/>
        <v>2</v>
      </c>
      <c r="DC686" t="str">
        <f t="shared" si="160"/>
        <v/>
      </c>
      <c r="DD686" t="str">
        <f t="shared" si="162"/>
        <v/>
      </c>
      <c r="DE686" t="str">
        <f t="shared" si="163"/>
        <v/>
      </c>
      <c r="DF686">
        <v>1.4041705962485689</v>
      </c>
      <c r="DG686" t="s">
        <v>4485</v>
      </c>
      <c r="DH686" s="200" t="s">
        <v>4485</v>
      </c>
      <c r="DI686" s="212">
        <v>45125</v>
      </c>
      <c r="DJ686" s="49">
        <v>45134</v>
      </c>
      <c r="DK686" s="53">
        <v>380</v>
      </c>
      <c r="DM686" s="81" cm="1">
        <f t="array" ref="DM686">INDEX($AW$466:$AW$918, ROWS($AW$466:$AW$918) - ROW() + ROW($AW$466))</f>
        <v>45104</v>
      </c>
      <c r="DN686" s="3" cm="1">
        <f t="array" ref="DN686">INDEX($AX$466:$AX$918, ROWS($AX$466:$AX$918) - ROW() + ROW($AX$466))</f>
        <v>45106</v>
      </c>
      <c r="DO686" s="78" cm="1">
        <f t="array" ref="DO686">INDEX($DK$466:$DK$918, ROWS($DK$466:$DK$918) - ROW() + ROW($DK$466))</f>
        <v>359.8</v>
      </c>
      <c r="DQ686">
        <f t="shared" si="150"/>
        <v>0.25076623014768296</v>
      </c>
      <c r="DR686">
        <f t="shared" si="145"/>
        <v>2</v>
      </c>
      <c r="DS686" t="str">
        <f t="shared" si="161"/>
        <v/>
      </c>
      <c r="DT686" t="str">
        <f t="shared" si="151"/>
        <v/>
      </c>
      <c r="DU686" t="str">
        <f t="shared" si="152"/>
        <v/>
      </c>
      <c r="DV686">
        <v>1.2000827643285767</v>
      </c>
      <c r="DW686" t="s">
        <v>4485</v>
      </c>
      <c r="DX686" s="200" t="s">
        <v>4485</v>
      </c>
    </row>
    <row r="687" spans="1:128" ht="15.75" thickBot="1" x14ac:dyDescent="0.3">
      <c r="A687" s="42">
        <v>45124</v>
      </c>
      <c r="B687" s="35">
        <v>45134</v>
      </c>
      <c r="C687" s="36">
        <v>131.6</v>
      </c>
      <c r="E687" s="81" cm="1">
        <f t="array" ref="E687">INDEX($A$466:$A$918, ROWS($A$466:$A$918) - ROW() + ROW($A$466))</f>
        <v>45110</v>
      </c>
      <c r="F687" s="44" cm="1">
        <f t="array" ref="F687">INDEX($B$466:$B$918, ROWS($B$466:$B$918) - ROW() + ROW($B$466))</f>
        <v>45134</v>
      </c>
      <c r="G687" s="45" cm="1">
        <f t="array" ref="G687">INDEX($C$466:$C$918, ROWS($C$466:$C$918) - ROW() + ROW($C$466))</f>
        <v>128.69999999999999</v>
      </c>
      <c r="I687">
        <f t="shared" si="128"/>
        <v>3.1249999999999933</v>
      </c>
      <c r="J687">
        <f t="shared" si="124"/>
        <v>1</v>
      </c>
      <c r="K687" t="str">
        <f t="shared" si="154"/>
        <v/>
      </c>
      <c r="L687">
        <f t="shared" si="129"/>
        <v>45134</v>
      </c>
      <c r="M687">
        <f t="shared" si="130"/>
        <v>4.2735042735042805</v>
      </c>
      <c r="N687">
        <v>0.31421838177533834</v>
      </c>
      <c r="O687" t="s">
        <v>4485</v>
      </c>
      <c r="P687" s="200">
        <v>4.3069694596710839</v>
      </c>
      <c r="Q687" s="56">
        <v>45124</v>
      </c>
      <c r="R687" s="56">
        <v>45134</v>
      </c>
      <c r="S687" s="181">
        <v>36695.550000000003</v>
      </c>
      <c r="U687" s="81" cm="1">
        <f t="array" ref="U687">INDEX($Q$466:$Q$918, ROWS($Q$466:$Q$918) - ROW() + ROW($Q$466))</f>
        <v>45110</v>
      </c>
      <c r="V687" s="3" cm="1">
        <f t="array" ref="V687">INDEX($R$466:$R$918, ROWS($R$466:$R$918) - ROW() + ROW($R$466))</f>
        <v>45134</v>
      </c>
      <c r="W687" s="78" cm="1">
        <f t="array" ref="W687">INDEX($S$466:$S$918, ROWS($S$466:$S$918) - ROW() + ROW($S$466))</f>
        <v>37540.800000000003</v>
      </c>
      <c r="Y687">
        <f t="shared" si="131"/>
        <v>-0.98420238461039855</v>
      </c>
      <c r="Z687">
        <f t="shared" si="125"/>
        <v>1</v>
      </c>
      <c r="AA687" t="str">
        <f t="shared" si="155"/>
        <v/>
      </c>
      <c r="AB687">
        <f t="shared" si="132"/>
        <v>45134</v>
      </c>
      <c r="AC687">
        <f t="shared" si="133"/>
        <v>-0.60773878020713434</v>
      </c>
      <c r="AD687">
        <v>-0.96288701417369693</v>
      </c>
      <c r="AE687" t="s">
        <v>4485</v>
      </c>
      <c r="AF687" s="200">
        <v>1.3956126775862554</v>
      </c>
      <c r="AG687" s="56">
        <v>45124</v>
      </c>
      <c r="AH687" s="56">
        <v>45134</v>
      </c>
      <c r="AI687" s="182">
        <v>187.1</v>
      </c>
      <c r="AK687" s="81" cm="1">
        <f t="array" ref="AK687">INDEX($AG$466:$AG$918, ROWS($AG$466:$AG$918) - ROW() + ROW($AG$466))</f>
        <v>45110</v>
      </c>
      <c r="AL687" s="3" cm="1">
        <f t="array" ref="AL687">INDEX($AH$466:$AH$918, ROWS($AH$466:$AH$918) - ROW() + ROW($AH$466))</f>
        <v>45134</v>
      </c>
      <c r="AM687" s="78" cm="1">
        <f t="array" ref="AM687">INDEX($AI$466:$AI$918, ROWS($AI$466:$AI$918) - ROW() + ROW($AI$466))</f>
        <v>192.55</v>
      </c>
      <c r="AO687">
        <f t="shared" si="134"/>
        <v>3.8285252089512127</v>
      </c>
      <c r="AP687">
        <f t="shared" si="126"/>
        <v>1</v>
      </c>
      <c r="AQ687" t="str">
        <f t="shared" si="156"/>
        <v/>
      </c>
      <c r="AR687">
        <f t="shared" si="135"/>
        <v>45134</v>
      </c>
      <c r="AS687">
        <f t="shared" si="136"/>
        <v>4.6221760581667048</v>
      </c>
      <c r="AT687">
        <v>5.2340702210663084</v>
      </c>
      <c r="AU687" t="s">
        <v>4485</v>
      </c>
      <c r="AV687" s="200">
        <v>30.707445165276503</v>
      </c>
      <c r="AW687" s="56">
        <v>45124</v>
      </c>
      <c r="AX687" s="56">
        <v>45134</v>
      </c>
      <c r="AY687" s="182">
        <v>127.4</v>
      </c>
      <c r="BA687" s="81" cm="1">
        <f t="array" ref="BA687">INDEX($AW$466:$AW$918, ROWS($AW$466:$AW$918) - ROW() + ROW($AW$466))</f>
        <v>45110</v>
      </c>
      <c r="BB687" s="3" cm="1">
        <f t="array" ref="BB687">INDEX($AX$466:$AX$918, ROWS($AX$466:$AX$918) - ROW() + ROW($AX$466))</f>
        <v>45134</v>
      </c>
      <c r="BC687" s="78" cm="1">
        <f t="array" ref="BC687">INDEX($AY$466:$AY$918, ROWS($AY$466:$AY$918) - ROW() + ROW($AY$466))</f>
        <v>124.75</v>
      </c>
      <c r="BE687">
        <f t="shared" si="137"/>
        <v>5.4522400676246852</v>
      </c>
      <c r="BF687">
        <f t="shared" si="127"/>
        <v>1</v>
      </c>
      <c r="BG687" t="str">
        <f t="shared" si="157"/>
        <v/>
      </c>
      <c r="BH687">
        <f t="shared" si="138"/>
        <v>45134</v>
      </c>
      <c r="BI687">
        <f t="shared" si="139"/>
        <v>1.8036072144288484</v>
      </c>
      <c r="BJ687">
        <v>1.199015094743596</v>
      </c>
      <c r="BK687" t="s">
        <v>4485</v>
      </c>
      <c r="BL687" s="200">
        <v>7.7805987517190367</v>
      </c>
      <c r="BM687" s="213">
        <v>45124</v>
      </c>
      <c r="BN687" s="183">
        <v>45134</v>
      </c>
      <c r="BO687" s="184">
        <v>1315.25</v>
      </c>
      <c r="BQ687" s="81" cm="1">
        <f t="array" ref="BQ687">INDEX($AW$466:$AW$918, ROWS($AW$466:$AW$918) - ROW() + ROW($AW$466))</f>
        <v>45110</v>
      </c>
      <c r="BR687" s="3" cm="1">
        <f t="array" ref="BR687">INDEX($AX$466:$AX$918, ROWS($AX$466:$AX$918) - ROW() + ROW($AX$466))</f>
        <v>45134</v>
      </c>
      <c r="BS687" s="78" cm="1">
        <f t="array" ref="BS687">INDEX($BO$466:$BO$918, ROWS($BO$466:$BO$918) - ROW() + ROW($BO$466))</f>
        <v>1306.3</v>
      </c>
      <c r="BU687">
        <f t="shared" si="146"/>
        <v>1.515387006527821</v>
      </c>
      <c r="BV687">
        <f t="shared" si="140"/>
        <v>1</v>
      </c>
      <c r="BW687" t="str">
        <f t="shared" si="158"/>
        <v/>
      </c>
      <c r="BX687">
        <f t="shared" si="141"/>
        <v>45134</v>
      </c>
      <c r="BY687">
        <f t="shared" si="147"/>
        <v>-0.62007195896807143</v>
      </c>
      <c r="BZ687">
        <v>-1.1552812858782944</v>
      </c>
      <c r="CA687" t="s">
        <v>4485</v>
      </c>
      <c r="CB687" s="200">
        <v>6.2141560798548046</v>
      </c>
      <c r="CC687" s="213">
        <v>45124</v>
      </c>
      <c r="CD687" s="183">
        <v>45134</v>
      </c>
      <c r="CE687" s="184">
        <v>2066.1</v>
      </c>
      <c r="CG687" s="81" cm="1">
        <f t="array" ref="CG687">INDEX($AW$466:$AW$918, ROWS($AW$466:$AW$918) - ROW() + ROW($AW$466))</f>
        <v>45110</v>
      </c>
      <c r="CH687" s="3" cm="1">
        <f t="array" ref="CH687">INDEX($AX$466:$AX$918, ROWS($AX$466:$AX$918) - ROW() + ROW($AX$466))</f>
        <v>45134</v>
      </c>
      <c r="CI687" s="78" cm="1">
        <f t="array" ref="CI687">INDEX($CE$466:$CE$918, ROWS($CE$466:$CE$918) - ROW() + ROW($CE$466))</f>
        <v>2217.9</v>
      </c>
      <c r="CK687">
        <f t="shared" si="153"/>
        <v>0.28259444306287157</v>
      </c>
      <c r="CL687">
        <f t="shared" si="142"/>
        <v>1</v>
      </c>
      <c r="CM687" t="str">
        <f t="shared" si="159"/>
        <v/>
      </c>
      <c r="CN687">
        <f t="shared" si="143"/>
        <v>45134</v>
      </c>
      <c r="CO687">
        <f t="shared" si="148"/>
        <v>-12.441949591956359</v>
      </c>
      <c r="CP687">
        <v>1.5764933985781597</v>
      </c>
      <c r="CQ687" t="s">
        <v>4485</v>
      </c>
      <c r="CR687" s="200">
        <v>-11.205035562524145</v>
      </c>
      <c r="CS687" s="213">
        <v>45124</v>
      </c>
      <c r="CT687" s="183">
        <v>45134</v>
      </c>
      <c r="CU687" s="185">
        <v>499.75</v>
      </c>
      <c r="CW687" s="81" cm="1">
        <f t="array" ref="CW687">INDEX($AW$466:$AW$918, ROWS($AW$466:$AW$918) - ROW() + ROW($AW$466))</f>
        <v>45110</v>
      </c>
      <c r="CX687" s="3" cm="1">
        <f t="array" ref="CX687">INDEX($AX$466:$AX$918, ROWS($AX$466:$AX$918) - ROW() + ROW($AX$466))</f>
        <v>45134</v>
      </c>
      <c r="CY687" s="78" cm="1">
        <f t="array" ref="CY687">INDEX($CU$466:$CU$918, ROWS($CU$466:$CU$918) - ROW() + ROW($CU$466))</f>
        <v>496.55</v>
      </c>
      <c r="DA687">
        <f t="shared" si="149"/>
        <v>2.7841026702546032</v>
      </c>
      <c r="DB687">
        <f t="shared" si="144"/>
        <v>1</v>
      </c>
      <c r="DC687" t="str">
        <f t="shared" si="160"/>
        <v/>
      </c>
      <c r="DD687">
        <f t="shared" si="162"/>
        <v>45134</v>
      </c>
      <c r="DE687">
        <f t="shared" si="163"/>
        <v>2.9402879871110565</v>
      </c>
      <c r="DF687">
        <v>0.53001732748954555</v>
      </c>
      <c r="DG687" t="s">
        <v>4485</v>
      </c>
      <c r="DH687" s="200">
        <v>5.1911183209976786</v>
      </c>
      <c r="DI687" s="213">
        <v>45124</v>
      </c>
      <c r="DJ687" s="183">
        <v>45134</v>
      </c>
      <c r="DK687" s="185">
        <v>383.15</v>
      </c>
      <c r="DM687" s="81" cm="1">
        <f t="array" ref="DM687">INDEX($AW$466:$AW$918, ROWS($AW$466:$AW$918) - ROW() + ROW($AW$466))</f>
        <v>45110</v>
      </c>
      <c r="DN687" s="3" cm="1">
        <f t="array" ref="DN687">INDEX($AX$466:$AX$918, ROWS($AX$466:$AX$918) - ROW() + ROW($AX$466))</f>
        <v>45134</v>
      </c>
      <c r="DO687" s="78" cm="1">
        <f t="array" ref="DO687">INDEX($DK$466:$DK$918, ROWS($DK$466:$DK$918) - ROW() + ROW($DK$466))</f>
        <v>377.8</v>
      </c>
      <c r="DQ687">
        <f t="shared" si="150"/>
        <v>5.0027793218454697</v>
      </c>
      <c r="DR687">
        <f t="shared" si="145"/>
        <v>1</v>
      </c>
      <c r="DS687" t="str">
        <f t="shared" si="161"/>
        <v/>
      </c>
      <c r="DT687">
        <f t="shared" si="151"/>
        <v>45134</v>
      </c>
      <c r="DU687">
        <f t="shared" si="152"/>
        <v>0.15881418740073538</v>
      </c>
      <c r="DV687">
        <v>-4.0824658093486149E-2</v>
      </c>
      <c r="DW687" t="s">
        <v>4485</v>
      </c>
      <c r="DX687" s="200">
        <v>12.599550745354303</v>
      </c>
    </row>
    <row r="688" spans="1:128" ht="15.75" thickBot="1" x14ac:dyDescent="0.3">
      <c r="A688" s="42">
        <v>45121</v>
      </c>
      <c r="B688" s="35">
        <v>45134</v>
      </c>
      <c r="C688" s="36">
        <v>128.30000000000001</v>
      </c>
      <c r="E688" s="81" cm="1">
        <f t="array" ref="E688">INDEX($A$466:$A$918, ROWS($A$466:$A$918) - ROW() + ROW($A$466))</f>
        <v>45111</v>
      </c>
      <c r="F688" s="44" cm="1">
        <f t="array" ref="F688">INDEX($B$466:$B$918, ROWS($B$466:$B$918) - ROW() + ROW($B$466))</f>
        <v>45134</v>
      </c>
      <c r="G688" s="45" cm="1">
        <f t="array" ref="G688">INDEX($C$466:$C$918, ROWS($C$466:$C$918) - ROW() + ROW($C$466))</f>
        <v>128.05000000000001</v>
      </c>
      <c r="I688">
        <f t="shared" si="128"/>
        <v>-0.50505050505048743</v>
      </c>
      <c r="J688">
        <f t="shared" si="124"/>
        <v>2</v>
      </c>
      <c r="K688" t="str">
        <f t="shared" si="154"/>
        <v/>
      </c>
      <c r="L688" t="str">
        <f t="shared" si="129"/>
        <v/>
      </c>
      <c r="M688" t="str">
        <f t="shared" si="130"/>
        <v/>
      </c>
      <c r="N688">
        <v>-7.8308535630390391E-2</v>
      </c>
      <c r="O688" t="s">
        <v>4485</v>
      </c>
      <c r="P688" s="200" t="s">
        <v>4485</v>
      </c>
      <c r="Q688" s="35">
        <v>45121</v>
      </c>
      <c r="R688" s="35">
        <v>45134</v>
      </c>
      <c r="S688" s="37">
        <v>36829.050000000003</v>
      </c>
      <c r="U688" s="81" cm="1">
        <f t="array" ref="U688">INDEX($Q$466:$Q$918, ROWS($Q$466:$Q$918) - ROW() + ROW($Q$466))</f>
        <v>45111</v>
      </c>
      <c r="V688" s="3" cm="1">
        <f t="array" ref="V688">INDEX($R$466:$R$918, ROWS($R$466:$R$918) - ROW() + ROW($R$466))</f>
        <v>45134</v>
      </c>
      <c r="W688" s="78" cm="1">
        <f t="array" ref="W688">INDEX($S$466:$S$918, ROWS($S$466:$S$918) - ROW() + ROW($S$466))</f>
        <v>37258.15</v>
      </c>
      <c r="Y688">
        <f t="shared" si="131"/>
        <v>-0.75291416272429312</v>
      </c>
      <c r="Z688">
        <f t="shared" si="125"/>
        <v>2</v>
      </c>
      <c r="AA688" t="str">
        <f t="shared" si="155"/>
        <v/>
      </c>
      <c r="AB688" t="str">
        <f t="shared" si="132"/>
        <v/>
      </c>
      <c r="AC688" t="str">
        <f t="shared" si="133"/>
        <v/>
      </c>
      <c r="AD688">
        <v>-0.43556740432401009</v>
      </c>
      <c r="AE688" t="s">
        <v>4485</v>
      </c>
      <c r="AF688" s="200" t="s">
        <v>4485</v>
      </c>
      <c r="AG688" s="35">
        <v>45121</v>
      </c>
      <c r="AH688" s="35">
        <v>45134</v>
      </c>
      <c r="AI688" s="36">
        <v>187.7</v>
      </c>
      <c r="AK688" s="81" cm="1">
        <f t="array" ref="AK688">INDEX($AG$466:$AG$918, ROWS($AG$466:$AG$918) - ROW() + ROW($AG$466))</f>
        <v>45111</v>
      </c>
      <c r="AL688" s="3" cm="1">
        <f t="array" ref="AL688">INDEX($AH$466:$AH$918, ROWS($AH$466:$AH$918) - ROW() + ROW($AH$466))</f>
        <v>45134</v>
      </c>
      <c r="AM688" s="78" cm="1">
        <f t="array" ref="AM688">INDEX($AI$466:$AI$918, ROWS($AI$466:$AI$918) - ROW() + ROW($AI$466))</f>
        <v>194.65</v>
      </c>
      <c r="AO688">
        <f t="shared" si="134"/>
        <v>1.0906258114775353</v>
      </c>
      <c r="AP688">
        <f t="shared" si="126"/>
        <v>2</v>
      </c>
      <c r="AQ688" t="str">
        <f t="shared" si="156"/>
        <v/>
      </c>
      <c r="AR688" t="str">
        <f t="shared" si="135"/>
        <v/>
      </c>
      <c r="AS688" t="str">
        <f t="shared" si="136"/>
        <v/>
      </c>
      <c r="AT688">
        <v>0.40160642570281474</v>
      </c>
      <c r="AU688" t="s">
        <v>4485</v>
      </c>
      <c r="AV688" s="200" t="s">
        <v>4485</v>
      </c>
      <c r="AW688" s="35">
        <v>45121</v>
      </c>
      <c r="AX688" s="35">
        <v>45134</v>
      </c>
      <c r="AY688" s="36">
        <v>127.35</v>
      </c>
      <c r="BA688" s="81" cm="1">
        <f t="array" ref="BA688">INDEX($AW$466:$AW$918, ROWS($AW$466:$AW$918) - ROW() + ROW($AW$466))</f>
        <v>45111</v>
      </c>
      <c r="BB688" s="3" cm="1">
        <f t="array" ref="BB688">INDEX($AX$466:$AX$918, ROWS($AX$466:$AX$918) - ROW() + ROW($AX$466))</f>
        <v>45134</v>
      </c>
      <c r="BC688" s="78" cm="1">
        <f t="array" ref="BC688">INDEX($AY$466:$AY$918, ROWS($AY$466:$AY$918) - ROW() + ROW($AY$466))</f>
        <v>122.75</v>
      </c>
      <c r="BE688">
        <f t="shared" si="137"/>
        <v>-1.6032064128256511</v>
      </c>
      <c r="BF688">
        <f t="shared" si="127"/>
        <v>2</v>
      </c>
      <c r="BG688" t="str">
        <f t="shared" si="157"/>
        <v/>
      </c>
      <c r="BH688" t="str">
        <f t="shared" si="138"/>
        <v/>
      </c>
      <c r="BI688" t="str">
        <f t="shared" si="139"/>
        <v/>
      </c>
      <c r="BJ688">
        <v>-0.79604358404739006</v>
      </c>
      <c r="BK688" t="s">
        <v>4485</v>
      </c>
      <c r="BL688" s="200" t="s">
        <v>4485</v>
      </c>
      <c r="BM688" s="212">
        <v>45121</v>
      </c>
      <c r="BN688" s="49">
        <v>45134</v>
      </c>
      <c r="BO688" s="50">
        <v>1323.05</v>
      </c>
      <c r="BQ688" s="81" cm="1">
        <f t="array" ref="BQ688">INDEX($AW$466:$AW$918, ROWS($AW$466:$AW$918) - ROW() + ROW($AW$466))</f>
        <v>45111</v>
      </c>
      <c r="BR688" s="3" cm="1">
        <f t="array" ref="BR688">INDEX($AX$466:$AX$918, ROWS($AX$466:$AX$918) - ROW() + ROW($AX$466))</f>
        <v>45134</v>
      </c>
      <c r="BS688" s="78" cm="1">
        <f t="array" ref="BS688">INDEX($BO$466:$BO$918, ROWS($BO$466:$BO$918) - ROW() + ROW($BO$466))</f>
        <v>1296.95</v>
      </c>
      <c r="BU688">
        <f t="shared" si="146"/>
        <v>-0.7157620760927742</v>
      </c>
      <c r="BV688">
        <f t="shared" si="140"/>
        <v>2</v>
      </c>
      <c r="BW688" t="str">
        <f t="shared" si="158"/>
        <v/>
      </c>
      <c r="BX688" t="str">
        <f t="shared" si="141"/>
        <v/>
      </c>
      <c r="BY688" t="str">
        <f t="shared" si="147"/>
        <v/>
      </c>
      <c r="BZ688">
        <v>0.31215970961887146</v>
      </c>
      <c r="CA688" t="s">
        <v>4485</v>
      </c>
      <c r="CB688" s="200" t="s">
        <v>4485</v>
      </c>
      <c r="CC688" s="212">
        <v>45121</v>
      </c>
      <c r="CD688" s="49">
        <v>45134</v>
      </c>
      <c r="CE688" s="50">
        <v>2063.25</v>
      </c>
      <c r="CG688" s="81" cm="1">
        <f t="array" ref="CG688">INDEX($AW$466:$AW$918, ROWS($AW$466:$AW$918) - ROW() + ROW($AW$466))</f>
        <v>45111</v>
      </c>
      <c r="CH688" s="3" cm="1">
        <f t="array" ref="CH688">INDEX($AX$466:$AX$918, ROWS($AX$466:$AX$918) - ROW() + ROW($AX$466))</f>
        <v>45134</v>
      </c>
      <c r="CI688" s="78" cm="1">
        <f t="array" ref="CI688">INDEX($CE$466:$CE$918, ROWS($CE$466:$CE$918) - ROW() + ROW($CE$466))</f>
        <v>2195.3000000000002</v>
      </c>
      <c r="CK688">
        <f t="shared" si="153"/>
        <v>-1.0189819198340733</v>
      </c>
      <c r="CL688">
        <f t="shared" si="142"/>
        <v>2</v>
      </c>
      <c r="CM688" t="str">
        <f t="shared" si="159"/>
        <v/>
      </c>
      <c r="CN688" t="str">
        <f t="shared" si="143"/>
        <v/>
      </c>
      <c r="CO688" t="str">
        <f t="shared" si="148"/>
        <v/>
      </c>
      <c r="CP688">
        <v>-0.67716499647783723</v>
      </c>
      <c r="CQ688" t="s">
        <v>4485</v>
      </c>
      <c r="CR688" s="200" t="s">
        <v>4485</v>
      </c>
      <c r="CS688" s="212">
        <v>45121</v>
      </c>
      <c r="CT688" s="49">
        <v>45134</v>
      </c>
      <c r="CU688" s="53">
        <v>495.1</v>
      </c>
      <c r="CW688" s="81" cm="1">
        <f t="array" ref="CW688">INDEX($AW$466:$AW$918, ROWS($AW$466:$AW$918) - ROW() + ROW($AW$466))</f>
        <v>45111</v>
      </c>
      <c r="CX688" s="3" cm="1">
        <f t="array" ref="CX688">INDEX($AX$466:$AX$918, ROWS($AX$466:$AX$918) - ROW() + ROW($AX$466))</f>
        <v>45134</v>
      </c>
      <c r="CY688" s="78" cm="1">
        <f t="array" ref="CY688">INDEX($CU$466:$CU$918, ROWS($CU$466:$CU$918) - ROW() + ROW($CU$466))</f>
        <v>492.45</v>
      </c>
      <c r="DA688">
        <f t="shared" si="149"/>
        <v>-0.8256973114490026</v>
      </c>
      <c r="DB688">
        <f t="shared" si="144"/>
        <v>2</v>
      </c>
      <c r="DC688" t="str">
        <f t="shared" si="160"/>
        <v/>
      </c>
      <c r="DD688" t="str">
        <f t="shared" si="162"/>
        <v/>
      </c>
      <c r="DE688" t="str">
        <f t="shared" si="163"/>
        <v/>
      </c>
      <c r="DF688">
        <v>-0.6793064990367973</v>
      </c>
      <c r="DG688" t="s">
        <v>4485</v>
      </c>
      <c r="DH688" s="200" t="s">
        <v>4485</v>
      </c>
      <c r="DI688" s="212">
        <v>45121</v>
      </c>
      <c r="DJ688" s="49">
        <v>45134</v>
      </c>
      <c r="DK688" s="53">
        <v>380.55</v>
      </c>
      <c r="DM688" s="81" cm="1">
        <f t="array" ref="DM688">INDEX($AW$466:$AW$918, ROWS($AW$466:$AW$918) - ROW() + ROW($AW$466))</f>
        <v>45111</v>
      </c>
      <c r="DN688" s="3" cm="1">
        <f t="array" ref="DN688">INDEX($AX$466:$AX$918, ROWS($AX$466:$AX$918) - ROW() + ROW($AX$466))</f>
        <v>45134</v>
      </c>
      <c r="DO688" s="78" cm="1">
        <f t="array" ref="DO688">INDEX($DK$466:$DK$918, ROWS($DK$466:$DK$918) - ROW() + ROW($DK$466))</f>
        <v>378.15</v>
      </c>
      <c r="DQ688">
        <f t="shared" si="150"/>
        <v>9.2641609317089965E-2</v>
      </c>
      <c r="DR688">
        <f t="shared" si="145"/>
        <v>2</v>
      </c>
      <c r="DS688" t="str">
        <f t="shared" si="161"/>
        <v/>
      </c>
      <c r="DT688" t="str">
        <f t="shared" si="151"/>
        <v/>
      </c>
      <c r="DU688" t="str">
        <f t="shared" si="152"/>
        <v/>
      </c>
      <c r="DV688">
        <v>0.65346130283847026</v>
      </c>
      <c r="DW688" t="s">
        <v>4485</v>
      </c>
      <c r="DX688" s="200" t="s">
        <v>4485</v>
      </c>
    </row>
    <row r="689" spans="1:128" ht="15.75" thickBot="1" x14ac:dyDescent="0.3">
      <c r="A689" s="42">
        <v>45120</v>
      </c>
      <c r="B689" s="35">
        <v>45134</v>
      </c>
      <c r="C689" s="36">
        <v>126.5</v>
      </c>
      <c r="E689" s="81" cm="1">
        <f t="array" ref="E689">INDEX($A$466:$A$918, ROWS($A$466:$A$918) - ROW() + ROW($A$466))</f>
        <v>45112</v>
      </c>
      <c r="F689" s="44" cm="1">
        <f t="array" ref="F689">INDEX($B$466:$B$918, ROWS($B$466:$B$918) - ROW() + ROW($B$466))</f>
        <v>45134</v>
      </c>
      <c r="G689" s="45" cm="1">
        <f t="array" ref="G689">INDEX($C$466:$C$918, ROWS($C$466:$C$918) - ROW() + ROW($C$466))</f>
        <v>130.75</v>
      </c>
      <c r="I689">
        <f t="shared" si="128"/>
        <v>2.1085513471300183</v>
      </c>
      <c r="J689">
        <f t="shared" si="124"/>
        <v>3</v>
      </c>
      <c r="K689" t="str">
        <f t="shared" si="154"/>
        <v/>
      </c>
      <c r="L689" t="str">
        <f t="shared" si="129"/>
        <v/>
      </c>
      <c r="M689" t="str">
        <f t="shared" si="130"/>
        <v/>
      </c>
      <c r="N689">
        <v>1.8025078369906047</v>
      </c>
      <c r="O689" t="s">
        <v>4485</v>
      </c>
      <c r="P689" s="200" t="s">
        <v>4485</v>
      </c>
      <c r="Q689" s="35">
        <v>45120</v>
      </c>
      <c r="R689" s="35">
        <v>45134</v>
      </c>
      <c r="S689" s="37">
        <v>36450.9</v>
      </c>
      <c r="U689" s="81" cm="1">
        <f t="array" ref="U689">INDEX($Q$466:$Q$918, ROWS($Q$466:$Q$918) - ROW() + ROW($Q$466))</f>
        <v>45112</v>
      </c>
      <c r="V689" s="3" cm="1">
        <f t="array" ref="V689">INDEX($R$466:$R$918, ROWS($R$466:$R$918) - ROW() + ROW($R$466))</f>
        <v>45134</v>
      </c>
      <c r="W689" s="78" cm="1">
        <f t="array" ref="W689">INDEX($S$466:$S$918, ROWS($S$466:$S$918) - ROW() + ROW($S$466))</f>
        <v>36957.85</v>
      </c>
      <c r="Y689">
        <f t="shared" si="131"/>
        <v>-0.80599815074018144</v>
      </c>
      <c r="Z689">
        <f t="shared" si="125"/>
        <v>3</v>
      </c>
      <c r="AA689" t="str">
        <f t="shared" si="155"/>
        <v/>
      </c>
      <c r="AB689" t="str">
        <f t="shared" si="132"/>
        <v/>
      </c>
      <c r="AC689" t="str">
        <f t="shared" si="133"/>
        <v/>
      </c>
      <c r="AD689">
        <v>-1.0794051015158121</v>
      </c>
      <c r="AE689" t="s">
        <v>4485</v>
      </c>
      <c r="AF689" s="200" t="s">
        <v>4485</v>
      </c>
      <c r="AG689" s="35">
        <v>45120</v>
      </c>
      <c r="AH689" s="35">
        <v>45134</v>
      </c>
      <c r="AI689" s="36">
        <v>188.55</v>
      </c>
      <c r="AK689" s="81" cm="1">
        <f t="array" ref="AK689">INDEX($AG$466:$AG$918, ROWS($AG$466:$AG$918) - ROW() + ROW($AG$466))</f>
        <v>45112</v>
      </c>
      <c r="AL689" s="3" cm="1">
        <f t="array" ref="AL689">INDEX($AH$466:$AH$918, ROWS($AH$466:$AH$918) - ROW() + ROW($AH$466))</f>
        <v>45134</v>
      </c>
      <c r="AM689" s="78" cm="1">
        <f t="array" ref="AM689">INDEX($AI$466:$AI$918, ROWS($AI$466:$AI$918) - ROW() + ROW($AI$466))</f>
        <v>194.05</v>
      </c>
      <c r="AO689">
        <f t="shared" si="134"/>
        <v>-0.30824556896994315</v>
      </c>
      <c r="AP689">
        <f t="shared" si="126"/>
        <v>3</v>
      </c>
      <c r="AQ689" t="str">
        <f t="shared" si="156"/>
        <v/>
      </c>
      <c r="AR689" t="str">
        <f t="shared" si="135"/>
        <v/>
      </c>
      <c r="AS689" t="str">
        <f t="shared" si="136"/>
        <v/>
      </c>
      <c r="AT689">
        <v>2.9230769230769229</v>
      </c>
      <c r="AU689" t="s">
        <v>4485</v>
      </c>
      <c r="AV689" s="200" t="s">
        <v>4485</v>
      </c>
      <c r="AW689" s="35">
        <v>45120</v>
      </c>
      <c r="AX689" s="35">
        <v>45134</v>
      </c>
      <c r="AY689" s="36">
        <v>125.7</v>
      </c>
      <c r="BA689" s="81" cm="1">
        <f t="array" ref="BA689">INDEX($AW$466:$AW$918, ROWS($AW$466:$AW$918) - ROW() + ROW($AW$466))</f>
        <v>45112</v>
      </c>
      <c r="BB689" s="3" cm="1">
        <f t="array" ref="BB689">INDEX($AX$466:$AX$918, ROWS($AX$466:$AX$918) - ROW() + ROW($AX$466))</f>
        <v>45134</v>
      </c>
      <c r="BC689" s="78" cm="1">
        <f t="array" ref="BC689">INDEX($AY$466:$AY$918, ROWS($AY$466:$AY$918) - ROW() + ROW($AY$466))</f>
        <v>122.5</v>
      </c>
      <c r="BE689">
        <f t="shared" si="137"/>
        <v>-0.20366598778004072</v>
      </c>
      <c r="BF689">
        <f t="shared" si="127"/>
        <v>3</v>
      </c>
      <c r="BG689" t="str">
        <f t="shared" si="157"/>
        <v/>
      </c>
      <c r="BH689" t="str">
        <f t="shared" si="138"/>
        <v/>
      </c>
      <c r="BI689" t="str">
        <f t="shared" si="139"/>
        <v/>
      </c>
      <c r="BJ689">
        <v>0.9064007891018635</v>
      </c>
      <c r="BK689" t="s">
        <v>4485</v>
      </c>
      <c r="BL689" s="200" t="s">
        <v>4485</v>
      </c>
      <c r="BM689" s="212">
        <v>45120</v>
      </c>
      <c r="BN689" s="49">
        <v>45134</v>
      </c>
      <c r="BO689" s="50">
        <v>1316.75</v>
      </c>
      <c r="BQ689" s="81" cm="1">
        <f t="array" ref="BQ689">INDEX($AW$466:$AW$918, ROWS($AW$466:$AW$918) - ROW() + ROW($AW$466))</f>
        <v>45112</v>
      </c>
      <c r="BR689" s="3" cm="1">
        <f t="array" ref="BR689">INDEX($AX$466:$AX$918, ROWS($AX$466:$AX$918) - ROW() + ROW($AX$466))</f>
        <v>45134</v>
      </c>
      <c r="BS689" s="78" cm="1">
        <f t="array" ref="BS689">INDEX($BO$466:$BO$918, ROWS($BO$466:$BO$918) - ROW() + ROW($BO$466))</f>
        <v>1300.55</v>
      </c>
      <c r="BU689">
        <f t="shared" si="146"/>
        <v>0.27757430895561963</v>
      </c>
      <c r="BV689">
        <f t="shared" si="140"/>
        <v>3</v>
      </c>
      <c r="BW689" t="str">
        <f t="shared" si="158"/>
        <v/>
      </c>
      <c r="BX689" t="str">
        <f t="shared" si="141"/>
        <v/>
      </c>
      <c r="BY689" t="str">
        <f t="shared" si="147"/>
        <v/>
      </c>
      <c r="BZ689">
        <v>0.10131712259372491</v>
      </c>
      <c r="CA689" t="s">
        <v>4485</v>
      </c>
      <c r="CB689" s="200" t="s">
        <v>4485</v>
      </c>
      <c r="CC689" s="212">
        <v>45120</v>
      </c>
      <c r="CD689" s="49">
        <v>45134</v>
      </c>
      <c r="CE689" s="50">
        <v>2059.75</v>
      </c>
      <c r="CG689" s="81" cm="1">
        <f t="array" ref="CG689">INDEX($AW$466:$AW$918, ROWS($AW$466:$AW$918) - ROW() + ROW($AW$466))</f>
        <v>45112</v>
      </c>
      <c r="CH689" s="3" cm="1">
        <f t="array" ref="CH689">INDEX($AX$466:$AX$918, ROWS($AX$466:$AX$918) - ROW() + ROW($AX$466))</f>
        <v>45134</v>
      </c>
      <c r="CI689" s="78" cm="1">
        <f t="array" ref="CI689">INDEX($CE$466:$CE$918, ROWS($CE$466:$CE$918) - ROW() + ROW($CE$466))</f>
        <v>2186.4</v>
      </c>
      <c r="CK689">
        <f t="shared" si="153"/>
        <v>-0.4054115610622735</v>
      </c>
      <c r="CL689">
        <f t="shared" si="142"/>
        <v>3</v>
      </c>
      <c r="CM689" t="str">
        <f t="shared" si="159"/>
        <v/>
      </c>
      <c r="CN689" t="str">
        <f t="shared" si="143"/>
        <v/>
      </c>
      <c r="CO689" t="str">
        <f t="shared" si="148"/>
        <v/>
      </c>
      <c r="CP689">
        <v>-0.49417740053534637</v>
      </c>
      <c r="CQ689" t="s">
        <v>4485</v>
      </c>
      <c r="CR689" s="200" t="s">
        <v>4485</v>
      </c>
      <c r="CS689" s="212">
        <v>45120</v>
      </c>
      <c r="CT689" s="49">
        <v>45134</v>
      </c>
      <c r="CU689" s="53">
        <v>494.3</v>
      </c>
      <c r="CW689" s="81" cm="1">
        <f t="array" ref="CW689">INDEX($AW$466:$AW$918, ROWS($AW$466:$AW$918) - ROW() + ROW($AW$466))</f>
        <v>45112</v>
      </c>
      <c r="CX689" s="3" cm="1">
        <f t="array" ref="CX689">INDEX($AX$466:$AX$918, ROWS($AX$466:$AX$918) - ROW() + ROW($AX$466))</f>
        <v>45134</v>
      </c>
      <c r="CY689" s="78" cm="1">
        <f t="array" ref="CY689">INDEX($CU$466:$CU$918, ROWS($CU$466:$CU$918) - ROW() + ROW($CU$466))</f>
        <v>503.25</v>
      </c>
      <c r="DA689">
        <f t="shared" si="149"/>
        <v>2.1931160523911077</v>
      </c>
      <c r="DB689">
        <f t="shared" si="144"/>
        <v>3</v>
      </c>
      <c r="DC689" t="str">
        <f t="shared" si="160"/>
        <v/>
      </c>
      <c r="DD689" t="str">
        <f t="shared" si="162"/>
        <v/>
      </c>
      <c r="DE689" t="str">
        <f t="shared" si="163"/>
        <v/>
      </c>
      <c r="DF689">
        <v>2.0212331563903585</v>
      </c>
      <c r="DG689" t="s">
        <v>4485</v>
      </c>
      <c r="DH689" s="200" t="s">
        <v>4485</v>
      </c>
      <c r="DI689" s="212">
        <v>45120</v>
      </c>
      <c r="DJ689" s="49">
        <v>45134</v>
      </c>
      <c r="DK689" s="53">
        <v>380.8</v>
      </c>
      <c r="DM689" s="81" cm="1">
        <f t="array" ref="DM689">INDEX($AW$466:$AW$918, ROWS($AW$466:$AW$918) - ROW() + ROW($AW$466))</f>
        <v>45112</v>
      </c>
      <c r="DN689" s="3" cm="1">
        <f t="array" ref="DN689">INDEX($AX$466:$AX$918, ROWS($AX$466:$AX$918) - ROW() + ROW($AX$466))</f>
        <v>45134</v>
      </c>
      <c r="DO689" s="78" cm="1">
        <f t="array" ref="DO689">INDEX($DK$466:$DK$918, ROWS($DK$466:$DK$918) - ROW() + ROW($DK$466))</f>
        <v>387.65</v>
      </c>
      <c r="DQ689">
        <f t="shared" si="150"/>
        <v>2.5122305963242102</v>
      </c>
      <c r="DR689">
        <f t="shared" si="145"/>
        <v>3</v>
      </c>
      <c r="DS689" t="str">
        <f t="shared" si="161"/>
        <v/>
      </c>
      <c r="DT689" t="str">
        <f t="shared" si="151"/>
        <v/>
      </c>
      <c r="DU689" t="str">
        <f t="shared" si="152"/>
        <v/>
      </c>
      <c r="DV689">
        <v>1.1767092716575394</v>
      </c>
      <c r="DW689" t="s">
        <v>4485</v>
      </c>
      <c r="DX689" s="200" t="s">
        <v>4485</v>
      </c>
    </row>
    <row r="690" spans="1:128" ht="15.75" thickBot="1" x14ac:dyDescent="0.3">
      <c r="A690" s="42">
        <v>45119</v>
      </c>
      <c r="B690" s="35">
        <v>45134</v>
      </c>
      <c r="C690" s="36">
        <v>129.05000000000001</v>
      </c>
      <c r="E690" s="81" cm="1">
        <f t="array" ref="E690">INDEX($A$466:$A$918, ROWS($A$466:$A$918) - ROW() + ROW($A$466))</f>
        <v>45113</v>
      </c>
      <c r="F690" s="44" cm="1">
        <f t="array" ref="F690">INDEX($B$466:$B$918, ROWS($B$466:$B$918) - ROW() + ROW($B$466))</f>
        <v>45134</v>
      </c>
      <c r="G690" s="45" cm="1">
        <f t="array" ref="G690">INDEX($C$466:$C$918, ROWS($C$466:$C$918) - ROW() + ROW($C$466))</f>
        <v>131.80000000000001</v>
      </c>
      <c r="I690">
        <f t="shared" si="128"/>
        <v>0.80305927342257077</v>
      </c>
      <c r="J690">
        <f t="shared" si="124"/>
        <v>4</v>
      </c>
      <c r="K690">
        <f t="shared" si="154"/>
        <v>7.5040783034257892</v>
      </c>
      <c r="L690" t="str">
        <f t="shared" si="129"/>
        <v/>
      </c>
      <c r="M690" t="str">
        <f t="shared" si="130"/>
        <v/>
      </c>
      <c r="N690">
        <v>1.0007698229407105</v>
      </c>
      <c r="O690">
        <v>6.4071370640713639</v>
      </c>
      <c r="P690" s="200" t="s">
        <v>4485</v>
      </c>
      <c r="Q690" s="35">
        <v>45119</v>
      </c>
      <c r="R690" s="35">
        <v>45134</v>
      </c>
      <c r="S690" s="37">
        <v>36182.75</v>
      </c>
      <c r="U690" s="81" cm="1">
        <f t="array" ref="U690">INDEX($Q$466:$Q$918, ROWS($Q$466:$Q$918) - ROW() + ROW($Q$466))</f>
        <v>45113</v>
      </c>
      <c r="V690" s="3" cm="1">
        <f t="array" ref="V690">INDEX($R$466:$R$918, ROWS($R$466:$R$918) - ROW() + ROW($R$466))</f>
        <v>45134</v>
      </c>
      <c r="W690" s="78" cm="1">
        <f t="array" ref="W690">INDEX($S$466:$S$918, ROWS($S$466:$S$918) - ROW() + ROW($S$466))</f>
        <v>37196.449999999997</v>
      </c>
      <c r="Y690">
        <f t="shared" si="131"/>
        <v>0.6456003257765226</v>
      </c>
      <c r="Z690">
        <f t="shared" si="125"/>
        <v>4</v>
      </c>
      <c r="AA690">
        <f t="shared" si="155"/>
        <v>-1.7704139636647926</v>
      </c>
      <c r="AB690" t="str">
        <f t="shared" si="132"/>
        <v/>
      </c>
      <c r="AC690" t="str">
        <f t="shared" si="133"/>
        <v/>
      </c>
      <c r="AD690">
        <v>0.72763713999391189</v>
      </c>
      <c r="AE690">
        <v>-1.2945009726769792</v>
      </c>
      <c r="AF690" s="200" t="s">
        <v>4485</v>
      </c>
      <c r="AG690" s="35">
        <v>45119</v>
      </c>
      <c r="AH690" s="35">
        <v>45134</v>
      </c>
      <c r="AI690" s="36">
        <v>191.8</v>
      </c>
      <c r="AK690" s="81" cm="1">
        <f t="array" ref="AK690">INDEX($AG$466:$AG$918, ROWS($AG$466:$AG$918) - ROW() + ROW($AG$466))</f>
        <v>45113</v>
      </c>
      <c r="AL690" s="3" cm="1">
        <f t="array" ref="AL690">INDEX($AH$466:$AH$918, ROWS($AH$466:$AH$918) - ROW() + ROW($AH$466))</f>
        <v>45134</v>
      </c>
      <c r="AM690" s="78" cm="1">
        <f t="array" ref="AM690">INDEX($AI$466:$AI$918, ROWS($AI$466:$AI$918) - ROW() + ROW($AI$466))</f>
        <v>197.3</v>
      </c>
      <c r="AO690">
        <f t="shared" si="134"/>
        <v>1.6748260757536715</v>
      </c>
      <c r="AP690">
        <f t="shared" si="126"/>
        <v>4</v>
      </c>
      <c r="AQ690">
        <f t="shared" si="156"/>
        <v>6.5622468268971126</v>
      </c>
      <c r="AR690" t="str">
        <f t="shared" si="135"/>
        <v/>
      </c>
      <c r="AS690" t="str">
        <f t="shared" si="136"/>
        <v/>
      </c>
      <c r="AT690">
        <v>3.0792227204783291</v>
      </c>
      <c r="AU690">
        <v>9.4950778024769882</v>
      </c>
      <c r="AV690" s="200" t="s">
        <v>4485</v>
      </c>
      <c r="AW690" s="35">
        <v>45119</v>
      </c>
      <c r="AX690" s="35">
        <v>45134</v>
      </c>
      <c r="AY690" s="36">
        <v>127.85</v>
      </c>
      <c r="BA690" s="81" cm="1">
        <f t="array" ref="BA690">INDEX($AW$466:$AW$918, ROWS($AW$466:$AW$918) - ROW() + ROW($AW$466))</f>
        <v>45113</v>
      </c>
      <c r="BB690" s="3" cm="1">
        <f t="array" ref="BB690">INDEX($AX$466:$AX$918, ROWS($AX$466:$AX$918) - ROW() + ROW($AX$466))</f>
        <v>45134</v>
      </c>
      <c r="BC690" s="78" cm="1">
        <f t="array" ref="BC690">INDEX($AY$466:$AY$918, ROWS($AY$466:$AY$918) - ROW() + ROW($AY$466))</f>
        <v>125.4</v>
      </c>
      <c r="BE690">
        <f t="shared" si="137"/>
        <v>2.3673469387755151</v>
      </c>
      <c r="BF690">
        <f t="shared" si="127"/>
        <v>4</v>
      </c>
      <c r="BG690">
        <f t="shared" si="157"/>
        <v>3.1250000000000098</v>
      </c>
      <c r="BH690" t="str">
        <f t="shared" si="138"/>
        <v/>
      </c>
      <c r="BI690" t="str">
        <f t="shared" si="139"/>
        <v/>
      </c>
      <c r="BJ690">
        <v>1.2892658053948425</v>
      </c>
      <c r="BK690">
        <v>2.6259435729964102</v>
      </c>
      <c r="BL690" s="200" t="s">
        <v>4485</v>
      </c>
      <c r="BM690" s="212">
        <v>45119</v>
      </c>
      <c r="BN690" s="49">
        <v>45134</v>
      </c>
      <c r="BO690" s="50">
        <v>1306.1500000000001</v>
      </c>
      <c r="BQ690" s="81" cm="1">
        <f t="array" ref="BQ690">INDEX($AW$466:$AW$918, ROWS($AW$466:$AW$918) - ROW() + ROW($AW$466))</f>
        <v>45113</v>
      </c>
      <c r="BR690" s="3" cm="1">
        <f t="array" ref="BR690">INDEX($AX$466:$AX$918, ROWS($AX$466:$AX$918) - ROW() + ROW($AX$466))</f>
        <v>45134</v>
      </c>
      <c r="BS690" s="78" cm="1">
        <f t="array" ref="BS690">INDEX($BO$466:$BO$918, ROWS($BO$466:$BO$918) - ROW() + ROW($BO$466))</f>
        <v>1300.55</v>
      </c>
      <c r="BU690">
        <f t="shared" si="146"/>
        <v>0</v>
      </c>
      <c r="BV690">
        <f t="shared" si="140"/>
        <v>4</v>
      </c>
      <c r="BW690">
        <f t="shared" si="158"/>
        <v>2.5549028111816314</v>
      </c>
      <c r="BX690" t="str">
        <f t="shared" si="141"/>
        <v/>
      </c>
      <c r="BY690" t="str">
        <f t="shared" si="147"/>
        <v/>
      </c>
      <c r="BZ690">
        <v>2.9569115095430787</v>
      </c>
      <c r="CA690">
        <v>2.7340932044437936</v>
      </c>
      <c r="CB690" s="200" t="s">
        <v>4485</v>
      </c>
      <c r="CC690" s="212">
        <v>45119</v>
      </c>
      <c r="CD690" s="49">
        <v>45134</v>
      </c>
      <c r="CE690" s="50">
        <v>2072.3000000000002</v>
      </c>
      <c r="CG690" s="81" cm="1">
        <f t="array" ref="CG690">INDEX($AW$466:$AW$918, ROWS($AW$466:$AW$918) - ROW() + ROW($AW$466))</f>
        <v>45113</v>
      </c>
      <c r="CH690" s="3" cm="1">
        <f t="array" ref="CH690">INDEX($AX$466:$AX$918, ROWS($AX$466:$AX$918) - ROW() + ROW($AX$466))</f>
        <v>45134</v>
      </c>
      <c r="CI690" s="78" cm="1">
        <f t="array" ref="CI690">INDEX($CE$466:$CE$918, ROWS($CE$466:$CE$918) - ROW() + ROW($CE$466))</f>
        <v>2205.0500000000002</v>
      </c>
      <c r="CK690">
        <f t="shared" si="153"/>
        <v>0.85300036589828432</v>
      </c>
      <c r="CL690">
        <f t="shared" si="142"/>
        <v>4</v>
      </c>
      <c r="CM690">
        <f t="shared" si="159"/>
        <v>1.8240169933735075</v>
      </c>
      <c r="CN690" t="str">
        <f t="shared" si="143"/>
        <v/>
      </c>
      <c r="CO690" t="str">
        <f t="shared" si="148"/>
        <v/>
      </c>
      <c r="CP690">
        <v>0.82542018255810434</v>
      </c>
      <c r="CQ690">
        <v>-1.2142100876303878</v>
      </c>
      <c r="CR690" s="200" t="s">
        <v>4485</v>
      </c>
      <c r="CS690" s="212">
        <v>45119</v>
      </c>
      <c r="CT690" s="49">
        <v>45134</v>
      </c>
      <c r="CU690" s="53">
        <v>493.85</v>
      </c>
      <c r="CW690" s="81" cm="1">
        <f t="array" ref="CW690">INDEX($AW$466:$AW$918, ROWS($AW$466:$AW$918) - ROW() + ROW($AW$466))</f>
        <v>45113</v>
      </c>
      <c r="CX690" s="3" cm="1">
        <f t="array" ref="CX690">INDEX($AX$466:$AX$918, ROWS($AX$466:$AX$918) - ROW() + ROW($AX$466))</f>
        <v>45134</v>
      </c>
      <c r="CY690" s="78" cm="1">
        <f t="array" ref="CY690">INDEX($CU$466:$CU$918, ROWS($CU$466:$CU$918) - ROW() + ROW($CU$466))</f>
        <v>515.4</v>
      </c>
      <c r="DA690">
        <f t="shared" si="149"/>
        <v>2.4143070044709343</v>
      </c>
      <c r="DB690">
        <f t="shared" si="144"/>
        <v>4</v>
      </c>
      <c r="DC690">
        <f t="shared" si="160"/>
        <v>7.8129902729839902</v>
      </c>
      <c r="DD690" t="str">
        <f t="shared" si="162"/>
        <v/>
      </c>
      <c r="DE690" t="str">
        <f t="shared" si="163"/>
        <v/>
      </c>
      <c r="DF690">
        <v>2.7816690014008474</v>
      </c>
      <c r="DG690">
        <v>5.7007614735542393</v>
      </c>
      <c r="DH690" s="200" t="s">
        <v>4485</v>
      </c>
      <c r="DI690" s="212">
        <v>45119</v>
      </c>
      <c r="DJ690" s="49">
        <v>45134</v>
      </c>
      <c r="DK690" s="53">
        <v>388.2</v>
      </c>
      <c r="DM690" s="81" cm="1">
        <f t="array" ref="DM690">INDEX($AW$466:$AW$918, ROWS($AW$466:$AW$918) - ROW() + ROW($AW$466))</f>
        <v>45113</v>
      </c>
      <c r="DN690" s="3" cm="1">
        <f t="array" ref="DN690">INDEX($AX$466:$AX$918, ROWS($AX$466:$AX$918) - ROW() + ROW($AX$466))</f>
        <v>45134</v>
      </c>
      <c r="DO690" s="78" cm="1">
        <f t="array" ref="DO690">INDEX($DK$466:$DK$918, ROWS($DK$466:$DK$918) - ROW() + ROW($DK$466))</f>
        <v>394.35</v>
      </c>
      <c r="DQ690">
        <f t="shared" si="150"/>
        <v>1.7283632142396608</v>
      </c>
      <c r="DR690">
        <f t="shared" si="145"/>
        <v>4</v>
      </c>
      <c r="DS690">
        <f t="shared" si="161"/>
        <v>9.8774031763722618</v>
      </c>
      <c r="DT690" t="str">
        <f t="shared" si="151"/>
        <v/>
      </c>
      <c r="DU690" t="str">
        <f t="shared" si="152"/>
        <v/>
      </c>
      <c r="DV690">
        <v>0.26067776218167465</v>
      </c>
      <c r="DW690">
        <v>2.9654036243822026</v>
      </c>
      <c r="DX690" s="200" t="s">
        <v>4485</v>
      </c>
    </row>
    <row r="691" spans="1:128" ht="15.75" thickBot="1" x14ac:dyDescent="0.3">
      <c r="A691" s="42">
        <v>45118</v>
      </c>
      <c r="B691" s="35">
        <v>45134</v>
      </c>
      <c r="C691" s="36">
        <v>129.30000000000001</v>
      </c>
      <c r="E691" s="81" cm="1">
        <f t="array" ref="E691">INDEX($A$466:$A$918, ROWS($A$466:$A$918) - ROW() + ROW($A$466))</f>
        <v>45114</v>
      </c>
      <c r="F691" s="44" cm="1">
        <f t="array" ref="F691">INDEX($B$466:$B$918, ROWS($B$466:$B$918) - ROW() + ROW($B$466))</f>
        <v>45134</v>
      </c>
      <c r="G691" s="45" cm="1">
        <f t="array" ref="G691">INDEX($C$466:$C$918, ROWS($C$466:$C$918) - ROW() + ROW($C$466))</f>
        <v>131.1</v>
      </c>
      <c r="I691">
        <f t="shared" si="128"/>
        <v>-0.53110773899849539</v>
      </c>
      <c r="J691">
        <f t="shared" si="124"/>
        <v>5</v>
      </c>
      <c r="K691" t="str">
        <f t="shared" si="154"/>
        <v/>
      </c>
      <c r="L691" t="str">
        <f t="shared" si="129"/>
        <v/>
      </c>
      <c r="M691" t="str">
        <f t="shared" si="130"/>
        <v/>
      </c>
      <c r="N691">
        <v>-0.38109756097560982</v>
      </c>
      <c r="O691" t="s">
        <v>4485</v>
      </c>
      <c r="P691" s="200" t="s">
        <v>4485</v>
      </c>
      <c r="Q691" s="35">
        <v>45118</v>
      </c>
      <c r="R691" s="35">
        <v>45134</v>
      </c>
      <c r="S691" s="37">
        <v>36471.550000000003</v>
      </c>
      <c r="U691" s="81" cm="1">
        <f t="array" ref="U691">INDEX($Q$466:$Q$918, ROWS($Q$466:$Q$918) - ROW() + ROW($Q$466))</f>
        <v>45114</v>
      </c>
      <c r="V691" s="3" cm="1">
        <f t="array" ref="V691">INDEX($R$466:$R$918, ROWS($R$466:$R$918) - ROW() + ROW($R$466))</f>
        <v>45134</v>
      </c>
      <c r="W691" s="78" cm="1">
        <f t="array" ref="W691">INDEX($S$466:$S$918, ROWS($S$466:$S$918) - ROW() + ROW($S$466))</f>
        <v>36772.449999999997</v>
      </c>
      <c r="Y691">
        <f t="shared" si="131"/>
        <v>-1.1398937264174405</v>
      </c>
      <c r="Z691">
        <f t="shared" si="125"/>
        <v>5</v>
      </c>
      <c r="AA691" t="str">
        <f t="shared" si="155"/>
        <v/>
      </c>
      <c r="AB691" t="str">
        <f t="shared" si="132"/>
        <v/>
      </c>
      <c r="AC691" t="str">
        <f t="shared" si="133"/>
        <v/>
      </c>
      <c r="AD691">
        <v>-1.1569718401245899</v>
      </c>
      <c r="AE691" t="s">
        <v>4485</v>
      </c>
      <c r="AF691" s="200" t="s">
        <v>4485</v>
      </c>
      <c r="AG691" s="35">
        <v>45118</v>
      </c>
      <c r="AH691" s="35">
        <v>45134</v>
      </c>
      <c r="AI691" s="36">
        <v>193.1</v>
      </c>
      <c r="AK691" s="81" cm="1">
        <f t="array" ref="AK691">INDEX($AG$466:$AG$918, ROWS($AG$466:$AG$918) - ROW() + ROW($AG$466))</f>
        <v>45114</v>
      </c>
      <c r="AL691" s="3" cm="1">
        <f t="array" ref="AL691">INDEX($AH$466:$AH$918, ROWS($AH$466:$AH$918) - ROW() + ROW($AH$466))</f>
        <v>45134</v>
      </c>
      <c r="AM691" s="78" cm="1">
        <f t="array" ref="AM691">INDEX($AI$466:$AI$918, ROWS($AI$466:$AI$918) - ROW() + ROW($AI$466))</f>
        <v>193.8</v>
      </c>
      <c r="AO691">
        <f t="shared" si="134"/>
        <v>-1.7739483020780538</v>
      </c>
      <c r="AP691">
        <f t="shared" si="126"/>
        <v>5</v>
      </c>
      <c r="AQ691" t="str">
        <f t="shared" si="156"/>
        <v/>
      </c>
      <c r="AR691" t="str">
        <f t="shared" si="135"/>
        <v/>
      </c>
      <c r="AS691" t="str">
        <f t="shared" si="136"/>
        <v/>
      </c>
      <c r="AT691">
        <v>-0.84106728538284048</v>
      </c>
      <c r="AU691" t="s">
        <v>4485</v>
      </c>
      <c r="AV691" s="200" t="s">
        <v>4485</v>
      </c>
      <c r="AW691" s="35">
        <v>45118</v>
      </c>
      <c r="AX691" s="35">
        <v>45134</v>
      </c>
      <c r="AY691" s="36">
        <v>128.1</v>
      </c>
      <c r="BA691" s="81" cm="1">
        <f t="array" ref="BA691">INDEX($AW$466:$AW$918, ROWS($AW$466:$AW$918) - ROW() + ROW($AW$466))</f>
        <v>45114</v>
      </c>
      <c r="BB691" s="3" cm="1">
        <f t="array" ref="BB691">INDEX($AX$466:$AX$918, ROWS($AX$466:$AX$918) - ROW() + ROW($AX$466))</f>
        <v>45134</v>
      </c>
      <c r="BC691" s="78" cm="1">
        <f t="array" ref="BC691">INDEX($AY$466:$AY$918, ROWS($AY$466:$AY$918) - ROW() + ROW($AY$466))</f>
        <v>124.8</v>
      </c>
      <c r="BE691">
        <f t="shared" si="137"/>
        <v>-0.47846889952153787</v>
      </c>
      <c r="BF691">
        <f t="shared" si="127"/>
        <v>5</v>
      </c>
      <c r="BG691" t="str">
        <f t="shared" si="157"/>
        <v/>
      </c>
      <c r="BH691" t="str">
        <f t="shared" si="138"/>
        <v/>
      </c>
      <c r="BI691" t="str">
        <f t="shared" si="139"/>
        <v/>
      </c>
      <c r="BJ691">
        <v>-1.0041993792222019</v>
      </c>
      <c r="BK691" t="s">
        <v>4485</v>
      </c>
      <c r="BL691" s="200" t="s">
        <v>4485</v>
      </c>
      <c r="BM691" s="212">
        <v>45118</v>
      </c>
      <c r="BN691" s="49">
        <v>45134</v>
      </c>
      <c r="BO691" s="50">
        <v>1298.1500000000001</v>
      </c>
      <c r="BQ691" s="81" cm="1">
        <f t="array" ref="BQ691">INDEX($AW$466:$AW$918, ROWS($AW$466:$AW$918) - ROW() + ROW($AW$466))</f>
        <v>45114</v>
      </c>
      <c r="BR691" s="3" cm="1">
        <f t="array" ref="BR691">INDEX($AX$466:$AX$918, ROWS($AX$466:$AX$918) - ROW() + ROW($AX$466))</f>
        <v>45134</v>
      </c>
      <c r="BS691" s="78" cm="1">
        <f t="array" ref="BS691">INDEX($BO$466:$BO$918, ROWS($BO$466:$BO$918) - ROW() + ROW($BO$466))</f>
        <v>1300.8499999999999</v>
      </c>
      <c r="BU691">
        <f t="shared" si="146"/>
        <v>2.3067163892195958E-2</v>
      </c>
      <c r="BV691">
        <f t="shared" si="140"/>
        <v>5</v>
      </c>
      <c r="BW691" t="str">
        <f t="shared" si="158"/>
        <v/>
      </c>
      <c r="BX691" t="str">
        <f t="shared" si="141"/>
        <v/>
      </c>
      <c r="BY691" t="str">
        <f t="shared" si="147"/>
        <v/>
      </c>
      <c r="BZ691">
        <v>-1.3622638859630549</v>
      </c>
      <c r="CA691" t="s">
        <v>4485</v>
      </c>
      <c r="CB691" s="200" t="s">
        <v>4485</v>
      </c>
      <c r="CC691" s="212">
        <v>45118</v>
      </c>
      <c r="CD691" s="49">
        <v>45134</v>
      </c>
      <c r="CE691" s="50">
        <v>2077.6999999999998</v>
      </c>
      <c r="CG691" s="81" cm="1">
        <f t="array" ref="CG691">INDEX($AW$466:$AW$918, ROWS($AW$466:$AW$918) - ROW() + ROW($AW$466))</f>
        <v>45114</v>
      </c>
      <c r="CH691" s="3" cm="1">
        <f t="array" ref="CH691">INDEX($AX$466:$AX$918, ROWS($AX$466:$AX$918) - ROW() + ROW($AX$466))</f>
        <v>45134</v>
      </c>
      <c r="CI691" s="78" cm="1">
        <f t="array" ref="CI691">INDEX($CE$466:$CE$918, ROWS($CE$466:$CE$918) - ROW() + ROW($CE$466))</f>
        <v>2154.1</v>
      </c>
      <c r="CK691">
        <f t="shared" si="153"/>
        <v>-2.3106052016961187</v>
      </c>
      <c r="CL691">
        <f t="shared" si="142"/>
        <v>5</v>
      </c>
      <c r="CM691" t="str">
        <f t="shared" si="159"/>
        <v/>
      </c>
      <c r="CN691" t="str">
        <f t="shared" si="143"/>
        <v/>
      </c>
      <c r="CO691" t="str">
        <f t="shared" si="148"/>
        <v/>
      </c>
      <c r="CP691">
        <v>-2.0956854875490203</v>
      </c>
      <c r="CQ691" t="s">
        <v>4485</v>
      </c>
      <c r="CR691" s="200" t="s">
        <v>4485</v>
      </c>
      <c r="CS691" s="212">
        <v>45118</v>
      </c>
      <c r="CT691" s="49">
        <v>45134</v>
      </c>
      <c r="CU691" s="53">
        <v>502.05</v>
      </c>
      <c r="CW691" s="81" cm="1">
        <f t="array" ref="CW691">INDEX($AW$466:$AW$918, ROWS($AW$466:$AW$918) - ROW() + ROW($AW$466))</f>
        <v>45114</v>
      </c>
      <c r="CX691" s="3" cm="1">
        <f t="array" ref="CX691">INDEX($AX$466:$AX$918, ROWS($AX$466:$AX$918) - ROW() + ROW($AX$466))</f>
        <v>45134</v>
      </c>
      <c r="CY691" s="78" cm="1">
        <f t="array" ref="CY691">INDEX($CU$466:$CU$918, ROWS($CU$466:$CU$918) - ROW() + ROW($CU$466))</f>
        <v>504</v>
      </c>
      <c r="DA691">
        <f t="shared" si="149"/>
        <v>-2.2118742724097742</v>
      </c>
      <c r="DB691">
        <f t="shared" si="144"/>
        <v>5</v>
      </c>
      <c r="DC691" t="str">
        <f t="shared" si="160"/>
        <v/>
      </c>
      <c r="DD691" t="str">
        <f t="shared" si="162"/>
        <v/>
      </c>
      <c r="DE691" t="str">
        <f t="shared" si="163"/>
        <v/>
      </c>
      <c r="DF691">
        <v>-2.093068535825545</v>
      </c>
      <c r="DG691" t="s">
        <v>4485</v>
      </c>
      <c r="DH691" s="200" t="s">
        <v>4485</v>
      </c>
      <c r="DI691" s="212">
        <v>45118</v>
      </c>
      <c r="DJ691" s="49">
        <v>45134</v>
      </c>
      <c r="DK691" s="53">
        <v>391.8</v>
      </c>
      <c r="DM691" s="81" cm="1">
        <f t="array" ref="DM691">INDEX($AW$466:$AW$918, ROWS($AW$466:$AW$918) - ROW() + ROW($AW$466))</f>
        <v>45114</v>
      </c>
      <c r="DN691" s="3" cm="1">
        <f t="array" ref="DN691">INDEX($AX$466:$AX$918, ROWS($AX$466:$AX$918) - ROW() + ROW($AX$466))</f>
        <v>45134</v>
      </c>
      <c r="DO691" s="78" cm="1">
        <f t="array" ref="DO691">INDEX($DK$466:$DK$918, ROWS($DK$466:$DK$918) - ROW() + ROW($DK$466))</f>
        <v>393.65</v>
      </c>
      <c r="DQ691">
        <f t="shared" si="150"/>
        <v>-0.17750729047801328</v>
      </c>
      <c r="DR691">
        <f t="shared" si="145"/>
        <v>5</v>
      </c>
      <c r="DS691" t="str">
        <f t="shared" si="161"/>
        <v/>
      </c>
      <c r="DT691" t="str">
        <f t="shared" si="151"/>
        <v/>
      </c>
      <c r="DU691" t="str">
        <f t="shared" si="152"/>
        <v/>
      </c>
      <c r="DV691">
        <v>1.2799999999999954</v>
      </c>
      <c r="DW691" t="s">
        <v>4485</v>
      </c>
      <c r="DX691" s="200" t="s">
        <v>4485</v>
      </c>
    </row>
    <row r="692" spans="1:128" ht="15.75" thickBot="1" x14ac:dyDescent="0.3">
      <c r="A692" s="42">
        <v>45117</v>
      </c>
      <c r="B692" s="35">
        <v>45134</v>
      </c>
      <c r="C692" s="36">
        <v>129.30000000000001</v>
      </c>
      <c r="E692" s="81" cm="1">
        <f t="array" ref="E692">INDEX($A$466:$A$918, ROWS($A$466:$A$918) - ROW() + ROW($A$466))</f>
        <v>45117</v>
      </c>
      <c r="F692" s="44" cm="1">
        <f t="array" ref="F692">INDEX($B$466:$B$918, ROWS($B$466:$B$918) - ROW() + ROW($B$466))</f>
        <v>45134</v>
      </c>
      <c r="G692" s="45" cm="1">
        <f t="array" ref="G692">INDEX($C$466:$C$918, ROWS($C$466:$C$918) - ROW() + ROW($C$466))</f>
        <v>129.30000000000001</v>
      </c>
      <c r="I692">
        <f t="shared" si="128"/>
        <v>-1.3729977116704677</v>
      </c>
      <c r="J692">
        <f t="shared" si="124"/>
        <v>1</v>
      </c>
      <c r="K692" t="str">
        <f t="shared" si="154"/>
        <v/>
      </c>
      <c r="L692" t="str">
        <f t="shared" si="129"/>
        <v/>
      </c>
      <c r="M692" t="str">
        <f t="shared" si="130"/>
        <v/>
      </c>
      <c r="N692">
        <v>-1.6449885233358663</v>
      </c>
      <c r="O692" t="s">
        <v>4485</v>
      </c>
      <c r="P692" s="200" t="s">
        <v>4485</v>
      </c>
      <c r="Q692" s="35">
        <v>45117</v>
      </c>
      <c r="R692" s="35">
        <v>45134</v>
      </c>
      <c r="S692" s="37">
        <v>36582.15</v>
      </c>
      <c r="U692" s="81" cm="1">
        <f t="array" ref="U692">INDEX($Q$466:$Q$918, ROWS($Q$466:$Q$918) - ROW() + ROW($Q$466))</f>
        <v>45117</v>
      </c>
      <c r="V692" s="3" cm="1">
        <f t="array" ref="V692">INDEX($R$466:$R$918, ROWS($R$466:$R$918) - ROW() + ROW($R$466))</f>
        <v>45134</v>
      </c>
      <c r="W692" s="78" cm="1">
        <f t="array" ref="W692">INDEX($S$466:$S$918, ROWS($S$466:$S$918) - ROW() + ROW($S$466))</f>
        <v>36582.15</v>
      </c>
      <c r="Y692">
        <f t="shared" si="131"/>
        <v>-0.51750699232712438</v>
      </c>
      <c r="Z692">
        <f t="shared" si="125"/>
        <v>1</v>
      </c>
      <c r="AA692" t="str">
        <f t="shared" si="155"/>
        <v/>
      </c>
      <c r="AB692" t="str">
        <f t="shared" si="132"/>
        <v/>
      </c>
      <c r="AC692" t="str">
        <f t="shared" si="133"/>
        <v/>
      </c>
      <c r="AD692">
        <v>-0.48234655375900332</v>
      </c>
      <c r="AE692" t="s">
        <v>4485</v>
      </c>
      <c r="AF692" s="200" t="s">
        <v>4485</v>
      </c>
      <c r="AG692" s="35">
        <v>45117</v>
      </c>
      <c r="AH692" s="35">
        <v>45134</v>
      </c>
      <c r="AI692" s="36">
        <v>192.55</v>
      </c>
      <c r="AK692" s="81" cm="1">
        <f t="array" ref="AK692">INDEX($AG$466:$AG$918, ROWS($AG$466:$AG$918) - ROW() + ROW($AG$466))</f>
        <v>45117</v>
      </c>
      <c r="AL692" s="3" cm="1">
        <f t="array" ref="AL692">INDEX($AH$466:$AH$918, ROWS($AH$466:$AH$918) - ROW() + ROW($AH$466))</f>
        <v>45134</v>
      </c>
      <c r="AM692" s="78" cm="1">
        <f t="array" ref="AM692">INDEX($AI$466:$AI$918, ROWS($AI$466:$AI$918) - ROW() + ROW($AI$466))</f>
        <v>192.55</v>
      </c>
      <c r="AO692">
        <f t="shared" si="134"/>
        <v>-0.6449948400412796</v>
      </c>
      <c r="AP692">
        <f t="shared" si="126"/>
        <v>1</v>
      </c>
      <c r="AQ692" t="str">
        <f t="shared" si="156"/>
        <v/>
      </c>
      <c r="AR692" t="str">
        <f t="shared" si="135"/>
        <v/>
      </c>
      <c r="AS692" t="str">
        <f t="shared" si="136"/>
        <v/>
      </c>
      <c r="AT692">
        <v>15.296870429950282</v>
      </c>
      <c r="AU692" t="s">
        <v>4485</v>
      </c>
      <c r="AV692" s="200" t="s">
        <v>4485</v>
      </c>
      <c r="AW692" s="35">
        <v>45117</v>
      </c>
      <c r="AX692" s="35">
        <v>45134</v>
      </c>
      <c r="AY692" s="36">
        <v>123.7</v>
      </c>
      <c r="BA692" s="81" cm="1">
        <f t="array" ref="BA692">INDEX($AW$466:$AW$918, ROWS($AW$466:$AW$918) - ROW() + ROW($AW$466))</f>
        <v>45117</v>
      </c>
      <c r="BB692" s="3" cm="1">
        <f t="array" ref="BB692">INDEX($AX$466:$AX$918, ROWS($AX$466:$AX$918) - ROW() + ROW($AX$466))</f>
        <v>45134</v>
      </c>
      <c r="BC692" s="78" cm="1">
        <f t="array" ref="BC692">INDEX($AY$466:$AY$918, ROWS($AY$466:$AY$918) - ROW() + ROW($AY$466))</f>
        <v>123.7</v>
      </c>
      <c r="BE692">
        <f t="shared" si="137"/>
        <v>-0.88141025641025195</v>
      </c>
      <c r="BF692">
        <f t="shared" si="127"/>
        <v>1</v>
      </c>
      <c r="BG692" t="str">
        <f t="shared" si="157"/>
        <v/>
      </c>
      <c r="BH692" t="str">
        <f t="shared" si="138"/>
        <v/>
      </c>
      <c r="BI692" t="str">
        <f t="shared" si="139"/>
        <v/>
      </c>
      <c r="BJ692">
        <v>1.2541497602360727</v>
      </c>
      <c r="BK692" t="s">
        <v>4485</v>
      </c>
      <c r="BL692" s="200" t="s">
        <v>4485</v>
      </c>
      <c r="BM692" s="212">
        <v>45117</v>
      </c>
      <c r="BN692" s="49">
        <v>45134</v>
      </c>
      <c r="BO692" s="50">
        <v>1298.1500000000001</v>
      </c>
      <c r="BQ692" s="81" cm="1">
        <f t="array" ref="BQ692">INDEX($AW$466:$AW$918, ROWS($AW$466:$AW$918) - ROW() + ROW($AW$466))</f>
        <v>45117</v>
      </c>
      <c r="BR692" s="3" cm="1">
        <f t="array" ref="BR692">INDEX($AX$466:$AX$918, ROWS($AX$466:$AX$918) - ROW() + ROW($AX$466))</f>
        <v>45134</v>
      </c>
      <c r="BS692" s="78" cm="1">
        <f t="array" ref="BS692">INDEX($BO$466:$BO$918, ROWS($BO$466:$BO$918) - ROW() + ROW($BO$466))</f>
        <v>1298.1500000000001</v>
      </c>
      <c r="BU692">
        <f t="shared" si="146"/>
        <v>-0.20755659760924153</v>
      </c>
      <c r="BV692">
        <f t="shared" si="140"/>
        <v>1</v>
      </c>
      <c r="BW692" t="str">
        <f t="shared" si="158"/>
        <v/>
      </c>
      <c r="BX692" t="str">
        <f t="shared" si="141"/>
        <v/>
      </c>
      <c r="BY692" t="str">
        <f t="shared" si="147"/>
        <v/>
      </c>
      <c r="BZ692">
        <v>-0.26340143802947569</v>
      </c>
      <c r="CA692" t="s">
        <v>4485</v>
      </c>
      <c r="CB692" s="200" t="s">
        <v>4485</v>
      </c>
      <c r="CC692" s="212">
        <v>45117</v>
      </c>
      <c r="CD692" s="49">
        <v>45134</v>
      </c>
      <c r="CE692" s="50">
        <v>2113.3000000000002</v>
      </c>
      <c r="CG692" s="81" cm="1">
        <f t="array" ref="CG692">INDEX($AW$466:$AW$918, ROWS($AW$466:$AW$918) - ROW() + ROW($AW$466))</f>
        <v>45117</v>
      </c>
      <c r="CH692" s="3" cm="1">
        <f t="array" ref="CH692">INDEX($AX$466:$AX$918, ROWS($AX$466:$AX$918) - ROW() + ROW($AX$466))</f>
        <v>45134</v>
      </c>
      <c r="CI692" s="78" cm="1">
        <f t="array" ref="CI692">INDEX($CE$466:$CE$918, ROWS($CE$466:$CE$918) - ROW() + ROW($CE$466))</f>
        <v>2113.3000000000002</v>
      </c>
      <c r="CK692">
        <f t="shared" si="153"/>
        <v>-1.8940624854927688</v>
      </c>
      <c r="CL692">
        <f t="shared" si="142"/>
        <v>1</v>
      </c>
      <c r="CM692" t="str">
        <f t="shared" si="159"/>
        <v/>
      </c>
      <c r="CN692" t="str">
        <f t="shared" si="143"/>
        <v/>
      </c>
      <c r="CO692" t="str">
        <f t="shared" si="148"/>
        <v/>
      </c>
      <c r="CP692">
        <v>-2.1172524631402543</v>
      </c>
      <c r="CQ692" t="s">
        <v>4485</v>
      </c>
      <c r="CR692" s="200" t="s">
        <v>4485</v>
      </c>
      <c r="CS692" s="212">
        <v>45117</v>
      </c>
      <c r="CT692" s="49">
        <v>45134</v>
      </c>
      <c r="CU692" s="53">
        <v>503.2</v>
      </c>
      <c r="CW692" s="81" cm="1">
        <f t="array" ref="CW692">INDEX($AW$466:$AW$918, ROWS($AW$466:$AW$918) - ROW() + ROW($AW$466))</f>
        <v>45117</v>
      </c>
      <c r="CX692" s="3" cm="1">
        <f t="array" ref="CX692">INDEX($AX$466:$AX$918, ROWS($AX$466:$AX$918) - ROW() + ROW($AX$466))</f>
        <v>45134</v>
      </c>
      <c r="CY692" s="78" cm="1">
        <f t="array" ref="CY692">INDEX($CU$466:$CU$918, ROWS($CU$466:$CU$918) - ROW() + ROW($CU$466))</f>
        <v>503.2</v>
      </c>
      <c r="DA692">
        <f t="shared" si="149"/>
        <v>-0.158730158730161</v>
      </c>
      <c r="DB692">
        <f t="shared" si="144"/>
        <v>1</v>
      </c>
      <c r="DC692" t="str">
        <f t="shared" si="160"/>
        <v/>
      </c>
      <c r="DD692" t="str">
        <f t="shared" si="162"/>
        <v/>
      </c>
      <c r="DE692" t="str">
        <f t="shared" si="163"/>
        <v/>
      </c>
      <c r="DF692">
        <v>-0.25852639952272272</v>
      </c>
      <c r="DG692" t="s">
        <v>4485</v>
      </c>
      <c r="DH692" s="200" t="s">
        <v>4485</v>
      </c>
      <c r="DI692" s="212">
        <v>45117</v>
      </c>
      <c r="DJ692" s="49">
        <v>45134</v>
      </c>
      <c r="DK692" s="53">
        <v>388.25</v>
      </c>
      <c r="DM692" s="81" cm="1">
        <f t="array" ref="DM692">INDEX($AW$466:$AW$918, ROWS($AW$466:$AW$918) - ROW() + ROW($AW$466))</f>
        <v>45117</v>
      </c>
      <c r="DN692" s="3" cm="1">
        <f t="array" ref="DN692">INDEX($AX$466:$AX$918, ROWS($AX$466:$AX$918) - ROW() + ROW($AX$466))</f>
        <v>45134</v>
      </c>
      <c r="DO692" s="78" cm="1">
        <f t="array" ref="DO692">INDEX($DK$466:$DK$918, ROWS($DK$466:$DK$918) - ROW() + ROW($DK$466))</f>
        <v>388.25</v>
      </c>
      <c r="DQ692">
        <f t="shared" si="150"/>
        <v>-1.3717769592277347</v>
      </c>
      <c r="DR692">
        <f t="shared" si="145"/>
        <v>1</v>
      </c>
      <c r="DS692" t="str">
        <f t="shared" si="161"/>
        <v/>
      </c>
      <c r="DT692" t="str">
        <f t="shared" si="151"/>
        <v/>
      </c>
      <c r="DU692" t="str">
        <f t="shared" si="152"/>
        <v/>
      </c>
      <c r="DV692">
        <v>0.65165876777251419</v>
      </c>
      <c r="DW692" t="s">
        <v>4485</v>
      </c>
      <c r="DX692" s="200" t="s">
        <v>4485</v>
      </c>
    </row>
    <row r="693" spans="1:128" ht="15.75" thickBot="1" x14ac:dyDescent="0.3">
      <c r="A693" s="42">
        <v>45114</v>
      </c>
      <c r="B693" s="35">
        <v>45134</v>
      </c>
      <c r="C693" s="36">
        <v>131.1</v>
      </c>
      <c r="E693" s="81" cm="1">
        <f t="array" ref="E693">INDEX($A$466:$A$918, ROWS($A$466:$A$918) - ROW() + ROW($A$466))</f>
        <v>45118</v>
      </c>
      <c r="F693" s="44" cm="1">
        <f t="array" ref="F693">INDEX($B$466:$B$918, ROWS($B$466:$B$918) - ROW() + ROW($B$466))</f>
        <v>45134</v>
      </c>
      <c r="G693" s="45" cm="1">
        <f t="array" ref="G693">INDEX($C$466:$C$918, ROWS($C$466:$C$918) - ROW() + ROW($C$466))</f>
        <v>129.30000000000001</v>
      </c>
      <c r="I693">
        <f t="shared" si="128"/>
        <v>0</v>
      </c>
      <c r="J693">
        <f t="shared" si="124"/>
        <v>2</v>
      </c>
      <c r="K693" t="str">
        <f t="shared" si="154"/>
        <v/>
      </c>
      <c r="L693" t="str">
        <f t="shared" si="129"/>
        <v/>
      </c>
      <c r="M693" t="str">
        <f t="shared" si="130"/>
        <v/>
      </c>
      <c r="N693">
        <v>0.31116297160636108</v>
      </c>
      <c r="O693" t="s">
        <v>4485</v>
      </c>
      <c r="P693" s="200" t="s">
        <v>4485</v>
      </c>
      <c r="Q693" s="35">
        <v>45114</v>
      </c>
      <c r="R693" s="35">
        <v>45134</v>
      </c>
      <c r="S693" s="37">
        <v>36772.449999999997</v>
      </c>
      <c r="U693" s="81" cm="1">
        <f t="array" ref="U693">INDEX($Q$466:$Q$918, ROWS($Q$466:$Q$918) - ROW() + ROW($Q$466))</f>
        <v>45118</v>
      </c>
      <c r="V693" s="3" cm="1">
        <f t="array" ref="V693">INDEX($R$466:$R$918, ROWS($R$466:$R$918) - ROW() + ROW($R$466))</f>
        <v>45134</v>
      </c>
      <c r="W693" s="78" cm="1">
        <f t="array" ref="W693">INDEX($S$466:$S$918, ROWS($S$466:$S$918) - ROW() + ROW($S$466))</f>
        <v>36471.550000000003</v>
      </c>
      <c r="Y693">
        <f t="shared" si="131"/>
        <v>-0.30233324175861326</v>
      </c>
      <c r="Z693">
        <f t="shared" si="125"/>
        <v>2</v>
      </c>
      <c r="AA693" t="str">
        <f t="shared" si="155"/>
        <v/>
      </c>
      <c r="AB693" t="str">
        <f t="shared" si="132"/>
        <v/>
      </c>
      <c r="AC693" t="str">
        <f t="shared" si="133"/>
        <v/>
      </c>
      <c r="AD693">
        <v>-0.24515933982876525</v>
      </c>
      <c r="AE693" t="s">
        <v>4485</v>
      </c>
      <c r="AF693" s="200" t="s">
        <v>4485</v>
      </c>
      <c r="AG693" s="35">
        <v>45114</v>
      </c>
      <c r="AH693" s="35">
        <v>45134</v>
      </c>
      <c r="AI693" s="36">
        <v>193.8</v>
      </c>
      <c r="AK693" s="81" cm="1">
        <f t="array" ref="AK693">INDEX($AG$466:$AG$918, ROWS($AG$466:$AG$918) - ROW() + ROW($AG$466))</f>
        <v>45118</v>
      </c>
      <c r="AL693" s="3" cm="1">
        <f t="array" ref="AL693">INDEX($AH$466:$AH$918, ROWS($AH$466:$AH$918) - ROW() + ROW($AH$466))</f>
        <v>45134</v>
      </c>
      <c r="AM693" s="78" cm="1">
        <f t="array" ref="AM693">INDEX($AI$466:$AI$918, ROWS($AI$466:$AI$918) - ROW() + ROW($AI$466))</f>
        <v>193.1</v>
      </c>
      <c r="AO693">
        <f t="shared" si="134"/>
        <v>0.28564009348220354</v>
      </c>
      <c r="AP693">
        <f t="shared" si="126"/>
        <v>2</v>
      </c>
      <c r="AQ693" t="str">
        <f t="shared" si="156"/>
        <v/>
      </c>
      <c r="AR693" t="str">
        <f t="shared" si="135"/>
        <v/>
      </c>
      <c r="AS693" t="str">
        <f t="shared" si="136"/>
        <v/>
      </c>
      <c r="AT693">
        <v>-3.9573820395738117</v>
      </c>
      <c r="AU693" t="s">
        <v>4485</v>
      </c>
      <c r="AV693" s="200" t="s">
        <v>4485</v>
      </c>
      <c r="AW693" s="35">
        <v>45114</v>
      </c>
      <c r="AX693" s="35">
        <v>45134</v>
      </c>
      <c r="AY693" s="36">
        <v>124.8</v>
      </c>
      <c r="BA693" s="81" cm="1">
        <f t="array" ref="BA693">INDEX($AW$466:$AW$918, ROWS($AW$466:$AW$918) - ROW() + ROW($AW$466))</f>
        <v>45118</v>
      </c>
      <c r="BB693" s="3" cm="1">
        <f t="array" ref="BB693">INDEX($AX$466:$AX$918, ROWS($AX$466:$AX$918) - ROW() + ROW($AX$466))</f>
        <v>45134</v>
      </c>
      <c r="BC693" s="78" cm="1">
        <f t="array" ref="BC693">INDEX($AY$466:$AY$918, ROWS($AY$466:$AY$918) - ROW() + ROW($AY$466))</f>
        <v>128.1</v>
      </c>
      <c r="BE693">
        <f t="shared" si="137"/>
        <v>3.5569927243330572</v>
      </c>
      <c r="BF693">
        <f t="shared" si="127"/>
        <v>2</v>
      </c>
      <c r="BG693" t="str">
        <f t="shared" si="157"/>
        <v/>
      </c>
      <c r="BH693" t="str">
        <f t="shared" si="138"/>
        <v/>
      </c>
      <c r="BI693" t="str">
        <f t="shared" si="139"/>
        <v/>
      </c>
      <c r="BJ693">
        <v>1.8449128285193881</v>
      </c>
      <c r="BK693" t="s">
        <v>4485</v>
      </c>
      <c r="BL693" s="200" t="s">
        <v>4485</v>
      </c>
      <c r="BM693" s="212">
        <v>45114</v>
      </c>
      <c r="BN693" s="49">
        <v>45134</v>
      </c>
      <c r="BO693" s="50">
        <v>1300.8499999999999</v>
      </c>
      <c r="BQ693" s="81" cm="1">
        <f t="array" ref="BQ693">INDEX($AW$466:$AW$918, ROWS($AW$466:$AW$918) - ROW() + ROW($AW$466))</f>
        <v>45118</v>
      </c>
      <c r="BR693" s="3" cm="1">
        <f t="array" ref="BR693">INDEX($AX$466:$AX$918, ROWS($AX$466:$AX$918) - ROW() + ROW($AX$466))</f>
        <v>45134</v>
      </c>
      <c r="BS693" s="78" cm="1">
        <f t="array" ref="BS693">INDEX($BO$466:$BO$918, ROWS($BO$466:$BO$918) - ROW() + ROW($BO$466))</f>
        <v>1298.1500000000001</v>
      </c>
      <c r="BU693">
        <f t="shared" si="146"/>
        <v>0</v>
      </c>
      <c r="BV693">
        <f t="shared" si="140"/>
        <v>2</v>
      </c>
      <c r="BW693" t="str">
        <f t="shared" si="158"/>
        <v/>
      </c>
      <c r="BX693" t="str">
        <f t="shared" si="141"/>
        <v/>
      </c>
      <c r="BY693" t="str">
        <f t="shared" si="147"/>
        <v/>
      </c>
      <c r="BZ693">
        <v>-0.59243397573161705</v>
      </c>
      <c r="CA693" t="s">
        <v>4485</v>
      </c>
      <c r="CB693" s="200" t="s">
        <v>4485</v>
      </c>
      <c r="CC693" s="212">
        <v>45114</v>
      </c>
      <c r="CD693" s="49">
        <v>45134</v>
      </c>
      <c r="CE693" s="50">
        <v>2154.1</v>
      </c>
      <c r="CG693" s="81" cm="1">
        <f t="array" ref="CG693">INDEX($AW$466:$AW$918, ROWS($AW$466:$AW$918) - ROW() + ROW($AW$466))</f>
        <v>45118</v>
      </c>
      <c r="CH693" s="3" cm="1">
        <f t="array" ref="CH693">INDEX($AX$466:$AX$918, ROWS($AX$466:$AX$918) - ROW() + ROW($AX$466))</f>
        <v>45134</v>
      </c>
      <c r="CI693" s="78" cm="1">
        <f t="array" ref="CI693">INDEX($CE$466:$CE$918, ROWS($CE$466:$CE$918) - ROW() + ROW($CE$466))</f>
        <v>2077.6999999999998</v>
      </c>
      <c r="CK693">
        <f t="shared" si="153"/>
        <v>-1.684569157242245</v>
      </c>
      <c r="CL693">
        <f t="shared" si="142"/>
        <v>2</v>
      </c>
      <c r="CM693" t="str">
        <f t="shared" si="159"/>
        <v/>
      </c>
      <c r="CN693" t="str">
        <f t="shared" si="143"/>
        <v/>
      </c>
      <c r="CO693" t="str">
        <f t="shared" si="148"/>
        <v/>
      </c>
      <c r="CP693">
        <v>-1.5800494955263575</v>
      </c>
      <c r="CQ693" t="s">
        <v>4485</v>
      </c>
      <c r="CR693" s="200" t="s">
        <v>4485</v>
      </c>
      <c r="CS693" s="212">
        <v>45114</v>
      </c>
      <c r="CT693" s="49">
        <v>45134</v>
      </c>
      <c r="CU693" s="53">
        <v>504</v>
      </c>
      <c r="CW693" s="81" cm="1">
        <f t="array" ref="CW693">INDEX($AW$466:$AW$918, ROWS($AW$466:$AW$918) - ROW() + ROW($AW$466))</f>
        <v>45118</v>
      </c>
      <c r="CX693" s="3" cm="1">
        <f t="array" ref="CX693">INDEX($AX$466:$AX$918, ROWS($AX$466:$AX$918) - ROW() + ROW($AX$466))</f>
        <v>45134</v>
      </c>
      <c r="CY693" s="78" cm="1">
        <f t="array" ref="CY693">INDEX($CU$466:$CU$918, ROWS($CU$466:$CU$918) - ROW() + ROW($CU$466))</f>
        <v>502.05</v>
      </c>
      <c r="DA693">
        <f t="shared" si="149"/>
        <v>-0.22853736089029755</v>
      </c>
      <c r="DB693">
        <f t="shared" si="144"/>
        <v>2</v>
      </c>
      <c r="DC693" t="str">
        <f t="shared" si="160"/>
        <v/>
      </c>
      <c r="DD693" t="str">
        <f t="shared" si="162"/>
        <v/>
      </c>
      <c r="DE693" t="str">
        <f t="shared" si="163"/>
        <v/>
      </c>
      <c r="DF693">
        <v>-0.37882564051441214</v>
      </c>
      <c r="DG693" t="s">
        <v>4485</v>
      </c>
      <c r="DH693" s="200" t="s">
        <v>4485</v>
      </c>
      <c r="DI693" s="212">
        <v>45114</v>
      </c>
      <c r="DJ693" s="49">
        <v>45134</v>
      </c>
      <c r="DK693" s="53">
        <v>393.65</v>
      </c>
      <c r="DM693" s="81" cm="1">
        <f t="array" ref="DM693">INDEX($AW$466:$AW$918, ROWS($AW$466:$AW$918) - ROW() + ROW($AW$466))</f>
        <v>45118</v>
      </c>
      <c r="DN693" s="3" cm="1">
        <f t="array" ref="DN693">INDEX($AX$466:$AX$918, ROWS($AX$466:$AX$918) - ROW() + ROW($AX$466))</f>
        <v>45134</v>
      </c>
      <c r="DO693" s="78" cm="1">
        <f t="array" ref="DO693">INDEX($DK$466:$DK$918, ROWS($DK$466:$DK$918) - ROW() + ROW($DK$466))</f>
        <v>391.8</v>
      </c>
      <c r="DQ693">
        <f t="shared" si="150"/>
        <v>0.91435930457179937</v>
      </c>
      <c r="DR693">
        <f t="shared" si="145"/>
        <v>2</v>
      </c>
      <c r="DS693" t="str">
        <f t="shared" si="161"/>
        <v/>
      </c>
      <c r="DT693" t="str">
        <f t="shared" si="151"/>
        <v/>
      </c>
      <c r="DU693" t="str">
        <f t="shared" si="152"/>
        <v/>
      </c>
      <c r="DV693">
        <v>-0.2354326074161249</v>
      </c>
      <c r="DW693" t="s">
        <v>4485</v>
      </c>
      <c r="DX693" s="200" t="s">
        <v>4485</v>
      </c>
    </row>
    <row r="694" spans="1:128" ht="15.75" thickBot="1" x14ac:dyDescent="0.3">
      <c r="A694" s="42">
        <v>45113</v>
      </c>
      <c r="B694" s="35">
        <v>45134</v>
      </c>
      <c r="C694" s="36">
        <v>131.80000000000001</v>
      </c>
      <c r="E694" s="81" cm="1">
        <f t="array" ref="E694">INDEX($A$466:$A$918, ROWS($A$466:$A$918) - ROW() + ROW($A$466))</f>
        <v>45119</v>
      </c>
      <c r="F694" s="44" cm="1">
        <f t="array" ref="F694">INDEX($B$466:$B$918, ROWS($B$466:$B$918) - ROW() + ROW($B$466))</f>
        <v>45134</v>
      </c>
      <c r="G694" s="45" cm="1">
        <f t="array" ref="G694">INDEX($C$466:$C$918, ROWS($C$466:$C$918) - ROW() + ROW($C$466))</f>
        <v>129.05000000000001</v>
      </c>
      <c r="I694">
        <f t="shared" si="128"/>
        <v>-0.19334880123743231</v>
      </c>
      <c r="J694">
        <f t="shared" si="124"/>
        <v>3</v>
      </c>
      <c r="K694" t="str">
        <f t="shared" si="154"/>
        <v/>
      </c>
      <c r="L694" t="str">
        <f t="shared" si="129"/>
        <v/>
      </c>
      <c r="M694" t="str">
        <f t="shared" si="130"/>
        <v/>
      </c>
      <c r="N694">
        <v>-0.23264831329971539</v>
      </c>
      <c r="O694" t="s">
        <v>4485</v>
      </c>
      <c r="P694" s="200" t="s">
        <v>4485</v>
      </c>
      <c r="Q694" s="35">
        <v>45113</v>
      </c>
      <c r="R694" s="35">
        <v>45134</v>
      </c>
      <c r="S694" s="37">
        <v>37196.449999999997</v>
      </c>
      <c r="U694" s="81" cm="1">
        <f t="array" ref="U694">INDEX($Q$466:$Q$918, ROWS($Q$466:$Q$918) - ROW() + ROW($Q$466))</f>
        <v>45119</v>
      </c>
      <c r="V694" s="3" cm="1">
        <f t="array" ref="V694">INDEX($R$466:$R$918, ROWS($R$466:$R$918) - ROW() + ROW($R$466))</f>
        <v>45134</v>
      </c>
      <c r="W694" s="78" cm="1">
        <f t="array" ref="W694">INDEX($S$466:$S$918, ROWS($S$466:$S$918) - ROW() + ROW($S$466))</f>
        <v>36182.75</v>
      </c>
      <c r="Y694">
        <f t="shared" si="131"/>
        <v>-0.79185008588887196</v>
      </c>
      <c r="Z694">
        <f t="shared" si="125"/>
        <v>3</v>
      </c>
      <c r="AA694" t="str">
        <f t="shared" si="155"/>
        <v/>
      </c>
      <c r="AB694" t="str">
        <f t="shared" si="132"/>
        <v/>
      </c>
      <c r="AC694" t="str">
        <f t="shared" si="133"/>
        <v/>
      </c>
      <c r="AD694">
        <v>-0.79982807691354774</v>
      </c>
      <c r="AE694" t="s">
        <v>4485</v>
      </c>
      <c r="AF694" s="200" t="s">
        <v>4485</v>
      </c>
      <c r="AG694" s="35">
        <v>45113</v>
      </c>
      <c r="AH694" s="35">
        <v>45134</v>
      </c>
      <c r="AI694" s="36">
        <v>197.3</v>
      </c>
      <c r="AK694" s="81" cm="1">
        <f t="array" ref="AK694">INDEX($AG$466:$AG$918, ROWS($AG$466:$AG$918) - ROW() + ROW($AG$466))</f>
        <v>45119</v>
      </c>
      <c r="AL694" s="3" cm="1">
        <f t="array" ref="AL694">INDEX($AH$466:$AH$918, ROWS($AH$466:$AH$918) - ROW() + ROW($AH$466))</f>
        <v>45134</v>
      </c>
      <c r="AM694" s="78" cm="1">
        <f t="array" ref="AM694">INDEX($AI$466:$AI$918, ROWS($AI$466:$AI$918) - ROW() + ROW($AI$466))</f>
        <v>191.8</v>
      </c>
      <c r="AO694">
        <f t="shared" si="134"/>
        <v>-0.67322630761262714</v>
      </c>
      <c r="AP694">
        <f t="shared" si="126"/>
        <v>3</v>
      </c>
      <c r="AQ694" t="str">
        <f t="shared" si="156"/>
        <v/>
      </c>
      <c r="AR694" t="str">
        <f t="shared" si="135"/>
        <v/>
      </c>
      <c r="AS694" t="str">
        <f t="shared" si="136"/>
        <v/>
      </c>
      <c r="AT694">
        <v>2.2187004754358099</v>
      </c>
      <c r="AU694" t="s">
        <v>4485</v>
      </c>
      <c r="AV694" s="200" t="s">
        <v>4485</v>
      </c>
      <c r="AW694" s="35">
        <v>45113</v>
      </c>
      <c r="AX694" s="35">
        <v>45134</v>
      </c>
      <c r="AY694" s="36">
        <v>125.4</v>
      </c>
      <c r="BA694" s="81" cm="1">
        <f t="array" ref="BA694">INDEX($AW$466:$AW$918, ROWS($AW$466:$AW$918) - ROW() + ROW($AW$466))</f>
        <v>45119</v>
      </c>
      <c r="BB694" s="3" cm="1">
        <f t="array" ref="BB694">INDEX($AX$466:$AX$918, ROWS($AX$466:$AX$918) - ROW() + ROW($AX$466))</f>
        <v>45134</v>
      </c>
      <c r="BC694" s="78" cm="1">
        <f t="array" ref="BC694">INDEX($AY$466:$AY$918, ROWS($AY$466:$AY$918) - ROW() + ROW($AY$466))</f>
        <v>127.85</v>
      </c>
      <c r="BE694">
        <f t="shared" si="137"/>
        <v>-0.19516003122560499</v>
      </c>
      <c r="BF694">
        <f t="shared" si="127"/>
        <v>3</v>
      </c>
      <c r="BG694" t="str">
        <f t="shared" si="157"/>
        <v/>
      </c>
      <c r="BH694" t="str">
        <f t="shared" si="138"/>
        <v/>
      </c>
      <c r="BI694" t="str">
        <f t="shared" si="139"/>
        <v/>
      </c>
      <c r="BJ694">
        <v>3.2090753468407445</v>
      </c>
      <c r="BK694" t="s">
        <v>4485</v>
      </c>
      <c r="BL694" s="200" t="s">
        <v>4485</v>
      </c>
      <c r="BM694" s="212">
        <v>45113</v>
      </c>
      <c r="BN694" s="49">
        <v>45134</v>
      </c>
      <c r="BO694" s="50">
        <v>1300.55</v>
      </c>
      <c r="BQ694" s="81" cm="1">
        <f t="array" ref="BQ694">INDEX($AW$466:$AW$918, ROWS($AW$466:$AW$918) - ROW() + ROW($AW$466))</f>
        <v>45119</v>
      </c>
      <c r="BR694" s="3" cm="1">
        <f t="array" ref="BR694">INDEX($AX$466:$AX$918, ROWS($AX$466:$AX$918) - ROW() + ROW($AX$466))</f>
        <v>45134</v>
      </c>
      <c r="BS694" s="78" cm="1">
        <f t="array" ref="BS694">INDEX($BO$466:$BO$918, ROWS($BO$466:$BO$918) - ROW() + ROW($BO$466))</f>
        <v>1306.1500000000001</v>
      </c>
      <c r="BU694">
        <f t="shared" si="146"/>
        <v>0.61626160305049482</v>
      </c>
      <c r="BV694">
        <f t="shared" si="140"/>
        <v>3</v>
      </c>
      <c r="BW694" t="str">
        <f t="shared" si="158"/>
        <v/>
      </c>
      <c r="BX694" t="str">
        <f t="shared" si="141"/>
        <v/>
      </c>
      <c r="BY694" t="str">
        <f t="shared" si="147"/>
        <v/>
      </c>
      <c r="BZ694">
        <v>5.4642062181374236</v>
      </c>
      <c r="CA694" t="s">
        <v>4485</v>
      </c>
      <c r="CB694" s="200" t="s">
        <v>4485</v>
      </c>
      <c r="CC694" s="212">
        <v>45113</v>
      </c>
      <c r="CD694" s="49">
        <v>45134</v>
      </c>
      <c r="CE694" s="50">
        <v>2205.0500000000002</v>
      </c>
      <c r="CG694" s="81" cm="1">
        <f t="array" ref="CG694">INDEX($AW$466:$AW$918, ROWS($AW$466:$AW$918) - ROW() + ROW($AW$466))</f>
        <v>45119</v>
      </c>
      <c r="CH694" s="3" cm="1">
        <f t="array" ref="CH694">INDEX($AX$466:$AX$918, ROWS($AX$466:$AX$918) - ROW() + ROW($AX$466))</f>
        <v>45134</v>
      </c>
      <c r="CI694" s="78" cm="1">
        <f t="array" ref="CI694">INDEX($CE$466:$CE$918, ROWS($CE$466:$CE$918) - ROW() + ROW($CE$466))</f>
        <v>2072.3000000000002</v>
      </c>
      <c r="CK694">
        <f t="shared" si="153"/>
        <v>-0.25990277710928611</v>
      </c>
      <c r="CL694">
        <f t="shared" si="142"/>
        <v>3</v>
      </c>
      <c r="CM694" t="str">
        <f t="shared" si="159"/>
        <v/>
      </c>
      <c r="CN694" t="str">
        <f t="shared" si="143"/>
        <v/>
      </c>
      <c r="CO694" t="str">
        <f t="shared" si="148"/>
        <v/>
      </c>
      <c r="CP694">
        <v>-0.18375241779497978</v>
      </c>
      <c r="CQ694" t="s">
        <v>4485</v>
      </c>
      <c r="CR694" s="200" t="s">
        <v>4485</v>
      </c>
      <c r="CS694" s="212">
        <v>45113</v>
      </c>
      <c r="CT694" s="49">
        <v>45134</v>
      </c>
      <c r="CU694" s="53">
        <v>515.4</v>
      </c>
      <c r="CW694" s="81" cm="1">
        <f t="array" ref="CW694">INDEX($AW$466:$AW$918, ROWS($AW$466:$AW$918) - ROW() + ROW($AW$466))</f>
        <v>45119</v>
      </c>
      <c r="CX694" s="3" cm="1">
        <f t="array" ref="CX694">INDEX($AX$466:$AX$918, ROWS($AX$466:$AX$918) - ROW() + ROW($AX$466))</f>
        <v>45134</v>
      </c>
      <c r="CY694" s="78" cm="1">
        <f t="array" ref="CY694">INDEX($CU$466:$CU$918, ROWS($CU$466:$CU$918) - ROW() + ROW($CU$466))</f>
        <v>493.85</v>
      </c>
      <c r="DA694">
        <f t="shared" si="149"/>
        <v>-1.6333034558310902</v>
      </c>
      <c r="DB694">
        <f t="shared" si="144"/>
        <v>3</v>
      </c>
      <c r="DC694" t="str">
        <f t="shared" si="160"/>
        <v/>
      </c>
      <c r="DD694" t="str">
        <f t="shared" si="162"/>
        <v/>
      </c>
      <c r="DE694" t="str">
        <f t="shared" si="163"/>
        <v/>
      </c>
      <c r="DF694">
        <v>-1.4510157109976984</v>
      </c>
      <c r="DG694" t="s">
        <v>4485</v>
      </c>
      <c r="DH694" s="200" t="s">
        <v>4485</v>
      </c>
      <c r="DI694" s="212">
        <v>45113</v>
      </c>
      <c r="DJ694" s="49">
        <v>45134</v>
      </c>
      <c r="DK694" s="53">
        <v>394.35</v>
      </c>
      <c r="DM694" s="81" cm="1">
        <f t="array" ref="DM694">INDEX($AW$466:$AW$918, ROWS($AW$466:$AW$918) - ROW() + ROW($AW$466))</f>
        <v>45119</v>
      </c>
      <c r="DN694" s="3" cm="1">
        <f t="array" ref="DN694">INDEX($AX$466:$AX$918, ROWS($AX$466:$AX$918) - ROW() + ROW($AX$466))</f>
        <v>45134</v>
      </c>
      <c r="DO694" s="78" cm="1">
        <f t="array" ref="DO694">INDEX($DK$466:$DK$918, ROWS($DK$466:$DK$918) - ROW() + ROW($DK$466))</f>
        <v>388.2</v>
      </c>
      <c r="DQ694">
        <f t="shared" si="150"/>
        <v>-0.91883614088821408</v>
      </c>
      <c r="DR694">
        <f t="shared" si="145"/>
        <v>3</v>
      </c>
      <c r="DS694" t="str">
        <f t="shared" si="161"/>
        <v/>
      </c>
      <c r="DT694" t="str">
        <f t="shared" si="151"/>
        <v/>
      </c>
      <c r="DU694" t="str">
        <f t="shared" si="152"/>
        <v/>
      </c>
      <c r="DV694">
        <v>0.47197640117993656</v>
      </c>
      <c r="DW694" t="s">
        <v>4485</v>
      </c>
      <c r="DX694" s="200" t="s">
        <v>4485</v>
      </c>
    </row>
    <row r="695" spans="1:128" ht="15.75" thickBot="1" x14ac:dyDescent="0.3">
      <c r="A695" s="42">
        <v>45112</v>
      </c>
      <c r="B695" s="35">
        <v>45134</v>
      </c>
      <c r="C695" s="36">
        <v>130.75</v>
      </c>
      <c r="E695" s="81" cm="1">
        <f t="array" ref="E695">INDEX($A$466:$A$918, ROWS($A$466:$A$918) - ROW() + ROW($A$466))</f>
        <v>45120</v>
      </c>
      <c r="F695" s="44" cm="1">
        <f t="array" ref="F695">INDEX($B$466:$B$918, ROWS($B$466:$B$918) - ROW() + ROW($B$466))</f>
        <v>45134</v>
      </c>
      <c r="G695" s="45" cm="1">
        <f t="array" ref="G695">INDEX($C$466:$C$918, ROWS($C$466:$C$918) - ROW() + ROW($C$466))</f>
        <v>126.5</v>
      </c>
      <c r="I695">
        <f t="shared" si="128"/>
        <v>-1.9759783029833486</v>
      </c>
      <c r="J695">
        <f t="shared" si="124"/>
        <v>4</v>
      </c>
      <c r="K695">
        <f t="shared" si="154"/>
        <v>-4.0212443095599477</v>
      </c>
      <c r="L695" t="str">
        <f t="shared" si="129"/>
        <v/>
      </c>
      <c r="M695" t="str">
        <f t="shared" si="130"/>
        <v/>
      </c>
      <c r="N695">
        <v>-1.8266614846482769</v>
      </c>
      <c r="O695">
        <v>-3.734756097560969</v>
      </c>
      <c r="P695" s="200" t="s">
        <v>4485</v>
      </c>
      <c r="Q695" s="35">
        <v>45112</v>
      </c>
      <c r="R695" s="35">
        <v>45134</v>
      </c>
      <c r="S695" s="37">
        <v>36957.85</v>
      </c>
      <c r="U695" s="81" cm="1">
        <f t="array" ref="U695">INDEX($Q$466:$Q$918, ROWS($Q$466:$Q$918) - ROW() + ROW($Q$466))</f>
        <v>45120</v>
      </c>
      <c r="V695" s="3" cm="1">
        <f t="array" ref="V695">INDEX($R$466:$R$918, ROWS($R$466:$R$918) - ROW() + ROW($R$466))</f>
        <v>45134</v>
      </c>
      <c r="W695" s="78" cm="1">
        <f t="array" ref="W695">INDEX($S$466:$S$918, ROWS($S$466:$S$918) - ROW() + ROW($S$466))</f>
        <v>36450.9</v>
      </c>
      <c r="Y695">
        <f t="shared" si="131"/>
        <v>0.74109900435981635</v>
      </c>
      <c r="Z695">
        <f t="shared" si="125"/>
        <v>4</v>
      </c>
      <c r="AA695">
        <f t="shared" si="155"/>
        <v>-2.004357942760655</v>
      </c>
      <c r="AB695" t="str">
        <f t="shared" si="132"/>
        <v/>
      </c>
      <c r="AC695" t="str">
        <f t="shared" si="133"/>
        <v/>
      </c>
      <c r="AD695">
        <v>0.74684071656714746</v>
      </c>
      <c r="AE695">
        <v>-1.9327472099662637</v>
      </c>
      <c r="AF695" s="200" t="s">
        <v>4485</v>
      </c>
      <c r="AG695" s="35">
        <v>45112</v>
      </c>
      <c r="AH695" s="35">
        <v>45134</v>
      </c>
      <c r="AI695" s="36">
        <v>194.05</v>
      </c>
      <c r="AK695" s="81" cm="1">
        <f t="array" ref="AK695">INDEX($AG$466:$AG$918, ROWS($AG$466:$AG$918) - ROW() + ROW($AG$466))</f>
        <v>45120</v>
      </c>
      <c r="AL695" s="3" cm="1">
        <f t="array" ref="AL695">INDEX($AH$466:$AH$918, ROWS($AH$466:$AH$918) - ROW() + ROW($AH$466))</f>
        <v>45134</v>
      </c>
      <c r="AM695" s="78" cm="1">
        <f t="array" ref="AM695">INDEX($AI$466:$AI$918, ROWS($AI$466:$AI$918) - ROW() + ROW($AI$466))</f>
        <v>188.55</v>
      </c>
      <c r="AO695">
        <f t="shared" si="134"/>
        <v>-1.694473409801877</v>
      </c>
      <c r="AP695">
        <f t="shared" si="126"/>
        <v>4</v>
      </c>
      <c r="AQ695">
        <f t="shared" si="156"/>
        <v>-4.4348707551951341</v>
      </c>
      <c r="AR695" t="str">
        <f t="shared" si="135"/>
        <v/>
      </c>
      <c r="AS695" t="str">
        <f t="shared" si="136"/>
        <v/>
      </c>
      <c r="AT695">
        <v>-4.1602067183462594</v>
      </c>
      <c r="AU695">
        <v>7.5696055684454659</v>
      </c>
      <c r="AV695" s="200" t="s">
        <v>4485</v>
      </c>
      <c r="AW695" s="35">
        <v>45112</v>
      </c>
      <c r="AX695" s="35">
        <v>45134</v>
      </c>
      <c r="AY695" s="36">
        <v>122.5</v>
      </c>
      <c r="BA695" s="81" cm="1">
        <f t="array" ref="BA695">INDEX($AW$466:$AW$918, ROWS($AW$466:$AW$918) - ROW() + ROW($AW$466))</f>
        <v>45120</v>
      </c>
      <c r="BB695" s="3" cm="1">
        <f t="array" ref="BB695">INDEX($AX$466:$AX$918, ROWS($AX$466:$AX$918) - ROW() + ROW($AX$466))</f>
        <v>45134</v>
      </c>
      <c r="BC695" s="78" cm="1">
        <f t="array" ref="BC695">INDEX($AY$466:$AY$918, ROWS($AY$466:$AY$918) - ROW() + ROW($AY$466))</f>
        <v>125.7</v>
      </c>
      <c r="BE695">
        <f t="shared" si="137"/>
        <v>-1.681658193195144</v>
      </c>
      <c r="BF695">
        <f t="shared" si="127"/>
        <v>4</v>
      </c>
      <c r="BG695">
        <f t="shared" si="157"/>
        <v>0.23923444976076327</v>
      </c>
      <c r="BH695" t="str">
        <f t="shared" si="138"/>
        <v/>
      </c>
      <c r="BI695" t="str">
        <f t="shared" si="139"/>
        <v/>
      </c>
      <c r="BJ695">
        <v>3.7479886124520272</v>
      </c>
      <c r="BK695">
        <v>9.3116669709694975</v>
      </c>
      <c r="BL695" s="200" t="s">
        <v>4485</v>
      </c>
      <c r="BM695" s="212">
        <v>45112</v>
      </c>
      <c r="BN695" s="49">
        <v>45134</v>
      </c>
      <c r="BO695" s="50">
        <v>1300.55</v>
      </c>
      <c r="BQ695" s="81" cm="1">
        <f t="array" ref="BQ695">INDEX($AW$466:$AW$918, ROWS($AW$466:$AW$918) - ROW() + ROW($AW$466))</f>
        <v>45120</v>
      </c>
      <c r="BR695" s="3" cm="1">
        <f t="array" ref="BR695">INDEX($AX$466:$AX$918, ROWS($AX$466:$AX$918) - ROW() + ROW($AX$466))</f>
        <v>45134</v>
      </c>
      <c r="BS695" s="78" cm="1">
        <f t="array" ref="BS695">INDEX($BO$466:$BO$918, ROWS($BO$466:$BO$918) - ROW() + ROW($BO$466))</f>
        <v>1316.75</v>
      </c>
      <c r="BU695">
        <f t="shared" si="146"/>
        <v>0.81154538146460276</v>
      </c>
      <c r="BV695">
        <f t="shared" si="140"/>
        <v>4</v>
      </c>
      <c r="BW695">
        <f t="shared" si="158"/>
        <v>1.2456268501787742</v>
      </c>
      <c r="BX695" t="str">
        <f t="shared" si="141"/>
        <v/>
      </c>
      <c r="BY695" t="str">
        <f t="shared" si="147"/>
        <v/>
      </c>
      <c r="BZ695">
        <v>3.8739106753812704</v>
      </c>
      <c r="CA695">
        <v>7.1343304543220381</v>
      </c>
      <c r="CB695" s="200" t="s">
        <v>4485</v>
      </c>
      <c r="CC695" s="212">
        <v>45112</v>
      </c>
      <c r="CD695" s="49">
        <v>45134</v>
      </c>
      <c r="CE695" s="50">
        <v>2186.4</v>
      </c>
      <c r="CG695" s="81" cm="1">
        <f t="array" ref="CG695">INDEX($AW$466:$AW$918, ROWS($AW$466:$AW$918) - ROW() + ROW($AW$466))</f>
        <v>45120</v>
      </c>
      <c r="CH695" s="3" cm="1">
        <f t="array" ref="CH695">INDEX($AX$466:$AX$918, ROWS($AX$466:$AX$918) - ROW() + ROW($AX$466))</f>
        <v>45134</v>
      </c>
      <c r="CI695" s="78" cm="1">
        <f t="array" ref="CI695">INDEX($CE$466:$CE$918, ROWS($CE$466:$CE$918) - ROW() + ROW($CE$466))</f>
        <v>2059.75</v>
      </c>
      <c r="CK695">
        <f t="shared" si="153"/>
        <v>-0.60560729624090048</v>
      </c>
      <c r="CL695">
        <f t="shared" si="142"/>
        <v>4</v>
      </c>
      <c r="CM695">
        <f t="shared" si="159"/>
        <v>-6.589419741048963</v>
      </c>
      <c r="CN695" t="str">
        <f t="shared" si="143"/>
        <v/>
      </c>
      <c r="CO695" t="str">
        <f t="shared" si="148"/>
        <v/>
      </c>
      <c r="CP695">
        <v>-0.30035849239413903</v>
      </c>
      <c r="CQ695">
        <v>-6.1388306120587393</v>
      </c>
      <c r="CR695" s="200" t="s">
        <v>4485</v>
      </c>
      <c r="CS695" s="212">
        <v>45112</v>
      </c>
      <c r="CT695" s="49">
        <v>45134</v>
      </c>
      <c r="CU695" s="53">
        <v>503.25</v>
      </c>
      <c r="CW695" s="81" cm="1">
        <f t="array" ref="CW695">INDEX($AW$466:$AW$918, ROWS($AW$466:$AW$918) - ROW() + ROW($AW$466))</f>
        <v>45120</v>
      </c>
      <c r="CX695" s="3" cm="1">
        <f t="array" ref="CX695">INDEX($AX$466:$AX$918, ROWS($AX$466:$AX$918) - ROW() + ROW($AX$466))</f>
        <v>45134</v>
      </c>
      <c r="CY695" s="78" cm="1">
        <f t="array" ref="CY695">INDEX($CU$466:$CU$918, ROWS($CU$466:$CU$918) - ROW() + ROW($CU$466))</f>
        <v>494.3</v>
      </c>
      <c r="DA695">
        <f t="shared" si="149"/>
        <v>9.1120785663660747E-2</v>
      </c>
      <c r="DB695">
        <f t="shared" si="144"/>
        <v>4</v>
      </c>
      <c r="DC695">
        <f t="shared" si="160"/>
        <v>-4.093907644547917</v>
      </c>
      <c r="DD695" t="str">
        <f t="shared" si="162"/>
        <v/>
      </c>
      <c r="DE695" t="str">
        <f t="shared" si="163"/>
        <v/>
      </c>
      <c r="DF695">
        <v>-7.1080422420789185E-2</v>
      </c>
      <c r="DG695">
        <v>-4.1958722741433041</v>
      </c>
      <c r="DH695" s="200" t="s">
        <v>4485</v>
      </c>
      <c r="DI695" s="212">
        <v>45112</v>
      </c>
      <c r="DJ695" s="49">
        <v>45134</v>
      </c>
      <c r="DK695" s="53">
        <v>387.65</v>
      </c>
      <c r="DM695" s="81" cm="1">
        <f t="array" ref="DM695">INDEX($AW$466:$AW$918, ROWS($AW$466:$AW$918) - ROW() + ROW($AW$466))</f>
        <v>45120</v>
      </c>
      <c r="DN695" s="3" cm="1">
        <f t="array" ref="DN695">INDEX($AX$466:$AX$918, ROWS($AX$466:$AX$918) - ROW() + ROW($AX$466))</f>
        <v>45134</v>
      </c>
      <c r="DO695" s="78" cm="1">
        <f t="array" ref="DO695">INDEX($DK$466:$DK$918, ROWS($DK$466:$DK$918) - ROW() + ROW($DK$466))</f>
        <v>380.8</v>
      </c>
      <c r="DQ695">
        <f t="shared" si="150"/>
        <v>-1.9062339000515141</v>
      </c>
      <c r="DR695">
        <f t="shared" si="145"/>
        <v>4</v>
      </c>
      <c r="DS695">
        <f t="shared" si="161"/>
        <v>-3.436033979967037</v>
      </c>
      <c r="DT695" t="str">
        <f t="shared" si="151"/>
        <v/>
      </c>
      <c r="DU695" t="str">
        <f t="shared" si="152"/>
        <v/>
      </c>
      <c r="DV695">
        <v>9.7866510080250532E-2</v>
      </c>
      <c r="DW695">
        <v>2.2799999999999954</v>
      </c>
      <c r="DX695" s="200" t="s">
        <v>4485</v>
      </c>
    </row>
    <row r="696" spans="1:128" ht="15.75" thickBot="1" x14ac:dyDescent="0.3">
      <c r="A696" s="42">
        <v>45111</v>
      </c>
      <c r="B696" s="35">
        <v>45134</v>
      </c>
      <c r="C696" s="36">
        <v>128.05000000000001</v>
      </c>
      <c r="E696" s="81" cm="1">
        <f t="array" ref="E696">INDEX($A$466:$A$918, ROWS($A$466:$A$918) - ROW() + ROW($A$466))</f>
        <v>45121</v>
      </c>
      <c r="F696" s="44" cm="1">
        <f t="array" ref="F696">INDEX($B$466:$B$918, ROWS($B$466:$B$918) - ROW() + ROW($B$466))</f>
        <v>45134</v>
      </c>
      <c r="G696" s="45" cm="1">
        <f t="array" ref="G696">INDEX($C$466:$C$918, ROWS($C$466:$C$918) - ROW() + ROW($C$466))</f>
        <v>128.30000000000001</v>
      </c>
      <c r="I696">
        <f t="shared" si="128"/>
        <v>1.4229249011857796</v>
      </c>
      <c r="J696">
        <f t="shared" si="124"/>
        <v>5</v>
      </c>
      <c r="K696" t="str">
        <f t="shared" si="154"/>
        <v/>
      </c>
      <c r="L696" t="str">
        <f t="shared" si="129"/>
        <v/>
      </c>
      <c r="M696" t="str">
        <f t="shared" si="130"/>
        <v/>
      </c>
      <c r="N696">
        <v>1.1876484560570071</v>
      </c>
      <c r="O696" t="s">
        <v>4485</v>
      </c>
      <c r="P696" s="200" t="s">
        <v>4485</v>
      </c>
      <c r="Q696" s="35">
        <v>45111</v>
      </c>
      <c r="R696" s="35">
        <v>45134</v>
      </c>
      <c r="S696" s="37">
        <v>37258.15</v>
      </c>
      <c r="U696" s="81" cm="1">
        <f t="array" ref="U696">INDEX($Q$466:$Q$918, ROWS($Q$466:$Q$918) - ROW() + ROW($Q$466))</f>
        <v>45121</v>
      </c>
      <c r="V696" s="3" cm="1">
        <f t="array" ref="V696">INDEX($R$466:$R$918, ROWS($R$466:$R$918) - ROW() + ROW($R$466))</f>
        <v>45134</v>
      </c>
      <c r="W696" s="78" cm="1">
        <f t="array" ref="W696">INDEX($S$466:$S$918, ROWS($S$466:$S$918) - ROW() + ROW($S$466))</f>
        <v>36829.050000000003</v>
      </c>
      <c r="Y696">
        <f t="shared" si="131"/>
        <v>1.0374229442894454</v>
      </c>
      <c r="Z696">
        <f t="shared" si="125"/>
        <v>5</v>
      </c>
      <c r="AA696" t="str">
        <f t="shared" si="155"/>
        <v/>
      </c>
      <c r="AB696" t="str">
        <f t="shared" si="132"/>
        <v/>
      </c>
      <c r="AC696" t="str">
        <f t="shared" si="133"/>
        <v/>
      </c>
      <c r="AD696">
        <v>1.1038239615811958</v>
      </c>
      <c r="AE696" t="s">
        <v>4485</v>
      </c>
      <c r="AF696" s="200" t="s">
        <v>4485</v>
      </c>
      <c r="AG696" s="35">
        <v>45111</v>
      </c>
      <c r="AH696" s="35">
        <v>45134</v>
      </c>
      <c r="AI696" s="36">
        <v>194.65</v>
      </c>
      <c r="AK696" s="81" cm="1">
        <f t="array" ref="AK696">INDEX($AG$466:$AG$918, ROWS($AG$466:$AG$918) - ROW() + ROW($AG$466))</f>
        <v>45121</v>
      </c>
      <c r="AL696" s="3" cm="1">
        <f t="array" ref="AL696">INDEX($AH$466:$AH$918, ROWS($AH$466:$AH$918) - ROW() + ROW($AH$466))</f>
        <v>45134</v>
      </c>
      <c r="AM696" s="78" cm="1">
        <f t="array" ref="AM696">INDEX($AI$466:$AI$918, ROWS($AI$466:$AI$918) - ROW() + ROW($AI$466))</f>
        <v>187.7</v>
      </c>
      <c r="AO696">
        <f t="shared" si="134"/>
        <v>-0.45080880403077306</v>
      </c>
      <c r="AP696">
        <f t="shared" si="126"/>
        <v>5</v>
      </c>
      <c r="AQ696" t="str">
        <f t="shared" si="156"/>
        <v/>
      </c>
      <c r="AR696" t="str">
        <f t="shared" si="135"/>
        <v/>
      </c>
      <c r="AS696" t="str">
        <f t="shared" si="136"/>
        <v/>
      </c>
      <c r="AT696">
        <v>5.12267457535724</v>
      </c>
      <c r="AU696" t="s">
        <v>4485</v>
      </c>
      <c r="AV696" s="200" t="s">
        <v>4485</v>
      </c>
      <c r="AW696" s="35">
        <v>45111</v>
      </c>
      <c r="AX696" s="35">
        <v>45134</v>
      </c>
      <c r="AY696" s="36">
        <v>122.75</v>
      </c>
      <c r="BA696" s="81" cm="1">
        <f t="array" ref="BA696">INDEX($AW$466:$AW$918, ROWS($AW$466:$AW$918) - ROW() + ROW($AW$466))</f>
        <v>45121</v>
      </c>
      <c r="BB696" s="3" cm="1">
        <f t="array" ref="BB696">INDEX($AX$466:$AX$918, ROWS($AX$466:$AX$918) - ROW() + ROW($AX$466))</f>
        <v>45134</v>
      </c>
      <c r="BC696" s="78" cm="1">
        <f t="array" ref="BC696">INDEX($AY$466:$AY$918, ROWS($AY$466:$AY$918) - ROW() + ROW($AY$466))</f>
        <v>127.35</v>
      </c>
      <c r="BE696">
        <f t="shared" si="137"/>
        <v>1.3126491646777976</v>
      </c>
      <c r="BF696">
        <f t="shared" si="127"/>
        <v>5</v>
      </c>
      <c r="BG696" t="str">
        <f t="shared" si="157"/>
        <v/>
      </c>
      <c r="BH696" t="str">
        <f t="shared" si="138"/>
        <v/>
      </c>
      <c r="BI696" t="str">
        <f t="shared" si="139"/>
        <v/>
      </c>
      <c r="BJ696">
        <v>-3.2904626691164105</v>
      </c>
      <c r="BK696" t="s">
        <v>4485</v>
      </c>
      <c r="BL696" s="200" t="s">
        <v>4485</v>
      </c>
      <c r="BM696" s="212">
        <v>45111</v>
      </c>
      <c r="BN696" s="49">
        <v>45134</v>
      </c>
      <c r="BO696" s="50">
        <v>1296.95</v>
      </c>
      <c r="BQ696" s="81" cm="1">
        <f t="array" ref="BQ696">INDEX($AW$466:$AW$918, ROWS($AW$466:$AW$918) - ROW() + ROW($AW$466))</f>
        <v>45121</v>
      </c>
      <c r="BR696" s="3" cm="1">
        <f t="array" ref="BR696">INDEX($AX$466:$AX$918, ROWS($AX$466:$AX$918) - ROW() + ROW($AX$466))</f>
        <v>45134</v>
      </c>
      <c r="BS696" s="78" cm="1">
        <f t="array" ref="BS696">INDEX($BO$466:$BO$918, ROWS($BO$466:$BO$918) - ROW() + ROW($BO$466))</f>
        <v>1323.05</v>
      </c>
      <c r="BU696">
        <f t="shared" si="146"/>
        <v>0.47845073096639112</v>
      </c>
      <c r="BV696">
        <f t="shared" si="140"/>
        <v>5</v>
      </c>
      <c r="BW696" t="str">
        <f t="shared" si="158"/>
        <v/>
      </c>
      <c r="BX696" t="str">
        <f t="shared" si="141"/>
        <v/>
      </c>
      <c r="BY696" t="str">
        <f t="shared" si="147"/>
        <v/>
      </c>
      <c r="BZ696">
        <v>-2.7528347643704527</v>
      </c>
      <c r="CA696" t="s">
        <v>4485</v>
      </c>
      <c r="CB696" s="200" t="s">
        <v>4485</v>
      </c>
      <c r="CC696" s="212">
        <v>45111</v>
      </c>
      <c r="CD696" s="49">
        <v>45134</v>
      </c>
      <c r="CE696" s="50">
        <v>2195.3000000000002</v>
      </c>
      <c r="CG696" s="81" cm="1">
        <f t="array" ref="CG696">INDEX($AW$466:$AW$918, ROWS($AW$466:$AW$918) - ROW() + ROW($AW$466))</f>
        <v>45121</v>
      </c>
      <c r="CH696" s="3" cm="1">
        <f t="array" ref="CH696">INDEX($AX$466:$AX$918, ROWS($AX$466:$AX$918) - ROW() + ROW($AX$466))</f>
        <v>45134</v>
      </c>
      <c r="CI696" s="78" cm="1">
        <f t="array" ref="CI696">INDEX($CE$466:$CE$918, ROWS($CE$466:$CE$918) - ROW() + ROW($CE$466))</f>
        <v>2063.25</v>
      </c>
      <c r="CK696">
        <f t="shared" si="153"/>
        <v>0.16992353440951571</v>
      </c>
      <c r="CL696">
        <f t="shared" si="142"/>
        <v>5</v>
      </c>
      <c r="CM696" t="str">
        <f t="shared" si="159"/>
        <v/>
      </c>
      <c r="CN696" t="str">
        <f t="shared" si="143"/>
        <v/>
      </c>
      <c r="CO696" t="str">
        <f t="shared" si="148"/>
        <v/>
      </c>
      <c r="CP696">
        <v>-8.9893100097177311E-2</v>
      </c>
      <c r="CQ696" t="s">
        <v>4485</v>
      </c>
      <c r="CR696" s="200" t="s">
        <v>4485</v>
      </c>
      <c r="CS696" s="212">
        <v>45111</v>
      </c>
      <c r="CT696" s="49">
        <v>45134</v>
      </c>
      <c r="CU696" s="53">
        <v>492.45</v>
      </c>
      <c r="CW696" s="81" cm="1">
        <f t="array" ref="CW696">INDEX($AW$466:$AW$918, ROWS($AW$466:$AW$918) - ROW() + ROW($AW$466))</f>
        <v>45121</v>
      </c>
      <c r="CX696" s="3" cm="1">
        <f t="array" ref="CX696">INDEX($AX$466:$AX$918, ROWS($AX$466:$AX$918) - ROW() + ROW($AX$466))</f>
        <v>45134</v>
      </c>
      <c r="CY696" s="78" cm="1">
        <f t="array" ref="CY696">INDEX($CU$466:$CU$918, ROWS($CU$466:$CU$918) - ROW() + ROW($CU$466))</f>
        <v>495.1</v>
      </c>
      <c r="DA696">
        <f t="shared" si="149"/>
        <v>0.16184503338054043</v>
      </c>
      <c r="DB696">
        <f t="shared" si="144"/>
        <v>5</v>
      </c>
      <c r="DC696" t="str">
        <f t="shared" si="160"/>
        <v/>
      </c>
      <c r="DD696" t="str">
        <f t="shared" si="162"/>
        <v/>
      </c>
      <c r="DE696" t="str">
        <f t="shared" si="163"/>
        <v/>
      </c>
      <c r="DF696">
        <v>0.22355451681738964</v>
      </c>
      <c r="DG696" t="s">
        <v>4485</v>
      </c>
      <c r="DH696" s="200" t="s">
        <v>4485</v>
      </c>
      <c r="DI696" s="212">
        <v>45111</v>
      </c>
      <c r="DJ696" s="49">
        <v>45134</v>
      </c>
      <c r="DK696" s="53">
        <v>378.15</v>
      </c>
      <c r="DM696" s="81" cm="1">
        <f t="array" ref="DM696">INDEX($AW$466:$AW$918, ROWS($AW$466:$AW$918) - ROW() + ROW($AW$466))</f>
        <v>45121</v>
      </c>
      <c r="DN696" s="3" cm="1">
        <f t="array" ref="DN696">INDEX($AX$466:$AX$918, ROWS($AX$466:$AX$918) - ROW() + ROW($AX$466))</f>
        <v>45134</v>
      </c>
      <c r="DO696" s="78" cm="1">
        <f t="array" ref="DO696">INDEX($DK$466:$DK$918, ROWS($DK$466:$DK$918) - ROW() + ROW($DK$466))</f>
        <v>380.55</v>
      </c>
      <c r="DQ696">
        <f t="shared" si="150"/>
        <v>-6.5651260504201669E-2</v>
      </c>
      <c r="DR696">
        <f t="shared" si="145"/>
        <v>5</v>
      </c>
      <c r="DS696" t="str">
        <f t="shared" si="161"/>
        <v/>
      </c>
      <c r="DT696" t="str">
        <f t="shared" si="151"/>
        <v/>
      </c>
      <c r="DU696" t="str">
        <f t="shared" si="152"/>
        <v/>
      </c>
      <c r="DV696">
        <v>0.13687915526007929</v>
      </c>
      <c r="DW696" t="s">
        <v>4485</v>
      </c>
      <c r="DX696" s="200" t="s">
        <v>4485</v>
      </c>
    </row>
    <row r="697" spans="1:128" ht="15.75" thickBot="1" x14ac:dyDescent="0.3">
      <c r="A697" s="42">
        <v>45110</v>
      </c>
      <c r="B697" s="35">
        <v>45134</v>
      </c>
      <c r="C697" s="36">
        <v>128.69999999999999</v>
      </c>
      <c r="E697" s="81" cm="1">
        <f t="array" ref="E697">INDEX($A$466:$A$918, ROWS($A$466:$A$918) - ROW() + ROW($A$466))</f>
        <v>45124</v>
      </c>
      <c r="F697" s="44" cm="1">
        <f t="array" ref="F697">INDEX($B$466:$B$918, ROWS($B$466:$B$918) - ROW() + ROW($B$466))</f>
        <v>45134</v>
      </c>
      <c r="G697" s="45" cm="1">
        <f t="array" ref="G697">INDEX($C$466:$C$918, ROWS($C$466:$C$918) - ROW() + ROW($C$466))</f>
        <v>131.6</v>
      </c>
      <c r="I697">
        <f t="shared" si="128"/>
        <v>2.5720966484801111</v>
      </c>
      <c r="J697">
        <f t="shared" si="124"/>
        <v>1</v>
      </c>
      <c r="K697" t="str">
        <f t="shared" si="154"/>
        <v/>
      </c>
      <c r="L697" t="str">
        <f t="shared" si="129"/>
        <v/>
      </c>
      <c r="M697" t="str">
        <f t="shared" si="130"/>
        <v/>
      </c>
      <c r="N697">
        <v>2.6212832550860785</v>
      </c>
      <c r="O697" t="s">
        <v>4485</v>
      </c>
      <c r="P697" s="200" t="s">
        <v>4485</v>
      </c>
      <c r="Q697" s="35">
        <v>45110</v>
      </c>
      <c r="R697" s="35">
        <v>45134</v>
      </c>
      <c r="S697" s="37">
        <v>37540.800000000003</v>
      </c>
      <c r="U697" s="81" cm="1">
        <f t="array" ref="U697">INDEX($Q$466:$Q$918, ROWS($Q$466:$Q$918) - ROW() + ROW($Q$466))</f>
        <v>45124</v>
      </c>
      <c r="V697" s="3" cm="1">
        <f t="array" ref="V697">INDEX($R$466:$R$918, ROWS($R$466:$R$918) - ROW() + ROW($R$466))</f>
        <v>45134</v>
      </c>
      <c r="W697" s="78" cm="1">
        <f t="array" ref="W697">INDEX($S$466:$S$918, ROWS($S$466:$S$918) - ROW() + ROW($S$466))</f>
        <v>36695.550000000003</v>
      </c>
      <c r="Y697">
        <f t="shared" si="131"/>
        <v>-0.36248559221592735</v>
      </c>
      <c r="Z697">
        <f t="shared" si="125"/>
        <v>1</v>
      </c>
      <c r="AA697" t="str">
        <f t="shared" si="155"/>
        <v/>
      </c>
      <c r="AB697" t="str">
        <f t="shared" si="132"/>
        <v/>
      </c>
      <c r="AC697" t="str">
        <f t="shared" si="133"/>
        <v/>
      </c>
      <c r="AD697">
        <v>-0.1315635199581178</v>
      </c>
      <c r="AE697" t="s">
        <v>4485</v>
      </c>
      <c r="AF697" s="200" t="s">
        <v>4485</v>
      </c>
      <c r="AG697" s="35">
        <v>45110</v>
      </c>
      <c r="AH697" s="35">
        <v>45134</v>
      </c>
      <c r="AI697" s="36">
        <v>192.55</v>
      </c>
      <c r="AK697" s="81" cm="1">
        <f t="array" ref="AK697">INDEX($AG$466:$AG$918, ROWS($AG$466:$AG$918) - ROW() + ROW($AG$466))</f>
        <v>45124</v>
      </c>
      <c r="AL697" s="3" cm="1">
        <f t="array" ref="AL697">INDEX($AH$466:$AH$918, ROWS($AH$466:$AH$918) - ROW() + ROW($AH$466))</f>
        <v>45134</v>
      </c>
      <c r="AM697" s="78" cm="1">
        <f t="array" ref="AM697">INDEX($AI$466:$AI$918, ROWS($AI$466:$AI$918) - ROW() + ROW($AI$466))</f>
        <v>187.1</v>
      </c>
      <c r="AO697">
        <f t="shared" si="134"/>
        <v>-0.3196590303676049</v>
      </c>
      <c r="AP697">
        <f t="shared" si="126"/>
        <v>1</v>
      </c>
      <c r="AQ697" t="str">
        <f t="shared" si="156"/>
        <v/>
      </c>
      <c r="AR697" t="str">
        <f t="shared" si="135"/>
        <v/>
      </c>
      <c r="AS697" t="str">
        <f t="shared" si="136"/>
        <v/>
      </c>
      <c r="AT697">
        <v>-1.6670941266991539</v>
      </c>
      <c r="AU697" t="s">
        <v>4485</v>
      </c>
      <c r="AV697" s="200" t="s">
        <v>4485</v>
      </c>
      <c r="AW697" s="35">
        <v>45110</v>
      </c>
      <c r="AX697" s="35">
        <v>45134</v>
      </c>
      <c r="AY697" s="36">
        <v>124.75</v>
      </c>
      <c r="BA697" s="81" cm="1">
        <f t="array" ref="BA697">INDEX($AW$466:$AW$918, ROWS($AW$466:$AW$918) - ROW() + ROW($AW$466))</f>
        <v>45124</v>
      </c>
      <c r="BB697" s="3" cm="1">
        <f t="array" ref="BB697">INDEX($AX$466:$AX$918, ROWS($AX$466:$AX$918) - ROW() + ROW($AX$466))</f>
        <v>45134</v>
      </c>
      <c r="BC697" s="78" cm="1">
        <f t="array" ref="BC697">INDEX($AY$466:$AY$918, ROWS($AY$466:$AY$918) - ROW() + ROW($AY$466))</f>
        <v>127.4</v>
      </c>
      <c r="BE697">
        <f t="shared" si="137"/>
        <v>3.9261876717716034E-2</v>
      </c>
      <c r="BF697">
        <f t="shared" si="127"/>
        <v>1</v>
      </c>
      <c r="BG697" t="str">
        <f t="shared" si="157"/>
        <v/>
      </c>
      <c r="BH697" t="str">
        <f t="shared" si="138"/>
        <v/>
      </c>
      <c r="BI697" t="str">
        <f t="shared" si="139"/>
        <v/>
      </c>
      <c r="BJ697">
        <v>3.328398716999744</v>
      </c>
      <c r="BK697" t="s">
        <v>4485</v>
      </c>
      <c r="BL697" s="200" t="s">
        <v>4485</v>
      </c>
      <c r="BM697" s="212">
        <v>45110</v>
      </c>
      <c r="BN697" s="49">
        <v>45134</v>
      </c>
      <c r="BO697" s="50">
        <v>1306.3</v>
      </c>
      <c r="BQ697" s="81" cm="1">
        <f t="array" ref="BQ697">INDEX($AW$466:$AW$918, ROWS($AW$466:$AW$918) - ROW() + ROW($AW$466))</f>
        <v>45124</v>
      </c>
      <c r="BR697" s="3" cm="1">
        <f t="array" ref="BR697">INDEX($AX$466:$AX$918, ROWS($AX$466:$AX$918) - ROW() + ROW($AX$466))</f>
        <v>45134</v>
      </c>
      <c r="BS697" s="78" cm="1">
        <f t="array" ref="BS697">INDEX($BO$466:$BO$918, ROWS($BO$466:$BO$918) - ROW() + ROW($BO$466))</f>
        <v>1315.25</v>
      </c>
      <c r="BU697">
        <f t="shared" si="146"/>
        <v>-0.5895468803144216</v>
      </c>
      <c r="BV697">
        <f t="shared" si="140"/>
        <v>1</v>
      </c>
      <c r="BW697" t="str">
        <f t="shared" si="158"/>
        <v/>
      </c>
      <c r="BX697" t="str">
        <f t="shared" si="141"/>
        <v/>
      </c>
      <c r="BY697" t="str">
        <f t="shared" si="147"/>
        <v/>
      </c>
      <c r="BZ697">
        <v>-6.7399069892835478E-2</v>
      </c>
      <c r="CA697" t="s">
        <v>4485</v>
      </c>
      <c r="CB697" s="200" t="s">
        <v>4485</v>
      </c>
      <c r="CC697" s="212">
        <v>45110</v>
      </c>
      <c r="CD697" s="49">
        <v>45134</v>
      </c>
      <c r="CE697" s="50">
        <v>2217.9</v>
      </c>
      <c r="CG697" s="81" cm="1">
        <f t="array" ref="CG697">INDEX($AW$466:$AW$918, ROWS($AW$466:$AW$918) - ROW() + ROW($AW$466))</f>
        <v>45124</v>
      </c>
      <c r="CH697" s="3" cm="1">
        <f t="array" ref="CH697">INDEX($AX$466:$AX$918, ROWS($AX$466:$AX$918) - ROW() + ROW($AX$466))</f>
        <v>45134</v>
      </c>
      <c r="CI697" s="78" cm="1">
        <f t="array" ref="CI697">INDEX($CE$466:$CE$918, ROWS($CE$466:$CE$918) - ROW() + ROW($CE$466))</f>
        <v>2066.1</v>
      </c>
      <c r="CK697">
        <f t="shared" si="153"/>
        <v>0.13813158851326349</v>
      </c>
      <c r="CL697">
        <f t="shared" si="142"/>
        <v>1</v>
      </c>
      <c r="CM697" t="str">
        <f t="shared" si="159"/>
        <v/>
      </c>
      <c r="CN697" t="str">
        <f t="shared" si="143"/>
        <v/>
      </c>
      <c r="CO697" t="str">
        <f t="shared" si="148"/>
        <v/>
      </c>
      <c r="CP697">
        <v>4.3771125647452322E-2</v>
      </c>
      <c r="CQ697" t="s">
        <v>4485</v>
      </c>
      <c r="CR697" s="200" t="s">
        <v>4485</v>
      </c>
      <c r="CS697" s="212">
        <v>45110</v>
      </c>
      <c r="CT697" s="49">
        <v>45134</v>
      </c>
      <c r="CU697" s="53">
        <v>496.55</v>
      </c>
      <c r="CW697" s="81" cm="1">
        <f t="array" ref="CW697">INDEX($AW$466:$AW$918, ROWS($AW$466:$AW$918) - ROW() + ROW($AW$466))</f>
        <v>45124</v>
      </c>
      <c r="CX697" s="3" cm="1">
        <f t="array" ref="CX697">INDEX($AX$466:$AX$918, ROWS($AX$466:$AX$918) - ROW() + ROW($AX$466))</f>
        <v>45134</v>
      </c>
      <c r="CY697" s="78" cm="1">
        <f t="array" ref="CY697">INDEX($CU$466:$CU$918, ROWS($CU$466:$CU$918) - ROW() + ROW($CU$466))</f>
        <v>499.75</v>
      </c>
      <c r="DA697">
        <f t="shared" si="149"/>
        <v>0.93920420117147596</v>
      </c>
      <c r="DB697">
        <f t="shared" si="144"/>
        <v>1</v>
      </c>
      <c r="DC697" t="str">
        <f t="shared" si="160"/>
        <v/>
      </c>
      <c r="DD697" t="str">
        <f t="shared" si="162"/>
        <v/>
      </c>
      <c r="DE697" t="str">
        <f t="shared" si="163"/>
        <v/>
      </c>
      <c r="DF697">
        <v>0.99361249112846683</v>
      </c>
      <c r="DG697" t="s">
        <v>4485</v>
      </c>
      <c r="DH697" s="200" t="s">
        <v>4485</v>
      </c>
      <c r="DI697" s="212">
        <v>45110</v>
      </c>
      <c r="DJ697" s="49">
        <v>45134</v>
      </c>
      <c r="DK697" s="53">
        <v>377.8</v>
      </c>
      <c r="DM697" s="81" cm="1">
        <f t="array" ref="DM697">INDEX($AW$466:$AW$918, ROWS($AW$466:$AW$918) - ROW() + ROW($AW$466))</f>
        <v>45124</v>
      </c>
      <c r="DN697" s="3" cm="1">
        <f t="array" ref="DN697">INDEX($AX$466:$AX$918, ROWS($AX$466:$AX$918) - ROW() + ROW($AX$466))</f>
        <v>45134</v>
      </c>
      <c r="DO697" s="78" cm="1">
        <f t="array" ref="DO697">INDEX($DK$466:$DK$918, ROWS($DK$466:$DK$918) - ROW() + ROW($DK$466))</f>
        <v>383.15</v>
      </c>
      <c r="DQ697">
        <f t="shared" si="150"/>
        <v>0.68322165287083592</v>
      </c>
      <c r="DR697">
        <f t="shared" si="145"/>
        <v>1</v>
      </c>
      <c r="DS697" t="str">
        <f t="shared" si="161"/>
        <v/>
      </c>
      <c r="DT697" t="str">
        <f t="shared" si="151"/>
        <v/>
      </c>
      <c r="DU697" t="str">
        <f t="shared" si="152"/>
        <v/>
      </c>
      <c r="DV697">
        <v>-0.27338410466706387</v>
      </c>
      <c r="DW697" t="s">
        <v>4485</v>
      </c>
      <c r="DX697" s="200" t="s">
        <v>4485</v>
      </c>
    </row>
    <row r="698" spans="1:128" ht="15.75" thickBot="1" x14ac:dyDescent="0.3">
      <c r="A698" s="38">
        <v>45104</v>
      </c>
      <c r="B698" s="39">
        <v>45106</v>
      </c>
      <c r="C698" s="40">
        <v>124.8</v>
      </c>
      <c r="E698" s="81" cm="1">
        <f t="array" ref="E698">INDEX($A$466:$A$918, ROWS($A$466:$A$918) - ROW() + ROW($A$466))</f>
        <v>45125</v>
      </c>
      <c r="F698" s="44" cm="1">
        <f t="array" ref="F698">INDEX($B$466:$B$918, ROWS($B$466:$B$918) - ROW() + ROW($B$466))</f>
        <v>45134</v>
      </c>
      <c r="G698" s="45" cm="1">
        <f t="array" ref="G698">INDEX($C$466:$C$918, ROWS($C$466:$C$918) - ROW() + ROW($C$466))</f>
        <v>130</v>
      </c>
      <c r="I698">
        <f t="shared" si="128"/>
        <v>-1.2158054711246158</v>
      </c>
      <c r="J698">
        <f t="shared" si="124"/>
        <v>2</v>
      </c>
      <c r="K698" t="str">
        <f t="shared" si="154"/>
        <v/>
      </c>
      <c r="L698" t="str">
        <f t="shared" si="129"/>
        <v/>
      </c>
      <c r="M698" t="str">
        <f t="shared" si="130"/>
        <v/>
      </c>
      <c r="N698">
        <v>-0.91498284407168662</v>
      </c>
      <c r="O698" t="s">
        <v>4485</v>
      </c>
      <c r="P698" s="200" t="s">
        <v>4485</v>
      </c>
      <c r="Q698" s="39">
        <v>45104</v>
      </c>
      <c r="R698" s="39">
        <v>45106</v>
      </c>
      <c r="S698" s="41">
        <v>37913.949999999997</v>
      </c>
      <c r="U698" s="81" cm="1">
        <f t="array" ref="U698">INDEX($Q$466:$Q$918, ROWS($Q$466:$Q$918) - ROW() + ROW($Q$466))</f>
        <v>45125</v>
      </c>
      <c r="V698" s="3" cm="1">
        <f t="array" ref="V698">INDEX($R$466:$R$918, ROWS($R$466:$R$918) - ROW() + ROW($R$466))</f>
        <v>45134</v>
      </c>
      <c r="W698" s="78" cm="1">
        <f t="array" ref="W698">INDEX($S$466:$S$918, ROWS($S$466:$S$918) - ROW() + ROW($S$466))</f>
        <v>36516.199999999997</v>
      </c>
      <c r="Y698">
        <f t="shared" si="131"/>
        <v>-0.48875136085984761</v>
      </c>
      <c r="Z698">
        <f t="shared" si="125"/>
        <v>2</v>
      </c>
      <c r="AA698" t="str">
        <f t="shared" si="155"/>
        <v/>
      </c>
      <c r="AB698" t="str">
        <f t="shared" si="132"/>
        <v/>
      </c>
      <c r="AC698" t="str">
        <f t="shared" si="133"/>
        <v/>
      </c>
      <c r="AD698">
        <v>-0.50169210165988409</v>
      </c>
      <c r="AE698" t="s">
        <v>4485</v>
      </c>
      <c r="AF698" s="200" t="s">
        <v>4485</v>
      </c>
      <c r="AG698" s="39">
        <v>45104</v>
      </c>
      <c r="AH698" s="39">
        <v>45106</v>
      </c>
      <c r="AI698" s="40">
        <v>185.45</v>
      </c>
      <c r="AK698" s="81" cm="1">
        <f t="array" ref="AK698">INDEX($AG$466:$AG$918, ROWS($AG$466:$AG$918) - ROW() + ROW($AG$466))</f>
        <v>45125</v>
      </c>
      <c r="AL698" s="3" cm="1">
        <f t="array" ref="AL698">INDEX($AH$466:$AH$918, ROWS($AH$466:$AH$918) - ROW() + ROW($AH$466))</f>
        <v>45134</v>
      </c>
      <c r="AM698" s="78" cm="1">
        <f t="array" ref="AM698">INDEX($AI$466:$AI$918, ROWS($AI$466:$AI$918) - ROW() + ROW($AI$466))</f>
        <v>187.8</v>
      </c>
      <c r="AO698">
        <f t="shared" si="134"/>
        <v>0.37413148049172479</v>
      </c>
      <c r="AP698">
        <f t="shared" si="126"/>
        <v>2</v>
      </c>
      <c r="AQ698" t="str">
        <f t="shared" si="156"/>
        <v/>
      </c>
      <c r="AR698" t="str">
        <f t="shared" si="135"/>
        <v/>
      </c>
      <c r="AS698" t="str">
        <f t="shared" si="136"/>
        <v/>
      </c>
      <c r="AT698">
        <v>-2.2430881585811075</v>
      </c>
      <c r="AU698" t="s">
        <v>4485</v>
      </c>
      <c r="AV698" s="200" t="s">
        <v>4485</v>
      </c>
      <c r="AW698" s="39">
        <v>45104</v>
      </c>
      <c r="AX698" s="39">
        <v>45106</v>
      </c>
      <c r="AY698" s="40">
        <v>118.3</v>
      </c>
      <c r="BA698" s="81" cm="1">
        <f t="array" ref="BA698">INDEX($AW$466:$AW$918, ROWS($AW$466:$AW$918) - ROW() + ROW($AW$466))</f>
        <v>45125</v>
      </c>
      <c r="BB698" s="3" cm="1">
        <f t="array" ref="BB698">INDEX($AX$466:$AX$918, ROWS($AX$466:$AX$918) - ROW() + ROW($AX$466))</f>
        <v>45134</v>
      </c>
      <c r="BC698" s="78" cm="1">
        <f t="array" ref="BC698">INDEX($AY$466:$AY$918, ROWS($AY$466:$AY$918) - ROW() + ROW($AY$466))</f>
        <v>127.15</v>
      </c>
      <c r="BE698">
        <f t="shared" si="137"/>
        <v>-0.19623233908948193</v>
      </c>
      <c r="BF698">
        <f t="shared" si="127"/>
        <v>2</v>
      </c>
      <c r="BG698" t="str">
        <f t="shared" si="157"/>
        <v/>
      </c>
      <c r="BH698" t="str">
        <f t="shared" si="138"/>
        <v/>
      </c>
      <c r="BI698" t="str">
        <f t="shared" si="139"/>
        <v/>
      </c>
      <c r="BJ698">
        <v>-1.07929988777191</v>
      </c>
      <c r="BK698" t="s">
        <v>4485</v>
      </c>
      <c r="BL698" s="200" t="s">
        <v>4485</v>
      </c>
      <c r="BM698" s="212">
        <v>45104</v>
      </c>
      <c r="BN698" s="49">
        <v>45106</v>
      </c>
      <c r="BO698" s="50">
        <v>1286.8</v>
      </c>
      <c r="BQ698" s="81" cm="1">
        <f t="array" ref="BQ698">INDEX($AW$466:$AW$918, ROWS($AW$466:$AW$918) - ROW() + ROW($AW$466))</f>
        <v>45125</v>
      </c>
      <c r="BR698" s="3" cm="1">
        <f t="array" ref="BR698">INDEX($AX$466:$AX$918, ROWS($AX$466:$AX$918) - ROW() + ROW($AX$466))</f>
        <v>45134</v>
      </c>
      <c r="BS698" s="78" cm="1">
        <f t="array" ref="BS698">INDEX($BO$466:$BO$918, ROWS($BO$466:$BO$918) - ROW() + ROW($BO$466))</f>
        <v>1315.1</v>
      </c>
      <c r="BU698">
        <f t="shared" si="146"/>
        <v>-1.1404675917132937E-2</v>
      </c>
      <c r="BV698">
        <f t="shared" si="140"/>
        <v>2</v>
      </c>
      <c r="BW698" t="str">
        <f t="shared" si="158"/>
        <v/>
      </c>
      <c r="BX698" t="str">
        <f t="shared" si="141"/>
        <v/>
      </c>
      <c r="BY698" t="str">
        <f t="shared" si="147"/>
        <v/>
      </c>
      <c r="BZ698">
        <v>-0.59351183651446371</v>
      </c>
      <c r="CA698" t="s">
        <v>4485</v>
      </c>
      <c r="CB698" s="200" t="s">
        <v>4485</v>
      </c>
      <c r="CC698" s="215">
        <v>45105</v>
      </c>
      <c r="CD698" s="52">
        <v>45105</v>
      </c>
      <c r="CE698" s="51">
        <v>2211.65</v>
      </c>
      <c r="CG698" s="81" cm="1">
        <f t="array" ref="CG698">INDEX($AW$466:$AW$918, ROWS($AW$466:$AW$918) - ROW() + ROW($AW$466))</f>
        <v>45125</v>
      </c>
      <c r="CH698" s="3" cm="1">
        <f t="array" ref="CH698">INDEX($AX$466:$AX$918, ROWS($AX$466:$AX$918) - ROW() + ROW($AX$466))</f>
        <v>45134</v>
      </c>
      <c r="CI698" s="78" cm="1">
        <f t="array" ref="CI698">INDEX($CE$466:$CE$918, ROWS($CE$466:$CE$918) - ROW() + ROW($CE$466))</f>
        <v>2039.1</v>
      </c>
      <c r="CK698">
        <f t="shared" si="153"/>
        <v>-1.3068099317554813</v>
      </c>
      <c r="CL698">
        <f t="shared" si="142"/>
        <v>2</v>
      </c>
      <c r="CM698" t="str">
        <f t="shared" si="159"/>
        <v/>
      </c>
      <c r="CN698" t="str">
        <f t="shared" si="143"/>
        <v/>
      </c>
      <c r="CO698" t="str">
        <f t="shared" si="148"/>
        <v/>
      </c>
      <c r="CP698">
        <v>-0.94795945650325597</v>
      </c>
      <c r="CQ698" t="s">
        <v>4485</v>
      </c>
      <c r="CR698" s="200" t="s">
        <v>4485</v>
      </c>
      <c r="CS698" s="212">
        <v>45104</v>
      </c>
      <c r="CT698" s="49">
        <v>45106</v>
      </c>
      <c r="CU698" s="53">
        <v>483.1</v>
      </c>
      <c r="CW698" s="81" cm="1">
        <f t="array" ref="CW698">INDEX($AW$466:$AW$918, ROWS($AW$466:$AW$918) - ROW() + ROW($AW$466))</f>
        <v>45125</v>
      </c>
      <c r="CX698" s="3" cm="1">
        <f t="array" ref="CX698">INDEX($AX$466:$AX$918, ROWS($AX$466:$AX$918) - ROW() + ROW($AX$466))</f>
        <v>45134</v>
      </c>
      <c r="CY698" s="78" cm="1">
        <f t="array" ref="CY698">INDEX($CU$466:$CU$918, ROWS($CU$466:$CU$918) - ROW() + ROW($CU$466))</f>
        <v>496.15</v>
      </c>
      <c r="DA698">
        <f t="shared" si="149"/>
        <v>-0.72036018009004954</v>
      </c>
      <c r="DB698">
        <f t="shared" si="144"/>
        <v>2</v>
      </c>
      <c r="DC698" t="str">
        <f t="shared" si="160"/>
        <v/>
      </c>
      <c r="DD698" t="str">
        <f t="shared" si="162"/>
        <v/>
      </c>
      <c r="DE698" t="str">
        <f t="shared" si="163"/>
        <v/>
      </c>
      <c r="DF698">
        <v>-0.65254492520831242</v>
      </c>
      <c r="DG698" t="s">
        <v>4485</v>
      </c>
      <c r="DH698" s="200" t="s">
        <v>4485</v>
      </c>
      <c r="DI698" s="212">
        <v>45104</v>
      </c>
      <c r="DJ698" s="49">
        <v>45106</v>
      </c>
      <c r="DK698" s="53">
        <v>359.8</v>
      </c>
      <c r="DM698" s="81" cm="1">
        <f t="array" ref="DM698">INDEX($AW$466:$AW$918, ROWS($AW$466:$AW$918) - ROW() + ROW($AW$466))</f>
        <v>45125</v>
      </c>
      <c r="DN698" s="3" cm="1">
        <f t="array" ref="DN698">INDEX($AX$466:$AX$918, ROWS($AX$466:$AX$918) - ROW() + ROW($AX$466))</f>
        <v>45134</v>
      </c>
      <c r="DO698" s="78" cm="1">
        <f t="array" ref="DO698">INDEX($DK$466:$DK$918, ROWS($DK$466:$DK$918) - ROW() + ROW($DK$466))</f>
        <v>380</v>
      </c>
      <c r="DQ698">
        <f t="shared" si="150"/>
        <v>-0.8221323241550248</v>
      </c>
      <c r="DR698">
        <f t="shared" si="145"/>
        <v>2</v>
      </c>
      <c r="DS698" t="str">
        <f t="shared" si="161"/>
        <v/>
      </c>
      <c r="DT698" t="str">
        <f t="shared" si="151"/>
        <v/>
      </c>
      <c r="DU698" t="str">
        <f t="shared" si="152"/>
        <v/>
      </c>
      <c r="DV698">
        <v>-0.21539064029762403</v>
      </c>
      <c r="DW698" t="s">
        <v>4485</v>
      </c>
      <c r="DX698" s="200" t="s">
        <v>4485</v>
      </c>
    </row>
    <row r="699" spans="1:128" ht="15.75" thickBot="1" x14ac:dyDescent="0.3">
      <c r="A699" s="42">
        <v>45103</v>
      </c>
      <c r="B699" s="35">
        <v>45106</v>
      </c>
      <c r="C699" s="36">
        <v>122.6</v>
      </c>
      <c r="E699" s="81" cm="1">
        <f t="array" ref="E699">INDEX($A$466:$A$918, ROWS($A$466:$A$918) - ROW() + ROW($A$466))</f>
        <v>45126</v>
      </c>
      <c r="F699" s="44" cm="1">
        <f t="array" ref="F699">INDEX($B$466:$B$918, ROWS($B$466:$B$918) - ROW() + ROW($B$466))</f>
        <v>45134</v>
      </c>
      <c r="G699" s="45" cm="1">
        <f t="array" ref="G699">INDEX($C$466:$C$918, ROWS($C$466:$C$918) - ROW() + ROW($C$466))</f>
        <v>130.15</v>
      </c>
      <c r="I699">
        <f t="shared" si="128"/>
        <v>0.11538461538461975</v>
      </c>
      <c r="J699">
        <f t="shared" si="124"/>
        <v>3</v>
      </c>
      <c r="K699" t="str">
        <f t="shared" si="154"/>
        <v/>
      </c>
      <c r="L699" t="str">
        <f t="shared" si="129"/>
        <v/>
      </c>
      <c r="M699" t="str">
        <f t="shared" si="130"/>
        <v/>
      </c>
      <c r="N699">
        <v>-0.11542901115812025</v>
      </c>
      <c r="O699" t="s">
        <v>4485</v>
      </c>
      <c r="P699" s="200" t="s">
        <v>4485</v>
      </c>
      <c r="Q699" s="35">
        <v>45103</v>
      </c>
      <c r="R699" s="35">
        <v>45106</v>
      </c>
      <c r="S699" s="37">
        <v>37866.85</v>
      </c>
      <c r="U699" s="81" cm="1">
        <f t="array" ref="U699">INDEX($Q$466:$Q$918, ROWS($Q$466:$Q$918) - ROW() + ROW($Q$466))</f>
        <v>45126</v>
      </c>
      <c r="V699" s="3" cm="1">
        <f t="array" ref="V699">INDEX($R$466:$R$918, ROWS($R$466:$R$918) - ROW() + ROW($R$466))</f>
        <v>45134</v>
      </c>
      <c r="W699" s="78" cm="1">
        <f t="array" ref="W699">INDEX($S$466:$S$918, ROWS($S$466:$S$918) - ROW() + ROW($S$466))</f>
        <v>36591.699999999997</v>
      </c>
      <c r="Y699">
        <f t="shared" si="131"/>
        <v>0.20675754870441068</v>
      </c>
      <c r="Z699">
        <f t="shared" si="125"/>
        <v>3</v>
      </c>
      <c r="AA699" t="str">
        <f t="shared" si="155"/>
        <v/>
      </c>
      <c r="AB699" t="str">
        <f t="shared" si="132"/>
        <v/>
      </c>
      <c r="AC699" t="str">
        <f t="shared" si="133"/>
        <v/>
      </c>
      <c r="AD699">
        <v>4.9804759853231489E-2</v>
      </c>
      <c r="AE699" t="s">
        <v>4485</v>
      </c>
      <c r="AF699" s="200" t="s">
        <v>4485</v>
      </c>
      <c r="AG699" s="35">
        <v>45103</v>
      </c>
      <c r="AH699" s="35">
        <v>45106</v>
      </c>
      <c r="AI699" s="36">
        <v>185.15</v>
      </c>
      <c r="AK699" s="81" cm="1">
        <f t="array" ref="AK699">INDEX($AG$466:$AG$918, ROWS($AG$466:$AG$918) - ROW() + ROW($AG$466))</f>
        <v>45126</v>
      </c>
      <c r="AL699" s="3" cm="1">
        <f t="array" ref="AL699">INDEX($AH$466:$AH$918, ROWS($AH$466:$AH$918) - ROW() + ROW($AH$466))</f>
        <v>45134</v>
      </c>
      <c r="AM699" s="78" cm="1">
        <f t="array" ref="AM699">INDEX($AI$466:$AI$918, ROWS($AI$466:$AI$918) - ROW() + ROW($AI$466))</f>
        <v>193.05</v>
      </c>
      <c r="AO699">
        <f t="shared" si="134"/>
        <v>2.7955271565495208</v>
      </c>
      <c r="AP699">
        <f t="shared" si="126"/>
        <v>3</v>
      </c>
      <c r="AQ699" t="str">
        <f t="shared" si="156"/>
        <v/>
      </c>
      <c r="AR699" t="str">
        <f t="shared" si="135"/>
        <v/>
      </c>
      <c r="AS699" t="str">
        <f t="shared" si="136"/>
        <v/>
      </c>
      <c r="AT699">
        <v>2.7748132337246467</v>
      </c>
      <c r="AU699" t="s">
        <v>4485</v>
      </c>
      <c r="AV699" s="200" t="s">
        <v>4485</v>
      </c>
      <c r="AW699" s="35">
        <v>45103</v>
      </c>
      <c r="AX699" s="35">
        <v>45106</v>
      </c>
      <c r="AY699" s="36">
        <v>121.6</v>
      </c>
      <c r="BA699" s="81" cm="1">
        <f t="array" ref="BA699">INDEX($AW$466:$AW$918, ROWS($AW$466:$AW$918) - ROW() + ROW($AW$466))</f>
        <v>45126</v>
      </c>
      <c r="BB699" s="3" cm="1">
        <f t="array" ref="BB699">INDEX($AX$466:$AX$918, ROWS($AX$466:$AX$918) - ROW() + ROW($AX$466))</f>
        <v>45134</v>
      </c>
      <c r="BC699" s="78" cm="1">
        <f t="array" ref="BC699">INDEX($AY$466:$AY$918, ROWS($AY$466:$AY$918) - ROW() + ROW($AY$466))</f>
        <v>127.3</v>
      </c>
      <c r="BE699">
        <f t="shared" si="137"/>
        <v>0.11797090051120052</v>
      </c>
      <c r="BF699">
        <f t="shared" si="127"/>
        <v>3</v>
      </c>
      <c r="BG699" t="str">
        <f t="shared" si="157"/>
        <v/>
      </c>
      <c r="BH699" t="str">
        <f t="shared" si="138"/>
        <v/>
      </c>
      <c r="BI699" t="str">
        <f t="shared" si="139"/>
        <v/>
      </c>
      <c r="BJ699">
        <v>-0.91969005720905339</v>
      </c>
      <c r="BK699" t="s">
        <v>4485</v>
      </c>
      <c r="BL699" s="200" t="s">
        <v>4485</v>
      </c>
      <c r="BM699" s="212">
        <v>45103</v>
      </c>
      <c r="BN699" s="49">
        <v>45106</v>
      </c>
      <c r="BO699" s="50">
        <v>1268.1500000000001</v>
      </c>
      <c r="BQ699" s="81" cm="1">
        <f t="array" ref="BQ699">INDEX($AW$466:$AW$918, ROWS($AW$466:$AW$918) - ROW() + ROW($AW$466))</f>
        <v>45126</v>
      </c>
      <c r="BR699" s="3" cm="1">
        <f t="array" ref="BR699">INDEX($AX$466:$AX$918, ROWS($AX$466:$AX$918) - ROW() + ROW($AX$466))</f>
        <v>45134</v>
      </c>
      <c r="BS699" s="78" cm="1">
        <f t="array" ref="BS699">INDEX($BO$466:$BO$918, ROWS($BO$466:$BO$918) - ROW() + ROW($BO$466))</f>
        <v>1315.2</v>
      </c>
      <c r="BU699">
        <f t="shared" si="146"/>
        <v>7.6039844878820189E-3</v>
      </c>
      <c r="BV699">
        <f t="shared" si="140"/>
        <v>3</v>
      </c>
      <c r="BW699" t="str">
        <f t="shared" si="158"/>
        <v/>
      </c>
      <c r="BX699" t="str">
        <f t="shared" si="141"/>
        <v/>
      </c>
      <c r="BY699" t="str">
        <f t="shared" si="147"/>
        <v/>
      </c>
      <c r="BZ699">
        <v>1.1126942126331407</v>
      </c>
      <c r="CA699" t="s">
        <v>4485</v>
      </c>
      <c r="CB699" s="200" t="s">
        <v>4485</v>
      </c>
      <c r="CC699" s="212">
        <v>45104</v>
      </c>
      <c r="CD699" s="49">
        <v>45106</v>
      </c>
      <c r="CE699" s="50">
        <v>2165.5500000000002</v>
      </c>
      <c r="CG699" s="81" cm="1">
        <f t="array" ref="CG699">INDEX($AW$466:$AW$918, ROWS($AW$466:$AW$918) - ROW() + ROW($AW$466))</f>
        <v>45126</v>
      </c>
      <c r="CH699" s="3" cm="1">
        <f t="array" ref="CH699">INDEX($AX$466:$AX$918, ROWS($AX$466:$AX$918) - ROW() + ROW($AX$466))</f>
        <v>45134</v>
      </c>
      <c r="CI699" s="78" cm="1">
        <f t="array" ref="CI699">INDEX($CE$466:$CE$918, ROWS($CE$466:$CE$918) - ROW() + ROW($CE$466))</f>
        <v>2044.25</v>
      </c>
      <c r="CK699">
        <f t="shared" si="153"/>
        <v>0.2525624049825948</v>
      </c>
      <c r="CL699">
        <f t="shared" si="142"/>
        <v>3</v>
      </c>
      <c r="CM699" t="str">
        <f t="shared" si="159"/>
        <v/>
      </c>
      <c r="CN699" t="str">
        <f t="shared" si="143"/>
        <v/>
      </c>
      <c r="CO699" t="str">
        <f t="shared" si="148"/>
        <v/>
      </c>
      <c r="CP699">
        <v>7.3617825329484413E-3</v>
      </c>
      <c r="CQ699" t="s">
        <v>4485</v>
      </c>
      <c r="CR699" s="200" t="s">
        <v>4485</v>
      </c>
      <c r="CS699" s="212">
        <v>45103</v>
      </c>
      <c r="CT699" s="49">
        <v>45106</v>
      </c>
      <c r="CU699" s="53">
        <v>478.05</v>
      </c>
      <c r="CW699" s="81" cm="1">
        <f t="array" ref="CW699">INDEX($AW$466:$AW$918, ROWS($AW$466:$AW$918) - ROW() + ROW($AW$466))</f>
        <v>45126</v>
      </c>
      <c r="CX699" s="3" cm="1">
        <f t="array" ref="CX699">INDEX($AX$466:$AX$918, ROWS($AX$466:$AX$918) - ROW() + ROW($AX$466))</f>
        <v>45134</v>
      </c>
      <c r="CY699" s="78" cm="1">
        <f t="array" ref="CY699">INDEX($CU$466:$CU$918, ROWS($CU$466:$CU$918) - ROW() + ROW($CU$466))</f>
        <v>503.2</v>
      </c>
      <c r="DA699">
        <f t="shared" si="149"/>
        <v>1.420941247606573</v>
      </c>
      <c r="DB699">
        <f t="shared" si="144"/>
        <v>3</v>
      </c>
      <c r="DC699" t="str">
        <f t="shared" si="160"/>
        <v/>
      </c>
      <c r="DD699" t="str">
        <f t="shared" si="162"/>
        <v/>
      </c>
      <c r="DE699" t="str">
        <f t="shared" si="163"/>
        <v/>
      </c>
      <c r="DF699">
        <v>1.2530315278900541</v>
      </c>
      <c r="DG699" t="s">
        <v>4485</v>
      </c>
      <c r="DH699" s="200" t="s">
        <v>4485</v>
      </c>
      <c r="DI699" s="212">
        <v>45103</v>
      </c>
      <c r="DJ699" s="49">
        <v>45106</v>
      </c>
      <c r="DK699" s="53">
        <v>358.9</v>
      </c>
      <c r="DM699" s="81" cm="1">
        <f t="array" ref="DM699">INDEX($AW$466:$AW$918, ROWS($AW$466:$AW$918) - ROW() + ROW($AW$466))</f>
        <v>45126</v>
      </c>
      <c r="DN699" s="3" cm="1">
        <f t="array" ref="DN699">INDEX($AX$466:$AX$918, ROWS($AX$466:$AX$918) - ROW() + ROW($AX$466))</f>
        <v>45134</v>
      </c>
      <c r="DO699" s="78" cm="1">
        <f t="array" ref="DO699">INDEX($DK$466:$DK$918, ROWS($DK$466:$DK$918) - ROW() + ROW($DK$466))</f>
        <v>385.3</v>
      </c>
      <c r="DQ699">
        <f t="shared" si="150"/>
        <v>1.3947368421052662</v>
      </c>
      <c r="DR699">
        <f t="shared" si="145"/>
        <v>3</v>
      </c>
      <c r="DS699" t="str">
        <f t="shared" si="161"/>
        <v/>
      </c>
      <c r="DT699" t="str">
        <f t="shared" si="151"/>
        <v/>
      </c>
      <c r="DU699" t="str">
        <f t="shared" si="152"/>
        <v/>
      </c>
      <c r="DV699">
        <v>0.6279434850863288</v>
      </c>
      <c r="DW699" t="s">
        <v>4485</v>
      </c>
      <c r="DX699" s="200" t="s">
        <v>4485</v>
      </c>
    </row>
    <row r="700" spans="1:128" ht="15.75" thickBot="1" x14ac:dyDescent="0.3">
      <c r="A700" s="42">
        <v>45100</v>
      </c>
      <c r="B700" s="35">
        <v>45106</v>
      </c>
      <c r="C700" s="36">
        <v>120</v>
      </c>
      <c r="E700" s="81" cm="1">
        <f t="array" ref="E700">INDEX($A$466:$A$918, ROWS($A$466:$A$918) - ROW() + ROW($A$466))</f>
        <v>45127</v>
      </c>
      <c r="F700" s="44" cm="1">
        <f t="array" ref="F700">INDEX($B$466:$B$918, ROWS($B$466:$B$918) - ROW() + ROW($B$466))</f>
        <v>45134</v>
      </c>
      <c r="G700" s="45" cm="1">
        <f t="array" ref="G700">INDEX($C$466:$C$918, ROWS($C$466:$C$918) - ROW() + ROW($C$466))</f>
        <v>129.94999999999999</v>
      </c>
      <c r="I700">
        <f t="shared" si="128"/>
        <v>-0.1536688436419647</v>
      </c>
      <c r="J700">
        <f t="shared" si="124"/>
        <v>4</v>
      </c>
      <c r="K700">
        <f t="shared" si="154"/>
        <v>2.7272727272727182</v>
      </c>
      <c r="L700" t="str">
        <f t="shared" si="129"/>
        <v/>
      </c>
      <c r="M700" t="str">
        <f t="shared" si="130"/>
        <v/>
      </c>
      <c r="N700">
        <v>0</v>
      </c>
      <c r="O700">
        <v>2.7711797307996946</v>
      </c>
      <c r="P700" s="200" t="s">
        <v>4485</v>
      </c>
      <c r="Q700" s="35">
        <v>45100</v>
      </c>
      <c r="R700" s="35">
        <v>45106</v>
      </c>
      <c r="S700" s="37">
        <v>37615.35</v>
      </c>
      <c r="U700" s="81" cm="1">
        <f t="array" ref="U700">INDEX($Q$466:$Q$918, ROWS($Q$466:$Q$918) - ROW() + ROW($Q$466))</f>
        <v>45127</v>
      </c>
      <c r="V700" s="3" cm="1">
        <f t="array" ref="V700">INDEX($R$466:$R$918, ROWS($R$466:$R$918) - ROW() + ROW($R$466))</f>
        <v>45134</v>
      </c>
      <c r="W700" s="78" cm="1">
        <f t="array" ref="W700">INDEX($S$466:$S$918, ROWS($S$466:$S$918) - ROW() + ROW($S$466))</f>
        <v>36711.85</v>
      </c>
      <c r="Y700">
        <f t="shared" si="131"/>
        <v>0.3283531511244393</v>
      </c>
      <c r="Z700">
        <f t="shared" si="125"/>
        <v>4</v>
      </c>
      <c r="AA700">
        <f t="shared" si="155"/>
        <v>0.71589453209659315</v>
      </c>
      <c r="AB700" t="str">
        <f t="shared" si="132"/>
        <v/>
      </c>
      <c r="AC700" t="str">
        <f t="shared" si="133"/>
        <v/>
      </c>
      <c r="AD700">
        <v>0.29744558830185686</v>
      </c>
      <c r="AE700">
        <v>0.81325691475137762</v>
      </c>
      <c r="AF700" s="200" t="s">
        <v>4485</v>
      </c>
      <c r="AG700" s="35">
        <v>45100</v>
      </c>
      <c r="AH700" s="35">
        <v>45106</v>
      </c>
      <c r="AI700" s="36">
        <v>186.3</v>
      </c>
      <c r="AK700" s="81" cm="1">
        <f t="array" ref="AK700">INDEX($AG$466:$AG$918, ROWS($AG$466:$AG$918) - ROW() + ROW($AG$466))</f>
        <v>45127</v>
      </c>
      <c r="AL700" s="3" cm="1">
        <f t="array" ref="AL700">INDEX($AH$466:$AH$918, ROWS($AH$466:$AH$918) - ROW() + ROW($AH$466))</f>
        <v>45134</v>
      </c>
      <c r="AM700" s="78" cm="1">
        <f t="array" ref="AM700">INDEX($AI$466:$AI$918, ROWS($AI$466:$AI$918) - ROW() + ROW($AI$466))</f>
        <v>193.4</v>
      </c>
      <c r="AO700">
        <f t="shared" si="134"/>
        <v>0.18130018130017833</v>
      </c>
      <c r="AP700">
        <f t="shared" si="126"/>
        <v>4</v>
      </c>
      <c r="AQ700">
        <f t="shared" si="156"/>
        <v>2.5722619994696334</v>
      </c>
      <c r="AR700" t="str">
        <f t="shared" si="135"/>
        <v/>
      </c>
      <c r="AS700" t="str">
        <f t="shared" si="136"/>
        <v/>
      </c>
      <c r="AT700">
        <v>-0.54517133956385411</v>
      </c>
      <c r="AU700">
        <v>3.2892963062820293</v>
      </c>
      <c r="AV700" s="200" t="s">
        <v>4485</v>
      </c>
      <c r="AW700" s="35">
        <v>45100</v>
      </c>
      <c r="AX700" s="35">
        <v>45106</v>
      </c>
      <c r="AY700" s="36">
        <v>120.15</v>
      </c>
      <c r="BA700" s="81" cm="1">
        <f t="array" ref="BA700">INDEX($AW$466:$AW$918, ROWS($AW$466:$AW$918) - ROW() + ROW($AW$466))</f>
        <v>45127</v>
      </c>
      <c r="BB700" s="3" cm="1">
        <f t="array" ref="BB700">INDEX($AX$466:$AX$918, ROWS($AX$466:$AX$918) - ROW() + ROW($AX$466))</f>
        <v>45134</v>
      </c>
      <c r="BC700" s="78" cm="1">
        <f t="array" ref="BC700">INDEX($AY$466:$AY$918, ROWS($AY$466:$AY$918) - ROW() + ROW($AY$466))</f>
        <v>126.15</v>
      </c>
      <c r="BE700">
        <f t="shared" si="137"/>
        <v>-0.90337784760407824</v>
      </c>
      <c r="BF700">
        <f t="shared" si="127"/>
        <v>4</v>
      </c>
      <c r="BG700">
        <f t="shared" si="157"/>
        <v>0.35799522673031253</v>
      </c>
      <c r="BH700" t="str">
        <f t="shared" si="138"/>
        <v/>
      </c>
      <c r="BI700" t="str">
        <f t="shared" si="139"/>
        <v/>
      </c>
      <c r="BJ700">
        <v>1.3399600448277542</v>
      </c>
      <c r="BK700">
        <v>-0.74685628385309299</v>
      </c>
      <c r="BL700" s="200" t="s">
        <v>4485</v>
      </c>
      <c r="BM700" s="212">
        <v>45100</v>
      </c>
      <c r="BN700" s="49">
        <v>45106</v>
      </c>
      <c r="BO700" s="50">
        <v>1266.05</v>
      </c>
      <c r="BQ700" s="81" cm="1">
        <f t="array" ref="BQ700">INDEX($AW$466:$AW$918, ROWS($AW$466:$AW$918) - ROW() + ROW($AW$466))</f>
        <v>45127</v>
      </c>
      <c r="BR700" s="3" cm="1">
        <f t="array" ref="BR700">INDEX($AX$466:$AX$918, ROWS($AX$466:$AX$918) - ROW() + ROW($AX$466))</f>
        <v>45134</v>
      </c>
      <c r="BS700" s="78" cm="1">
        <f t="array" ref="BS700">INDEX($BO$466:$BO$918, ROWS($BO$466:$BO$918) - ROW() + ROW($BO$466))</f>
        <v>1318</v>
      </c>
      <c r="BU700">
        <f t="shared" si="146"/>
        <v>0.21289537712895029</v>
      </c>
      <c r="BV700">
        <f t="shared" si="140"/>
        <v>4</v>
      </c>
      <c r="BW700">
        <f t="shared" si="158"/>
        <v>9.4930700588570338E-2</v>
      </c>
      <c r="BX700" t="str">
        <f t="shared" si="141"/>
        <v/>
      </c>
      <c r="BY700" t="str">
        <f t="shared" si="147"/>
        <v/>
      </c>
      <c r="BZ700">
        <v>4.2004965443199449</v>
      </c>
      <c r="CA700">
        <v>1.7827882283542009</v>
      </c>
      <c r="CB700" s="200" t="s">
        <v>4485</v>
      </c>
      <c r="CC700" s="212">
        <v>45103</v>
      </c>
      <c r="CD700" s="49">
        <v>45106</v>
      </c>
      <c r="CE700" s="50">
        <v>2195.8000000000002</v>
      </c>
      <c r="CG700" s="81" cm="1">
        <f t="array" ref="CG700">INDEX($AW$466:$AW$918, ROWS($AW$466:$AW$918) - ROW() + ROW($AW$466))</f>
        <v>45127</v>
      </c>
      <c r="CH700" s="3" cm="1">
        <f t="array" ref="CH700">INDEX($AX$466:$AX$918, ROWS($AX$466:$AX$918) - ROW() + ROW($AX$466))</f>
        <v>45134</v>
      </c>
      <c r="CI700" s="78" cm="1">
        <f t="array" ref="CI700">INDEX($CE$466:$CE$918, ROWS($CE$466:$CE$918) - ROW() + ROW($CE$466))</f>
        <v>2022.65</v>
      </c>
      <c r="CK700">
        <f t="shared" si="153"/>
        <v>-1.0566222330928168</v>
      </c>
      <c r="CL700">
        <f t="shared" si="142"/>
        <v>4</v>
      </c>
      <c r="CM700">
        <f t="shared" si="159"/>
        <v>-1.8011894647408619</v>
      </c>
      <c r="CN700" t="str">
        <f t="shared" si="143"/>
        <v/>
      </c>
      <c r="CO700" t="str">
        <f t="shared" si="148"/>
        <v/>
      </c>
      <c r="CP700">
        <v>-0.82200520194336757</v>
      </c>
      <c r="CQ700">
        <v>-1.8002915451895023</v>
      </c>
      <c r="CR700" s="200" t="s">
        <v>4485</v>
      </c>
      <c r="CS700" s="212">
        <v>45100</v>
      </c>
      <c r="CT700" s="49">
        <v>45106</v>
      </c>
      <c r="CU700" s="53">
        <v>477.3</v>
      </c>
      <c r="CW700" s="81" cm="1">
        <f t="array" ref="CW700">INDEX($AW$466:$AW$918, ROWS($AW$466:$AW$918) - ROW() + ROW($AW$466))</f>
        <v>45127</v>
      </c>
      <c r="CX700" s="3" cm="1">
        <f t="array" ref="CX700">INDEX($AX$466:$AX$918, ROWS($AX$466:$AX$918) - ROW() + ROW($AX$466))</f>
        <v>45134</v>
      </c>
      <c r="CY700" s="78" cm="1">
        <f t="array" ref="CY700">INDEX($CU$466:$CU$918, ROWS($CU$466:$CU$918) - ROW() + ROW($CU$466))</f>
        <v>504.7</v>
      </c>
      <c r="DA700">
        <f t="shared" si="149"/>
        <v>0.29809220985691576</v>
      </c>
      <c r="DB700">
        <f t="shared" si="144"/>
        <v>4</v>
      </c>
      <c r="DC700">
        <f t="shared" si="160"/>
        <v>2.103985433946991</v>
      </c>
      <c r="DD700" t="str">
        <f t="shared" si="162"/>
        <v/>
      </c>
      <c r="DE700" t="str">
        <f t="shared" si="163"/>
        <v/>
      </c>
      <c r="DF700">
        <v>0.77844311377245057</v>
      </c>
      <c r="DG700">
        <v>2.611523219185035</v>
      </c>
      <c r="DH700" s="200" t="s">
        <v>4485</v>
      </c>
      <c r="DI700" s="212">
        <v>45100</v>
      </c>
      <c r="DJ700" s="49">
        <v>45106</v>
      </c>
      <c r="DK700" s="53">
        <v>359.15</v>
      </c>
      <c r="DM700" s="81" cm="1">
        <f t="array" ref="DM700">INDEX($AW$466:$AW$918, ROWS($AW$466:$AW$918) - ROW() + ROW($AW$466))</f>
        <v>45127</v>
      </c>
      <c r="DN700" s="3" cm="1">
        <f t="array" ref="DN700">INDEX($AX$466:$AX$918, ROWS($AX$466:$AX$918) - ROW() + ROW($AX$466))</f>
        <v>45134</v>
      </c>
      <c r="DO700" s="78" cm="1">
        <f t="array" ref="DO700">INDEX($DK$466:$DK$918, ROWS($DK$466:$DK$918) - ROW() + ROW($DK$466))</f>
        <v>387.9</v>
      </c>
      <c r="DQ700">
        <f t="shared" si="150"/>
        <v>0.67479885803269291</v>
      </c>
      <c r="DR700">
        <f t="shared" si="145"/>
        <v>4</v>
      </c>
      <c r="DS700">
        <f t="shared" si="161"/>
        <v>1.8644957983193187</v>
      </c>
      <c r="DT700" t="str">
        <f t="shared" si="151"/>
        <v/>
      </c>
      <c r="DU700" t="str">
        <f t="shared" si="152"/>
        <v/>
      </c>
      <c r="DV700">
        <v>0.17550702028082898</v>
      </c>
      <c r="DW700">
        <v>0.44974579585453039</v>
      </c>
      <c r="DX700" s="200" t="s">
        <v>4485</v>
      </c>
    </row>
    <row r="701" spans="1:128" ht="15.75" thickBot="1" x14ac:dyDescent="0.3">
      <c r="A701" s="42">
        <v>45099</v>
      </c>
      <c r="B701" s="35">
        <v>45106</v>
      </c>
      <c r="C701" s="36">
        <v>124</v>
      </c>
      <c r="E701" s="81" cm="1">
        <f t="array" ref="E701">INDEX($A$466:$A$918, ROWS($A$466:$A$918) - ROW() + ROW($A$466))</f>
        <v>45128</v>
      </c>
      <c r="F701" s="44" cm="1">
        <f t="array" ref="F701">INDEX($B$466:$B$918, ROWS($B$466:$B$918) - ROW() + ROW($B$466))</f>
        <v>45134</v>
      </c>
      <c r="G701" s="45" cm="1">
        <f t="array" ref="G701">INDEX($C$466:$C$918, ROWS($C$466:$C$918) - ROW() + ROW($C$466))</f>
        <v>131.85</v>
      </c>
      <c r="I701">
        <f t="shared" si="128"/>
        <v>1.4621008080030826</v>
      </c>
      <c r="J701">
        <f t="shared" si="124"/>
        <v>5</v>
      </c>
      <c r="K701" t="str">
        <f t="shared" si="154"/>
        <v/>
      </c>
      <c r="L701" t="str">
        <f t="shared" si="129"/>
        <v/>
      </c>
      <c r="M701" t="str">
        <f t="shared" si="130"/>
        <v/>
      </c>
      <c r="N701">
        <v>1.1941448382126216</v>
      </c>
      <c r="O701" t="s">
        <v>4485</v>
      </c>
      <c r="P701" s="200" t="s">
        <v>4485</v>
      </c>
      <c r="Q701" s="35">
        <v>45099</v>
      </c>
      <c r="R701" s="35">
        <v>45106</v>
      </c>
      <c r="S701" s="37">
        <v>37982.65</v>
      </c>
      <c r="U701" s="81" cm="1">
        <f t="array" ref="U701">INDEX($Q$466:$Q$918, ROWS($Q$466:$Q$918) - ROW() + ROW($Q$466))</f>
        <v>45128</v>
      </c>
      <c r="V701" s="3" cm="1">
        <f t="array" ref="V701">INDEX($R$466:$R$918, ROWS($R$466:$R$918) - ROW() + ROW($R$466))</f>
        <v>45134</v>
      </c>
      <c r="W701" s="78" cm="1">
        <f t="array" ref="W701">INDEX($S$466:$S$918, ROWS($S$466:$S$918) - ROW() + ROW($S$466))</f>
        <v>36706.1</v>
      </c>
      <c r="Y701">
        <f t="shared" si="131"/>
        <v>-1.5662517688430303E-2</v>
      </c>
      <c r="Z701">
        <f t="shared" si="125"/>
        <v>5</v>
      </c>
      <c r="AA701" t="str">
        <f t="shared" si="155"/>
        <v/>
      </c>
      <c r="AB701" t="str">
        <f t="shared" si="132"/>
        <v/>
      </c>
      <c r="AC701" t="str">
        <f t="shared" si="133"/>
        <v/>
      </c>
      <c r="AD701">
        <v>0.27427677616771529</v>
      </c>
      <c r="AE701" t="s">
        <v>4485</v>
      </c>
      <c r="AF701" s="200" t="s">
        <v>4485</v>
      </c>
      <c r="AG701" s="35">
        <v>45099</v>
      </c>
      <c r="AH701" s="35">
        <v>45106</v>
      </c>
      <c r="AI701" s="36">
        <v>184.9</v>
      </c>
      <c r="AK701" s="81" cm="1">
        <f t="array" ref="AK701">INDEX($AG$466:$AG$918, ROWS($AG$466:$AG$918) - ROW() + ROW($AG$466))</f>
        <v>45128</v>
      </c>
      <c r="AL701" s="3" cm="1">
        <f t="array" ref="AL701">INDEX($AH$466:$AH$918, ROWS($AH$466:$AH$918) - ROW() + ROW($AH$466))</f>
        <v>45134</v>
      </c>
      <c r="AM701" s="78" cm="1">
        <f t="array" ref="AM701">INDEX($AI$466:$AI$918, ROWS($AI$466:$AI$918) - ROW() + ROW($AI$466))</f>
        <v>195.2</v>
      </c>
      <c r="AO701">
        <f t="shared" si="134"/>
        <v>0.93071354705273157</v>
      </c>
      <c r="AP701">
        <f t="shared" si="126"/>
        <v>5</v>
      </c>
      <c r="AQ701" t="str">
        <f t="shared" si="156"/>
        <v/>
      </c>
      <c r="AR701" t="str">
        <f t="shared" si="135"/>
        <v/>
      </c>
      <c r="AS701" t="str">
        <f t="shared" si="136"/>
        <v/>
      </c>
      <c r="AT701">
        <v>-1.1485251892456365</v>
      </c>
      <c r="AU701" t="s">
        <v>4485</v>
      </c>
      <c r="AV701" s="200" t="s">
        <v>4485</v>
      </c>
      <c r="AW701" s="35">
        <v>45099</v>
      </c>
      <c r="AX701" s="35">
        <v>45106</v>
      </c>
      <c r="AY701" s="36">
        <v>123.75</v>
      </c>
      <c r="BA701" s="81" cm="1">
        <f t="array" ref="BA701">INDEX($AW$466:$AW$918, ROWS($AW$466:$AW$918) - ROW() + ROW($AW$466))</f>
        <v>45128</v>
      </c>
      <c r="BB701" s="3" cm="1">
        <f t="array" ref="BB701">INDEX($AX$466:$AX$918, ROWS($AX$466:$AX$918) - ROW() + ROW($AX$466))</f>
        <v>45134</v>
      </c>
      <c r="BC701" s="78" cm="1">
        <f t="array" ref="BC701">INDEX($AY$466:$AY$918, ROWS($AY$466:$AY$918) - ROW() + ROW($AY$466))</f>
        <v>125</v>
      </c>
      <c r="BE701">
        <f t="shared" si="137"/>
        <v>-0.91161315893777706</v>
      </c>
      <c r="BF701">
        <f t="shared" si="127"/>
        <v>5</v>
      </c>
      <c r="BG701" t="str">
        <f t="shared" si="157"/>
        <v/>
      </c>
      <c r="BH701" t="str">
        <f t="shared" si="138"/>
        <v/>
      </c>
      <c r="BI701" t="str">
        <f t="shared" si="139"/>
        <v/>
      </c>
      <c r="BJ701">
        <v>-1.0698144052312721</v>
      </c>
      <c r="BK701" t="s">
        <v>4485</v>
      </c>
      <c r="BL701" s="200" t="s">
        <v>4485</v>
      </c>
      <c r="BM701" s="212">
        <v>45099</v>
      </c>
      <c r="BN701" s="49">
        <v>45106</v>
      </c>
      <c r="BO701" s="50">
        <v>1277.9000000000001</v>
      </c>
      <c r="BQ701" s="81" cm="1">
        <f t="array" ref="BQ701">INDEX($AW$466:$AW$918, ROWS($AW$466:$AW$918) - ROW() + ROW($AW$466))</f>
        <v>45128</v>
      </c>
      <c r="BR701" s="3" cm="1">
        <f t="array" ref="BR701">INDEX($AX$466:$AX$918, ROWS($AX$466:$AX$918) - ROW() + ROW($AX$466))</f>
        <v>45134</v>
      </c>
      <c r="BS701" s="78" cm="1">
        <f t="array" ref="BS701">INDEX($BO$466:$BO$918, ROWS($BO$466:$BO$918) - ROW() + ROW($BO$466))</f>
        <v>1292.8</v>
      </c>
      <c r="BU701">
        <f t="shared" si="146"/>
        <v>-1.9119878603945408</v>
      </c>
      <c r="BV701">
        <f t="shared" si="140"/>
        <v>5</v>
      </c>
      <c r="BW701" t="str">
        <f t="shared" si="158"/>
        <v/>
      </c>
      <c r="BX701" t="str">
        <f t="shared" si="141"/>
        <v/>
      </c>
      <c r="BY701" t="str">
        <f t="shared" si="147"/>
        <v/>
      </c>
      <c r="BZ701">
        <v>-2.8527271556442897</v>
      </c>
      <c r="CA701" t="s">
        <v>4485</v>
      </c>
      <c r="CB701" s="200" t="s">
        <v>4485</v>
      </c>
      <c r="CC701" s="212">
        <v>45100</v>
      </c>
      <c r="CD701" s="49">
        <v>45106</v>
      </c>
      <c r="CE701" s="50">
        <v>2170.5500000000002</v>
      </c>
      <c r="CG701" s="81" cm="1">
        <f t="array" ref="CG701">INDEX($AW$466:$AW$918, ROWS($AW$466:$AW$918) - ROW() + ROW($AW$466))</f>
        <v>45128</v>
      </c>
      <c r="CH701" s="3" cm="1">
        <f t="array" ref="CH701">INDEX($AX$466:$AX$918, ROWS($AX$466:$AX$918) - ROW() + ROW($AX$466))</f>
        <v>45134</v>
      </c>
      <c r="CI701" s="78" cm="1">
        <f t="array" ref="CI701">INDEX($CE$466:$CE$918, ROWS($CE$466:$CE$918) - ROW() + ROW($CE$466))</f>
        <v>1920.55</v>
      </c>
      <c r="CK701">
        <f t="shared" si="153"/>
        <v>-5.0478332880132566</v>
      </c>
      <c r="CL701">
        <f t="shared" si="142"/>
        <v>5</v>
      </c>
      <c r="CM701" t="str">
        <f t="shared" si="159"/>
        <v/>
      </c>
      <c r="CN701" t="str">
        <f t="shared" si="143"/>
        <v/>
      </c>
      <c r="CO701" t="str">
        <f t="shared" si="148"/>
        <v/>
      </c>
      <c r="CP701">
        <v>-4.940745688908688</v>
      </c>
      <c r="CQ701" t="s">
        <v>4485</v>
      </c>
      <c r="CR701" s="200" t="s">
        <v>4485</v>
      </c>
      <c r="CS701" s="212">
        <v>45099</v>
      </c>
      <c r="CT701" s="49">
        <v>45106</v>
      </c>
      <c r="CU701" s="53">
        <v>480.8</v>
      </c>
      <c r="CW701" s="81" cm="1">
        <f t="array" ref="CW701">INDEX($AW$466:$AW$918, ROWS($AW$466:$AW$918) - ROW() + ROW($AW$466))</f>
        <v>45128</v>
      </c>
      <c r="CX701" s="3" cm="1">
        <f t="array" ref="CX701">INDEX($AX$466:$AX$918, ROWS($AX$466:$AX$918) - ROW() + ROW($AX$466))</f>
        <v>45134</v>
      </c>
      <c r="CY701" s="78" cm="1">
        <f t="array" ref="CY701">INDEX($CU$466:$CU$918, ROWS($CU$466:$CU$918) - ROW() + ROW($CU$466))</f>
        <v>500.4</v>
      </c>
      <c r="DA701">
        <f t="shared" si="149"/>
        <v>-0.85199128194967533</v>
      </c>
      <c r="DB701">
        <f t="shared" si="144"/>
        <v>5</v>
      </c>
      <c r="DC701" t="str">
        <f t="shared" si="160"/>
        <v/>
      </c>
      <c r="DD701" t="str">
        <f t="shared" si="162"/>
        <v/>
      </c>
      <c r="DE701" t="str">
        <f t="shared" si="163"/>
        <v/>
      </c>
      <c r="DF701">
        <v>-0.85165379283025455</v>
      </c>
      <c r="DG701" t="s">
        <v>4485</v>
      </c>
      <c r="DH701" s="200" t="s">
        <v>4485</v>
      </c>
      <c r="DI701" s="212">
        <v>45099</v>
      </c>
      <c r="DJ701" s="49">
        <v>45106</v>
      </c>
      <c r="DK701" s="53">
        <v>373.8</v>
      </c>
      <c r="DM701" s="81" cm="1">
        <f t="array" ref="DM701">INDEX($AW$466:$AW$918, ROWS($AW$466:$AW$918) - ROW() + ROW($AW$466))</f>
        <v>45128</v>
      </c>
      <c r="DN701" s="3" cm="1">
        <f t="array" ref="DN701">INDEX($AX$466:$AX$918, ROWS($AX$466:$AX$918) - ROW() + ROW($AX$466))</f>
        <v>45134</v>
      </c>
      <c r="DO701" s="78" cm="1">
        <f t="array" ref="DO701">INDEX($DK$466:$DK$918, ROWS($DK$466:$DK$918) - ROW() + ROW($DK$466))</f>
        <v>392.1</v>
      </c>
      <c r="DQ701">
        <f t="shared" si="150"/>
        <v>1.0827532869296328</v>
      </c>
      <c r="DR701">
        <f t="shared" si="145"/>
        <v>5</v>
      </c>
      <c r="DS701" t="str">
        <f t="shared" si="161"/>
        <v/>
      </c>
      <c r="DT701" t="str">
        <f t="shared" si="151"/>
        <v/>
      </c>
      <c r="DU701" t="str">
        <f t="shared" si="152"/>
        <v/>
      </c>
      <c r="DV701">
        <v>0.46719875413665113</v>
      </c>
      <c r="DW701" t="s">
        <v>4485</v>
      </c>
      <c r="DX701" s="200" t="s">
        <v>4485</v>
      </c>
    </row>
    <row r="702" spans="1:128" ht="15.75" thickBot="1" x14ac:dyDescent="0.3">
      <c r="A702" s="42">
        <v>45098</v>
      </c>
      <c r="B702" s="35">
        <v>45106</v>
      </c>
      <c r="C702" s="36">
        <v>125.15</v>
      </c>
      <c r="E702" s="81" cm="1">
        <f t="array" ref="E702">INDEX($A$466:$A$918, ROWS($A$466:$A$918) - ROW() + ROW($A$466))</f>
        <v>45131</v>
      </c>
      <c r="F702" s="44" cm="1">
        <f t="array" ref="F702">INDEX($B$466:$B$918, ROWS($B$466:$B$918) - ROW() + ROW($B$466))</f>
        <v>45134</v>
      </c>
      <c r="G702" s="45" cm="1">
        <f t="array" ref="G702">INDEX($C$466:$C$918, ROWS($C$466:$C$918) - ROW() + ROW($C$466))</f>
        <v>131.05000000000001</v>
      </c>
      <c r="I702">
        <f t="shared" si="128"/>
        <v>-0.60675009480468944</v>
      </c>
      <c r="J702">
        <f t="shared" si="124"/>
        <v>1</v>
      </c>
      <c r="K702" t="str">
        <f t="shared" si="154"/>
        <v/>
      </c>
      <c r="L702" t="str">
        <f t="shared" si="129"/>
        <v/>
      </c>
      <c r="M702" t="str">
        <f t="shared" si="130"/>
        <v/>
      </c>
      <c r="N702">
        <v>-0.72325846973733432</v>
      </c>
      <c r="O702" t="s">
        <v>4485</v>
      </c>
      <c r="P702" s="200" t="s">
        <v>4485</v>
      </c>
      <c r="Q702" s="35">
        <v>45098</v>
      </c>
      <c r="R702" s="35">
        <v>45106</v>
      </c>
      <c r="S702" s="37">
        <v>38408.699999999997</v>
      </c>
      <c r="U702" s="81" cm="1">
        <f t="array" ref="U702">INDEX($Q$466:$Q$918, ROWS($Q$466:$Q$918) - ROW() + ROW($Q$466))</f>
        <v>45131</v>
      </c>
      <c r="V702" s="3" cm="1">
        <f t="array" ref="V702">INDEX($R$466:$R$918, ROWS($R$466:$R$918) - ROW() + ROW($R$466))</f>
        <v>45134</v>
      </c>
      <c r="W702" s="78" cm="1">
        <f t="array" ref="W702">INDEX($S$466:$S$918, ROWS($S$466:$S$918) - ROW() + ROW($S$466))</f>
        <v>37530.550000000003</v>
      </c>
      <c r="Y702">
        <f t="shared" si="131"/>
        <v>2.2460844382813874</v>
      </c>
      <c r="Z702">
        <f t="shared" si="125"/>
        <v>1</v>
      </c>
      <c r="AA702" t="str">
        <f t="shared" si="155"/>
        <v/>
      </c>
      <c r="AB702" t="str">
        <f t="shared" si="132"/>
        <v/>
      </c>
      <c r="AC702" t="str">
        <f t="shared" si="133"/>
        <v/>
      </c>
      <c r="AD702">
        <v>2.1497605619975428</v>
      </c>
      <c r="AE702" t="s">
        <v>4485</v>
      </c>
      <c r="AF702" s="200" t="s">
        <v>4485</v>
      </c>
      <c r="AG702" s="35">
        <v>45098</v>
      </c>
      <c r="AH702" s="35">
        <v>45106</v>
      </c>
      <c r="AI702" s="36">
        <v>187.6</v>
      </c>
      <c r="AK702" s="81" cm="1">
        <f t="array" ref="AK702">INDEX($AG$466:$AG$918, ROWS($AG$466:$AG$918) - ROW() + ROW($AG$466))</f>
        <v>45131</v>
      </c>
      <c r="AL702" s="3" cm="1">
        <f t="array" ref="AL702">INDEX($AH$466:$AH$918, ROWS($AH$466:$AH$918) - ROW() + ROW($AH$466))</f>
        <v>45134</v>
      </c>
      <c r="AM702" s="78" cm="1">
        <f t="array" ref="AM702">INDEX($AI$466:$AI$918, ROWS($AI$466:$AI$918) - ROW() + ROW($AI$466))</f>
        <v>195.7</v>
      </c>
      <c r="AO702">
        <f t="shared" si="134"/>
        <v>0.25614754098360659</v>
      </c>
      <c r="AP702">
        <f t="shared" si="126"/>
        <v>1</v>
      </c>
      <c r="AQ702" t="str">
        <f t="shared" si="156"/>
        <v/>
      </c>
      <c r="AR702" t="str">
        <f t="shared" si="135"/>
        <v/>
      </c>
      <c r="AS702" t="str">
        <f t="shared" si="136"/>
        <v/>
      </c>
      <c r="AT702">
        <v>11.671507789807233</v>
      </c>
      <c r="AU702" t="s">
        <v>4485</v>
      </c>
      <c r="AV702" s="200" t="s">
        <v>4485</v>
      </c>
      <c r="AW702" s="35">
        <v>45098</v>
      </c>
      <c r="AX702" s="35">
        <v>45106</v>
      </c>
      <c r="AY702" s="36">
        <v>123.1</v>
      </c>
      <c r="BA702" s="81" cm="1">
        <f t="array" ref="BA702">INDEX($AW$466:$AW$918, ROWS($AW$466:$AW$918) - ROW() + ROW($AW$466))</f>
        <v>45131</v>
      </c>
      <c r="BB702" s="3" cm="1">
        <f t="array" ref="BB702">INDEX($AX$466:$AX$918, ROWS($AX$466:$AX$918) - ROW() + ROW($AX$466))</f>
        <v>45134</v>
      </c>
      <c r="BC702" s="78" cm="1">
        <f t="array" ref="BC702">INDEX($AY$466:$AY$918, ROWS($AY$466:$AY$918) - ROW() + ROW($AY$466))</f>
        <v>126.25</v>
      </c>
      <c r="BE702">
        <f t="shared" si="137"/>
        <v>1</v>
      </c>
      <c r="BF702">
        <f t="shared" si="127"/>
        <v>1</v>
      </c>
      <c r="BG702" t="str">
        <f t="shared" si="157"/>
        <v/>
      </c>
      <c r="BH702" t="str">
        <f t="shared" si="138"/>
        <v/>
      </c>
      <c r="BI702" t="str">
        <f t="shared" si="139"/>
        <v/>
      </c>
      <c r="BJ702">
        <v>-2.2016475905810395</v>
      </c>
      <c r="BK702" t="s">
        <v>4485</v>
      </c>
      <c r="BL702" s="200" t="s">
        <v>4485</v>
      </c>
      <c r="BM702" s="212">
        <v>45098</v>
      </c>
      <c r="BN702" s="49">
        <v>45106</v>
      </c>
      <c r="BO702" s="50">
        <v>1290.5</v>
      </c>
      <c r="BQ702" s="81" cm="1">
        <f t="array" ref="BQ702">INDEX($AW$466:$AW$918, ROWS($AW$466:$AW$918) - ROW() + ROW($AW$466))</f>
        <v>45131</v>
      </c>
      <c r="BR702" s="3" cm="1">
        <f t="array" ref="BR702">INDEX($AX$466:$AX$918, ROWS($AX$466:$AX$918) - ROW() + ROW($AX$466))</f>
        <v>45134</v>
      </c>
      <c r="BS702" s="78" cm="1">
        <f t="array" ref="BS702">INDEX($BO$466:$BO$918, ROWS($BO$466:$BO$918) - ROW() + ROW($BO$466))</f>
        <v>1319.35</v>
      </c>
      <c r="BU702">
        <f t="shared" si="146"/>
        <v>2.0536819306930658</v>
      </c>
      <c r="BV702">
        <f t="shared" si="140"/>
        <v>1</v>
      </c>
      <c r="BW702" t="str">
        <f t="shared" si="158"/>
        <v/>
      </c>
      <c r="BX702" t="str">
        <f t="shared" si="141"/>
        <v/>
      </c>
      <c r="BY702" t="str">
        <f t="shared" si="147"/>
        <v/>
      </c>
      <c r="BZ702">
        <v>-1.2528171814927658</v>
      </c>
      <c r="CA702" t="s">
        <v>4485</v>
      </c>
      <c r="CB702" s="200" t="s">
        <v>4485</v>
      </c>
      <c r="CC702" s="212">
        <v>45099</v>
      </c>
      <c r="CD702" s="49">
        <v>45106</v>
      </c>
      <c r="CE702" s="50">
        <v>2195.65</v>
      </c>
      <c r="CG702" s="81" cm="1">
        <f t="array" ref="CG702">INDEX($AW$466:$AW$918, ROWS($AW$466:$AW$918) - ROW() + ROW($AW$466))</f>
        <v>45131</v>
      </c>
      <c r="CH702" s="3" cm="1">
        <f t="array" ref="CH702">INDEX($AX$466:$AX$918, ROWS($AX$466:$AX$918) - ROW() + ROW($AX$466))</f>
        <v>45134</v>
      </c>
      <c r="CI702" s="78" cm="1">
        <f t="array" ref="CI702">INDEX($CE$466:$CE$918, ROWS($CE$466:$CE$918) - ROW() + ROW($CE$466))</f>
        <v>1903.05</v>
      </c>
      <c r="CK702">
        <f t="shared" si="153"/>
        <v>-0.91119731326963627</v>
      </c>
      <c r="CL702">
        <f t="shared" si="142"/>
        <v>1</v>
      </c>
      <c r="CM702" t="str">
        <f t="shared" si="159"/>
        <v/>
      </c>
      <c r="CN702" t="str">
        <f t="shared" si="143"/>
        <v/>
      </c>
      <c r="CO702" t="str">
        <f t="shared" si="148"/>
        <v/>
      </c>
      <c r="CP702">
        <v>-1.0853157045442667</v>
      </c>
      <c r="CQ702" t="s">
        <v>4485</v>
      </c>
      <c r="CR702" s="200" t="s">
        <v>4485</v>
      </c>
      <c r="CS702" s="212">
        <v>45098</v>
      </c>
      <c r="CT702" s="49">
        <v>45106</v>
      </c>
      <c r="CU702" s="53">
        <v>484.55</v>
      </c>
      <c r="CW702" s="81" cm="1">
        <f t="array" ref="CW702">INDEX($AW$466:$AW$918, ROWS($AW$466:$AW$918) - ROW() + ROW($AW$466))</f>
        <v>45131</v>
      </c>
      <c r="CX702" s="3" cm="1">
        <f t="array" ref="CX702">INDEX($AX$466:$AX$918, ROWS($AX$466:$AX$918) - ROW() + ROW($AX$466))</f>
        <v>45134</v>
      </c>
      <c r="CY702" s="78" cm="1">
        <f t="array" ref="CY702">INDEX($CU$466:$CU$918, ROWS($CU$466:$CU$918) - ROW() + ROW($CU$466))</f>
        <v>494.1</v>
      </c>
      <c r="DA702">
        <f t="shared" si="149"/>
        <v>-1.2589928057553867</v>
      </c>
      <c r="DB702">
        <f t="shared" si="144"/>
        <v>1</v>
      </c>
      <c r="DC702" t="str">
        <f t="shared" si="160"/>
        <v/>
      </c>
      <c r="DD702" t="str">
        <f t="shared" si="162"/>
        <v/>
      </c>
      <c r="DE702" t="str">
        <f t="shared" si="163"/>
        <v/>
      </c>
      <c r="DF702">
        <v>-1.3583699560527389</v>
      </c>
      <c r="DG702" t="s">
        <v>4485</v>
      </c>
      <c r="DH702" s="200" t="s">
        <v>4485</v>
      </c>
      <c r="DI702" s="212">
        <v>45098</v>
      </c>
      <c r="DJ702" s="49">
        <v>45106</v>
      </c>
      <c r="DK702" s="53">
        <v>374.25</v>
      </c>
      <c r="DM702" s="81" cm="1">
        <f t="array" ref="DM702">INDEX($AW$466:$AW$918, ROWS($AW$466:$AW$918) - ROW() + ROW($AW$466))</f>
        <v>45131</v>
      </c>
      <c r="DN702" s="3" cm="1">
        <f t="array" ref="DN702">INDEX($AX$466:$AX$918, ROWS($AX$466:$AX$918) - ROW() + ROW($AX$466))</f>
        <v>45134</v>
      </c>
      <c r="DO702" s="78" cm="1">
        <f t="array" ref="DO702">INDEX($DK$466:$DK$918, ROWS($DK$466:$DK$918) - ROW() + ROW($DK$466))</f>
        <v>390.45</v>
      </c>
      <c r="DQ702">
        <f t="shared" si="150"/>
        <v>-0.42081101759756034</v>
      </c>
      <c r="DR702">
        <f t="shared" si="145"/>
        <v>1</v>
      </c>
      <c r="DS702" t="str">
        <f t="shared" si="161"/>
        <v/>
      </c>
      <c r="DT702" t="str">
        <f t="shared" si="151"/>
        <v/>
      </c>
      <c r="DU702" t="str">
        <f t="shared" si="152"/>
        <v/>
      </c>
      <c r="DV702">
        <v>0.31001743848091895</v>
      </c>
      <c r="DW702" t="s">
        <v>4485</v>
      </c>
      <c r="DX702" s="200" t="s">
        <v>4485</v>
      </c>
    </row>
    <row r="703" spans="1:128" ht="15.75" thickBot="1" x14ac:dyDescent="0.3">
      <c r="A703" s="42">
        <v>45097</v>
      </c>
      <c r="B703" s="35">
        <v>45106</v>
      </c>
      <c r="C703" s="36">
        <v>125</v>
      </c>
      <c r="E703" s="81" cm="1">
        <f t="array" ref="E703">INDEX($A$466:$A$918, ROWS($A$466:$A$918) - ROW() + ROW($A$466))</f>
        <v>45132</v>
      </c>
      <c r="F703" s="44" cm="1">
        <f t="array" ref="F703">INDEX($B$466:$B$918, ROWS($B$466:$B$918) - ROW() + ROW($B$466))</f>
        <v>45134</v>
      </c>
      <c r="G703" s="45" cm="1">
        <f t="array" ref="G703">INDEX($C$466:$C$918, ROWS($C$466:$C$918) - ROW() + ROW($C$466))</f>
        <v>129.9</v>
      </c>
      <c r="I703">
        <f t="shared" si="128"/>
        <v>-0.87752766119802028</v>
      </c>
      <c r="J703">
        <f t="shared" si="124"/>
        <v>2</v>
      </c>
      <c r="K703" t="str">
        <f t="shared" si="154"/>
        <v/>
      </c>
      <c r="L703" t="str">
        <f t="shared" si="129"/>
        <v/>
      </c>
      <c r="M703" t="str">
        <f t="shared" si="130"/>
        <v/>
      </c>
      <c r="N703">
        <v>-0.53680981595093324</v>
      </c>
      <c r="O703" t="s">
        <v>4485</v>
      </c>
      <c r="P703" s="200" t="s">
        <v>4485</v>
      </c>
      <c r="Q703" s="35">
        <v>45097</v>
      </c>
      <c r="R703" s="35">
        <v>45106</v>
      </c>
      <c r="S703" s="37">
        <v>38747.949999999997</v>
      </c>
      <c r="U703" s="81" cm="1">
        <f t="array" ref="U703">INDEX($Q$466:$Q$918, ROWS($Q$466:$Q$918) - ROW() + ROW($Q$466))</f>
        <v>45132</v>
      </c>
      <c r="V703" s="3" cm="1">
        <f t="array" ref="V703">INDEX($R$466:$R$918, ROWS($R$466:$R$918) - ROW() + ROW($R$466))</f>
        <v>45134</v>
      </c>
      <c r="W703" s="78" cm="1">
        <f t="array" ref="W703">INDEX($S$466:$S$918, ROWS($S$466:$S$918) - ROW() + ROW($S$466))</f>
        <v>37250.550000000003</v>
      </c>
      <c r="Y703">
        <f t="shared" si="131"/>
        <v>-0.74605887736790422</v>
      </c>
      <c r="Z703">
        <f t="shared" si="125"/>
        <v>2</v>
      </c>
      <c r="AA703" t="str">
        <f t="shared" si="155"/>
        <v/>
      </c>
      <c r="AB703" t="str">
        <f t="shared" si="132"/>
        <v/>
      </c>
      <c r="AC703" t="str">
        <f t="shared" si="133"/>
        <v/>
      </c>
      <c r="AD703">
        <v>-0.69759060268304851</v>
      </c>
      <c r="AE703" t="s">
        <v>4485</v>
      </c>
      <c r="AF703" s="200" t="s">
        <v>4485</v>
      </c>
      <c r="AG703" s="35">
        <v>45097</v>
      </c>
      <c r="AH703" s="35">
        <v>45106</v>
      </c>
      <c r="AI703" s="36">
        <v>187.7</v>
      </c>
      <c r="AK703" s="81" cm="1">
        <f t="array" ref="AK703">INDEX($AG$466:$AG$918, ROWS($AG$466:$AG$918) - ROW() + ROW($AG$466))</f>
        <v>45132</v>
      </c>
      <c r="AL703" s="3" cm="1">
        <f t="array" ref="AL703">INDEX($AH$466:$AH$918, ROWS($AH$466:$AH$918) - ROW() + ROW($AH$466))</f>
        <v>45134</v>
      </c>
      <c r="AM703" s="78" cm="1">
        <f t="array" ref="AM703">INDEX($AI$466:$AI$918, ROWS($AI$466:$AI$918) - ROW() + ROW($AI$466))</f>
        <v>200.35</v>
      </c>
      <c r="AO703">
        <f t="shared" si="134"/>
        <v>2.3760858456821699</v>
      </c>
      <c r="AP703">
        <f t="shared" si="126"/>
        <v>2</v>
      </c>
      <c r="AQ703" t="str">
        <f t="shared" si="156"/>
        <v/>
      </c>
      <c r="AR703" t="str">
        <f t="shared" si="135"/>
        <v/>
      </c>
      <c r="AS703" t="str">
        <f t="shared" si="136"/>
        <v/>
      </c>
      <c r="AT703">
        <v>-2.1045164341451827</v>
      </c>
      <c r="AU703" t="s">
        <v>4485</v>
      </c>
      <c r="AV703" s="200" t="s">
        <v>4485</v>
      </c>
      <c r="AW703" s="35">
        <v>45097</v>
      </c>
      <c r="AX703" s="35">
        <v>45106</v>
      </c>
      <c r="AY703" s="36">
        <v>125.7</v>
      </c>
      <c r="BA703" s="81" cm="1">
        <f t="array" ref="BA703">INDEX($AW$466:$AW$918, ROWS($AW$466:$AW$918) - ROW() + ROW($AW$466))</f>
        <v>45132</v>
      </c>
      <c r="BB703" s="3" cm="1">
        <f t="array" ref="BB703">INDEX($AX$466:$AX$918, ROWS($AX$466:$AX$918) - ROW() + ROW($AX$466))</f>
        <v>45134</v>
      </c>
      <c r="BC703" s="78" cm="1">
        <f t="array" ref="BC703">INDEX($AY$466:$AY$918, ROWS($AY$466:$AY$918) - ROW() + ROW($AY$466))</f>
        <v>127.05</v>
      </c>
      <c r="BE703">
        <f t="shared" si="137"/>
        <v>0.63366336633663145</v>
      </c>
      <c r="BF703">
        <f t="shared" si="127"/>
        <v>2</v>
      </c>
      <c r="BG703" t="str">
        <f t="shared" si="157"/>
        <v/>
      </c>
      <c r="BH703" t="str">
        <f t="shared" si="138"/>
        <v/>
      </c>
      <c r="BI703" t="str">
        <f t="shared" si="139"/>
        <v/>
      </c>
      <c r="BJ703">
        <v>-0.74791899614858759</v>
      </c>
      <c r="BK703" t="s">
        <v>4485</v>
      </c>
      <c r="BL703" s="200" t="s">
        <v>4485</v>
      </c>
      <c r="BM703" s="212">
        <v>45097</v>
      </c>
      <c r="BN703" s="49">
        <v>45106</v>
      </c>
      <c r="BO703" s="50">
        <v>1291.7</v>
      </c>
      <c r="BQ703" s="81" cm="1">
        <f t="array" ref="BQ703">INDEX($AW$466:$AW$918, ROWS($AW$466:$AW$918) - ROW() + ROW($AW$466))</f>
        <v>45132</v>
      </c>
      <c r="BR703" s="3" cm="1">
        <f t="array" ref="BR703">INDEX($AX$466:$AX$918, ROWS($AX$466:$AX$918) - ROW() + ROW($AX$466))</f>
        <v>45134</v>
      </c>
      <c r="BS703" s="78" cm="1">
        <f t="array" ref="BS703">INDEX($BO$466:$BO$918, ROWS($BO$466:$BO$918) - ROW() + ROW($BO$466))</f>
        <v>1301.9000000000001</v>
      </c>
      <c r="BU703">
        <f t="shared" si="146"/>
        <v>-1.3226209876075203</v>
      </c>
      <c r="BV703">
        <f t="shared" si="140"/>
        <v>2</v>
      </c>
      <c r="BW703" t="str">
        <f t="shared" si="158"/>
        <v/>
      </c>
      <c r="BX703" t="str">
        <f t="shared" si="141"/>
        <v/>
      </c>
      <c r="BY703" t="str">
        <f t="shared" si="147"/>
        <v/>
      </c>
      <c r="BZ703">
        <v>-3.5376250251728565</v>
      </c>
      <c r="CA703" t="s">
        <v>4485</v>
      </c>
      <c r="CB703" s="200" t="s">
        <v>4485</v>
      </c>
      <c r="CC703" s="212">
        <v>45098</v>
      </c>
      <c r="CD703" s="49">
        <v>45106</v>
      </c>
      <c r="CE703" s="50">
        <v>2256.6999999999998</v>
      </c>
      <c r="CG703" s="81" cm="1">
        <f t="array" ref="CG703">INDEX($AW$466:$AW$918, ROWS($AW$466:$AW$918) - ROW() + ROW($AW$466))</f>
        <v>45132</v>
      </c>
      <c r="CH703" s="3" cm="1">
        <f t="array" ref="CH703">INDEX($AX$466:$AX$918, ROWS($AX$466:$AX$918) - ROW() + ROW($AX$466))</f>
        <v>45134</v>
      </c>
      <c r="CI703" s="78" cm="1">
        <f t="array" ref="CI703">INDEX($CE$466:$CE$918, ROWS($CE$466:$CE$918) - ROW() + ROW($CE$466))</f>
        <v>1912.05</v>
      </c>
      <c r="CK703">
        <f t="shared" si="153"/>
        <v>0.4729250413809411</v>
      </c>
      <c r="CL703">
        <f t="shared" si="142"/>
        <v>2</v>
      </c>
      <c r="CM703" t="str">
        <f t="shared" si="159"/>
        <v/>
      </c>
      <c r="CN703" t="str">
        <f t="shared" si="143"/>
        <v/>
      </c>
      <c r="CO703" t="str">
        <f t="shared" si="148"/>
        <v/>
      </c>
      <c r="CP703">
        <v>0.43152216813577404</v>
      </c>
      <c r="CQ703" t="s">
        <v>4485</v>
      </c>
      <c r="CR703" s="200" t="s">
        <v>4485</v>
      </c>
      <c r="CS703" s="212">
        <v>45097</v>
      </c>
      <c r="CT703" s="49">
        <v>45106</v>
      </c>
      <c r="CU703" s="53">
        <v>491.2</v>
      </c>
      <c r="CW703" s="81" cm="1">
        <f t="array" ref="CW703">INDEX($AW$466:$AW$918, ROWS($AW$466:$AW$918) - ROW() + ROW($AW$466))</f>
        <v>45132</v>
      </c>
      <c r="CX703" s="3" cm="1">
        <f t="array" ref="CX703">INDEX($AX$466:$AX$918, ROWS($AX$466:$AX$918) - ROW() + ROW($AX$466))</f>
        <v>45134</v>
      </c>
      <c r="CY703" s="78" cm="1">
        <f t="array" ref="CY703">INDEX($CU$466:$CU$918, ROWS($CU$466:$CU$918) - ROW() + ROW($CU$466))</f>
        <v>481.55</v>
      </c>
      <c r="DA703">
        <f t="shared" si="149"/>
        <v>-2.5399716656547282</v>
      </c>
      <c r="DB703">
        <f t="shared" si="144"/>
        <v>2</v>
      </c>
      <c r="DC703" t="str">
        <f t="shared" si="160"/>
        <v/>
      </c>
      <c r="DD703" t="str">
        <f t="shared" si="162"/>
        <v/>
      </c>
      <c r="DE703" t="str">
        <f t="shared" si="163"/>
        <v/>
      </c>
      <c r="DF703">
        <v>-2.7946537059538299</v>
      </c>
      <c r="DG703" t="s">
        <v>4485</v>
      </c>
      <c r="DH703" s="200" t="s">
        <v>4485</v>
      </c>
      <c r="DI703" s="212">
        <v>45097</v>
      </c>
      <c r="DJ703" s="49">
        <v>45106</v>
      </c>
      <c r="DK703" s="53">
        <v>374.05</v>
      </c>
      <c r="DM703" s="81" cm="1">
        <f t="array" ref="DM703">INDEX($AW$466:$AW$918, ROWS($AW$466:$AW$918) - ROW() + ROW($AW$466))</f>
        <v>45132</v>
      </c>
      <c r="DN703" s="3" cm="1">
        <f t="array" ref="DN703">INDEX($AX$466:$AX$918, ROWS($AX$466:$AX$918) - ROW() + ROW($AX$466))</f>
        <v>45134</v>
      </c>
      <c r="DO703" s="78" cm="1">
        <f t="array" ref="DO703">INDEX($DK$466:$DK$918, ROWS($DK$466:$DK$918) - ROW() + ROW($DK$466))</f>
        <v>387.25</v>
      </c>
      <c r="DQ703">
        <f t="shared" si="150"/>
        <v>-0.81956716609040559</v>
      </c>
      <c r="DR703">
        <f t="shared" si="145"/>
        <v>2</v>
      </c>
      <c r="DS703" t="str">
        <f t="shared" si="161"/>
        <v/>
      </c>
      <c r="DT703" t="str">
        <f t="shared" si="151"/>
        <v/>
      </c>
      <c r="DU703" t="str">
        <f t="shared" si="152"/>
        <v/>
      </c>
      <c r="DV703">
        <v>1.3907668533899809</v>
      </c>
      <c r="DW703" t="s">
        <v>4485</v>
      </c>
      <c r="DX703" s="200" t="s">
        <v>4485</v>
      </c>
    </row>
    <row r="704" spans="1:128" ht="15.75" thickBot="1" x14ac:dyDescent="0.3">
      <c r="A704" s="42">
        <v>45096</v>
      </c>
      <c r="B704" s="35">
        <v>45106</v>
      </c>
      <c r="C704" s="36">
        <v>124.55</v>
      </c>
      <c r="E704" s="81" cm="1">
        <f t="array" ref="E704">INDEX($A$466:$A$918, ROWS($A$466:$A$918) - ROW() + ROW($A$466))</f>
        <v>45133</v>
      </c>
      <c r="F704" s="44" cm="1">
        <f t="array" ref="F704">INDEX($B$466:$B$918, ROWS($B$466:$B$918) - ROW() + ROW($B$466))</f>
        <v>45134</v>
      </c>
      <c r="G704" s="45" cm="1">
        <f t="array" ref="G704">INDEX($C$466:$C$918, ROWS($C$466:$C$918) - ROW() + ROW($C$466))</f>
        <v>132.15</v>
      </c>
      <c r="I704">
        <f t="shared" si="128"/>
        <v>1.7321016166281753</v>
      </c>
      <c r="J704">
        <f t="shared" si="124"/>
        <v>3</v>
      </c>
      <c r="K704" t="str">
        <f t="shared" si="154"/>
        <v/>
      </c>
      <c r="L704" t="str">
        <f t="shared" si="129"/>
        <v/>
      </c>
      <c r="M704" t="str">
        <f t="shared" si="130"/>
        <v/>
      </c>
      <c r="N704">
        <v>1.6576715497301511</v>
      </c>
      <c r="O704" t="s">
        <v>4485</v>
      </c>
      <c r="P704" s="200" t="s">
        <v>4485</v>
      </c>
      <c r="Q704" s="35">
        <v>45096</v>
      </c>
      <c r="R704" s="35">
        <v>45106</v>
      </c>
      <c r="S704" s="37">
        <v>38902.050000000003</v>
      </c>
      <c r="U704" s="81" cm="1">
        <f t="array" ref="U704">INDEX($Q$466:$Q$918, ROWS($Q$466:$Q$918) - ROW() + ROW($Q$466))</f>
        <v>45133</v>
      </c>
      <c r="V704" s="3" cm="1">
        <f t="array" ref="V704">INDEX($R$466:$R$918, ROWS($R$466:$R$918) - ROW() + ROW($R$466))</f>
        <v>45134</v>
      </c>
      <c r="W704" s="78" cm="1">
        <f t="array" ref="W704">INDEX($S$466:$S$918, ROWS($S$466:$S$918) - ROW() + ROW($S$466))</f>
        <v>37639.699999999997</v>
      </c>
      <c r="Y704">
        <f t="shared" si="131"/>
        <v>1.0446825617339721</v>
      </c>
      <c r="Z704">
        <f t="shared" si="125"/>
        <v>3</v>
      </c>
      <c r="AA704" t="str">
        <f t="shared" si="155"/>
        <v/>
      </c>
      <c r="AB704" t="str">
        <f t="shared" si="132"/>
        <v/>
      </c>
      <c r="AC704" t="str">
        <f t="shared" si="133"/>
        <v/>
      </c>
      <c r="AD704">
        <v>1.2830611729155128</v>
      </c>
      <c r="AE704" t="s">
        <v>4485</v>
      </c>
      <c r="AF704" s="200" t="s">
        <v>4485</v>
      </c>
      <c r="AG704" s="35">
        <v>45096</v>
      </c>
      <c r="AH704" s="35">
        <v>45106</v>
      </c>
      <c r="AI704" s="36">
        <v>186.4</v>
      </c>
      <c r="AK704" s="81" cm="1">
        <f t="array" ref="AK704">INDEX($AG$466:$AG$918, ROWS($AG$466:$AG$918) - ROW() + ROW($AG$466))</f>
        <v>45133</v>
      </c>
      <c r="AL704" s="3" cm="1">
        <f t="array" ref="AL704">INDEX($AH$466:$AH$918, ROWS($AH$466:$AH$918) - ROW() + ROW($AH$466))</f>
        <v>45134</v>
      </c>
      <c r="AM704" s="78" cm="1">
        <f t="array" ref="AM704">INDEX($AI$466:$AI$918, ROWS($AI$466:$AI$918) - ROW() + ROW($AI$466))</f>
        <v>200.9</v>
      </c>
      <c r="AO704">
        <f t="shared" si="134"/>
        <v>0.27451959071625226</v>
      </c>
      <c r="AP704">
        <f t="shared" si="126"/>
        <v>3</v>
      </c>
      <c r="AQ704" t="str">
        <f t="shared" si="156"/>
        <v/>
      </c>
      <c r="AR704" t="str">
        <f t="shared" si="135"/>
        <v/>
      </c>
      <c r="AS704" t="str">
        <f t="shared" si="136"/>
        <v/>
      </c>
      <c r="AT704">
        <v>2.6570048309178742</v>
      </c>
      <c r="AU704" t="s">
        <v>4485</v>
      </c>
      <c r="AV704" s="200" t="s">
        <v>4485</v>
      </c>
      <c r="AW704" s="35">
        <v>45096</v>
      </c>
      <c r="AX704" s="35">
        <v>45106</v>
      </c>
      <c r="AY704" s="36">
        <v>125.2</v>
      </c>
      <c r="BA704" s="81" cm="1">
        <f t="array" ref="BA704">INDEX($AW$466:$AW$918, ROWS($AW$466:$AW$918) - ROW() + ROW($AW$466))</f>
        <v>45133</v>
      </c>
      <c r="BB704" s="3" cm="1">
        <f t="array" ref="BB704">INDEX($AX$466:$AX$918, ROWS($AX$466:$AX$918) - ROW() + ROW($AX$466))</f>
        <v>45134</v>
      </c>
      <c r="BC704" s="78" cm="1">
        <f t="array" ref="BC704">INDEX($AY$466:$AY$918, ROWS($AY$466:$AY$918) - ROW() + ROW($AY$466))</f>
        <v>126.05</v>
      </c>
      <c r="BE704">
        <f t="shared" si="137"/>
        <v>-0.78709169618260533</v>
      </c>
      <c r="BF704">
        <f t="shared" si="127"/>
        <v>3</v>
      </c>
      <c r="BG704" t="str">
        <f t="shared" si="157"/>
        <v/>
      </c>
      <c r="BH704" t="str">
        <f t="shared" si="138"/>
        <v/>
      </c>
      <c r="BI704" t="str">
        <f t="shared" si="139"/>
        <v/>
      </c>
      <c r="BJ704">
        <v>0.41307830963348685</v>
      </c>
      <c r="BK704" t="s">
        <v>4485</v>
      </c>
      <c r="BL704" s="200" t="s">
        <v>4485</v>
      </c>
      <c r="BM704" s="212">
        <v>45096</v>
      </c>
      <c r="BN704" s="49">
        <v>45106</v>
      </c>
      <c r="BO704" s="50">
        <v>1282.7</v>
      </c>
      <c r="BQ704" s="81" cm="1">
        <f t="array" ref="BQ704">INDEX($AW$466:$AW$918, ROWS($AW$466:$AW$918) - ROW() + ROW($AW$466))</f>
        <v>45133</v>
      </c>
      <c r="BR704" s="3" cm="1">
        <f t="array" ref="BR704">INDEX($AX$466:$AX$918, ROWS($AX$466:$AX$918) - ROW() + ROW($AX$466))</f>
        <v>45134</v>
      </c>
      <c r="BS704" s="78" cm="1">
        <f t="array" ref="BS704">INDEX($BO$466:$BO$918, ROWS($BO$466:$BO$918) - ROW() + ROW($BO$466))</f>
        <v>1291.05</v>
      </c>
      <c r="BU704">
        <f t="shared" si="146"/>
        <v>-0.83339734234581275</v>
      </c>
      <c r="BV704">
        <f t="shared" si="140"/>
        <v>3</v>
      </c>
      <c r="BW704" t="str">
        <f t="shared" si="158"/>
        <v/>
      </c>
      <c r="BX704" t="str">
        <f t="shared" si="141"/>
        <v/>
      </c>
      <c r="BY704" t="str">
        <f t="shared" si="147"/>
        <v/>
      </c>
      <c r="BZ704">
        <v>-0.86986778009742527</v>
      </c>
      <c r="CA704" t="s">
        <v>4485</v>
      </c>
      <c r="CB704" s="200" t="s">
        <v>4485</v>
      </c>
      <c r="CC704" s="212">
        <v>45097</v>
      </c>
      <c r="CD704" s="49">
        <v>45106</v>
      </c>
      <c r="CE704" s="50">
        <v>2235.3000000000002</v>
      </c>
      <c r="CG704" s="81" cm="1">
        <f t="array" ref="CG704">INDEX($AW$466:$AW$918, ROWS($AW$466:$AW$918) - ROW() + ROW($AW$466))</f>
        <v>45133</v>
      </c>
      <c r="CH704" s="3" cm="1">
        <f t="array" ref="CH704">INDEX($AX$466:$AX$918, ROWS($AX$466:$AX$918) - ROW() + ROW($AX$466))</f>
        <v>45134</v>
      </c>
      <c r="CI704" s="78" cm="1">
        <f t="array" ref="CI704">INDEX($CE$466:$CE$918, ROWS($CE$466:$CE$918) - ROW() + ROW($CE$466))</f>
        <v>1950.75</v>
      </c>
      <c r="CK704">
        <f t="shared" si="153"/>
        <v>2.0240056483878583</v>
      </c>
      <c r="CL704">
        <f t="shared" si="142"/>
        <v>3</v>
      </c>
      <c r="CM704" t="str">
        <f t="shared" si="159"/>
        <v/>
      </c>
      <c r="CN704" t="str">
        <f t="shared" si="143"/>
        <v/>
      </c>
      <c r="CO704" t="str">
        <f t="shared" si="148"/>
        <v/>
      </c>
      <c r="CP704">
        <v>2.4784510990594435</v>
      </c>
      <c r="CQ704" t="s">
        <v>4485</v>
      </c>
      <c r="CR704" s="200" t="s">
        <v>4485</v>
      </c>
      <c r="CS704" s="212">
        <v>45096</v>
      </c>
      <c r="CT704" s="49">
        <v>45106</v>
      </c>
      <c r="CU704" s="53">
        <v>486.6</v>
      </c>
      <c r="CW704" s="81" cm="1">
        <f t="array" ref="CW704">INDEX($AW$466:$AW$918, ROWS($AW$466:$AW$918) - ROW() + ROW($AW$466))</f>
        <v>45133</v>
      </c>
      <c r="CX704" s="3" cm="1">
        <f t="array" ref="CX704">INDEX($AX$466:$AX$918, ROWS($AX$466:$AX$918) - ROW() + ROW($AX$466))</f>
        <v>45134</v>
      </c>
      <c r="CY704" s="78" cm="1">
        <f t="array" ref="CY704">INDEX($CU$466:$CU$918, ROWS($CU$466:$CU$918) - ROW() + ROW($CU$466))</f>
        <v>488.2</v>
      </c>
      <c r="DA704">
        <f t="shared" si="149"/>
        <v>1.380957325303702</v>
      </c>
      <c r="DB704">
        <f t="shared" si="144"/>
        <v>3</v>
      </c>
      <c r="DC704" t="str">
        <f t="shared" si="160"/>
        <v/>
      </c>
      <c r="DD704" t="str">
        <f t="shared" si="162"/>
        <v/>
      </c>
      <c r="DE704" t="str">
        <f t="shared" si="163"/>
        <v/>
      </c>
      <c r="DF704">
        <v>1.5937499999999951</v>
      </c>
      <c r="DG704" t="s">
        <v>4485</v>
      </c>
      <c r="DH704" s="200" t="s">
        <v>4485</v>
      </c>
      <c r="DI704" s="212">
        <v>45096</v>
      </c>
      <c r="DJ704" s="49">
        <v>45106</v>
      </c>
      <c r="DK704" s="53">
        <v>376.5</v>
      </c>
      <c r="DM704" s="81" cm="1">
        <f t="array" ref="DM704">INDEX($AW$466:$AW$918, ROWS($AW$466:$AW$918) - ROW() + ROW($AW$466))</f>
        <v>45133</v>
      </c>
      <c r="DN704" s="3" cm="1">
        <f t="array" ref="DN704">INDEX($AX$466:$AX$918, ROWS($AX$466:$AX$918) - ROW() + ROW($AX$466))</f>
        <v>45134</v>
      </c>
      <c r="DO704" s="78" cm="1">
        <f t="array" ref="DO704">INDEX($DK$466:$DK$918, ROWS($DK$466:$DK$918) - ROW() + ROW($DK$466))</f>
        <v>386.95</v>
      </c>
      <c r="DQ704">
        <f t="shared" si="150"/>
        <v>-7.7469335054877048E-2</v>
      </c>
      <c r="DR704">
        <f t="shared" si="145"/>
        <v>3</v>
      </c>
      <c r="DS704" t="str">
        <f t="shared" si="161"/>
        <v/>
      </c>
      <c r="DT704" t="str">
        <f t="shared" si="151"/>
        <v/>
      </c>
      <c r="DU704" t="str">
        <f t="shared" si="152"/>
        <v/>
      </c>
      <c r="DV704">
        <v>2.8957896742236704</v>
      </c>
      <c r="DW704" t="s">
        <v>4485</v>
      </c>
      <c r="DX704" s="200" t="s">
        <v>4485</v>
      </c>
    </row>
    <row r="705" spans="1:128" ht="15.75" thickBot="1" x14ac:dyDescent="0.3">
      <c r="A705" s="42">
        <v>45093</v>
      </c>
      <c r="B705" s="35">
        <v>45106</v>
      </c>
      <c r="C705" s="36">
        <v>125.05</v>
      </c>
      <c r="E705" s="81" cm="1">
        <f t="array" ref="E705">INDEX($A$466:$A$918, ROWS($A$466:$A$918) - ROW() + ROW($A$466))</f>
        <v>45134</v>
      </c>
      <c r="F705" s="44" cm="1">
        <f t="array" ref="F705">INDEX($B$466:$B$918, ROWS($B$466:$B$918) - ROW() + ROW($B$466))</f>
        <v>45134</v>
      </c>
      <c r="G705" s="45" cm="1">
        <f t="array" ref="G705">INDEX($C$466:$C$918, ROWS($C$466:$C$918) - ROW() + ROW($C$466))</f>
        <v>134.19999999999999</v>
      </c>
      <c r="I705">
        <f t="shared" si="128"/>
        <v>1.5512674990540922</v>
      </c>
      <c r="J705">
        <f t="shared" si="124"/>
        <v>4</v>
      </c>
      <c r="K705">
        <f t="shared" si="154"/>
        <v>3.2704886494805701</v>
      </c>
      <c r="L705" t="str">
        <f t="shared" si="129"/>
        <v/>
      </c>
      <c r="M705" t="str">
        <f t="shared" si="130"/>
        <v/>
      </c>
      <c r="N705">
        <v>1.7823284034888087</v>
      </c>
      <c r="O705">
        <v>3.3898305084745584</v>
      </c>
      <c r="P705" s="200" t="s">
        <v>4485</v>
      </c>
      <c r="Q705" s="35">
        <v>45093</v>
      </c>
      <c r="R705" s="35">
        <v>45106</v>
      </c>
      <c r="S705" s="37">
        <v>38762.199999999997</v>
      </c>
      <c r="U705" s="81" cm="1">
        <f t="array" ref="U705">INDEX($Q$466:$Q$918, ROWS($Q$466:$Q$918) - ROW() + ROW($Q$466))</f>
        <v>45134</v>
      </c>
      <c r="V705" s="3" cm="1">
        <f t="array" ref="V705">INDEX($R$466:$R$918, ROWS($R$466:$R$918) - ROW() + ROW($R$466))</f>
        <v>45134</v>
      </c>
      <c r="W705" s="78" cm="1">
        <f t="array" ref="W705">INDEX($S$466:$S$918, ROWS($S$466:$S$918) - ROW() + ROW($S$466))</f>
        <v>37312.65</v>
      </c>
      <c r="Y705">
        <f t="shared" si="131"/>
        <v>-0.86889640459407391</v>
      </c>
      <c r="Z705">
        <f t="shared" si="125"/>
        <v>4</v>
      </c>
      <c r="AA705">
        <f t="shared" si="155"/>
        <v>1.6365288047319952</v>
      </c>
      <c r="AB705" t="str">
        <f t="shared" si="132"/>
        <v/>
      </c>
      <c r="AC705" t="str">
        <f t="shared" si="133"/>
        <v/>
      </c>
      <c r="AD705">
        <v>-1.1347513965405347</v>
      </c>
      <c r="AE705">
        <v>1.8514366032338834</v>
      </c>
      <c r="AF705" s="200" t="s">
        <v>4485</v>
      </c>
      <c r="AG705" s="35">
        <v>45093</v>
      </c>
      <c r="AH705" s="35">
        <v>45106</v>
      </c>
      <c r="AI705" s="36">
        <v>188.5</v>
      </c>
      <c r="AK705" s="81" cm="1">
        <f t="array" ref="AK705">INDEX($AG$466:$AG$918, ROWS($AG$466:$AG$918) - ROW() + ROW($AG$466))</f>
        <v>45134</v>
      </c>
      <c r="AL705" s="3" cm="1">
        <f t="array" ref="AL705">INDEX($AH$466:$AH$918, ROWS($AH$466:$AH$918) - ROW() + ROW($AH$466))</f>
        <v>45134</v>
      </c>
      <c r="AM705" s="78" cm="1">
        <f t="array" ref="AM705">INDEX($AI$466:$AI$918, ROWS($AI$466:$AI$918) - ROW() + ROW($AI$466))</f>
        <v>201.45</v>
      </c>
      <c r="AO705">
        <f t="shared" si="134"/>
        <v>0.2737680438028785</v>
      </c>
      <c r="AP705">
        <f t="shared" si="126"/>
        <v>4</v>
      </c>
      <c r="AQ705">
        <f t="shared" si="156"/>
        <v>4.1623578076525245</v>
      </c>
      <c r="AR705" t="str">
        <f t="shared" si="135"/>
        <v/>
      </c>
      <c r="AS705" t="str">
        <f t="shared" si="136"/>
        <v/>
      </c>
      <c r="AT705">
        <v>-0.5176470588235268</v>
      </c>
      <c r="AU705">
        <v>10.362829548420773</v>
      </c>
      <c r="AV705" s="200" t="s">
        <v>4485</v>
      </c>
      <c r="AW705" s="35">
        <v>45093</v>
      </c>
      <c r="AX705" s="35">
        <v>45106</v>
      </c>
      <c r="AY705" s="36">
        <v>125.6</v>
      </c>
      <c r="BA705" s="81" cm="1">
        <f t="array" ref="BA705">INDEX($AW$466:$AW$918, ROWS($AW$466:$AW$918) - ROW() + ROW($AW$466))</f>
        <v>45134</v>
      </c>
      <c r="BB705" s="3" cm="1">
        <f t="array" ref="BB705">INDEX($AX$466:$AX$918, ROWS($AX$466:$AX$918) - ROW() + ROW($AX$466))</f>
        <v>45134</v>
      </c>
      <c r="BC705" s="78" cm="1">
        <f t="array" ref="BC705">INDEX($AY$466:$AY$918, ROWS($AY$466:$AY$918) - ROW() + ROW($AY$466))</f>
        <v>127</v>
      </c>
      <c r="BE705">
        <f t="shared" si="137"/>
        <v>0.75366917889726526</v>
      </c>
      <c r="BF705">
        <f t="shared" si="127"/>
        <v>4</v>
      </c>
      <c r="BG705">
        <f t="shared" si="157"/>
        <v>0.67380103051921858</v>
      </c>
      <c r="BH705" t="str">
        <f t="shared" si="138"/>
        <v/>
      </c>
      <c r="BI705" t="str">
        <f t="shared" si="139"/>
        <v/>
      </c>
      <c r="BJ705">
        <v>-1.1344087361938715</v>
      </c>
      <c r="BK705">
        <v>-4.6687181459755802</v>
      </c>
      <c r="BL705" s="200" t="s">
        <v>4485</v>
      </c>
      <c r="BM705" s="212">
        <v>45093</v>
      </c>
      <c r="BN705" s="49">
        <v>45106</v>
      </c>
      <c r="BO705" s="50">
        <v>1278.6500000000001</v>
      </c>
      <c r="BQ705" s="81" cm="1">
        <f t="array" ref="BQ705">INDEX($AW$466:$AW$918, ROWS($AW$466:$AW$918) - ROW() + ROW($AW$466))</f>
        <v>45134</v>
      </c>
      <c r="BR705" s="3" cm="1">
        <f t="array" ref="BR705">INDEX($AX$466:$AX$918, ROWS($AX$466:$AX$918) - ROW() + ROW($AX$466))</f>
        <v>45134</v>
      </c>
      <c r="BS705" s="78" cm="1">
        <f t="array" ref="BS705">INDEX($BO$466:$BO$918, ROWS($BO$466:$BO$918) - ROW() + ROW($BO$466))</f>
        <v>1298.2</v>
      </c>
      <c r="BU705">
        <f t="shared" si="146"/>
        <v>0.55381278804074907</v>
      </c>
      <c r="BV705">
        <f t="shared" si="140"/>
        <v>4</v>
      </c>
      <c r="BW705">
        <f t="shared" si="158"/>
        <v>-1.5022761760242758</v>
      </c>
      <c r="BX705" t="str">
        <f t="shared" si="141"/>
        <v/>
      </c>
      <c r="BY705" t="str">
        <f t="shared" si="147"/>
        <v/>
      </c>
      <c r="BZ705">
        <v>-0.75114075114075429</v>
      </c>
      <c r="CA705">
        <v>-8.9574344774293344</v>
      </c>
      <c r="CB705" s="200" t="s">
        <v>4485</v>
      </c>
      <c r="CC705" s="212">
        <v>45096</v>
      </c>
      <c r="CD705" s="49">
        <v>45106</v>
      </c>
      <c r="CE705" s="50">
        <v>2240.75</v>
      </c>
      <c r="CG705" s="81" cm="1">
        <f t="array" ref="CG705">INDEX($AW$466:$AW$918, ROWS($AW$466:$AW$918) - ROW() + ROW($AW$466))</f>
        <v>45134</v>
      </c>
      <c r="CH705" s="3" cm="1">
        <f t="array" ref="CH705">INDEX($AX$466:$AX$918, ROWS($AX$466:$AX$918) - ROW() + ROW($AX$466))</f>
        <v>45134</v>
      </c>
      <c r="CI705" s="78" cm="1">
        <f t="array" ref="CI705">INDEX($CE$466:$CE$918, ROWS($CE$466:$CE$918) - ROW() + ROW($CE$466))</f>
        <v>1941.95</v>
      </c>
      <c r="CK705">
        <f t="shared" si="153"/>
        <v>-0.45110854799435879</v>
      </c>
      <c r="CL705">
        <f t="shared" si="142"/>
        <v>4</v>
      </c>
      <c r="CM705">
        <f t="shared" si="159"/>
        <v>-3.98981534126023</v>
      </c>
      <c r="CN705" t="str">
        <f t="shared" si="143"/>
        <v/>
      </c>
      <c r="CO705" t="str">
        <f t="shared" si="148"/>
        <v/>
      </c>
      <c r="CP705">
        <v>-0.72606416975585053</v>
      </c>
      <c r="CQ705">
        <v>-3.9288453450110139</v>
      </c>
      <c r="CR705" s="200" t="s">
        <v>4485</v>
      </c>
      <c r="CS705" s="212">
        <v>45093</v>
      </c>
      <c r="CT705" s="49">
        <v>45106</v>
      </c>
      <c r="CU705" s="53">
        <v>497.95</v>
      </c>
      <c r="CW705" s="81" cm="1">
        <f t="array" ref="CW705">INDEX($AW$466:$AW$918, ROWS($AW$466:$AW$918) - ROW() + ROW($AW$466))</f>
        <v>45134</v>
      </c>
      <c r="CX705" s="3" cm="1">
        <f t="array" ref="CX705">INDEX($AX$466:$AX$918, ROWS($AX$466:$AX$918) - ROW() + ROW($AX$466))</f>
        <v>45134</v>
      </c>
      <c r="CY705" s="78" cm="1">
        <f t="array" ref="CY705">INDEX($CU$466:$CU$918, ROWS($CU$466:$CU$918) - ROW() + ROW($CU$466))</f>
        <v>511.15</v>
      </c>
      <c r="DA705">
        <f t="shared" si="149"/>
        <v>4.7009422367881992</v>
      </c>
      <c r="DB705">
        <f t="shared" si="144"/>
        <v>4</v>
      </c>
      <c r="DC705">
        <f t="shared" si="160"/>
        <v>1.2779869229245073</v>
      </c>
      <c r="DD705" t="str">
        <f t="shared" si="162"/>
        <v/>
      </c>
      <c r="DE705" t="str">
        <f t="shared" si="163"/>
        <v/>
      </c>
      <c r="DF705">
        <v>4.7472572541782085</v>
      </c>
      <c r="DG705">
        <v>1.1685482273717636</v>
      </c>
      <c r="DH705" s="200" t="s">
        <v>4485</v>
      </c>
      <c r="DI705" s="212">
        <v>45093</v>
      </c>
      <c r="DJ705" s="49">
        <v>45106</v>
      </c>
      <c r="DK705" s="53">
        <v>378</v>
      </c>
      <c r="DM705" s="81" cm="1">
        <f t="array" ref="DM705">INDEX($AW$466:$AW$918, ROWS($AW$466:$AW$918) - ROW() + ROW($AW$466))</f>
        <v>45134</v>
      </c>
      <c r="DN705" s="3" cm="1">
        <f t="array" ref="DN705">INDEX($AX$466:$AX$918, ROWS($AX$466:$AX$918) - ROW() + ROW($AX$466))</f>
        <v>45134</v>
      </c>
      <c r="DO705" s="78" cm="1">
        <f t="array" ref="DO705">INDEX($DK$466:$DK$918, ROWS($DK$466:$DK$918) - ROW() + ROW($DK$466))</f>
        <v>378.4</v>
      </c>
      <c r="DQ705">
        <f t="shared" si="150"/>
        <v>-2.2095878020416104</v>
      </c>
      <c r="DR705">
        <f t="shared" si="145"/>
        <v>4</v>
      </c>
      <c r="DS705">
        <f t="shared" si="161"/>
        <v>-2.4490848156741429</v>
      </c>
      <c r="DT705" t="str">
        <f t="shared" si="151"/>
        <v/>
      </c>
      <c r="DU705" t="str">
        <f t="shared" si="152"/>
        <v/>
      </c>
      <c r="DV705">
        <v>1.2405110164784172</v>
      </c>
      <c r="DW705">
        <v>6.4434494841346908</v>
      </c>
      <c r="DX705" s="200" t="s">
        <v>4485</v>
      </c>
    </row>
    <row r="706" spans="1:128" ht="15.75" thickBot="1" x14ac:dyDescent="0.3">
      <c r="A706" s="42">
        <v>45092</v>
      </c>
      <c r="B706" s="35">
        <v>45106</v>
      </c>
      <c r="C706" s="36">
        <v>124.2</v>
      </c>
      <c r="E706" s="81" cm="1">
        <f t="array" ref="E706">INDEX($A$466:$A$918, ROWS($A$466:$A$918) - ROW() + ROW($A$466))</f>
        <v>45139</v>
      </c>
      <c r="F706" s="44" cm="1">
        <f t="array" ref="F706">INDEX($B$466:$B$918, ROWS($B$466:$B$918) - ROW() + ROW($B$466))</f>
        <v>45169</v>
      </c>
      <c r="G706" s="45" cm="1">
        <f t="array" ref="G706">INDEX($C$466:$C$918, ROWS($C$466:$C$918) - ROW() + ROW($C$466))</f>
        <v>134.69999999999999</v>
      </c>
      <c r="I706">
        <f t="shared" si="128"/>
        <v>0.37257824143070051</v>
      </c>
      <c r="J706">
        <f t="shared" si="124"/>
        <v>2</v>
      </c>
      <c r="K706" t="str">
        <f t="shared" si="154"/>
        <v/>
      </c>
      <c r="L706">
        <f t="shared" si="129"/>
        <v>45169</v>
      </c>
      <c r="M706">
        <f t="shared" si="130"/>
        <v>-8.5003711952486896</v>
      </c>
      <c r="N706">
        <v>1.0885885885886015</v>
      </c>
      <c r="O706" t="s">
        <v>4485</v>
      </c>
      <c r="P706" s="200">
        <v>-8.354994430003714</v>
      </c>
      <c r="Q706" s="35">
        <v>45092</v>
      </c>
      <c r="R706" s="35">
        <v>45106</v>
      </c>
      <c r="S706" s="37">
        <v>38527.1</v>
      </c>
      <c r="U706" s="81" cm="1">
        <f t="array" ref="U706">INDEX($Q$466:$Q$918, ROWS($Q$466:$Q$918) - ROW() + ROW($Q$466))</f>
        <v>45139</v>
      </c>
      <c r="V706" s="3" cm="1">
        <f t="array" ref="V706">INDEX($R$466:$R$918, ROWS($R$466:$R$918) - ROW() + ROW($R$466))</f>
        <v>45169</v>
      </c>
      <c r="W706" s="78" cm="1">
        <f t="array" ref="W706">INDEX($S$466:$S$918, ROWS($S$466:$S$918) - ROW() + ROW($S$466))</f>
        <v>38996.6</v>
      </c>
      <c r="Y706">
        <f t="shared" si="131"/>
        <v>4.5130806844327509</v>
      </c>
      <c r="Z706">
        <f t="shared" si="125"/>
        <v>2</v>
      </c>
      <c r="AA706" t="str">
        <f t="shared" si="155"/>
        <v/>
      </c>
      <c r="AB706">
        <f t="shared" si="132"/>
        <v>45169</v>
      </c>
      <c r="AC706">
        <f t="shared" si="133"/>
        <v>3.0016719406307235</v>
      </c>
      <c r="AD706">
        <v>2.3713763108367796</v>
      </c>
      <c r="AE706" t="s">
        <v>4485</v>
      </c>
      <c r="AF706" s="200">
        <v>3.7508833625526483</v>
      </c>
      <c r="AG706" s="35">
        <v>45092</v>
      </c>
      <c r="AH706" s="35">
        <v>45106</v>
      </c>
      <c r="AI706" s="36">
        <v>187</v>
      </c>
      <c r="AK706" s="81" cm="1">
        <f t="array" ref="AK706">INDEX($AG$466:$AG$918, ROWS($AG$466:$AG$918) - ROW() + ROW($AG$466))</f>
        <v>45139</v>
      </c>
      <c r="AL706" s="3" cm="1">
        <f t="array" ref="AL706">INDEX($AH$466:$AH$918, ROWS($AH$466:$AH$918) - ROW() + ROW($AH$466))</f>
        <v>45169</v>
      </c>
      <c r="AM706" s="78" cm="1">
        <f t="array" ref="AM706">INDEX($AI$466:$AI$918, ROWS($AI$466:$AI$918) - ROW() + ROW($AI$466))</f>
        <v>223</v>
      </c>
      <c r="AO706">
        <f t="shared" si="134"/>
        <v>10.697443534375783</v>
      </c>
      <c r="AP706">
        <f t="shared" si="126"/>
        <v>2</v>
      </c>
      <c r="AQ706" t="str">
        <f t="shared" si="156"/>
        <v/>
      </c>
      <c r="AR706">
        <f t="shared" si="135"/>
        <v>45169</v>
      </c>
      <c r="AS706">
        <f t="shared" si="136"/>
        <v>-1.5695067264574036</v>
      </c>
      <c r="AT706">
        <v>-1.3708343181281046</v>
      </c>
      <c r="AU706" t="s">
        <v>4485</v>
      </c>
      <c r="AV706" s="200">
        <v>-2.2046489336208897</v>
      </c>
      <c r="AW706" s="35">
        <v>45092</v>
      </c>
      <c r="AX706" s="35">
        <v>45106</v>
      </c>
      <c r="AY706" s="36">
        <v>122.1</v>
      </c>
      <c r="BA706" s="81" cm="1">
        <f t="array" ref="BA706">INDEX($AW$466:$AW$918, ROWS($AW$466:$AW$918) - ROW() + ROW($AW$466))</f>
        <v>45139</v>
      </c>
      <c r="BB706" s="3" cm="1">
        <f t="array" ref="BB706">INDEX($AX$466:$AX$918, ROWS($AX$466:$AX$918) - ROW() + ROW($AX$466))</f>
        <v>45169</v>
      </c>
      <c r="BC706" s="78" cm="1">
        <f t="array" ref="BC706">INDEX($AY$466:$AY$918, ROWS($AY$466:$AY$918) - ROW() + ROW($AY$466))</f>
        <v>130.75</v>
      </c>
      <c r="BE706">
        <f t="shared" si="137"/>
        <v>2.9527559055118111</v>
      </c>
      <c r="BF706">
        <f t="shared" si="127"/>
        <v>2</v>
      </c>
      <c r="BG706" t="str">
        <f t="shared" si="157"/>
        <v/>
      </c>
      <c r="BH706">
        <f t="shared" si="138"/>
        <v>45169</v>
      </c>
      <c r="BI706">
        <f t="shared" si="139"/>
        <v>1.9502868068833834</v>
      </c>
      <c r="BJ706">
        <v>-1.3274770574667494</v>
      </c>
      <c r="BK706" t="s">
        <v>4485</v>
      </c>
      <c r="BL706" s="200">
        <v>17.981747196180329</v>
      </c>
      <c r="BM706" s="212">
        <v>45092</v>
      </c>
      <c r="BN706" s="49">
        <v>45106</v>
      </c>
      <c r="BO706" s="50">
        <v>1239.75</v>
      </c>
      <c r="BQ706" s="81" cm="1">
        <f t="array" ref="BQ706">INDEX($AW$466:$AW$918, ROWS($AW$466:$AW$918) - ROW() + ROW($AW$466))</f>
        <v>45139</v>
      </c>
      <c r="BR706" s="3" cm="1">
        <f t="array" ref="BR706">INDEX($AX$466:$AX$918, ROWS($AX$466:$AX$918) - ROW() + ROW($AX$466))</f>
        <v>45169</v>
      </c>
      <c r="BS706" s="78" cm="1">
        <f t="array" ref="BS706">INDEX($BO$466:$BO$918, ROWS($BO$466:$BO$918) - ROW() + ROW($BO$466))</f>
        <v>1286.6500000000001</v>
      </c>
      <c r="BU706">
        <f t="shared" si="146"/>
        <v>-0.88969342166075749</v>
      </c>
      <c r="BV706">
        <f t="shared" si="140"/>
        <v>2</v>
      </c>
      <c r="BW706" t="str">
        <f t="shared" si="158"/>
        <v/>
      </c>
      <c r="BX706">
        <f t="shared" si="141"/>
        <v>45169</v>
      </c>
      <c r="BY706">
        <f t="shared" si="147"/>
        <v>0.64508607624451653</v>
      </c>
      <c r="BZ706">
        <v>4.4221174219123816</v>
      </c>
      <c r="CA706" t="s">
        <v>4485</v>
      </c>
      <c r="CB706" s="200">
        <v>1.4072522581489721</v>
      </c>
      <c r="CC706" s="212">
        <v>45093</v>
      </c>
      <c r="CD706" s="49">
        <v>45106</v>
      </c>
      <c r="CE706" s="50">
        <v>2255.5500000000002</v>
      </c>
      <c r="CG706" s="81" cm="1">
        <f t="array" ref="CG706">INDEX($AW$466:$AW$918, ROWS($AW$466:$AW$918) - ROW() + ROW($AW$466))</f>
        <v>45139</v>
      </c>
      <c r="CH706" s="3" cm="1">
        <f t="array" ref="CH706">INDEX($AX$466:$AX$918, ROWS($AX$466:$AX$918) - ROW() + ROW($AX$466))</f>
        <v>45169</v>
      </c>
      <c r="CI706" s="78" cm="1">
        <f t="array" ref="CI706">INDEX($CE$466:$CE$918, ROWS($CE$466:$CE$918) - ROW() + ROW($CE$466))</f>
        <v>1999</v>
      </c>
      <c r="CK706">
        <f t="shared" si="153"/>
        <v>2.937768737609102</v>
      </c>
      <c r="CL706">
        <f t="shared" si="142"/>
        <v>2</v>
      </c>
      <c r="CM706" t="str">
        <f t="shared" si="159"/>
        <v/>
      </c>
      <c r="CN706">
        <f t="shared" si="143"/>
        <v>45169</v>
      </c>
      <c r="CO706">
        <f t="shared" si="148"/>
        <v>3.9769884942471245</v>
      </c>
      <c r="CP706">
        <v>1.6890162759750231</v>
      </c>
      <c r="CQ706" t="s">
        <v>4485</v>
      </c>
      <c r="CR706" s="200">
        <v>4.9451379102073867</v>
      </c>
      <c r="CS706" s="212">
        <v>45092</v>
      </c>
      <c r="CT706" s="49">
        <v>45106</v>
      </c>
      <c r="CU706" s="53">
        <v>490.65</v>
      </c>
      <c r="CW706" s="81" cm="1">
        <f t="array" ref="CW706">INDEX($AW$466:$AW$918, ROWS($AW$466:$AW$918) - ROW() + ROW($AW$466))</f>
        <v>45139</v>
      </c>
      <c r="CX706" s="3" cm="1">
        <f t="array" ref="CX706">INDEX($AX$466:$AX$918, ROWS($AX$466:$AX$918) - ROW() + ROW($AX$466))</f>
        <v>45169</v>
      </c>
      <c r="CY706" s="78" cm="1">
        <f t="array" ref="CY706">INDEX($CU$466:$CU$918, ROWS($CU$466:$CU$918) - ROW() + ROW($CU$466))</f>
        <v>504.15</v>
      </c>
      <c r="DA706">
        <f t="shared" si="149"/>
        <v>-1.369461019270273</v>
      </c>
      <c r="DB706">
        <f t="shared" si="144"/>
        <v>2</v>
      </c>
      <c r="DC706" t="str">
        <f t="shared" si="160"/>
        <v/>
      </c>
      <c r="DD706">
        <f t="shared" si="162"/>
        <v>45169</v>
      </c>
      <c r="DE706">
        <f t="shared" si="163"/>
        <v>-0.14876524843796535</v>
      </c>
      <c r="DF706">
        <v>-3.6722891566265083</v>
      </c>
      <c r="DG706" t="s">
        <v>4485</v>
      </c>
      <c r="DH706" s="200">
        <v>0.88052831699019229</v>
      </c>
      <c r="DI706" s="212">
        <v>45092</v>
      </c>
      <c r="DJ706" s="49">
        <v>45106</v>
      </c>
      <c r="DK706" s="53">
        <v>379.45</v>
      </c>
      <c r="DM706" s="81" cm="1">
        <f t="array" ref="DM706">INDEX($AW$466:$AW$918, ROWS($AW$466:$AW$918) - ROW() + ROW($AW$466))</f>
        <v>45139</v>
      </c>
      <c r="DN706" s="3" cm="1">
        <f t="array" ref="DN706">INDEX($AX$466:$AX$918, ROWS($AX$466:$AX$918) - ROW() + ROW($AX$466))</f>
        <v>45169</v>
      </c>
      <c r="DO706" s="78" cm="1">
        <f t="array" ref="DO706">INDEX($DK$466:$DK$918, ROWS($DK$466:$DK$918) - ROW() + ROW($DK$466))</f>
        <v>376.6</v>
      </c>
      <c r="DQ706">
        <f t="shared" si="150"/>
        <v>-0.47568710359406841</v>
      </c>
      <c r="DR706">
        <f t="shared" si="145"/>
        <v>2</v>
      </c>
      <c r="DS706" t="str">
        <f t="shared" si="161"/>
        <v/>
      </c>
      <c r="DT706">
        <f t="shared" si="151"/>
        <v>45169</v>
      </c>
      <c r="DU706">
        <f t="shared" si="152"/>
        <v>-9.5990440785979949</v>
      </c>
      <c r="DV706">
        <v>-0.4715270221255029</v>
      </c>
      <c r="DW706" t="s">
        <v>4485</v>
      </c>
      <c r="DX706" s="200">
        <v>-0.4737609329445891</v>
      </c>
    </row>
    <row r="707" spans="1:128" ht="15.75" thickBot="1" x14ac:dyDescent="0.3">
      <c r="A707" s="42">
        <v>45091</v>
      </c>
      <c r="B707" s="35">
        <v>45106</v>
      </c>
      <c r="C707" s="36">
        <v>125.25</v>
      </c>
      <c r="E707" s="81" cm="1">
        <f t="array" ref="E707">INDEX($A$466:$A$918, ROWS($A$466:$A$918) - ROW() + ROW($A$466))</f>
        <v>45140</v>
      </c>
      <c r="F707" s="44" cm="1">
        <f t="array" ref="F707">INDEX($B$466:$B$918, ROWS($B$466:$B$918) - ROW() + ROW($B$466))</f>
        <v>45169</v>
      </c>
      <c r="G707" s="45" cm="1">
        <f t="array" ref="G707">INDEX($C$466:$C$918, ROWS($C$466:$C$918) - ROW() + ROW($C$466))</f>
        <v>130.75</v>
      </c>
      <c r="I707">
        <f t="shared" si="128"/>
        <v>-2.9324424647364431</v>
      </c>
      <c r="J707">
        <f t="shared" si="124"/>
        <v>3</v>
      </c>
      <c r="K707" t="str">
        <f t="shared" si="154"/>
        <v/>
      </c>
      <c r="L707" t="str">
        <f t="shared" si="129"/>
        <v/>
      </c>
      <c r="M707" t="str">
        <f t="shared" si="130"/>
        <v/>
      </c>
      <c r="N707">
        <v>-2.7478648347567893</v>
      </c>
      <c r="O707" t="s">
        <v>4485</v>
      </c>
      <c r="P707" s="200" t="s">
        <v>4485</v>
      </c>
      <c r="Q707" s="35">
        <v>45091</v>
      </c>
      <c r="R707" s="35">
        <v>45106</v>
      </c>
      <c r="S707" s="37">
        <v>38627.75</v>
      </c>
      <c r="U707" s="81" cm="1">
        <f t="array" ref="U707">INDEX($Q$466:$Q$918, ROWS($Q$466:$Q$918) - ROW() + ROW($Q$466))</f>
        <v>45140</v>
      </c>
      <c r="V707" s="3" cm="1">
        <f t="array" ref="V707">INDEX($R$466:$R$918, ROWS($R$466:$R$918) - ROW() + ROW($R$466))</f>
        <v>45169</v>
      </c>
      <c r="W707" s="78" cm="1">
        <f t="array" ref="W707">INDEX($S$466:$S$918, ROWS($S$466:$S$918) - ROW() + ROW($S$466))</f>
        <v>38939.1</v>
      </c>
      <c r="Y707">
        <f t="shared" si="131"/>
        <v>-0.14744875194247703</v>
      </c>
      <c r="Z707">
        <f t="shared" si="125"/>
        <v>3</v>
      </c>
      <c r="AA707" t="str">
        <f t="shared" si="155"/>
        <v/>
      </c>
      <c r="AB707" t="str">
        <f t="shared" si="132"/>
        <v/>
      </c>
      <c r="AC707" t="str">
        <f t="shared" si="133"/>
        <v/>
      </c>
      <c r="AD707">
        <v>3.2556835578932998E-2</v>
      </c>
      <c r="AE707" t="s">
        <v>4485</v>
      </c>
      <c r="AF707" s="200" t="s">
        <v>4485</v>
      </c>
      <c r="AG707" s="35">
        <v>45091</v>
      </c>
      <c r="AH707" s="35">
        <v>45106</v>
      </c>
      <c r="AI707" s="36">
        <v>187.75</v>
      </c>
      <c r="AK707" s="81" cm="1">
        <f t="array" ref="AK707">INDEX($AG$466:$AG$918, ROWS($AG$466:$AG$918) - ROW() + ROW($AG$466))</f>
        <v>45140</v>
      </c>
      <c r="AL707" s="3" cm="1">
        <f t="array" ref="AL707">INDEX($AH$466:$AH$918, ROWS($AH$466:$AH$918) - ROW() + ROW($AH$466))</f>
        <v>45169</v>
      </c>
      <c r="AM707" s="78" cm="1">
        <f t="array" ref="AM707">INDEX($AI$466:$AI$918, ROWS($AI$466:$AI$918) - ROW() + ROW($AI$466))</f>
        <v>217.85</v>
      </c>
      <c r="AO707">
        <f t="shared" si="134"/>
        <v>-2.3094170403587468</v>
      </c>
      <c r="AP707">
        <f t="shared" si="126"/>
        <v>3</v>
      </c>
      <c r="AQ707" t="str">
        <f t="shared" si="156"/>
        <v/>
      </c>
      <c r="AR707" t="str">
        <f t="shared" si="135"/>
        <v/>
      </c>
      <c r="AS707" t="str">
        <f t="shared" si="136"/>
        <v/>
      </c>
      <c r="AT707">
        <v>-1.1023244668104535</v>
      </c>
      <c r="AU707" t="s">
        <v>4485</v>
      </c>
      <c r="AV707" s="200" t="s">
        <v>4485</v>
      </c>
      <c r="AW707" s="35">
        <v>45091</v>
      </c>
      <c r="AX707" s="35">
        <v>45106</v>
      </c>
      <c r="AY707" s="36">
        <v>121.75</v>
      </c>
      <c r="BA707" s="81" cm="1">
        <f t="array" ref="BA707">INDEX($AW$466:$AW$918, ROWS($AW$466:$AW$918) - ROW() + ROW($AW$466))</f>
        <v>45140</v>
      </c>
      <c r="BB707" s="3" cm="1">
        <f t="array" ref="BB707">INDEX($AX$466:$AX$918, ROWS($AX$466:$AX$918) - ROW() + ROW($AX$466))</f>
        <v>45169</v>
      </c>
      <c r="BC707" s="78" cm="1">
        <f t="array" ref="BC707">INDEX($AY$466:$AY$918, ROWS($AY$466:$AY$918) - ROW() + ROW($AY$466))</f>
        <v>125.45</v>
      </c>
      <c r="BE707">
        <f t="shared" si="137"/>
        <v>-4.0535372848948352</v>
      </c>
      <c r="BF707">
        <f t="shared" si="127"/>
        <v>3</v>
      </c>
      <c r="BG707" t="str">
        <f t="shared" si="157"/>
        <v/>
      </c>
      <c r="BH707" t="str">
        <f t="shared" si="138"/>
        <v/>
      </c>
      <c r="BI707" t="str">
        <f t="shared" si="139"/>
        <v/>
      </c>
      <c r="BJ707">
        <v>-0.81814338646706508</v>
      </c>
      <c r="BK707" t="s">
        <v>4485</v>
      </c>
      <c r="BL707" s="200" t="s">
        <v>4485</v>
      </c>
      <c r="BM707" s="212">
        <v>45091</v>
      </c>
      <c r="BN707" s="49">
        <v>45106</v>
      </c>
      <c r="BO707" s="50">
        <v>1240.8499999999999</v>
      </c>
      <c r="BQ707" s="81" cm="1">
        <f t="array" ref="BQ707">INDEX($AW$466:$AW$918, ROWS($AW$466:$AW$918) - ROW() + ROW($AW$466))</f>
        <v>45140</v>
      </c>
      <c r="BR707" s="3" cm="1">
        <f t="array" ref="BR707">INDEX($AX$466:$AX$918, ROWS($AX$466:$AX$918) - ROW() + ROW($AX$466))</f>
        <v>45169</v>
      </c>
      <c r="BS707" s="78" cm="1">
        <f t="array" ref="BS707">INDEX($BO$466:$BO$918, ROWS($BO$466:$BO$918) - ROW() + ROW($BO$466))</f>
        <v>1269.6500000000001</v>
      </c>
      <c r="BU707">
        <f t="shared" si="146"/>
        <v>-1.3212606380911669</v>
      </c>
      <c r="BV707">
        <f t="shared" si="140"/>
        <v>3</v>
      </c>
      <c r="BW707" t="str">
        <f t="shared" si="158"/>
        <v/>
      </c>
      <c r="BX707" t="str">
        <f t="shared" si="141"/>
        <v/>
      </c>
      <c r="BY707" t="str">
        <f t="shared" si="147"/>
        <v/>
      </c>
      <c r="BZ707">
        <v>-2.2254221756774446</v>
      </c>
      <c r="CA707" t="s">
        <v>4485</v>
      </c>
      <c r="CB707" s="200" t="s">
        <v>4485</v>
      </c>
      <c r="CC707" s="212">
        <v>45092</v>
      </c>
      <c r="CD707" s="49">
        <v>45106</v>
      </c>
      <c r="CE707" s="50">
        <v>2252</v>
      </c>
      <c r="CG707" s="81" cm="1">
        <f t="array" ref="CG707">INDEX($AW$466:$AW$918, ROWS($AW$466:$AW$918) - ROW() + ROW($AW$466))</f>
        <v>45140</v>
      </c>
      <c r="CH707" s="3" cm="1">
        <f t="array" ref="CH707">INDEX($AX$466:$AX$918, ROWS($AX$466:$AX$918) - ROW() + ROW($AX$466))</f>
        <v>45169</v>
      </c>
      <c r="CI707" s="78" cm="1">
        <f t="array" ref="CI707">INDEX($CE$466:$CE$918, ROWS($CE$466:$CE$918) - ROW() + ROW($CE$466))</f>
        <v>1994.4</v>
      </c>
      <c r="CK707">
        <f t="shared" si="153"/>
        <v>-0.23011505752875985</v>
      </c>
      <c r="CL707">
        <f t="shared" si="142"/>
        <v>3</v>
      </c>
      <c r="CM707" t="str">
        <f t="shared" si="159"/>
        <v/>
      </c>
      <c r="CN707" t="str">
        <f t="shared" si="143"/>
        <v/>
      </c>
      <c r="CO707" t="str">
        <f t="shared" si="148"/>
        <v/>
      </c>
      <c r="CP707">
        <v>-0.15602979665793784</v>
      </c>
      <c r="CQ707" t="s">
        <v>4485</v>
      </c>
      <c r="CR707" s="200" t="s">
        <v>4485</v>
      </c>
      <c r="CS707" s="212">
        <v>45091</v>
      </c>
      <c r="CT707" s="49">
        <v>45106</v>
      </c>
      <c r="CU707" s="53">
        <v>504.65</v>
      </c>
      <c r="CW707" s="81" cm="1">
        <f t="array" ref="CW707">INDEX($AW$466:$AW$918, ROWS($AW$466:$AW$918) - ROW() + ROW($AW$466))</f>
        <v>45140</v>
      </c>
      <c r="CX707" s="3" cm="1">
        <f t="array" ref="CX707">INDEX($AX$466:$AX$918, ROWS($AX$466:$AX$918) - ROW() + ROW($AX$466))</f>
        <v>45169</v>
      </c>
      <c r="CY707" s="78" cm="1">
        <f t="array" ref="CY707">INDEX($CU$466:$CU$918, ROWS($CU$466:$CU$918) - ROW() + ROW($CU$466))</f>
        <v>496.8</v>
      </c>
      <c r="DA707">
        <f t="shared" si="149"/>
        <v>-1.4578994346920493</v>
      </c>
      <c r="DB707">
        <f t="shared" si="144"/>
        <v>3</v>
      </c>
      <c r="DC707" t="str">
        <f t="shared" si="160"/>
        <v/>
      </c>
      <c r="DD707" t="str">
        <f t="shared" si="162"/>
        <v/>
      </c>
      <c r="DE707" t="str">
        <f t="shared" si="163"/>
        <v/>
      </c>
      <c r="DF707">
        <v>-1.2207324394636714</v>
      </c>
      <c r="DG707" t="s">
        <v>4485</v>
      </c>
      <c r="DH707" s="200" t="s">
        <v>4485</v>
      </c>
      <c r="DI707" s="212">
        <v>45091</v>
      </c>
      <c r="DJ707" s="49">
        <v>45106</v>
      </c>
      <c r="DK707" s="53">
        <v>375.1</v>
      </c>
      <c r="DM707" s="81" cm="1">
        <f t="array" ref="DM707">INDEX($AW$466:$AW$918, ROWS($AW$466:$AW$918) - ROW() + ROW($AW$466))</f>
        <v>45140</v>
      </c>
      <c r="DN707" s="3" cm="1">
        <f t="array" ref="DN707">INDEX($AX$466:$AX$918, ROWS($AX$466:$AX$918) - ROW() + ROW($AX$466))</f>
        <v>45169</v>
      </c>
      <c r="DO707" s="78" cm="1">
        <f t="array" ref="DO707">INDEX($DK$466:$DK$918, ROWS($DK$466:$DK$918) - ROW() + ROW($DK$466))</f>
        <v>368.1</v>
      </c>
      <c r="DQ707">
        <f t="shared" si="150"/>
        <v>-2.2570366436537439</v>
      </c>
      <c r="DR707">
        <f t="shared" si="145"/>
        <v>3</v>
      </c>
      <c r="DS707" t="str">
        <f t="shared" si="161"/>
        <v/>
      </c>
      <c r="DT707" t="str">
        <f t="shared" si="151"/>
        <v/>
      </c>
      <c r="DU707" t="str">
        <f t="shared" si="152"/>
        <v/>
      </c>
      <c r="DV707">
        <v>-1.3848396501457563</v>
      </c>
      <c r="DW707" t="s">
        <v>4485</v>
      </c>
      <c r="DX707" s="200" t="s">
        <v>4485</v>
      </c>
    </row>
    <row r="708" spans="1:128" ht="15.75" thickBot="1" x14ac:dyDescent="0.3">
      <c r="A708" s="42">
        <v>45090</v>
      </c>
      <c r="B708" s="35">
        <v>45106</v>
      </c>
      <c r="C708" s="36">
        <v>124.95</v>
      </c>
      <c r="E708" s="81" cm="1">
        <f t="array" ref="E708">INDEX($A$466:$A$918, ROWS($A$466:$A$918) - ROW() + ROW($A$466))</f>
        <v>45141</v>
      </c>
      <c r="F708" s="44" cm="1">
        <f t="array" ref="F708">INDEX($B$466:$B$918, ROWS($B$466:$B$918) - ROW() + ROW($B$466))</f>
        <v>45169</v>
      </c>
      <c r="G708" s="45" cm="1">
        <f t="array" ref="G708">INDEX($C$466:$C$918, ROWS($C$466:$C$918) - ROW() + ROW($C$466))</f>
        <v>130.9</v>
      </c>
      <c r="I708">
        <f t="shared" si="128"/>
        <v>0.11472275334608464</v>
      </c>
      <c r="J708">
        <f t="shared" si="124"/>
        <v>4</v>
      </c>
      <c r="K708">
        <f t="shared" si="154"/>
        <v>0.76982294072363344</v>
      </c>
      <c r="L708" t="str">
        <f t="shared" si="129"/>
        <v/>
      </c>
      <c r="M708" t="str">
        <f t="shared" si="130"/>
        <v/>
      </c>
      <c r="N708">
        <v>-3.8182512409303516E-2</v>
      </c>
      <c r="O708">
        <v>-2.4590163934426106</v>
      </c>
      <c r="P708" s="200" t="s">
        <v>4485</v>
      </c>
      <c r="Q708" s="35">
        <v>45090</v>
      </c>
      <c r="R708" s="35">
        <v>45106</v>
      </c>
      <c r="S708" s="37">
        <v>38589.15</v>
      </c>
      <c r="U708" s="81" cm="1">
        <f t="array" ref="U708">INDEX($Q$466:$Q$918, ROWS($Q$466:$Q$918) - ROW() + ROW($Q$466))</f>
        <v>45141</v>
      </c>
      <c r="V708" s="3" cm="1">
        <f t="array" ref="V708">INDEX($R$466:$R$918, ROWS($R$466:$R$918) - ROW() + ROW($R$466))</f>
        <v>45169</v>
      </c>
      <c r="W708" s="78" cm="1">
        <f t="array" ref="W708">INDEX($S$466:$S$918, ROWS($S$466:$S$918) - ROW() + ROW($S$466))</f>
        <v>38996.6</v>
      </c>
      <c r="Y708">
        <f t="shared" si="131"/>
        <v>0.14766648433065993</v>
      </c>
      <c r="Z708">
        <f t="shared" si="125"/>
        <v>4</v>
      </c>
      <c r="AA708">
        <f t="shared" si="155"/>
        <v>4.6873133416821915</v>
      </c>
      <c r="AB708" t="str">
        <f t="shared" si="132"/>
        <v/>
      </c>
      <c r="AC708" t="str">
        <f t="shared" si="133"/>
        <v/>
      </c>
      <c r="AD708">
        <v>0.15549870008768651</v>
      </c>
      <c r="AE708">
        <v>4.1035334043030227</v>
      </c>
      <c r="AF708" s="200" t="s">
        <v>4485</v>
      </c>
      <c r="AG708" s="35">
        <v>45090</v>
      </c>
      <c r="AH708" s="35">
        <v>45106</v>
      </c>
      <c r="AI708" s="36">
        <v>185.95</v>
      </c>
      <c r="AK708" s="81" cm="1">
        <f t="array" ref="AK708">INDEX($AG$466:$AG$918, ROWS($AG$466:$AG$918) - ROW() + ROW($AG$466))</f>
        <v>45141</v>
      </c>
      <c r="AL708" s="3" cm="1">
        <f t="array" ref="AL708">INDEX($AH$466:$AH$918, ROWS($AH$466:$AH$918) - ROW() + ROW($AH$466))</f>
        <v>45169</v>
      </c>
      <c r="AM708" s="78" cm="1">
        <f t="array" ref="AM708">INDEX($AI$466:$AI$918, ROWS($AI$466:$AI$918) - ROW() + ROW($AI$466))</f>
        <v>218.8</v>
      </c>
      <c r="AO708">
        <f t="shared" si="134"/>
        <v>0.43607987147120358</v>
      </c>
      <c r="AP708">
        <f t="shared" si="126"/>
        <v>4</v>
      </c>
      <c r="AQ708">
        <f t="shared" si="156"/>
        <v>9.2088844522086433</v>
      </c>
      <c r="AR708" t="str">
        <f t="shared" si="135"/>
        <v/>
      </c>
      <c r="AS708" t="str">
        <f t="shared" si="136"/>
        <v/>
      </c>
      <c r="AT708">
        <v>3.3196026169130097</v>
      </c>
      <c r="AU708">
        <v>0.85146641438031356</v>
      </c>
      <c r="AV708" s="200" t="s">
        <v>4485</v>
      </c>
      <c r="AW708" s="35">
        <v>45090</v>
      </c>
      <c r="AX708" s="35">
        <v>45106</v>
      </c>
      <c r="AY708" s="36">
        <v>122.4</v>
      </c>
      <c r="BA708" s="81" cm="1">
        <f t="array" ref="BA708">INDEX($AW$466:$AW$918, ROWS($AW$466:$AW$918) - ROW() + ROW($AW$466))</f>
        <v>45141</v>
      </c>
      <c r="BB708" s="3" cm="1">
        <f t="array" ref="BB708">INDEX($AX$466:$AX$918, ROWS($AX$466:$AX$918) - ROW() + ROW($AX$466))</f>
        <v>45169</v>
      </c>
      <c r="BC708" s="78" cm="1">
        <f t="array" ref="BC708">INDEX($AY$466:$AY$918, ROWS($AY$466:$AY$918) - ROW() + ROW($AY$466))</f>
        <v>125.15</v>
      </c>
      <c r="BE708">
        <f t="shared" si="137"/>
        <v>-0.23913909924272392</v>
      </c>
      <c r="BF708">
        <f t="shared" si="127"/>
        <v>4</v>
      </c>
      <c r="BG708">
        <f t="shared" si="157"/>
        <v>-1.4954742227469433</v>
      </c>
      <c r="BH708" t="str">
        <f t="shared" si="138"/>
        <v/>
      </c>
      <c r="BI708" t="str">
        <f t="shared" si="139"/>
        <v/>
      </c>
      <c r="BJ708">
        <v>-0.85497944037709117</v>
      </c>
      <c r="BK708">
        <v>-0.27992131941291948</v>
      </c>
      <c r="BL708" s="200" t="s">
        <v>4485</v>
      </c>
      <c r="BM708" s="212">
        <v>45090</v>
      </c>
      <c r="BN708" s="49">
        <v>45106</v>
      </c>
      <c r="BO708" s="50">
        <v>1242.6500000000001</v>
      </c>
      <c r="BQ708" s="81" cm="1">
        <f t="array" ref="BQ708">INDEX($AW$466:$AW$918, ROWS($AW$466:$AW$918) - ROW() + ROW($AW$466))</f>
        <v>45141</v>
      </c>
      <c r="BR708" s="3" cm="1">
        <f t="array" ref="BR708">INDEX($AX$466:$AX$918, ROWS($AX$466:$AX$918) - ROW() + ROW($AX$466))</f>
        <v>45169</v>
      </c>
      <c r="BS708" s="78" cm="1">
        <f t="array" ref="BS708">INDEX($BO$466:$BO$918, ROWS($BO$466:$BO$918) - ROW() + ROW($BO$466))</f>
        <v>1263.5999999999999</v>
      </c>
      <c r="BU708">
        <f t="shared" si="146"/>
        <v>-0.47650927420944211</v>
      </c>
      <c r="BV708">
        <f t="shared" si="140"/>
        <v>4</v>
      </c>
      <c r="BW708">
        <f t="shared" si="158"/>
        <v>-2.9418542130732148</v>
      </c>
      <c r="BX708" t="str">
        <f t="shared" si="141"/>
        <v/>
      </c>
      <c r="BY708" t="str">
        <f t="shared" si="147"/>
        <v/>
      </c>
      <c r="BZ708">
        <v>-3.4007229883518515</v>
      </c>
      <c r="CA708">
        <v>2.065355778752302</v>
      </c>
      <c r="CB708" s="200" t="s">
        <v>4485</v>
      </c>
      <c r="CC708" s="212">
        <v>45091</v>
      </c>
      <c r="CD708" s="49">
        <v>45106</v>
      </c>
      <c r="CE708" s="50">
        <v>2202.85</v>
      </c>
      <c r="CG708" s="81" cm="1">
        <f t="array" ref="CG708">INDEX($AW$466:$AW$918, ROWS($AW$466:$AW$918) - ROW() + ROW($AW$466))</f>
        <v>45141</v>
      </c>
      <c r="CH708" s="3" cm="1">
        <f t="array" ref="CH708">INDEX($AX$466:$AX$918, ROWS($AX$466:$AX$918) - ROW() + ROW($AX$466))</f>
        <v>45169</v>
      </c>
      <c r="CI708" s="78" cm="1">
        <f t="array" ref="CI708">INDEX($CE$466:$CE$918, ROWS($CE$466:$CE$918) - ROW() + ROW($CE$466))</f>
        <v>1981.4</v>
      </c>
      <c r="CK708">
        <f t="shared" si="153"/>
        <v>-0.65182511030886481</v>
      </c>
      <c r="CL708">
        <f t="shared" si="142"/>
        <v>4</v>
      </c>
      <c r="CM708">
        <f t="shared" si="159"/>
        <v>3.6269972019560233</v>
      </c>
      <c r="CN708" t="str">
        <f t="shared" si="143"/>
        <v/>
      </c>
      <c r="CO708" t="str">
        <f t="shared" si="148"/>
        <v/>
      </c>
      <c r="CP708">
        <v>-0.54695770529818699</v>
      </c>
      <c r="CQ708">
        <v>1.6121140326028152</v>
      </c>
      <c r="CR708" s="200" t="s">
        <v>4485</v>
      </c>
      <c r="CS708" s="212">
        <v>45090</v>
      </c>
      <c r="CT708" s="49">
        <v>45106</v>
      </c>
      <c r="CU708" s="53">
        <v>504.8</v>
      </c>
      <c r="CW708" s="81" cm="1">
        <f t="array" ref="CW708">INDEX($AW$466:$AW$918, ROWS($AW$466:$AW$918) - ROW() + ROW($AW$466))</f>
        <v>45141</v>
      </c>
      <c r="CX708" s="3" cm="1">
        <f t="array" ref="CX708">INDEX($AX$466:$AX$918, ROWS($AX$466:$AX$918) - ROW() + ROW($AX$466))</f>
        <v>45169</v>
      </c>
      <c r="CY708" s="78" cm="1">
        <f t="array" ref="CY708">INDEX($CU$466:$CU$918, ROWS($CU$466:$CU$918) - ROW() + ROW($CU$466))</f>
        <v>492.25</v>
      </c>
      <c r="DA708">
        <f t="shared" si="149"/>
        <v>-0.91586151368760294</v>
      </c>
      <c r="DB708">
        <f t="shared" si="144"/>
        <v>4</v>
      </c>
      <c r="DC708">
        <f t="shared" si="160"/>
        <v>2.2219914858270147</v>
      </c>
      <c r="DD708" t="str">
        <f t="shared" si="162"/>
        <v/>
      </c>
      <c r="DE708" t="str">
        <f t="shared" si="163"/>
        <v/>
      </c>
      <c r="DF708">
        <v>-1.0636142625607778</v>
      </c>
      <c r="DG708">
        <v>-4.3950665622552831</v>
      </c>
      <c r="DH708" s="200" t="s">
        <v>4485</v>
      </c>
      <c r="DI708" s="212">
        <v>45090</v>
      </c>
      <c r="DJ708" s="49">
        <v>45106</v>
      </c>
      <c r="DK708" s="53">
        <v>374.95</v>
      </c>
      <c r="DM708" s="81" cm="1">
        <f t="array" ref="DM708">INDEX($AW$466:$AW$918, ROWS($AW$466:$AW$918) - ROW() + ROW($AW$466))</f>
        <v>45141</v>
      </c>
      <c r="DN708" s="3" cm="1">
        <f t="array" ref="DN708">INDEX($AX$466:$AX$918, ROWS($AX$466:$AX$918) - ROW() + ROW($AX$466))</f>
        <v>45169</v>
      </c>
      <c r="DO708" s="78" cm="1">
        <f t="array" ref="DO708">INDEX($DK$466:$DK$918, ROWS($DK$466:$DK$918) - ROW() + ROW($DK$466))</f>
        <v>366.25</v>
      </c>
      <c r="DQ708">
        <f t="shared" si="150"/>
        <v>-0.50258082042923735</v>
      </c>
      <c r="DR708">
        <f t="shared" si="145"/>
        <v>4</v>
      </c>
      <c r="DS708">
        <f t="shared" si="161"/>
        <v>-5.4228534538411877</v>
      </c>
      <c r="DT708" t="str">
        <f t="shared" si="151"/>
        <v/>
      </c>
      <c r="DU708" t="str">
        <f t="shared" si="152"/>
        <v/>
      </c>
      <c r="DV708">
        <v>-0.49889135254989753</v>
      </c>
      <c r="DW708">
        <v>-1.5179224579370802</v>
      </c>
      <c r="DX708" s="200" t="s">
        <v>4485</v>
      </c>
    </row>
    <row r="709" spans="1:128" ht="15.75" thickBot="1" x14ac:dyDescent="0.3">
      <c r="A709" s="42">
        <v>45089</v>
      </c>
      <c r="B709" s="35">
        <v>45106</v>
      </c>
      <c r="C709" s="36">
        <v>124.8</v>
      </c>
      <c r="E709" s="81" cm="1">
        <f t="array" ref="E709">INDEX($A$466:$A$918, ROWS($A$466:$A$918) - ROW() + ROW($A$466))</f>
        <v>45142</v>
      </c>
      <c r="F709" s="44" cm="1">
        <f t="array" ref="F709">INDEX($B$466:$B$918, ROWS($B$466:$B$918) - ROW() + ROW($B$466))</f>
        <v>45169</v>
      </c>
      <c r="G709" s="45" cm="1">
        <f t="array" ref="G709">INDEX($C$466:$C$918, ROWS($C$466:$C$918) - ROW() + ROW($C$466))</f>
        <v>132.69999999999999</v>
      </c>
      <c r="I709">
        <f t="shared" si="128"/>
        <v>1.3750954927425385</v>
      </c>
      <c r="J709">
        <f t="shared" si="124"/>
        <v>5</v>
      </c>
      <c r="K709" t="str">
        <f t="shared" si="154"/>
        <v/>
      </c>
      <c r="L709" t="str">
        <f t="shared" si="129"/>
        <v/>
      </c>
      <c r="M709" t="str">
        <f t="shared" si="130"/>
        <v/>
      </c>
      <c r="N709">
        <v>1.4132925897631736</v>
      </c>
      <c r="O709" t="s">
        <v>4485</v>
      </c>
      <c r="P709" s="200" t="s">
        <v>4485</v>
      </c>
      <c r="Q709" s="35">
        <v>45089</v>
      </c>
      <c r="R709" s="35">
        <v>45106</v>
      </c>
      <c r="S709" s="37">
        <v>38374.65</v>
      </c>
      <c r="U709" s="81" cm="1">
        <f t="array" ref="U709">INDEX($Q$466:$Q$918, ROWS($Q$466:$Q$918) - ROW() + ROW($Q$466))</f>
        <v>45142</v>
      </c>
      <c r="V709" s="3" cm="1">
        <f t="array" ref="V709">INDEX($R$466:$R$918, ROWS($R$466:$R$918) - ROW() + ROW($R$466))</f>
        <v>45169</v>
      </c>
      <c r="W709" s="78" cm="1">
        <f t="array" ref="W709">INDEX($S$466:$S$918, ROWS($S$466:$S$918) - ROW() + ROW($S$466))</f>
        <v>39128.949999999997</v>
      </c>
      <c r="Y709">
        <f t="shared" si="131"/>
        <v>0.33938856207976736</v>
      </c>
      <c r="Z709">
        <f t="shared" si="125"/>
        <v>5</v>
      </c>
      <c r="AA709" t="str">
        <f t="shared" si="155"/>
        <v/>
      </c>
      <c r="AB709" t="str">
        <f t="shared" si="132"/>
        <v/>
      </c>
      <c r="AC709" t="str">
        <f t="shared" si="133"/>
        <v/>
      </c>
      <c r="AD709">
        <v>0.35061838560802278</v>
      </c>
      <c r="AE709" t="s">
        <v>4485</v>
      </c>
      <c r="AF709" s="200" t="s">
        <v>4485</v>
      </c>
      <c r="AG709" s="35">
        <v>45089</v>
      </c>
      <c r="AH709" s="35">
        <v>45106</v>
      </c>
      <c r="AI709" s="36">
        <v>186.3</v>
      </c>
      <c r="AK709" s="81" cm="1">
        <f t="array" ref="AK709">INDEX($AG$466:$AG$918, ROWS($AG$466:$AG$918) - ROW() + ROW($AG$466))</f>
        <v>45142</v>
      </c>
      <c r="AL709" s="3" cm="1">
        <f t="array" ref="AL709">INDEX($AH$466:$AH$918, ROWS($AH$466:$AH$918) - ROW() + ROW($AH$466))</f>
        <v>45169</v>
      </c>
      <c r="AM709" s="78" cm="1">
        <f t="array" ref="AM709">INDEX($AI$466:$AI$918, ROWS($AI$466:$AI$918) - ROW() + ROW($AI$466))</f>
        <v>216.6</v>
      </c>
      <c r="AO709">
        <f t="shared" si="134"/>
        <v>-1.005484460694706</v>
      </c>
      <c r="AP709">
        <f t="shared" si="126"/>
        <v>5</v>
      </c>
      <c r="AQ709" t="str">
        <f t="shared" si="156"/>
        <v/>
      </c>
      <c r="AR709" t="str">
        <f t="shared" si="135"/>
        <v/>
      </c>
      <c r="AS709" t="str">
        <f t="shared" si="136"/>
        <v/>
      </c>
      <c r="AT709">
        <v>9.380863039400425E-2</v>
      </c>
      <c r="AU709" t="s">
        <v>4485</v>
      </c>
      <c r="AV709" s="200" t="s">
        <v>4485</v>
      </c>
      <c r="AW709" s="35">
        <v>45089</v>
      </c>
      <c r="AX709" s="35">
        <v>45106</v>
      </c>
      <c r="AY709" s="36">
        <v>119.65</v>
      </c>
      <c r="BA709" s="81" cm="1">
        <f t="array" ref="BA709">INDEX($AW$466:$AW$918, ROWS($AW$466:$AW$918) - ROW() + ROW($AW$466))</f>
        <v>45142</v>
      </c>
      <c r="BB709" s="3" cm="1">
        <f t="array" ref="BB709">INDEX($AX$466:$AX$918, ROWS($AX$466:$AX$918) - ROW() + ROW($AX$466))</f>
        <v>45169</v>
      </c>
      <c r="BC709" s="78" cm="1">
        <f t="array" ref="BC709">INDEX($AY$466:$AY$918, ROWS($AY$466:$AY$918) - ROW() + ROW($AY$466))</f>
        <v>127.65</v>
      </c>
      <c r="BE709">
        <f t="shared" si="137"/>
        <v>1.9976028765481422</v>
      </c>
      <c r="BF709">
        <f t="shared" si="127"/>
        <v>5</v>
      </c>
      <c r="BG709" t="str">
        <f t="shared" si="157"/>
        <v/>
      </c>
      <c r="BH709" t="str">
        <f t="shared" si="138"/>
        <v/>
      </c>
      <c r="BI709" t="str">
        <f t="shared" si="139"/>
        <v/>
      </c>
      <c r="BJ709">
        <v>8.0924563133799102E-2</v>
      </c>
      <c r="BK709" t="s">
        <v>4485</v>
      </c>
      <c r="BL709" s="200" t="s">
        <v>4485</v>
      </c>
      <c r="BM709" s="212">
        <v>45089</v>
      </c>
      <c r="BN709" s="49">
        <v>45106</v>
      </c>
      <c r="BO709" s="50">
        <v>1243.5</v>
      </c>
      <c r="BQ709" s="81" cm="1">
        <f t="array" ref="BQ709">INDEX($AW$466:$AW$918, ROWS($AW$466:$AW$918) - ROW() + ROW($AW$466))</f>
        <v>45142</v>
      </c>
      <c r="BR709" s="3" cm="1">
        <f t="array" ref="BR709">INDEX($AX$466:$AX$918, ROWS($AX$466:$AX$918) - ROW() + ROW($AX$466))</f>
        <v>45169</v>
      </c>
      <c r="BS709" s="78" cm="1">
        <f t="array" ref="BS709">INDEX($BO$466:$BO$918, ROWS($BO$466:$BO$918) - ROW() + ROW($BO$466))</f>
        <v>1276.95</v>
      </c>
      <c r="BU709">
        <f t="shared" si="146"/>
        <v>1.0565052231719008</v>
      </c>
      <c r="BV709">
        <f t="shared" si="140"/>
        <v>5</v>
      </c>
      <c r="BW709" t="str">
        <f t="shared" si="158"/>
        <v/>
      </c>
      <c r="BX709" t="str">
        <f t="shared" si="141"/>
        <v/>
      </c>
      <c r="BY709" t="str">
        <f t="shared" si="147"/>
        <v/>
      </c>
      <c r="BZ709">
        <v>8.2467082467082466</v>
      </c>
      <c r="CA709" t="s">
        <v>4485</v>
      </c>
      <c r="CB709" s="200" t="s">
        <v>4485</v>
      </c>
      <c r="CC709" s="212">
        <v>45090</v>
      </c>
      <c r="CD709" s="49">
        <v>45106</v>
      </c>
      <c r="CE709" s="50">
        <v>2162.0500000000002</v>
      </c>
      <c r="CG709" s="81" cm="1">
        <f t="array" ref="CG709">INDEX($AW$466:$AW$918, ROWS($AW$466:$AW$918) - ROW() + ROW($AW$466))</f>
        <v>45142</v>
      </c>
      <c r="CH709" s="3" cm="1">
        <f t="array" ref="CH709">INDEX($AX$466:$AX$918, ROWS($AX$466:$AX$918) - ROW() + ROW($AX$466))</f>
        <v>45169</v>
      </c>
      <c r="CI709" s="78" cm="1">
        <f t="array" ref="CI709">INDEX($CE$466:$CE$918, ROWS($CE$466:$CE$918) - ROW() + ROW($CE$466))</f>
        <v>2002.15</v>
      </c>
      <c r="CK709">
        <f t="shared" si="153"/>
        <v>1.0472393257292822</v>
      </c>
      <c r="CL709">
        <f t="shared" si="142"/>
        <v>5</v>
      </c>
      <c r="CM709" t="str">
        <f t="shared" si="159"/>
        <v/>
      </c>
      <c r="CN709" t="str">
        <f t="shared" si="143"/>
        <v/>
      </c>
      <c r="CO709" t="str">
        <f t="shared" si="148"/>
        <v/>
      </c>
      <c r="CP709">
        <v>0.876903971411926</v>
      </c>
      <c r="CQ709" t="s">
        <v>4485</v>
      </c>
      <c r="CR709" s="200" t="s">
        <v>4485</v>
      </c>
      <c r="CS709" s="212">
        <v>45089</v>
      </c>
      <c r="CT709" s="49">
        <v>45106</v>
      </c>
      <c r="CU709" s="53">
        <v>491.95</v>
      </c>
      <c r="CW709" s="81" cm="1">
        <f t="array" ref="CW709">INDEX($AW$466:$AW$918, ROWS($AW$466:$AW$918) - ROW() + ROW($AW$466))</f>
        <v>45142</v>
      </c>
      <c r="CX709" s="3" cm="1">
        <f t="array" ref="CX709">INDEX($AX$466:$AX$918, ROWS($AX$466:$AX$918) - ROW() + ROW($AX$466))</f>
        <v>45169</v>
      </c>
      <c r="CY709" s="78" cm="1">
        <f t="array" ref="CY709">INDEX($CU$466:$CU$918, ROWS($CU$466:$CU$918) - ROW() + ROW($CU$466))</f>
        <v>493.35</v>
      </c>
      <c r="DA709">
        <f t="shared" si="149"/>
        <v>0.22346368715084261</v>
      </c>
      <c r="DB709">
        <f t="shared" si="144"/>
        <v>5</v>
      </c>
      <c r="DC709" t="str">
        <f t="shared" si="160"/>
        <v/>
      </c>
      <c r="DD709" t="str">
        <f t="shared" si="162"/>
        <v/>
      </c>
      <c r="DE709" t="str">
        <f t="shared" si="163"/>
        <v/>
      </c>
      <c r="DF709">
        <v>0.26620251868535977</v>
      </c>
      <c r="DG709" t="s">
        <v>4485</v>
      </c>
      <c r="DH709" s="200" t="s">
        <v>4485</v>
      </c>
      <c r="DI709" s="212">
        <v>45089</v>
      </c>
      <c r="DJ709" s="49">
        <v>45106</v>
      </c>
      <c r="DK709" s="53">
        <v>374</v>
      </c>
      <c r="DM709" s="81" cm="1">
        <f t="array" ref="DM709">INDEX($AW$466:$AW$918, ROWS($AW$466:$AW$918) - ROW() + ROW($AW$466))</f>
        <v>45142</v>
      </c>
      <c r="DN709" s="3" cm="1">
        <f t="array" ref="DN709">INDEX($AX$466:$AX$918, ROWS($AX$466:$AX$918) - ROW() + ROW($AX$466))</f>
        <v>45169</v>
      </c>
      <c r="DO709" s="78" cm="1">
        <f t="array" ref="DO709">INDEX($DK$466:$DK$918, ROWS($DK$466:$DK$918) - ROW() + ROW($DK$466))</f>
        <v>359.05</v>
      </c>
      <c r="DQ709">
        <f t="shared" si="150"/>
        <v>-1.9658703071672323</v>
      </c>
      <c r="DR709">
        <f t="shared" si="145"/>
        <v>5</v>
      </c>
      <c r="DS709" t="str">
        <f t="shared" si="161"/>
        <v/>
      </c>
      <c r="DT709" t="str">
        <f t="shared" si="151"/>
        <v/>
      </c>
      <c r="DU709" t="str">
        <f t="shared" si="152"/>
        <v/>
      </c>
      <c r="DV709">
        <v>1.6527390900649912</v>
      </c>
      <c r="DW709" t="s">
        <v>4485</v>
      </c>
      <c r="DX709" s="200" t="s">
        <v>4485</v>
      </c>
    </row>
    <row r="710" spans="1:128" ht="15.75" thickBot="1" x14ac:dyDescent="0.3">
      <c r="A710" s="42">
        <v>45086</v>
      </c>
      <c r="B710" s="35">
        <v>45106</v>
      </c>
      <c r="C710" s="36">
        <v>124.7</v>
      </c>
      <c r="E710" s="81" cm="1">
        <f t="array" ref="E710">INDEX($A$466:$A$918, ROWS($A$466:$A$918) - ROW() + ROW($A$466))</f>
        <v>45145</v>
      </c>
      <c r="F710" s="44" cm="1">
        <f t="array" ref="F710">INDEX($B$466:$B$918, ROWS($B$466:$B$918) - ROW() + ROW($B$466))</f>
        <v>45169</v>
      </c>
      <c r="G710" s="45" cm="1">
        <f t="array" ref="G710">INDEX($C$466:$C$918, ROWS($C$466:$C$918) - ROW() + ROW($C$466))</f>
        <v>133</v>
      </c>
      <c r="I710">
        <f t="shared" si="128"/>
        <v>0.22607385079126707</v>
      </c>
      <c r="J710">
        <f t="shared" si="124"/>
        <v>1</v>
      </c>
      <c r="K710" t="str">
        <f t="shared" si="154"/>
        <v/>
      </c>
      <c r="L710" t="str">
        <f t="shared" si="129"/>
        <v/>
      </c>
      <c r="M710" t="str">
        <f t="shared" si="130"/>
        <v/>
      </c>
      <c r="N710">
        <v>0.52730696798492549</v>
      </c>
      <c r="O710" t="s">
        <v>4485</v>
      </c>
      <c r="P710" s="200" t="s">
        <v>4485</v>
      </c>
      <c r="Q710" s="35">
        <v>45086</v>
      </c>
      <c r="R710" s="35">
        <v>45106</v>
      </c>
      <c r="S710" s="37">
        <v>38581.4</v>
      </c>
      <c r="U710" s="81" cm="1">
        <f t="array" ref="U710">INDEX($Q$466:$Q$918, ROWS($Q$466:$Q$918) - ROW() + ROW($Q$466))</f>
        <v>45145</v>
      </c>
      <c r="V710" s="3" cm="1">
        <f t="array" ref="V710">INDEX($R$466:$R$918, ROWS($R$466:$R$918) - ROW() + ROW($R$466))</f>
        <v>45169</v>
      </c>
      <c r="W710" s="78" cm="1">
        <f t="array" ref="W710">INDEX($S$466:$S$918, ROWS($S$466:$S$918) - ROW() + ROW($S$466))</f>
        <v>39427.800000000003</v>
      </c>
      <c r="Y710">
        <f t="shared" si="131"/>
        <v>0.76375675810366972</v>
      </c>
      <c r="Z710">
        <f t="shared" si="125"/>
        <v>1</v>
      </c>
      <c r="AA710" t="str">
        <f t="shared" si="155"/>
        <v/>
      </c>
      <c r="AB710" t="str">
        <f t="shared" si="132"/>
        <v/>
      </c>
      <c r="AC710" t="str">
        <f t="shared" si="133"/>
        <v/>
      </c>
      <c r="AD710">
        <v>1.1013793262966249</v>
      </c>
      <c r="AE710" t="s">
        <v>4485</v>
      </c>
      <c r="AF710" s="200" t="s">
        <v>4485</v>
      </c>
      <c r="AG710" s="35">
        <v>45086</v>
      </c>
      <c r="AH710" s="35">
        <v>45106</v>
      </c>
      <c r="AI710" s="36">
        <v>183.75</v>
      </c>
      <c r="AK710" s="81" cm="1">
        <f t="array" ref="AK710">INDEX($AG$466:$AG$918, ROWS($AG$466:$AG$918) - ROW() + ROW($AG$466))</f>
        <v>45145</v>
      </c>
      <c r="AL710" s="3" cm="1">
        <f t="array" ref="AL710">INDEX($AH$466:$AH$918, ROWS($AH$466:$AH$918) - ROW() + ROW($AH$466))</f>
        <v>45169</v>
      </c>
      <c r="AM710" s="78" cm="1">
        <f t="array" ref="AM710">INDEX($AI$466:$AI$918, ROWS($AI$466:$AI$918) - ROW() + ROW($AI$466))</f>
        <v>216.6</v>
      </c>
      <c r="AO710">
        <f t="shared" si="134"/>
        <v>0</v>
      </c>
      <c r="AP710">
        <f t="shared" si="126"/>
        <v>1</v>
      </c>
      <c r="AQ710" t="str">
        <f t="shared" si="156"/>
        <v/>
      </c>
      <c r="AR710" t="str">
        <f t="shared" si="135"/>
        <v/>
      </c>
      <c r="AS710" t="str">
        <f t="shared" si="136"/>
        <v/>
      </c>
      <c r="AT710">
        <v>-1.3120899718837917</v>
      </c>
      <c r="AU710" t="s">
        <v>4485</v>
      </c>
      <c r="AV710" s="200" t="s">
        <v>4485</v>
      </c>
      <c r="AW710" s="35">
        <v>45086</v>
      </c>
      <c r="AX710" s="35">
        <v>45106</v>
      </c>
      <c r="AY710" s="36">
        <v>120.8</v>
      </c>
      <c r="BA710" s="81" cm="1">
        <f t="array" ref="BA710">INDEX($AW$466:$AW$918, ROWS($AW$466:$AW$918) - ROW() + ROW($AW$466))</f>
        <v>45145</v>
      </c>
      <c r="BB710" s="3" cm="1">
        <f t="array" ref="BB710">INDEX($AX$466:$AX$918, ROWS($AX$466:$AX$918) - ROW() + ROW($AX$466))</f>
        <v>45169</v>
      </c>
      <c r="BC710" s="78" cm="1">
        <f t="array" ref="BC710">INDEX($AY$466:$AY$918, ROWS($AY$466:$AY$918) - ROW() + ROW($AY$466))</f>
        <v>128.5</v>
      </c>
      <c r="BE710">
        <f t="shared" si="137"/>
        <v>0.66588327457892227</v>
      </c>
      <c r="BF710">
        <f t="shared" si="127"/>
        <v>1</v>
      </c>
      <c r="BG710" t="str">
        <f t="shared" si="157"/>
        <v/>
      </c>
      <c r="BH710" t="str">
        <f t="shared" si="138"/>
        <v/>
      </c>
      <c r="BI710" t="str">
        <f t="shared" si="139"/>
        <v/>
      </c>
      <c r="BJ710">
        <v>1.6171825647504738</v>
      </c>
      <c r="BK710" t="s">
        <v>4485</v>
      </c>
      <c r="BL710" s="200" t="s">
        <v>4485</v>
      </c>
      <c r="BM710" s="212">
        <v>45086</v>
      </c>
      <c r="BN710" s="49">
        <v>45106</v>
      </c>
      <c r="BO710" s="50">
        <v>1232.6500000000001</v>
      </c>
      <c r="BQ710" s="81" cm="1">
        <f t="array" ref="BQ710">INDEX($AW$466:$AW$918, ROWS($AW$466:$AW$918) - ROW() + ROW($AW$466))</f>
        <v>45145</v>
      </c>
      <c r="BR710" s="3" cm="1">
        <f t="array" ref="BR710">INDEX($AX$466:$AX$918, ROWS($AX$466:$AX$918) - ROW() + ROW($AX$466))</f>
        <v>45169</v>
      </c>
      <c r="BS710" s="78" cm="1">
        <f t="array" ref="BS710">INDEX($BO$466:$BO$918, ROWS($BO$466:$BO$918) - ROW() + ROW($BO$466))</f>
        <v>1312.65</v>
      </c>
      <c r="BU710">
        <f t="shared" si="146"/>
        <v>2.795724186538239</v>
      </c>
      <c r="BV710">
        <f t="shared" si="140"/>
        <v>1</v>
      </c>
      <c r="BW710" t="str">
        <f t="shared" si="158"/>
        <v/>
      </c>
      <c r="BX710" t="str">
        <f t="shared" si="141"/>
        <v/>
      </c>
      <c r="BY710" t="str">
        <f t="shared" si="147"/>
        <v/>
      </c>
      <c r="BZ710">
        <v>2.1959026888604325</v>
      </c>
      <c r="CA710" t="s">
        <v>4485</v>
      </c>
      <c r="CB710" s="200" t="s">
        <v>4485</v>
      </c>
      <c r="CC710" s="212">
        <v>45089</v>
      </c>
      <c r="CD710" s="49">
        <v>45106</v>
      </c>
      <c r="CE710" s="50">
        <v>2109.65</v>
      </c>
      <c r="CG710" s="81" cm="1">
        <f t="array" ref="CG710">INDEX($AW$466:$AW$918, ROWS($AW$466:$AW$918) - ROW() + ROW($AW$466))</f>
        <v>45145</v>
      </c>
      <c r="CH710" s="3" cm="1">
        <f t="array" ref="CH710">INDEX($AX$466:$AX$918, ROWS($AX$466:$AX$918) - ROW() + ROW($AX$466))</f>
        <v>45169</v>
      </c>
      <c r="CI710" s="78" cm="1">
        <f t="array" ref="CI710">INDEX($CE$466:$CE$918, ROWS($CE$466:$CE$918) - ROW() + ROW($CE$466))</f>
        <v>2022.1</v>
      </c>
      <c r="CK710">
        <f t="shared" si="153"/>
        <v>0.996428838998068</v>
      </c>
      <c r="CL710">
        <f t="shared" si="142"/>
        <v>1</v>
      </c>
      <c r="CM710" t="str">
        <f t="shared" si="159"/>
        <v/>
      </c>
      <c r="CN710" t="str">
        <f t="shared" si="143"/>
        <v/>
      </c>
      <c r="CO710" t="str">
        <f t="shared" si="148"/>
        <v/>
      </c>
      <c r="CP710">
        <v>0.7361254176820774</v>
      </c>
      <c r="CQ710" t="s">
        <v>4485</v>
      </c>
      <c r="CR710" s="200" t="s">
        <v>4485</v>
      </c>
      <c r="CS710" s="212">
        <v>45086</v>
      </c>
      <c r="CT710" s="49">
        <v>45106</v>
      </c>
      <c r="CU710" s="53">
        <v>486.45</v>
      </c>
      <c r="CW710" s="81" cm="1">
        <f t="array" ref="CW710">INDEX($AW$466:$AW$918, ROWS($AW$466:$AW$918) - ROW() + ROW($AW$466))</f>
        <v>45145</v>
      </c>
      <c r="CX710" s="3" cm="1">
        <f t="array" ref="CX710">INDEX($AX$466:$AX$918, ROWS($AX$466:$AX$918) - ROW() + ROW($AX$466))</f>
        <v>45169</v>
      </c>
      <c r="CY710" s="78" cm="1">
        <f t="array" ref="CY710">INDEX($CU$466:$CU$918, ROWS($CU$466:$CU$918) - ROW() + ROW($CU$466))</f>
        <v>493</v>
      </c>
      <c r="DA710">
        <f t="shared" si="149"/>
        <v>-7.0943549204423376E-2</v>
      </c>
      <c r="DB710">
        <f t="shared" si="144"/>
        <v>1</v>
      </c>
      <c r="DC710" t="str">
        <f t="shared" si="160"/>
        <v/>
      </c>
      <c r="DD710" t="str">
        <f t="shared" si="162"/>
        <v/>
      </c>
      <c r="DE710" t="str">
        <f t="shared" si="163"/>
        <v/>
      </c>
      <c r="DF710">
        <v>-0.10211375472276116</v>
      </c>
      <c r="DG710" t="s">
        <v>4485</v>
      </c>
      <c r="DH710" s="200" t="s">
        <v>4485</v>
      </c>
      <c r="DI710" s="212">
        <v>45086</v>
      </c>
      <c r="DJ710" s="49">
        <v>45106</v>
      </c>
      <c r="DK710" s="53">
        <v>361.6</v>
      </c>
      <c r="DM710" s="81" cm="1">
        <f t="array" ref="DM710">INDEX($AW$466:$AW$918, ROWS($AW$466:$AW$918) - ROW() + ROW($AW$466))</f>
        <v>45145</v>
      </c>
      <c r="DN710" s="3" cm="1">
        <f t="array" ref="DN710">INDEX($AX$466:$AX$918, ROWS($AX$466:$AX$918) - ROW() + ROW($AX$466))</f>
        <v>45169</v>
      </c>
      <c r="DO710" s="78" cm="1">
        <f t="array" ref="DO710">INDEX($DK$466:$DK$918, ROWS($DK$466:$DK$918) - ROW() + ROW($DK$466))</f>
        <v>359.45</v>
      </c>
      <c r="DQ710">
        <f t="shared" si="150"/>
        <v>0.11140509678317148</v>
      </c>
      <c r="DR710">
        <f t="shared" si="145"/>
        <v>1</v>
      </c>
      <c r="DS710" t="str">
        <f t="shared" si="161"/>
        <v/>
      </c>
      <c r="DT710" t="str">
        <f t="shared" si="151"/>
        <v/>
      </c>
      <c r="DU710" t="str">
        <f t="shared" si="152"/>
        <v/>
      </c>
      <c r="DV710">
        <v>-0.34709535988307955</v>
      </c>
      <c r="DW710" t="s">
        <v>4485</v>
      </c>
      <c r="DX710" s="200" t="s">
        <v>4485</v>
      </c>
    </row>
    <row r="711" spans="1:128" ht="15.75" thickBot="1" x14ac:dyDescent="0.3">
      <c r="A711" s="42">
        <v>45085</v>
      </c>
      <c r="B711" s="35">
        <v>45106</v>
      </c>
      <c r="C711" s="36">
        <v>125.7</v>
      </c>
      <c r="E711" s="81" cm="1">
        <f t="array" ref="E711">INDEX($A$466:$A$918, ROWS($A$466:$A$918) - ROW() + ROW($A$466))</f>
        <v>45146</v>
      </c>
      <c r="F711" s="44" cm="1">
        <f t="array" ref="F711">INDEX($B$466:$B$918, ROWS($B$466:$B$918) - ROW() + ROW($B$466))</f>
        <v>45169</v>
      </c>
      <c r="G711" s="45" cm="1">
        <f t="array" ref="G711">INDEX($C$466:$C$918, ROWS($C$466:$C$918) - ROW() + ROW($C$466))</f>
        <v>133.25</v>
      </c>
      <c r="I711">
        <f t="shared" si="128"/>
        <v>0.18796992481203006</v>
      </c>
      <c r="J711">
        <f t="shared" si="124"/>
        <v>2</v>
      </c>
      <c r="K711" t="str">
        <f t="shared" si="154"/>
        <v/>
      </c>
      <c r="L711" t="str">
        <f t="shared" si="129"/>
        <v/>
      </c>
      <c r="M711" t="str">
        <f t="shared" si="130"/>
        <v/>
      </c>
      <c r="N711">
        <v>-7.4934432371670537E-2</v>
      </c>
      <c r="O711" t="s">
        <v>4485</v>
      </c>
      <c r="P711" s="200" t="s">
        <v>4485</v>
      </c>
      <c r="Q711" s="35">
        <v>45085</v>
      </c>
      <c r="R711" s="35">
        <v>45106</v>
      </c>
      <c r="S711" s="37">
        <v>39132.449999999997</v>
      </c>
      <c r="U711" s="81" cm="1">
        <f t="array" ref="U711">INDEX($Q$466:$Q$918, ROWS($Q$466:$Q$918) - ROW() + ROW($Q$466))</f>
        <v>45146</v>
      </c>
      <c r="V711" s="3" cm="1">
        <f t="array" ref="V711">INDEX($R$466:$R$918, ROWS($R$466:$R$918) - ROW() + ROW($R$466))</f>
        <v>45169</v>
      </c>
      <c r="W711" s="78" cm="1">
        <f t="array" ref="W711">INDEX($S$466:$S$918, ROWS($S$466:$S$918) - ROW() + ROW($S$466))</f>
        <v>39378.25</v>
      </c>
      <c r="Y711">
        <f t="shared" si="131"/>
        <v>-0.12567274866972772</v>
      </c>
      <c r="Z711">
        <f t="shared" si="125"/>
        <v>2</v>
      </c>
      <c r="AA711" t="str">
        <f t="shared" si="155"/>
        <v/>
      </c>
      <c r="AB711" t="str">
        <f t="shared" si="132"/>
        <v/>
      </c>
      <c r="AC711" t="str">
        <f t="shared" si="133"/>
        <v/>
      </c>
      <c r="AD711">
        <v>-0.37926883983643928</v>
      </c>
      <c r="AE711" t="s">
        <v>4485</v>
      </c>
      <c r="AF711" s="200" t="s">
        <v>4485</v>
      </c>
      <c r="AG711" s="35">
        <v>45085</v>
      </c>
      <c r="AH711" s="35">
        <v>45106</v>
      </c>
      <c r="AI711" s="36">
        <v>183.25</v>
      </c>
      <c r="AK711" s="81" cm="1">
        <f t="array" ref="AK711">INDEX($AG$466:$AG$918, ROWS($AG$466:$AG$918) - ROW() + ROW($AG$466))</f>
        <v>45146</v>
      </c>
      <c r="AL711" s="3" cm="1">
        <f t="array" ref="AL711">INDEX($AH$466:$AH$918, ROWS($AH$466:$AH$918) - ROW() + ROW($AH$466))</f>
        <v>45169</v>
      </c>
      <c r="AM711" s="78" cm="1">
        <f t="array" ref="AM711">INDEX($AI$466:$AI$918, ROWS($AI$466:$AI$918) - ROW() + ROW($AI$466))</f>
        <v>215.75</v>
      </c>
      <c r="AO711">
        <f t="shared" si="134"/>
        <v>-0.39242843951984963</v>
      </c>
      <c r="AP711">
        <f t="shared" si="126"/>
        <v>2</v>
      </c>
      <c r="AQ711" t="str">
        <f t="shared" si="156"/>
        <v/>
      </c>
      <c r="AR711" t="str">
        <f t="shared" si="135"/>
        <v/>
      </c>
      <c r="AS711" t="str">
        <f t="shared" si="136"/>
        <v/>
      </c>
      <c r="AT711">
        <v>6.6239316239316324</v>
      </c>
      <c r="AU711" t="s">
        <v>4485</v>
      </c>
      <c r="AV711" s="200" t="s">
        <v>4485</v>
      </c>
      <c r="AW711" s="35">
        <v>45085</v>
      </c>
      <c r="AX711" s="35">
        <v>45106</v>
      </c>
      <c r="AY711" s="36">
        <v>117.9</v>
      </c>
      <c r="BA711" s="81" cm="1">
        <f t="array" ref="BA711">INDEX($AW$466:$AW$918, ROWS($AW$466:$AW$918) - ROW() + ROW($AW$466))</f>
        <v>45146</v>
      </c>
      <c r="BB711" s="3" cm="1">
        <f t="array" ref="BB711">INDEX($AX$466:$AX$918, ROWS($AX$466:$AX$918) - ROW() + ROW($AX$466))</f>
        <v>45169</v>
      </c>
      <c r="BC711" s="78" cm="1">
        <f t="array" ref="BC711">INDEX($AY$466:$AY$918, ROWS($AY$466:$AY$918) - ROW() + ROW($AY$466))</f>
        <v>129.35</v>
      </c>
      <c r="BE711">
        <f t="shared" si="137"/>
        <v>0.66147859922178542</v>
      </c>
      <c r="BF711">
        <f t="shared" si="127"/>
        <v>2</v>
      </c>
      <c r="BG711" t="str">
        <f t="shared" si="157"/>
        <v/>
      </c>
      <c r="BH711" t="str">
        <f t="shared" si="138"/>
        <v/>
      </c>
      <c r="BI711" t="str">
        <f t="shared" si="139"/>
        <v/>
      </c>
      <c r="BJ711">
        <v>1.0244933482531349</v>
      </c>
      <c r="BK711" t="s">
        <v>4485</v>
      </c>
      <c r="BL711" s="200" t="s">
        <v>4485</v>
      </c>
      <c r="BM711" s="212">
        <v>45085</v>
      </c>
      <c r="BN711" s="49">
        <v>45106</v>
      </c>
      <c r="BO711" s="50">
        <v>1243.3499999999999</v>
      </c>
      <c r="BQ711" s="81" cm="1">
        <f t="array" ref="BQ711">INDEX($AW$466:$AW$918, ROWS($AW$466:$AW$918) - ROW() + ROW($AW$466))</f>
        <v>45146</v>
      </c>
      <c r="BR711" s="3" cm="1">
        <f t="array" ref="BR711">INDEX($AX$466:$AX$918, ROWS($AX$466:$AX$918) - ROW() + ROW($AX$466))</f>
        <v>45169</v>
      </c>
      <c r="BS711" s="78" cm="1">
        <f t="array" ref="BS711">INDEX($BO$466:$BO$918, ROWS($BO$466:$BO$918) - ROW() + ROW($BO$466))</f>
        <v>1359</v>
      </c>
      <c r="BU711">
        <f t="shared" si="146"/>
        <v>3.5310250257113402</v>
      </c>
      <c r="BV711">
        <f t="shared" si="140"/>
        <v>2</v>
      </c>
      <c r="BW711" t="str">
        <f t="shared" si="158"/>
        <v/>
      </c>
      <c r="BX711" t="str">
        <f t="shared" si="141"/>
        <v/>
      </c>
      <c r="BY711" t="str">
        <f t="shared" si="147"/>
        <v/>
      </c>
      <c r="BZ711">
        <v>-4.7610098352440016</v>
      </c>
      <c r="CA711" t="s">
        <v>4485</v>
      </c>
      <c r="CB711" s="200" t="s">
        <v>4485</v>
      </c>
      <c r="CC711" s="212">
        <v>45086</v>
      </c>
      <c r="CD711" s="49">
        <v>45106</v>
      </c>
      <c r="CE711" s="50">
        <v>2109.9</v>
      </c>
      <c r="CG711" s="81" cm="1">
        <f t="array" ref="CG711">INDEX($AW$466:$AW$918, ROWS($AW$466:$AW$918) - ROW() + ROW($AW$466))</f>
        <v>45146</v>
      </c>
      <c r="CH711" s="3" cm="1">
        <f t="array" ref="CH711">INDEX($AX$466:$AX$918, ROWS($AX$466:$AX$918) - ROW() + ROW($AX$466))</f>
        <v>45169</v>
      </c>
      <c r="CI711" s="78" cm="1">
        <f t="array" ref="CI711">INDEX($CE$466:$CE$918, ROWS($CE$466:$CE$918) - ROW() + ROW($CE$466))</f>
        <v>2022.2</v>
      </c>
      <c r="CK711">
        <f t="shared" si="153"/>
        <v>4.9453538400740038E-3</v>
      </c>
      <c r="CL711">
        <f t="shared" si="142"/>
        <v>2</v>
      </c>
      <c r="CM711" t="str">
        <f t="shared" si="159"/>
        <v/>
      </c>
      <c r="CN711" t="str">
        <f t="shared" si="143"/>
        <v/>
      </c>
      <c r="CO711" t="str">
        <f t="shared" si="148"/>
        <v/>
      </c>
      <c r="CP711">
        <v>0.54369513168396311</v>
      </c>
      <c r="CQ711" t="s">
        <v>4485</v>
      </c>
      <c r="CR711" s="200" t="s">
        <v>4485</v>
      </c>
      <c r="CS711" s="212">
        <v>45085</v>
      </c>
      <c r="CT711" s="49">
        <v>45106</v>
      </c>
      <c r="CU711" s="53">
        <v>486.2</v>
      </c>
      <c r="CW711" s="81" cm="1">
        <f t="array" ref="CW711">INDEX($AW$466:$AW$918, ROWS($AW$466:$AW$918) - ROW() + ROW($AW$466))</f>
        <v>45146</v>
      </c>
      <c r="CX711" s="3" cm="1">
        <f t="array" ref="CX711">INDEX($AX$466:$AX$918, ROWS($AX$466:$AX$918) - ROW() + ROW($AX$466))</f>
        <v>45169</v>
      </c>
      <c r="CY711" s="78" cm="1">
        <f t="array" ref="CY711">INDEX($CU$466:$CU$918, ROWS($CU$466:$CU$918) - ROW() + ROW($CU$466))</f>
        <v>491.55</v>
      </c>
      <c r="DA711">
        <f t="shared" si="149"/>
        <v>-0.29411764705882121</v>
      </c>
      <c r="DB711">
        <f t="shared" si="144"/>
        <v>2</v>
      </c>
      <c r="DC711" t="str">
        <f t="shared" si="160"/>
        <v/>
      </c>
      <c r="DD711" t="str">
        <f t="shared" si="162"/>
        <v/>
      </c>
      <c r="DE711" t="str">
        <f t="shared" si="163"/>
        <v/>
      </c>
      <c r="DF711">
        <v>-0.18399264029438359</v>
      </c>
      <c r="DG711" t="s">
        <v>4485</v>
      </c>
      <c r="DH711" s="200" t="s">
        <v>4485</v>
      </c>
      <c r="DI711" s="212">
        <v>45085</v>
      </c>
      <c r="DJ711" s="49">
        <v>45106</v>
      </c>
      <c r="DK711" s="53">
        <v>363.4</v>
      </c>
      <c r="DM711" s="81" cm="1">
        <f t="array" ref="DM711">INDEX($AW$466:$AW$918, ROWS($AW$466:$AW$918) - ROW() + ROW($AW$466))</f>
        <v>45146</v>
      </c>
      <c r="DN711" s="3" cm="1">
        <f t="array" ref="DN711">INDEX($AX$466:$AX$918, ROWS($AX$466:$AX$918) - ROW() + ROW($AX$466))</f>
        <v>45169</v>
      </c>
      <c r="DO711" s="78" cm="1">
        <f t="array" ref="DO711">INDEX($DK$466:$DK$918, ROWS($DK$466:$DK$918) - ROW() + ROW($DK$466))</f>
        <v>356.45</v>
      </c>
      <c r="DQ711">
        <f t="shared" si="150"/>
        <v>-0.83460842954513836</v>
      </c>
      <c r="DR711">
        <f t="shared" si="145"/>
        <v>2</v>
      </c>
      <c r="DS711" t="str">
        <f t="shared" si="161"/>
        <v/>
      </c>
      <c r="DT711" t="str">
        <f t="shared" si="151"/>
        <v/>
      </c>
      <c r="DU711" t="str">
        <f t="shared" si="152"/>
        <v/>
      </c>
      <c r="DV711">
        <v>0.32997250229146741</v>
      </c>
      <c r="DW711" t="s">
        <v>4485</v>
      </c>
      <c r="DX711" s="200" t="s">
        <v>4485</v>
      </c>
    </row>
    <row r="712" spans="1:128" ht="15.75" thickBot="1" x14ac:dyDescent="0.3">
      <c r="A712" s="42">
        <v>45084</v>
      </c>
      <c r="B712" s="35">
        <v>45106</v>
      </c>
      <c r="C712" s="36">
        <v>126.25</v>
      </c>
      <c r="E712" s="81" cm="1">
        <f t="array" ref="E712">INDEX($A$466:$A$918, ROWS($A$466:$A$918) - ROW() + ROW($A$466))</f>
        <v>45147</v>
      </c>
      <c r="F712" s="44" cm="1">
        <f t="array" ref="F712">INDEX($B$466:$B$918, ROWS($B$466:$B$918) - ROW() + ROW($B$466))</f>
        <v>45169</v>
      </c>
      <c r="G712" s="45" cm="1">
        <f t="array" ref="G712">INDEX($C$466:$C$918, ROWS($C$466:$C$918) - ROW() + ROW($C$466))</f>
        <v>133.6</v>
      </c>
      <c r="I712">
        <f t="shared" si="128"/>
        <v>0.26266416510318524</v>
      </c>
      <c r="J712">
        <f t="shared" si="124"/>
        <v>3</v>
      </c>
      <c r="K712" t="str">
        <f t="shared" si="154"/>
        <v/>
      </c>
      <c r="L712" t="str">
        <f t="shared" si="129"/>
        <v/>
      </c>
      <c r="M712" t="str">
        <f t="shared" si="130"/>
        <v/>
      </c>
      <c r="N712">
        <v>0.26246719160104559</v>
      </c>
      <c r="O712" t="s">
        <v>4485</v>
      </c>
      <c r="P712" s="200" t="s">
        <v>4485</v>
      </c>
      <c r="Q712" s="35">
        <v>45084</v>
      </c>
      <c r="R712" s="35">
        <v>45106</v>
      </c>
      <c r="S712" s="37">
        <v>39543.25</v>
      </c>
      <c r="U712" s="81" cm="1">
        <f t="array" ref="U712">INDEX($Q$466:$Q$918, ROWS($Q$466:$Q$918) - ROW() + ROW($Q$466))</f>
        <v>45147</v>
      </c>
      <c r="V712" s="3" cm="1">
        <f t="array" ref="V712">INDEX($R$466:$R$918, ROWS($R$466:$R$918) - ROW() + ROW($R$466))</f>
        <v>45169</v>
      </c>
      <c r="W712" s="78" cm="1">
        <f t="array" ref="W712">INDEX($S$466:$S$918, ROWS($S$466:$S$918) - ROW() + ROW($S$466))</f>
        <v>39106.400000000001</v>
      </c>
      <c r="Y712">
        <f t="shared" si="131"/>
        <v>-0.69035571667100126</v>
      </c>
      <c r="Z712">
        <f t="shared" si="125"/>
        <v>3</v>
      </c>
      <c r="AA712" t="str">
        <f t="shared" si="155"/>
        <v/>
      </c>
      <c r="AB712" t="str">
        <f t="shared" si="132"/>
        <v/>
      </c>
      <c r="AC712" t="str">
        <f t="shared" si="133"/>
        <v/>
      </c>
      <c r="AD712">
        <v>-0.3761197152819723</v>
      </c>
      <c r="AE712" t="s">
        <v>4485</v>
      </c>
      <c r="AF712" s="200" t="s">
        <v>4485</v>
      </c>
      <c r="AG712" s="35">
        <v>45084</v>
      </c>
      <c r="AH712" s="35">
        <v>45106</v>
      </c>
      <c r="AI712" s="36">
        <v>178.3</v>
      </c>
      <c r="AK712" s="81" cm="1">
        <f t="array" ref="AK712">INDEX($AG$466:$AG$918, ROWS($AG$466:$AG$918) - ROW() + ROW($AG$466))</f>
        <v>45147</v>
      </c>
      <c r="AL712" s="3" cm="1">
        <f t="array" ref="AL712">INDEX($AH$466:$AH$918, ROWS($AH$466:$AH$918) - ROW() + ROW($AH$466))</f>
        <v>45169</v>
      </c>
      <c r="AM712" s="78" cm="1">
        <f t="array" ref="AM712">INDEX($AI$466:$AI$918, ROWS($AI$466:$AI$918) - ROW() + ROW($AI$466))</f>
        <v>216.95</v>
      </c>
      <c r="AO712">
        <f t="shared" si="134"/>
        <v>0.55619930475086377</v>
      </c>
      <c r="AP712">
        <f t="shared" si="126"/>
        <v>3</v>
      </c>
      <c r="AQ712" t="str">
        <f t="shared" si="156"/>
        <v/>
      </c>
      <c r="AR712" t="str">
        <f t="shared" si="135"/>
        <v/>
      </c>
      <c r="AS712" t="str">
        <f t="shared" si="136"/>
        <v/>
      </c>
      <c r="AT712">
        <v>-0.24493431307059066</v>
      </c>
      <c r="AU712" t="s">
        <v>4485</v>
      </c>
      <c r="AV712" s="200" t="s">
        <v>4485</v>
      </c>
      <c r="AW712" s="35">
        <v>45084</v>
      </c>
      <c r="AX712" s="35">
        <v>45106</v>
      </c>
      <c r="AY712" s="36">
        <v>118.6</v>
      </c>
      <c r="BA712" s="81" cm="1">
        <f t="array" ref="BA712">INDEX($AW$466:$AW$918, ROWS($AW$466:$AW$918) - ROW() + ROW($AW$466))</f>
        <v>45147</v>
      </c>
      <c r="BB712" s="3" cm="1">
        <f t="array" ref="BB712">INDEX($AX$466:$AX$918, ROWS($AX$466:$AX$918) - ROW() + ROW($AX$466))</f>
        <v>45169</v>
      </c>
      <c r="BC712" s="78" cm="1">
        <f t="array" ref="BC712">INDEX($AY$466:$AY$918, ROWS($AY$466:$AY$918) - ROW() + ROW($AY$466))</f>
        <v>131.94999999999999</v>
      </c>
      <c r="BE712">
        <f t="shared" si="137"/>
        <v>2.0100502512562772</v>
      </c>
      <c r="BF712">
        <f t="shared" si="127"/>
        <v>3</v>
      </c>
      <c r="BG712" t="str">
        <f t="shared" si="157"/>
        <v/>
      </c>
      <c r="BH712" t="str">
        <f t="shared" si="138"/>
        <v/>
      </c>
      <c r="BI712" t="str">
        <f t="shared" si="139"/>
        <v/>
      </c>
      <c r="BJ712">
        <v>3.9850345829128546</v>
      </c>
      <c r="BK712" t="s">
        <v>4485</v>
      </c>
      <c r="BL712" s="200" t="s">
        <v>4485</v>
      </c>
      <c r="BM712" s="212">
        <v>45084</v>
      </c>
      <c r="BN712" s="49">
        <v>45106</v>
      </c>
      <c r="BO712" s="50">
        <v>1247.55</v>
      </c>
      <c r="BQ712" s="81" cm="1">
        <f t="array" ref="BQ712">INDEX($AW$466:$AW$918, ROWS($AW$466:$AW$918) - ROW() + ROW($AW$466))</f>
        <v>45147</v>
      </c>
      <c r="BR712" s="3" cm="1">
        <f t="array" ref="BR712">INDEX($AX$466:$AX$918, ROWS($AX$466:$AX$918) - ROW() + ROW($AX$466))</f>
        <v>45169</v>
      </c>
      <c r="BS712" s="78" cm="1">
        <f t="array" ref="BS712">INDEX($BO$466:$BO$918, ROWS($BO$466:$BO$918) - ROW() + ROW($BO$466))</f>
        <v>1354.25</v>
      </c>
      <c r="BU712">
        <f t="shared" si="146"/>
        <v>-0.34952170713760122</v>
      </c>
      <c r="BV712">
        <f t="shared" si="140"/>
        <v>3</v>
      </c>
      <c r="BW712" t="str">
        <f t="shared" si="158"/>
        <v/>
      </c>
      <c r="BX712" t="str">
        <f t="shared" si="141"/>
        <v/>
      </c>
      <c r="BY712" t="str">
        <f t="shared" si="147"/>
        <v/>
      </c>
      <c r="BZ712">
        <v>-2.0193382884956947</v>
      </c>
      <c r="CA712" t="s">
        <v>4485</v>
      </c>
      <c r="CB712" s="200" t="s">
        <v>4485</v>
      </c>
      <c r="CC712" s="212">
        <v>45085</v>
      </c>
      <c r="CD712" s="49">
        <v>45106</v>
      </c>
      <c r="CE712" s="50">
        <v>2129.25</v>
      </c>
      <c r="CG712" s="81" cm="1">
        <f t="array" ref="CG712">INDEX($AW$466:$AW$918, ROWS($AW$466:$AW$918) - ROW() + ROW($AW$466))</f>
        <v>45147</v>
      </c>
      <c r="CH712" s="3" cm="1">
        <f t="array" ref="CH712">INDEX($AX$466:$AX$918, ROWS($AX$466:$AX$918) - ROW() + ROW($AX$466))</f>
        <v>45169</v>
      </c>
      <c r="CI712" s="78" cm="1">
        <f t="array" ref="CI712">INDEX($CE$466:$CE$918, ROWS($CE$466:$CE$918) - ROW() + ROW($CE$466))</f>
        <v>2018.25</v>
      </c>
      <c r="CK712">
        <f t="shared" si="153"/>
        <v>-0.19533181683315426</v>
      </c>
      <c r="CL712">
        <f t="shared" si="142"/>
        <v>3</v>
      </c>
      <c r="CM712" t="str">
        <f t="shared" si="159"/>
        <v/>
      </c>
      <c r="CN712" t="str">
        <f t="shared" si="143"/>
        <v/>
      </c>
      <c r="CO712" t="str">
        <f t="shared" si="148"/>
        <v/>
      </c>
      <c r="CP712">
        <v>-0.14139008781069287</v>
      </c>
      <c r="CQ712" t="s">
        <v>4485</v>
      </c>
      <c r="CR712" s="200" t="s">
        <v>4485</v>
      </c>
      <c r="CS712" s="212">
        <v>45084</v>
      </c>
      <c r="CT712" s="49">
        <v>45106</v>
      </c>
      <c r="CU712" s="53">
        <v>499</v>
      </c>
      <c r="CW712" s="81" cm="1">
        <f t="array" ref="CW712">INDEX($AW$466:$AW$918, ROWS($AW$466:$AW$918) - ROW() + ROW($AW$466))</f>
        <v>45147</v>
      </c>
      <c r="CX712" s="3" cm="1">
        <f t="array" ref="CX712">INDEX($AX$466:$AX$918, ROWS($AX$466:$AX$918) - ROW() + ROW($AX$466))</f>
        <v>45169</v>
      </c>
      <c r="CY712" s="78" cm="1">
        <f t="array" ref="CY712">INDEX($CU$466:$CU$918, ROWS($CU$466:$CU$918) - ROW() + ROW($CU$466))</f>
        <v>488.85</v>
      </c>
      <c r="DA712">
        <f t="shared" si="149"/>
        <v>-0.54928288068354969</v>
      </c>
      <c r="DB712">
        <f t="shared" si="144"/>
        <v>3</v>
      </c>
      <c r="DC712" t="str">
        <f t="shared" si="160"/>
        <v/>
      </c>
      <c r="DD712" t="str">
        <f t="shared" si="162"/>
        <v/>
      </c>
      <c r="DE712" t="str">
        <f t="shared" si="163"/>
        <v/>
      </c>
      <c r="DF712">
        <v>-0.52227342549923428</v>
      </c>
      <c r="DG712" t="s">
        <v>4485</v>
      </c>
      <c r="DH712" s="200" t="s">
        <v>4485</v>
      </c>
      <c r="DI712" s="212">
        <v>45084</v>
      </c>
      <c r="DJ712" s="49">
        <v>45106</v>
      </c>
      <c r="DK712" s="53">
        <v>370.6</v>
      </c>
      <c r="DM712" s="81" cm="1">
        <f t="array" ref="DM712">INDEX($AW$466:$AW$918, ROWS($AW$466:$AW$918) - ROW() + ROW($AW$466))</f>
        <v>45147</v>
      </c>
      <c r="DN712" s="3" cm="1">
        <f t="array" ref="DN712">INDEX($AX$466:$AX$918, ROWS($AX$466:$AX$918) - ROW() + ROW($AX$466))</f>
        <v>45169</v>
      </c>
      <c r="DO712" s="78" cm="1">
        <f t="array" ref="DO712">INDEX($DK$466:$DK$918, ROWS($DK$466:$DK$918) - ROW() + ROW($DK$466))</f>
        <v>358.85</v>
      </c>
      <c r="DQ712">
        <f t="shared" si="150"/>
        <v>0.6733062140552768</v>
      </c>
      <c r="DR712">
        <f t="shared" si="145"/>
        <v>3</v>
      </c>
      <c r="DS712" t="str">
        <f t="shared" si="161"/>
        <v/>
      </c>
      <c r="DT712" t="str">
        <f t="shared" si="151"/>
        <v/>
      </c>
      <c r="DU712" t="str">
        <f t="shared" si="152"/>
        <v/>
      </c>
      <c r="DV712">
        <v>1.0597478530970343</v>
      </c>
      <c r="DW712" t="s">
        <v>4485</v>
      </c>
      <c r="DX712" s="200" t="s">
        <v>4485</v>
      </c>
    </row>
    <row r="713" spans="1:128" ht="15.75" thickBot="1" x14ac:dyDescent="0.3">
      <c r="A713" s="42">
        <v>45083</v>
      </c>
      <c r="B713" s="35">
        <v>45106</v>
      </c>
      <c r="C713" s="36">
        <v>125.75</v>
      </c>
      <c r="E713" s="81" cm="1">
        <f t="array" ref="E713">INDEX($A$466:$A$918, ROWS($A$466:$A$918) - ROW() + ROW($A$466))</f>
        <v>45148</v>
      </c>
      <c r="F713" s="44" cm="1">
        <f t="array" ref="F713">INDEX($B$466:$B$918, ROWS($B$466:$B$918) - ROW() + ROW($B$466))</f>
        <v>45169</v>
      </c>
      <c r="G713" s="45" cm="1">
        <f t="array" ref="G713">INDEX($C$466:$C$918, ROWS($C$466:$C$918) - ROW() + ROW($C$466))</f>
        <v>132.19999999999999</v>
      </c>
      <c r="I713">
        <f t="shared" si="128"/>
        <v>-1.0479041916167708</v>
      </c>
      <c r="J713">
        <f t="shared" si="124"/>
        <v>4</v>
      </c>
      <c r="K713">
        <f t="shared" si="154"/>
        <v>0.99312452253627426</v>
      </c>
      <c r="L713" t="str">
        <f t="shared" si="129"/>
        <v/>
      </c>
      <c r="M713" t="str">
        <f t="shared" si="130"/>
        <v/>
      </c>
      <c r="N713">
        <v>-0.78534031413611294</v>
      </c>
      <c r="O713">
        <v>1.3368983957219251</v>
      </c>
      <c r="P713" s="200" t="s">
        <v>4485</v>
      </c>
      <c r="Q713" s="35">
        <v>45083</v>
      </c>
      <c r="R713" s="35">
        <v>45106</v>
      </c>
      <c r="S713" s="37">
        <v>39051.15</v>
      </c>
      <c r="U713" s="81" cm="1">
        <f t="array" ref="U713">INDEX($Q$466:$Q$918, ROWS($Q$466:$Q$918) - ROW() + ROW($Q$466))</f>
        <v>45148</v>
      </c>
      <c r="V713" s="3" cm="1">
        <f t="array" ref="V713">INDEX($R$466:$R$918, ROWS($R$466:$R$918) - ROW() + ROW($R$466))</f>
        <v>45169</v>
      </c>
      <c r="W713" s="78" cm="1">
        <f t="array" ref="W713">INDEX($S$466:$S$918, ROWS($S$466:$S$918) - ROW() + ROW($S$466))</f>
        <v>40152.449999999997</v>
      </c>
      <c r="Y713">
        <f t="shared" si="131"/>
        <v>2.6748818607695815</v>
      </c>
      <c r="Z713">
        <f t="shared" si="125"/>
        <v>4</v>
      </c>
      <c r="AA713">
        <f t="shared" si="155"/>
        <v>2.9639763466558589</v>
      </c>
      <c r="AB713" t="str">
        <f t="shared" si="132"/>
        <v/>
      </c>
      <c r="AC713" t="str">
        <f t="shared" si="133"/>
        <v/>
      </c>
      <c r="AD713">
        <v>2.6399605555519909</v>
      </c>
      <c r="AE713">
        <v>3.3491212618651214</v>
      </c>
      <c r="AF713" s="200" t="s">
        <v>4485</v>
      </c>
      <c r="AG713" s="35">
        <v>45083</v>
      </c>
      <c r="AH713" s="35">
        <v>45106</v>
      </c>
      <c r="AI713" s="36">
        <v>176.25</v>
      </c>
      <c r="AK713" s="81" cm="1">
        <f t="array" ref="AK713">INDEX($AG$466:$AG$918, ROWS($AG$466:$AG$918) - ROW() + ROW($AG$466))</f>
        <v>45148</v>
      </c>
      <c r="AL713" s="3" cm="1">
        <f t="array" ref="AL713">INDEX($AH$466:$AH$918, ROWS($AH$466:$AH$918) - ROW() + ROW($AH$466))</f>
        <v>45169</v>
      </c>
      <c r="AM713" s="78" cm="1">
        <f t="array" ref="AM713">INDEX($AI$466:$AI$918, ROWS($AI$466:$AI$918) - ROW() + ROW($AI$466))</f>
        <v>215.1</v>
      </c>
      <c r="AO713">
        <f t="shared" si="134"/>
        <v>-0.85273104401935673</v>
      </c>
      <c r="AP713">
        <f t="shared" si="126"/>
        <v>4</v>
      </c>
      <c r="AQ713">
        <f t="shared" si="156"/>
        <v>-1.6910420475320005</v>
      </c>
      <c r="AR713" t="str">
        <f t="shared" si="135"/>
        <v/>
      </c>
      <c r="AS713" t="str">
        <f t="shared" si="136"/>
        <v/>
      </c>
      <c r="AT713">
        <v>-3.0803571428571455</v>
      </c>
      <c r="AU713">
        <v>1.8292682926829296</v>
      </c>
      <c r="AV713" s="200" t="s">
        <v>4485</v>
      </c>
      <c r="AW713" s="35">
        <v>45083</v>
      </c>
      <c r="AX713" s="35">
        <v>45106</v>
      </c>
      <c r="AY713" s="36">
        <v>118.55</v>
      </c>
      <c r="BA713" s="81" cm="1">
        <f t="array" ref="BA713">INDEX($AW$466:$AW$918, ROWS($AW$466:$AW$918) - ROW() + ROW($AW$466))</f>
        <v>45148</v>
      </c>
      <c r="BB713" s="3" cm="1">
        <f t="array" ref="BB713">INDEX($AX$466:$AX$918, ROWS($AX$466:$AX$918) - ROW() + ROW($AX$466))</f>
        <v>45169</v>
      </c>
      <c r="BC713" s="78" cm="1">
        <f t="array" ref="BC713">INDEX($AY$466:$AY$918, ROWS($AY$466:$AY$918) - ROW() + ROW($AY$466))</f>
        <v>129.44999999999999</v>
      </c>
      <c r="BE713">
        <f t="shared" si="137"/>
        <v>-1.8946570670708602</v>
      </c>
      <c r="BF713">
        <f t="shared" si="127"/>
        <v>4</v>
      </c>
      <c r="BG713">
        <f t="shared" si="157"/>
        <v>3.4358769476627908</v>
      </c>
      <c r="BH713" t="str">
        <f t="shared" si="138"/>
        <v/>
      </c>
      <c r="BI713" t="str">
        <f t="shared" si="139"/>
        <v/>
      </c>
      <c r="BJ713">
        <v>0.49472139374141061</v>
      </c>
      <c r="BK713">
        <v>7.3641352451761328</v>
      </c>
      <c r="BL713" s="200" t="s">
        <v>4485</v>
      </c>
      <c r="BM713" s="212">
        <v>45083</v>
      </c>
      <c r="BN713" s="49">
        <v>45106</v>
      </c>
      <c r="BO713" s="50">
        <v>1226.75</v>
      </c>
      <c r="BQ713" s="81" cm="1">
        <f t="array" ref="BQ713">INDEX($AW$466:$AW$918, ROWS($AW$466:$AW$918) - ROW() + ROW($AW$466))</f>
        <v>45148</v>
      </c>
      <c r="BR713" s="3" cm="1">
        <f t="array" ref="BR713">INDEX($AX$466:$AX$918, ROWS($AX$466:$AX$918) - ROW() + ROW($AX$466))</f>
        <v>45169</v>
      </c>
      <c r="BS713" s="78" cm="1">
        <f t="array" ref="BS713">INDEX($BO$466:$BO$918, ROWS($BO$466:$BO$918) - ROW() + ROW($BO$466))</f>
        <v>1341.85</v>
      </c>
      <c r="BU713">
        <f t="shared" si="146"/>
        <v>-0.9156359608639536</v>
      </c>
      <c r="BV713">
        <f t="shared" si="140"/>
        <v>4</v>
      </c>
      <c r="BW713">
        <f t="shared" si="158"/>
        <v>6.1926242481798042</v>
      </c>
      <c r="BX713" t="str">
        <f t="shared" si="141"/>
        <v/>
      </c>
      <c r="BY713" t="str">
        <f t="shared" si="147"/>
        <v/>
      </c>
      <c r="BZ713">
        <v>-1.8259935553168516</v>
      </c>
      <c r="CA713">
        <v>1.3444213444213509</v>
      </c>
      <c r="CB713" s="200" t="s">
        <v>4485</v>
      </c>
      <c r="CC713" s="212">
        <v>45084</v>
      </c>
      <c r="CD713" s="49">
        <v>45106</v>
      </c>
      <c r="CE713" s="50">
        <v>2178.8000000000002</v>
      </c>
      <c r="CG713" s="81" cm="1">
        <f t="array" ref="CG713">INDEX($AW$466:$AW$918, ROWS($AW$466:$AW$918) - ROW() + ROW($AW$466))</f>
        <v>45148</v>
      </c>
      <c r="CH713" s="3" cm="1">
        <f t="array" ref="CH713">INDEX($AX$466:$AX$918, ROWS($AX$466:$AX$918) - ROW() + ROW($AX$466))</f>
        <v>45169</v>
      </c>
      <c r="CI713" s="78" cm="1">
        <f t="array" ref="CI713">INDEX($CE$466:$CE$918, ROWS($CE$466:$CE$918) - ROW() + ROW($CE$466))</f>
        <v>2005.8</v>
      </c>
      <c r="CK713">
        <f t="shared" si="153"/>
        <v>-0.61687105165366263</v>
      </c>
      <c r="CL713">
        <f t="shared" si="142"/>
        <v>4</v>
      </c>
      <c r="CM713">
        <f t="shared" si="159"/>
        <v>1.2314525083274384</v>
      </c>
      <c r="CN713" t="str">
        <f t="shared" si="143"/>
        <v/>
      </c>
      <c r="CO713" t="str">
        <f t="shared" si="148"/>
        <v/>
      </c>
      <c r="CP713">
        <v>-0.51419628884417168</v>
      </c>
      <c r="CQ713">
        <v>1.5029018932001974</v>
      </c>
      <c r="CR713" s="200" t="s">
        <v>4485</v>
      </c>
      <c r="CS713" s="212">
        <v>45083</v>
      </c>
      <c r="CT713" s="49">
        <v>45106</v>
      </c>
      <c r="CU713" s="53">
        <v>496.7</v>
      </c>
      <c r="CW713" s="81" cm="1">
        <f t="array" ref="CW713">INDEX($AW$466:$AW$918, ROWS($AW$466:$AW$918) - ROW() + ROW($AW$466))</f>
        <v>45148</v>
      </c>
      <c r="CX713" s="3" cm="1">
        <f t="array" ref="CX713">INDEX($AX$466:$AX$918, ROWS($AX$466:$AX$918) - ROW() + ROW($AX$466))</f>
        <v>45169</v>
      </c>
      <c r="CY713" s="78" cm="1">
        <f t="array" ref="CY713">INDEX($CU$466:$CU$918, ROWS($CU$466:$CU$918) - ROW() + ROW($CU$466))</f>
        <v>493.45</v>
      </c>
      <c r="DA713">
        <f t="shared" si="149"/>
        <v>0.94098394190446266</v>
      </c>
      <c r="DB713">
        <f t="shared" si="144"/>
        <v>4</v>
      </c>
      <c r="DC713">
        <f t="shared" si="160"/>
        <v>0.24377856780091184</v>
      </c>
      <c r="DD713" t="str">
        <f t="shared" si="162"/>
        <v/>
      </c>
      <c r="DE713" t="str">
        <f t="shared" si="163"/>
        <v/>
      </c>
      <c r="DF713">
        <v>1.0191476219888798</v>
      </c>
      <c r="DG713">
        <v>0.47097368690487446</v>
      </c>
      <c r="DH713" s="200" t="s">
        <v>4485</v>
      </c>
      <c r="DI713" s="212">
        <v>45083</v>
      </c>
      <c r="DJ713" s="49">
        <v>45106</v>
      </c>
      <c r="DK713" s="53">
        <v>358.55</v>
      </c>
      <c r="DM713" s="81" cm="1">
        <f t="array" ref="DM713">INDEX($AW$466:$AW$918, ROWS($AW$466:$AW$918) - ROW() + ROW($AW$466))</f>
        <v>45148</v>
      </c>
      <c r="DN713" s="3" cm="1">
        <f t="array" ref="DN713">INDEX($AX$466:$AX$918, ROWS($AX$466:$AX$918) - ROW() + ROW($AX$466))</f>
        <v>45169</v>
      </c>
      <c r="DO713" s="78" cm="1">
        <f t="array" ref="DO713">INDEX($DK$466:$DK$918, ROWS($DK$466:$DK$918) - ROW() + ROW($DK$466))</f>
        <v>360.3</v>
      </c>
      <c r="DQ713">
        <f t="shared" si="150"/>
        <v>0.40406855231990768</v>
      </c>
      <c r="DR713">
        <f t="shared" si="145"/>
        <v>4</v>
      </c>
      <c r="DS713">
        <f t="shared" si="161"/>
        <v>-1.6245733788395875</v>
      </c>
      <c r="DT713" t="str">
        <f t="shared" si="151"/>
        <v/>
      </c>
      <c r="DU713" t="str">
        <f t="shared" si="152"/>
        <v/>
      </c>
      <c r="DV713">
        <v>0.50623757005965553</v>
      </c>
      <c r="DW713">
        <v>3.2311977715877398</v>
      </c>
      <c r="DX713" s="200" t="s">
        <v>4485</v>
      </c>
    </row>
    <row r="714" spans="1:128" ht="15.75" thickBot="1" x14ac:dyDescent="0.3">
      <c r="A714" s="42">
        <v>45082</v>
      </c>
      <c r="B714" s="35">
        <v>45106</v>
      </c>
      <c r="C714" s="36">
        <v>126.25</v>
      </c>
      <c r="E714" s="81" cm="1">
        <f t="array" ref="E714">INDEX($A$466:$A$918, ROWS($A$466:$A$918) - ROW() + ROW($A$466))</f>
        <v>45149</v>
      </c>
      <c r="F714" s="44" cm="1">
        <f t="array" ref="F714">INDEX($B$466:$B$918, ROWS($B$466:$B$918) - ROW() + ROW($B$466))</f>
        <v>45169</v>
      </c>
      <c r="G714" s="45" cm="1">
        <f t="array" ref="G714">INDEX($C$466:$C$918, ROWS($C$466:$C$918) - ROW() + ROW($C$466))</f>
        <v>129.25</v>
      </c>
      <c r="I714">
        <f t="shared" si="128"/>
        <v>-2.2314674735249538</v>
      </c>
      <c r="J714">
        <f t="shared" si="124"/>
        <v>5</v>
      </c>
      <c r="K714" t="str">
        <f t="shared" si="154"/>
        <v/>
      </c>
      <c r="L714" t="str">
        <f t="shared" si="129"/>
        <v/>
      </c>
      <c r="M714" t="str">
        <f t="shared" si="130"/>
        <v/>
      </c>
      <c r="N714">
        <v>-2.7139087825103614</v>
      </c>
      <c r="O714" t="s">
        <v>4485</v>
      </c>
      <c r="P714" s="200" t="s">
        <v>4485</v>
      </c>
      <c r="Q714" s="35">
        <v>45082</v>
      </c>
      <c r="R714" s="35">
        <v>45106</v>
      </c>
      <c r="S714" s="37">
        <v>39163.5</v>
      </c>
      <c r="U714" s="81" cm="1">
        <f t="array" ref="U714">INDEX($Q$466:$Q$918, ROWS($Q$466:$Q$918) - ROW() + ROW($Q$466))</f>
        <v>45149</v>
      </c>
      <c r="V714" s="3" cm="1">
        <f t="array" ref="V714">INDEX($R$466:$R$918, ROWS($R$466:$R$918) - ROW() + ROW($R$466))</f>
        <v>45169</v>
      </c>
      <c r="W714" s="78" cm="1">
        <f t="array" ref="W714">INDEX($S$466:$S$918, ROWS($S$466:$S$918) - ROW() + ROW($S$466))</f>
        <v>40970.050000000003</v>
      </c>
      <c r="Y714">
        <f t="shared" si="131"/>
        <v>2.0362393826528788</v>
      </c>
      <c r="Z714">
        <f t="shared" si="125"/>
        <v>5</v>
      </c>
      <c r="AA714" t="str">
        <f t="shared" si="155"/>
        <v/>
      </c>
      <c r="AB714" t="str">
        <f t="shared" si="132"/>
        <v/>
      </c>
      <c r="AC714" t="str">
        <f t="shared" si="133"/>
        <v/>
      </c>
      <c r="AD714">
        <v>2.0763382780653856</v>
      </c>
      <c r="AE714" t="s">
        <v>4485</v>
      </c>
      <c r="AF714" s="200" t="s">
        <v>4485</v>
      </c>
      <c r="AG714" s="35">
        <v>45082</v>
      </c>
      <c r="AH714" s="35">
        <v>45106</v>
      </c>
      <c r="AI714" s="36">
        <v>175.4</v>
      </c>
      <c r="AK714" s="81" cm="1">
        <f t="array" ref="AK714">INDEX($AG$466:$AG$918, ROWS($AG$466:$AG$918) - ROW() + ROW($AG$466))</f>
        <v>45149</v>
      </c>
      <c r="AL714" s="3" cm="1">
        <f t="array" ref="AL714">INDEX($AH$466:$AH$918, ROWS($AH$466:$AH$918) - ROW() + ROW($AH$466))</f>
        <v>45169</v>
      </c>
      <c r="AM714" s="78" cm="1">
        <f t="array" ref="AM714">INDEX($AI$466:$AI$918, ROWS($AI$466:$AI$918) - ROW() + ROW($AI$466))</f>
        <v>213.7</v>
      </c>
      <c r="AO714">
        <f t="shared" si="134"/>
        <v>-0.65086006508600913</v>
      </c>
      <c r="AP714">
        <f t="shared" si="126"/>
        <v>5</v>
      </c>
      <c r="AQ714" t="str">
        <f t="shared" si="156"/>
        <v/>
      </c>
      <c r="AR714" t="str">
        <f t="shared" si="135"/>
        <v/>
      </c>
      <c r="AS714" t="str">
        <f t="shared" si="136"/>
        <v/>
      </c>
      <c r="AT714">
        <v>-3.5697835099032704</v>
      </c>
      <c r="AU714" t="s">
        <v>4485</v>
      </c>
      <c r="AV714" s="200" t="s">
        <v>4485</v>
      </c>
      <c r="AW714" s="35">
        <v>45082</v>
      </c>
      <c r="AX714" s="35">
        <v>45106</v>
      </c>
      <c r="AY714" s="36">
        <v>116.55</v>
      </c>
      <c r="BA714" s="81" cm="1">
        <f t="array" ref="BA714">INDEX($AW$466:$AW$918, ROWS($AW$466:$AW$918) - ROW() + ROW($AW$466))</f>
        <v>45149</v>
      </c>
      <c r="BB714" s="3" cm="1">
        <f t="array" ref="BB714">INDEX($AX$466:$AX$918, ROWS($AX$466:$AX$918) - ROW() + ROW($AX$466))</f>
        <v>45169</v>
      </c>
      <c r="BC714" s="78" cm="1">
        <f t="array" ref="BC714">INDEX($AY$466:$AY$918, ROWS($AY$466:$AY$918) - ROW() + ROW($AY$466))</f>
        <v>131.80000000000001</v>
      </c>
      <c r="BE714">
        <f t="shared" si="137"/>
        <v>1.8153727307841043</v>
      </c>
      <c r="BF714">
        <f t="shared" si="127"/>
        <v>5</v>
      </c>
      <c r="BG714" t="str">
        <f t="shared" si="157"/>
        <v/>
      </c>
      <c r="BH714" t="str">
        <f t="shared" si="138"/>
        <v/>
      </c>
      <c r="BI714" t="str">
        <f t="shared" si="139"/>
        <v/>
      </c>
      <c r="BJ714">
        <v>-1.5428100341538098</v>
      </c>
      <c r="BK714" t="s">
        <v>4485</v>
      </c>
      <c r="BL714" s="200" t="s">
        <v>4485</v>
      </c>
      <c r="BM714" s="212">
        <v>45082</v>
      </c>
      <c r="BN714" s="49">
        <v>45106</v>
      </c>
      <c r="BO714" s="50">
        <v>1220.1500000000001</v>
      </c>
      <c r="BQ714" s="81" cm="1">
        <f t="array" ref="BQ714">INDEX($AW$466:$AW$918, ROWS($AW$466:$AW$918) - ROW() + ROW($AW$466))</f>
        <v>45149</v>
      </c>
      <c r="BR714" s="3" cm="1">
        <f t="array" ref="BR714">INDEX($AX$466:$AX$918, ROWS($AX$466:$AX$918) - ROW() + ROW($AX$466))</f>
        <v>45169</v>
      </c>
      <c r="BS714" s="78" cm="1">
        <f t="array" ref="BS714">INDEX($BO$466:$BO$918, ROWS($BO$466:$BO$918) - ROW() + ROW($BO$466))</f>
        <v>1316.3</v>
      </c>
      <c r="BU714">
        <f t="shared" si="146"/>
        <v>-1.9040876401982307</v>
      </c>
      <c r="BV714">
        <f t="shared" si="140"/>
        <v>5</v>
      </c>
      <c r="BW714" t="str">
        <f t="shared" si="158"/>
        <v/>
      </c>
      <c r="BX714" t="str">
        <f t="shared" si="141"/>
        <v/>
      </c>
      <c r="BY714" t="str">
        <f t="shared" si="147"/>
        <v/>
      </c>
      <c r="BZ714">
        <v>-0.512855579868709</v>
      </c>
      <c r="CA714" t="s">
        <v>4485</v>
      </c>
      <c r="CB714" s="200" t="s">
        <v>4485</v>
      </c>
      <c r="CC714" s="212">
        <v>45083</v>
      </c>
      <c r="CD714" s="49">
        <v>45106</v>
      </c>
      <c r="CE714" s="50">
        <v>2173.15</v>
      </c>
      <c r="CG714" s="81" cm="1">
        <f t="array" ref="CG714">INDEX($AW$466:$AW$918, ROWS($AW$466:$AW$918) - ROW() + ROW($AW$466))</f>
        <v>45149</v>
      </c>
      <c r="CH714" s="3" cm="1">
        <f t="array" ref="CH714">INDEX($AX$466:$AX$918, ROWS($AX$466:$AX$918) - ROW() + ROW($AX$466))</f>
        <v>45169</v>
      </c>
      <c r="CI714" s="78" cm="1">
        <f t="array" ref="CI714">INDEX($CE$466:$CE$918, ROWS($CE$466:$CE$918) - ROW() + ROW($CE$466))</f>
        <v>1996.85</v>
      </c>
      <c r="CK714">
        <f t="shared" si="153"/>
        <v>-0.44620600259248405</v>
      </c>
      <c r="CL714">
        <f t="shared" si="142"/>
        <v>5</v>
      </c>
      <c r="CM714" t="str">
        <f t="shared" si="159"/>
        <v/>
      </c>
      <c r="CN714" t="str">
        <f t="shared" si="143"/>
        <v/>
      </c>
      <c r="CO714" t="str">
        <f t="shared" si="148"/>
        <v/>
      </c>
      <c r="CP714">
        <v>-0.45692883895131536</v>
      </c>
      <c r="CQ714" t="s">
        <v>4485</v>
      </c>
      <c r="CR714" s="200" t="s">
        <v>4485</v>
      </c>
      <c r="CS714" s="212">
        <v>45082</v>
      </c>
      <c r="CT714" s="49">
        <v>45106</v>
      </c>
      <c r="CU714" s="53">
        <v>491.2</v>
      </c>
      <c r="CW714" s="81" cm="1">
        <f t="array" ref="CW714">INDEX($AW$466:$AW$918, ROWS($AW$466:$AW$918) - ROW() + ROW($AW$466))</f>
        <v>45149</v>
      </c>
      <c r="CX714" s="3" cm="1">
        <f t="array" ref="CX714">INDEX($AX$466:$AX$918, ROWS($AX$466:$AX$918) - ROW() + ROW($AX$466))</f>
        <v>45169</v>
      </c>
      <c r="CY714" s="78" cm="1">
        <f t="array" ref="CY714">INDEX($CU$466:$CU$918, ROWS($CU$466:$CU$918) - ROW() + ROW($CU$466))</f>
        <v>484.35</v>
      </c>
      <c r="DA714">
        <f t="shared" si="149"/>
        <v>-1.8441584760360656</v>
      </c>
      <c r="DB714">
        <f t="shared" si="144"/>
        <v>5</v>
      </c>
      <c r="DC714" t="str">
        <f t="shared" si="160"/>
        <v/>
      </c>
      <c r="DD714" t="str">
        <f t="shared" si="162"/>
        <v/>
      </c>
      <c r="DE714" t="str">
        <f t="shared" si="163"/>
        <v/>
      </c>
      <c r="DF714">
        <v>-1.7629674921023086</v>
      </c>
      <c r="DG714" t="s">
        <v>4485</v>
      </c>
      <c r="DH714" s="200" t="s">
        <v>4485</v>
      </c>
      <c r="DI714" s="212">
        <v>45082</v>
      </c>
      <c r="DJ714" s="49">
        <v>45106</v>
      </c>
      <c r="DK714" s="53">
        <v>359.5</v>
      </c>
      <c r="DM714" s="81" cm="1">
        <f t="array" ref="DM714">INDEX($AW$466:$AW$918, ROWS($AW$466:$AW$918) - ROW() + ROW($AW$466))</f>
        <v>45149</v>
      </c>
      <c r="DN714" s="3" cm="1">
        <f t="array" ref="DN714">INDEX($AX$466:$AX$918, ROWS($AX$466:$AX$918) - ROW() + ROW($AX$466))</f>
        <v>45169</v>
      </c>
      <c r="DO714" s="78" cm="1">
        <f t="array" ref="DO714">INDEX($DK$466:$DK$918, ROWS($DK$466:$DK$918) - ROW() + ROW($DK$466))</f>
        <v>358.5</v>
      </c>
      <c r="DQ714">
        <f t="shared" si="150"/>
        <v>-0.49958368026644773</v>
      </c>
      <c r="DR714">
        <f t="shared" si="145"/>
        <v>5</v>
      </c>
      <c r="DS714" t="str">
        <f t="shared" si="161"/>
        <v/>
      </c>
      <c r="DT714" t="str">
        <f t="shared" si="151"/>
        <v/>
      </c>
      <c r="DU714" t="str">
        <f t="shared" si="152"/>
        <v/>
      </c>
      <c r="DV714">
        <v>0.12592192840439745</v>
      </c>
      <c r="DW714" t="s">
        <v>4485</v>
      </c>
      <c r="DX714" s="200" t="s">
        <v>4485</v>
      </c>
    </row>
    <row r="715" spans="1:128" ht="15.75" thickBot="1" x14ac:dyDescent="0.3">
      <c r="A715" s="42">
        <v>45079</v>
      </c>
      <c r="B715" s="35">
        <v>45106</v>
      </c>
      <c r="C715" s="36">
        <v>124.45</v>
      </c>
      <c r="E715" s="81" cm="1">
        <f t="array" ref="E715">INDEX($A$466:$A$918, ROWS($A$466:$A$918) - ROW() + ROW($A$466))</f>
        <v>45152</v>
      </c>
      <c r="F715" s="44" cm="1">
        <f t="array" ref="F715">INDEX($B$466:$B$918, ROWS($B$466:$B$918) - ROW() + ROW($B$466))</f>
        <v>45169</v>
      </c>
      <c r="G715" s="45" cm="1">
        <f t="array" ref="G715">INDEX($C$466:$C$918, ROWS($C$466:$C$918) - ROW() + ROW($C$466))</f>
        <v>121.75</v>
      </c>
      <c r="I715">
        <f t="shared" si="128"/>
        <v>-5.8027079303675047</v>
      </c>
      <c r="J715">
        <f t="shared" si="124"/>
        <v>1</v>
      </c>
      <c r="K715" t="str">
        <f t="shared" si="154"/>
        <v/>
      </c>
      <c r="L715" t="str">
        <f t="shared" si="129"/>
        <v/>
      </c>
      <c r="M715" t="str">
        <f t="shared" si="130"/>
        <v/>
      </c>
      <c r="N715">
        <v>-5.8504455637349944</v>
      </c>
      <c r="O715" t="s">
        <v>4485</v>
      </c>
      <c r="P715" s="200" t="s">
        <v>4485</v>
      </c>
      <c r="Q715" s="35">
        <v>45079</v>
      </c>
      <c r="R715" s="35">
        <v>45106</v>
      </c>
      <c r="S715" s="37">
        <v>38728.35</v>
      </c>
      <c r="U715" s="81" cm="1">
        <f t="array" ref="U715">INDEX($Q$466:$Q$918, ROWS($Q$466:$Q$918) - ROW() + ROW($Q$466))</f>
        <v>45152</v>
      </c>
      <c r="V715" s="3" cm="1">
        <f t="array" ref="V715">INDEX($R$466:$R$918, ROWS($R$466:$R$918) - ROW() + ROW($R$466))</f>
        <v>45169</v>
      </c>
      <c r="W715" s="78" cm="1">
        <f t="array" ref="W715">INDEX($S$466:$S$918, ROWS($S$466:$S$918) - ROW() + ROW($S$466))</f>
        <v>41036.15</v>
      </c>
      <c r="Y715">
        <f t="shared" si="131"/>
        <v>0.16133736717431035</v>
      </c>
      <c r="Z715">
        <f t="shared" si="125"/>
        <v>1</v>
      </c>
      <c r="AA715" t="str">
        <f t="shared" si="155"/>
        <v/>
      </c>
      <c r="AB715" t="str">
        <f t="shared" si="132"/>
        <v/>
      </c>
      <c r="AC715" t="str">
        <f t="shared" si="133"/>
        <v/>
      </c>
      <c r="AD715">
        <v>0.25559222588926267</v>
      </c>
      <c r="AE715" t="s">
        <v>4485</v>
      </c>
      <c r="AF715" s="200" t="s">
        <v>4485</v>
      </c>
      <c r="AG715" s="35">
        <v>45079</v>
      </c>
      <c r="AH715" s="35">
        <v>45106</v>
      </c>
      <c r="AI715" s="36">
        <v>175.55</v>
      </c>
      <c r="AK715" s="81" cm="1">
        <f t="array" ref="AK715">INDEX($AG$466:$AG$918, ROWS($AG$466:$AG$918) - ROW() + ROW($AG$466))</f>
        <v>45152</v>
      </c>
      <c r="AL715" s="3" cm="1">
        <f t="array" ref="AL715">INDEX($AH$466:$AH$918, ROWS($AH$466:$AH$918) - ROW() + ROW($AH$466))</f>
        <v>45169</v>
      </c>
      <c r="AM715" s="78" cm="1">
        <f t="array" ref="AM715">INDEX($AI$466:$AI$918, ROWS($AI$466:$AI$918) - ROW() + ROW($AI$466))</f>
        <v>213.8</v>
      </c>
      <c r="AO715">
        <f t="shared" si="134"/>
        <v>4.6794571829678402E-2</v>
      </c>
      <c r="AP715">
        <f t="shared" si="126"/>
        <v>1</v>
      </c>
      <c r="AQ715" t="str">
        <f t="shared" si="156"/>
        <v/>
      </c>
      <c r="AR715" t="str">
        <f t="shared" si="135"/>
        <v/>
      </c>
      <c r="AS715" t="str">
        <f t="shared" si="136"/>
        <v/>
      </c>
      <c r="AT715">
        <v>-3.9168855982803863</v>
      </c>
      <c r="AU715" t="s">
        <v>4485</v>
      </c>
      <c r="AV715" s="200" t="s">
        <v>4485</v>
      </c>
      <c r="AW715" s="35">
        <v>45079</v>
      </c>
      <c r="AX715" s="35">
        <v>45106</v>
      </c>
      <c r="AY715" s="36">
        <v>114.15</v>
      </c>
      <c r="BA715" s="81" cm="1">
        <f t="array" ref="BA715">INDEX($AW$466:$AW$918, ROWS($AW$466:$AW$918) - ROW() + ROW($AW$466))</f>
        <v>45152</v>
      </c>
      <c r="BB715" s="3" cm="1">
        <f t="array" ref="BB715">INDEX($AX$466:$AX$918, ROWS($AX$466:$AX$918) - ROW() + ROW($AX$466))</f>
        <v>45169</v>
      </c>
      <c r="BC715" s="78" cm="1">
        <f t="array" ref="BC715">INDEX($AY$466:$AY$918, ROWS($AY$466:$AY$918) - ROW() + ROW($AY$466))</f>
        <v>130.5</v>
      </c>
      <c r="BE715">
        <f t="shared" si="137"/>
        <v>-0.98634294385433341</v>
      </c>
      <c r="BF715">
        <f t="shared" si="127"/>
        <v>1</v>
      </c>
      <c r="BG715" t="str">
        <f t="shared" si="157"/>
        <v/>
      </c>
      <c r="BH715" t="str">
        <f t="shared" si="138"/>
        <v/>
      </c>
      <c r="BI715" t="str">
        <f t="shared" si="139"/>
        <v/>
      </c>
      <c r="BJ715">
        <v>0.46172248803828186</v>
      </c>
      <c r="BK715" t="s">
        <v>4485</v>
      </c>
      <c r="BL715" s="200" t="s">
        <v>4485</v>
      </c>
      <c r="BM715" s="212">
        <v>45079</v>
      </c>
      <c r="BN715" s="49">
        <v>45106</v>
      </c>
      <c r="BO715" s="50">
        <v>1211.55</v>
      </c>
      <c r="BQ715" s="81" cm="1">
        <f t="array" ref="BQ715">INDEX($AW$466:$AW$918, ROWS($AW$466:$AW$918) - ROW() + ROW($AW$466))</f>
        <v>45152</v>
      </c>
      <c r="BR715" s="3" cm="1">
        <f t="array" ref="BR715">INDEX($AX$466:$AX$918, ROWS($AX$466:$AX$918) - ROW() + ROW($AX$466))</f>
        <v>45169</v>
      </c>
      <c r="BS715" s="78" cm="1">
        <f t="array" ref="BS715">INDEX($BO$466:$BO$918, ROWS($BO$466:$BO$918) - ROW() + ROW($BO$466))</f>
        <v>1301.45</v>
      </c>
      <c r="BU715">
        <f t="shared" si="146"/>
        <v>-1.1281622730380545</v>
      </c>
      <c r="BV715">
        <f t="shared" si="140"/>
        <v>1</v>
      </c>
      <c r="BW715" t="str">
        <f t="shared" si="158"/>
        <v/>
      </c>
      <c r="BX715" t="str">
        <f t="shared" si="141"/>
        <v/>
      </c>
      <c r="BY715" t="str">
        <f t="shared" si="147"/>
        <v/>
      </c>
      <c r="BZ715">
        <v>0.52924599628839208</v>
      </c>
      <c r="CA715" t="s">
        <v>4485</v>
      </c>
      <c r="CB715" s="200" t="s">
        <v>4485</v>
      </c>
      <c r="CC715" s="212">
        <v>45082</v>
      </c>
      <c r="CD715" s="49">
        <v>45106</v>
      </c>
      <c r="CE715" s="50">
        <v>2146.4499999999998</v>
      </c>
      <c r="CG715" s="81" cm="1">
        <f t="array" ref="CG715">INDEX($AW$466:$AW$918, ROWS($AW$466:$AW$918) - ROW() + ROW($AW$466))</f>
        <v>45152</v>
      </c>
      <c r="CH715" s="3" cm="1">
        <f t="array" ref="CH715">INDEX($AX$466:$AX$918, ROWS($AX$466:$AX$918) - ROW() + ROW($AX$466))</f>
        <v>45169</v>
      </c>
      <c r="CI715" s="78" cm="1">
        <f t="array" ref="CI715">INDEX($CE$466:$CE$918, ROWS($CE$466:$CE$918) - ROW() + ROW($CE$466))</f>
        <v>1914.9</v>
      </c>
      <c r="CK715">
        <f t="shared" si="153"/>
        <v>-4.1039637428950515</v>
      </c>
      <c r="CL715">
        <f t="shared" si="142"/>
        <v>1</v>
      </c>
      <c r="CM715" t="str">
        <f t="shared" si="159"/>
        <v/>
      </c>
      <c r="CN715" t="str">
        <f t="shared" si="143"/>
        <v/>
      </c>
      <c r="CO715" t="str">
        <f t="shared" si="148"/>
        <v/>
      </c>
      <c r="CP715">
        <v>-4.1136779792811096</v>
      </c>
      <c r="CQ715" t="s">
        <v>4485</v>
      </c>
      <c r="CR715" s="200" t="s">
        <v>4485</v>
      </c>
      <c r="CS715" s="212">
        <v>45079</v>
      </c>
      <c r="CT715" s="49">
        <v>45106</v>
      </c>
      <c r="CU715" s="53">
        <v>491.75</v>
      </c>
      <c r="CW715" s="81" cm="1">
        <f t="array" ref="CW715">INDEX($AW$466:$AW$918, ROWS($AW$466:$AW$918) - ROW() + ROW($AW$466))</f>
        <v>45152</v>
      </c>
      <c r="CX715" s="3" cm="1">
        <f t="array" ref="CX715">INDEX($AX$466:$AX$918, ROWS($AX$466:$AX$918) - ROW() + ROW($AX$466))</f>
        <v>45169</v>
      </c>
      <c r="CY715" s="78" cm="1">
        <f t="array" ref="CY715">INDEX($CU$466:$CU$918, ROWS($CU$466:$CU$918) - ROW() + ROW($CU$466))</f>
        <v>472.95</v>
      </c>
      <c r="DA715">
        <f t="shared" si="149"/>
        <v>-2.3536698668318432</v>
      </c>
      <c r="DB715">
        <f t="shared" si="144"/>
        <v>1</v>
      </c>
      <c r="DC715" t="str">
        <f t="shared" si="160"/>
        <v/>
      </c>
      <c r="DD715" t="str">
        <f t="shared" si="162"/>
        <v/>
      </c>
      <c r="DE715" t="str">
        <f t="shared" si="163"/>
        <v/>
      </c>
      <c r="DF715">
        <v>-2.2925311203319523</v>
      </c>
      <c r="DG715" t="s">
        <v>4485</v>
      </c>
      <c r="DH715" s="200" t="s">
        <v>4485</v>
      </c>
      <c r="DI715" s="212">
        <v>45079</v>
      </c>
      <c r="DJ715" s="49">
        <v>45106</v>
      </c>
      <c r="DK715" s="53">
        <v>362.85</v>
      </c>
      <c r="DM715" s="81" cm="1">
        <f t="array" ref="DM715">INDEX($AW$466:$AW$918, ROWS($AW$466:$AW$918) - ROW() + ROW($AW$466))</f>
        <v>45152</v>
      </c>
      <c r="DN715" s="3" cm="1">
        <f t="array" ref="DN715">INDEX($AX$466:$AX$918, ROWS($AX$466:$AX$918) - ROW() + ROW($AX$466))</f>
        <v>45169</v>
      </c>
      <c r="DO715" s="78" cm="1">
        <f t="array" ref="DO715">INDEX($DK$466:$DK$918, ROWS($DK$466:$DK$918) - ROW() + ROW($DK$466))</f>
        <v>357.6</v>
      </c>
      <c r="DQ715">
        <f t="shared" si="150"/>
        <v>-0.25104602510459617</v>
      </c>
      <c r="DR715">
        <f t="shared" si="145"/>
        <v>1</v>
      </c>
      <c r="DS715" t="str">
        <f t="shared" si="161"/>
        <v/>
      </c>
      <c r="DT715" t="str">
        <f t="shared" si="151"/>
        <v/>
      </c>
      <c r="DU715" t="str">
        <f t="shared" si="152"/>
        <v/>
      </c>
      <c r="DV715">
        <v>0.37729069349623112</v>
      </c>
      <c r="DW715" t="s">
        <v>4485</v>
      </c>
      <c r="DX715" s="200" t="s">
        <v>4485</v>
      </c>
    </row>
    <row r="716" spans="1:128" ht="15.75" thickBot="1" x14ac:dyDescent="0.3">
      <c r="A716" s="42">
        <v>45078</v>
      </c>
      <c r="B716" s="35">
        <v>45106</v>
      </c>
      <c r="C716" s="36">
        <v>124.45</v>
      </c>
      <c r="E716" s="81" cm="1">
        <f t="array" ref="E716">INDEX($A$466:$A$918, ROWS($A$466:$A$918) - ROW() + ROW($A$466))</f>
        <v>45154</v>
      </c>
      <c r="F716" s="44" cm="1">
        <f t="array" ref="F716">INDEX($B$466:$B$918, ROWS($B$466:$B$918) - ROW() + ROW($B$466))</f>
        <v>45169</v>
      </c>
      <c r="G716" s="45" cm="1">
        <f t="array" ref="G716">INDEX($C$466:$C$918, ROWS($C$466:$C$918) - ROW() + ROW($C$466))</f>
        <v>122.85</v>
      </c>
      <c r="I716">
        <f t="shared" si="128"/>
        <v>0.90349075975358872</v>
      </c>
      <c r="J716">
        <f t="shared" si="124"/>
        <v>3</v>
      </c>
      <c r="K716" t="str">
        <f t="shared" si="154"/>
        <v/>
      </c>
      <c r="L716" t="str">
        <f t="shared" si="129"/>
        <v/>
      </c>
      <c r="M716" t="str">
        <f t="shared" si="130"/>
        <v/>
      </c>
      <c r="N716">
        <v>0.61728395061728392</v>
      </c>
      <c r="O716" t="s">
        <v>4485</v>
      </c>
      <c r="P716" s="200" t="s">
        <v>4485</v>
      </c>
      <c r="Q716" s="35">
        <v>45078</v>
      </c>
      <c r="R716" s="35">
        <v>45106</v>
      </c>
      <c r="S716" s="37">
        <v>39272.949999999997</v>
      </c>
      <c r="U716" s="81" cm="1">
        <f t="array" ref="U716">INDEX($Q$466:$Q$918, ROWS($Q$466:$Q$918) - ROW() + ROW($Q$466))</f>
        <v>45154</v>
      </c>
      <c r="V716" s="3" cm="1">
        <f t="array" ref="V716">INDEX($R$466:$R$918, ROWS($R$466:$R$918) - ROW() + ROW($R$466))</f>
        <v>45169</v>
      </c>
      <c r="W716" s="78" cm="1">
        <f t="array" ref="W716">INDEX($S$466:$S$918, ROWS($S$466:$S$918) - ROW() + ROW($S$466))</f>
        <v>41361.699999999997</v>
      </c>
      <c r="Y716">
        <f t="shared" si="131"/>
        <v>0.79332490986604653</v>
      </c>
      <c r="Z716">
        <f t="shared" si="125"/>
        <v>3</v>
      </c>
      <c r="AA716" t="str">
        <f t="shared" si="155"/>
        <v/>
      </c>
      <c r="AB716" t="str">
        <f t="shared" si="132"/>
        <v/>
      </c>
      <c r="AC716" t="str">
        <f t="shared" si="133"/>
        <v/>
      </c>
      <c r="AD716">
        <v>0.74531420120433933</v>
      </c>
      <c r="AE716" t="s">
        <v>4485</v>
      </c>
      <c r="AF716" s="200" t="s">
        <v>4485</v>
      </c>
      <c r="AG716" s="35">
        <v>45078</v>
      </c>
      <c r="AH716" s="35">
        <v>45106</v>
      </c>
      <c r="AI716" s="36">
        <v>175.1</v>
      </c>
      <c r="AK716" s="81" cm="1">
        <f t="array" ref="AK716">INDEX($AG$466:$AG$918, ROWS($AG$466:$AG$918) - ROW() + ROW($AG$466))</f>
        <v>45154</v>
      </c>
      <c r="AL716" s="3" cm="1">
        <f t="array" ref="AL716">INDEX($AH$466:$AH$918, ROWS($AH$466:$AH$918) - ROW() + ROW($AH$466))</f>
        <v>45169</v>
      </c>
      <c r="AM716" s="78" cm="1">
        <f t="array" ref="AM716">INDEX($AI$466:$AI$918, ROWS($AI$466:$AI$918) - ROW() + ROW($AI$466))</f>
        <v>217.6</v>
      </c>
      <c r="AO716">
        <f t="shared" si="134"/>
        <v>1.7773620205799732</v>
      </c>
      <c r="AP716">
        <f t="shared" si="126"/>
        <v>3</v>
      </c>
      <c r="AQ716" t="str">
        <f t="shared" si="156"/>
        <v/>
      </c>
      <c r="AR716" t="str">
        <f t="shared" si="135"/>
        <v/>
      </c>
      <c r="AS716" t="str">
        <f t="shared" si="136"/>
        <v/>
      </c>
      <c r="AT716">
        <v>-1.3422818791946394</v>
      </c>
      <c r="AU716" t="s">
        <v>4485</v>
      </c>
      <c r="AV716" s="200" t="s">
        <v>4485</v>
      </c>
      <c r="AW716" s="35">
        <v>45078</v>
      </c>
      <c r="AX716" s="35">
        <v>45106</v>
      </c>
      <c r="AY716" s="36">
        <v>113.35</v>
      </c>
      <c r="BA716" s="81" cm="1">
        <f t="array" ref="BA716">INDEX($AW$466:$AW$918, ROWS($AW$466:$AW$918) - ROW() + ROW($AW$466))</f>
        <v>45154</v>
      </c>
      <c r="BB716" s="3" cm="1">
        <f t="array" ref="BB716">INDEX($AX$466:$AX$918, ROWS($AX$466:$AX$918) - ROW() + ROW($AX$466))</f>
        <v>45169</v>
      </c>
      <c r="BC716" s="78" cm="1">
        <f t="array" ref="BC716">INDEX($AY$466:$AY$918, ROWS($AY$466:$AY$918) - ROW() + ROW($AY$466))</f>
        <v>131.05000000000001</v>
      </c>
      <c r="BE716">
        <f t="shared" si="137"/>
        <v>0.42145593869732673</v>
      </c>
      <c r="BF716">
        <f t="shared" si="127"/>
        <v>3</v>
      </c>
      <c r="BG716" t="str">
        <f t="shared" si="157"/>
        <v/>
      </c>
      <c r="BH716" t="str">
        <f t="shared" si="138"/>
        <v/>
      </c>
      <c r="BI716" t="str">
        <f t="shared" si="139"/>
        <v/>
      </c>
      <c r="BJ716">
        <v>3.1052794513371187</v>
      </c>
      <c r="BK716" t="s">
        <v>4485</v>
      </c>
      <c r="BL716" s="200" t="s">
        <v>4485</v>
      </c>
      <c r="BM716" s="212">
        <v>45078</v>
      </c>
      <c r="BN716" s="49">
        <v>45106</v>
      </c>
      <c r="BO716" s="50">
        <v>1215.5999999999999</v>
      </c>
      <c r="BQ716" s="81" cm="1">
        <f t="array" ref="BQ716">INDEX($AW$466:$AW$918, ROWS($AW$466:$AW$918) - ROW() + ROW($AW$466))</f>
        <v>45154</v>
      </c>
      <c r="BR716" s="3" cm="1">
        <f t="array" ref="BR716">INDEX($AX$466:$AX$918, ROWS($AX$466:$AX$918) - ROW() + ROW($AX$466))</f>
        <v>45169</v>
      </c>
      <c r="BS716" s="78" cm="1">
        <f t="array" ref="BS716">INDEX($BO$466:$BO$918, ROWS($BO$466:$BO$918) - ROW() + ROW($BO$466))</f>
        <v>1294.25</v>
      </c>
      <c r="BU716">
        <f t="shared" si="146"/>
        <v>-0.55322909062968573</v>
      </c>
      <c r="BV716">
        <f t="shared" si="140"/>
        <v>3</v>
      </c>
      <c r="BW716" t="str">
        <f t="shared" si="158"/>
        <v/>
      </c>
      <c r="BX716" t="str">
        <f t="shared" si="141"/>
        <v/>
      </c>
      <c r="BY716" t="str">
        <f t="shared" si="147"/>
        <v/>
      </c>
      <c r="BZ716">
        <v>-1.7366333925885318</v>
      </c>
      <c r="CA716" t="s">
        <v>4485</v>
      </c>
      <c r="CB716" s="200" t="s">
        <v>4485</v>
      </c>
      <c r="CC716" s="212">
        <v>45079</v>
      </c>
      <c r="CD716" s="49">
        <v>45106</v>
      </c>
      <c r="CE716" s="50">
        <v>2148.1999999999998</v>
      </c>
      <c r="CG716" s="81" cm="1">
        <f t="array" ref="CG716">INDEX($AW$466:$AW$918, ROWS($AW$466:$AW$918) - ROW() + ROW($AW$466))</f>
        <v>45154</v>
      </c>
      <c r="CH716" s="3" cm="1">
        <f t="array" ref="CH716">INDEX($AX$466:$AX$918, ROWS($AX$466:$AX$918) - ROW() + ROW($AX$466))</f>
        <v>45169</v>
      </c>
      <c r="CI716" s="78" cm="1">
        <f t="array" ref="CI716">INDEX($CE$466:$CE$918, ROWS($CE$466:$CE$918) - ROW() + ROW($CE$466))</f>
        <v>1910</v>
      </c>
      <c r="CK716">
        <f t="shared" si="153"/>
        <v>-0.2558880359287739</v>
      </c>
      <c r="CL716">
        <f t="shared" si="142"/>
        <v>3</v>
      </c>
      <c r="CM716" t="str">
        <f t="shared" si="159"/>
        <v/>
      </c>
      <c r="CN716" t="str">
        <f t="shared" si="143"/>
        <v/>
      </c>
      <c r="CO716" t="str">
        <f t="shared" si="148"/>
        <v/>
      </c>
      <c r="CP716">
        <v>-0.48395113401522488</v>
      </c>
      <c r="CQ716" t="s">
        <v>4485</v>
      </c>
      <c r="CR716" s="200" t="s">
        <v>4485</v>
      </c>
      <c r="CS716" s="212">
        <v>45078</v>
      </c>
      <c r="CT716" s="49">
        <v>45106</v>
      </c>
      <c r="CU716" s="53">
        <v>479.4</v>
      </c>
      <c r="CW716" s="81" cm="1">
        <f t="array" ref="CW716">INDEX($AW$466:$AW$918, ROWS($AW$466:$AW$918) - ROW() + ROW($AW$466))</f>
        <v>45154</v>
      </c>
      <c r="CX716" s="3" cm="1">
        <f t="array" ref="CX716">INDEX($AX$466:$AX$918, ROWS($AX$466:$AX$918) - ROW() + ROW($AX$466))</f>
        <v>45169</v>
      </c>
      <c r="CY716" s="78" cm="1">
        <f t="array" ref="CY716">INDEX($CU$466:$CU$918, ROWS($CU$466:$CU$918) - ROW() + ROW($CU$466))</f>
        <v>478.75</v>
      </c>
      <c r="DA716">
        <f t="shared" si="149"/>
        <v>1.22634527962787</v>
      </c>
      <c r="DB716">
        <f t="shared" si="144"/>
        <v>3</v>
      </c>
      <c r="DC716" t="str">
        <f t="shared" si="160"/>
        <v/>
      </c>
      <c r="DD716" t="str">
        <f t="shared" si="162"/>
        <v/>
      </c>
      <c r="DE716" t="str">
        <f t="shared" si="163"/>
        <v/>
      </c>
      <c r="DF716">
        <v>1.5075910393884748</v>
      </c>
      <c r="DG716" t="s">
        <v>4485</v>
      </c>
      <c r="DH716" s="200" t="s">
        <v>4485</v>
      </c>
      <c r="DI716" s="212">
        <v>45078</v>
      </c>
      <c r="DJ716" s="49">
        <v>45106</v>
      </c>
      <c r="DK716" s="53">
        <v>367.1</v>
      </c>
      <c r="DM716" s="81" cm="1">
        <f t="array" ref="DM716">INDEX($AW$466:$AW$918, ROWS($AW$466:$AW$918) - ROW() + ROW($AW$466))</f>
        <v>45154</v>
      </c>
      <c r="DN716" s="3" cm="1">
        <f t="array" ref="DN716">INDEX($AX$466:$AX$918, ROWS($AX$466:$AX$918) - ROW() + ROW($AX$466))</f>
        <v>45169</v>
      </c>
      <c r="DO716" s="78" cm="1">
        <f t="array" ref="DO716">INDEX($DK$466:$DK$918, ROWS($DK$466:$DK$918) - ROW() + ROW($DK$466))</f>
        <v>358.6</v>
      </c>
      <c r="DQ716">
        <f t="shared" si="150"/>
        <v>0.27964205816554805</v>
      </c>
      <c r="DR716">
        <f t="shared" si="145"/>
        <v>3</v>
      </c>
      <c r="DS716" t="str">
        <f t="shared" si="161"/>
        <v/>
      </c>
      <c r="DT716" t="str">
        <f t="shared" si="151"/>
        <v/>
      </c>
      <c r="DU716" t="str">
        <f t="shared" si="152"/>
        <v/>
      </c>
      <c r="DV716">
        <v>2.3268301413996775</v>
      </c>
      <c r="DW716" t="s">
        <v>4485</v>
      </c>
      <c r="DX716" s="200" t="s">
        <v>4485</v>
      </c>
    </row>
    <row r="717" spans="1:128" ht="15.75" thickBot="1" x14ac:dyDescent="0.3">
      <c r="A717" s="38">
        <v>45071</v>
      </c>
      <c r="B717" s="39">
        <v>45071</v>
      </c>
      <c r="C717" s="40">
        <v>137.19999999999999</v>
      </c>
      <c r="E717" s="81" cm="1">
        <f t="array" ref="E717">INDEX($A$466:$A$918, ROWS($A$466:$A$918) - ROW() + ROW($A$466))</f>
        <v>45155</v>
      </c>
      <c r="F717" s="44" cm="1">
        <f t="array" ref="F717">INDEX($B$466:$B$918, ROWS($B$466:$B$918) - ROW() + ROW($B$466))</f>
        <v>45169</v>
      </c>
      <c r="G717" s="45" cm="1">
        <f t="array" ref="G717">INDEX($C$466:$C$918, ROWS($C$466:$C$918) - ROW() + ROW($C$466))</f>
        <v>122.8</v>
      </c>
      <c r="I717">
        <f t="shared" si="128"/>
        <v>-4.0700040700038388E-2</v>
      </c>
      <c r="J717">
        <f t="shared" si="124"/>
        <v>4</v>
      </c>
      <c r="K717">
        <f>IF(J717=4, ((G717 - G713) / G713)*100, "")</f>
        <v>-7.1104387291981794</v>
      </c>
      <c r="L717" t="str">
        <f t="shared" si="129"/>
        <v/>
      </c>
      <c r="M717" t="str">
        <f t="shared" si="130"/>
        <v/>
      </c>
      <c r="N717">
        <v>0.28629856850715285</v>
      </c>
      <c r="O717">
        <v>-8.3021690351533248</v>
      </c>
      <c r="P717" s="200" t="s">
        <v>4485</v>
      </c>
      <c r="Q717" s="39">
        <v>45071</v>
      </c>
      <c r="R717" s="39">
        <v>45071</v>
      </c>
      <c r="S717" s="41">
        <v>41022</v>
      </c>
      <c r="U717" s="81" cm="1">
        <f t="array" ref="U717">INDEX($Q$466:$Q$918, ROWS($Q$466:$Q$918) - ROW() + ROW($Q$466))</f>
        <v>45155</v>
      </c>
      <c r="V717" s="3" cm="1">
        <f t="array" ref="V717">INDEX($R$466:$R$918, ROWS($R$466:$R$918) - ROW() + ROW($R$466))</f>
        <v>45169</v>
      </c>
      <c r="W717" s="78" cm="1">
        <f t="array" ref="W717">INDEX($S$466:$S$918, ROWS($S$466:$S$918) - ROW() + ROW($S$466))</f>
        <v>41247.550000000003</v>
      </c>
      <c r="Y717">
        <f t="shared" si="131"/>
        <v>-0.27597995246809048</v>
      </c>
      <c r="Z717">
        <f t="shared" si="125"/>
        <v>4</v>
      </c>
      <c r="AA717">
        <f>IF(Z717=4, ((W717 - W713) / W713)*100, "")</f>
        <v>2.727355366858077</v>
      </c>
      <c r="AB717" t="str">
        <f t="shared" si="132"/>
        <v/>
      </c>
      <c r="AC717" t="str">
        <f t="shared" si="133"/>
        <v/>
      </c>
      <c r="AD717">
        <v>-0.1075875222678266</v>
      </c>
      <c r="AE717">
        <v>5.7079189852019283</v>
      </c>
      <c r="AF717" s="200" t="s">
        <v>4485</v>
      </c>
      <c r="AG717" s="39">
        <v>45071</v>
      </c>
      <c r="AH717" s="39">
        <v>45071</v>
      </c>
      <c r="AI717" s="40">
        <v>174.7</v>
      </c>
      <c r="AK717" s="81" cm="1">
        <f t="array" ref="AK717">INDEX($AG$466:$AG$918, ROWS($AG$466:$AG$918) - ROW() + ROW($AG$466))</f>
        <v>45155</v>
      </c>
      <c r="AL717" s="3" cm="1">
        <f t="array" ref="AL717">INDEX($AH$466:$AH$918, ROWS($AH$466:$AH$918) - ROW() + ROW($AH$466))</f>
        <v>45169</v>
      </c>
      <c r="AM717" s="78" cm="1">
        <f t="array" ref="AM717">INDEX($AI$466:$AI$918, ROWS($AI$466:$AI$918) - ROW() + ROW($AI$466))</f>
        <v>216.65</v>
      </c>
      <c r="AO717">
        <f t="shared" si="134"/>
        <v>-0.43658088235293596</v>
      </c>
      <c r="AP717">
        <f t="shared" si="126"/>
        <v>4</v>
      </c>
      <c r="AQ717">
        <f>IF(AP717=4, ((AM717 - AM713) / AM713)*100, "")</f>
        <v>0.72059507205951256</v>
      </c>
      <c r="AR717" t="str">
        <f t="shared" si="135"/>
        <v/>
      </c>
      <c r="AS717" t="str">
        <f t="shared" si="136"/>
        <v/>
      </c>
      <c r="AT717">
        <v>-3.0234315948601664</v>
      </c>
      <c r="AU717">
        <v>-14.084821428571434</v>
      </c>
      <c r="AV717" s="200" t="s">
        <v>4485</v>
      </c>
      <c r="AW717" s="39">
        <v>45071</v>
      </c>
      <c r="AX717" s="39">
        <v>45071</v>
      </c>
      <c r="AY717" s="40">
        <v>109.55</v>
      </c>
      <c r="BA717" s="81" cm="1">
        <f t="array" ref="BA717">INDEX($AW$466:$AW$918, ROWS($AW$466:$AW$918) - ROW() + ROW($AW$466))</f>
        <v>45155</v>
      </c>
      <c r="BB717" s="3" cm="1">
        <f t="array" ref="BB717">INDEX($AX$466:$AX$918, ROWS($AX$466:$AX$918) - ROW() + ROW($AX$466))</f>
        <v>45169</v>
      </c>
      <c r="BC717" s="78" cm="1">
        <f t="array" ref="BC717">INDEX($AY$466:$AY$918, ROWS($AY$466:$AY$918) - ROW() + ROW($AY$466))</f>
        <v>129.05000000000001</v>
      </c>
      <c r="BE717">
        <f t="shared" si="137"/>
        <v>-1.5261350629530712</v>
      </c>
      <c r="BF717">
        <f t="shared" si="127"/>
        <v>4</v>
      </c>
      <c r="BG717">
        <f>IF(BF717=4, ((BC717 - BC713) / BC713)*100, "")</f>
        <v>-0.30899961375046531</v>
      </c>
      <c r="BH717" t="str">
        <f t="shared" si="138"/>
        <v/>
      </c>
      <c r="BI717" t="str">
        <f t="shared" si="139"/>
        <v/>
      </c>
      <c r="BJ717">
        <v>2.9309190013165014</v>
      </c>
      <c r="BK717">
        <v>5.4916441793305868</v>
      </c>
      <c r="BL717" s="200" t="s">
        <v>4485</v>
      </c>
      <c r="BM717" s="212">
        <v>45071</v>
      </c>
      <c r="BN717" s="49">
        <v>45071</v>
      </c>
      <c r="BO717" s="50">
        <v>1173.2</v>
      </c>
      <c r="BQ717" s="81" cm="1">
        <f t="array" ref="BQ717">INDEX($AW$466:$AW$918, ROWS($AW$466:$AW$918) - ROW() + ROW($AW$466))</f>
        <v>45155</v>
      </c>
      <c r="BR717" s="3" cm="1">
        <f t="array" ref="BR717">INDEX($AX$466:$AX$918, ROWS($AX$466:$AX$918) - ROW() + ROW($AX$466))</f>
        <v>45169</v>
      </c>
      <c r="BS717" s="78" cm="1">
        <f t="array" ref="BS717">INDEX($BO$466:$BO$918, ROWS($BO$466:$BO$918) - ROW() + ROW($BO$466))</f>
        <v>1288.2</v>
      </c>
      <c r="BU717">
        <f t="shared" si="146"/>
        <v>-0.46745219238941121</v>
      </c>
      <c r="BV717">
        <f t="shared" si="140"/>
        <v>4</v>
      </c>
      <c r="BW717">
        <f t="shared" si="158"/>
        <v>-4.8772383237954555</v>
      </c>
      <c r="BX717" t="str">
        <f t="shared" si="141"/>
        <v/>
      </c>
      <c r="BY717" t="str">
        <f t="shared" si="147"/>
        <v/>
      </c>
      <c r="BZ717">
        <v>-1.1758975786251107</v>
      </c>
      <c r="CA717">
        <v>-4.6522556390977421</v>
      </c>
      <c r="CB717" s="200" t="s">
        <v>4485</v>
      </c>
      <c r="CC717" s="212">
        <v>45078</v>
      </c>
      <c r="CD717" s="49">
        <v>45106</v>
      </c>
      <c r="CE717" s="50">
        <v>2147.35</v>
      </c>
      <c r="CG717" s="81" cm="1">
        <f t="array" ref="CG717">INDEX($AW$466:$AW$918, ROWS($AW$466:$AW$918) - ROW() + ROW($AW$466))</f>
        <v>45155</v>
      </c>
      <c r="CH717" s="3" cm="1">
        <f t="array" ref="CH717">INDEX($AX$466:$AX$918, ROWS($AX$466:$AX$918) - ROW() + ROW($AX$466))</f>
        <v>45169</v>
      </c>
      <c r="CI717" s="78" cm="1">
        <f t="array" ref="CI717">INDEX($CE$466:$CE$918, ROWS($CE$466:$CE$918) - ROW() + ROW($CE$466))</f>
        <v>1907.05</v>
      </c>
      <c r="CK717">
        <f t="shared" si="153"/>
        <v>-0.1544502617801071</v>
      </c>
      <c r="CL717">
        <f t="shared" si="142"/>
        <v>4</v>
      </c>
      <c r="CM717">
        <f t="shared" si="159"/>
        <v>-5.5097237705933377</v>
      </c>
      <c r="CN717" t="str">
        <f t="shared" si="143"/>
        <v/>
      </c>
      <c r="CO717" t="str">
        <f t="shared" si="148"/>
        <v/>
      </c>
      <c r="CP717">
        <v>0.10514694285263657</v>
      </c>
      <c r="CQ717">
        <v>-5.4027870929279382</v>
      </c>
      <c r="CR717" s="200" t="s">
        <v>4485</v>
      </c>
      <c r="CS717" s="212">
        <v>45071</v>
      </c>
      <c r="CT717" s="49">
        <v>45071</v>
      </c>
      <c r="CU717" s="53">
        <v>476.3</v>
      </c>
      <c r="CW717" s="81" cm="1">
        <f t="array" ref="CW717">INDEX($AW$466:$AW$918, ROWS($AW$466:$AW$918) - ROW() + ROW($AW$466))</f>
        <v>45155</v>
      </c>
      <c r="CX717" s="3" cm="1">
        <f t="array" ref="CX717">INDEX($AX$466:$AX$918, ROWS($AX$466:$AX$918) - ROW() + ROW($AX$466))</f>
        <v>45169</v>
      </c>
      <c r="CY717" s="78" cm="1">
        <f t="array" ref="CY717">INDEX($CU$466:$CU$918, ROWS($CU$466:$CU$918) - ROW() + ROW($CU$466))</f>
        <v>478.3</v>
      </c>
      <c r="DA717">
        <f t="shared" si="149"/>
        <v>-9.3994778067882742E-2</v>
      </c>
      <c r="DB717">
        <f t="shared" si="144"/>
        <v>4</v>
      </c>
      <c r="DC717">
        <f t="shared" si="160"/>
        <v>-2.1581262145852533</v>
      </c>
      <c r="DD717" t="str">
        <f t="shared" si="162"/>
        <v/>
      </c>
      <c r="DE717" t="str">
        <f t="shared" si="163"/>
        <v/>
      </c>
      <c r="DF717">
        <v>-7.3214098943629902E-2</v>
      </c>
      <c r="DG717">
        <v>-2.6393559563843856</v>
      </c>
      <c r="DH717" s="200" t="s">
        <v>4485</v>
      </c>
      <c r="DI717" s="212">
        <v>45071</v>
      </c>
      <c r="DJ717" s="49">
        <v>45071</v>
      </c>
      <c r="DK717" s="53">
        <v>362.9</v>
      </c>
      <c r="DM717" s="81" cm="1">
        <f t="array" ref="DM717">INDEX($AW$466:$AW$918, ROWS($AW$466:$AW$918) - ROW() + ROW($AW$466))</f>
        <v>45155</v>
      </c>
      <c r="DN717" s="3" cm="1">
        <f t="array" ref="DN717">INDEX($AX$466:$AX$918, ROWS($AX$466:$AX$918) - ROW() + ROW($AX$466))</f>
        <v>45169</v>
      </c>
      <c r="DO717" s="78" cm="1">
        <f t="array" ref="DO717">INDEX($DK$466:$DK$918, ROWS($DK$466:$DK$918) - ROW() + ROW($DK$466))</f>
        <v>358.8</v>
      </c>
      <c r="DQ717">
        <f t="shared" si="150"/>
        <v>5.5772448410482046E-2</v>
      </c>
      <c r="DR717">
        <f t="shared" si="145"/>
        <v>4</v>
      </c>
      <c r="DS717">
        <f t="shared" si="161"/>
        <v>-1.3933398355862162E-2</v>
      </c>
      <c r="DT717" t="str">
        <f t="shared" si="151"/>
        <v/>
      </c>
      <c r="DU717" t="str">
        <f t="shared" si="152"/>
        <v/>
      </c>
      <c r="DV717">
        <v>0.94455133811439163</v>
      </c>
      <c r="DW717">
        <v>4.3391791719399748</v>
      </c>
      <c r="DX717" s="200" t="s">
        <v>4485</v>
      </c>
    </row>
    <row r="718" spans="1:128" ht="15.75" thickBot="1" x14ac:dyDescent="0.3">
      <c r="A718" s="42">
        <v>45070</v>
      </c>
      <c r="B718" s="35">
        <v>45071</v>
      </c>
      <c r="C718" s="36">
        <v>139.75</v>
      </c>
      <c r="E718" s="81" cm="1">
        <f t="array" ref="E718">INDEX($A$466:$A$918, ROWS($A$466:$A$918) - ROW() + ROW($A$466))</f>
        <v>45156</v>
      </c>
      <c r="F718" s="44" cm="1">
        <f t="array" ref="F718">INDEX($B$466:$B$918, ROWS($B$466:$B$918) - ROW() + ROW($B$466))</f>
        <v>45169</v>
      </c>
      <c r="G718" s="45" cm="1">
        <f t="array" ref="G718">INDEX($C$466:$C$918, ROWS($C$466:$C$918) - ROW() + ROW($C$466))</f>
        <v>121.95</v>
      </c>
      <c r="I718">
        <f t="shared" si="128"/>
        <v>-0.69218241042344808</v>
      </c>
      <c r="J718">
        <f t="shared" si="124"/>
        <v>5</v>
      </c>
      <c r="K718" t="str">
        <f>IF(J718=4, ((G718 - G714) / G714)*100, "")</f>
        <v/>
      </c>
      <c r="L718" t="str">
        <f t="shared" si="129"/>
        <v/>
      </c>
      <c r="M718" t="str">
        <f t="shared" si="130"/>
        <v/>
      </c>
      <c r="N718">
        <v>-0.61174551386623166</v>
      </c>
      <c r="O718" t="s">
        <v>4485</v>
      </c>
      <c r="P718" s="200" t="s">
        <v>4485</v>
      </c>
      <c r="Q718" s="35">
        <v>45070</v>
      </c>
      <c r="R718" s="35">
        <v>45071</v>
      </c>
      <c r="S718" s="37">
        <v>41090.400000000001</v>
      </c>
      <c r="U718" s="81" cm="1">
        <f t="array" ref="U718">INDEX($Q$466:$Q$918, ROWS($Q$466:$Q$918) - ROW() + ROW($Q$466))</f>
        <v>45156</v>
      </c>
      <c r="V718" s="3" cm="1">
        <f t="array" ref="V718">INDEX($R$466:$R$918, ROWS($R$466:$R$918) - ROW() + ROW($R$466))</f>
        <v>45169</v>
      </c>
      <c r="W718" s="78" cm="1">
        <f t="array" ref="W718">INDEX($S$466:$S$918, ROWS($S$466:$S$918) - ROW() + ROW($S$466))</f>
        <v>40314.699999999997</v>
      </c>
      <c r="Y718">
        <f t="shared" si="131"/>
        <v>-2.2615888701268458</v>
      </c>
      <c r="Z718">
        <f t="shared" si="125"/>
        <v>5</v>
      </c>
      <c r="AA718" t="str">
        <f>IF(Z718=4, ((W718 - W714) / W714)*100, "")</f>
        <v/>
      </c>
      <c r="AB718" t="str">
        <f t="shared" si="132"/>
        <v/>
      </c>
      <c r="AC718" t="str">
        <f t="shared" si="133"/>
        <v/>
      </c>
      <c r="AD718">
        <v>-2.3520289793618896</v>
      </c>
      <c r="AE718" t="s">
        <v>4485</v>
      </c>
      <c r="AF718" s="200" t="s">
        <v>4485</v>
      </c>
      <c r="AG718" s="35">
        <v>45070</v>
      </c>
      <c r="AH718" s="35">
        <v>45071</v>
      </c>
      <c r="AI718" s="36">
        <v>174.6</v>
      </c>
      <c r="AK718" s="81" cm="1">
        <f t="array" ref="AK718">INDEX($AG$466:$AG$918, ROWS($AG$466:$AG$918) - ROW() + ROW($AG$466))</f>
        <v>45156</v>
      </c>
      <c r="AL718" s="3" cm="1">
        <f t="array" ref="AL718">INDEX($AH$466:$AH$918, ROWS($AH$466:$AH$918) - ROW() + ROW($AH$466))</f>
        <v>45169</v>
      </c>
      <c r="AM718" s="78" cm="1">
        <f t="array" ref="AM718">INDEX($AI$466:$AI$918, ROWS($AI$466:$AI$918) - ROW() + ROW($AI$466))</f>
        <v>215.2</v>
      </c>
      <c r="AO718">
        <f t="shared" si="134"/>
        <v>-0.66928225248096795</v>
      </c>
      <c r="AP718">
        <f t="shared" si="126"/>
        <v>5</v>
      </c>
      <c r="AQ718" t="str">
        <f>IF(AP718=4, ((AM718 - AM714) / AM714)*100, "")</f>
        <v/>
      </c>
      <c r="AR718" t="str">
        <f t="shared" si="135"/>
        <v/>
      </c>
      <c r="AS718" t="str">
        <f t="shared" si="136"/>
        <v/>
      </c>
      <c r="AT718">
        <v>-1.2210963886723796</v>
      </c>
      <c r="AU718" t="s">
        <v>4485</v>
      </c>
      <c r="AV718" s="200" t="s">
        <v>4485</v>
      </c>
      <c r="AW718" s="35">
        <v>45070</v>
      </c>
      <c r="AX718" s="35">
        <v>45071</v>
      </c>
      <c r="AY718" s="36">
        <v>108.65</v>
      </c>
      <c r="BA718" s="81" cm="1">
        <f t="array" ref="BA718">INDEX($AW$466:$AW$918, ROWS($AW$466:$AW$918) - ROW() + ROW($AW$466))</f>
        <v>45156</v>
      </c>
      <c r="BB718" s="3" cm="1">
        <f t="array" ref="BB718">INDEX($AX$466:$AX$918, ROWS($AX$466:$AX$918) - ROW() + ROW($AX$466))</f>
        <v>45169</v>
      </c>
      <c r="BC718" s="78" cm="1">
        <f t="array" ref="BC718">INDEX($AY$466:$AY$918, ROWS($AY$466:$AY$918) - ROW() + ROW($AY$466))</f>
        <v>127.45</v>
      </c>
      <c r="BE718">
        <f t="shared" si="137"/>
        <v>-1.2398295234405334</v>
      </c>
      <c r="BF718">
        <f t="shared" si="127"/>
        <v>5</v>
      </c>
      <c r="BG718" t="str">
        <f>IF(BF718=4, ((BC718 - BC714) / BC714)*100, "")</f>
        <v/>
      </c>
      <c r="BH718" t="str">
        <f t="shared" si="138"/>
        <v/>
      </c>
      <c r="BI718" t="str">
        <f t="shared" si="139"/>
        <v/>
      </c>
      <c r="BJ718">
        <v>-3.130188933267513</v>
      </c>
      <c r="BK718" t="s">
        <v>4485</v>
      </c>
      <c r="BL718" s="200" t="s">
        <v>4485</v>
      </c>
      <c r="BM718" s="212">
        <v>45070</v>
      </c>
      <c r="BN718" s="49">
        <v>45071</v>
      </c>
      <c r="BO718" s="50">
        <v>1171.5</v>
      </c>
      <c r="BQ718" s="81" cm="1">
        <f t="array" ref="BQ718">INDEX($AW$466:$AW$918, ROWS($AW$466:$AW$918) - ROW() + ROW($AW$466))</f>
        <v>45156</v>
      </c>
      <c r="BR718" s="3" cm="1">
        <f t="array" ref="BR718">INDEX($AX$466:$AX$918, ROWS($AX$466:$AX$918) - ROW() + ROW($AX$466))</f>
        <v>45169</v>
      </c>
      <c r="BS718" s="78" cm="1">
        <f t="array" ref="BS718">INDEX($BO$466:$BO$918, ROWS($BO$466:$BO$918) - ROW() + ROW($BO$466))</f>
        <v>1284</v>
      </c>
      <c r="BU718">
        <f t="shared" si="146"/>
        <v>-0.32603632976246277</v>
      </c>
      <c r="BV718">
        <f t="shared" si="140"/>
        <v>5</v>
      </c>
      <c r="BW718" t="str">
        <f t="shared" si="158"/>
        <v/>
      </c>
      <c r="BX718" t="str">
        <f t="shared" si="141"/>
        <v/>
      </c>
      <c r="BY718" t="str">
        <f t="shared" si="147"/>
        <v/>
      </c>
      <c r="BZ718">
        <v>2.3445750897697639</v>
      </c>
      <c r="CA718" t="s">
        <v>4485</v>
      </c>
      <c r="CB718" s="200" t="s">
        <v>4485</v>
      </c>
      <c r="CC718" s="212">
        <v>45071</v>
      </c>
      <c r="CD718" s="49">
        <v>45071</v>
      </c>
      <c r="CE718" s="50">
        <v>2045.15</v>
      </c>
      <c r="CG718" s="81" cm="1">
        <f t="array" ref="CG718">INDEX($AW$466:$AW$918, ROWS($AW$466:$AW$918) - ROW() + ROW($AW$466))</f>
        <v>45156</v>
      </c>
      <c r="CH718" s="3" cm="1">
        <f t="array" ref="CH718">INDEX($AX$466:$AX$918, ROWS($AX$466:$AX$918) - ROW() + ROW($AX$466))</f>
        <v>45169</v>
      </c>
      <c r="CI718" s="78" cm="1">
        <f t="array" ref="CI718">INDEX($CE$466:$CE$918, ROWS($CE$466:$CE$918) - ROW() + ROW($CE$466))</f>
        <v>1900.95</v>
      </c>
      <c r="CK718">
        <f t="shared" si="153"/>
        <v>-0.31986576125428851</v>
      </c>
      <c r="CL718">
        <f t="shared" si="142"/>
        <v>5</v>
      </c>
      <c r="CM718" t="str">
        <f t="shared" si="159"/>
        <v/>
      </c>
      <c r="CN718" t="str">
        <f t="shared" si="143"/>
        <v/>
      </c>
      <c r="CO718" t="str">
        <f t="shared" si="148"/>
        <v/>
      </c>
      <c r="CP718">
        <v>-0.32298723806522051</v>
      </c>
      <c r="CQ718" t="s">
        <v>4485</v>
      </c>
      <c r="CR718" s="200" t="s">
        <v>4485</v>
      </c>
      <c r="CS718" s="212">
        <v>45070</v>
      </c>
      <c r="CT718" s="49">
        <v>45071</v>
      </c>
      <c r="CU718" s="53">
        <v>465.8</v>
      </c>
      <c r="CW718" s="81" cm="1">
        <f t="array" ref="CW718">INDEX($AW$466:$AW$918, ROWS($AW$466:$AW$918) - ROW() + ROW($AW$466))</f>
        <v>45156</v>
      </c>
      <c r="CX718" s="3" cm="1">
        <f t="array" ref="CX718">INDEX($AX$466:$AX$918, ROWS($AX$466:$AX$918) - ROW() + ROW($AX$466))</f>
        <v>45169</v>
      </c>
      <c r="CY718" s="78" cm="1">
        <f t="array" ref="CY718">INDEX($CU$466:$CU$918, ROWS($CU$466:$CU$918) - ROW() + ROW($CU$466))</f>
        <v>475.8</v>
      </c>
      <c r="DA718">
        <f t="shared" si="149"/>
        <v>-0.52268450763119378</v>
      </c>
      <c r="DB718">
        <f t="shared" si="144"/>
        <v>5</v>
      </c>
      <c r="DC718" t="str">
        <f t="shared" si="160"/>
        <v/>
      </c>
      <c r="DD718" t="str">
        <f t="shared" si="162"/>
        <v/>
      </c>
      <c r="DE718" t="str">
        <f t="shared" si="163"/>
        <v/>
      </c>
      <c r="DF718">
        <v>-0.76407787314213471</v>
      </c>
      <c r="DG718" t="s">
        <v>4485</v>
      </c>
      <c r="DH718" s="200" t="s">
        <v>4485</v>
      </c>
      <c r="DI718" s="212">
        <v>45070</v>
      </c>
      <c r="DJ718" s="49">
        <v>45071</v>
      </c>
      <c r="DK718" s="53">
        <v>362.75</v>
      </c>
      <c r="DM718" s="81" cm="1">
        <f t="array" ref="DM718">INDEX($AW$466:$AW$918, ROWS($AW$466:$AW$918) - ROW() + ROW($AW$466))</f>
        <v>45156</v>
      </c>
      <c r="DN718" s="3" cm="1">
        <f t="array" ref="DN718">INDEX($AX$466:$AX$918, ROWS($AX$466:$AX$918) - ROW() + ROW($AX$466))</f>
        <v>45169</v>
      </c>
      <c r="DO718" s="78" cm="1">
        <f t="array" ref="DO718">INDEX($DK$466:$DK$918, ROWS($DK$466:$DK$918) - ROW() + ROW($DK$466))</f>
        <v>353.85</v>
      </c>
      <c r="DQ718">
        <f t="shared" si="150"/>
        <v>-1.3795986622073546</v>
      </c>
      <c r="DR718">
        <f t="shared" si="145"/>
        <v>5</v>
      </c>
      <c r="DS718" t="str">
        <f t="shared" si="161"/>
        <v/>
      </c>
      <c r="DT718" t="str">
        <f t="shared" si="151"/>
        <v/>
      </c>
      <c r="DU718" t="str">
        <f t="shared" si="152"/>
        <v/>
      </c>
      <c r="DV718">
        <v>-6.9312077629523003E-2</v>
      </c>
      <c r="DW718" t="s">
        <v>4485</v>
      </c>
      <c r="DX718" s="200" t="s">
        <v>4485</v>
      </c>
    </row>
    <row r="719" spans="1:128" ht="15.75" thickBot="1" x14ac:dyDescent="0.3">
      <c r="A719" s="42">
        <v>45069</v>
      </c>
      <c r="B719" s="35">
        <v>45071</v>
      </c>
      <c r="C719" s="36">
        <v>141.1</v>
      </c>
      <c r="E719" s="81" cm="1">
        <f t="array" ref="E719">INDEX($A$466:$A$918, ROWS($A$466:$A$918) - ROW() + ROW($A$466))</f>
        <v>45159</v>
      </c>
      <c r="F719" s="44" cm="1">
        <f t="array" ref="F719">INDEX($B$466:$B$918, ROWS($B$466:$B$918) - ROW() + ROW($B$466))</f>
        <v>45169</v>
      </c>
      <c r="G719" s="45" cm="1">
        <f t="array" ref="G719">INDEX($C$466:$C$918, ROWS($C$466:$C$918) - ROW() + ROW($C$466))</f>
        <v>122.8</v>
      </c>
      <c r="I719">
        <f t="shared" si="128"/>
        <v>0.69700697006969603</v>
      </c>
      <c r="J719">
        <f t="shared" si="124"/>
        <v>1</v>
      </c>
      <c r="K719" t="str">
        <f>IF(J719=4, ((G719 - G715) / G715)*100, "")</f>
        <v/>
      </c>
      <c r="L719" t="str">
        <f t="shared" si="129"/>
        <v/>
      </c>
      <c r="M719" t="str">
        <f t="shared" si="130"/>
        <v/>
      </c>
      <c r="N719">
        <v>0.41034058268362739</v>
      </c>
      <c r="O719" t="s">
        <v>4485</v>
      </c>
      <c r="P719" s="200" t="s">
        <v>4485</v>
      </c>
      <c r="Q719" s="35">
        <v>45069</v>
      </c>
      <c r="R719" s="35">
        <v>45071</v>
      </c>
      <c r="S719" s="37">
        <v>41627.050000000003</v>
      </c>
      <c r="U719" s="81" cm="1">
        <f t="array" ref="U719">INDEX($Q$466:$Q$918, ROWS($Q$466:$Q$918) - ROW() + ROW($Q$466))</f>
        <v>45159</v>
      </c>
      <c r="V719" s="3" cm="1">
        <f t="array" ref="V719">INDEX($R$466:$R$918, ROWS($R$466:$R$918) - ROW() + ROW($R$466))</f>
        <v>45169</v>
      </c>
      <c r="W719" s="78" cm="1">
        <f t="array" ref="W719">INDEX($S$466:$S$918, ROWS($S$466:$S$918) - ROW() + ROW($S$466))</f>
        <v>40627.75</v>
      </c>
      <c r="Y719">
        <f t="shared" si="131"/>
        <v>0.77651576224057961</v>
      </c>
      <c r="Z719">
        <f t="shared" si="125"/>
        <v>1</v>
      </c>
      <c r="AA719" t="str">
        <f>IF(Z719=4, ((W719 - W715) / W715)*100, "")</f>
        <v/>
      </c>
      <c r="AB719" t="str">
        <f t="shared" si="132"/>
        <v/>
      </c>
      <c r="AC719" t="str">
        <f t="shared" si="133"/>
        <v/>
      </c>
      <c r="AD719">
        <v>0.80607840436922162</v>
      </c>
      <c r="AE719" t="s">
        <v>4485</v>
      </c>
      <c r="AF719" s="200" t="s">
        <v>4485</v>
      </c>
      <c r="AG719" s="35">
        <v>45069</v>
      </c>
      <c r="AH719" s="35">
        <v>45071</v>
      </c>
      <c r="AI719" s="36">
        <v>174.15</v>
      </c>
      <c r="AK719" s="81" cm="1">
        <f t="array" ref="AK719">INDEX($AG$466:$AG$918, ROWS($AG$466:$AG$918) - ROW() + ROW($AG$466))</f>
        <v>45159</v>
      </c>
      <c r="AL719" s="3" cm="1">
        <f t="array" ref="AL719">INDEX($AH$466:$AH$918, ROWS($AH$466:$AH$918) - ROW() + ROW($AH$466))</f>
        <v>45169</v>
      </c>
      <c r="AM719" s="78" cm="1">
        <f t="array" ref="AM719">INDEX($AI$466:$AI$918, ROWS($AI$466:$AI$918) - ROW() + ROW($AI$466))</f>
        <v>219.15</v>
      </c>
      <c r="AO719">
        <f t="shared" si="134"/>
        <v>1.8355018587360674</v>
      </c>
      <c r="AP719">
        <f t="shared" si="126"/>
        <v>1</v>
      </c>
      <c r="AQ719" t="str">
        <f>IF(AP719=4, ((AM719 - AM715) / AM715)*100, "")</f>
        <v/>
      </c>
      <c r="AR719" t="str">
        <f t="shared" si="135"/>
        <v/>
      </c>
      <c r="AS719" t="str">
        <f t="shared" si="136"/>
        <v/>
      </c>
      <c r="AT719">
        <v>2.3934771173066869</v>
      </c>
      <c r="AU719" t="s">
        <v>4485</v>
      </c>
      <c r="AV719" s="200" t="s">
        <v>4485</v>
      </c>
      <c r="AW719" s="35">
        <v>45069</v>
      </c>
      <c r="AX719" s="35">
        <v>45071</v>
      </c>
      <c r="AY719" s="36">
        <v>107.8</v>
      </c>
      <c r="BA719" s="81" cm="1">
        <f t="array" ref="BA719">INDEX($AW$466:$AW$918, ROWS($AW$466:$AW$918) - ROW() + ROW($AW$466))</f>
        <v>45159</v>
      </c>
      <c r="BB719" s="3" cm="1">
        <f t="array" ref="BB719">INDEX($AX$466:$AX$918, ROWS($AX$466:$AX$918) - ROW() + ROW($AX$466))</f>
        <v>45169</v>
      </c>
      <c r="BC719" s="78" cm="1">
        <f t="array" ref="BC719">INDEX($AY$466:$AY$918, ROWS($AY$466:$AY$918) - ROW() + ROW($AY$466))</f>
        <v>129.30000000000001</v>
      </c>
      <c r="BE719">
        <f t="shared" si="137"/>
        <v>1.4515496273048321</v>
      </c>
      <c r="BF719">
        <f t="shared" si="127"/>
        <v>1</v>
      </c>
      <c r="BG719" t="str">
        <f>IF(BF719=4, ((BC719 - BC715) / BC715)*100, "")</f>
        <v/>
      </c>
      <c r="BH719" t="str">
        <f t="shared" si="138"/>
        <v/>
      </c>
      <c r="BI719" t="str">
        <f t="shared" si="139"/>
        <v/>
      </c>
      <c r="BJ719">
        <v>9.5457598851080441</v>
      </c>
      <c r="BK719" t="s">
        <v>4485</v>
      </c>
      <c r="BL719" s="200" t="s">
        <v>4485</v>
      </c>
      <c r="BM719" s="212">
        <v>45069</v>
      </c>
      <c r="BN719" s="49">
        <v>45071</v>
      </c>
      <c r="BO719" s="50">
        <v>1163.4000000000001</v>
      </c>
      <c r="BQ719" s="81" cm="1">
        <f t="array" ref="BQ719">INDEX($AW$466:$AW$918, ROWS($AW$466:$AW$918) - ROW() + ROW($AW$466))</f>
        <v>45159</v>
      </c>
      <c r="BR719" s="3" cm="1">
        <f t="array" ref="BR719">INDEX($AX$466:$AX$918, ROWS($AX$466:$AX$918) - ROW() + ROW($AX$466))</f>
        <v>45169</v>
      </c>
      <c r="BS719" s="78" cm="1">
        <f t="array" ref="BS719">INDEX($BO$466:$BO$918, ROWS($BO$466:$BO$918) - ROW() + ROW($BO$466))</f>
        <v>1282.8</v>
      </c>
      <c r="BU719">
        <f t="shared" si="146"/>
        <v>-9.345794392523718E-2</v>
      </c>
      <c r="BV719">
        <f t="shared" si="140"/>
        <v>1</v>
      </c>
      <c r="BW719" t="str">
        <f t="shared" si="158"/>
        <v/>
      </c>
      <c r="BX719" t="str">
        <f t="shared" si="141"/>
        <v/>
      </c>
      <c r="BY719" t="str">
        <f t="shared" si="147"/>
        <v/>
      </c>
      <c r="BZ719">
        <v>-0.76362135388001584</v>
      </c>
      <c r="CA719" t="s">
        <v>4485</v>
      </c>
      <c r="CB719" s="200" t="s">
        <v>4485</v>
      </c>
      <c r="CC719" s="212">
        <v>45070</v>
      </c>
      <c r="CD719" s="49">
        <v>45071</v>
      </c>
      <c r="CE719" s="50">
        <v>2047.75</v>
      </c>
      <c r="CG719" s="81" cm="1">
        <f t="array" ref="CG719">INDEX($AW$466:$AW$918, ROWS($AW$466:$AW$918) - ROW() + ROW($AW$466))</f>
        <v>45159</v>
      </c>
      <c r="CH719" s="3" cm="1">
        <f t="array" ref="CH719">INDEX($AX$466:$AX$918, ROWS($AX$466:$AX$918) - ROW() + ROW($AX$466))</f>
        <v>45169</v>
      </c>
      <c r="CI719" s="78" cm="1">
        <f t="array" ref="CI719">INDEX($CE$466:$CE$918, ROWS($CE$466:$CE$918) - ROW() + ROW($CE$466))</f>
        <v>1920.8</v>
      </c>
      <c r="CK719">
        <f t="shared" si="153"/>
        <v>1.0442147347378894</v>
      </c>
      <c r="CL719">
        <f t="shared" si="142"/>
        <v>1</v>
      </c>
      <c r="CM719" t="str">
        <f t="shared" si="159"/>
        <v/>
      </c>
      <c r="CN719" t="str">
        <f t="shared" si="143"/>
        <v/>
      </c>
      <c r="CO719" t="str">
        <f t="shared" si="148"/>
        <v/>
      </c>
      <c r="CP719">
        <v>1.1486077083168658</v>
      </c>
      <c r="CQ719" t="s">
        <v>4485</v>
      </c>
      <c r="CR719" s="200" t="s">
        <v>4485</v>
      </c>
      <c r="CS719" s="212">
        <v>45069</v>
      </c>
      <c r="CT719" s="49">
        <v>45071</v>
      </c>
      <c r="CU719" s="53">
        <v>467</v>
      </c>
      <c r="CW719" s="81" cm="1">
        <f t="array" ref="CW719">INDEX($AW$466:$AW$918, ROWS($AW$466:$AW$918) - ROW() + ROW($AW$466))</f>
        <v>45159</v>
      </c>
      <c r="CX719" s="3" cm="1">
        <f t="array" ref="CX719">INDEX($AX$466:$AX$918, ROWS($AX$466:$AX$918) - ROW() + ROW($AX$466))</f>
        <v>45169</v>
      </c>
      <c r="CY719" s="78" cm="1">
        <f t="array" ref="CY719">INDEX($CU$466:$CU$918, ROWS($CU$466:$CU$918) - ROW() + ROW($CU$466))</f>
        <v>482.9</v>
      </c>
      <c r="DA719">
        <f t="shared" si="149"/>
        <v>1.4922236233711572</v>
      </c>
      <c r="DB719">
        <f t="shared" si="144"/>
        <v>1</v>
      </c>
      <c r="DC719" t="str">
        <f t="shared" si="160"/>
        <v/>
      </c>
      <c r="DD719" t="str">
        <f t="shared" si="162"/>
        <v/>
      </c>
      <c r="DE719" t="str">
        <f t="shared" si="163"/>
        <v/>
      </c>
      <c r="DF719">
        <v>1.6453960552684339</v>
      </c>
      <c r="DG719" t="s">
        <v>4485</v>
      </c>
      <c r="DH719" s="200" t="s">
        <v>4485</v>
      </c>
      <c r="DI719" s="212">
        <v>45069</v>
      </c>
      <c r="DJ719" s="49">
        <v>45071</v>
      </c>
      <c r="DK719" s="53">
        <v>367</v>
      </c>
      <c r="DM719" s="81" cm="1">
        <f t="array" ref="DM719">INDEX($AW$466:$AW$918, ROWS($AW$466:$AW$918) - ROW() + ROW($AW$466))</f>
        <v>45159</v>
      </c>
      <c r="DN719" s="3" cm="1">
        <f t="array" ref="DN719">INDEX($AX$466:$AX$918, ROWS($AX$466:$AX$918) - ROW() + ROW($AX$466))</f>
        <v>45169</v>
      </c>
      <c r="DO719" s="78" cm="1">
        <f t="array" ref="DO719">INDEX($DK$466:$DK$918, ROWS($DK$466:$DK$918) - ROW() + ROW($DK$466))</f>
        <v>353.25</v>
      </c>
      <c r="DQ719">
        <f t="shared" si="150"/>
        <v>-0.1695633743111552</v>
      </c>
      <c r="DR719">
        <f t="shared" si="145"/>
        <v>1</v>
      </c>
      <c r="DS719" t="str">
        <f t="shared" si="161"/>
        <v/>
      </c>
      <c r="DT719" t="str">
        <f t="shared" si="151"/>
        <v/>
      </c>
      <c r="DU719" t="str">
        <f t="shared" si="152"/>
        <v/>
      </c>
      <c r="DV719">
        <v>0.91902202184844017</v>
      </c>
      <c r="DW719" t="s">
        <v>4485</v>
      </c>
      <c r="DX719" s="200" t="s">
        <v>4485</v>
      </c>
    </row>
    <row r="720" spans="1:128" ht="15.75" thickBot="1" x14ac:dyDescent="0.3">
      <c r="A720" s="42">
        <v>45068</v>
      </c>
      <c r="B720" s="35">
        <v>45071</v>
      </c>
      <c r="C720" s="36">
        <v>140.69999999999999</v>
      </c>
      <c r="E720" s="81" cm="1">
        <f t="array" ref="E720">INDEX($A$466:$A$918, ROWS($A$466:$A$918) - ROW() + ROW($A$466))</f>
        <v>45160</v>
      </c>
      <c r="F720" s="44" cm="1">
        <f t="array" ref="F720">INDEX($B$466:$B$918, ROWS($B$466:$B$918) - ROW() + ROW($B$466))</f>
        <v>45169</v>
      </c>
      <c r="G720" s="45" cm="1">
        <f t="array" ref="G720">INDEX($C$466:$C$918, ROWS($C$466:$C$918) - ROW() + ROW($C$466))</f>
        <v>124.25</v>
      </c>
      <c r="I720">
        <f t="shared" si="128"/>
        <v>1.180781758957657</v>
      </c>
      <c r="J720">
        <f t="shared" si="124"/>
        <v>2</v>
      </c>
      <c r="K720" t="str">
        <f>IF(J720=4, ((G720 - G716) / G716)*100, "")</f>
        <v/>
      </c>
      <c r="L720" t="str">
        <f t="shared" si="129"/>
        <v/>
      </c>
      <c r="M720" t="str">
        <f t="shared" si="130"/>
        <v/>
      </c>
      <c r="N720">
        <v>1.2668573763792492</v>
      </c>
      <c r="O720" t="s">
        <v>4485</v>
      </c>
      <c r="P720" s="200" t="s">
        <v>4485</v>
      </c>
      <c r="Q720" s="35">
        <v>45068</v>
      </c>
      <c r="R720" s="35">
        <v>45071</v>
      </c>
      <c r="S720" s="37">
        <v>41707.85</v>
      </c>
      <c r="U720" s="81" cm="1">
        <f t="array" ref="U720">INDEX($Q$466:$Q$918, ROWS($Q$466:$Q$918) - ROW() + ROW($Q$466))</f>
        <v>45160</v>
      </c>
      <c r="V720" s="3" cm="1">
        <f t="array" ref="V720">INDEX($R$466:$R$918, ROWS($R$466:$R$918) - ROW() + ROW($R$466))</f>
        <v>45169</v>
      </c>
      <c r="W720" s="78" cm="1">
        <f t="array" ref="W720">INDEX($S$466:$S$918, ROWS($S$466:$S$918) - ROW() + ROW($S$466))</f>
        <v>40544.949999999997</v>
      </c>
      <c r="Y720">
        <f t="shared" si="131"/>
        <v>-0.20380158881553351</v>
      </c>
      <c r="Z720">
        <f t="shared" si="125"/>
        <v>2</v>
      </c>
      <c r="AA720" t="str">
        <f>IF(Z720=4, ((W720 - W716) / W716)*100, "")</f>
        <v/>
      </c>
      <c r="AB720" t="str">
        <f t="shared" si="132"/>
        <v/>
      </c>
      <c r="AC720" t="str">
        <f t="shared" si="133"/>
        <v/>
      </c>
      <c r="AD720">
        <v>-0.53513977880561292</v>
      </c>
      <c r="AE720" t="s">
        <v>4485</v>
      </c>
      <c r="AF720" s="200" t="s">
        <v>4485</v>
      </c>
      <c r="AG720" s="35">
        <v>45068</v>
      </c>
      <c r="AH720" s="35">
        <v>45071</v>
      </c>
      <c r="AI720" s="36">
        <v>174.4</v>
      </c>
      <c r="AK720" s="81" cm="1">
        <f t="array" ref="AK720">INDEX($AG$466:$AG$918, ROWS($AG$466:$AG$918) - ROW() + ROW($AG$466))</f>
        <v>45160</v>
      </c>
      <c r="AL720" s="3" cm="1">
        <f t="array" ref="AL720">INDEX($AH$466:$AH$918, ROWS($AH$466:$AH$918) - ROW() + ROW($AH$466))</f>
        <v>45169</v>
      </c>
      <c r="AM720" s="78" cm="1">
        <f t="array" ref="AM720">INDEX($AI$466:$AI$918, ROWS($AI$466:$AI$918) - ROW() + ROW($AI$466))</f>
        <v>221.65</v>
      </c>
      <c r="AO720">
        <f t="shared" si="134"/>
        <v>1.1407711613050422</v>
      </c>
      <c r="AP720">
        <f t="shared" si="126"/>
        <v>2</v>
      </c>
      <c r="AQ720" t="str">
        <f>IF(AP720=4, ((AM720 - AM716) / AM716)*100, "")</f>
        <v/>
      </c>
      <c r="AR720" t="str">
        <f t="shared" si="135"/>
        <v/>
      </c>
      <c r="AS720" t="str">
        <f t="shared" si="136"/>
        <v/>
      </c>
      <c r="AT720">
        <v>3.6989468276393467</v>
      </c>
      <c r="AU720" t="s">
        <v>4485</v>
      </c>
      <c r="AV720" s="200" t="s">
        <v>4485</v>
      </c>
      <c r="AW720" s="35">
        <v>45068</v>
      </c>
      <c r="AX720" s="35">
        <v>45071</v>
      </c>
      <c r="AY720" s="36">
        <v>110.6</v>
      </c>
      <c r="BA720" s="81" cm="1">
        <f t="array" ref="BA720">INDEX($AW$466:$AW$918, ROWS($AW$466:$AW$918) - ROW() + ROW($AW$466))</f>
        <v>45160</v>
      </c>
      <c r="BB720" s="3" cm="1">
        <f t="array" ref="BB720">INDEX($AX$466:$AX$918, ROWS($AX$466:$AX$918) - ROW() + ROW($AX$466))</f>
        <v>45169</v>
      </c>
      <c r="BC720" s="78" cm="1">
        <f t="array" ref="BC720">INDEX($AY$466:$AY$918, ROWS($AY$466:$AY$918) - ROW() + ROW($AY$466))</f>
        <v>133.69999999999999</v>
      </c>
      <c r="BE720">
        <f t="shared" si="137"/>
        <v>3.402938901778791</v>
      </c>
      <c r="BF720">
        <f t="shared" si="127"/>
        <v>2</v>
      </c>
      <c r="BG720" t="str">
        <f>IF(BF720=4, ((BC720 - BC716) / BC716)*100, "")</f>
        <v/>
      </c>
      <c r="BH720" t="str">
        <f t="shared" si="138"/>
        <v/>
      </c>
      <c r="BI720" t="str">
        <f t="shared" si="139"/>
        <v/>
      </c>
      <c r="BJ720">
        <v>1.579548337985279</v>
      </c>
      <c r="BK720" t="s">
        <v>4485</v>
      </c>
      <c r="BL720" s="200" t="s">
        <v>4485</v>
      </c>
      <c r="BM720" s="212">
        <v>45068</v>
      </c>
      <c r="BN720" s="49">
        <v>45071</v>
      </c>
      <c r="BO720" s="50">
        <v>1153.5</v>
      </c>
      <c r="BQ720" s="81" cm="1">
        <f t="array" ref="BQ720">INDEX($AW$466:$AW$918, ROWS($AW$466:$AW$918) - ROW() + ROW($AW$466))</f>
        <v>45160</v>
      </c>
      <c r="BR720" s="3" cm="1">
        <f t="array" ref="BR720">INDEX($AX$466:$AX$918, ROWS($AX$466:$AX$918) - ROW() + ROW($AX$466))</f>
        <v>45169</v>
      </c>
      <c r="BS720" s="78" cm="1">
        <f t="array" ref="BS720">INDEX($BO$466:$BO$918, ROWS($BO$466:$BO$918) - ROW() + ROW($BO$466))</f>
        <v>1289.8</v>
      </c>
      <c r="BU720">
        <f t="shared" si="146"/>
        <v>0.545681322107889</v>
      </c>
      <c r="BV720">
        <f t="shared" si="140"/>
        <v>2</v>
      </c>
      <c r="BW720" t="str">
        <f t="shared" si="158"/>
        <v/>
      </c>
      <c r="BX720" t="str">
        <f t="shared" si="141"/>
        <v/>
      </c>
      <c r="BY720" t="str">
        <f t="shared" si="147"/>
        <v/>
      </c>
      <c r="BZ720">
        <v>-0.42287694974002837</v>
      </c>
      <c r="CA720" t="s">
        <v>4485</v>
      </c>
      <c r="CB720" s="200" t="s">
        <v>4485</v>
      </c>
      <c r="CC720" s="212">
        <v>45069</v>
      </c>
      <c r="CD720" s="49">
        <v>45071</v>
      </c>
      <c r="CE720" s="50">
        <v>2076.0500000000002</v>
      </c>
      <c r="CG720" s="81" cm="1">
        <f t="array" ref="CG720">INDEX($AW$466:$AW$918, ROWS($AW$466:$AW$918) - ROW() + ROW($AW$466))</f>
        <v>45160</v>
      </c>
      <c r="CH720" s="3" cm="1">
        <f t="array" ref="CH720">INDEX($AX$466:$AX$918, ROWS($AX$466:$AX$918) - ROW() + ROW($AX$466))</f>
        <v>45169</v>
      </c>
      <c r="CI720" s="78" cm="1">
        <f t="array" ref="CI720">INDEX($CE$466:$CE$918, ROWS($CE$466:$CE$918) - ROW() + ROW($CE$466))</f>
        <v>1950.95</v>
      </c>
      <c r="CK720">
        <f t="shared" si="153"/>
        <v>1.5696584756351568</v>
      </c>
      <c r="CL720">
        <f t="shared" si="142"/>
        <v>2</v>
      </c>
      <c r="CM720" t="str">
        <f t="shared" si="159"/>
        <v/>
      </c>
      <c r="CN720" t="str">
        <f t="shared" si="143"/>
        <v/>
      </c>
      <c r="CO720" t="str">
        <f t="shared" si="148"/>
        <v/>
      </c>
      <c r="CP720">
        <v>1.6382341450709752</v>
      </c>
      <c r="CQ720" t="s">
        <v>4485</v>
      </c>
      <c r="CR720" s="200" t="s">
        <v>4485</v>
      </c>
      <c r="CS720" s="212">
        <v>45068</v>
      </c>
      <c r="CT720" s="49">
        <v>45071</v>
      </c>
      <c r="CU720" s="53">
        <v>477.85</v>
      </c>
      <c r="CW720" s="81" cm="1">
        <f t="array" ref="CW720">INDEX($AW$466:$AW$918, ROWS($AW$466:$AW$918) - ROW() + ROW($AW$466))</f>
        <v>45160</v>
      </c>
      <c r="CX720" s="3" cm="1">
        <f t="array" ref="CX720">INDEX($AX$466:$AX$918, ROWS($AX$466:$AX$918) - ROW() + ROW($AX$466))</f>
        <v>45169</v>
      </c>
      <c r="CY720" s="78" cm="1">
        <f t="array" ref="CY720">INDEX($CU$466:$CU$918, ROWS($CU$466:$CU$918) - ROW() + ROW($CU$466))</f>
        <v>481.6</v>
      </c>
      <c r="DA720">
        <f t="shared" si="149"/>
        <v>-0.26920687512941699</v>
      </c>
      <c r="DB720">
        <f t="shared" si="144"/>
        <v>2</v>
      </c>
      <c r="DC720" t="str">
        <f t="shared" si="160"/>
        <v/>
      </c>
      <c r="DD720" t="str">
        <f t="shared" si="162"/>
        <v/>
      </c>
      <c r="DE720" t="str">
        <f t="shared" si="163"/>
        <v/>
      </c>
      <c r="DF720">
        <v>-0.31130019715679152</v>
      </c>
      <c r="DG720" t="s">
        <v>4485</v>
      </c>
      <c r="DH720" s="200" t="s">
        <v>4485</v>
      </c>
      <c r="DI720" s="212">
        <v>45068</v>
      </c>
      <c r="DJ720" s="49">
        <v>45071</v>
      </c>
      <c r="DK720" s="53">
        <v>362.3</v>
      </c>
      <c r="DM720" s="81" cm="1">
        <f t="array" ref="DM720">INDEX($AW$466:$AW$918, ROWS($AW$466:$AW$918) - ROW() + ROW($AW$466))</f>
        <v>45160</v>
      </c>
      <c r="DN720" s="3" cm="1">
        <f t="array" ref="DN720">INDEX($AX$466:$AX$918, ROWS($AX$466:$AX$918) - ROW() + ROW($AX$466))</f>
        <v>45169</v>
      </c>
      <c r="DO720" s="78" cm="1">
        <f t="array" ref="DO720">INDEX($DK$466:$DK$918, ROWS($DK$466:$DK$918) - ROW() + ROW($DK$466))</f>
        <v>347.9</v>
      </c>
      <c r="DQ720">
        <f t="shared" si="150"/>
        <v>-1.5145081387119668</v>
      </c>
      <c r="DR720">
        <f t="shared" si="145"/>
        <v>2</v>
      </c>
      <c r="DS720" t="str">
        <f t="shared" si="161"/>
        <v/>
      </c>
      <c r="DT720" t="str">
        <f t="shared" si="151"/>
        <v/>
      </c>
      <c r="DU720" t="str">
        <f t="shared" si="152"/>
        <v/>
      </c>
      <c r="DV720">
        <v>0.10309278350515855</v>
      </c>
      <c r="DW720" t="s">
        <v>4485</v>
      </c>
      <c r="DX720" s="200" t="s">
        <v>4485</v>
      </c>
    </row>
    <row r="721" spans="1:128" ht="15.75" thickBot="1" x14ac:dyDescent="0.3">
      <c r="A721" s="42">
        <v>45065</v>
      </c>
      <c r="B721" s="35">
        <v>45071</v>
      </c>
      <c r="C721" s="36">
        <v>140.69999999999999</v>
      </c>
      <c r="E721" s="81" cm="1">
        <f t="array" ref="E721">INDEX($A$466:$A$918, ROWS($A$466:$A$918) - ROW() + ROW($A$466))</f>
        <v>45161</v>
      </c>
      <c r="F721" s="44" cm="1">
        <f t="array" ref="F721">INDEX($B$466:$B$918, ROWS($B$466:$B$918) - ROW() + ROW($B$466))</f>
        <v>45169</v>
      </c>
      <c r="G721" s="45" cm="1">
        <f t="array" ref="G721">INDEX($C$466:$C$918, ROWS($C$466:$C$918) - ROW() + ROW($C$466))</f>
        <v>126.6</v>
      </c>
      <c r="I721">
        <f t="shared" si="128"/>
        <v>1.8913480885311826</v>
      </c>
      <c r="J721">
        <f t="shared" si="124"/>
        <v>3</v>
      </c>
      <c r="K721" t="str">
        <f>IF(J721=4, ((G721 -#REF!) /#REF!)*100, "")</f>
        <v/>
      </c>
      <c r="L721" t="str">
        <f t="shared" si="129"/>
        <v/>
      </c>
      <c r="M721" t="str">
        <f t="shared" si="130"/>
        <v/>
      </c>
      <c r="N721">
        <v>1.8966908797417223</v>
      </c>
      <c r="O721" t="s">
        <v>4485</v>
      </c>
      <c r="P721" s="200" t="s">
        <v>4485</v>
      </c>
      <c r="Q721" s="35">
        <v>45065</v>
      </c>
      <c r="R721" s="35">
        <v>45071</v>
      </c>
      <c r="S721" s="37">
        <v>41676.5</v>
      </c>
      <c r="U721" s="81" cm="1">
        <f t="array" ref="U721">INDEX($Q$466:$Q$918, ROWS($Q$466:$Q$918) - ROW() + ROW($Q$466))</f>
        <v>45161</v>
      </c>
      <c r="V721" s="3" cm="1">
        <f t="array" ref="V721">INDEX($R$466:$R$918, ROWS($R$466:$R$918) - ROW() + ROW($R$466))</f>
        <v>45169</v>
      </c>
      <c r="W721" s="78" cm="1">
        <f t="array" ref="W721">INDEX($S$466:$S$918, ROWS($S$466:$S$918) - ROW() + ROW($S$466))</f>
        <v>40009.75</v>
      </c>
      <c r="Y721">
        <f t="shared" si="131"/>
        <v>-1.3200164262133685</v>
      </c>
      <c r="Z721">
        <f t="shared" si="125"/>
        <v>3</v>
      </c>
      <c r="AA721" t="str">
        <f>IF(Z721=4, ((W721 -#REF!) /#REF!)*100, "")</f>
        <v/>
      </c>
      <c r="AB721" t="str">
        <f t="shared" si="132"/>
        <v/>
      </c>
      <c r="AC721" t="str">
        <f t="shared" si="133"/>
        <v/>
      </c>
      <c r="AD721">
        <v>-1.0960836478376574</v>
      </c>
      <c r="AE721" t="s">
        <v>4485</v>
      </c>
      <c r="AF721" s="200" t="s">
        <v>4485</v>
      </c>
      <c r="AG721" s="35">
        <v>45065</v>
      </c>
      <c r="AH721" s="35">
        <v>45071</v>
      </c>
      <c r="AI721" s="36">
        <v>173.1</v>
      </c>
      <c r="AK721" s="81" cm="1">
        <f t="array" ref="AK721">INDEX($AG$466:$AG$918, ROWS($AG$466:$AG$918) - ROW() + ROW($AG$466))</f>
        <v>45161</v>
      </c>
      <c r="AL721" s="3" cm="1">
        <f t="array" ref="AL721">INDEX($AH$466:$AH$918, ROWS($AH$466:$AH$918) - ROW() + ROW($AH$466))</f>
        <v>45169</v>
      </c>
      <c r="AM721" s="78" cm="1">
        <f t="array" ref="AM721">INDEX($AI$466:$AI$918, ROWS($AI$466:$AI$918) - ROW() + ROW($AI$466))</f>
        <v>221.65</v>
      </c>
      <c r="AO721">
        <f t="shared" si="134"/>
        <v>0</v>
      </c>
      <c r="AP721">
        <f t="shared" si="126"/>
        <v>3</v>
      </c>
      <c r="AQ721" t="str">
        <f>IF(AP721=4, ((AM721 -#REF!) /#REF!)*100, "")</f>
        <v/>
      </c>
      <c r="AR721" t="str">
        <f t="shared" si="135"/>
        <v/>
      </c>
      <c r="AS721" t="str">
        <f t="shared" si="136"/>
        <v/>
      </c>
      <c r="AT721">
        <v>0.94129303938568532</v>
      </c>
      <c r="AU721" t="s">
        <v>4485</v>
      </c>
      <c r="AV721" s="200" t="s">
        <v>4485</v>
      </c>
      <c r="AW721" s="35">
        <v>45065</v>
      </c>
      <c r="AX721" s="35">
        <v>45071</v>
      </c>
      <c r="AY721" s="36">
        <v>106.9</v>
      </c>
      <c r="BA721" s="81" cm="1">
        <f t="array" ref="BA721">INDEX($AW$466:$AW$918, ROWS($AW$466:$AW$918) - ROW() + ROW($AW$466))</f>
        <v>45161</v>
      </c>
      <c r="BB721" s="3" cm="1">
        <f t="array" ref="BB721">INDEX($AX$466:$AX$918, ROWS($AX$466:$AX$918) - ROW() + ROW($AX$466))</f>
        <v>45169</v>
      </c>
      <c r="BC721" s="78" cm="1">
        <f t="array" ref="BC721">INDEX($AY$466:$AY$918, ROWS($AY$466:$AY$918) - ROW() + ROW($AY$466))</f>
        <v>133.75</v>
      </c>
      <c r="BE721">
        <f t="shared" si="137"/>
        <v>3.7397157816014485E-2</v>
      </c>
      <c r="BF721">
        <f t="shared" si="127"/>
        <v>3</v>
      </c>
      <c r="BG721" t="str">
        <f>IF(BF721=4, ((BC721 -#REF!) /#REF!)*100, "")</f>
        <v/>
      </c>
      <c r="BH721" t="str">
        <f t="shared" si="138"/>
        <v/>
      </c>
      <c r="BI721" t="str">
        <f t="shared" si="139"/>
        <v/>
      </c>
      <c r="BJ721">
        <v>-1.1199233955744141</v>
      </c>
      <c r="BK721" t="s">
        <v>4485</v>
      </c>
      <c r="BL721" s="200" t="s">
        <v>4485</v>
      </c>
      <c r="BM721" s="212">
        <v>45065</v>
      </c>
      <c r="BN721" s="49">
        <v>45071</v>
      </c>
      <c r="BO721" s="50">
        <v>1153.05</v>
      </c>
      <c r="BQ721" s="81" cm="1">
        <f t="array" ref="BQ721">INDEX($AW$466:$AW$918, ROWS($AW$466:$AW$918) - ROW() + ROW($AW$466))</f>
        <v>45161</v>
      </c>
      <c r="BR721" s="3" cm="1">
        <f t="array" ref="BR721">INDEX($AX$466:$AX$918, ROWS($AX$466:$AX$918) - ROW() + ROW($AX$466))</f>
        <v>45169</v>
      </c>
      <c r="BS721" s="78" cm="1">
        <f t="array" ref="BS721">INDEX($BO$466:$BO$918, ROWS($BO$466:$BO$918) - ROW() + ROW($BO$466))</f>
        <v>1302.5999999999999</v>
      </c>
      <c r="BU721">
        <f t="shared" si="146"/>
        <v>0.99240192277872186</v>
      </c>
      <c r="BV721">
        <f t="shared" si="140"/>
        <v>3</v>
      </c>
      <c r="BW721" t="str">
        <f t="shared" si="158"/>
        <v/>
      </c>
      <c r="BX721" t="str">
        <f t="shared" si="141"/>
        <v/>
      </c>
      <c r="BY721" t="str">
        <f t="shared" si="147"/>
        <v/>
      </c>
      <c r="BZ721">
        <v>3.2511835143413963</v>
      </c>
      <c r="CA721" t="s">
        <v>4485</v>
      </c>
      <c r="CB721" s="200" t="s">
        <v>4485</v>
      </c>
      <c r="CC721" s="212">
        <v>45068</v>
      </c>
      <c r="CD721" s="49">
        <v>45071</v>
      </c>
      <c r="CE721" s="50">
        <v>2082.6999999999998</v>
      </c>
      <c r="CG721" s="81" cm="1">
        <f t="array" ref="CG721">INDEX($AW$466:$AW$918, ROWS($AW$466:$AW$918) - ROW() + ROW($AW$466))</f>
        <v>45161</v>
      </c>
      <c r="CH721" s="3" cm="1">
        <f t="array" ref="CH721">INDEX($AX$466:$AX$918, ROWS($AX$466:$AX$918) - ROW() + ROW($AX$466))</f>
        <v>45169</v>
      </c>
      <c r="CI721" s="78" cm="1">
        <f t="array" ref="CI721">INDEX($CE$466:$CE$918, ROWS($CE$466:$CE$918) - ROW() + ROW($CE$466))</f>
        <v>1988.05</v>
      </c>
      <c r="CK721">
        <f t="shared" si="153"/>
        <v>1.9016376637022943</v>
      </c>
      <c r="CL721">
        <f t="shared" si="142"/>
        <v>3</v>
      </c>
      <c r="CM721" t="str">
        <f t="shared" si="159"/>
        <v/>
      </c>
      <c r="CN721" t="str">
        <f t="shared" si="143"/>
        <v/>
      </c>
      <c r="CO721" t="str">
        <f t="shared" si="148"/>
        <v/>
      </c>
      <c r="CP721">
        <v>1.998769987699877</v>
      </c>
      <c r="CQ721" t="s">
        <v>4485</v>
      </c>
      <c r="CR721" s="200" t="s">
        <v>4485</v>
      </c>
      <c r="CS721" s="212">
        <v>45065</v>
      </c>
      <c r="CT721" s="49">
        <v>45071</v>
      </c>
      <c r="CU721" s="53">
        <v>471.45</v>
      </c>
      <c r="CW721" s="81" cm="1">
        <f t="array" ref="CW721">INDEX($AW$466:$AW$918, ROWS($AW$466:$AW$918) - ROW() + ROW($AW$466))</f>
        <v>45161</v>
      </c>
      <c r="CX721" s="3" cm="1">
        <f t="array" ref="CX721">INDEX($AX$466:$AX$918, ROWS($AX$466:$AX$918) - ROW() + ROW($AX$466))</f>
        <v>45169</v>
      </c>
      <c r="CY721" s="78" cm="1">
        <f t="array" ref="CY721">INDEX($CU$466:$CU$918, ROWS($CU$466:$CU$918) - ROW() + ROW($CU$466))</f>
        <v>481.65</v>
      </c>
      <c r="DA721">
        <f t="shared" si="149"/>
        <v>1.0382059800655008E-2</v>
      </c>
      <c r="DB721">
        <f t="shared" si="144"/>
        <v>3</v>
      </c>
      <c r="DC721" t="str">
        <f t="shared" si="160"/>
        <v/>
      </c>
      <c r="DD721" t="str">
        <f t="shared" si="162"/>
        <v/>
      </c>
      <c r="DE721" t="str">
        <f t="shared" si="163"/>
        <v/>
      </c>
      <c r="DF721">
        <v>7.2863537004260626E-2</v>
      </c>
      <c r="DG721" t="s">
        <v>4485</v>
      </c>
      <c r="DH721" s="200" t="s">
        <v>4485</v>
      </c>
      <c r="DI721" s="212">
        <v>45065</v>
      </c>
      <c r="DJ721" s="49">
        <v>45071</v>
      </c>
      <c r="DK721" s="53">
        <v>360.8</v>
      </c>
      <c r="DM721" s="81" cm="1">
        <f t="array" ref="DM721">INDEX($AW$466:$AW$918, ROWS($AW$466:$AW$918) - ROW() + ROW($AW$466))</f>
        <v>45161</v>
      </c>
      <c r="DN721" s="3" cm="1">
        <f t="array" ref="DN721">INDEX($AX$466:$AX$918, ROWS($AX$466:$AX$918) - ROW() + ROW($AX$466))</f>
        <v>45169</v>
      </c>
      <c r="DO721" s="78" cm="1">
        <f t="array" ref="DO721">INDEX($DK$466:$DK$918, ROWS($DK$466:$DK$918) - ROW() + ROW($DK$466))</f>
        <v>345.45</v>
      </c>
      <c r="DQ721">
        <f t="shared" si="150"/>
        <v>-0.7042253521126729</v>
      </c>
      <c r="DR721">
        <f t="shared" si="145"/>
        <v>3</v>
      </c>
      <c r="DS721" t="str">
        <f t="shared" si="161"/>
        <v/>
      </c>
      <c r="DT721" t="str">
        <f t="shared" si="151"/>
        <v/>
      </c>
      <c r="DU721" t="str">
        <f t="shared" si="152"/>
        <v/>
      </c>
      <c r="DV721">
        <v>-0.12015104703056051</v>
      </c>
      <c r="DW721" t="s">
        <v>4485</v>
      </c>
      <c r="DX721" s="200" t="s">
        <v>4485</v>
      </c>
    </row>
    <row r="722" spans="1:128" ht="15.75" thickBot="1" x14ac:dyDescent="0.3">
      <c r="A722" s="42">
        <v>45064</v>
      </c>
      <c r="B722" s="35">
        <v>45071</v>
      </c>
      <c r="C722" s="36">
        <v>139.19999999999999</v>
      </c>
      <c r="E722" s="81" cm="1">
        <f t="array" ref="E722">INDEX($A$466:$A$918, ROWS($A$466:$A$918) - ROW() + ROW($A$466))</f>
        <v>45162</v>
      </c>
      <c r="F722" s="44" cm="1">
        <f t="array" ref="F722">INDEX($B$466:$B$918, ROWS($B$466:$B$918) - ROW() + ROW($B$466))</f>
        <v>45169</v>
      </c>
      <c r="G722" s="45" cm="1">
        <f t="array" ref="G722">INDEX($C$466:$C$918, ROWS($C$466:$C$918) - ROW() + ROW($C$466))</f>
        <v>124.75</v>
      </c>
      <c r="I722">
        <f t="shared" si="128"/>
        <v>-1.4612954186413858</v>
      </c>
      <c r="J722">
        <f t="shared" ref="J722:J785" si="164">WEEKDAY(E722, 2)</f>
        <v>4</v>
      </c>
      <c r="K722">
        <f t="shared" ref="K722:K753" si="165">IF(J722=4, ((G722 - G717) / G717)*100, "")</f>
        <v>1.5879478827361588</v>
      </c>
      <c r="L722" t="str">
        <f t="shared" si="129"/>
        <v/>
      </c>
      <c r="M722" t="str">
        <f t="shared" si="130"/>
        <v/>
      </c>
      <c r="N722">
        <v>-1.1881188118811881</v>
      </c>
      <c r="O722">
        <v>1.753670473083202</v>
      </c>
      <c r="P722" s="200" t="s">
        <v>4485</v>
      </c>
      <c r="Q722" s="35">
        <v>45064</v>
      </c>
      <c r="R722" s="35">
        <v>45071</v>
      </c>
      <c r="S722" s="37">
        <v>41790.1</v>
      </c>
      <c r="U722" s="81" cm="1">
        <f t="array" ref="U722">INDEX($Q$466:$Q$918, ROWS($Q$466:$Q$918) - ROW() + ROW($Q$466))</f>
        <v>45162</v>
      </c>
      <c r="V722" s="3" cm="1">
        <f t="array" ref="V722">INDEX($R$466:$R$918, ROWS($R$466:$R$918) - ROW() + ROW($R$466))</f>
        <v>45169</v>
      </c>
      <c r="W722" s="78" cm="1">
        <f t="array" ref="W722">INDEX($S$466:$S$918, ROWS($S$466:$S$918) - ROW() + ROW($S$466))</f>
        <v>39965.949999999997</v>
      </c>
      <c r="Y722">
        <f t="shared" si="131"/>
        <v>-0.10947331587926172</v>
      </c>
      <c r="Z722">
        <f t="shared" ref="Z722:Z785" si="166">WEEKDAY(U722, 2)</f>
        <v>4</v>
      </c>
      <c r="AA722">
        <f t="shared" ref="AA722:AA753" si="167">IF(Z722=4, ((W722 - W717) / W717)*100, "")</f>
        <v>-3.1070936334400603</v>
      </c>
      <c r="AB722" t="str">
        <f t="shared" si="132"/>
        <v/>
      </c>
      <c r="AC722" t="str">
        <f t="shared" si="133"/>
        <v/>
      </c>
      <c r="AD722">
        <v>8.595106669402057E-2</v>
      </c>
      <c r="AE722">
        <v>-3.0816013762773946</v>
      </c>
      <c r="AF722" s="200" t="s">
        <v>4485</v>
      </c>
      <c r="AG722" s="35">
        <v>45064</v>
      </c>
      <c r="AH722" s="35">
        <v>45071</v>
      </c>
      <c r="AI722" s="36">
        <v>175.3</v>
      </c>
      <c r="AK722" s="81" cm="1">
        <f t="array" ref="AK722">INDEX($AG$466:$AG$918, ROWS($AG$466:$AG$918) - ROW() + ROW($AG$466))</f>
        <v>45162</v>
      </c>
      <c r="AL722" s="3" cm="1">
        <f t="array" ref="AL722">INDEX($AH$466:$AH$918, ROWS($AH$466:$AH$918) - ROW() + ROW($AH$466))</f>
        <v>45169</v>
      </c>
      <c r="AM722" s="78" cm="1">
        <f t="array" ref="AM722">INDEX($AI$466:$AI$918, ROWS($AI$466:$AI$918) - ROW() + ROW($AI$466))</f>
        <v>220.45</v>
      </c>
      <c r="AO722">
        <f t="shared" si="134"/>
        <v>-0.5413940897811943</v>
      </c>
      <c r="AP722">
        <f t="shared" ref="AP722:AP785" si="168">WEEKDAY(AK722, 2)</f>
        <v>4</v>
      </c>
      <c r="AQ722">
        <f t="shared" ref="AQ722:AQ753" si="169">IF(AP722=4, ((AM722 - AM717) / AM717)*100, "")</f>
        <v>1.7539810754673357</v>
      </c>
      <c r="AR722" t="str">
        <f t="shared" si="135"/>
        <v/>
      </c>
      <c r="AS722" t="str">
        <f t="shared" si="136"/>
        <v/>
      </c>
      <c r="AT722">
        <v>-9.8159509202448397E-2</v>
      </c>
      <c r="AU722">
        <v>5.7677318784099887</v>
      </c>
      <c r="AV722" s="200" t="s">
        <v>4485</v>
      </c>
      <c r="AW722" s="35">
        <v>45064</v>
      </c>
      <c r="AX722" s="35">
        <v>45071</v>
      </c>
      <c r="AY722" s="36">
        <v>107.7</v>
      </c>
      <c r="BA722" s="81" cm="1">
        <f t="array" ref="BA722">INDEX($AW$466:$AW$918, ROWS($AW$466:$AW$918) - ROW() + ROW($AW$466))</f>
        <v>45162</v>
      </c>
      <c r="BB722" s="3" cm="1">
        <f t="array" ref="BB722">INDEX($AX$466:$AX$918, ROWS($AX$466:$AX$918) - ROW() + ROW($AX$466))</f>
        <v>45169</v>
      </c>
      <c r="BC722" s="78" cm="1">
        <f t="array" ref="BC722">INDEX($AY$466:$AY$918, ROWS($AY$466:$AY$918) - ROW() + ROW($AY$466))</f>
        <v>134.25</v>
      </c>
      <c r="BE722">
        <f t="shared" si="137"/>
        <v>0.37383177570093462</v>
      </c>
      <c r="BF722">
        <f t="shared" ref="BF722:BF785" si="170">WEEKDAY(BA722, 2)</f>
        <v>4</v>
      </c>
      <c r="BG722">
        <f t="shared" ref="BG722:BG753" si="171">IF(BF722=4, ((BC722 - BC717) / BC717)*100, "")</f>
        <v>4.0294459511817031</v>
      </c>
      <c r="BH722" t="str">
        <f t="shared" si="138"/>
        <v/>
      </c>
      <c r="BI722" t="str">
        <f t="shared" si="139"/>
        <v/>
      </c>
      <c r="BJ722">
        <v>0.51998905286204122</v>
      </c>
      <c r="BK722">
        <v>7.1399721760983663</v>
      </c>
      <c r="BL722" s="200" t="s">
        <v>4485</v>
      </c>
      <c r="BM722" s="212">
        <v>45064</v>
      </c>
      <c r="BN722" s="49">
        <v>45071</v>
      </c>
      <c r="BO722" s="50">
        <v>1155.55</v>
      </c>
      <c r="BQ722" s="81" cm="1">
        <f t="array" ref="BQ722">INDEX($AW$466:$AW$918, ROWS($AW$466:$AW$918) - ROW() + ROW($AW$466))</f>
        <v>45162</v>
      </c>
      <c r="BR722" s="3" cm="1">
        <f t="array" ref="BR722">INDEX($AX$466:$AX$918, ROWS($AX$466:$AX$918) - ROW() + ROW($AX$466))</f>
        <v>45169</v>
      </c>
      <c r="BS722" s="78" cm="1">
        <f t="array" ref="BS722">INDEX($BO$466:$BO$918, ROWS($BO$466:$BO$918) - ROW() + ROW($BO$466))</f>
        <v>1295.5999999999999</v>
      </c>
      <c r="BU722">
        <f t="shared" si="146"/>
        <v>-0.53738676493167514</v>
      </c>
      <c r="BV722">
        <f t="shared" si="140"/>
        <v>4</v>
      </c>
      <c r="BW722">
        <f t="shared" si="158"/>
        <v>0.57444496196241757</v>
      </c>
      <c r="BX722" t="str">
        <f t="shared" si="141"/>
        <v/>
      </c>
      <c r="BY722" t="str">
        <f t="shared" si="147"/>
        <v/>
      </c>
      <c r="BZ722">
        <v>1.2676151304699739</v>
      </c>
      <c r="CA722">
        <v>5.7452650848412405</v>
      </c>
      <c r="CB722" s="200" t="s">
        <v>4485</v>
      </c>
      <c r="CC722" s="212">
        <v>45065</v>
      </c>
      <c r="CD722" s="49">
        <v>45071</v>
      </c>
      <c r="CE722" s="50">
        <v>2063</v>
      </c>
      <c r="CG722" s="81" cm="1">
        <f t="array" ref="CG722">INDEX($AW$466:$AW$918, ROWS($AW$466:$AW$918) - ROW() + ROW($AW$466))</f>
        <v>45162</v>
      </c>
      <c r="CH722" s="3" cm="1">
        <f t="array" ref="CH722">INDEX($AX$466:$AX$918, ROWS($AX$466:$AX$918) - ROW() + ROW($AX$466))</f>
        <v>45169</v>
      </c>
      <c r="CI722" s="78" cm="1">
        <f t="array" ref="CI722">INDEX($CE$466:$CE$918, ROWS($CE$466:$CE$918) - ROW() + ROW($CE$466))</f>
        <v>1999.2</v>
      </c>
      <c r="CK722">
        <f t="shared" si="153"/>
        <v>0.5608510852342794</v>
      </c>
      <c r="CL722">
        <f t="shared" si="142"/>
        <v>4</v>
      </c>
      <c r="CM722">
        <f t="shared" si="159"/>
        <v>4.8320704753415011</v>
      </c>
      <c r="CN722" t="str">
        <f t="shared" si="143"/>
        <v/>
      </c>
      <c r="CO722" t="str">
        <f t="shared" si="148"/>
        <v/>
      </c>
      <c r="CP722">
        <v>0.35423575520048006</v>
      </c>
      <c r="CQ722">
        <v>4.8920749960611358</v>
      </c>
      <c r="CR722" s="200" t="s">
        <v>4485</v>
      </c>
      <c r="CS722" s="212">
        <v>45064</v>
      </c>
      <c r="CT722" s="49">
        <v>45071</v>
      </c>
      <c r="CU722" s="53">
        <v>460.7</v>
      </c>
      <c r="CW722" s="81" cm="1">
        <f t="array" ref="CW722">INDEX($AW$466:$AW$918, ROWS($AW$466:$AW$918) - ROW() + ROW($AW$466))</f>
        <v>45162</v>
      </c>
      <c r="CX722" s="3" cm="1">
        <f t="array" ref="CX722">INDEX($AX$466:$AX$918, ROWS($AX$466:$AX$918) - ROW() + ROW($AX$466))</f>
        <v>45169</v>
      </c>
      <c r="CY722" s="78" cm="1">
        <f t="array" ref="CY722">INDEX($CU$466:$CU$918, ROWS($CU$466:$CU$918) - ROW() + ROW($CU$466))</f>
        <v>484.1</v>
      </c>
      <c r="DA722">
        <f t="shared" si="149"/>
        <v>0.50866812000416184</v>
      </c>
      <c r="DB722">
        <f t="shared" si="144"/>
        <v>4</v>
      </c>
      <c r="DC722">
        <f t="shared" si="160"/>
        <v>1.212628057704372</v>
      </c>
      <c r="DD722" t="str">
        <f t="shared" si="162"/>
        <v/>
      </c>
      <c r="DE722" t="str">
        <f t="shared" si="163"/>
        <v/>
      </c>
      <c r="DF722">
        <v>0.59288537549407583</v>
      </c>
      <c r="DG722">
        <v>1.2246179610634338</v>
      </c>
      <c r="DH722" s="200" t="s">
        <v>4485</v>
      </c>
      <c r="DI722" s="212">
        <v>45064</v>
      </c>
      <c r="DJ722" s="49">
        <v>45071</v>
      </c>
      <c r="DK722" s="53">
        <v>361</v>
      </c>
      <c r="DM722" s="81" cm="1">
        <f t="array" ref="DM722">INDEX($AW$466:$AW$918, ROWS($AW$466:$AW$918) - ROW() + ROW($AW$466))</f>
        <v>45162</v>
      </c>
      <c r="DN722" s="3" cm="1">
        <f t="array" ref="DN722">INDEX($AX$466:$AX$918, ROWS($AX$466:$AX$918) - ROW() + ROW($AX$466))</f>
        <v>45169</v>
      </c>
      <c r="DO722" s="78" cm="1">
        <f t="array" ref="DO722">INDEX($DK$466:$DK$918, ROWS($DK$466:$DK$918) - ROW() + ROW($DK$466))</f>
        <v>351.05</v>
      </c>
      <c r="DQ722">
        <f t="shared" si="150"/>
        <v>1.6210739614995</v>
      </c>
      <c r="DR722">
        <f t="shared" si="145"/>
        <v>4</v>
      </c>
      <c r="DS722">
        <f t="shared" si="161"/>
        <v>-2.1599777034559642</v>
      </c>
      <c r="DT722" t="str">
        <f t="shared" si="151"/>
        <v/>
      </c>
      <c r="DU722" t="str">
        <f t="shared" si="152"/>
        <v/>
      </c>
      <c r="DV722">
        <v>-0.5327375837772852</v>
      </c>
      <c r="DW722">
        <v>0.29457632992547766</v>
      </c>
      <c r="DX722" s="200" t="s">
        <v>4485</v>
      </c>
    </row>
    <row r="723" spans="1:128" ht="15.75" thickBot="1" x14ac:dyDescent="0.3">
      <c r="A723" s="42">
        <v>45063</v>
      </c>
      <c r="B723" s="35">
        <v>45071</v>
      </c>
      <c r="C723" s="36">
        <v>140.9</v>
      </c>
      <c r="E723" s="81" cm="1">
        <f t="array" ref="E723">INDEX($A$466:$A$918, ROWS($A$466:$A$918) - ROW() + ROW($A$466))</f>
        <v>45163</v>
      </c>
      <c r="F723" s="44" cm="1">
        <f t="array" ref="F723">INDEX($B$466:$B$918, ROWS($B$466:$B$918) - ROW() + ROW($B$466))</f>
        <v>45169</v>
      </c>
      <c r="G723" s="45" cm="1">
        <f t="array" ref="G723">INDEX($C$466:$C$918, ROWS($C$466:$C$918) - ROW() + ROW($C$466))</f>
        <v>123.55</v>
      </c>
      <c r="I723">
        <f t="shared" ref="I723:I786" si="172">((G723-G722)/G722)*100</f>
        <v>-0.96192384769539296</v>
      </c>
      <c r="J723">
        <f t="shared" si="164"/>
        <v>5</v>
      </c>
      <c r="K723" t="str">
        <f t="shared" si="165"/>
        <v/>
      </c>
      <c r="L723" t="str">
        <f t="shared" ref="L723:L786" si="173">IF(MONTH(F723)&lt;&gt;MONTH(F722), F723, "")</f>
        <v/>
      </c>
      <c r="M723" t="str">
        <f t="shared" ref="M723:M786" si="174">IF(ISNUMBER(L723), (INDEX(G:G, MATCH(EOMONTH(F723, 0), F:F, 1)) / G723 - 1) * 100, "")</f>
        <v/>
      </c>
      <c r="N723">
        <v>-0.76152304609218668</v>
      </c>
      <c r="O723" t="s">
        <v>4485</v>
      </c>
      <c r="P723" s="200" t="s">
        <v>4485</v>
      </c>
      <c r="Q723" s="35">
        <v>45063</v>
      </c>
      <c r="R723" s="35">
        <v>45071</v>
      </c>
      <c r="S723" s="37">
        <v>42484.1</v>
      </c>
      <c r="U723" s="81" cm="1">
        <f t="array" ref="U723">INDEX($Q$466:$Q$918, ROWS($Q$466:$Q$918) - ROW() + ROW($Q$466))</f>
        <v>45163</v>
      </c>
      <c r="V723" s="3" cm="1">
        <f t="array" ref="V723">INDEX($R$466:$R$918, ROWS($R$466:$R$918) - ROW() + ROW($R$466))</f>
        <v>45169</v>
      </c>
      <c r="W723" s="78" cm="1">
        <f t="array" ref="W723">INDEX($S$466:$S$918, ROWS($S$466:$S$918) - ROW() + ROW($S$466))</f>
        <v>39261.1</v>
      </c>
      <c r="Y723">
        <f t="shared" ref="Y723:Y786" si="175">((W723-W722)/W722)*100</f>
        <v>-1.7636262868767003</v>
      </c>
      <c r="Z723">
        <f t="shared" si="166"/>
        <v>5</v>
      </c>
      <c r="AA723" t="str">
        <f t="shared" si="167"/>
        <v/>
      </c>
      <c r="AB723" t="str">
        <f t="shared" ref="AB723:AB786" si="176">IF(MONTH(V723)&lt;&gt;MONTH(V722), V723, "")</f>
        <v/>
      </c>
      <c r="AC723" t="str">
        <f t="shared" ref="AC723:AC786" si="177">IF(ISNUMBER(AB723), (INDEX(W:W, MATCH(EOMONTH(V723, 0), V:V, 1)) / W723 - 1) * 100, "")</f>
        <v/>
      </c>
      <c r="AD723">
        <v>-1.7695464505943175</v>
      </c>
      <c r="AE723" t="s">
        <v>4485</v>
      </c>
      <c r="AF723" s="200" t="s">
        <v>4485</v>
      </c>
      <c r="AG723" s="35">
        <v>45063</v>
      </c>
      <c r="AH723" s="35">
        <v>45071</v>
      </c>
      <c r="AI723" s="36">
        <v>176.1</v>
      </c>
      <c r="AK723" s="81" cm="1">
        <f t="array" ref="AK723">INDEX($AG$466:$AG$918, ROWS($AG$466:$AG$918) - ROW() + ROW($AG$466))</f>
        <v>45163</v>
      </c>
      <c r="AL723" s="3" cm="1">
        <f t="array" ref="AL723">INDEX($AH$466:$AH$918, ROWS($AH$466:$AH$918) - ROW() + ROW($AH$466))</f>
        <v>45169</v>
      </c>
      <c r="AM723" s="78" cm="1">
        <f t="array" ref="AM723">INDEX($AI$466:$AI$918, ROWS($AI$466:$AI$918) - ROW() + ROW($AI$466))</f>
        <v>218.1</v>
      </c>
      <c r="AO723">
        <f t="shared" ref="AO723:AO786" si="178">((AM723-AM722)/AM722)*100</f>
        <v>-1.0660013608527985</v>
      </c>
      <c r="AP723">
        <f t="shared" si="168"/>
        <v>5</v>
      </c>
      <c r="AQ723" t="str">
        <f t="shared" si="169"/>
        <v/>
      </c>
      <c r="AR723" t="str">
        <f t="shared" ref="AR723:AR786" si="179">IF(MONTH(AL723)&lt;&gt;MONTH(AL722), AL723, "")</f>
        <v/>
      </c>
      <c r="AS723" t="str">
        <f t="shared" ref="AS723:AS786" si="180">IF(ISNUMBER(AR723), (INDEX(AM:AM, MATCH(EOMONTH(AL723, 0), AL:AL, 1)) / AM723 - 1) * 100, "")</f>
        <v/>
      </c>
      <c r="AT723">
        <v>-1.5475313190862223</v>
      </c>
      <c r="AU723" t="s">
        <v>4485</v>
      </c>
      <c r="AV723" s="200" t="s">
        <v>4485</v>
      </c>
      <c r="AW723" s="35">
        <v>45063</v>
      </c>
      <c r="AX723" s="35">
        <v>45071</v>
      </c>
      <c r="AY723" s="36">
        <v>108.6</v>
      </c>
      <c r="BA723" s="81" cm="1">
        <f t="array" ref="BA723">INDEX($AW$466:$AW$918, ROWS($AW$466:$AW$918) - ROW() + ROW($AW$466))</f>
        <v>45163</v>
      </c>
      <c r="BB723" s="3" cm="1">
        <f t="array" ref="BB723">INDEX($AX$466:$AX$918, ROWS($AX$466:$AX$918) - ROW() + ROW($AX$466))</f>
        <v>45169</v>
      </c>
      <c r="BC723" s="78" cm="1">
        <f t="array" ref="BC723">INDEX($AY$466:$AY$918, ROWS($AY$466:$AY$918) - ROW() + ROW($AY$466))</f>
        <v>133.19999999999999</v>
      </c>
      <c r="BE723">
        <f t="shared" ref="BE723:BE786" si="181">((BC723-BC722)/BC722)*100</f>
        <v>-0.78212290502794146</v>
      </c>
      <c r="BF723">
        <f t="shared" si="170"/>
        <v>5</v>
      </c>
      <c r="BG723" t="str">
        <f t="shared" si="171"/>
        <v/>
      </c>
      <c r="BH723" t="str">
        <f t="shared" ref="BH723:BH786" si="182">IF(MONTH(BB723)&lt;&gt;MONTH(BB722), BB723, "")</f>
        <v/>
      </c>
      <c r="BI723" t="str">
        <f t="shared" ref="BI723:BI786" si="183">IF(ISNUMBER(BH723), (INDEX(BC:BC, MATCH(EOMONTH(BB723, 0), BB:BB, 1)) / BC723 - 1) * 100, "")</f>
        <v/>
      </c>
      <c r="BJ723">
        <v>-2.5697411409901947</v>
      </c>
      <c r="BK723" t="s">
        <v>4485</v>
      </c>
      <c r="BL723" s="200" t="s">
        <v>4485</v>
      </c>
      <c r="BM723" s="212">
        <v>45063</v>
      </c>
      <c r="BN723" s="49">
        <v>45071</v>
      </c>
      <c r="BO723" s="50">
        <v>1165.45</v>
      </c>
      <c r="BQ723" s="81" cm="1">
        <f t="array" ref="BQ723">INDEX($AW$466:$AW$918, ROWS($AW$466:$AW$918) - ROW() + ROW($AW$466))</f>
        <v>45163</v>
      </c>
      <c r="BR723" s="3" cm="1">
        <f t="array" ref="BR723">INDEX($AX$466:$AX$918, ROWS($AX$466:$AX$918) - ROW() + ROW($AX$466))</f>
        <v>45169</v>
      </c>
      <c r="BS723" s="78" cm="1">
        <f t="array" ref="BS723">INDEX($BO$466:$BO$918, ROWS($BO$466:$BO$918) - ROW() + ROW($BO$466))</f>
        <v>1296.8499999999999</v>
      </c>
      <c r="BU723">
        <f t="shared" si="146"/>
        <v>9.6480395183698678E-2</v>
      </c>
      <c r="BV723">
        <f t="shared" ref="BV723:BV786" si="184">WEEKDAY(BQ723, 2)</f>
        <v>5</v>
      </c>
      <c r="BW723" t="str">
        <f t="shared" si="158"/>
        <v/>
      </c>
      <c r="BX723" t="str">
        <f t="shared" ref="BX723:BX786" si="185">IF(MONTH(BR723)&lt;&gt;MONTH(BR722), BR723, "")</f>
        <v/>
      </c>
      <c r="BY723" t="str">
        <f t="shared" si="147"/>
        <v/>
      </c>
      <c r="BZ723">
        <v>0.20640522005459144</v>
      </c>
      <c r="CA723" t="s">
        <v>4485</v>
      </c>
      <c r="CB723" s="200" t="s">
        <v>4485</v>
      </c>
      <c r="CC723" s="212">
        <v>45064</v>
      </c>
      <c r="CD723" s="49">
        <v>45071</v>
      </c>
      <c r="CE723" s="50">
        <v>2060.6999999999998</v>
      </c>
      <c r="CG723" s="81" cm="1">
        <f t="array" ref="CG723">INDEX($AW$466:$AW$918, ROWS($AW$466:$AW$918) - ROW() + ROW($AW$466))</f>
        <v>45163</v>
      </c>
      <c r="CH723" s="3" cm="1">
        <f t="array" ref="CH723">INDEX($AX$466:$AX$918, ROWS($AX$466:$AX$918) - ROW() + ROW($AX$466))</f>
        <v>45169</v>
      </c>
      <c r="CI723" s="78" cm="1">
        <f t="array" ref="CI723">INDEX($CE$466:$CE$918, ROWS($CE$466:$CE$918) - ROW() + ROW($CE$466))</f>
        <v>1999.05</v>
      </c>
      <c r="CK723">
        <f t="shared" si="153"/>
        <v>-7.5030012004847412E-3</v>
      </c>
      <c r="CL723">
        <f t="shared" ref="CL723:CL786" si="186">WEEKDAY(CG723, 2)</f>
        <v>5</v>
      </c>
      <c r="CM723" t="str">
        <f t="shared" si="159"/>
        <v/>
      </c>
      <c r="CN723" t="str">
        <f t="shared" ref="CN723:CN786" si="187">IF(MONTH(CH723)&lt;&gt;MONTH(CH722), CH723, "")</f>
        <v/>
      </c>
      <c r="CO723" t="str">
        <f t="shared" si="148"/>
        <v/>
      </c>
      <c r="CP723">
        <v>0.32544749029916137</v>
      </c>
      <c r="CQ723" t="s">
        <v>4485</v>
      </c>
      <c r="CR723" s="200" t="s">
        <v>4485</v>
      </c>
      <c r="CS723" s="212">
        <v>45063</v>
      </c>
      <c r="CT723" s="49">
        <v>45071</v>
      </c>
      <c r="CU723" s="53">
        <v>471.05</v>
      </c>
      <c r="CW723" s="81" cm="1">
        <f t="array" ref="CW723">INDEX($AW$466:$AW$918, ROWS($AW$466:$AW$918) - ROW() + ROW($AW$466))</f>
        <v>45163</v>
      </c>
      <c r="CX723" s="3" cm="1">
        <f t="array" ref="CX723">INDEX($AX$466:$AX$918, ROWS($AX$466:$AX$918) - ROW() + ROW($AX$466))</f>
        <v>45169</v>
      </c>
      <c r="CY723" s="78" cm="1">
        <f t="array" ref="CY723">INDEX($CU$466:$CU$918, ROWS($CU$466:$CU$918) - ROW() + ROW($CU$466))</f>
        <v>475.4</v>
      </c>
      <c r="DA723">
        <f t="shared" si="149"/>
        <v>-1.7971493493080037</v>
      </c>
      <c r="DB723">
        <f t="shared" ref="DB723:DB786" si="188">WEEKDAY(CW723, 2)</f>
        <v>5</v>
      </c>
      <c r="DC723" t="str">
        <f t="shared" si="160"/>
        <v/>
      </c>
      <c r="DD723" t="str">
        <f t="shared" si="162"/>
        <v/>
      </c>
      <c r="DE723" t="str">
        <f t="shared" si="163"/>
        <v/>
      </c>
      <c r="DF723">
        <v>-1.7164719263778332</v>
      </c>
      <c r="DG723" t="s">
        <v>4485</v>
      </c>
      <c r="DH723" s="200" t="s">
        <v>4485</v>
      </c>
      <c r="DI723" s="212">
        <v>45063</v>
      </c>
      <c r="DJ723" s="49">
        <v>45071</v>
      </c>
      <c r="DK723" s="53">
        <v>365.25</v>
      </c>
      <c r="DM723" s="81" cm="1">
        <f t="array" ref="DM723">INDEX($AW$466:$AW$918, ROWS($AW$466:$AW$918) - ROW() + ROW($AW$466))</f>
        <v>45163</v>
      </c>
      <c r="DN723" s="3" cm="1">
        <f t="array" ref="DN723">INDEX($AX$466:$AX$918, ROWS($AX$466:$AX$918) - ROW() + ROW($AX$466))</f>
        <v>45169</v>
      </c>
      <c r="DO723" s="78" cm="1">
        <f t="array" ref="DO723">INDEX($DK$466:$DK$918, ROWS($DK$466:$DK$918) - ROW() + ROW($DK$466))</f>
        <v>349.95</v>
      </c>
      <c r="DQ723">
        <f t="shared" si="150"/>
        <v>-0.3133456772539589</v>
      </c>
      <c r="DR723">
        <f t="shared" ref="DR723:DR786" si="189">WEEKDAY(DM723, 2)</f>
        <v>5</v>
      </c>
      <c r="DS723" t="str">
        <f t="shared" si="161"/>
        <v/>
      </c>
      <c r="DT723" t="str">
        <f t="shared" si="151"/>
        <v/>
      </c>
      <c r="DU723" t="str">
        <f t="shared" si="152"/>
        <v/>
      </c>
      <c r="DV723">
        <v>-2.3151347615756701</v>
      </c>
      <c r="DW723" t="s">
        <v>4485</v>
      </c>
      <c r="DX723" s="200" t="s">
        <v>4485</v>
      </c>
    </row>
    <row r="724" spans="1:128" ht="15.75" thickBot="1" x14ac:dyDescent="0.3">
      <c r="A724" s="42">
        <v>45062</v>
      </c>
      <c r="B724" s="35">
        <v>45071</v>
      </c>
      <c r="C724" s="36">
        <v>138.94999999999999</v>
      </c>
      <c r="E724" s="81" cm="1">
        <f t="array" ref="E724">INDEX($A$466:$A$918, ROWS($A$466:$A$918) - ROW() + ROW($A$466))</f>
        <v>45166</v>
      </c>
      <c r="F724" s="44" cm="1">
        <f t="array" ref="F724">INDEX($B$466:$B$918, ROWS($B$466:$B$918) - ROW() + ROW($B$466))</f>
        <v>45169</v>
      </c>
      <c r="G724" s="45" cm="1">
        <f t="array" ref="G724">INDEX($C$466:$C$918, ROWS($C$466:$C$918) - ROW() + ROW($C$466))</f>
        <v>124.85</v>
      </c>
      <c r="I724">
        <f t="shared" si="172"/>
        <v>1.0522055847834861</v>
      </c>
      <c r="J724">
        <f t="shared" si="164"/>
        <v>1</v>
      </c>
      <c r="K724" t="str">
        <f t="shared" si="165"/>
        <v/>
      </c>
      <c r="L724" t="str">
        <f t="shared" si="173"/>
        <v/>
      </c>
      <c r="M724" t="str">
        <f t="shared" si="174"/>
        <v/>
      </c>
      <c r="N724">
        <v>0.68659127625202632</v>
      </c>
      <c r="O724" t="s">
        <v>4485</v>
      </c>
      <c r="P724" s="200" t="s">
        <v>4485</v>
      </c>
      <c r="Q724" s="35">
        <v>45062</v>
      </c>
      <c r="R724" s="35">
        <v>45071</v>
      </c>
      <c r="S724" s="37">
        <v>42965.9</v>
      </c>
      <c r="U724" s="81" cm="1">
        <f t="array" ref="U724">INDEX($Q$466:$Q$918, ROWS($Q$466:$Q$918) - ROW() + ROW($Q$466))</f>
        <v>45166</v>
      </c>
      <c r="V724" s="3" cm="1">
        <f t="array" ref="V724">INDEX($R$466:$R$918, ROWS($R$466:$R$918) - ROW() + ROW($R$466))</f>
        <v>45169</v>
      </c>
      <c r="W724" s="78" cm="1">
        <f t="array" ref="W724">INDEX($S$466:$S$918, ROWS($S$466:$S$918) - ROW() + ROW($S$466))</f>
        <v>39686.449999999997</v>
      </c>
      <c r="Y724">
        <f t="shared" si="175"/>
        <v>1.0833878826624792</v>
      </c>
      <c r="Z724">
        <f t="shared" si="166"/>
        <v>1</v>
      </c>
      <c r="AA724" t="str">
        <f t="shared" si="167"/>
        <v/>
      </c>
      <c r="AB724" t="str">
        <f t="shared" si="176"/>
        <v/>
      </c>
      <c r="AC724" t="str">
        <f t="shared" si="177"/>
        <v/>
      </c>
      <c r="AD724">
        <v>0.81634159346315893</v>
      </c>
      <c r="AE724" t="s">
        <v>4485</v>
      </c>
      <c r="AF724" s="200" t="s">
        <v>4485</v>
      </c>
      <c r="AG724" s="35">
        <v>45062</v>
      </c>
      <c r="AH724" s="35">
        <v>45071</v>
      </c>
      <c r="AI724" s="36">
        <v>177.5</v>
      </c>
      <c r="AK724" s="81" cm="1">
        <f t="array" ref="AK724">INDEX($AG$466:$AG$918, ROWS($AG$466:$AG$918) - ROW() + ROW($AG$466))</f>
        <v>45166</v>
      </c>
      <c r="AL724" s="3" cm="1">
        <f t="array" ref="AL724">INDEX($AH$466:$AH$918, ROWS($AH$466:$AH$918) - ROW() + ROW($AH$466))</f>
        <v>45169</v>
      </c>
      <c r="AM724" s="78" cm="1">
        <f t="array" ref="AM724">INDEX($AI$466:$AI$918, ROWS($AI$466:$AI$918) - ROW() + ROW($AI$466))</f>
        <v>218.95</v>
      </c>
      <c r="AO724">
        <f t="shared" si="178"/>
        <v>0.38972948188903911</v>
      </c>
      <c r="AP724">
        <f t="shared" si="168"/>
        <v>1</v>
      </c>
      <c r="AQ724" t="str">
        <f t="shared" si="169"/>
        <v/>
      </c>
      <c r="AR724" t="str">
        <f t="shared" si="179"/>
        <v/>
      </c>
      <c r="AS724" t="str">
        <f t="shared" si="180"/>
        <v/>
      </c>
      <c r="AT724">
        <v>3.1187624750499001</v>
      </c>
      <c r="AU724" t="s">
        <v>4485</v>
      </c>
      <c r="AV724" s="200" t="s">
        <v>4485</v>
      </c>
      <c r="AW724" s="35">
        <v>45062</v>
      </c>
      <c r="AX724" s="35">
        <v>45071</v>
      </c>
      <c r="AY724" s="36">
        <v>108.55</v>
      </c>
      <c r="BA724" s="81" cm="1">
        <f t="array" ref="BA724">INDEX($AW$466:$AW$918, ROWS($AW$466:$AW$918) - ROW() + ROW($AW$466))</f>
        <v>45166</v>
      </c>
      <c r="BB724" s="3" cm="1">
        <f t="array" ref="BB724">INDEX($AX$466:$AX$918, ROWS($AX$466:$AX$918) - ROW() + ROW($AX$466))</f>
        <v>45169</v>
      </c>
      <c r="BC724" s="78" cm="1">
        <f t="array" ref="BC724">INDEX($AY$466:$AY$918, ROWS($AY$466:$AY$918) - ROW() + ROW($AY$466))</f>
        <v>134.94999999999999</v>
      </c>
      <c r="BE724">
        <f t="shared" si="181"/>
        <v>1.3138138138138138</v>
      </c>
      <c r="BF724">
        <f t="shared" si="170"/>
        <v>1</v>
      </c>
      <c r="BG724" t="str">
        <f t="shared" si="171"/>
        <v/>
      </c>
      <c r="BH724" t="str">
        <f t="shared" si="182"/>
        <v/>
      </c>
      <c r="BI724" t="str">
        <f t="shared" si="183"/>
        <v/>
      </c>
      <c r="BJ724">
        <v>0.60617785516218081</v>
      </c>
      <c r="BK724" t="s">
        <v>4485</v>
      </c>
      <c r="BL724" s="200" t="s">
        <v>4485</v>
      </c>
      <c r="BM724" s="212">
        <v>45062</v>
      </c>
      <c r="BN724" s="49">
        <v>45071</v>
      </c>
      <c r="BO724" s="50">
        <v>1182.55</v>
      </c>
      <c r="BQ724" s="81" cm="1">
        <f t="array" ref="BQ724">INDEX($AW$466:$AW$918, ROWS($AW$466:$AW$918) - ROW() + ROW($AW$466))</f>
        <v>45166</v>
      </c>
      <c r="BR724" s="3" cm="1">
        <f t="array" ref="BR724">INDEX($AX$466:$AX$918, ROWS($AX$466:$AX$918) - ROW() + ROW($AX$466))</f>
        <v>45169</v>
      </c>
      <c r="BS724" s="78" cm="1">
        <f t="array" ref="BS724">INDEX($BO$466:$BO$918, ROWS($BO$466:$BO$918) - ROW() + ROW($BO$466))</f>
        <v>1293.3499999999999</v>
      </c>
      <c r="BU724">
        <f t="shared" ref="BU724:BU787" si="190">((BS724-BS723)/BS723)*100</f>
        <v>-0.26988472066931413</v>
      </c>
      <c r="BV724">
        <f t="shared" si="184"/>
        <v>1</v>
      </c>
      <c r="BW724" t="str">
        <f t="shared" si="158"/>
        <v/>
      </c>
      <c r="BX724" t="str">
        <f t="shared" si="185"/>
        <v/>
      </c>
      <c r="BY724" t="str">
        <f t="shared" ref="BY724:BY787" si="191">IF(ISNUMBER(BX724), (INDEX(BS:BS, MATCH(EOMONTH(BR724, 0), BR:BR, 1)) / BS724 - 1) * 100, "")</f>
        <v/>
      </c>
      <c r="BZ724">
        <v>0.18604651162790395</v>
      </c>
      <c r="CA724" t="s">
        <v>4485</v>
      </c>
      <c r="CB724" s="200" t="s">
        <v>4485</v>
      </c>
      <c r="CC724" s="212">
        <v>45063</v>
      </c>
      <c r="CD724" s="49">
        <v>45071</v>
      </c>
      <c r="CE724" s="50">
        <v>2084.1999999999998</v>
      </c>
      <c r="CG724" s="81" cm="1">
        <f t="array" ref="CG724">INDEX($AW$466:$AW$918, ROWS($AW$466:$AW$918) - ROW() + ROW($AW$466))</f>
        <v>45166</v>
      </c>
      <c r="CH724" s="3" cm="1">
        <f t="array" ref="CH724">INDEX($AX$466:$AX$918, ROWS($AX$466:$AX$918) - ROW() + ROW($AX$466))</f>
        <v>45169</v>
      </c>
      <c r="CI724" s="78" cm="1">
        <f t="array" ref="CI724">INDEX($CE$466:$CE$918, ROWS($CE$466:$CE$918) - ROW() + ROW($CE$466))</f>
        <v>2027.05</v>
      </c>
      <c r="CK724">
        <f t="shared" si="153"/>
        <v>1.4006653160251119</v>
      </c>
      <c r="CL724">
        <f t="shared" si="186"/>
        <v>1</v>
      </c>
      <c r="CM724" t="str">
        <f t="shared" si="159"/>
        <v/>
      </c>
      <c r="CN724" t="str">
        <f t="shared" si="187"/>
        <v/>
      </c>
      <c r="CO724" t="str">
        <f t="shared" ref="CO724:CO787" si="192">IF(ISNUMBER(CN724), (INDEX(CI:CI, MATCH(EOMONTH(CH724, 0), CH:CH, 1)) / CI724 - 1) * 100, "")</f>
        <v/>
      </c>
      <c r="CP724">
        <v>1.4023705552089787</v>
      </c>
      <c r="CQ724" t="s">
        <v>4485</v>
      </c>
      <c r="CR724" s="200" t="s">
        <v>4485</v>
      </c>
      <c r="CS724" s="212">
        <v>45062</v>
      </c>
      <c r="CT724" s="49">
        <v>45071</v>
      </c>
      <c r="CU724" s="53">
        <v>471.55</v>
      </c>
      <c r="CW724" s="81" cm="1">
        <f t="array" ref="CW724">INDEX($AW$466:$AW$918, ROWS($AW$466:$AW$918) - ROW() + ROW($AW$466))</f>
        <v>45166</v>
      </c>
      <c r="CX724" s="3" cm="1">
        <f t="array" ref="CX724">INDEX($AX$466:$AX$918, ROWS($AX$466:$AX$918) - ROW() + ROW($AX$466))</f>
        <v>45169</v>
      </c>
      <c r="CY724" s="78" cm="1">
        <f t="array" ref="CY724">INDEX($CU$466:$CU$918, ROWS($CU$466:$CU$918) - ROW() + ROW($CU$466))</f>
        <v>482.95</v>
      </c>
      <c r="DA724">
        <f t="shared" ref="DA724:DA787" si="193">((CY724-CY723)/CY723)*100</f>
        <v>1.588136306268408</v>
      </c>
      <c r="DB724">
        <f t="shared" si="188"/>
        <v>1</v>
      </c>
      <c r="DC724" t="str">
        <f t="shared" si="160"/>
        <v/>
      </c>
      <c r="DD724" t="str">
        <f t="shared" si="162"/>
        <v/>
      </c>
      <c r="DE724" t="str">
        <f t="shared" si="163"/>
        <v/>
      </c>
      <c r="DF724">
        <v>1.5044713308784803</v>
      </c>
      <c r="DG724" t="s">
        <v>4485</v>
      </c>
      <c r="DH724" s="200" t="s">
        <v>4485</v>
      </c>
      <c r="DI724" s="212">
        <v>45062</v>
      </c>
      <c r="DJ724" s="49">
        <v>45071</v>
      </c>
      <c r="DK724" s="53">
        <v>362.85</v>
      </c>
      <c r="DM724" s="81" cm="1">
        <f t="array" ref="DM724">INDEX($AW$466:$AW$918, ROWS($AW$466:$AW$918) - ROW() + ROW($AW$466))</f>
        <v>45166</v>
      </c>
      <c r="DN724" s="3" cm="1">
        <f t="array" ref="DN724">INDEX($AX$466:$AX$918, ROWS($AX$466:$AX$918) - ROW() + ROW($AX$466))</f>
        <v>45169</v>
      </c>
      <c r="DO724" s="78" cm="1">
        <f t="array" ref="DO724">INDEX($DK$466:$DK$918, ROWS($DK$466:$DK$918) - ROW() + ROW($DK$466))</f>
        <v>355</v>
      </c>
      <c r="DQ724">
        <f t="shared" ref="DQ724:DQ787" si="194">((DO724-DO723)/DO723)*100</f>
        <v>1.4430632947563971</v>
      </c>
      <c r="DR724">
        <f t="shared" si="189"/>
        <v>1</v>
      </c>
      <c r="DS724" t="str">
        <f t="shared" si="161"/>
        <v/>
      </c>
      <c r="DT724" t="str">
        <f t="shared" ref="DT724:DT787" si="195">IF(MONTH(DN724)&lt;&gt;MONTH(DN723), DN724, "")</f>
        <v/>
      </c>
      <c r="DU724" t="str">
        <f t="shared" ref="DU724:DU787" si="196">IF(ISNUMBER(DT724), (INDEX(DO:DO, MATCH(EOMONTH(DN724, 0), DN:DN, 1)) / DO724 - 1) * 100, "")</f>
        <v/>
      </c>
      <c r="DV724">
        <v>-2.4230633180049406</v>
      </c>
      <c r="DW724" t="s">
        <v>4485</v>
      </c>
      <c r="DX724" s="200" t="s">
        <v>4485</v>
      </c>
    </row>
    <row r="725" spans="1:128" ht="15.75" thickBot="1" x14ac:dyDescent="0.3">
      <c r="A725" s="42">
        <v>45061</v>
      </c>
      <c r="B725" s="35">
        <v>45071</v>
      </c>
      <c r="C725" s="36">
        <v>141.94999999999999</v>
      </c>
      <c r="E725" s="81" cm="1">
        <f t="array" ref="E725">INDEX($A$466:$A$918, ROWS($A$466:$A$918) - ROW() + ROW($A$466))</f>
        <v>45167</v>
      </c>
      <c r="F725" s="44" cm="1">
        <f t="array" ref="F725">INDEX($B$466:$B$918, ROWS($B$466:$B$918) - ROW() + ROW($B$466))</f>
        <v>45169</v>
      </c>
      <c r="G725" s="45" cm="1">
        <f t="array" ref="G725">INDEX($C$466:$C$918, ROWS($C$466:$C$918) - ROW() + ROW($C$466))</f>
        <v>124.9</v>
      </c>
      <c r="I725">
        <f t="shared" si="172"/>
        <v>4.0048057669212149E-2</v>
      </c>
      <c r="J725">
        <f t="shared" si="164"/>
        <v>2</v>
      </c>
      <c r="K725" t="str">
        <f t="shared" si="165"/>
        <v/>
      </c>
      <c r="L725" t="str">
        <f t="shared" si="173"/>
        <v/>
      </c>
      <c r="M725" t="str">
        <f t="shared" si="174"/>
        <v/>
      </c>
      <c r="N725">
        <v>0.16044925792217296</v>
      </c>
      <c r="O725" t="s">
        <v>4485</v>
      </c>
      <c r="P725" s="200" t="s">
        <v>4485</v>
      </c>
      <c r="Q725" s="35">
        <v>45061</v>
      </c>
      <c r="R725" s="35">
        <v>45071</v>
      </c>
      <c r="S725" s="37">
        <v>42274.7</v>
      </c>
      <c r="U725" s="81" cm="1">
        <f t="array" ref="U725">INDEX($Q$466:$Q$918, ROWS($Q$466:$Q$918) - ROW() + ROW($Q$466))</f>
        <v>45167</v>
      </c>
      <c r="V725" s="3" cm="1">
        <f t="array" ref="V725">INDEX($R$466:$R$918, ROWS($R$466:$R$918) - ROW() + ROW($R$466))</f>
        <v>45169</v>
      </c>
      <c r="W725" s="78" cm="1">
        <f t="array" ref="W725">INDEX($S$466:$S$918, ROWS($S$466:$S$918) - ROW() + ROW($S$466))</f>
        <v>39584.300000000003</v>
      </c>
      <c r="Y725">
        <f t="shared" si="175"/>
        <v>-0.25739263652958172</v>
      </c>
      <c r="Z725">
        <f t="shared" si="166"/>
        <v>2</v>
      </c>
      <c r="AA725" t="str">
        <f t="shared" si="167"/>
        <v/>
      </c>
      <c r="AB725" t="str">
        <f t="shared" si="176"/>
        <v/>
      </c>
      <c r="AC725" t="str">
        <f t="shared" si="177"/>
        <v/>
      </c>
      <c r="AD725">
        <v>-0.20524135423951617</v>
      </c>
      <c r="AE725" t="s">
        <v>4485</v>
      </c>
      <c r="AF725" s="200" t="s">
        <v>4485</v>
      </c>
      <c r="AG725" s="35">
        <v>45061</v>
      </c>
      <c r="AH725" s="35">
        <v>45071</v>
      </c>
      <c r="AI725" s="36">
        <v>176.45</v>
      </c>
      <c r="AK725" s="81" cm="1">
        <f t="array" ref="AK725">INDEX($AG$466:$AG$918, ROWS($AG$466:$AG$918) - ROW() + ROW($AG$466))</f>
        <v>45167</v>
      </c>
      <c r="AL725" s="3" cm="1">
        <f t="array" ref="AL725">INDEX($AH$466:$AH$918, ROWS($AH$466:$AH$918) - ROW() + ROW($AH$466))</f>
        <v>45169</v>
      </c>
      <c r="AM725" s="78" cm="1">
        <f t="array" ref="AM725">INDEX($AI$466:$AI$918, ROWS($AI$466:$AI$918) - ROW() + ROW($AI$466))</f>
        <v>220.3</v>
      </c>
      <c r="AO725">
        <f t="shared" si="178"/>
        <v>0.61657912765472611</v>
      </c>
      <c r="AP725">
        <f t="shared" si="168"/>
        <v>2</v>
      </c>
      <c r="AQ725" t="str">
        <f t="shared" si="169"/>
        <v/>
      </c>
      <c r="AR725" t="str">
        <f t="shared" si="179"/>
        <v/>
      </c>
      <c r="AS725" t="str">
        <f t="shared" si="180"/>
        <v/>
      </c>
      <c r="AT725">
        <v>-0.94362448584564096</v>
      </c>
      <c r="AU725" t="s">
        <v>4485</v>
      </c>
      <c r="AV725" s="200" t="s">
        <v>4485</v>
      </c>
      <c r="AW725" s="35">
        <v>45061</v>
      </c>
      <c r="AX725" s="35">
        <v>45071</v>
      </c>
      <c r="AY725" s="36">
        <v>108.05</v>
      </c>
      <c r="BA725" s="81" cm="1">
        <f t="array" ref="BA725">INDEX($AW$466:$AW$918, ROWS($AW$466:$AW$918) - ROW() + ROW($AW$466))</f>
        <v>45167</v>
      </c>
      <c r="BB725" s="3" cm="1">
        <f t="array" ref="BB725">INDEX($AX$466:$AX$918, ROWS($AX$466:$AX$918) - ROW() + ROW($AX$466))</f>
        <v>45169</v>
      </c>
      <c r="BC725" s="78" cm="1">
        <f t="array" ref="BC725">INDEX($AY$466:$AY$918, ROWS($AY$466:$AY$918) - ROW() + ROW($AY$466))</f>
        <v>134.65</v>
      </c>
      <c r="BE725">
        <f t="shared" si="181"/>
        <v>-0.22230455724341086</v>
      </c>
      <c r="BF725">
        <f t="shared" si="170"/>
        <v>2</v>
      </c>
      <c r="BG725" t="str">
        <f t="shared" si="171"/>
        <v/>
      </c>
      <c r="BH725" t="str">
        <f t="shared" si="182"/>
        <v/>
      </c>
      <c r="BI725" t="str">
        <f t="shared" si="183"/>
        <v/>
      </c>
      <c r="BJ725">
        <v>-0.9208811400978647</v>
      </c>
      <c r="BK725" t="s">
        <v>4485</v>
      </c>
      <c r="BL725" s="200" t="s">
        <v>4485</v>
      </c>
      <c r="BM725" s="212">
        <v>45061</v>
      </c>
      <c r="BN725" s="49">
        <v>45071</v>
      </c>
      <c r="BO725" s="50">
        <v>1190.4000000000001</v>
      </c>
      <c r="BQ725" s="81" cm="1">
        <f t="array" ref="BQ725">INDEX($AW$466:$AW$918, ROWS($AW$466:$AW$918) - ROW() + ROW($AW$466))</f>
        <v>45167</v>
      </c>
      <c r="BR725" s="3" cm="1">
        <f t="array" ref="BR725">INDEX($AX$466:$AX$918, ROWS($AX$466:$AX$918) - ROW() + ROW($AX$466))</f>
        <v>45169</v>
      </c>
      <c r="BS725" s="78" cm="1">
        <f t="array" ref="BS725">INDEX($BO$466:$BO$918, ROWS($BO$466:$BO$918) - ROW() + ROW($BO$466))</f>
        <v>1298.95</v>
      </c>
      <c r="BU725">
        <f t="shared" si="190"/>
        <v>0.43298411102950762</v>
      </c>
      <c r="BV725">
        <f t="shared" si="184"/>
        <v>2</v>
      </c>
      <c r="BW725" t="str">
        <f t="shared" si="158"/>
        <v/>
      </c>
      <c r="BX725" t="str">
        <f t="shared" si="185"/>
        <v/>
      </c>
      <c r="BY725" t="str">
        <f t="shared" si="191"/>
        <v/>
      </c>
      <c r="BZ725">
        <v>1.0677808727948095</v>
      </c>
      <c r="CA725" t="s">
        <v>4485</v>
      </c>
      <c r="CB725" s="200" t="s">
        <v>4485</v>
      </c>
      <c r="CC725" s="212">
        <v>45062</v>
      </c>
      <c r="CD725" s="49">
        <v>45071</v>
      </c>
      <c r="CE725" s="50">
        <v>2081.5500000000002</v>
      </c>
      <c r="CG725" s="81" cm="1">
        <f t="array" ref="CG725">INDEX($AW$466:$AW$918, ROWS($AW$466:$AW$918) - ROW() + ROW($AW$466))</f>
        <v>45167</v>
      </c>
      <c r="CH725" s="3" cm="1">
        <f t="array" ref="CH725">INDEX($AX$466:$AX$918, ROWS($AX$466:$AX$918) - ROW() + ROW($AX$466))</f>
        <v>45169</v>
      </c>
      <c r="CI725" s="78" cm="1">
        <f t="array" ref="CI725">INDEX($CE$466:$CE$918, ROWS($CE$466:$CE$918) - ROW() + ROW($CE$466))</f>
        <v>2058.15</v>
      </c>
      <c r="CK725">
        <f t="shared" ref="CK725:CK788" si="197">((CI725-CI724)/CI724)*100</f>
        <v>1.5342492785081838</v>
      </c>
      <c r="CL725">
        <f t="shared" si="186"/>
        <v>2</v>
      </c>
      <c r="CM725" t="str">
        <f t="shared" si="159"/>
        <v/>
      </c>
      <c r="CN725" t="str">
        <f t="shared" si="187"/>
        <v/>
      </c>
      <c r="CO725" t="str">
        <f t="shared" si="192"/>
        <v/>
      </c>
      <c r="CP725">
        <v>1.1467381942564747</v>
      </c>
      <c r="CQ725" t="s">
        <v>4485</v>
      </c>
      <c r="CR725" s="200" t="s">
        <v>4485</v>
      </c>
      <c r="CS725" s="212">
        <v>45061</v>
      </c>
      <c r="CT725" s="49">
        <v>45071</v>
      </c>
      <c r="CU725" s="53">
        <v>468.8</v>
      </c>
      <c r="CW725" s="81" cm="1">
        <f t="array" ref="CW725">INDEX($AW$466:$AW$918, ROWS($AW$466:$AW$918) - ROW() + ROW($AW$466))</f>
        <v>45167</v>
      </c>
      <c r="CX725" s="3" cm="1">
        <f t="array" ref="CX725">INDEX($AX$466:$AX$918, ROWS($AX$466:$AX$918) - ROW() + ROW($AX$466))</f>
        <v>45169</v>
      </c>
      <c r="CY725" s="78" cm="1">
        <f t="array" ref="CY725">INDEX($CU$466:$CU$918, ROWS($CU$466:$CU$918) - ROW() + ROW($CU$466))</f>
        <v>493.95</v>
      </c>
      <c r="DA725">
        <f t="shared" si="193"/>
        <v>2.2776684957034892</v>
      </c>
      <c r="DB725">
        <f t="shared" si="188"/>
        <v>2</v>
      </c>
      <c r="DC725" t="str">
        <f t="shared" si="160"/>
        <v/>
      </c>
      <c r="DD725" t="str">
        <f t="shared" si="162"/>
        <v/>
      </c>
      <c r="DE725" t="str">
        <f t="shared" si="163"/>
        <v/>
      </c>
      <c r="DF725">
        <v>2.4046434494195736</v>
      </c>
      <c r="DG725" t="s">
        <v>4485</v>
      </c>
      <c r="DH725" s="200" t="s">
        <v>4485</v>
      </c>
      <c r="DI725" s="212">
        <v>45061</v>
      </c>
      <c r="DJ725" s="49">
        <v>45071</v>
      </c>
      <c r="DK725" s="53">
        <v>358.45</v>
      </c>
      <c r="DM725" s="81" cm="1">
        <f t="array" ref="DM725">INDEX($AW$466:$AW$918, ROWS($AW$466:$AW$918) - ROW() + ROW($AW$466))</f>
        <v>45167</v>
      </c>
      <c r="DN725" s="3" cm="1">
        <f t="array" ref="DN725">INDEX($AX$466:$AX$918, ROWS($AX$466:$AX$918) - ROW() + ROW($AX$466))</f>
        <v>45169</v>
      </c>
      <c r="DO725" s="78" cm="1">
        <f t="array" ref="DO725">INDEX($DK$466:$DK$918, ROWS($DK$466:$DK$918) - ROW() + ROW($DK$466))</f>
        <v>356.55</v>
      </c>
      <c r="DQ725">
        <f t="shared" si="194"/>
        <v>0.43661971830986235</v>
      </c>
      <c r="DR725">
        <f t="shared" si="189"/>
        <v>2</v>
      </c>
      <c r="DS725" t="str">
        <f t="shared" si="161"/>
        <v/>
      </c>
      <c r="DT725" t="str">
        <f t="shared" si="195"/>
        <v/>
      </c>
      <c r="DU725" t="str">
        <f t="shared" si="196"/>
        <v/>
      </c>
      <c r="DV725">
        <v>0.56189958310674437</v>
      </c>
      <c r="DW725" t="s">
        <v>4485</v>
      </c>
      <c r="DX725" s="200" t="s">
        <v>4485</v>
      </c>
    </row>
    <row r="726" spans="1:128" ht="15.75" thickBot="1" x14ac:dyDescent="0.3">
      <c r="A726" s="42">
        <v>45058</v>
      </c>
      <c r="B726" s="35">
        <v>45071</v>
      </c>
      <c r="C726" s="36">
        <v>138.30000000000001</v>
      </c>
      <c r="E726" s="81" cm="1">
        <f t="array" ref="E726">INDEX($A$466:$A$918, ROWS($A$466:$A$918) - ROW() + ROW($A$466))</f>
        <v>45168</v>
      </c>
      <c r="F726" s="44" cm="1">
        <f t="array" ref="F726">INDEX($B$466:$B$918, ROWS($B$466:$B$918) - ROW() + ROW($B$466))</f>
        <v>45169</v>
      </c>
      <c r="G726" s="45" cm="1">
        <f t="array" ref="G726">INDEX($C$466:$C$918, ROWS($C$466:$C$918) - ROW() + ROW($C$466))</f>
        <v>124.8</v>
      </c>
      <c r="I726">
        <f t="shared" si="172"/>
        <v>-8.006405124099962E-2</v>
      </c>
      <c r="J726">
        <f t="shared" si="164"/>
        <v>3</v>
      </c>
      <c r="K726" t="str">
        <f t="shared" si="165"/>
        <v/>
      </c>
      <c r="L726" t="str">
        <f t="shared" si="173"/>
        <v/>
      </c>
      <c r="M726" t="str">
        <f t="shared" si="174"/>
        <v/>
      </c>
      <c r="N726">
        <v>-4.0048057669200769E-2</v>
      </c>
      <c r="O726" t="s">
        <v>4485</v>
      </c>
      <c r="P726" s="200" t="s">
        <v>4485</v>
      </c>
      <c r="Q726" s="35">
        <v>45058</v>
      </c>
      <c r="R726" s="35">
        <v>45071</v>
      </c>
      <c r="S726" s="37">
        <v>42242.6</v>
      </c>
      <c r="U726" s="81" cm="1">
        <f t="array" ref="U726">INDEX($Q$466:$Q$918, ROWS($Q$466:$Q$918) - ROW() + ROW($Q$466))</f>
        <v>45168</v>
      </c>
      <c r="V726" s="3" cm="1">
        <f t="array" ref="V726">INDEX($R$466:$R$918, ROWS($R$466:$R$918) - ROW() + ROW($R$466))</f>
        <v>45169</v>
      </c>
      <c r="W726" s="78" cm="1">
        <f t="array" ref="W726">INDEX($S$466:$S$918, ROWS($S$466:$S$918) - ROW() + ROW($S$466))</f>
        <v>39671.449999999997</v>
      </c>
      <c r="Y726">
        <f t="shared" si="175"/>
        <v>0.22016304443932105</v>
      </c>
      <c r="Z726">
        <f t="shared" si="166"/>
        <v>3</v>
      </c>
      <c r="AA726" t="str">
        <f t="shared" si="167"/>
        <v/>
      </c>
      <c r="AB726" t="str">
        <f t="shared" si="176"/>
        <v/>
      </c>
      <c r="AC726" t="str">
        <f t="shared" si="177"/>
        <v/>
      </c>
      <c r="AD726">
        <v>0.44863978791113357</v>
      </c>
      <c r="AE726" t="s">
        <v>4485</v>
      </c>
      <c r="AF726" s="200" t="s">
        <v>4485</v>
      </c>
      <c r="AG726" s="35">
        <v>45058</v>
      </c>
      <c r="AH726" s="35">
        <v>45071</v>
      </c>
      <c r="AI726" s="36">
        <v>175.45</v>
      </c>
      <c r="AK726" s="81" cm="1">
        <f t="array" ref="AK726">INDEX($AG$466:$AG$918, ROWS($AG$466:$AG$918) - ROW() + ROW($AG$466))</f>
        <v>45168</v>
      </c>
      <c r="AL726" s="3" cm="1">
        <f t="array" ref="AL726">INDEX($AH$466:$AH$918, ROWS($AH$466:$AH$918) - ROW() + ROW($AH$466))</f>
        <v>45169</v>
      </c>
      <c r="AM726" s="78" cm="1">
        <f t="array" ref="AM726">INDEX($AI$466:$AI$918, ROWS($AI$466:$AI$918) - ROW() + ROW($AI$466))</f>
        <v>220.15</v>
      </c>
      <c r="AO726">
        <f t="shared" si="178"/>
        <v>-6.8088969586929504E-2</v>
      </c>
      <c r="AP726">
        <f t="shared" si="168"/>
        <v>3</v>
      </c>
      <c r="AQ726" t="str">
        <f t="shared" si="169"/>
        <v/>
      </c>
      <c r="AR726" t="str">
        <f t="shared" si="179"/>
        <v/>
      </c>
      <c r="AS726" t="str">
        <f t="shared" si="180"/>
        <v/>
      </c>
      <c r="AT726">
        <v>3.0532486565705912</v>
      </c>
      <c r="AU726" t="s">
        <v>4485</v>
      </c>
      <c r="AV726" s="200" t="s">
        <v>4485</v>
      </c>
      <c r="AW726" s="35">
        <v>45058</v>
      </c>
      <c r="AX726" s="35">
        <v>45071</v>
      </c>
      <c r="AY726" s="36">
        <v>107.4</v>
      </c>
      <c r="BA726" s="81" cm="1">
        <f t="array" ref="BA726">INDEX($AW$466:$AW$918, ROWS($AW$466:$AW$918) - ROW() + ROW($AW$466))</f>
        <v>45168</v>
      </c>
      <c r="BB726" s="3" cm="1">
        <f t="array" ref="BB726">INDEX($AX$466:$AX$918, ROWS($AX$466:$AX$918) - ROW() + ROW($AX$466))</f>
        <v>45169</v>
      </c>
      <c r="BC726" s="78" cm="1">
        <f t="array" ref="BC726">INDEX($AY$466:$AY$918, ROWS($AY$466:$AY$918) - ROW() + ROW($AY$466))</f>
        <v>134.35</v>
      </c>
      <c r="BE726">
        <f t="shared" si="181"/>
        <v>-0.22279985146677414</v>
      </c>
      <c r="BF726">
        <f t="shared" si="170"/>
        <v>3</v>
      </c>
      <c r="BG726" t="str">
        <f t="shared" si="171"/>
        <v/>
      </c>
      <c r="BH726" t="str">
        <f t="shared" si="182"/>
        <v/>
      </c>
      <c r="BI726" t="str">
        <f t="shared" si="183"/>
        <v/>
      </c>
      <c r="BJ726">
        <v>-2.8573276977486417</v>
      </c>
      <c r="BK726" t="s">
        <v>4485</v>
      </c>
      <c r="BL726" s="200" t="s">
        <v>4485</v>
      </c>
      <c r="BM726" s="212">
        <v>45058</v>
      </c>
      <c r="BN726" s="49">
        <v>45071</v>
      </c>
      <c r="BO726" s="50">
        <v>1186.95</v>
      </c>
      <c r="BQ726" s="81" cm="1">
        <f t="array" ref="BQ726">INDEX($AW$466:$AW$918, ROWS($AW$466:$AW$918) - ROW() + ROW($AW$466))</f>
        <v>45168</v>
      </c>
      <c r="BR726" s="3" cm="1">
        <f t="array" ref="BR726">INDEX($AX$466:$AX$918, ROWS($AX$466:$AX$918) - ROW() + ROW($AX$466))</f>
        <v>45169</v>
      </c>
      <c r="BS726" s="78" cm="1">
        <f t="array" ref="BS726">INDEX($BO$466:$BO$918, ROWS($BO$466:$BO$918) - ROW() + ROW($BO$466))</f>
        <v>1301.4000000000001</v>
      </c>
      <c r="BU726">
        <f t="shared" si="190"/>
        <v>0.18861388044189886</v>
      </c>
      <c r="BV726">
        <f t="shared" si="184"/>
        <v>3</v>
      </c>
      <c r="BW726" t="str">
        <f t="shared" si="158"/>
        <v/>
      </c>
      <c r="BX726" t="str">
        <f t="shared" si="185"/>
        <v/>
      </c>
      <c r="BY726" t="str">
        <f t="shared" si="191"/>
        <v/>
      </c>
      <c r="BZ726">
        <v>1.6864623662969889</v>
      </c>
      <c r="CA726" t="s">
        <v>4485</v>
      </c>
      <c r="CB726" s="200" t="s">
        <v>4485</v>
      </c>
      <c r="CC726" s="212">
        <v>45061</v>
      </c>
      <c r="CD726" s="49">
        <v>45071</v>
      </c>
      <c r="CE726" s="50">
        <v>2075.3000000000002</v>
      </c>
      <c r="CG726" s="81" cm="1">
        <f t="array" ref="CG726">INDEX($AW$466:$AW$918, ROWS($AW$466:$AW$918) - ROW() + ROW($AW$466))</f>
        <v>45168</v>
      </c>
      <c r="CH726" s="3" cm="1">
        <f t="array" ref="CH726">INDEX($AX$466:$AX$918, ROWS($AX$466:$AX$918) - ROW() + ROW($AX$466))</f>
        <v>45169</v>
      </c>
      <c r="CI726" s="78" cm="1">
        <f t="array" ref="CI726">INDEX($CE$466:$CE$918, ROWS($CE$466:$CE$918) - ROW() + ROW($CE$466))</f>
        <v>2082.9499999999998</v>
      </c>
      <c r="CK726">
        <f t="shared" si="197"/>
        <v>1.2049656244685629</v>
      </c>
      <c r="CL726">
        <f t="shared" si="186"/>
        <v>3</v>
      </c>
      <c r="CM726" t="str">
        <f t="shared" si="159"/>
        <v/>
      </c>
      <c r="CN726" t="str">
        <f t="shared" si="187"/>
        <v/>
      </c>
      <c r="CO726" t="str">
        <f t="shared" si="192"/>
        <v/>
      </c>
      <c r="CP726">
        <v>1.3454005790331649</v>
      </c>
      <c r="CQ726" t="s">
        <v>4485</v>
      </c>
      <c r="CR726" s="200" t="s">
        <v>4485</v>
      </c>
      <c r="CS726" s="212">
        <v>45058</v>
      </c>
      <c r="CT726" s="49">
        <v>45071</v>
      </c>
      <c r="CU726" s="53">
        <v>437.45</v>
      </c>
      <c r="CW726" s="81" cm="1">
        <f t="array" ref="CW726">INDEX($AW$466:$AW$918, ROWS($AW$466:$AW$918) - ROW() + ROW($AW$466))</f>
        <v>45168</v>
      </c>
      <c r="CX726" s="3" cm="1">
        <f t="array" ref="CX726">INDEX($AX$466:$AX$918, ROWS($AX$466:$AX$918) - ROW() + ROW($AX$466))</f>
        <v>45169</v>
      </c>
      <c r="CY726" s="78" cm="1">
        <f t="array" ref="CY726">INDEX($CU$466:$CU$918, ROWS($CU$466:$CU$918) - ROW() + ROW($CU$466))</f>
        <v>499.25</v>
      </c>
      <c r="DA726">
        <f t="shared" si="193"/>
        <v>1.0729830954550079</v>
      </c>
      <c r="DB726">
        <f t="shared" si="188"/>
        <v>3</v>
      </c>
      <c r="DC726" t="str">
        <f t="shared" si="160"/>
        <v/>
      </c>
      <c r="DD726" t="str">
        <f t="shared" si="162"/>
        <v/>
      </c>
      <c r="DE726" t="str">
        <f t="shared" si="163"/>
        <v/>
      </c>
      <c r="DF726">
        <v>1.2246963562753059</v>
      </c>
      <c r="DG726" t="s">
        <v>4485</v>
      </c>
      <c r="DH726" s="200" t="s">
        <v>4485</v>
      </c>
      <c r="DI726" s="212">
        <v>45058</v>
      </c>
      <c r="DJ726" s="49">
        <v>45071</v>
      </c>
      <c r="DK726" s="53">
        <v>362.65</v>
      </c>
      <c r="DM726" s="81" cm="1">
        <f t="array" ref="DM726">INDEX($AW$466:$AW$918, ROWS($AW$466:$AW$918) - ROW() + ROW($AW$466))</f>
        <v>45168</v>
      </c>
      <c r="DN726" s="3" cm="1">
        <f t="array" ref="DN726">INDEX($AX$466:$AX$918, ROWS($AX$466:$AX$918) - ROW() + ROW($AX$466))</f>
        <v>45169</v>
      </c>
      <c r="DO726" s="78" cm="1">
        <f t="array" ref="DO726">INDEX($DK$466:$DK$918, ROWS($DK$466:$DK$918) - ROW() + ROW($DK$466))</f>
        <v>351.2</v>
      </c>
      <c r="DQ726">
        <f t="shared" si="194"/>
        <v>-1.5004908147524956</v>
      </c>
      <c r="DR726">
        <f t="shared" si="189"/>
        <v>3</v>
      </c>
      <c r="DS726" t="str">
        <f t="shared" si="161"/>
        <v/>
      </c>
      <c r="DT726" t="str">
        <f t="shared" si="195"/>
        <v/>
      </c>
      <c r="DU726" t="str">
        <f t="shared" si="196"/>
        <v/>
      </c>
      <c r="DV726">
        <v>-0.54073540014419619</v>
      </c>
      <c r="DW726" t="s">
        <v>4485</v>
      </c>
      <c r="DX726" s="200" t="s">
        <v>4485</v>
      </c>
    </row>
    <row r="727" spans="1:128" ht="15.75" thickBot="1" x14ac:dyDescent="0.3">
      <c r="A727" s="42">
        <v>45057</v>
      </c>
      <c r="B727" s="35">
        <v>45071</v>
      </c>
      <c r="C727" s="36">
        <v>139.6</v>
      </c>
      <c r="E727" s="81" cm="1">
        <f t="array" ref="E727">INDEX($A$466:$A$918, ROWS($A$466:$A$918) - ROW() + ROW($A$466))</f>
        <v>45169</v>
      </c>
      <c r="F727" s="44" cm="1">
        <f t="array" ref="F727">INDEX($B$466:$B$918, ROWS($B$466:$B$918) - ROW() + ROW($B$466))</f>
        <v>45169</v>
      </c>
      <c r="G727" s="45" cm="1">
        <f t="array" ref="G727">INDEX($C$466:$C$918, ROWS($C$466:$C$918) - ROW() + ROW($C$466))</f>
        <v>123.25</v>
      </c>
      <c r="I727">
        <f t="shared" si="172"/>
        <v>-1.2419871794871771</v>
      </c>
      <c r="J727">
        <f t="shared" si="164"/>
        <v>4</v>
      </c>
      <c r="K727">
        <f t="shared" si="165"/>
        <v>-1.2024048096192386</v>
      </c>
      <c r="L727" t="str">
        <f t="shared" si="173"/>
        <v/>
      </c>
      <c r="M727" t="str">
        <f t="shared" si="174"/>
        <v/>
      </c>
      <c r="N727">
        <v>-1.1217948717948651</v>
      </c>
      <c r="O727">
        <v>-1.0821643286573102</v>
      </c>
      <c r="P727" s="200" t="s">
        <v>4485</v>
      </c>
      <c r="Q727" s="35">
        <v>45057</v>
      </c>
      <c r="R727" s="35">
        <v>45071</v>
      </c>
      <c r="S727" s="37">
        <v>41807.35</v>
      </c>
      <c r="U727" s="81" cm="1">
        <f t="array" ref="U727">INDEX($Q$466:$Q$918, ROWS($Q$466:$Q$918) - ROW() + ROW($Q$466))</f>
        <v>45169</v>
      </c>
      <c r="V727" s="3" cm="1">
        <f t="array" ref="V727">INDEX($R$466:$R$918, ROWS($R$466:$R$918) - ROW() + ROW($R$466))</f>
        <v>45169</v>
      </c>
      <c r="W727" s="78" cm="1">
        <f t="array" ref="W727">INDEX($S$466:$S$918, ROWS($S$466:$S$918) - ROW() + ROW($S$466))</f>
        <v>40167.15</v>
      </c>
      <c r="Y727">
        <f t="shared" si="175"/>
        <v>1.2495131889557967</v>
      </c>
      <c r="Z727">
        <f t="shared" si="166"/>
        <v>4</v>
      </c>
      <c r="AA727">
        <f t="shared" si="167"/>
        <v>0.50342854354770594</v>
      </c>
      <c r="AB727" t="str">
        <f t="shared" si="176"/>
        <v/>
      </c>
      <c r="AC727" t="str">
        <f t="shared" si="177"/>
        <v/>
      </c>
      <c r="AD727">
        <v>1.1213119790873112</v>
      </c>
      <c r="AE727">
        <v>0.38563512292197671</v>
      </c>
      <c r="AF727" s="200" t="s">
        <v>4485</v>
      </c>
      <c r="AG727" s="35">
        <v>45057</v>
      </c>
      <c r="AH727" s="35">
        <v>45071</v>
      </c>
      <c r="AI727" s="36">
        <v>179.85</v>
      </c>
      <c r="AK727" s="81" cm="1">
        <f t="array" ref="AK727">INDEX($AG$466:$AG$918, ROWS($AG$466:$AG$918) - ROW() + ROW($AG$466))</f>
        <v>45169</v>
      </c>
      <c r="AL727" s="3" cm="1">
        <f t="array" ref="AL727">INDEX($AH$466:$AH$918, ROWS($AH$466:$AH$918) - ROW() + ROW($AH$466))</f>
        <v>45169</v>
      </c>
      <c r="AM727" s="78" cm="1">
        <f t="array" ref="AM727">INDEX($AI$466:$AI$918, ROWS($AI$466:$AI$918) - ROW() + ROW($AI$466))</f>
        <v>219.5</v>
      </c>
      <c r="AO727">
        <f t="shared" si="178"/>
        <v>-0.29525323642970958</v>
      </c>
      <c r="AP727">
        <f t="shared" si="168"/>
        <v>4</v>
      </c>
      <c r="AQ727">
        <f t="shared" si="169"/>
        <v>-0.43093672034474428</v>
      </c>
      <c r="AR727" t="str">
        <f t="shared" si="179"/>
        <v/>
      </c>
      <c r="AS727" t="str">
        <f t="shared" si="180"/>
        <v/>
      </c>
      <c r="AT727">
        <v>-3.2709172789760501</v>
      </c>
      <c r="AU727">
        <v>0.24563989191844754</v>
      </c>
      <c r="AV727" s="200" t="s">
        <v>4485</v>
      </c>
      <c r="AW727" s="35">
        <v>45057</v>
      </c>
      <c r="AX727" s="35">
        <v>45071</v>
      </c>
      <c r="AY727" s="36">
        <v>108.8</v>
      </c>
      <c r="BA727" s="81" cm="1">
        <f t="array" ref="BA727">INDEX($AW$466:$AW$918, ROWS($AW$466:$AW$918) - ROW() + ROW($AW$466))</f>
        <v>45169</v>
      </c>
      <c r="BB727" s="3" cm="1">
        <f t="array" ref="BB727">INDEX($AX$466:$AX$918, ROWS($AX$466:$AX$918) - ROW() + ROW($AX$466))</f>
        <v>45169</v>
      </c>
      <c r="BC727" s="78" cm="1">
        <f t="array" ref="BC727">INDEX($AY$466:$AY$918, ROWS($AY$466:$AY$918) - ROW() + ROW($AY$466))</f>
        <v>133.30000000000001</v>
      </c>
      <c r="BE727">
        <f t="shared" si="181"/>
        <v>-0.78154075176775817</v>
      </c>
      <c r="BF727">
        <f t="shared" si="170"/>
        <v>4</v>
      </c>
      <c r="BG727">
        <f t="shared" si="171"/>
        <v>-0.70763500931097845</v>
      </c>
      <c r="BH727" t="str">
        <f t="shared" si="182"/>
        <v/>
      </c>
      <c r="BI727" t="str">
        <f t="shared" si="183"/>
        <v/>
      </c>
      <c r="BJ727">
        <v>5.3211090638666239</v>
      </c>
      <c r="BK727">
        <v>-0.63667588171233436</v>
      </c>
      <c r="BL727" s="200" t="s">
        <v>4485</v>
      </c>
      <c r="BM727" s="212">
        <v>45057</v>
      </c>
      <c r="BN727" s="49">
        <v>45071</v>
      </c>
      <c r="BO727" s="50">
        <v>1190</v>
      </c>
      <c r="BQ727" s="81" cm="1">
        <f t="array" ref="BQ727">INDEX($AW$466:$AW$918, ROWS($AW$466:$AW$918) - ROW() + ROW($AW$466))</f>
        <v>45169</v>
      </c>
      <c r="BR727" s="3" cm="1">
        <f t="array" ref="BR727">INDEX($AX$466:$AX$918, ROWS($AX$466:$AX$918) - ROW() + ROW($AX$466))</f>
        <v>45169</v>
      </c>
      <c r="BS727" s="78" cm="1">
        <f t="array" ref="BS727">INDEX($BO$466:$BO$918, ROWS($BO$466:$BO$918) - ROW() + ROW($BO$466))</f>
        <v>1294.95</v>
      </c>
      <c r="BU727">
        <f t="shared" si="190"/>
        <v>-0.49562010142923352</v>
      </c>
      <c r="BV727">
        <f t="shared" si="184"/>
        <v>4</v>
      </c>
      <c r="BW727">
        <f t="shared" ref="BW727:BW790" si="198">IF(BV727=4, ((BS727 - BS722) / BS722)*100, "")</f>
        <v>-5.0169805495512788E-2</v>
      </c>
      <c r="BX727" t="str">
        <f t="shared" si="185"/>
        <v/>
      </c>
      <c r="BY727" t="str">
        <f t="shared" si="191"/>
        <v/>
      </c>
      <c r="BZ727">
        <v>-1.9359834796073474E-2</v>
      </c>
      <c r="CA727">
        <v>3.156002396963836</v>
      </c>
      <c r="CB727" s="200" t="s">
        <v>4485</v>
      </c>
      <c r="CC727" s="212">
        <v>45058</v>
      </c>
      <c r="CD727" s="49">
        <v>45071</v>
      </c>
      <c r="CE727" s="50">
        <v>2084.75</v>
      </c>
      <c r="CG727" s="81" cm="1">
        <f t="array" ref="CG727">INDEX($AW$466:$AW$918, ROWS($AW$466:$AW$918) - ROW() + ROW($AW$466))</f>
        <v>45169</v>
      </c>
      <c r="CH727" s="3" cm="1">
        <f t="array" ref="CH727">INDEX($AX$466:$AX$918, ROWS($AX$466:$AX$918) - ROW() + ROW($AX$466))</f>
        <v>45169</v>
      </c>
      <c r="CI727" s="78" cm="1">
        <f t="array" ref="CI727">INDEX($CE$466:$CE$918, ROWS($CE$466:$CE$918) - ROW() + ROW($CE$466))</f>
        <v>2078.5</v>
      </c>
      <c r="CK727">
        <f t="shared" si="197"/>
        <v>-0.21363930963296376</v>
      </c>
      <c r="CL727">
        <f t="shared" si="186"/>
        <v>4</v>
      </c>
      <c r="CM727">
        <f t="shared" ref="CM727:CM790" si="199">IF(CL727=4, ((CI727 - CI722) / CI722)*100, "")</f>
        <v>3.9665866346538592</v>
      </c>
      <c r="CN727" t="str">
        <f t="shared" si="187"/>
        <v/>
      </c>
      <c r="CO727" t="str">
        <f t="shared" si="192"/>
        <v/>
      </c>
      <c r="CP727">
        <v>0.1080276550797004</v>
      </c>
      <c r="CQ727">
        <v>4.3960445612717578</v>
      </c>
      <c r="CR727" s="200" t="s">
        <v>4485</v>
      </c>
      <c r="CS727" s="212">
        <v>45057</v>
      </c>
      <c r="CT727" s="49">
        <v>45071</v>
      </c>
      <c r="CU727" s="53">
        <v>434.35</v>
      </c>
      <c r="CW727" s="81" cm="1">
        <f t="array" ref="CW727">INDEX($AW$466:$AW$918, ROWS($AW$466:$AW$918) - ROW() + ROW($AW$466))</f>
        <v>45169</v>
      </c>
      <c r="CX727" s="3" cm="1">
        <f t="array" ref="CX727">INDEX($AX$466:$AX$918, ROWS($AX$466:$AX$918) - ROW() + ROW($AX$466))</f>
        <v>45169</v>
      </c>
      <c r="CY727" s="78" cm="1">
        <f t="array" ref="CY727">INDEX($CU$466:$CU$918, ROWS($CU$466:$CU$918) - ROW() + ROW($CU$466))</f>
        <v>503.4</v>
      </c>
      <c r="DA727">
        <f t="shared" si="193"/>
        <v>0.83124687030545363</v>
      </c>
      <c r="DB727">
        <f t="shared" si="188"/>
        <v>4</v>
      </c>
      <c r="DC727">
        <f t="shared" ref="DC727:DC790" si="200">IF(DB727=4, ((CY727 - CY722) / CY722)*100, "")</f>
        <v>3.9867795909935868</v>
      </c>
      <c r="DD727" t="str">
        <f t="shared" si="162"/>
        <v/>
      </c>
      <c r="DE727" t="str">
        <f t="shared" si="163"/>
        <v/>
      </c>
      <c r="DF727">
        <v>0.80991900809919237</v>
      </c>
      <c r="DG727">
        <v>4.2498190466342702</v>
      </c>
      <c r="DH727" s="200" t="s">
        <v>4485</v>
      </c>
      <c r="DI727" s="212">
        <v>45057</v>
      </c>
      <c r="DJ727" s="49">
        <v>45071</v>
      </c>
      <c r="DK727" s="53">
        <v>373.8</v>
      </c>
      <c r="DM727" s="81" cm="1">
        <f t="array" ref="DM727">INDEX($AW$466:$AW$918, ROWS($AW$466:$AW$918) - ROW() + ROW($AW$466))</f>
        <v>45169</v>
      </c>
      <c r="DN727" s="3" cm="1">
        <f t="array" ref="DN727">INDEX($AX$466:$AX$918, ROWS($AX$466:$AX$918) - ROW() + ROW($AX$466))</f>
        <v>45169</v>
      </c>
      <c r="DO727" s="78" cm="1">
        <f t="array" ref="DO727">INDEX($DK$466:$DK$918, ROWS($DK$466:$DK$918) - ROW() + ROW($DK$466))</f>
        <v>340.45</v>
      </c>
      <c r="DQ727">
        <f t="shared" si="194"/>
        <v>-3.0609339407744875</v>
      </c>
      <c r="DR727">
        <f t="shared" si="189"/>
        <v>4</v>
      </c>
      <c r="DS727">
        <f t="shared" ref="DS727:DS790" si="201">IF(DR727=4, ((DO727 - DO722) / DO722)*100, "")</f>
        <v>-3.0195128899017298</v>
      </c>
      <c r="DT727" t="str">
        <f t="shared" si="195"/>
        <v/>
      </c>
      <c r="DU727" t="str">
        <f t="shared" si="196"/>
        <v/>
      </c>
      <c r="DV727">
        <v>-1.0148604566871893</v>
      </c>
      <c r="DW727">
        <v>-5.632342778161699</v>
      </c>
      <c r="DX727" s="200" t="s">
        <v>4485</v>
      </c>
    </row>
    <row r="728" spans="1:128" ht="15.75" thickBot="1" x14ac:dyDescent="0.3">
      <c r="A728" s="42">
        <v>45056</v>
      </c>
      <c r="B728" s="35">
        <v>45071</v>
      </c>
      <c r="C728" s="36">
        <v>138.69999999999999</v>
      </c>
      <c r="E728" s="81" cm="1">
        <f t="array" ref="E728">INDEX($A$466:$A$918, ROWS($A$466:$A$918) - ROW() + ROW($A$466))</f>
        <v>45170</v>
      </c>
      <c r="F728" s="44" cm="1">
        <f t="array" ref="F728">INDEX($B$466:$B$918, ROWS($B$466:$B$918) - ROW() + ROW($B$466))</f>
        <v>45197</v>
      </c>
      <c r="G728" s="45" cm="1">
        <f t="array" ref="G728">INDEX($C$466:$C$918, ROWS($C$466:$C$918) - ROW() + ROW($C$466))</f>
        <v>126.55</v>
      </c>
      <c r="I728">
        <f t="shared" si="172"/>
        <v>2.677484787018253</v>
      </c>
      <c r="J728">
        <f t="shared" si="164"/>
        <v>5</v>
      </c>
      <c r="K728" t="str">
        <f t="shared" si="165"/>
        <v/>
      </c>
      <c r="L728">
        <f t="shared" si="173"/>
        <v>45197</v>
      </c>
      <c r="M728">
        <f t="shared" si="174"/>
        <v>-0.86922165152113484</v>
      </c>
      <c r="N728">
        <v>1.7828200972447232</v>
      </c>
      <c r="O728" t="s">
        <v>4485</v>
      </c>
      <c r="P728" s="200">
        <v>0.87579617834394607</v>
      </c>
      <c r="Q728" s="35">
        <v>45056</v>
      </c>
      <c r="R728" s="35">
        <v>45071</v>
      </c>
      <c r="S728" s="37">
        <v>41466.6</v>
      </c>
      <c r="U728" s="81" cm="1">
        <f t="array" ref="U728">INDEX($Q$466:$Q$918, ROWS($Q$466:$Q$918) - ROW() + ROW($Q$466))</f>
        <v>45170</v>
      </c>
      <c r="V728" s="3" cm="1">
        <f t="array" ref="V728">INDEX($R$466:$R$918, ROWS($R$466:$R$918) - ROW() + ROW($R$466))</f>
        <v>45197</v>
      </c>
      <c r="W728" s="78" cm="1">
        <f t="array" ref="W728">INDEX($S$466:$S$918, ROWS($S$466:$S$918) - ROW() + ROW($S$466))</f>
        <v>40102.9</v>
      </c>
      <c r="Y728">
        <f t="shared" si="175"/>
        <v>-0.15995658143532712</v>
      </c>
      <c r="Z728">
        <f t="shared" si="166"/>
        <v>5</v>
      </c>
      <c r="AA728" t="str">
        <f t="shared" si="167"/>
        <v/>
      </c>
      <c r="AB728">
        <f t="shared" si="176"/>
        <v>45197</v>
      </c>
      <c r="AC728">
        <f t="shared" si="177"/>
        <v>-3.0720970303893202</v>
      </c>
      <c r="AD728">
        <v>-0.82484085950807684</v>
      </c>
      <c r="AE728" t="s">
        <v>4485</v>
      </c>
      <c r="AF728" s="200">
        <v>-2.1177992064687845</v>
      </c>
      <c r="AG728" s="35">
        <v>45056</v>
      </c>
      <c r="AH728" s="35">
        <v>45071</v>
      </c>
      <c r="AI728" s="36">
        <v>177.65</v>
      </c>
      <c r="AK728" s="81" cm="1">
        <f t="array" ref="AK728">INDEX($AG$466:$AG$918, ROWS($AG$466:$AG$918) - ROW() + ROW($AG$466))</f>
        <v>45170</v>
      </c>
      <c r="AL728" s="3" cm="1">
        <f t="array" ref="AL728">INDEX($AH$466:$AH$918, ROWS($AH$466:$AH$918) - ROW() + ROW($AH$466))</f>
        <v>45197</v>
      </c>
      <c r="AM728" s="78" cm="1">
        <f t="array" ref="AM728">INDEX($AI$466:$AI$918, ROWS($AI$466:$AI$918) - ROW() + ROW($AI$466))</f>
        <v>232.25</v>
      </c>
      <c r="AO728">
        <f t="shared" si="178"/>
        <v>5.808656036446469</v>
      </c>
      <c r="AP728">
        <f t="shared" si="168"/>
        <v>5</v>
      </c>
      <c r="AQ728" t="str">
        <f t="shared" si="169"/>
        <v/>
      </c>
      <c r="AR728">
        <f t="shared" si="179"/>
        <v>45197</v>
      </c>
      <c r="AS728">
        <f t="shared" si="180"/>
        <v>2.152852529601712</v>
      </c>
      <c r="AT728">
        <v>0.98015192354814984</v>
      </c>
      <c r="AU728" t="s">
        <v>4485</v>
      </c>
      <c r="AV728" s="200">
        <v>-6.3091482649842323</v>
      </c>
      <c r="AW728" s="35">
        <v>45056</v>
      </c>
      <c r="AX728" s="35">
        <v>45071</v>
      </c>
      <c r="AY728" s="36">
        <v>108.3</v>
      </c>
      <c r="BA728" s="81" cm="1">
        <f t="array" ref="BA728">INDEX($AW$466:$AW$918, ROWS($AW$466:$AW$918) - ROW() + ROW($AW$466))</f>
        <v>45170</v>
      </c>
      <c r="BB728" s="3" cm="1">
        <f t="array" ref="BB728">INDEX($AX$466:$AX$918, ROWS($AX$466:$AX$918) - ROW() + ROW($AX$466))</f>
        <v>45197</v>
      </c>
      <c r="BC728" s="78" cm="1">
        <f t="array" ref="BC728">INDEX($AY$466:$AY$918, ROWS($AY$466:$AY$918) - ROW() + ROW($AY$466))</f>
        <v>138.4</v>
      </c>
      <c r="BE728">
        <f t="shared" si="181"/>
        <v>3.8259564891222757</v>
      </c>
      <c r="BF728">
        <f t="shared" si="170"/>
        <v>5</v>
      </c>
      <c r="BG728" t="str">
        <f t="shared" si="171"/>
        <v/>
      </c>
      <c r="BH728">
        <f t="shared" si="182"/>
        <v>45197</v>
      </c>
      <c r="BI728">
        <f t="shared" si="183"/>
        <v>-2.3482658959537606</v>
      </c>
      <c r="BJ728">
        <v>4.1143242559649424</v>
      </c>
      <c r="BK728" t="s">
        <v>4485</v>
      </c>
      <c r="BL728" s="200">
        <v>-14.924285367236223</v>
      </c>
      <c r="BM728" s="212">
        <v>45056</v>
      </c>
      <c r="BN728" s="49">
        <v>45071</v>
      </c>
      <c r="BO728" s="50">
        <v>1191.95</v>
      </c>
      <c r="BQ728" s="81" cm="1">
        <f t="array" ref="BQ728">INDEX($AW$466:$AW$918, ROWS($AW$466:$AW$918) - ROW() + ROW($AW$466))</f>
        <v>45170</v>
      </c>
      <c r="BR728" s="3" cm="1">
        <f t="array" ref="BR728">INDEX($AX$466:$AX$918, ROWS($AX$466:$AX$918) - ROW() + ROW($AX$466))</f>
        <v>45197</v>
      </c>
      <c r="BS728" s="78" cm="1">
        <f t="array" ref="BS728">INDEX($BO$466:$BO$918, ROWS($BO$466:$BO$918) - ROW() + ROW($BO$466))</f>
        <v>1325.45</v>
      </c>
      <c r="BU728">
        <f t="shared" si="190"/>
        <v>2.3553032935634577</v>
      </c>
      <c r="BV728">
        <f t="shared" si="184"/>
        <v>5</v>
      </c>
      <c r="BW728" t="str">
        <f t="shared" si="198"/>
        <v/>
      </c>
      <c r="BX728">
        <f t="shared" si="185"/>
        <v>45197</v>
      </c>
      <c r="BY728">
        <f t="shared" si="191"/>
        <v>-2.6330680146365415</v>
      </c>
      <c r="BZ728">
        <v>-0.6131801458723295</v>
      </c>
      <c r="CA728" t="s">
        <v>4485</v>
      </c>
      <c r="CB728" s="200">
        <v>-0.60397454214833335</v>
      </c>
      <c r="CC728" s="212">
        <v>45057</v>
      </c>
      <c r="CD728" s="49">
        <v>45071</v>
      </c>
      <c r="CE728" s="50">
        <v>2093.9</v>
      </c>
      <c r="CG728" s="81" cm="1">
        <f t="array" ref="CG728">INDEX($AW$466:$AW$918, ROWS($AW$466:$AW$918) - ROW() + ROW($AW$466))</f>
        <v>45170</v>
      </c>
      <c r="CH728" s="3" cm="1">
        <f t="array" ref="CH728">INDEX($AX$466:$AX$918, ROWS($AX$466:$AX$918) - ROW() + ROW($AX$466))</f>
        <v>45197</v>
      </c>
      <c r="CI728" s="78" cm="1">
        <f t="array" ref="CI728">INDEX($CE$466:$CE$918, ROWS($CE$466:$CE$918) - ROW() + ROW($CE$466))</f>
        <v>2137.85</v>
      </c>
      <c r="CK728">
        <f t="shared" si="197"/>
        <v>2.8554245850372819</v>
      </c>
      <c r="CL728">
        <f t="shared" si="186"/>
        <v>5</v>
      </c>
      <c r="CM728" t="str">
        <f t="shared" si="199"/>
        <v/>
      </c>
      <c r="CN728">
        <f t="shared" si="187"/>
        <v>45197</v>
      </c>
      <c r="CO728">
        <f t="shared" si="192"/>
        <v>9.3154337301494472</v>
      </c>
      <c r="CP728">
        <v>1.8464785017145868</v>
      </c>
      <c r="CQ728" t="s">
        <v>4485</v>
      </c>
      <c r="CR728" s="200">
        <v>13.223140495867746</v>
      </c>
      <c r="CS728" s="212">
        <v>45056</v>
      </c>
      <c r="CT728" s="49">
        <v>45071</v>
      </c>
      <c r="CU728" s="53">
        <v>435.4</v>
      </c>
      <c r="CW728" s="81" cm="1">
        <f t="array" ref="CW728">INDEX($AW$466:$AW$918, ROWS($AW$466:$AW$918) - ROW() + ROW($AW$466))</f>
        <v>45170</v>
      </c>
      <c r="CX728" s="3" cm="1">
        <f t="array" ref="CX728">INDEX($AX$466:$AX$918, ROWS($AX$466:$AX$918) - ROW() + ROW($AX$466))</f>
        <v>45197</v>
      </c>
      <c r="CY728" s="78" cm="1">
        <f t="array" ref="CY728">INDEX($CU$466:$CU$918, ROWS($CU$466:$CU$918) - ROW() + ROW($CU$466))</f>
        <v>505.75</v>
      </c>
      <c r="DA728">
        <f t="shared" si="193"/>
        <v>0.46682558601510188</v>
      </c>
      <c r="DB728">
        <f t="shared" si="188"/>
        <v>5</v>
      </c>
      <c r="DC728" t="str">
        <f t="shared" si="200"/>
        <v/>
      </c>
      <c r="DD728">
        <f t="shared" si="162"/>
        <v>45197</v>
      </c>
      <c r="DE728">
        <f t="shared" si="163"/>
        <v>2.8571428571428692</v>
      </c>
      <c r="DF728">
        <v>-0.16861733782980018</v>
      </c>
      <c r="DG728" t="s">
        <v>4485</v>
      </c>
      <c r="DH728" s="200">
        <v>5.4942871336313814</v>
      </c>
      <c r="DI728" s="212">
        <v>45056</v>
      </c>
      <c r="DJ728" s="49">
        <v>45071</v>
      </c>
      <c r="DK728" s="53">
        <v>373.1</v>
      </c>
      <c r="DM728" s="81" cm="1">
        <f t="array" ref="DM728">INDEX($AW$466:$AW$918, ROWS($AW$466:$AW$918) - ROW() + ROW($AW$466))</f>
        <v>45170</v>
      </c>
      <c r="DN728" s="3" cm="1">
        <f t="array" ref="DN728">INDEX($AX$466:$AX$918, ROWS($AX$466:$AX$918) - ROW() + ROW($AX$466))</f>
        <v>45197</v>
      </c>
      <c r="DO728" s="78" cm="1">
        <f t="array" ref="DO728">INDEX($DK$466:$DK$918, ROWS($DK$466:$DK$918) - ROW() + ROW($DK$466))</f>
        <v>345.75</v>
      </c>
      <c r="DQ728">
        <f t="shared" si="194"/>
        <v>1.5567631076516411</v>
      </c>
      <c r="DR728">
        <f t="shared" si="189"/>
        <v>5</v>
      </c>
      <c r="DS728" t="str">
        <f t="shared" si="201"/>
        <v/>
      </c>
      <c r="DT728">
        <f t="shared" si="195"/>
        <v>45197</v>
      </c>
      <c r="DU728">
        <f t="shared" si="196"/>
        <v>-0.86767895878524515</v>
      </c>
      <c r="DV728">
        <v>-1.8308311973640193E-2</v>
      </c>
      <c r="DW728" t="s">
        <v>4485</v>
      </c>
      <c r="DX728" s="200">
        <v>9.4488188976377998</v>
      </c>
    </row>
    <row r="729" spans="1:128" ht="15.75" thickBot="1" x14ac:dyDescent="0.3">
      <c r="A729" s="42">
        <v>45055</v>
      </c>
      <c r="B729" s="35">
        <v>45071</v>
      </c>
      <c r="C729" s="36">
        <v>139.1</v>
      </c>
      <c r="E729" s="81" cm="1">
        <f t="array" ref="E729">INDEX($A$466:$A$918, ROWS($A$466:$A$918) - ROW() + ROW($A$466))</f>
        <v>45173</v>
      </c>
      <c r="F729" s="44" cm="1">
        <f t="array" ref="F729">INDEX($B$466:$B$918, ROWS($B$466:$B$918) - ROW() + ROW($B$466))</f>
        <v>45197</v>
      </c>
      <c r="G729" s="45" cm="1">
        <f t="array" ref="G729">INDEX($C$466:$C$918, ROWS($C$466:$C$918) - ROW() + ROW($C$466))</f>
        <v>128.4</v>
      </c>
      <c r="I729">
        <f t="shared" si="172"/>
        <v>1.461872777558284</v>
      </c>
      <c r="J729">
        <f t="shared" si="164"/>
        <v>1</v>
      </c>
      <c r="K729" t="str">
        <f t="shared" si="165"/>
        <v/>
      </c>
      <c r="L729" t="str">
        <f t="shared" si="173"/>
        <v/>
      </c>
      <c r="M729" t="str">
        <f t="shared" si="174"/>
        <v/>
      </c>
      <c r="N729">
        <v>1.4729299363057393</v>
      </c>
      <c r="O729" t="s">
        <v>4485</v>
      </c>
      <c r="P729" s="200" t="s">
        <v>4485</v>
      </c>
      <c r="Q729" s="35">
        <v>45055</v>
      </c>
      <c r="R729" s="35">
        <v>45071</v>
      </c>
      <c r="S729" s="37">
        <v>41427.9</v>
      </c>
      <c r="U729" s="81" cm="1">
        <f t="array" ref="U729">INDEX($Q$466:$Q$918, ROWS($Q$466:$Q$918) - ROW() + ROW($Q$466))</f>
        <v>45173</v>
      </c>
      <c r="V729" s="3" cm="1">
        <f t="array" ref="V729">INDEX($R$466:$R$918, ROWS($R$466:$R$918) - ROW() + ROW($R$466))</f>
        <v>45197</v>
      </c>
      <c r="W729" s="78" cm="1">
        <f t="array" ref="W729">INDEX($S$466:$S$918, ROWS($S$466:$S$918) - ROW() + ROW($S$466))</f>
        <v>39786.6</v>
      </c>
      <c r="Y729">
        <f t="shared" si="175"/>
        <v>-0.78872101518843496</v>
      </c>
      <c r="Z729">
        <f t="shared" si="166"/>
        <v>1</v>
      </c>
      <c r="AA729" t="str">
        <f t="shared" si="167"/>
        <v/>
      </c>
      <c r="AB729" t="str">
        <f t="shared" si="176"/>
        <v/>
      </c>
      <c r="AC729" t="str">
        <f t="shared" si="177"/>
        <v/>
      </c>
      <c r="AD729">
        <v>-0.51114961579027396</v>
      </c>
      <c r="AE729" t="s">
        <v>4485</v>
      </c>
      <c r="AF729" s="200" t="s">
        <v>4485</v>
      </c>
      <c r="AG729" s="35">
        <v>45055</v>
      </c>
      <c r="AH729" s="35">
        <v>45071</v>
      </c>
      <c r="AI729" s="36">
        <v>176.7</v>
      </c>
      <c r="AK729" s="81" cm="1">
        <f t="array" ref="AK729">INDEX($AG$466:$AG$918, ROWS($AG$466:$AG$918) - ROW() + ROW($AG$466))</f>
        <v>45173</v>
      </c>
      <c r="AL729" s="3" cm="1">
        <f t="array" ref="AL729">INDEX($AH$466:$AH$918, ROWS($AH$466:$AH$918) - ROW() + ROW($AH$466))</f>
        <v>45197</v>
      </c>
      <c r="AM729" s="78" cm="1">
        <f t="array" ref="AM729">INDEX($AI$466:$AI$918, ROWS($AI$466:$AI$918) - ROW() + ROW($AI$466))</f>
        <v>236.9</v>
      </c>
      <c r="AO729">
        <f t="shared" si="178"/>
        <v>2.0021528525296044</v>
      </c>
      <c r="AP729">
        <f t="shared" si="168"/>
        <v>1</v>
      </c>
      <c r="AQ729" t="str">
        <f t="shared" si="169"/>
        <v/>
      </c>
      <c r="AR729" t="str">
        <f t="shared" si="179"/>
        <v/>
      </c>
      <c r="AS729" t="str">
        <f t="shared" si="180"/>
        <v/>
      </c>
      <c r="AT729">
        <v>-0.14559572919194921</v>
      </c>
      <c r="AU729" t="s">
        <v>4485</v>
      </c>
      <c r="AV729" s="200" t="s">
        <v>4485</v>
      </c>
      <c r="AW729" s="35">
        <v>45055</v>
      </c>
      <c r="AX729" s="35">
        <v>45071</v>
      </c>
      <c r="AY729" s="36">
        <v>107.8</v>
      </c>
      <c r="BA729" s="81" cm="1">
        <f t="array" ref="BA729">INDEX($AW$466:$AW$918, ROWS($AW$466:$AW$918) - ROW() + ROW($AW$466))</f>
        <v>45173</v>
      </c>
      <c r="BB729" s="3" cm="1">
        <f t="array" ref="BB729">INDEX($AX$466:$AX$918, ROWS($AX$466:$AX$918) - ROW() + ROW($AX$466))</f>
        <v>45197</v>
      </c>
      <c r="BC729" s="78" cm="1">
        <f t="array" ref="BC729">INDEX($AY$466:$AY$918, ROWS($AY$466:$AY$918) - ROW() + ROW($AY$466))</f>
        <v>141.19999999999999</v>
      </c>
      <c r="BE729">
        <f t="shared" si="181"/>
        <v>2.0231213872832243</v>
      </c>
      <c r="BF729">
        <f t="shared" si="170"/>
        <v>1</v>
      </c>
      <c r="BG729" t="str">
        <f t="shared" si="171"/>
        <v/>
      </c>
      <c r="BH729" t="str">
        <f t="shared" si="182"/>
        <v/>
      </c>
      <c r="BI729" t="str">
        <f t="shared" si="183"/>
        <v/>
      </c>
      <c r="BJ729">
        <v>-2.3787351202526517</v>
      </c>
      <c r="BK729" t="s">
        <v>4485</v>
      </c>
      <c r="BL729" s="200" t="s">
        <v>4485</v>
      </c>
      <c r="BM729" s="212">
        <v>45055</v>
      </c>
      <c r="BN729" s="49">
        <v>45071</v>
      </c>
      <c r="BO729" s="50">
        <v>1185</v>
      </c>
      <c r="BQ729" s="81" cm="1">
        <f t="array" ref="BQ729">INDEX($AW$466:$AW$918, ROWS($AW$466:$AW$918) - ROW() + ROW($AW$466))</f>
        <v>45173</v>
      </c>
      <c r="BR729" s="3" cm="1">
        <f t="array" ref="BR729">INDEX($AX$466:$AX$918, ROWS($AX$466:$AX$918) - ROW() + ROW($AX$466))</f>
        <v>45197</v>
      </c>
      <c r="BS729" s="78" cm="1">
        <f t="array" ref="BS729">INDEX($BO$466:$BO$918, ROWS($BO$466:$BO$918) - ROW() + ROW($BO$466))</f>
        <v>1336.95</v>
      </c>
      <c r="BU729">
        <f t="shared" si="190"/>
        <v>0.8676298615564525</v>
      </c>
      <c r="BV729">
        <f t="shared" si="184"/>
        <v>1</v>
      </c>
      <c r="BW729" t="str">
        <f t="shared" si="198"/>
        <v/>
      </c>
      <c r="BX729" t="str">
        <f t="shared" si="185"/>
        <v/>
      </c>
      <c r="BY729" t="str">
        <f t="shared" si="191"/>
        <v/>
      </c>
      <c r="BZ729">
        <v>-1.4547343810884441</v>
      </c>
      <c r="CA729" t="s">
        <v>4485</v>
      </c>
      <c r="CB729" s="200" t="s">
        <v>4485</v>
      </c>
      <c r="CC729" s="212">
        <v>45056</v>
      </c>
      <c r="CD729" s="49">
        <v>45071</v>
      </c>
      <c r="CE729" s="50">
        <v>2089.8000000000002</v>
      </c>
      <c r="CG729" s="81" cm="1">
        <f t="array" ref="CG729">INDEX($AW$466:$AW$918, ROWS($AW$466:$AW$918) - ROW() + ROW($AW$466))</f>
        <v>45173</v>
      </c>
      <c r="CH729" s="3" cm="1">
        <f t="array" ref="CH729">INDEX($AX$466:$AX$918, ROWS($AX$466:$AX$918) - ROW() + ROW($AX$466))</f>
        <v>45197</v>
      </c>
      <c r="CI729" s="78" cm="1">
        <f t="array" ref="CI729">INDEX($CE$466:$CE$918, ROWS($CE$466:$CE$918) - ROW() + ROW($CE$466))</f>
        <v>2274.5500000000002</v>
      </c>
      <c r="CK729">
        <f t="shared" si="197"/>
        <v>6.3942746216993838</v>
      </c>
      <c r="CL729">
        <f t="shared" si="186"/>
        <v>1</v>
      </c>
      <c r="CM729" t="str">
        <f t="shared" si="199"/>
        <v/>
      </c>
      <c r="CN729" t="str">
        <f t="shared" si="187"/>
        <v/>
      </c>
      <c r="CO729" t="str">
        <f t="shared" si="192"/>
        <v/>
      </c>
      <c r="CP729">
        <v>6.472651927197373</v>
      </c>
      <c r="CQ729" t="s">
        <v>4485</v>
      </c>
      <c r="CR729" s="200" t="s">
        <v>4485</v>
      </c>
      <c r="CS729" s="212">
        <v>45055</v>
      </c>
      <c r="CT729" s="49">
        <v>45071</v>
      </c>
      <c r="CU729" s="53">
        <v>432.85</v>
      </c>
      <c r="CW729" s="81" cm="1">
        <f t="array" ref="CW729">INDEX($AW$466:$AW$918, ROWS($AW$466:$AW$918) - ROW() + ROW($AW$466))</f>
        <v>45173</v>
      </c>
      <c r="CX729" s="3" cm="1">
        <f t="array" ref="CX729">INDEX($AX$466:$AX$918, ROWS($AX$466:$AX$918) - ROW() + ROW($AX$466))</f>
        <v>45197</v>
      </c>
      <c r="CY729" s="78" cm="1">
        <f t="array" ref="CY729">INDEX($CU$466:$CU$918, ROWS($CU$466:$CU$918) - ROW() + ROW($CU$466))</f>
        <v>516.15</v>
      </c>
      <c r="DA729">
        <f t="shared" si="193"/>
        <v>2.0563519525457199</v>
      </c>
      <c r="DB729">
        <f t="shared" si="188"/>
        <v>1</v>
      </c>
      <c r="DC729" t="str">
        <f t="shared" si="200"/>
        <v/>
      </c>
      <c r="DD729" t="str">
        <f t="shared" si="162"/>
        <v/>
      </c>
      <c r="DE729" t="str">
        <f t="shared" si="163"/>
        <v/>
      </c>
      <c r="DF729">
        <v>2.1162444113263743</v>
      </c>
      <c r="DG729" t="s">
        <v>4485</v>
      </c>
      <c r="DH729" s="200" t="s">
        <v>4485</v>
      </c>
      <c r="DI729" s="212">
        <v>45055</v>
      </c>
      <c r="DJ729" s="49">
        <v>45071</v>
      </c>
      <c r="DK729" s="53">
        <v>368.75</v>
      </c>
      <c r="DM729" s="81" cm="1">
        <f t="array" ref="DM729">INDEX($AW$466:$AW$918, ROWS($AW$466:$AW$918) - ROW() + ROW($AW$466))</f>
        <v>45173</v>
      </c>
      <c r="DN729" s="3" cm="1">
        <f t="array" ref="DN729">INDEX($AX$466:$AX$918, ROWS($AX$466:$AX$918) - ROW() + ROW($AX$466))</f>
        <v>45197</v>
      </c>
      <c r="DO729" s="78" cm="1">
        <f t="array" ref="DO729">INDEX($DK$466:$DK$918, ROWS($DK$466:$DK$918) - ROW() + ROW($DK$466))</f>
        <v>347.15</v>
      </c>
      <c r="DQ729">
        <f t="shared" si="194"/>
        <v>0.40491684743310985</v>
      </c>
      <c r="DR729">
        <f t="shared" si="189"/>
        <v>1</v>
      </c>
      <c r="DS729" t="str">
        <f t="shared" si="201"/>
        <v/>
      </c>
      <c r="DT729" t="str">
        <f t="shared" si="195"/>
        <v/>
      </c>
      <c r="DU729" t="str">
        <f t="shared" si="196"/>
        <v/>
      </c>
      <c r="DV729">
        <v>1.7945431239699605</v>
      </c>
      <c r="DW729" t="s">
        <v>4485</v>
      </c>
      <c r="DX729" s="200" t="s">
        <v>4485</v>
      </c>
    </row>
    <row r="730" spans="1:128" ht="15.75" thickBot="1" x14ac:dyDescent="0.3">
      <c r="A730" s="42">
        <v>45054</v>
      </c>
      <c r="B730" s="35">
        <v>45071</v>
      </c>
      <c r="C730" s="36">
        <v>138.19999999999999</v>
      </c>
      <c r="E730" s="81" cm="1">
        <f t="array" ref="E730">INDEX($A$466:$A$918, ROWS($A$466:$A$918) - ROW() + ROW($A$466))</f>
        <v>45174</v>
      </c>
      <c r="F730" s="44" cm="1">
        <f t="array" ref="F730">INDEX($B$466:$B$918, ROWS($B$466:$B$918) - ROW() + ROW($B$466))</f>
        <v>45197</v>
      </c>
      <c r="G730" s="45" cm="1">
        <f t="array" ref="G730">INDEX($C$466:$C$918, ROWS($C$466:$C$918) - ROW() + ROW($C$466))</f>
        <v>129.69999999999999</v>
      </c>
      <c r="I730">
        <f t="shared" si="172"/>
        <v>1.0124610591900178</v>
      </c>
      <c r="J730">
        <f t="shared" si="164"/>
        <v>2</v>
      </c>
      <c r="K730" t="str">
        <f t="shared" si="165"/>
        <v/>
      </c>
      <c r="L730" t="str">
        <f t="shared" si="173"/>
        <v/>
      </c>
      <c r="M730" t="str">
        <f t="shared" si="174"/>
        <v/>
      </c>
      <c r="N730">
        <v>1.3338564142801121</v>
      </c>
      <c r="O730" t="s">
        <v>4485</v>
      </c>
      <c r="P730" s="200" t="s">
        <v>4485</v>
      </c>
      <c r="Q730" s="35">
        <v>45054</v>
      </c>
      <c r="R730" s="35">
        <v>45071</v>
      </c>
      <c r="S730" s="37">
        <v>41466.6</v>
      </c>
      <c r="U730" s="81" cm="1">
        <f t="array" ref="U730">INDEX($Q$466:$Q$918, ROWS($Q$466:$Q$918) - ROW() + ROW($Q$466))</f>
        <v>45174</v>
      </c>
      <c r="V730" s="3" cm="1">
        <f t="array" ref="V730">INDEX($R$466:$R$918, ROWS($R$466:$R$918) - ROW() + ROW($R$466))</f>
        <v>45197</v>
      </c>
      <c r="W730" s="78" cm="1">
        <f t="array" ref="W730">INDEX($S$466:$S$918, ROWS($S$466:$S$918) - ROW() + ROW($S$466))</f>
        <v>39702.400000000001</v>
      </c>
      <c r="Y730">
        <f t="shared" si="175"/>
        <v>-0.21162904093337226</v>
      </c>
      <c r="Z730">
        <f t="shared" si="166"/>
        <v>2</v>
      </c>
      <c r="AA730" t="str">
        <f t="shared" si="167"/>
        <v/>
      </c>
      <c r="AB730" t="str">
        <f t="shared" si="176"/>
        <v/>
      </c>
      <c r="AC730" t="str">
        <f t="shared" si="177"/>
        <v/>
      </c>
      <c r="AD730">
        <v>-0.28686129820826961</v>
      </c>
      <c r="AE730" t="s">
        <v>4485</v>
      </c>
      <c r="AF730" s="200" t="s">
        <v>4485</v>
      </c>
      <c r="AG730" s="35">
        <v>45054</v>
      </c>
      <c r="AH730" s="35">
        <v>45071</v>
      </c>
      <c r="AI730" s="36">
        <v>177.6</v>
      </c>
      <c r="AK730" s="81" cm="1">
        <f t="array" ref="AK730">INDEX($AG$466:$AG$918, ROWS($AG$466:$AG$918) - ROW() + ROW($AG$466))</f>
        <v>45174</v>
      </c>
      <c r="AL730" s="3" cm="1">
        <f t="array" ref="AL730">INDEX($AH$466:$AH$918, ROWS($AH$466:$AH$918) - ROW() + ROW($AH$466))</f>
        <v>45197</v>
      </c>
      <c r="AM730" s="78" cm="1">
        <f t="array" ref="AM730">INDEX($AI$466:$AI$918, ROWS($AI$466:$AI$918) - ROW() + ROW($AI$466))</f>
        <v>235.35</v>
      </c>
      <c r="AO730">
        <f t="shared" si="178"/>
        <v>-0.654284508231326</v>
      </c>
      <c r="AP730">
        <f t="shared" si="168"/>
        <v>2</v>
      </c>
      <c r="AQ730" t="str">
        <f t="shared" si="169"/>
        <v/>
      </c>
      <c r="AR730" t="str">
        <f t="shared" si="179"/>
        <v/>
      </c>
      <c r="AS730" t="str">
        <f t="shared" si="180"/>
        <v/>
      </c>
      <c r="AT730">
        <v>-2.5030376670716916</v>
      </c>
      <c r="AU730" t="s">
        <v>4485</v>
      </c>
      <c r="AV730" s="200" t="s">
        <v>4485</v>
      </c>
      <c r="AW730" s="35">
        <v>45054</v>
      </c>
      <c r="AX730" s="35">
        <v>45071</v>
      </c>
      <c r="AY730" s="36">
        <v>107.7</v>
      </c>
      <c r="BA730" s="81" cm="1">
        <f t="array" ref="BA730">INDEX($AW$466:$AW$918, ROWS($AW$466:$AW$918) - ROW() + ROW($AW$466))</f>
        <v>45174</v>
      </c>
      <c r="BB730" s="3" cm="1">
        <f t="array" ref="BB730">INDEX($AX$466:$AX$918, ROWS($AX$466:$AX$918) - ROW() + ROW($AX$466))</f>
        <v>45197</v>
      </c>
      <c r="BC730" s="78" cm="1">
        <f t="array" ref="BC730">INDEX($AY$466:$AY$918, ROWS($AY$466:$AY$918) - ROW() + ROW($AY$466))</f>
        <v>140.4</v>
      </c>
      <c r="BE730">
        <f t="shared" si="181"/>
        <v>-0.56657223796032796</v>
      </c>
      <c r="BF730">
        <f t="shared" si="170"/>
        <v>2</v>
      </c>
      <c r="BG730" t="str">
        <f t="shared" si="171"/>
        <v/>
      </c>
      <c r="BH730" t="str">
        <f t="shared" si="182"/>
        <v/>
      </c>
      <c r="BI730" t="str">
        <f t="shared" si="183"/>
        <v/>
      </c>
      <c r="BJ730">
        <v>-0.74656270089794896</v>
      </c>
      <c r="BK730" t="s">
        <v>4485</v>
      </c>
      <c r="BL730" s="200" t="s">
        <v>4485</v>
      </c>
      <c r="BM730" s="212">
        <v>45054</v>
      </c>
      <c r="BN730" s="49">
        <v>45071</v>
      </c>
      <c r="BO730" s="50">
        <v>1183.4000000000001</v>
      </c>
      <c r="BQ730" s="81" cm="1">
        <f t="array" ref="BQ730">INDEX($AW$466:$AW$918, ROWS($AW$466:$AW$918) - ROW() + ROW($AW$466))</f>
        <v>45174</v>
      </c>
      <c r="BR730" s="3" cm="1">
        <f t="array" ref="BR730">INDEX($AX$466:$AX$918, ROWS($AX$466:$AX$918) - ROW() + ROW($AX$466))</f>
        <v>45197</v>
      </c>
      <c r="BS730" s="78" cm="1">
        <f t="array" ref="BS730">INDEX($BO$466:$BO$918, ROWS($BO$466:$BO$918) - ROW() + ROW($BO$466))</f>
        <v>1317.45</v>
      </c>
      <c r="BU730">
        <f t="shared" si="190"/>
        <v>-1.4585437002131716</v>
      </c>
      <c r="BV730">
        <f t="shared" si="184"/>
        <v>2</v>
      </c>
      <c r="BW730" t="str">
        <f t="shared" si="198"/>
        <v/>
      </c>
      <c r="BX730" t="str">
        <f t="shared" si="185"/>
        <v/>
      </c>
      <c r="BY730" t="str">
        <f t="shared" si="191"/>
        <v/>
      </c>
      <c r="BZ730">
        <v>-5.2721760906826266E-2</v>
      </c>
      <c r="CA730" t="s">
        <v>4485</v>
      </c>
      <c r="CB730" s="200" t="s">
        <v>4485</v>
      </c>
      <c r="CC730" s="212">
        <v>45055</v>
      </c>
      <c r="CD730" s="49">
        <v>45071</v>
      </c>
      <c r="CE730" s="50">
        <v>2084.9499999999998</v>
      </c>
      <c r="CG730" s="81" cm="1">
        <f t="array" ref="CG730">INDEX($AW$466:$AW$918, ROWS($AW$466:$AW$918) - ROW() + ROW($AW$466))</f>
        <v>45174</v>
      </c>
      <c r="CH730" s="3" cm="1">
        <f t="array" ref="CH730">INDEX($AX$466:$AX$918, ROWS($AX$466:$AX$918) - ROW() + ROW($AX$466))</f>
        <v>45197</v>
      </c>
      <c r="CI730" s="78" cm="1">
        <f t="array" ref="CI730">INDEX($CE$466:$CE$918, ROWS($CE$466:$CE$918) - ROW() + ROW($CE$466))</f>
        <v>2280.4</v>
      </c>
      <c r="CK730">
        <f t="shared" si="197"/>
        <v>0.2571937306280323</v>
      </c>
      <c r="CL730">
        <f t="shared" si="186"/>
        <v>2</v>
      </c>
      <c r="CM730" t="str">
        <f t="shared" si="199"/>
        <v/>
      </c>
      <c r="CN730" t="str">
        <f t="shared" si="187"/>
        <v/>
      </c>
      <c r="CO730" t="str">
        <f t="shared" si="192"/>
        <v/>
      </c>
      <c r="CP730">
        <v>0.24325519681556834</v>
      </c>
      <c r="CQ730" t="s">
        <v>4485</v>
      </c>
      <c r="CR730" s="200" t="s">
        <v>4485</v>
      </c>
      <c r="CS730" s="212">
        <v>45054</v>
      </c>
      <c r="CT730" s="49">
        <v>45071</v>
      </c>
      <c r="CU730" s="53">
        <v>437.95</v>
      </c>
      <c r="CW730" s="81" cm="1">
        <f t="array" ref="CW730">INDEX($AW$466:$AW$918, ROWS($AW$466:$AW$918) - ROW() + ROW($AW$466))</f>
        <v>45174</v>
      </c>
      <c r="CX730" s="3" cm="1">
        <f t="array" ref="CX730">INDEX($AX$466:$AX$918, ROWS($AX$466:$AX$918) - ROW() + ROW($AX$466))</f>
        <v>45197</v>
      </c>
      <c r="CY730" s="78" cm="1">
        <f t="array" ref="CY730">INDEX($CU$466:$CU$918, ROWS($CU$466:$CU$918) - ROW() + ROW($CU$466))</f>
        <v>524.15</v>
      </c>
      <c r="DA730">
        <f t="shared" si="193"/>
        <v>1.5499370338080016</v>
      </c>
      <c r="DB730">
        <f t="shared" si="188"/>
        <v>2</v>
      </c>
      <c r="DC730" t="str">
        <f t="shared" si="200"/>
        <v/>
      </c>
      <c r="DD730" t="str">
        <f t="shared" si="162"/>
        <v/>
      </c>
      <c r="DE730" t="str">
        <f t="shared" si="163"/>
        <v/>
      </c>
      <c r="DF730">
        <v>1.439968865538038</v>
      </c>
      <c r="DG730" t="s">
        <v>4485</v>
      </c>
      <c r="DH730" s="200" t="s">
        <v>4485</v>
      </c>
      <c r="DI730" s="212">
        <v>45054</v>
      </c>
      <c r="DJ730" s="49">
        <v>45071</v>
      </c>
      <c r="DK730" s="53">
        <v>369.75</v>
      </c>
      <c r="DM730" s="81" cm="1">
        <f t="array" ref="DM730">INDEX($AW$466:$AW$918, ROWS($AW$466:$AW$918) - ROW() + ROW($AW$466))</f>
        <v>45174</v>
      </c>
      <c r="DN730" s="3" cm="1">
        <f t="array" ref="DN730">INDEX($AX$466:$AX$918, ROWS($AX$466:$AX$918) - ROW() + ROW($AX$466))</f>
        <v>45197</v>
      </c>
      <c r="DO730" s="78" cm="1">
        <f t="array" ref="DO730">INDEX($DK$466:$DK$918, ROWS($DK$466:$DK$918) - ROW() + ROW($DK$466))</f>
        <v>352.15</v>
      </c>
      <c r="DQ730">
        <f t="shared" si="194"/>
        <v>1.4402995823131213</v>
      </c>
      <c r="DR730">
        <f t="shared" si="189"/>
        <v>2</v>
      </c>
      <c r="DS730" t="str">
        <f t="shared" si="201"/>
        <v/>
      </c>
      <c r="DT730" t="str">
        <f t="shared" si="195"/>
        <v/>
      </c>
      <c r="DU730" t="str">
        <f t="shared" si="196"/>
        <v/>
      </c>
      <c r="DV730">
        <v>0.95340888649038824</v>
      </c>
      <c r="DW730" t="s">
        <v>4485</v>
      </c>
      <c r="DX730" s="200" t="s">
        <v>4485</v>
      </c>
    </row>
    <row r="731" spans="1:128" ht="15.75" thickBot="1" x14ac:dyDescent="0.3">
      <c r="A731" s="42">
        <v>45051</v>
      </c>
      <c r="B731" s="35">
        <v>45071</v>
      </c>
      <c r="C731" s="36">
        <v>136.55000000000001</v>
      </c>
      <c r="E731" s="81" cm="1">
        <f t="array" ref="E731">INDEX($A$466:$A$918, ROWS($A$466:$A$918) - ROW() + ROW($A$466))</f>
        <v>45175</v>
      </c>
      <c r="F731" s="44" cm="1">
        <f t="array" ref="F731">INDEX($B$466:$B$918, ROWS($B$466:$B$918) - ROW() + ROW($B$466))</f>
        <v>45197</v>
      </c>
      <c r="G731" s="45" cm="1">
        <f t="array" ref="G731">INDEX($C$466:$C$918, ROWS($C$466:$C$918) - ROW() + ROW($C$466))</f>
        <v>129.44999999999999</v>
      </c>
      <c r="I731">
        <f t="shared" si="172"/>
        <v>-0.19275250578257519</v>
      </c>
      <c r="J731">
        <f t="shared" si="164"/>
        <v>3</v>
      </c>
      <c r="K731" t="str">
        <f t="shared" si="165"/>
        <v/>
      </c>
      <c r="L731" t="str">
        <f t="shared" si="173"/>
        <v/>
      </c>
      <c r="M731" t="str">
        <f t="shared" si="174"/>
        <v/>
      </c>
      <c r="N731">
        <v>-0.1548586914440705</v>
      </c>
      <c r="O731" t="s">
        <v>4485</v>
      </c>
      <c r="P731" s="200" t="s">
        <v>4485</v>
      </c>
      <c r="Q731" s="35">
        <v>45051</v>
      </c>
      <c r="R731" s="35">
        <v>45071</v>
      </c>
      <c r="S731" s="37">
        <v>41170.35</v>
      </c>
      <c r="U731" s="81" cm="1">
        <f t="array" ref="U731">INDEX($Q$466:$Q$918, ROWS($Q$466:$Q$918) - ROW() + ROW($Q$466))</f>
        <v>45175</v>
      </c>
      <c r="V731" s="3" cm="1">
        <f t="array" ref="V731">INDEX($R$466:$R$918, ROWS($R$466:$R$918) - ROW() + ROW($R$466))</f>
        <v>45197</v>
      </c>
      <c r="W731" s="78" cm="1">
        <f t="array" ref="W731">INDEX($S$466:$S$918, ROWS($S$466:$S$918) - ROW() + ROW($S$466))</f>
        <v>41054.699999999997</v>
      </c>
      <c r="Y731">
        <f t="shared" si="175"/>
        <v>3.4060913194164475</v>
      </c>
      <c r="Z731">
        <f t="shared" si="166"/>
        <v>3</v>
      </c>
      <c r="AA731" t="str">
        <f t="shared" si="167"/>
        <v/>
      </c>
      <c r="AB731" t="str">
        <f t="shared" si="176"/>
        <v/>
      </c>
      <c r="AC731" t="str">
        <f t="shared" si="177"/>
        <v/>
      </c>
      <c r="AD731">
        <v>3.2947894939349105</v>
      </c>
      <c r="AE731" t="s">
        <v>4485</v>
      </c>
      <c r="AF731" s="200" t="s">
        <v>4485</v>
      </c>
      <c r="AG731" s="35">
        <v>45051</v>
      </c>
      <c r="AH731" s="35">
        <v>45071</v>
      </c>
      <c r="AI731" s="36">
        <v>174.8</v>
      </c>
      <c r="AK731" s="81" cm="1">
        <f t="array" ref="AK731">INDEX($AG$466:$AG$918, ROWS($AG$466:$AG$918) - ROW() + ROW($AG$466))</f>
        <v>45175</v>
      </c>
      <c r="AL731" s="3" cm="1">
        <f t="array" ref="AL731">INDEX($AH$466:$AH$918, ROWS($AH$466:$AH$918) - ROW() + ROW($AH$466))</f>
        <v>45197</v>
      </c>
      <c r="AM731" s="78" cm="1">
        <f t="array" ref="AM731">INDEX($AI$466:$AI$918, ROWS($AI$466:$AI$918) - ROW() + ROW($AI$466))</f>
        <v>232.9</v>
      </c>
      <c r="AO731">
        <f t="shared" si="178"/>
        <v>-1.0410027618440572</v>
      </c>
      <c r="AP731">
        <f t="shared" si="168"/>
        <v>3</v>
      </c>
      <c r="AQ731" t="str">
        <f t="shared" si="169"/>
        <v/>
      </c>
      <c r="AR731" t="str">
        <f t="shared" si="179"/>
        <v/>
      </c>
      <c r="AS731" t="str">
        <f t="shared" si="180"/>
        <v/>
      </c>
      <c r="AT731">
        <v>0.62313060817547361</v>
      </c>
      <c r="AU731" t="s">
        <v>4485</v>
      </c>
      <c r="AV731" s="200" t="s">
        <v>4485</v>
      </c>
      <c r="AW731" s="35">
        <v>45051</v>
      </c>
      <c r="AX731" s="35">
        <v>45071</v>
      </c>
      <c r="AY731" s="36">
        <v>106.6</v>
      </c>
      <c r="BA731" s="81" cm="1">
        <f t="array" ref="BA731">INDEX($AW$466:$AW$918, ROWS($AW$466:$AW$918) - ROW() + ROW($AW$466))</f>
        <v>45175</v>
      </c>
      <c r="BB731" s="3" cm="1">
        <f t="array" ref="BB731">INDEX($AX$466:$AX$918, ROWS($AX$466:$AX$918) - ROW() + ROW($AX$466))</f>
        <v>45197</v>
      </c>
      <c r="BC731" s="78" cm="1">
        <f t="array" ref="BC731">INDEX($AY$466:$AY$918, ROWS($AY$466:$AY$918) - ROW() + ROW($AY$466))</f>
        <v>139.15</v>
      </c>
      <c r="BE731">
        <f t="shared" si="181"/>
        <v>-0.8903133903133903</v>
      </c>
      <c r="BF731">
        <f t="shared" si="170"/>
        <v>3</v>
      </c>
      <c r="BG731" t="str">
        <f t="shared" si="171"/>
        <v/>
      </c>
      <c r="BH731" t="str">
        <f t="shared" si="182"/>
        <v/>
      </c>
      <c r="BI731" t="str">
        <f t="shared" si="183"/>
        <v/>
      </c>
      <c r="BJ731">
        <v>-5.9631014813731547</v>
      </c>
      <c r="BK731" t="s">
        <v>4485</v>
      </c>
      <c r="BL731" s="200" t="s">
        <v>4485</v>
      </c>
      <c r="BM731" s="212">
        <v>45051</v>
      </c>
      <c r="BN731" s="49">
        <v>45071</v>
      </c>
      <c r="BO731" s="50">
        <v>1175.5999999999999</v>
      </c>
      <c r="BQ731" s="81" cm="1">
        <f t="array" ref="BQ731">INDEX($AW$466:$AW$918, ROWS($AW$466:$AW$918) - ROW() + ROW($AW$466))</f>
        <v>45175</v>
      </c>
      <c r="BR731" s="3" cm="1">
        <f t="array" ref="BR731">INDEX($AX$466:$AX$918, ROWS($AX$466:$AX$918) - ROW() + ROW($AX$466))</f>
        <v>45197</v>
      </c>
      <c r="BS731" s="78" cm="1">
        <f t="array" ref="BS731">INDEX($BO$466:$BO$918, ROWS($BO$466:$BO$918) - ROW() + ROW($BO$466))</f>
        <v>1323.75</v>
      </c>
      <c r="BU731">
        <f t="shared" si="190"/>
        <v>0.47819651599680857</v>
      </c>
      <c r="BV731">
        <f t="shared" si="184"/>
        <v>3</v>
      </c>
      <c r="BW731" t="str">
        <f t="shared" si="198"/>
        <v/>
      </c>
      <c r="BX731" t="str">
        <f t="shared" si="185"/>
        <v/>
      </c>
      <c r="BY731" t="str">
        <f t="shared" si="191"/>
        <v/>
      </c>
      <c r="BZ731">
        <v>1.4901753923249466</v>
      </c>
      <c r="CA731" t="s">
        <v>4485</v>
      </c>
      <c r="CB731" s="200" t="s">
        <v>4485</v>
      </c>
      <c r="CC731" s="212">
        <v>45054</v>
      </c>
      <c r="CD731" s="49">
        <v>45071</v>
      </c>
      <c r="CE731" s="50">
        <v>2095.5500000000002</v>
      </c>
      <c r="CG731" s="81" cm="1">
        <f t="array" ref="CG731">INDEX($AW$466:$AW$918, ROWS($AW$466:$AW$918) - ROW() + ROW($AW$466))</f>
        <v>45175</v>
      </c>
      <c r="CH731" s="3" cm="1">
        <f t="array" ref="CH731">INDEX($AX$466:$AX$918, ROWS($AX$466:$AX$918) - ROW() + ROW($AX$466))</f>
        <v>45197</v>
      </c>
      <c r="CI731" s="78" cm="1">
        <f t="array" ref="CI731">INDEX($CE$466:$CE$918, ROWS($CE$466:$CE$918) - ROW() + ROW($CE$466))</f>
        <v>2321.5500000000002</v>
      </c>
      <c r="CK731">
        <f t="shared" si="197"/>
        <v>1.804507981055959</v>
      </c>
      <c r="CL731">
        <f t="shared" si="186"/>
        <v>3</v>
      </c>
      <c r="CM731" t="str">
        <f t="shared" si="199"/>
        <v/>
      </c>
      <c r="CN731" t="str">
        <f t="shared" si="187"/>
        <v/>
      </c>
      <c r="CO731" t="str">
        <f t="shared" si="192"/>
        <v/>
      </c>
      <c r="CP731">
        <v>1.8310169865431283</v>
      </c>
      <c r="CQ731" t="s">
        <v>4485</v>
      </c>
      <c r="CR731" s="200" t="s">
        <v>4485</v>
      </c>
      <c r="CS731" s="212">
        <v>45051</v>
      </c>
      <c r="CT731" s="49">
        <v>45071</v>
      </c>
      <c r="CU731" s="53">
        <v>428.4</v>
      </c>
      <c r="CW731" s="81" cm="1">
        <f t="array" ref="CW731">INDEX($AW$466:$AW$918, ROWS($AW$466:$AW$918) - ROW() + ROW($AW$466))</f>
        <v>45175</v>
      </c>
      <c r="CX731" s="3" cm="1">
        <f t="array" ref="CX731">INDEX($AX$466:$AX$918, ROWS($AX$466:$AX$918) - ROW() + ROW($AX$466))</f>
        <v>45197</v>
      </c>
      <c r="CY731" s="78" cm="1">
        <f t="array" ref="CY731">INDEX($CU$466:$CU$918, ROWS($CU$466:$CU$918) - ROW() + ROW($CU$466))</f>
        <v>521.4</v>
      </c>
      <c r="DA731">
        <f t="shared" si="193"/>
        <v>-0.52465897166841557</v>
      </c>
      <c r="DB731">
        <f t="shared" si="188"/>
        <v>3</v>
      </c>
      <c r="DC731" t="str">
        <f t="shared" si="200"/>
        <v/>
      </c>
      <c r="DD731" t="str">
        <f t="shared" si="162"/>
        <v/>
      </c>
      <c r="DE731" t="str">
        <f t="shared" si="163"/>
        <v/>
      </c>
      <c r="DF731">
        <v>-0.44120468060616819</v>
      </c>
      <c r="DG731" t="s">
        <v>4485</v>
      </c>
      <c r="DH731" s="200" t="s">
        <v>4485</v>
      </c>
      <c r="DI731" s="212">
        <v>45051</v>
      </c>
      <c r="DJ731" s="49">
        <v>45071</v>
      </c>
      <c r="DK731" s="53">
        <v>366.7</v>
      </c>
      <c r="DM731" s="81" cm="1">
        <f t="array" ref="DM731">INDEX($AW$466:$AW$918, ROWS($AW$466:$AW$918) - ROW() + ROW($AW$466))</f>
        <v>45175</v>
      </c>
      <c r="DN731" s="3" cm="1">
        <f t="array" ref="DN731">INDEX($AX$466:$AX$918, ROWS($AX$466:$AX$918) - ROW() + ROW($AX$466))</f>
        <v>45197</v>
      </c>
      <c r="DO731" s="78" cm="1">
        <f t="array" ref="DO731">INDEX($DK$466:$DK$918, ROWS($DK$466:$DK$918) - ROW() + ROW($DK$466))</f>
        <v>354.2</v>
      </c>
      <c r="DQ731">
        <f t="shared" si="194"/>
        <v>0.58213829334090916</v>
      </c>
      <c r="DR731">
        <f t="shared" si="189"/>
        <v>3</v>
      </c>
      <c r="DS731" t="str">
        <f t="shared" si="201"/>
        <v/>
      </c>
      <c r="DT731" t="str">
        <f t="shared" si="195"/>
        <v/>
      </c>
      <c r="DU731" t="str">
        <f t="shared" si="196"/>
        <v/>
      </c>
      <c r="DV731">
        <v>0.69493941553812844</v>
      </c>
      <c r="DW731" t="s">
        <v>4485</v>
      </c>
      <c r="DX731" s="200" t="s">
        <v>4485</v>
      </c>
    </row>
    <row r="732" spans="1:128" ht="15.75" thickBot="1" x14ac:dyDescent="0.3">
      <c r="A732" s="42">
        <v>45050</v>
      </c>
      <c r="B732" s="35">
        <v>45071</v>
      </c>
      <c r="C732" s="36">
        <v>143.15</v>
      </c>
      <c r="E732" s="81" cm="1">
        <f t="array" ref="E732">INDEX($A$466:$A$918, ROWS($A$466:$A$918) - ROW() + ROW($A$466))</f>
        <v>45176</v>
      </c>
      <c r="F732" s="44" cm="1">
        <f t="array" ref="F732">INDEX($B$466:$B$918, ROWS($B$466:$B$918) - ROW() + ROW($B$466))</f>
        <v>45197</v>
      </c>
      <c r="G732" s="45" cm="1">
        <f t="array" ref="G732">INDEX($C$466:$C$918, ROWS($C$466:$C$918) - ROW() + ROW($C$466))</f>
        <v>132.75</v>
      </c>
      <c r="I732">
        <f t="shared" si="172"/>
        <v>2.5492468134414921</v>
      </c>
      <c r="J732">
        <f t="shared" si="164"/>
        <v>4</v>
      </c>
      <c r="K732">
        <f t="shared" si="165"/>
        <v>7.7079107505070992</v>
      </c>
      <c r="L732" t="str">
        <f t="shared" si="173"/>
        <v/>
      </c>
      <c r="M732" t="str">
        <f t="shared" si="174"/>
        <v/>
      </c>
      <c r="N732">
        <v>2.2877084141140114</v>
      </c>
      <c r="O732">
        <v>6.8881685575364671</v>
      </c>
      <c r="P732" s="200" t="s">
        <v>4485</v>
      </c>
      <c r="Q732" s="35">
        <v>45050</v>
      </c>
      <c r="R732" s="35">
        <v>45071</v>
      </c>
      <c r="S732" s="37">
        <v>41119.300000000003</v>
      </c>
      <c r="U732" s="81" cm="1">
        <f t="array" ref="U732">INDEX($Q$466:$Q$918, ROWS($Q$466:$Q$918) - ROW() + ROW($Q$466))</f>
        <v>45176</v>
      </c>
      <c r="V732" s="3" cm="1">
        <f t="array" ref="V732">INDEX($R$466:$R$918, ROWS($R$466:$R$918) - ROW() + ROW($R$466))</f>
        <v>45197</v>
      </c>
      <c r="W732" s="78" cm="1">
        <f t="array" ref="W732">INDEX($S$466:$S$918, ROWS($S$466:$S$918) - ROW() + ROW($S$466))</f>
        <v>42589.05</v>
      </c>
      <c r="Y732">
        <f t="shared" si="175"/>
        <v>3.7373309267879335</v>
      </c>
      <c r="Z732">
        <f t="shared" si="166"/>
        <v>4</v>
      </c>
      <c r="AA732">
        <f t="shared" si="167"/>
        <v>6.0295540012174156</v>
      </c>
      <c r="AB732" t="str">
        <f t="shared" si="176"/>
        <v/>
      </c>
      <c r="AC732" t="str">
        <f t="shared" si="177"/>
        <v/>
      </c>
      <c r="AD732">
        <v>4.0051315479924678</v>
      </c>
      <c r="AE732">
        <v>5.6970552782841795</v>
      </c>
      <c r="AF732" s="200" t="s">
        <v>4485</v>
      </c>
      <c r="AG732" s="35">
        <v>45050</v>
      </c>
      <c r="AH732" s="35">
        <v>45071</v>
      </c>
      <c r="AI732" s="36">
        <v>176.95</v>
      </c>
      <c r="AK732" s="81" cm="1">
        <f t="array" ref="AK732">INDEX($AG$466:$AG$918, ROWS($AG$466:$AG$918) - ROW() + ROW($AG$466))</f>
        <v>45176</v>
      </c>
      <c r="AL732" s="3" cm="1">
        <f t="array" ref="AL732">INDEX($AH$466:$AH$918, ROWS($AH$466:$AH$918) - ROW() + ROW($AH$466))</f>
        <v>45197</v>
      </c>
      <c r="AM732" s="78" cm="1">
        <f t="array" ref="AM732">INDEX($AI$466:$AI$918, ROWS($AI$466:$AI$918) - ROW() + ROW($AI$466))</f>
        <v>235.5</v>
      </c>
      <c r="AO732">
        <f t="shared" si="178"/>
        <v>1.1163589523400577</v>
      </c>
      <c r="AP732">
        <f t="shared" si="168"/>
        <v>4</v>
      </c>
      <c r="AQ732">
        <f t="shared" si="169"/>
        <v>7.2892938496583142</v>
      </c>
      <c r="AR732" t="str">
        <f t="shared" si="179"/>
        <v/>
      </c>
      <c r="AS732" t="str">
        <f t="shared" si="180"/>
        <v/>
      </c>
      <c r="AT732">
        <v>-0.61927173643794897</v>
      </c>
      <c r="AU732">
        <v>-1.6907620681205671</v>
      </c>
      <c r="AV732" s="200" t="s">
        <v>4485</v>
      </c>
      <c r="AW732" s="35">
        <v>45050</v>
      </c>
      <c r="AX732" s="35">
        <v>45071</v>
      </c>
      <c r="AY732" s="36">
        <v>107.6</v>
      </c>
      <c r="BA732" s="81" cm="1">
        <f t="array" ref="BA732">INDEX($AW$466:$AW$918, ROWS($AW$466:$AW$918) - ROW() + ROW($AW$466))</f>
        <v>45176</v>
      </c>
      <c r="BB732" s="3" cm="1">
        <f t="array" ref="BB732">INDEX($AX$466:$AX$918, ROWS($AX$466:$AX$918) - ROW() + ROW($AX$466))</f>
        <v>45197</v>
      </c>
      <c r="BC732" s="78" cm="1">
        <f t="array" ref="BC732">INDEX($AY$466:$AY$918, ROWS($AY$466:$AY$918) - ROW() + ROW($AY$466))</f>
        <v>140.69999999999999</v>
      </c>
      <c r="BE732">
        <f t="shared" si="181"/>
        <v>1.1139058569888485</v>
      </c>
      <c r="BF732">
        <f t="shared" si="170"/>
        <v>4</v>
      </c>
      <c r="BG732">
        <f t="shared" si="171"/>
        <v>5.551387846961723</v>
      </c>
      <c r="BH732" t="str">
        <f t="shared" si="182"/>
        <v/>
      </c>
      <c r="BI732" t="str">
        <f t="shared" si="183"/>
        <v/>
      </c>
      <c r="BJ732">
        <v>-2.7062456951140974</v>
      </c>
      <c r="BK732">
        <v>-7.7038192395244929</v>
      </c>
      <c r="BL732" s="200" t="s">
        <v>4485</v>
      </c>
      <c r="BM732" s="212">
        <v>45050</v>
      </c>
      <c r="BN732" s="49">
        <v>45071</v>
      </c>
      <c r="BO732" s="50">
        <v>1170.7</v>
      </c>
      <c r="BQ732" s="81" cm="1">
        <f t="array" ref="BQ732">INDEX($AW$466:$AW$918, ROWS($AW$466:$AW$918) - ROW() + ROW($AW$466))</f>
        <v>45176</v>
      </c>
      <c r="BR732" s="3" cm="1">
        <f t="array" ref="BR732">INDEX($AX$466:$AX$918, ROWS($AX$466:$AX$918) - ROW() + ROW($AX$466))</f>
        <v>45197</v>
      </c>
      <c r="BS732" s="78" cm="1">
        <f t="array" ref="BS732">INDEX($BO$466:$BO$918, ROWS($BO$466:$BO$918) - ROW() + ROW($BO$466))</f>
        <v>1351.25</v>
      </c>
      <c r="BU732">
        <f t="shared" si="190"/>
        <v>2.0774315391879132</v>
      </c>
      <c r="BV732">
        <f t="shared" si="184"/>
        <v>4</v>
      </c>
      <c r="BW732">
        <f t="shared" si="198"/>
        <v>4.3476582107417245</v>
      </c>
      <c r="BX732" t="str">
        <f t="shared" si="185"/>
        <v/>
      </c>
      <c r="BY732" t="str">
        <f t="shared" si="191"/>
        <v/>
      </c>
      <c r="BZ732">
        <v>0.31834719334718448</v>
      </c>
      <c r="CA732">
        <v>-0.33563544826696223</v>
      </c>
      <c r="CB732" s="200" t="s">
        <v>4485</v>
      </c>
      <c r="CC732" s="212">
        <v>45051</v>
      </c>
      <c r="CD732" s="49">
        <v>45071</v>
      </c>
      <c r="CE732" s="50">
        <v>2021.2</v>
      </c>
      <c r="CG732" s="81" cm="1">
        <f t="array" ref="CG732">INDEX($AW$466:$AW$918, ROWS($AW$466:$AW$918) - ROW() + ROW($AW$466))</f>
        <v>45176</v>
      </c>
      <c r="CH732" s="3" cm="1">
        <f t="array" ref="CH732">INDEX($AX$466:$AX$918, ROWS($AX$466:$AX$918) - ROW() + ROW($AX$466))</f>
        <v>45197</v>
      </c>
      <c r="CI732" s="78" cm="1">
        <f t="array" ref="CI732">INDEX($CE$466:$CE$918, ROWS($CE$466:$CE$918) - ROW() + ROW($CE$466))</f>
        <v>2302.15</v>
      </c>
      <c r="CK732">
        <f t="shared" si="197"/>
        <v>-0.83564859684263049</v>
      </c>
      <c r="CL732">
        <f t="shared" si="186"/>
        <v>4</v>
      </c>
      <c r="CM732">
        <f t="shared" si="199"/>
        <v>10.760163579504454</v>
      </c>
      <c r="CN732" t="str">
        <f t="shared" si="187"/>
        <v/>
      </c>
      <c r="CO732" t="str">
        <f t="shared" si="192"/>
        <v/>
      </c>
      <c r="CP732">
        <v>-0.8730502599653418</v>
      </c>
      <c r="CQ732">
        <v>9.7263854583822784</v>
      </c>
      <c r="CR732" s="200" t="s">
        <v>4485</v>
      </c>
      <c r="CS732" s="212">
        <v>45050</v>
      </c>
      <c r="CT732" s="49">
        <v>45071</v>
      </c>
      <c r="CU732" s="53">
        <v>427.35</v>
      </c>
      <c r="CW732" s="81" cm="1">
        <f t="array" ref="CW732">INDEX($AW$466:$AW$918, ROWS($AW$466:$AW$918) - ROW() + ROW($AW$466))</f>
        <v>45176</v>
      </c>
      <c r="CX732" s="3" cm="1">
        <f t="array" ref="CX732">INDEX($AX$466:$AX$918, ROWS($AX$466:$AX$918) - ROW() + ROW($AX$466))</f>
        <v>45197</v>
      </c>
      <c r="CY732" s="78" cm="1">
        <f t="array" ref="CY732">INDEX($CU$466:$CU$918, ROWS($CU$466:$CU$918) - ROW() + ROW($CU$466))</f>
        <v>533</v>
      </c>
      <c r="DA732">
        <f t="shared" si="193"/>
        <v>2.2247794399693177</v>
      </c>
      <c r="DB732">
        <f t="shared" si="188"/>
        <v>4</v>
      </c>
      <c r="DC732">
        <f t="shared" si="200"/>
        <v>5.880015891934848</v>
      </c>
      <c r="DD732" t="str">
        <f t="shared" si="162"/>
        <v/>
      </c>
      <c r="DE732" t="str">
        <f t="shared" si="163"/>
        <v/>
      </c>
      <c r="DF732">
        <v>2.2639691714836223</v>
      </c>
      <c r="DG732">
        <v>5.2866494743106482</v>
      </c>
      <c r="DH732" s="200" t="s">
        <v>4485</v>
      </c>
      <c r="DI732" s="212">
        <v>45050</v>
      </c>
      <c r="DJ732" s="49">
        <v>45071</v>
      </c>
      <c r="DK732" s="53">
        <v>369.85</v>
      </c>
      <c r="DM732" s="81" cm="1">
        <f t="array" ref="DM732">INDEX($AW$466:$AW$918, ROWS($AW$466:$AW$918) - ROW() + ROW($AW$466))</f>
        <v>45176</v>
      </c>
      <c r="DN732" s="3" cm="1">
        <f t="array" ref="DN732">INDEX($AX$466:$AX$918, ROWS($AX$466:$AX$918) - ROW() + ROW($AX$466))</f>
        <v>45197</v>
      </c>
      <c r="DO732" s="78" cm="1">
        <f t="array" ref="DO732">INDEX($DK$466:$DK$918, ROWS($DK$466:$DK$918) - ROW() + ROW($DK$466))</f>
        <v>355.4</v>
      </c>
      <c r="DQ732">
        <f t="shared" si="194"/>
        <v>0.33879164313946603</v>
      </c>
      <c r="DR732">
        <f t="shared" si="189"/>
        <v>4</v>
      </c>
      <c r="DS732">
        <f t="shared" si="201"/>
        <v>4.3912468791305592</v>
      </c>
      <c r="DT732" t="str">
        <f t="shared" si="195"/>
        <v/>
      </c>
      <c r="DU732" t="str">
        <f t="shared" si="196"/>
        <v/>
      </c>
      <c r="DV732">
        <v>-0.26543974517784458</v>
      </c>
      <c r="DW732">
        <v>3.1856462834126651</v>
      </c>
      <c r="DX732" s="200" t="s">
        <v>4485</v>
      </c>
    </row>
    <row r="733" spans="1:128" ht="15.75" thickBot="1" x14ac:dyDescent="0.3">
      <c r="A733" s="42">
        <v>45049</v>
      </c>
      <c r="B733" s="35">
        <v>45071</v>
      </c>
      <c r="C733" s="36">
        <v>143.19999999999999</v>
      </c>
      <c r="E733" s="81" cm="1">
        <f t="array" ref="E733">INDEX($A$466:$A$918, ROWS($A$466:$A$918) - ROW() + ROW($A$466))</f>
        <v>45177</v>
      </c>
      <c r="F733" s="44" cm="1">
        <f t="array" ref="F733">INDEX($B$466:$B$918, ROWS($B$466:$B$918) - ROW() + ROW($B$466))</f>
        <v>45197</v>
      </c>
      <c r="G733" s="45" cm="1">
        <f t="array" ref="G733">INDEX($C$466:$C$918, ROWS($C$466:$C$918) - ROW() + ROW($C$466))</f>
        <v>133.19999999999999</v>
      </c>
      <c r="I733">
        <f t="shared" si="172"/>
        <v>0.33898305084744906</v>
      </c>
      <c r="J733">
        <f t="shared" si="164"/>
        <v>5</v>
      </c>
      <c r="K733" t="str">
        <f t="shared" si="165"/>
        <v/>
      </c>
      <c r="L733" t="str">
        <f t="shared" si="173"/>
        <v/>
      </c>
      <c r="M733" t="str">
        <f t="shared" si="174"/>
        <v/>
      </c>
      <c r="N733">
        <v>0.49279757391964041</v>
      </c>
      <c r="O733" t="s">
        <v>4485</v>
      </c>
      <c r="P733" s="200" t="s">
        <v>4485</v>
      </c>
      <c r="Q733" s="35">
        <v>45049</v>
      </c>
      <c r="R733" s="35">
        <v>45071</v>
      </c>
      <c r="S733" s="37">
        <v>40711.25</v>
      </c>
      <c r="U733" s="81" cm="1">
        <f t="array" ref="U733">INDEX($Q$466:$Q$918, ROWS($Q$466:$Q$918) - ROW() + ROW($Q$466))</f>
        <v>45177</v>
      </c>
      <c r="V733" s="3" cm="1">
        <f t="array" ref="V733">INDEX($R$466:$R$918, ROWS($R$466:$R$918) - ROW() + ROW($R$466))</f>
        <v>45197</v>
      </c>
      <c r="W733" s="78" cm="1">
        <f t="array" ref="W733">INDEX($S$466:$S$918, ROWS($S$466:$S$918) - ROW() + ROW($S$466))</f>
        <v>42024.2</v>
      </c>
      <c r="Y733">
        <f t="shared" si="175"/>
        <v>-1.3262798771045745</v>
      </c>
      <c r="Z733">
        <f t="shared" si="166"/>
        <v>5</v>
      </c>
      <c r="AA733" t="str">
        <f t="shared" si="167"/>
        <v/>
      </c>
      <c r="AB733" t="str">
        <f t="shared" si="176"/>
        <v/>
      </c>
      <c r="AC733" t="str">
        <f t="shared" si="177"/>
        <v/>
      </c>
      <c r="AD733">
        <v>-1.3730907205928264</v>
      </c>
      <c r="AE733" t="s">
        <v>4485</v>
      </c>
      <c r="AF733" s="200" t="s">
        <v>4485</v>
      </c>
      <c r="AG733" s="35">
        <v>45049</v>
      </c>
      <c r="AH733" s="35">
        <v>45071</v>
      </c>
      <c r="AI733" s="36">
        <v>177.1</v>
      </c>
      <c r="AK733" s="81" cm="1">
        <f t="array" ref="AK733">INDEX($AG$466:$AG$918, ROWS($AG$466:$AG$918) - ROW() + ROW($AG$466))</f>
        <v>45177</v>
      </c>
      <c r="AL733" s="3" cm="1">
        <f t="array" ref="AL733">INDEX($AH$466:$AH$918, ROWS($AH$466:$AH$918) - ROW() + ROW($AH$466))</f>
        <v>45197</v>
      </c>
      <c r="AM733" s="78" cm="1">
        <f t="array" ref="AM733">INDEX($AI$466:$AI$918, ROWS($AI$466:$AI$918) - ROW() + ROW($AI$466))</f>
        <v>241.1</v>
      </c>
      <c r="AO733">
        <f t="shared" si="178"/>
        <v>2.3779193205944775</v>
      </c>
      <c r="AP733">
        <f t="shared" si="168"/>
        <v>5</v>
      </c>
      <c r="AQ733" t="str">
        <f t="shared" si="169"/>
        <v/>
      </c>
      <c r="AR733" t="str">
        <f t="shared" si="179"/>
        <v/>
      </c>
      <c r="AS733" t="str">
        <f t="shared" si="180"/>
        <v/>
      </c>
      <c r="AT733">
        <v>0</v>
      </c>
      <c r="AU733" t="s">
        <v>4485</v>
      </c>
      <c r="AV733" s="200" t="s">
        <v>4485</v>
      </c>
      <c r="AW733" s="35">
        <v>45049</v>
      </c>
      <c r="AX733" s="35">
        <v>45071</v>
      </c>
      <c r="AY733" s="36">
        <v>106.85</v>
      </c>
      <c r="BA733" s="81" cm="1">
        <f t="array" ref="BA733">INDEX($AW$466:$AW$918, ROWS($AW$466:$AW$918) - ROW() + ROW($AW$466))</f>
        <v>45177</v>
      </c>
      <c r="BB733" s="3" cm="1">
        <f t="array" ref="BB733">INDEX($AX$466:$AX$918, ROWS($AX$466:$AX$918) - ROW() + ROW($AX$466))</f>
        <v>45197</v>
      </c>
      <c r="BC733" s="78" cm="1">
        <f t="array" ref="BC733">INDEX($AY$466:$AY$918, ROWS($AY$466:$AY$918) - ROW() + ROW($AY$466))</f>
        <v>143.75</v>
      </c>
      <c r="BE733">
        <f t="shared" si="181"/>
        <v>2.1677327647476985</v>
      </c>
      <c r="BF733">
        <f t="shared" si="170"/>
        <v>5</v>
      </c>
      <c r="BG733" t="str">
        <f t="shared" si="171"/>
        <v/>
      </c>
      <c r="BH733" t="str">
        <f t="shared" si="182"/>
        <v/>
      </c>
      <c r="BI733" t="str">
        <f t="shared" si="183"/>
        <v/>
      </c>
      <c r="BJ733">
        <v>-1.5391993423005697</v>
      </c>
      <c r="BK733" t="s">
        <v>4485</v>
      </c>
      <c r="BL733" s="200" t="s">
        <v>4485</v>
      </c>
      <c r="BM733" s="212">
        <v>45049</v>
      </c>
      <c r="BN733" s="49">
        <v>45071</v>
      </c>
      <c r="BO733" s="50">
        <v>1142.95</v>
      </c>
      <c r="BQ733" s="81" cm="1">
        <f t="array" ref="BQ733">INDEX($AW$466:$AW$918, ROWS($AW$466:$AW$918) - ROW() + ROW($AW$466))</f>
        <v>45177</v>
      </c>
      <c r="BR733" s="3" cm="1">
        <f t="array" ref="BR733">INDEX($AX$466:$AX$918, ROWS($AX$466:$AX$918) - ROW() + ROW($AX$466))</f>
        <v>45197</v>
      </c>
      <c r="BS733" s="78" cm="1">
        <f t="array" ref="BS733">INDEX($BO$466:$BO$918, ROWS($BO$466:$BO$918) - ROW() + ROW($BO$466))</f>
        <v>1343.9</v>
      </c>
      <c r="BU733">
        <f t="shared" si="190"/>
        <v>-0.54394079555966024</v>
      </c>
      <c r="BV733">
        <f t="shared" si="184"/>
        <v>5</v>
      </c>
      <c r="BW733" t="str">
        <f t="shared" si="198"/>
        <v/>
      </c>
      <c r="BX733" t="str">
        <f t="shared" si="185"/>
        <v/>
      </c>
      <c r="BY733" t="str">
        <f t="shared" si="191"/>
        <v/>
      </c>
      <c r="BZ733">
        <v>3.5230878829091443</v>
      </c>
      <c r="CA733" t="s">
        <v>4485</v>
      </c>
      <c r="CB733" s="200" t="s">
        <v>4485</v>
      </c>
      <c r="CC733" s="212">
        <v>45050</v>
      </c>
      <c r="CD733" s="49">
        <v>45071</v>
      </c>
      <c r="CE733" s="50">
        <v>2032.3</v>
      </c>
      <c r="CG733" s="81" cm="1">
        <f t="array" ref="CG733">INDEX($AW$466:$AW$918, ROWS($AW$466:$AW$918) - ROW() + ROW($AW$466))</f>
        <v>45177</v>
      </c>
      <c r="CH733" s="3" cm="1">
        <f t="array" ref="CH733">INDEX($AX$466:$AX$918, ROWS($AX$466:$AX$918) - ROW() + ROW($AX$466))</f>
        <v>45197</v>
      </c>
      <c r="CI733" s="78" cm="1">
        <f t="array" ref="CI733">INDEX($CE$466:$CE$918, ROWS($CE$466:$CE$918) - ROW() + ROW($CE$466))</f>
        <v>2332.1</v>
      </c>
      <c r="CK733">
        <f t="shared" si="197"/>
        <v>1.300957800317087</v>
      </c>
      <c r="CL733">
        <f t="shared" si="186"/>
        <v>5</v>
      </c>
      <c r="CM733" t="str">
        <f t="shared" si="199"/>
        <v/>
      </c>
      <c r="CN733" t="str">
        <f t="shared" si="187"/>
        <v/>
      </c>
      <c r="CO733" t="str">
        <f t="shared" si="192"/>
        <v/>
      </c>
      <c r="CP733">
        <v>1.4970387044605198</v>
      </c>
      <c r="CQ733" t="s">
        <v>4485</v>
      </c>
      <c r="CR733" s="200" t="s">
        <v>4485</v>
      </c>
      <c r="CS733" s="212">
        <v>45049</v>
      </c>
      <c r="CT733" s="49">
        <v>45071</v>
      </c>
      <c r="CU733" s="53">
        <v>429.45</v>
      </c>
      <c r="CW733" s="81" cm="1">
        <f t="array" ref="CW733">INDEX($AW$466:$AW$918, ROWS($AW$466:$AW$918) - ROW() + ROW($AW$466))</f>
        <v>45177</v>
      </c>
      <c r="CX733" s="3" cm="1">
        <f t="array" ref="CX733">INDEX($AX$466:$AX$918, ROWS($AX$466:$AX$918) - ROW() + ROW($AX$466))</f>
        <v>45197</v>
      </c>
      <c r="CY733" s="78" cm="1">
        <f t="array" ref="CY733">INDEX($CU$466:$CU$918, ROWS($CU$466:$CU$918) - ROW() + ROW($CU$466))</f>
        <v>541.04999999999995</v>
      </c>
      <c r="DA733">
        <f t="shared" si="193"/>
        <v>1.5103189493433311</v>
      </c>
      <c r="DB733">
        <f t="shared" si="188"/>
        <v>5</v>
      </c>
      <c r="DC733" t="str">
        <f t="shared" si="200"/>
        <v/>
      </c>
      <c r="DD733" t="str">
        <f t="shared" si="162"/>
        <v/>
      </c>
      <c r="DE733" t="str">
        <f t="shared" si="163"/>
        <v/>
      </c>
      <c r="DF733">
        <v>1.7428167687235046</v>
      </c>
      <c r="DG733" t="s">
        <v>4485</v>
      </c>
      <c r="DH733" s="200" t="s">
        <v>4485</v>
      </c>
      <c r="DI733" s="212">
        <v>45049</v>
      </c>
      <c r="DJ733" s="49">
        <v>45071</v>
      </c>
      <c r="DK733" s="53">
        <v>363.25</v>
      </c>
      <c r="DM733" s="81" cm="1">
        <f t="array" ref="DM733">INDEX($AW$466:$AW$918, ROWS($AW$466:$AW$918) - ROW() + ROW($AW$466))</f>
        <v>45177</v>
      </c>
      <c r="DN733" s="3" cm="1">
        <f t="array" ref="DN733">INDEX($AX$466:$AX$918, ROWS($AX$466:$AX$918) - ROW() + ROW($AX$466))</f>
        <v>45197</v>
      </c>
      <c r="DO733" s="78" cm="1">
        <f t="array" ref="DO733">INDEX($DK$466:$DK$918, ROWS($DK$466:$DK$918) - ROW() + ROW($DK$466))</f>
        <v>362.8</v>
      </c>
      <c r="DQ733">
        <f t="shared" si="194"/>
        <v>2.0821609454136283</v>
      </c>
      <c r="DR733">
        <f t="shared" si="189"/>
        <v>5</v>
      </c>
      <c r="DS733" t="str">
        <f t="shared" si="201"/>
        <v/>
      </c>
      <c r="DT733" t="str">
        <f t="shared" si="195"/>
        <v/>
      </c>
      <c r="DU733" t="str">
        <f t="shared" si="196"/>
        <v/>
      </c>
      <c r="DV733">
        <v>-0.15968772178849844</v>
      </c>
      <c r="DW733" t="s">
        <v>4485</v>
      </c>
      <c r="DX733" s="200" t="s">
        <v>4485</v>
      </c>
    </row>
    <row r="734" spans="1:128" ht="15.75" thickBot="1" x14ac:dyDescent="0.3">
      <c r="A734" s="42">
        <v>45048</v>
      </c>
      <c r="B734" s="35">
        <v>45071</v>
      </c>
      <c r="C734" s="36">
        <v>143.5</v>
      </c>
      <c r="E734" s="81" cm="1">
        <f t="array" ref="E734">INDEX($A$466:$A$918, ROWS($A$466:$A$918) - ROW() + ROW($A$466))</f>
        <v>45180</v>
      </c>
      <c r="F734" s="44" cm="1">
        <f t="array" ref="F734">INDEX($B$466:$B$918, ROWS($B$466:$B$918) - ROW() + ROW($B$466))</f>
        <v>45197</v>
      </c>
      <c r="G734" s="45" cm="1">
        <f t="array" ref="G734">INDEX($C$466:$C$918, ROWS($C$466:$C$918) - ROW() + ROW($C$466))</f>
        <v>136.25</v>
      </c>
      <c r="I734">
        <f t="shared" si="172"/>
        <v>2.2897897897897987</v>
      </c>
      <c r="J734">
        <f t="shared" si="164"/>
        <v>1</v>
      </c>
      <c r="K734" t="str">
        <f t="shared" si="165"/>
        <v/>
      </c>
      <c r="L734" t="str">
        <f t="shared" si="173"/>
        <v/>
      </c>
      <c r="M734" t="str">
        <f t="shared" si="174"/>
        <v/>
      </c>
      <c r="N734">
        <v>2.3010184835910845</v>
      </c>
      <c r="O734" t="s">
        <v>4485</v>
      </c>
      <c r="P734" s="200" t="s">
        <v>4485</v>
      </c>
      <c r="Q734" s="35">
        <v>45048</v>
      </c>
      <c r="R734" s="35">
        <v>45071</v>
      </c>
      <c r="S734" s="37">
        <v>40308.199999999997</v>
      </c>
      <c r="U734" s="81" cm="1">
        <f t="array" ref="U734">INDEX($Q$466:$Q$918, ROWS($Q$466:$Q$918) - ROW() + ROW($Q$466))</f>
        <v>45180</v>
      </c>
      <c r="V734" s="3" cm="1">
        <f t="array" ref="V734">INDEX($R$466:$R$918, ROWS($R$466:$R$918) - ROW() + ROW($R$466))</f>
        <v>45197</v>
      </c>
      <c r="W734" s="78" cm="1">
        <f t="array" ref="W734">INDEX($S$466:$S$918, ROWS($S$466:$S$918) - ROW() + ROW($S$466))</f>
        <v>41863.050000000003</v>
      </c>
      <c r="Y734">
        <f t="shared" si="175"/>
        <v>-0.38346952470241952</v>
      </c>
      <c r="Z734">
        <f t="shared" si="166"/>
        <v>1</v>
      </c>
      <c r="AA734" t="str">
        <f t="shared" si="167"/>
        <v/>
      </c>
      <c r="AB734" t="str">
        <f t="shared" si="176"/>
        <v/>
      </c>
      <c r="AC734" t="str">
        <f t="shared" si="177"/>
        <v/>
      </c>
      <c r="AD734">
        <v>-0.39526494337999213</v>
      </c>
      <c r="AE734" t="s">
        <v>4485</v>
      </c>
      <c r="AF734" s="200" t="s">
        <v>4485</v>
      </c>
      <c r="AG734" s="35">
        <v>45048</v>
      </c>
      <c r="AH734" s="35">
        <v>45071</v>
      </c>
      <c r="AI734" s="36">
        <v>176.8</v>
      </c>
      <c r="AK734" s="81" cm="1">
        <f t="array" ref="AK734">INDEX($AG$466:$AG$918, ROWS($AG$466:$AG$918) - ROW() + ROW($AG$466))</f>
        <v>45180</v>
      </c>
      <c r="AL734" s="3" cm="1">
        <f t="array" ref="AL734">INDEX($AH$466:$AH$918, ROWS($AH$466:$AH$918) - ROW() + ROW($AH$466))</f>
        <v>45197</v>
      </c>
      <c r="AM734" s="78" cm="1">
        <f t="array" ref="AM734">INDEX($AI$466:$AI$918, ROWS($AI$466:$AI$918) - ROW() + ROW($AI$466))</f>
        <v>244</v>
      </c>
      <c r="AO734">
        <f t="shared" si="178"/>
        <v>1.2028204064703467</v>
      </c>
      <c r="AP734">
        <f t="shared" si="168"/>
        <v>1</v>
      </c>
      <c r="AQ734" t="str">
        <f t="shared" si="169"/>
        <v/>
      </c>
      <c r="AR734" t="str">
        <f t="shared" si="179"/>
        <v/>
      </c>
      <c r="AS734" t="str">
        <f t="shared" si="180"/>
        <v/>
      </c>
      <c r="AT734">
        <v>3.863409770687936</v>
      </c>
      <c r="AU734" t="s">
        <v>4485</v>
      </c>
      <c r="AV734" s="200" t="s">
        <v>4485</v>
      </c>
      <c r="AW734" s="35">
        <v>45048</v>
      </c>
      <c r="AX734" s="35">
        <v>45071</v>
      </c>
      <c r="AY734" s="36">
        <v>104.9</v>
      </c>
      <c r="BA734" s="81" cm="1">
        <f t="array" ref="BA734">INDEX($AW$466:$AW$918, ROWS($AW$466:$AW$918) - ROW() + ROW($AW$466))</f>
        <v>45180</v>
      </c>
      <c r="BB734" s="3" cm="1">
        <f t="array" ref="BB734">INDEX($AX$466:$AX$918, ROWS($AX$466:$AX$918) - ROW() + ROW($AX$466))</f>
        <v>45197</v>
      </c>
      <c r="BC734" s="78" cm="1">
        <f t="array" ref="BC734">INDEX($AY$466:$AY$918, ROWS($AY$466:$AY$918) - ROW() + ROW($AY$466))</f>
        <v>144.9</v>
      </c>
      <c r="BE734">
        <f t="shared" si="181"/>
        <v>0.80000000000000404</v>
      </c>
      <c r="BF734">
        <f t="shared" si="170"/>
        <v>1</v>
      </c>
      <c r="BG734" t="str">
        <f t="shared" si="171"/>
        <v/>
      </c>
      <c r="BH734" t="str">
        <f t="shared" si="182"/>
        <v/>
      </c>
      <c r="BI734" t="str">
        <f t="shared" si="183"/>
        <v/>
      </c>
      <c r="BJ734">
        <v>4.4346515133944058</v>
      </c>
      <c r="BK734" t="s">
        <v>4485</v>
      </c>
      <c r="BL734" s="200" t="s">
        <v>4485</v>
      </c>
      <c r="BM734" s="212">
        <v>45048</v>
      </c>
      <c r="BN734" s="49">
        <v>45071</v>
      </c>
      <c r="BO734" s="50">
        <v>1157.05</v>
      </c>
      <c r="BQ734" s="81" cm="1">
        <f t="array" ref="BQ734">INDEX($AW$466:$AW$918, ROWS($AW$466:$AW$918) - ROW() + ROW($AW$466))</f>
        <v>45180</v>
      </c>
      <c r="BR734" s="3" cm="1">
        <f t="array" ref="BR734">INDEX($AX$466:$AX$918, ROWS($AX$466:$AX$918) - ROW() + ROW($AX$466))</f>
        <v>45197</v>
      </c>
      <c r="BS734" s="78" cm="1">
        <f t="array" ref="BS734">INDEX($BO$466:$BO$918, ROWS($BO$466:$BO$918) - ROW() + ROW($BO$466))</f>
        <v>1351.5</v>
      </c>
      <c r="BU734">
        <f t="shared" si="190"/>
        <v>0.56551826772824676</v>
      </c>
      <c r="BV734">
        <f t="shared" si="184"/>
        <v>1</v>
      </c>
      <c r="BW734" t="str">
        <f t="shared" si="198"/>
        <v/>
      </c>
      <c r="BX734" t="str">
        <f t="shared" si="185"/>
        <v/>
      </c>
      <c r="BY734" t="str">
        <f t="shared" si="191"/>
        <v/>
      </c>
      <c r="BZ734">
        <v>-0.38160775727243723</v>
      </c>
      <c r="CA734" t="s">
        <v>4485</v>
      </c>
      <c r="CB734" s="200" t="s">
        <v>4485</v>
      </c>
      <c r="CC734" s="212">
        <v>45049</v>
      </c>
      <c r="CD734" s="49">
        <v>45071</v>
      </c>
      <c r="CE734" s="50">
        <v>2014.85</v>
      </c>
      <c r="CG734" s="81" cm="1">
        <f t="array" ref="CG734">INDEX($AW$466:$AW$918, ROWS($AW$466:$AW$918) - ROW() + ROW($AW$466))</f>
        <v>45180</v>
      </c>
      <c r="CH734" s="3" cm="1">
        <f t="array" ref="CH734">INDEX($AX$466:$AX$918, ROWS($AX$466:$AX$918) - ROW() + ROW($AX$466))</f>
        <v>45197</v>
      </c>
      <c r="CI734" s="78" cm="1">
        <f t="array" ref="CI734">INDEX($CE$466:$CE$918, ROWS($CE$466:$CE$918) - ROW() + ROW($CE$466))</f>
        <v>2384.3000000000002</v>
      </c>
      <c r="CK734">
        <f t="shared" si="197"/>
        <v>2.2383259722996556</v>
      </c>
      <c r="CL734">
        <f t="shared" si="186"/>
        <v>1</v>
      </c>
      <c r="CM734" t="str">
        <f t="shared" si="199"/>
        <v/>
      </c>
      <c r="CN734" t="str">
        <f t="shared" si="187"/>
        <v/>
      </c>
      <c r="CO734" t="str">
        <f t="shared" si="192"/>
        <v/>
      </c>
      <c r="CP734">
        <v>2.172602385771512</v>
      </c>
      <c r="CQ734" t="s">
        <v>4485</v>
      </c>
      <c r="CR734" s="200" t="s">
        <v>4485</v>
      </c>
      <c r="CS734" s="212">
        <v>45048</v>
      </c>
      <c r="CT734" s="49">
        <v>45071</v>
      </c>
      <c r="CU734" s="53">
        <v>426.35</v>
      </c>
      <c r="CW734" s="81" cm="1">
        <f t="array" ref="CW734">INDEX($AW$466:$AW$918, ROWS($AW$466:$AW$918) - ROW() + ROW($AW$466))</f>
        <v>45180</v>
      </c>
      <c r="CX734" s="3" cm="1">
        <f t="array" ref="CX734">INDEX($AX$466:$AX$918, ROWS($AX$466:$AX$918) - ROW() + ROW($AX$466))</f>
        <v>45197</v>
      </c>
      <c r="CY734" s="78" cm="1">
        <f t="array" ref="CY734">INDEX($CU$466:$CU$918, ROWS($CU$466:$CU$918) - ROW() + ROW($CU$466))</f>
        <v>541.75</v>
      </c>
      <c r="DA734">
        <f t="shared" si="193"/>
        <v>0.12937806117734879</v>
      </c>
      <c r="DB734">
        <f t="shared" si="188"/>
        <v>1</v>
      </c>
      <c r="DC734" t="str">
        <f t="shared" si="200"/>
        <v/>
      </c>
      <c r="DD734" t="str">
        <f t="shared" si="162"/>
        <v/>
      </c>
      <c r="DE734" t="str">
        <f t="shared" si="163"/>
        <v/>
      </c>
      <c r="DF734">
        <v>0.1574074074074116</v>
      </c>
      <c r="DG734" t="s">
        <v>4485</v>
      </c>
      <c r="DH734" s="200" t="s">
        <v>4485</v>
      </c>
      <c r="DI734" s="212">
        <v>45048</v>
      </c>
      <c r="DJ734" s="49">
        <v>45071</v>
      </c>
      <c r="DK734" s="53">
        <v>363</v>
      </c>
      <c r="DM734" s="81" cm="1">
        <f t="array" ref="DM734">INDEX($AW$466:$AW$918, ROWS($AW$466:$AW$918) - ROW() + ROW($AW$466))</f>
        <v>45180</v>
      </c>
      <c r="DN734" s="3" cm="1">
        <f t="array" ref="DN734">INDEX($AX$466:$AX$918, ROWS($AX$466:$AX$918) - ROW() + ROW($AX$466))</f>
        <v>45197</v>
      </c>
      <c r="DO734" s="78" cm="1">
        <f t="array" ref="DO734">INDEX($DK$466:$DK$918, ROWS($DK$466:$DK$918) - ROW() + ROW($DK$466))</f>
        <v>365.1</v>
      </c>
      <c r="DQ734">
        <f t="shared" si="194"/>
        <v>0.63395810363837135</v>
      </c>
      <c r="DR734">
        <f t="shared" si="189"/>
        <v>1</v>
      </c>
      <c r="DS734" t="str">
        <f t="shared" si="201"/>
        <v/>
      </c>
      <c r="DT734" t="str">
        <f t="shared" si="195"/>
        <v/>
      </c>
      <c r="DU734" t="str">
        <f t="shared" si="196"/>
        <v/>
      </c>
      <c r="DV734">
        <v>0</v>
      </c>
      <c r="DW734" t="s">
        <v>4485</v>
      </c>
      <c r="DX734" s="200" t="s">
        <v>4485</v>
      </c>
    </row>
    <row r="735" spans="1:128" ht="15.75" thickBot="1" x14ac:dyDescent="0.3">
      <c r="A735" s="38">
        <v>45043</v>
      </c>
      <c r="B735" s="39">
        <v>45043</v>
      </c>
      <c r="C735" s="40">
        <v>139.44999999999999</v>
      </c>
      <c r="E735" s="81" cm="1">
        <f t="array" ref="E735">INDEX($A$466:$A$918, ROWS($A$466:$A$918) - ROW() + ROW($A$466))</f>
        <v>45181</v>
      </c>
      <c r="F735" s="44" cm="1">
        <f t="array" ref="F735">INDEX($B$466:$B$918, ROWS($B$466:$B$918) - ROW() + ROW($B$466))</f>
        <v>45197</v>
      </c>
      <c r="G735" s="45" cm="1">
        <f t="array" ref="G735">INDEX($C$466:$C$918, ROWS($C$466:$C$918) - ROW() + ROW($C$466))</f>
        <v>130.4</v>
      </c>
      <c r="I735">
        <f t="shared" si="172"/>
        <v>-4.2935779816513717</v>
      </c>
      <c r="J735">
        <f t="shared" si="164"/>
        <v>2</v>
      </c>
      <c r="K735" t="str">
        <f t="shared" si="165"/>
        <v/>
      </c>
      <c r="L735" t="str">
        <f t="shared" si="173"/>
        <v/>
      </c>
      <c r="M735" t="str">
        <f t="shared" si="174"/>
        <v/>
      </c>
      <c r="N735">
        <v>-3.9454277286135655</v>
      </c>
      <c r="O735" t="s">
        <v>4485</v>
      </c>
      <c r="P735" s="200" t="s">
        <v>4485</v>
      </c>
      <c r="Q735" s="39">
        <v>45043</v>
      </c>
      <c r="R735" s="39">
        <v>45043</v>
      </c>
      <c r="S735" s="41">
        <v>40795.4</v>
      </c>
      <c r="U735" s="81" cm="1">
        <f t="array" ref="U735">INDEX($Q$466:$Q$918, ROWS($Q$466:$Q$918) - ROW() + ROW($Q$466))</f>
        <v>45181</v>
      </c>
      <c r="V735" s="3" cm="1">
        <f t="array" ref="V735">INDEX($R$466:$R$918, ROWS($R$466:$R$918) - ROW() + ROW($R$466))</f>
        <v>45197</v>
      </c>
      <c r="W735" s="78" cm="1">
        <f t="array" ref="W735">INDEX($S$466:$S$918, ROWS($S$466:$S$918) - ROW() + ROW($S$466))</f>
        <v>40952.550000000003</v>
      </c>
      <c r="Y735">
        <f t="shared" si="175"/>
        <v>-2.1749490302307164</v>
      </c>
      <c r="Z735">
        <f t="shared" si="166"/>
        <v>2</v>
      </c>
      <c r="AA735" t="str">
        <f t="shared" si="167"/>
        <v/>
      </c>
      <c r="AB735" t="str">
        <f t="shared" si="176"/>
        <v/>
      </c>
      <c r="AC735" t="str">
        <f t="shared" si="177"/>
        <v/>
      </c>
      <c r="AD735">
        <v>-2.0275804670139048</v>
      </c>
      <c r="AE735" t="s">
        <v>4485</v>
      </c>
      <c r="AF735" s="200" t="s">
        <v>4485</v>
      </c>
      <c r="AG735" s="39">
        <v>45043</v>
      </c>
      <c r="AH735" s="39">
        <v>45043</v>
      </c>
      <c r="AI735" s="40">
        <v>170.9</v>
      </c>
      <c r="AK735" s="81" cm="1">
        <f t="array" ref="AK735">INDEX($AG$466:$AG$918, ROWS($AG$466:$AG$918) - ROW() + ROW($AG$466))</f>
        <v>45181</v>
      </c>
      <c r="AL735" s="3" cm="1">
        <f t="array" ref="AL735">INDEX($AH$466:$AH$918, ROWS($AH$466:$AH$918) - ROW() + ROW($AH$466))</f>
        <v>45197</v>
      </c>
      <c r="AM735" s="78" cm="1">
        <f t="array" ref="AM735">INDEX($AI$466:$AI$918, ROWS($AI$466:$AI$918) - ROW() + ROW($AI$466))</f>
        <v>235.35</v>
      </c>
      <c r="AO735">
        <f t="shared" si="178"/>
        <v>-3.5450819672131173</v>
      </c>
      <c r="AP735">
        <f t="shared" si="168"/>
        <v>2</v>
      </c>
      <c r="AQ735" t="str">
        <f t="shared" si="169"/>
        <v/>
      </c>
      <c r="AR735" t="str">
        <f t="shared" si="179"/>
        <v/>
      </c>
      <c r="AS735" t="str">
        <f t="shared" si="180"/>
        <v/>
      </c>
      <c r="AT735">
        <v>-7.3914086873050193</v>
      </c>
      <c r="AU735" t="s">
        <v>4485</v>
      </c>
      <c r="AV735" s="200" t="s">
        <v>4485</v>
      </c>
      <c r="AW735" s="39">
        <v>45043</v>
      </c>
      <c r="AX735" s="39">
        <v>45043</v>
      </c>
      <c r="AY735" s="40">
        <v>101.25</v>
      </c>
      <c r="BA735" s="81" cm="1">
        <f t="array" ref="BA735">INDEX($AW$466:$AW$918, ROWS($AW$466:$AW$918) - ROW() + ROW($AW$466))</f>
        <v>45181</v>
      </c>
      <c r="BB735" s="3" cm="1">
        <f t="array" ref="BB735">INDEX($AX$466:$AX$918, ROWS($AX$466:$AX$918) - ROW() + ROW($AX$466))</f>
        <v>45197</v>
      </c>
      <c r="BC735" s="78" cm="1">
        <f t="array" ref="BC735">INDEX($AY$466:$AY$918, ROWS($AY$466:$AY$918) - ROW() + ROW($AY$466))</f>
        <v>134.55000000000001</v>
      </c>
      <c r="BE735">
        <f t="shared" si="181"/>
        <v>-7.1428571428571379</v>
      </c>
      <c r="BF735">
        <f t="shared" si="170"/>
        <v>2</v>
      </c>
      <c r="BG735" t="str">
        <f t="shared" si="171"/>
        <v/>
      </c>
      <c r="BH735" t="str">
        <f t="shared" si="182"/>
        <v/>
      </c>
      <c r="BI735" t="str">
        <f t="shared" si="183"/>
        <v/>
      </c>
      <c r="BJ735">
        <v>-4.8482021897972372</v>
      </c>
      <c r="BK735" t="s">
        <v>4485</v>
      </c>
      <c r="BL735" s="200" t="s">
        <v>4485</v>
      </c>
      <c r="BM735" s="212">
        <v>45043</v>
      </c>
      <c r="BN735" s="49">
        <v>45043</v>
      </c>
      <c r="BO735" s="50">
        <v>1140.1500000000001</v>
      </c>
      <c r="BQ735" s="81" cm="1">
        <f t="array" ref="BQ735">INDEX($AW$466:$AW$918, ROWS($AW$466:$AW$918) - ROW() + ROW($AW$466))</f>
        <v>45181</v>
      </c>
      <c r="BR735" s="3" cm="1">
        <f t="array" ref="BR735">INDEX($AX$466:$AX$918, ROWS($AX$466:$AX$918) - ROW() + ROW($AX$466))</f>
        <v>45197</v>
      </c>
      <c r="BS735" s="78" cm="1">
        <f t="array" ref="BS735">INDEX($BO$466:$BO$918, ROWS($BO$466:$BO$918) - ROW() + ROW($BO$466))</f>
        <v>1349.6</v>
      </c>
      <c r="BU735">
        <f t="shared" si="190"/>
        <v>-0.14058453570107962</v>
      </c>
      <c r="BV735">
        <f t="shared" si="184"/>
        <v>2</v>
      </c>
      <c r="BW735" t="str">
        <f t="shared" si="198"/>
        <v/>
      </c>
      <c r="BX735" t="str">
        <f t="shared" si="185"/>
        <v/>
      </c>
      <c r="BY735" t="str">
        <f t="shared" si="191"/>
        <v/>
      </c>
      <c r="BZ735">
        <v>-0.97965335342879523</v>
      </c>
      <c r="CA735" t="s">
        <v>4485</v>
      </c>
      <c r="CB735" s="200" t="s">
        <v>4485</v>
      </c>
      <c r="CC735" s="212">
        <v>45048</v>
      </c>
      <c r="CD735" s="49">
        <v>45071</v>
      </c>
      <c r="CE735" s="50">
        <v>2007.65</v>
      </c>
      <c r="CG735" s="81" cm="1">
        <f t="array" ref="CG735">INDEX($AW$466:$AW$918, ROWS($AW$466:$AW$918) - ROW() + ROW($AW$466))</f>
        <v>45181</v>
      </c>
      <c r="CH735" s="3" cm="1">
        <f t="array" ref="CH735">INDEX($AX$466:$AX$918, ROWS($AX$466:$AX$918) - ROW() + ROW($AX$466))</f>
        <v>45197</v>
      </c>
      <c r="CI735" s="78" cm="1">
        <f t="array" ref="CI735">INDEX($CE$466:$CE$918, ROWS($CE$466:$CE$918) - ROW() + ROW($CE$466))</f>
        <v>2340.75</v>
      </c>
      <c r="CK735">
        <f t="shared" si="197"/>
        <v>-1.8265318961540149</v>
      </c>
      <c r="CL735">
        <f t="shared" si="186"/>
        <v>2</v>
      </c>
      <c r="CM735" t="str">
        <f t="shared" si="199"/>
        <v/>
      </c>
      <c r="CN735" t="str">
        <f t="shared" si="187"/>
        <v/>
      </c>
      <c r="CO735" t="str">
        <f t="shared" si="192"/>
        <v/>
      </c>
      <c r="CP735">
        <v>-1.637478662198915</v>
      </c>
      <c r="CQ735" t="s">
        <v>4485</v>
      </c>
      <c r="CR735" s="200" t="s">
        <v>4485</v>
      </c>
      <c r="CS735" s="212">
        <v>45043</v>
      </c>
      <c r="CT735" s="49">
        <v>45043</v>
      </c>
      <c r="CU735" s="53">
        <v>421.6</v>
      </c>
      <c r="CW735" s="81" cm="1">
        <f t="array" ref="CW735">INDEX($AW$466:$AW$918, ROWS($AW$466:$AW$918) - ROW() + ROW($AW$466))</f>
        <v>45181</v>
      </c>
      <c r="CX735" s="3" cm="1">
        <f t="array" ref="CX735">INDEX($AX$466:$AX$918, ROWS($AX$466:$AX$918) - ROW() + ROW($AX$466))</f>
        <v>45197</v>
      </c>
      <c r="CY735" s="78" cm="1">
        <f t="array" ref="CY735">INDEX($CU$466:$CU$918, ROWS($CU$466:$CU$918) - ROW() + ROW($CU$466))</f>
        <v>525.1</v>
      </c>
      <c r="DA735">
        <f t="shared" si="193"/>
        <v>-3.0733733271804295</v>
      </c>
      <c r="DB735">
        <f t="shared" si="188"/>
        <v>2</v>
      </c>
      <c r="DC735" t="str">
        <f t="shared" si="200"/>
        <v/>
      </c>
      <c r="DD735" t="str">
        <f t="shared" si="162"/>
        <v/>
      </c>
      <c r="DE735" t="str">
        <f t="shared" si="163"/>
        <v/>
      </c>
      <c r="DF735">
        <v>-3.0230193214384804</v>
      </c>
      <c r="DG735" t="s">
        <v>4485</v>
      </c>
      <c r="DH735" s="200" t="s">
        <v>4485</v>
      </c>
      <c r="DI735" s="212">
        <v>45043</v>
      </c>
      <c r="DJ735" s="49">
        <v>45043</v>
      </c>
      <c r="DK735" s="53">
        <v>354.9</v>
      </c>
      <c r="DM735" s="81" cm="1">
        <f t="array" ref="DM735">INDEX($AW$466:$AW$918, ROWS($AW$466:$AW$918) - ROW() + ROW($AW$466))</f>
        <v>45181</v>
      </c>
      <c r="DN735" s="3" cm="1">
        <f t="array" ref="DN735">INDEX($AX$466:$AX$918, ROWS($AX$466:$AX$918) - ROW() + ROW($AX$466))</f>
        <v>45197</v>
      </c>
      <c r="DO735" s="78" cm="1">
        <f t="array" ref="DO735">INDEX($DK$466:$DK$918, ROWS($DK$466:$DK$918) - ROW() + ROW($DK$466))</f>
        <v>349.45</v>
      </c>
      <c r="DQ735">
        <f t="shared" si="194"/>
        <v>-4.2864968501780423</v>
      </c>
      <c r="DR735">
        <f t="shared" si="189"/>
        <v>2</v>
      </c>
      <c r="DS735" t="str">
        <f t="shared" si="201"/>
        <v/>
      </c>
      <c r="DT735" t="str">
        <f t="shared" si="195"/>
        <v/>
      </c>
      <c r="DU735" t="str">
        <f t="shared" si="196"/>
        <v/>
      </c>
      <c r="DV735">
        <v>-3.1633197085480838</v>
      </c>
      <c r="DW735" t="s">
        <v>4485</v>
      </c>
      <c r="DX735" s="200" t="s">
        <v>4485</v>
      </c>
    </row>
    <row r="736" spans="1:128" ht="15.75" thickBot="1" x14ac:dyDescent="0.3">
      <c r="A736" s="42">
        <v>45042</v>
      </c>
      <c r="B736" s="35">
        <v>45043</v>
      </c>
      <c r="C736" s="36">
        <v>133</v>
      </c>
      <c r="E736" s="81" cm="1">
        <f t="array" ref="E736">INDEX($A$466:$A$918, ROWS($A$466:$A$918) - ROW() + ROW($A$466))</f>
        <v>45182</v>
      </c>
      <c r="F736" s="44" cm="1">
        <f t="array" ref="F736">INDEX($B$466:$B$918, ROWS($B$466:$B$918) - ROW() + ROW($B$466))</f>
        <v>45197</v>
      </c>
      <c r="G736" s="45" cm="1">
        <f t="array" ref="G736">INDEX($C$466:$C$918, ROWS($C$466:$C$918) - ROW() + ROW($C$466))</f>
        <v>132.94999999999999</v>
      </c>
      <c r="I736">
        <f t="shared" si="172"/>
        <v>1.9555214723926251</v>
      </c>
      <c r="J736">
        <f t="shared" si="164"/>
        <v>3</v>
      </c>
      <c r="K736" t="str">
        <f t="shared" si="165"/>
        <v/>
      </c>
      <c r="L736" t="str">
        <f t="shared" si="173"/>
        <v/>
      </c>
      <c r="M736" t="str">
        <f t="shared" si="174"/>
        <v/>
      </c>
      <c r="N736">
        <v>1.6890595009596843</v>
      </c>
      <c r="O736" t="s">
        <v>4485</v>
      </c>
      <c r="P736" s="200" t="s">
        <v>4485</v>
      </c>
      <c r="Q736" s="35">
        <v>45042</v>
      </c>
      <c r="R736" s="35">
        <v>45043</v>
      </c>
      <c r="S736" s="37">
        <v>41051.550000000003</v>
      </c>
      <c r="U736" s="81" cm="1">
        <f t="array" ref="U736">INDEX($Q$466:$Q$918, ROWS($Q$466:$Q$918) - ROW() + ROW($Q$466))</f>
        <v>45182</v>
      </c>
      <c r="V736" s="3" cm="1">
        <f t="array" ref="V736">INDEX($R$466:$R$918, ROWS($R$466:$R$918) - ROW() + ROW($R$466))</f>
        <v>45197</v>
      </c>
      <c r="W736" s="78" cm="1">
        <f t="array" ref="W736">INDEX($S$466:$S$918, ROWS($S$466:$S$918) - ROW() + ROW($S$466))</f>
        <v>40387.050000000003</v>
      </c>
      <c r="Y736">
        <f t="shared" si="175"/>
        <v>-1.3808663929352383</v>
      </c>
      <c r="Z736">
        <f t="shared" si="166"/>
        <v>3</v>
      </c>
      <c r="AA736" t="str">
        <f t="shared" si="167"/>
        <v/>
      </c>
      <c r="AB736" t="str">
        <f t="shared" si="176"/>
        <v/>
      </c>
      <c r="AC736" t="str">
        <f t="shared" si="177"/>
        <v/>
      </c>
      <c r="AD736">
        <v>-1.5446591198417448</v>
      </c>
      <c r="AE736" t="s">
        <v>4485</v>
      </c>
      <c r="AF736" s="200" t="s">
        <v>4485</v>
      </c>
      <c r="AG736" s="35">
        <v>45042</v>
      </c>
      <c r="AH736" s="35">
        <v>45043</v>
      </c>
      <c r="AI736" s="36">
        <v>169.95</v>
      </c>
      <c r="AK736" s="81" cm="1">
        <f t="array" ref="AK736">INDEX($AG$466:$AG$918, ROWS($AG$466:$AG$918) - ROW() + ROW($AG$466))</f>
        <v>45182</v>
      </c>
      <c r="AL736" s="3" cm="1">
        <f t="array" ref="AL736">INDEX($AH$466:$AH$918, ROWS($AH$466:$AH$918) - ROW() + ROW($AH$466))</f>
        <v>45197</v>
      </c>
      <c r="AM736" s="78" cm="1">
        <f t="array" ref="AM736">INDEX($AI$466:$AI$918, ROWS($AI$466:$AI$918) - ROW() + ROW($AI$466))</f>
        <v>238.1</v>
      </c>
      <c r="AO736">
        <f t="shared" si="178"/>
        <v>1.1684724877841512</v>
      </c>
      <c r="AP736">
        <f t="shared" si="168"/>
        <v>3</v>
      </c>
      <c r="AQ736" t="str">
        <f t="shared" si="169"/>
        <v/>
      </c>
      <c r="AR736" t="str">
        <f t="shared" si="179"/>
        <v/>
      </c>
      <c r="AS736" t="str">
        <f t="shared" si="180"/>
        <v/>
      </c>
      <c r="AT736">
        <v>2.4358642135268291</v>
      </c>
      <c r="AU736" t="s">
        <v>4485</v>
      </c>
      <c r="AV736" s="200" t="s">
        <v>4485</v>
      </c>
      <c r="AW736" s="35">
        <v>45042</v>
      </c>
      <c r="AX736" s="35">
        <v>45043</v>
      </c>
      <c r="AY736" s="36">
        <v>101.5</v>
      </c>
      <c r="BA736" s="81" cm="1">
        <f t="array" ref="BA736">INDEX($AW$466:$AW$918, ROWS($AW$466:$AW$918) - ROW() + ROW($AW$466))</f>
        <v>45182</v>
      </c>
      <c r="BB736" s="3" cm="1">
        <f t="array" ref="BB736">INDEX($AX$466:$AX$918, ROWS($AX$466:$AX$918) - ROW() + ROW($AX$466))</f>
        <v>45197</v>
      </c>
      <c r="BC736" s="78" cm="1">
        <f t="array" ref="BC736">INDEX($AY$466:$AY$918, ROWS($AY$466:$AY$918) - ROW() + ROW($AY$466))</f>
        <v>135.94999999999999</v>
      </c>
      <c r="BE736">
        <f t="shared" si="181"/>
        <v>1.0405053883314583</v>
      </c>
      <c r="BF736">
        <f t="shared" si="170"/>
        <v>3</v>
      </c>
      <c r="BG736" t="str">
        <f t="shared" si="171"/>
        <v/>
      </c>
      <c r="BH736" t="str">
        <f t="shared" si="182"/>
        <v/>
      </c>
      <c r="BI736" t="str">
        <f t="shared" si="183"/>
        <v/>
      </c>
      <c r="BJ736">
        <v>-4.483708337223403</v>
      </c>
      <c r="BK736" t="s">
        <v>4485</v>
      </c>
      <c r="BL736" s="200" t="s">
        <v>4485</v>
      </c>
      <c r="BM736" s="212">
        <v>45042</v>
      </c>
      <c r="BN736" s="49">
        <v>45043</v>
      </c>
      <c r="BO736" s="50">
        <v>1119.7</v>
      </c>
      <c r="BQ736" s="81" cm="1">
        <f t="array" ref="BQ736">INDEX($AW$466:$AW$918, ROWS($AW$466:$AW$918) - ROW() + ROW($AW$466))</f>
        <v>45182</v>
      </c>
      <c r="BR736" s="3" cm="1">
        <f t="array" ref="BR736">INDEX($AX$466:$AX$918, ROWS($AX$466:$AX$918) - ROW() + ROW($AX$466))</f>
        <v>45197</v>
      </c>
      <c r="BS736" s="78" cm="1">
        <f t="array" ref="BS736">INDEX($BO$466:$BO$918, ROWS($BO$466:$BO$918) - ROW() + ROW($BO$466))</f>
        <v>1346.7</v>
      </c>
      <c r="BU736">
        <f t="shared" si="190"/>
        <v>-0.2148784825133272</v>
      </c>
      <c r="BV736">
        <f t="shared" si="184"/>
        <v>3</v>
      </c>
      <c r="BW736" t="str">
        <f t="shared" si="198"/>
        <v/>
      </c>
      <c r="BX736" t="str">
        <f t="shared" si="185"/>
        <v/>
      </c>
      <c r="BY736" t="str">
        <f t="shared" si="191"/>
        <v/>
      </c>
      <c r="BZ736">
        <v>-3.8559107052257708</v>
      </c>
      <c r="CA736" t="s">
        <v>4485</v>
      </c>
      <c r="CB736" s="200" t="s">
        <v>4485</v>
      </c>
      <c r="CC736" s="212">
        <v>45043</v>
      </c>
      <c r="CD736" s="49">
        <v>45043</v>
      </c>
      <c r="CE736" s="50">
        <v>1967.9</v>
      </c>
      <c r="CG736" s="81" cm="1">
        <f t="array" ref="CG736">INDEX($AW$466:$AW$918, ROWS($AW$466:$AW$918) - ROW() + ROW($AW$466))</f>
        <v>45182</v>
      </c>
      <c r="CH736" s="3" cm="1">
        <f t="array" ref="CH736">INDEX($AX$466:$AX$918, ROWS($AX$466:$AX$918) - ROW() + ROW($AX$466))</f>
        <v>45197</v>
      </c>
      <c r="CI736" s="78" cm="1">
        <f t="array" ref="CI736">INDEX($CE$466:$CE$918, ROWS($CE$466:$CE$918) - ROW() + ROW($CE$466))</f>
        <v>2363.8000000000002</v>
      </c>
      <c r="CK736">
        <f t="shared" si="197"/>
        <v>0.98472711737691687</v>
      </c>
      <c r="CL736">
        <f t="shared" si="186"/>
        <v>3</v>
      </c>
      <c r="CM736" t="str">
        <f t="shared" si="199"/>
        <v/>
      </c>
      <c r="CN736" t="str">
        <f t="shared" si="187"/>
        <v/>
      </c>
      <c r="CO736" t="str">
        <f t="shared" si="192"/>
        <v/>
      </c>
      <c r="CP736">
        <v>0.98770193255346383</v>
      </c>
      <c r="CQ736" t="s">
        <v>4485</v>
      </c>
      <c r="CR736" s="200" t="s">
        <v>4485</v>
      </c>
      <c r="CS736" s="212">
        <v>45042</v>
      </c>
      <c r="CT736" s="49">
        <v>45043</v>
      </c>
      <c r="CU736" s="53">
        <v>416.4</v>
      </c>
      <c r="CW736" s="81" cm="1">
        <f t="array" ref="CW736">INDEX($AW$466:$AW$918, ROWS($AW$466:$AW$918) - ROW() + ROW($AW$466))</f>
        <v>45182</v>
      </c>
      <c r="CX736" s="3" cm="1">
        <f t="array" ref="CX736">INDEX($AX$466:$AX$918, ROWS($AX$466:$AX$918) - ROW() + ROW($AX$466))</f>
        <v>45197</v>
      </c>
      <c r="CY736" s="78" cm="1">
        <f t="array" ref="CY736">INDEX($CU$466:$CU$918, ROWS($CU$466:$CU$918) - ROW() + ROW($CU$466))</f>
        <v>529.5</v>
      </c>
      <c r="DA736">
        <f t="shared" si="193"/>
        <v>0.83793563130831783</v>
      </c>
      <c r="DB736">
        <f t="shared" si="188"/>
        <v>3</v>
      </c>
      <c r="DC736" t="str">
        <f t="shared" si="200"/>
        <v/>
      </c>
      <c r="DD736" t="str">
        <f t="shared" si="162"/>
        <v/>
      </c>
      <c r="DE736" t="str">
        <f t="shared" si="163"/>
        <v/>
      </c>
      <c r="DF736">
        <v>0.85795996186844614</v>
      </c>
      <c r="DG736" t="s">
        <v>4485</v>
      </c>
      <c r="DH736" s="200" t="s">
        <v>4485</v>
      </c>
      <c r="DI736" s="212">
        <v>45042</v>
      </c>
      <c r="DJ736" s="49">
        <v>45043</v>
      </c>
      <c r="DK736" s="53">
        <v>348.5</v>
      </c>
      <c r="DM736" s="81" cm="1">
        <f t="array" ref="DM736">INDEX($AW$466:$AW$918, ROWS($AW$466:$AW$918) - ROW() + ROW($AW$466))</f>
        <v>45182</v>
      </c>
      <c r="DN736" s="3" cm="1">
        <f t="array" ref="DN736">INDEX($AX$466:$AX$918, ROWS($AX$466:$AX$918) - ROW() + ROW($AX$466))</f>
        <v>45197</v>
      </c>
      <c r="DO736" s="78" cm="1">
        <f t="array" ref="DO736">INDEX($DK$466:$DK$918, ROWS($DK$466:$DK$918) - ROW() + ROW($DK$466))</f>
        <v>355.95</v>
      </c>
      <c r="DQ736">
        <f t="shared" si="194"/>
        <v>1.8600658177135501</v>
      </c>
      <c r="DR736">
        <f t="shared" si="189"/>
        <v>3</v>
      </c>
      <c r="DS736" t="str">
        <f t="shared" si="201"/>
        <v/>
      </c>
      <c r="DT736" t="str">
        <f t="shared" si="195"/>
        <v/>
      </c>
      <c r="DU736" t="str">
        <f t="shared" si="196"/>
        <v/>
      </c>
      <c r="DV736">
        <v>0.49550376215820252</v>
      </c>
      <c r="DW736" t="s">
        <v>4485</v>
      </c>
      <c r="DX736" s="200" t="s">
        <v>4485</v>
      </c>
    </row>
    <row r="737" spans="1:128" ht="15.75" thickBot="1" x14ac:dyDescent="0.3">
      <c r="A737" s="42">
        <v>45041</v>
      </c>
      <c r="B737" s="35">
        <v>45043</v>
      </c>
      <c r="C737" s="36">
        <v>133.35</v>
      </c>
      <c r="E737" s="81" cm="1">
        <f t="array" ref="E737">INDEX($A$466:$A$918, ROWS($A$466:$A$918) - ROW() + ROW($A$466))</f>
        <v>45183</v>
      </c>
      <c r="F737" s="44" cm="1">
        <f t="array" ref="F737">INDEX($B$466:$B$918, ROWS($B$466:$B$918) - ROW() + ROW($B$466))</f>
        <v>45197</v>
      </c>
      <c r="G737" s="45" cm="1">
        <f t="array" ref="G737">INDEX($C$466:$C$918, ROWS($C$466:$C$918) - ROW() + ROW($C$466))</f>
        <v>132.4</v>
      </c>
      <c r="I737">
        <f t="shared" si="172"/>
        <v>-0.41368935690107789</v>
      </c>
      <c r="J737">
        <f t="shared" si="164"/>
        <v>4</v>
      </c>
      <c r="K737">
        <f t="shared" si="165"/>
        <v>-0.26365348399246274</v>
      </c>
      <c r="L737" t="str">
        <f t="shared" si="173"/>
        <v/>
      </c>
      <c r="M737" t="str">
        <f t="shared" si="174"/>
        <v/>
      </c>
      <c r="N737">
        <v>-0.41525103812758252</v>
      </c>
      <c r="O737">
        <v>0</v>
      </c>
      <c r="P737" s="200" t="s">
        <v>4485</v>
      </c>
      <c r="Q737" s="35">
        <v>45041</v>
      </c>
      <c r="R737" s="35">
        <v>45043</v>
      </c>
      <c r="S737" s="37">
        <v>40685.699999999997</v>
      </c>
      <c r="U737" s="81" cm="1">
        <f t="array" ref="U737">INDEX($Q$466:$Q$918, ROWS($Q$466:$Q$918) - ROW() + ROW($Q$466))</f>
        <v>45183</v>
      </c>
      <c r="V737" s="3" cm="1">
        <f t="array" ref="V737">INDEX($R$466:$R$918, ROWS($R$466:$R$918) - ROW() + ROW($R$466))</f>
        <v>45197</v>
      </c>
      <c r="W737" s="78" cm="1">
        <f t="array" ref="W737">INDEX($S$466:$S$918, ROWS($S$466:$S$918) - ROW() + ROW($S$466))</f>
        <v>40168.1</v>
      </c>
      <c r="Y737">
        <f t="shared" si="175"/>
        <v>-0.54212922211452519</v>
      </c>
      <c r="Z737">
        <f t="shared" si="166"/>
        <v>4</v>
      </c>
      <c r="AA737">
        <f t="shared" si="167"/>
        <v>-5.6844423625321632</v>
      </c>
      <c r="AB737" t="str">
        <f t="shared" si="176"/>
        <v/>
      </c>
      <c r="AC737" t="str">
        <f t="shared" si="177"/>
        <v/>
      </c>
      <c r="AD737">
        <v>-0.44733161346471007</v>
      </c>
      <c r="AE737">
        <v>-5.6653098731761373</v>
      </c>
      <c r="AF737" s="200" t="s">
        <v>4485</v>
      </c>
      <c r="AG737" s="35">
        <v>45041</v>
      </c>
      <c r="AH737" s="35">
        <v>45043</v>
      </c>
      <c r="AI737" s="36">
        <v>171.5</v>
      </c>
      <c r="AK737" s="81" cm="1">
        <f t="array" ref="AK737">INDEX($AG$466:$AG$918, ROWS($AG$466:$AG$918) - ROW() + ROW($AG$466))</f>
        <v>45183</v>
      </c>
      <c r="AL737" s="3" cm="1">
        <f t="array" ref="AL737">INDEX($AH$466:$AH$918, ROWS($AH$466:$AH$918) - ROW() + ROW($AH$466))</f>
        <v>45197</v>
      </c>
      <c r="AM737" s="78" cm="1">
        <f t="array" ref="AM737">INDEX($AI$466:$AI$918, ROWS($AI$466:$AI$918) - ROW() + ROW($AI$466))</f>
        <v>238.8</v>
      </c>
      <c r="AO737">
        <f t="shared" si="178"/>
        <v>0.29399412011760484</v>
      </c>
      <c r="AP737">
        <f t="shared" si="168"/>
        <v>4</v>
      </c>
      <c r="AQ737">
        <f t="shared" si="169"/>
        <v>1.4012738853503233</v>
      </c>
      <c r="AR737" t="str">
        <f t="shared" si="179"/>
        <v/>
      </c>
      <c r="AS737" t="str">
        <f t="shared" si="180"/>
        <v/>
      </c>
      <c r="AT737">
        <v>-1.2648621300278269</v>
      </c>
      <c r="AU737">
        <v>-2.716849451645059</v>
      </c>
      <c r="AV737" s="200" t="s">
        <v>4485</v>
      </c>
      <c r="AW737" s="35">
        <v>45041</v>
      </c>
      <c r="AX737" s="35">
        <v>45043</v>
      </c>
      <c r="AY737" s="36">
        <v>101.25</v>
      </c>
      <c r="BA737" s="81" cm="1">
        <f t="array" ref="BA737">INDEX($AW$466:$AW$918, ROWS($AW$466:$AW$918) - ROW() + ROW($AW$466))</f>
        <v>45183</v>
      </c>
      <c r="BB737" s="3" cm="1">
        <f t="array" ref="BB737">INDEX($AX$466:$AX$918, ROWS($AX$466:$AX$918) - ROW() + ROW($AX$466))</f>
        <v>45197</v>
      </c>
      <c r="BC737" s="78" cm="1">
        <f t="array" ref="BC737">INDEX($AY$466:$AY$918, ROWS($AY$466:$AY$918) - ROW() + ROW($AY$466))</f>
        <v>137.05000000000001</v>
      </c>
      <c r="BE737">
        <f t="shared" si="181"/>
        <v>0.80912100036779899</v>
      </c>
      <c r="BF737">
        <f t="shared" si="170"/>
        <v>4</v>
      </c>
      <c r="BG737">
        <f t="shared" si="171"/>
        <v>-2.5941719971570558</v>
      </c>
      <c r="BH737" t="str">
        <f t="shared" si="182"/>
        <v/>
      </c>
      <c r="BI737" t="str">
        <f t="shared" si="183"/>
        <v/>
      </c>
      <c r="BJ737">
        <v>2.5657942966058207</v>
      </c>
      <c r="BK737">
        <v>-4.1471602457237999</v>
      </c>
      <c r="BL737" s="200" t="s">
        <v>4485</v>
      </c>
      <c r="BM737" s="212">
        <v>45041</v>
      </c>
      <c r="BN737" s="49">
        <v>45043</v>
      </c>
      <c r="BO737" s="50">
        <v>1108.8499999999999</v>
      </c>
      <c r="BQ737" s="81" cm="1">
        <f t="array" ref="BQ737">INDEX($AW$466:$AW$918, ROWS($AW$466:$AW$918) - ROW() + ROW($AW$466))</f>
        <v>45183</v>
      </c>
      <c r="BR737" s="3" cm="1">
        <f t="array" ref="BR737">INDEX($AX$466:$AX$918, ROWS($AX$466:$AX$918) - ROW() + ROW($AX$466))</f>
        <v>45197</v>
      </c>
      <c r="BS737" s="78" cm="1">
        <f t="array" ref="BS737">INDEX($BO$466:$BO$918, ROWS($BO$466:$BO$918) - ROW() + ROW($BO$466))</f>
        <v>1356.1</v>
      </c>
      <c r="BU737">
        <f t="shared" si="190"/>
        <v>0.69800252468997281</v>
      </c>
      <c r="BV737">
        <f t="shared" si="184"/>
        <v>4</v>
      </c>
      <c r="BW737">
        <f t="shared" si="198"/>
        <v>0.35892691951895717</v>
      </c>
      <c r="BX737" t="str">
        <f t="shared" si="185"/>
        <v/>
      </c>
      <c r="BY737" t="str">
        <f t="shared" si="191"/>
        <v/>
      </c>
      <c r="BZ737">
        <v>1.1147757255936734</v>
      </c>
      <c r="CA737">
        <v>-0.72534162295186966</v>
      </c>
      <c r="CB737" s="200" t="s">
        <v>4485</v>
      </c>
      <c r="CC737" s="212">
        <v>45042</v>
      </c>
      <c r="CD737" s="49">
        <v>45043</v>
      </c>
      <c r="CE737" s="50">
        <v>1936.65</v>
      </c>
      <c r="CG737" s="81" cm="1">
        <f t="array" ref="CG737">INDEX($AW$466:$AW$918, ROWS($AW$466:$AW$918) - ROW() + ROW($AW$466))</f>
        <v>45183</v>
      </c>
      <c r="CH737" s="3" cm="1">
        <f t="array" ref="CH737">INDEX($AX$466:$AX$918, ROWS($AX$466:$AX$918) - ROW() + ROW($AX$466))</f>
        <v>45197</v>
      </c>
      <c r="CI737" s="78" cm="1">
        <f t="array" ref="CI737">INDEX($CE$466:$CE$918, ROWS($CE$466:$CE$918) - ROW() + ROW($CE$466))</f>
        <v>2409.3000000000002</v>
      </c>
      <c r="CK737">
        <f t="shared" si="197"/>
        <v>1.9248667399949233</v>
      </c>
      <c r="CL737">
        <f t="shared" si="186"/>
        <v>4</v>
      </c>
      <c r="CM737">
        <f t="shared" si="199"/>
        <v>4.654344851551814</v>
      </c>
      <c r="CN737" t="str">
        <f t="shared" si="187"/>
        <v/>
      </c>
      <c r="CO737" t="str">
        <f t="shared" si="192"/>
        <v/>
      </c>
      <c r="CP737">
        <v>1.9921502068526493</v>
      </c>
      <c r="CQ737">
        <v>5.06370609961317</v>
      </c>
      <c r="CR737" s="200" t="s">
        <v>4485</v>
      </c>
      <c r="CS737" s="212">
        <v>45041</v>
      </c>
      <c r="CT737" s="49">
        <v>45043</v>
      </c>
      <c r="CU737" s="53">
        <v>410.65</v>
      </c>
      <c r="CW737" s="81" cm="1">
        <f t="array" ref="CW737">INDEX($AW$466:$AW$918, ROWS($AW$466:$AW$918) - ROW() + ROW($AW$466))</f>
        <v>45183</v>
      </c>
      <c r="CX737" s="3" cm="1">
        <f t="array" ref="CX737">INDEX($AX$466:$AX$918, ROWS($AX$466:$AX$918) - ROW() + ROW($AX$466))</f>
        <v>45197</v>
      </c>
      <c r="CY737" s="78" cm="1">
        <f t="array" ref="CY737">INDEX($CU$466:$CU$918, ROWS($CU$466:$CU$918) - ROW() + ROW($CU$466))</f>
        <v>537.85</v>
      </c>
      <c r="DA737">
        <f t="shared" si="193"/>
        <v>1.5769593956562837</v>
      </c>
      <c r="DB737">
        <f t="shared" si="188"/>
        <v>4</v>
      </c>
      <c r="DC737">
        <f t="shared" si="200"/>
        <v>0.90994371482176784</v>
      </c>
      <c r="DD737" t="str">
        <f t="shared" si="162"/>
        <v/>
      </c>
      <c r="DE737" t="str">
        <f t="shared" si="163"/>
        <v/>
      </c>
      <c r="DF737">
        <v>1.5784499054820458</v>
      </c>
      <c r="DG737">
        <v>1.2435233160621804</v>
      </c>
      <c r="DH737" s="200" t="s">
        <v>4485</v>
      </c>
      <c r="DI737" s="212">
        <v>45041</v>
      </c>
      <c r="DJ737" s="49">
        <v>45043</v>
      </c>
      <c r="DK737" s="53">
        <v>347.4</v>
      </c>
      <c r="DM737" s="81" cm="1">
        <f t="array" ref="DM737">INDEX($AW$466:$AW$918, ROWS($AW$466:$AW$918) - ROW() + ROW($AW$466))</f>
        <v>45183</v>
      </c>
      <c r="DN737" s="3" cm="1">
        <f t="array" ref="DN737">INDEX($AX$466:$AX$918, ROWS($AX$466:$AX$918) - ROW() + ROW($AX$466))</f>
        <v>45197</v>
      </c>
      <c r="DO737" s="78" cm="1">
        <f t="array" ref="DO737">INDEX($DK$466:$DK$918, ROWS($DK$466:$DK$918) - ROW() + ROW($DK$466))</f>
        <v>359.85</v>
      </c>
      <c r="DQ737">
        <f t="shared" si="194"/>
        <v>1.0956595027391582</v>
      </c>
      <c r="DR737">
        <f t="shared" si="189"/>
        <v>4</v>
      </c>
      <c r="DS737">
        <f t="shared" si="201"/>
        <v>1.2521102982554997</v>
      </c>
      <c r="DT737" t="str">
        <f t="shared" si="195"/>
        <v/>
      </c>
      <c r="DU737" t="str">
        <f t="shared" si="196"/>
        <v/>
      </c>
      <c r="DV737">
        <v>1.552227903579255</v>
      </c>
      <c r="DW737">
        <v>-1.3307310149041873</v>
      </c>
      <c r="DX737" s="200" t="s">
        <v>4485</v>
      </c>
    </row>
    <row r="738" spans="1:128" ht="15.75" thickBot="1" x14ac:dyDescent="0.3">
      <c r="A738" s="42">
        <v>45040</v>
      </c>
      <c r="B738" s="35">
        <v>45043</v>
      </c>
      <c r="C738" s="36">
        <v>134.35</v>
      </c>
      <c r="E738" s="81" cm="1">
        <f t="array" ref="E738">INDEX($A$466:$A$918, ROWS($A$466:$A$918) - ROW() + ROW($A$466))</f>
        <v>45184</v>
      </c>
      <c r="F738" s="44" cm="1">
        <f t="array" ref="F738">INDEX($B$466:$B$918, ROWS($B$466:$B$918) - ROW() + ROW($B$466))</f>
        <v>45197</v>
      </c>
      <c r="G738" s="45" cm="1">
        <f t="array" ref="G738">INDEX($C$466:$C$918, ROWS($C$466:$C$918) - ROW() + ROW($C$466))</f>
        <v>132.94999999999999</v>
      </c>
      <c r="I738">
        <f t="shared" si="172"/>
        <v>0.41540785498488136</v>
      </c>
      <c r="J738">
        <f t="shared" si="164"/>
        <v>5</v>
      </c>
      <c r="K738" t="str">
        <f t="shared" si="165"/>
        <v/>
      </c>
      <c r="L738" t="str">
        <f t="shared" si="173"/>
        <v/>
      </c>
      <c r="M738" t="str">
        <f t="shared" si="174"/>
        <v/>
      </c>
      <c r="N738">
        <v>0.49279757391964041</v>
      </c>
      <c r="O738" t="s">
        <v>4485</v>
      </c>
      <c r="P738" s="200" t="s">
        <v>4485</v>
      </c>
      <c r="Q738" s="35">
        <v>45040</v>
      </c>
      <c r="R738" s="35">
        <v>45043</v>
      </c>
      <c r="S738" s="37">
        <v>40553.15</v>
      </c>
      <c r="U738" s="81" cm="1">
        <f t="array" ref="U738">INDEX($Q$466:$Q$918, ROWS($Q$466:$Q$918) - ROW() + ROW($Q$466))</f>
        <v>45184</v>
      </c>
      <c r="V738" s="3" cm="1">
        <f t="array" ref="V738">INDEX($R$466:$R$918, ROWS($R$466:$R$918) - ROW() + ROW($R$466))</f>
        <v>45197</v>
      </c>
      <c r="W738" s="78" cm="1">
        <f t="array" ref="W738">INDEX($S$466:$S$918, ROWS($S$466:$S$918) - ROW() + ROW($S$466))</f>
        <v>40773.9</v>
      </c>
      <c r="Y738">
        <f t="shared" si="175"/>
        <v>1.5081619494076219</v>
      </c>
      <c r="Z738">
        <f t="shared" si="166"/>
        <v>5</v>
      </c>
      <c r="AA738" t="str">
        <f t="shared" si="167"/>
        <v/>
      </c>
      <c r="AB738" t="str">
        <f t="shared" si="176"/>
        <v/>
      </c>
      <c r="AC738" t="str">
        <f t="shared" si="177"/>
        <v/>
      </c>
      <c r="AD738">
        <v>1.4207089307591798</v>
      </c>
      <c r="AE738" t="s">
        <v>4485</v>
      </c>
      <c r="AF738" s="200" t="s">
        <v>4485</v>
      </c>
      <c r="AG738" s="35">
        <v>45040</v>
      </c>
      <c r="AH738" s="35">
        <v>45043</v>
      </c>
      <c r="AI738" s="36">
        <v>171.25</v>
      </c>
      <c r="AK738" s="81" cm="1">
        <f t="array" ref="AK738">INDEX($AG$466:$AG$918, ROWS($AG$466:$AG$918) - ROW() + ROW($AG$466))</f>
        <v>45184</v>
      </c>
      <c r="AL738" s="3" cm="1">
        <f t="array" ref="AL738">INDEX($AH$466:$AH$918, ROWS($AH$466:$AH$918) - ROW() + ROW($AH$466))</f>
        <v>45197</v>
      </c>
      <c r="AM738" s="78" cm="1">
        <f t="array" ref="AM738">INDEX($AI$466:$AI$918, ROWS($AI$466:$AI$918) - ROW() + ROW($AI$466))</f>
        <v>237.15</v>
      </c>
      <c r="AO738">
        <f t="shared" si="178"/>
        <v>-0.69095477386934911</v>
      </c>
      <c r="AP738">
        <f t="shared" si="168"/>
        <v>5</v>
      </c>
      <c r="AQ738" t="str">
        <f t="shared" si="169"/>
        <v/>
      </c>
      <c r="AR738" t="str">
        <f t="shared" si="179"/>
        <v/>
      </c>
      <c r="AS738" t="str">
        <f t="shared" si="180"/>
        <v/>
      </c>
      <c r="AT738">
        <v>1.2810658467845248</v>
      </c>
      <c r="AU738" t="s">
        <v>4485</v>
      </c>
      <c r="AV738" s="200" t="s">
        <v>4485</v>
      </c>
      <c r="AW738" s="35">
        <v>45040</v>
      </c>
      <c r="AX738" s="35">
        <v>45043</v>
      </c>
      <c r="AY738" s="36">
        <v>101.9</v>
      </c>
      <c r="BA738" s="81" cm="1">
        <f t="array" ref="BA738">INDEX($AW$466:$AW$918, ROWS($AW$466:$AW$918) - ROW() + ROW($AW$466))</f>
        <v>45184</v>
      </c>
      <c r="BB738" s="3" cm="1">
        <f t="array" ref="BB738">INDEX($AX$466:$AX$918, ROWS($AX$466:$AX$918) - ROW() + ROW($AX$466))</f>
        <v>45197</v>
      </c>
      <c r="BC738" s="78" cm="1">
        <f t="array" ref="BC738">INDEX($AY$466:$AY$918, ROWS($AY$466:$AY$918) - ROW() + ROW($AY$466))</f>
        <v>136.1</v>
      </c>
      <c r="BE738">
        <f t="shared" si="181"/>
        <v>-0.69317767238235461</v>
      </c>
      <c r="BF738">
        <f t="shared" si="170"/>
        <v>5</v>
      </c>
      <c r="BG738" t="str">
        <f t="shared" si="171"/>
        <v/>
      </c>
      <c r="BH738" t="str">
        <f t="shared" si="182"/>
        <v/>
      </c>
      <c r="BI738" t="str">
        <f t="shared" si="183"/>
        <v/>
      </c>
      <c r="BJ738">
        <v>-1.2341267004979435</v>
      </c>
      <c r="BK738" t="s">
        <v>4485</v>
      </c>
      <c r="BL738" s="200" t="s">
        <v>4485</v>
      </c>
      <c r="BM738" s="212">
        <v>45040</v>
      </c>
      <c r="BN738" s="49">
        <v>45043</v>
      </c>
      <c r="BO738" s="50">
        <v>1105.6500000000001</v>
      </c>
      <c r="BQ738" s="81" cm="1">
        <f t="array" ref="BQ738">INDEX($AW$466:$AW$918, ROWS($AW$466:$AW$918) - ROW() + ROW($AW$466))</f>
        <v>45184</v>
      </c>
      <c r="BR738" s="3" cm="1">
        <f t="array" ref="BR738">INDEX($AX$466:$AX$918, ROWS($AX$466:$AX$918) - ROW() + ROW($AX$466))</f>
        <v>45197</v>
      </c>
      <c r="BS738" s="78" cm="1">
        <f t="array" ref="BS738">INDEX($BO$466:$BO$918, ROWS($BO$466:$BO$918) - ROW() + ROW($BO$466))</f>
        <v>1375.05</v>
      </c>
      <c r="BU738">
        <f t="shared" si="190"/>
        <v>1.3973895730403398</v>
      </c>
      <c r="BV738">
        <f t="shared" si="184"/>
        <v>5</v>
      </c>
      <c r="BW738" t="str">
        <f t="shared" si="198"/>
        <v/>
      </c>
      <c r="BX738" t="str">
        <f t="shared" si="185"/>
        <v/>
      </c>
      <c r="BY738" t="str">
        <f t="shared" si="191"/>
        <v/>
      </c>
      <c r="BZ738">
        <v>0.76325918194271103</v>
      </c>
      <c r="CA738" t="s">
        <v>4485</v>
      </c>
      <c r="CB738" s="200" t="s">
        <v>4485</v>
      </c>
      <c r="CC738" s="212">
        <v>45041</v>
      </c>
      <c r="CD738" s="49">
        <v>45043</v>
      </c>
      <c r="CE738" s="50">
        <v>1918.35</v>
      </c>
      <c r="CG738" s="81" cm="1">
        <f t="array" ref="CG738">INDEX($AW$466:$AW$918, ROWS($AW$466:$AW$918) - ROW() + ROW($AW$466))</f>
        <v>45184</v>
      </c>
      <c r="CH738" s="3" cm="1">
        <f t="array" ref="CH738">INDEX($AX$466:$AX$918, ROWS($AX$466:$AX$918) - ROW() + ROW($AX$466))</f>
        <v>45197</v>
      </c>
      <c r="CI738" s="78" cm="1">
        <f t="array" ref="CI738">INDEX($CE$466:$CE$918, ROWS($CE$466:$CE$918) - ROW() + ROW($CE$466))</f>
        <v>2396.85</v>
      </c>
      <c r="CK738">
        <f t="shared" si="197"/>
        <v>-0.51674760303823808</v>
      </c>
      <c r="CL738">
        <f t="shared" si="186"/>
        <v>5</v>
      </c>
      <c r="CM738" t="str">
        <f t="shared" si="199"/>
        <v/>
      </c>
      <c r="CN738" t="str">
        <f t="shared" si="187"/>
        <v/>
      </c>
      <c r="CO738" t="str">
        <f t="shared" si="192"/>
        <v/>
      </c>
      <c r="CP738">
        <v>-0.66980072388400835</v>
      </c>
      <c r="CQ738" t="s">
        <v>4485</v>
      </c>
      <c r="CR738" s="200" t="s">
        <v>4485</v>
      </c>
      <c r="CS738" s="212">
        <v>45040</v>
      </c>
      <c r="CT738" s="49">
        <v>45043</v>
      </c>
      <c r="CU738" s="53">
        <v>410.75</v>
      </c>
      <c r="CW738" s="81" cm="1">
        <f t="array" ref="CW738">INDEX($AW$466:$AW$918, ROWS($AW$466:$AW$918) - ROW() + ROW($AW$466))</f>
        <v>45184</v>
      </c>
      <c r="CX738" s="3" cm="1">
        <f t="array" ref="CX738">INDEX($AX$466:$AX$918, ROWS($AX$466:$AX$918) - ROW() + ROW($AX$466))</f>
        <v>45197</v>
      </c>
      <c r="CY738" s="78" cm="1">
        <f t="array" ref="CY738">INDEX($CU$466:$CU$918, ROWS($CU$466:$CU$918) - ROW() + ROW($CU$466))</f>
        <v>533.29999999999995</v>
      </c>
      <c r="DA738">
        <f t="shared" si="193"/>
        <v>-0.84596076973135026</v>
      </c>
      <c r="DB738">
        <f t="shared" si="188"/>
        <v>5</v>
      </c>
      <c r="DC738" t="str">
        <f t="shared" si="200"/>
        <v/>
      </c>
      <c r="DD738" t="str">
        <f t="shared" si="162"/>
        <v/>
      </c>
      <c r="DE738" t="str">
        <f t="shared" si="163"/>
        <v/>
      </c>
      <c r="DF738">
        <v>-0.92118730808598592</v>
      </c>
      <c r="DG738" t="s">
        <v>4485</v>
      </c>
      <c r="DH738" s="200" t="s">
        <v>4485</v>
      </c>
      <c r="DI738" s="212">
        <v>45040</v>
      </c>
      <c r="DJ738" s="49">
        <v>45043</v>
      </c>
      <c r="DK738" s="53">
        <v>347.5</v>
      </c>
      <c r="DM738" s="81" cm="1">
        <f t="array" ref="DM738">INDEX($AW$466:$AW$918, ROWS($AW$466:$AW$918) - ROW() + ROW($AW$466))</f>
        <v>45184</v>
      </c>
      <c r="DN738" s="3" cm="1">
        <f t="array" ref="DN738">INDEX($AX$466:$AX$918, ROWS($AX$466:$AX$918) - ROW() + ROW($AX$466))</f>
        <v>45197</v>
      </c>
      <c r="DO738" s="78" cm="1">
        <f t="array" ref="DO738">INDEX($DK$466:$DK$918, ROWS($DK$466:$DK$918) - ROW() + ROW($DK$466))</f>
        <v>353.5</v>
      </c>
      <c r="DQ738">
        <f t="shared" si="194"/>
        <v>-1.7646241489509578</v>
      </c>
      <c r="DR738">
        <f t="shared" si="189"/>
        <v>5</v>
      </c>
      <c r="DS738" t="str">
        <f t="shared" si="201"/>
        <v/>
      </c>
      <c r="DT738" t="str">
        <f t="shared" si="195"/>
        <v/>
      </c>
      <c r="DU738" t="str">
        <f t="shared" si="196"/>
        <v/>
      </c>
      <c r="DV738">
        <v>2.2837619133249292</v>
      </c>
      <c r="DW738" t="s">
        <v>4485</v>
      </c>
      <c r="DX738" s="200" t="s">
        <v>4485</v>
      </c>
    </row>
    <row r="739" spans="1:128" ht="15.75" thickBot="1" x14ac:dyDescent="0.3">
      <c r="A739" s="42">
        <v>45037</v>
      </c>
      <c r="B739" s="35">
        <v>45043</v>
      </c>
      <c r="C739" s="36">
        <v>130.44999999999999</v>
      </c>
      <c r="E739" s="81" cm="1">
        <f t="array" ref="E739">INDEX($A$466:$A$918, ROWS($A$466:$A$918) - ROW() + ROW($A$466))</f>
        <v>45187</v>
      </c>
      <c r="F739" s="44" cm="1">
        <f t="array" ref="F739">INDEX($B$466:$B$918, ROWS($B$466:$B$918) - ROW() + ROW($B$466))</f>
        <v>45197</v>
      </c>
      <c r="G739" s="45" cm="1">
        <f t="array" ref="G739">INDEX($C$466:$C$918, ROWS($C$466:$C$918) - ROW() + ROW($C$466))</f>
        <v>133.05000000000001</v>
      </c>
      <c r="I739">
        <f t="shared" si="172"/>
        <v>7.5216246709306309E-2</v>
      </c>
      <c r="J739">
        <f t="shared" si="164"/>
        <v>1</v>
      </c>
      <c r="K739" t="str">
        <f t="shared" si="165"/>
        <v/>
      </c>
      <c r="L739" t="str">
        <f t="shared" si="173"/>
        <v/>
      </c>
      <c r="M739" t="str">
        <f t="shared" si="174"/>
        <v/>
      </c>
      <c r="N739">
        <v>0.37721614485099964</v>
      </c>
      <c r="O739" t="s">
        <v>4485</v>
      </c>
      <c r="P739" s="200" t="s">
        <v>4485</v>
      </c>
      <c r="Q739" s="35">
        <v>45037</v>
      </c>
      <c r="R739" s="35">
        <v>45043</v>
      </c>
      <c r="S739" s="37">
        <v>40074.300000000003</v>
      </c>
      <c r="U739" s="81" cm="1">
        <f t="array" ref="U739">INDEX($Q$466:$Q$918, ROWS($Q$466:$Q$918) - ROW() + ROW($Q$466))</f>
        <v>45187</v>
      </c>
      <c r="V739" s="3" cm="1">
        <f t="array" ref="V739">INDEX($R$466:$R$918, ROWS($R$466:$R$918) - ROW() + ROW($R$466))</f>
        <v>45197</v>
      </c>
      <c r="W739" s="78" cm="1">
        <f t="array" ref="W739">INDEX($S$466:$S$918, ROWS($S$466:$S$918) - ROW() + ROW($S$466))</f>
        <v>40335.1</v>
      </c>
      <c r="Y739">
        <f t="shared" si="175"/>
        <v>-1.0761786338809949</v>
      </c>
      <c r="Z739">
        <f t="shared" si="166"/>
        <v>1</v>
      </c>
      <c r="AA739" t="str">
        <f t="shared" si="167"/>
        <v/>
      </c>
      <c r="AB739" t="str">
        <f t="shared" si="176"/>
        <v/>
      </c>
      <c r="AC739" t="str">
        <f t="shared" si="177"/>
        <v/>
      </c>
      <c r="AD739">
        <v>-0.6883363317214688</v>
      </c>
      <c r="AE739" t="s">
        <v>4485</v>
      </c>
      <c r="AF739" s="200" t="s">
        <v>4485</v>
      </c>
      <c r="AG739" s="35">
        <v>45037</v>
      </c>
      <c r="AH739" s="35">
        <v>45043</v>
      </c>
      <c r="AI739" s="36">
        <v>170</v>
      </c>
      <c r="AK739" s="81" cm="1">
        <f t="array" ref="AK739">INDEX($AG$466:$AG$918, ROWS($AG$466:$AG$918) - ROW() + ROW($AG$466))</f>
        <v>45187</v>
      </c>
      <c r="AL739" s="3" cm="1">
        <f t="array" ref="AL739">INDEX($AH$466:$AH$918, ROWS($AH$466:$AH$918) - ROW() + ROW($AH$466))</f>
        <v>45197</v>
      </c>
      <c r="AM739" s="78" cm="1">
        <f t="array" ref="AM739">INDEX($AI$466:$AI$918, ROWS($AI$466:$AI$918) - ROW() + ROW($AI$466))</f>
        <v>241.65</v>
      </c>
      <c r="AO739">
        <f t="shared" si="178"/>
        <v>1.8975332068311195</v>
      </c>
      <c r="AP739">
        <f t="shared" si="168"/>
        <v>1</v>
      </c>
      <c r="AQ739" t="str">
        <f t="shared" si="169"/>
        <v/>
      </c>
      <c r="AR739" t="str">
        <f t="shared" si="179"/>
        <v/>
      </c>
      <c r="AS739" t="str">
        <f t="shared" si="180"/>
        <v/>
      </c>
      <c r="AT739">
        <v>-0.55653933721224091</v>
      </c>
      <c r="AU739" t="s">
        <v>4485</v>
      </c>
      <c r="AV739" s="200" t="s">
        <v>4485</v>
      </c>
      <c r="AW739" s="35">
        <v>45037</v>
      </c>
      <c r="AX739" s="35">
        <v>45043</v>
      </c>
      <c r="AY739" s="36">
        <v>102.8</v>
      </c>
      <c r="BA739" s="81" cm="1">
        <f t="array" ref="BA739">INDEX($AW$466:$AW$918, ROWS($AW$466:$AW$918) - ROW() + ROW($AW$466))</f>
        <v>45187</v>
      </c>
      <c r="BB739" s="3" cm="1">
        <f t="array" ref="BB739">INDEX($AX$466:$AX$918, ROWS($AX$466:$AX$918) - ROW() + ROW($AX$466))</f>
        <v>45197</v>
      </c>
      <c r="BC739" s="78" cm="1">
        <f t="array" ref="BC739">INDEX($AY$466:$AY$918, ROWS($AY$466:$AY$918) - ROW() + ROW($AY$466))</f>
        <v>139.94999999999999</v>
      </c>
      <c r="BE739">
        <f t="shared" si="181"/>
        <v>2.8288023512123397</v>
      </c>
      <c r="BF739">
        <f t="shared" si="170"/>
        <v>1</v>
      </c>
      <c r="BG739" t="str">
        <f t="shared" si="171"/>
        <v/>
      </c>
      <c r="BH739" t="str">
        <f t="shared" si="182"/>
        <v/>
      </c>
      <c r="BI739" t="str">
        <f t="shared" si="183"/>
        <v/>
      </c>
      <c r="BJ739">
        <v>6.513086479314481E-2</v>
      </c>
      <c r="BK739" t="s">
        <v>4485</v>
      </c>
      <c r="BL739" s="200" t="s">
        <v>4485</v>
      </c>
      <c r="BM739" s="212">
        <v>45037</v>
      </c>
      <c r="BN739" s="49">
        <v>45043</v>
      </c>
      <c r="BO739" s="50">
        <v>1108.8499999999999</v>
      </c>
      <c r="BQ739" s="81" cm="1">
        <f t="array" ref="BQ739">INDEX($AW$466:$AW$918, ROWS($AW$466:$AW$918) - ROW() + ROW($AW$466))</f>
        <v>45187</v>
      </c>
      <c r="BR739" s="3" cm="1">
        <f t="array" ref="BR739">INDEX($AX$466:$AX$918, ROWS($AX$466:$AX$918) - ROW() + ROW($AX$466))</f>
        <v>45197</v>
      </c>
      <c r="BS739" s="78" cm="1">
        <f t="array" ref="BS739">INDEX($BO$466:$BO$918, ROWS($BO$466:$BO$918) - ROW() + ROW($BO$466))</f>
        <v>1375.05</v>
      </c>
      <c r="BU739">
        <f t="shared" si="190"/>
        <v>0</v>
      </c>
      <c r="BV739">
        <f t="shared" si="184"/>
        <v>1</v>
      </c>
      <c r="BW739" t="str">
        <f t="shared" si="198"/>
        <v/>
      </c>
      <c r="BX739" t="str">
        <f t="shared" si="185"/>
        <v/>
      </c>
      <c r="BY739" t="str">
        <f t="shared" si="191"/>
        <v/>
      </c>
      <c r="BZ739">
        <v>3.2370840347015414E-2</v>
      </c>
      <c r="CA739" t="s">
        <v>4485</v>
      </c>
      <c r="CB739" s="200" t="s">
        <v>4485</v>
      </c>
      <c r="CC739" s="212">
        <v>45040</v>
      </c>
      <c r="CD739" s="49">
        <v>45043</v>
      </c>
      <c r="CE739" s="50">
        <v>1935.45</v>
      </c>
      <c r="CG739" s="81" cm="1">
        <f t="array" ref="CG739">INDEX($AW$466:$AW$918, ROWS($AW$466:$AW$918) - ROW() + ROW($AW$466))</f>
        <v>45187</v>
      </c>
      <c r="CH739" s="3" cm="1">
        <f t="array" ref="CH739">INDEX($AX$466:$AX$918, ROWS($AX$466:$AX$918) - ROW() + ROW($AX$466))</f>
        <v>45197</v>
      </c>
      <c r="CI739" s="78" cm="1">
        <f t="array" ref="CI739">INDEX($CE$466:$CE$918, ROWS($CE$466:$CE$918) - ROW() + ROW($CE$466))</f>
        <v>2375.5500000000002</v>
      </c>
      <c r="CK739">
        <f t="shared" si="197"/>
        <v>-0.88866637461667308</v>
      </c>
      <c r="CL739">
        <f t="shared" si="186"/>
        <v>1</v>
      </c>
      <c r="CM739" t="str">
        <f t="shared" si="199"/>
        <v/>
      </c>
      <c r="CN739" t="str">
        <f t="shared" si="187"/>
        <v/>
      </c>
      <c r="CO739" t="str">
        <f t="shared" si="192"/>
        <v/>
      </c>
      <c r="CP739">
        <v>-0.76855419668285774</v>
      </c>
      <c r="CQ739" t="s">
        <v>4485</v>
      </c>
      <c r="CR739" s="200" t="s">
        <v>4485</v>
      </c>
      <c r="CS739" s="212">
        <v>45037</v>
      </c>
      <c r="CT739" s="49">
        <v>45043</v>
      </c>
      <c r="CU739" s="53">
        <v>406.8</v>
      </c>
      <c r="CW739" s="81" cm="1">
        <f t="array" ref="CW739">INDEX($AW$466:$AW$918, ROWS($AW$466:$AW$918) - ROW() + ROW($AW$466))</f>
        <v>45187</v>
      </c>
      <c r="CX739" s="3" cm="1">
        <f t="array" ref="CX739">INDEX($AX$466:$AX$918, ROWS($AX$466:$AX$918) - ROW() + ROW($AX$466))</f>
        <v>45197</v>
      </c>
      <c r="CY739" s="78" cm="1">
        <f t="array" ref="CY739">INDEX($CU$466:$CU$918, ROWS($CU$466:$CU$918) - ROW() + ROW($CU$466))</f>
        <v>529.75</v>
      </c>
      <c r="DA739">
        <f t="shared" si="193"/>
        <v>-0.6656666041627517</v>
      </c>
      <c r="DB739">
        <f t="shared" si="188"/>
        <v>1</v>
      </c>
      <c r="DC739" t="str">
        <f t="shared" si="200"/>
        <v/>
      </c>
      <c r="DD739" t="str">
        <f t="shared" si="162"/>
        <v/>
      </c>
      <c r="DE739" t="str">
        <f t="shared" si="163"/>
        <v/>
      </c>
      <c r="DF739">
        <v>-0.56348610067618343</v>
      </c>
      <c r="DG739" t="s">
        <v>4485</v>
      </c>
      <c r="DH739" s="200" t="s">
        <v>4485</v>
      </c>
      <c r="DI739" s="212">
        <v>45037</v>
      </c>
      <c r="DJ739" s="49">
        <v>45043</v>
      </c>
      <c r="DK739" s="53">
        <v>346.3</v>
      </c>
      <c r="DM739" s="81" cm="1">
        <f t="array" ref="DM739">INDEX($AW$466:$AW$918, ROWS($AW$466:$AW$918) - ROW() + ROW($AW$466))</f>
        <v>45187</v>
      </c>
      <c r="DN739" s="3" cm="1">
        <f t="array" ref="DN739">INDEX($AX$466:$AX$918, ROWS($AX$466:$AX$918) - ROW() + ROW($AX$466))</f>
        <v>45197</v>
      </c>
      <c r="DO739" s="78" cm="1">
        <f t="array" ref="DO739">INDEX($DK$466:$DK$918, ROWS($DK$466:$DK$918) - ROW() + ROW($DK$466))</f>
        <v>360.4</v>
      </c>
      <c r="DQ739">
        <f t="shared" si="194"/>
        <v>1.9519094766619456</v>
      </c>
      <c r="DR739">
        <f t="shared" si="189"/>
        <v>1</v>
      </c>
      <c r="DS739" t="str">
        <f t="shared" si="201"/>
        <v/>
      </c>
      <c r="DT739" t="str">
        <f t="shared" si="195"/>
        <v/>
      </c>
      <c r="DU739" t="str">
        <f t="shared" si="196"/>
        <v/>
      </c>
      <c r="DV739">
        <v>0.50984528832631704</v>
      </c>
      <c r="DW739" t="s">
        <v>4485</v>
      </c>
      <c r="DX739" s="200" t="s">
        <v>4485</v>
      </c>
    </row>
    <row r="740" spans="1:128" ht="15.75" thickBot="1" x14ac:dyDescent="0.3">
      <c r="A740" s="42">
        <v>45036</v>
      </c>
      <c r="B740" s="35">
        <v>45043</v>
      </c>
      <c r="C740" s="36">
        <v>133.65</v>
      </c>
      <c r="E740" s="81" cm="1">
        <f t="array" ref="E740">INDEX($A$466:$A$918, ROWS($A$466:$A$918) - ROW() + ROW($A$466))</f>
        <v>45189</v>
      </c>
      <c r="F740" s="44" cm="1">
        <f t="array" ref="F740">INDEX($B$466:$B$918, ROWS($B$466:$B$918) - ROW() + ROW($B$466))</f>
        <v>45197</v>
      </c>
      <c r="G740" s="45" cm="1">
        <f t="array" ref="G740">INDEX($C$466:$C$918, ROWS($C$466:$C$918) - ROW() + ROW($C$466))</f>
        <v>131.30000000000001</v>
      </c>
      <c r="I740">
        <f t="shared" si="172"/>
        <v>-1.3152950018789928</v>
      </c>
      <c r="J740">
        <f t="shared" si="164"/>
        <v>3</v>
      </c>
      <c r="K740" t="str">
        <f t="shared" si="165"/>
        <v/>
      </c>
      <c r="L740" t="str">
        <f t="shared" si="173"/>
        <v/>
      </c>
      <c r="M740" t="str">
        <f t="shared" si="174"/>
        <v/>
      </c>
      <c r="N740">
        <v>-1.5783540022548084</v>
      </c>
      <c r="O740" t="s">
        <v>4485</v>
      </c>
      <c r="P740" s="200" t="s">
        <v>4485</v>
      </c>
      <c r="Q740" s="35">
        <v>45036</v>
      </c>
      <c r="R740" s="35">
        <v>45043</v>
      </c>
      <c r="S740" s="37">
        <v>39381.300000000003</v>
      </c>
      <c r="U740" s="81" cm="1">
        <f t="array" ref="U740">INDEX($Q$466:$Q$918, ROWS($Q$466:$Q$918) - ROW() + ROW($Q$466))</f>
        <v>45189</v>
      </c>
      <c r="V740" s="3" cm="1">
        <f t="array" ref="V740">INDEX($R$466:$R$918, ROWS($R$466:$R$918) - ROW() + ROW($R$466))</f>
        <v>45197</v>
      </c>
      <c r="W740" s="78" cm="1">
        <f t="array" ref="W740">INDEX($S$466:$S$918, ROWS($S$466:$S$918) - ROW() + ROW($S$466))</f>
        <v>40023.15</v>
      </c>
      <c r="Y740">
        <f t="shared" si="175"/>
        <v>-0.77339587604839721</v>
      </c>
      <c r="Z740">
        <f t="shared" si="166"/>
        <v>3</v>
      </c>
      <c r="AA740" t="str">
        <f t="shared" si="167"/>
        <v/>
      </c>
      <c r="AB740" t="str">
        <f t="shared" si="176"/>
        <v/>
      </c>
      <c r="AC740" t="str">
        <f t="shared" si="177"/>
        <v/>
      </c>
      <c r="AD740">
        <v>-1.1133112547472994</v>
      </c>
      <c r="AE740" t="s">
        <v>4485</v>
      </c>
      <c r="AF740" s="200" t="s">
        <v>4485</v>
      </c>
      <c r="AG740" s="35">
        <v>45036</v>
      </c>
      <c r="AH740" s="35">
        <v>45043</v>
      </c>
      <c r="AI740" s="36">
        <v>170.05</v>
      </c>
      <c r="AK740" s="81" cm="1">
        <f t="array" ref="AK740">INDEX($AG$466:$AG$918, ROWS($AG$466:$AG$918) - ROW() + ROW($AG$466))</f>
        <v>45189</v>
      </c>
      <c r="AL740" s="3" cm="1">
        <f t="array" ref="AL740">INDEX($AH$466:$AH$918, ROWS($AH$466:$AH$918) - ROW() + ROW($AH$466))</f>
        <v>45197</v>
      </c>
      <c r="AM740" s="78" cm="1">
        <f t="array" ref="AM740">INDEX($AI$466:$AI$918, ROWS($AI$466:$AI$918) - ROW() + ROW($AI$466))</f>
        <v>242.55</v>
      </c>
      <c r="AO740">
        <f t="shared" si="178"/>
        <v>0.37243947858473231</v>
      </c>
      <c r="AP740">
        <f t="shared" si="168"/>
        <v>3</v>
      </c>
      <c r="AQ740" t="str">
        <f t="shared" si="169"/>
        <v/>
      </c>
      <c r="AR740" t="str">
        <f t="shared" si="179"/>
        <v/>
      </c>
      <c r="AS740" t="str">
        <f t="shared" si="180"/>
        <v/>
      </c>
      <c r="AT740">
        <v>1.1193080641058197</v>
      </c>
      <c r="AU740" t="s">
        <v>4485</v>
      </c>
      <c r="AV740" s="200" t="s">
        <v>4485</v>
      </c>
      <c r="AW740" s="35">
        <v>45036</v>
      </c>
      <c r="AX740" s="35">
        <v>45043</v>
      </c>
      <c r="AY740" s="36">
        <v>102.95</v>
      </c>
      <c r="BA740" s="81" cm="1">
        <f t="array" ref="BA740">INDEX($AW$466:$AW$918, ROWS($AW$466:$AW$918) - ROW() + ROW($AW$466))</f>
        <v>45189</v>
      </c>
      <c r="BB740" s="3" cm="1">
        <f t="array" ref="BB740">INDEX($AX$466:$AX$918, ROWS($AX$466:$AX$918) - ROW() + ROW($AX$466))</f>
        <v>45197</v>
      </c>
      <c r="BC740" s="78" cm="1">
        <f t="array" ref="BC740">INDEX($AY$466:$AY$918, ROWS($AY$466:$AY$918) - ROW() + ROW($AY$466))</f>
        <v>137.55000000000001</v>
      </c>
      <c r="BE740">
        <f t="shared" si="181"/>
        <v>-1.71489817792067</v>
      </c>
      <c r="BF740">
        <f t="shared" si="170"/>
        <v>3</v>
      </c>
      <c r="BG740" t="str">
        <f t="shared" si="171"/>
        <v/>
      </c>
      <c r="BH740" t="str">
        <f t="shared" si="182"/>
        <v/>
      </c>
      <c r="BI740" t="str">
        <f t="shared" si="183"/>
        <v/>
      </c>
      <c r="BJ740">
        <v>9.6427366086626904E-3</v>
      </c>
      <c r="BK740" t="s">
        <v>4485</v>
      </c>
      <c r="BL740" s="200" t="s">
        <v>4485</v>
      </c>
      <c r="BM740" s="212">
        <v>45036</v>
      </c>
      <c r="BN740" s="49">
        <v>45043</v>
      </c>
      <c r="BO740" s="50">
        <v>1132.1500000000001</v>
      </c>
      <c r="BQ740" s="81" cm="1">
        <f t="array" ref="BQ740">INDEX($AW$466:$AW$918, ROWS($AW$466:$AW$918) - ROW() + ROW($AW$466))</f>
        <v>45189</v>
      </c>
      <c r="BR740" s="3" cm="1">
        <f t="array" ref="BR740">INDEX($AX$466:$AX$918, ROWS($AX$466:$AX$918) - ROW() + ROW($AX$466))</f>
        <v>45197</v>
      </c>
      <c r="BS740" s="78" cm="1">
        <f t="array" ref="BS740">INDEX($BO$466:$BO$918, ROWS($BO$466:$BO$918) - ROW() + ROW($BO$466))</f>
        <v>1349.75</v>
      </c>
      <c r="BU740">
        <f t="shared" si="190"/>
        <v>-1.8399330933420572</v>
      </c>
      <c r="BV740">
        <f t="shared" si="184"/>
        <v>3</v>
      </c>
      <c r="BW740" t="str">
        <f t="shared" si="198"/>
        <v/>
      </c>
      <c r="BX740" t="str">
        <f t="shared" si="185"/>
        <v/>
      </c>
      <c r="BY740" t="str">
        <f t="shared" si="191"/>
        <v/>
      </c>
      <c r="BZ740">
        <v>-0.91903436670764482</v>
      </c>
      <c r="CA740" t="s">
        <v>4485</v>
      </c>
      <c r="CB740" s="200" t="s">
        <v>4485</v>
      </c>
      <c r="CC740" s="212">
        <v>45037</v>
      </c>
      <c r="CD740" s="49">
        <v>45043</v>
      </c>
      <c r="CE740" s="50">
        <v>1923.05</v>
      </c>
      <c r="CG740" s="81" cm="1">
        <f t="array" ref="CG740">INDEX($AW$466:$AW$918, ROWS($AW$466:$AW$918) - ROW() + ROW($AW$466))</f>
        <v>45189</v>
      </c>
      <c r="CH740" s="3" cm="1">
        <f t="array" ref="CH740">INDEX($AX$466:$AX$918, ROWS($AX$466:$AX$918) - ROW() + ROW($AX$466))</f>
        <v>45197</v>
      </c>
      <c r="CI740" s="78" cm="1">
        <f t="array" ref="CI740">INDEX($CE$466:$CE$918, ROWS($CE$466:$CE$918) - ROW() + ROW($CE$466))</f>
        <v>2321.25</v>
      </c>
      <c r="CK740">
        <f t="shared" si="197"/>
        <v>-2.2857864494538185</v>
      </c>
      <c r="CL740">
        <f t="shared" si="186"/>
        <v>3</v>
      </c>
      <c r="CM740" t="str">
        <f t="shared" si="199"/>
        <v/>
      </c>
      <c r="CN740" t="str">
        <f t="shared" si="187"/>
        <v/>
      </c>
      <c r="CO740" t="str">
        <f t="shared" si="192"/>
        <v/>
      </c>
      <c r="CP740">
        <v>-2.3045267489711896</v>
      </c>
      <c r="CQ740" t="s">
        <v>4485</v>
      </c>
      <c r="CR740" s="200" t="s">
        <v>4485</v>
      </c>
      <c r="CS740" s="212">
        <v>45036</v>
      </c>
      <c r="CT740" s="49">
        <v>45043</v>
      </c>
      <c r="CU740" s="53">
        <v>415.4</v>
      </c>
      <c r="CW740" s="81" cm="1">
        <f t="array" ref="CW740">INDEX($AW$466:$AW$918, ROWS($AW$466:$AW$918) - ROW() + ROW($AW$466))</f>
        <v>45189</v>
      </c>
      <c r="CX740" s="3" cm="1">
        <f t="array" ref="CX740">INDEX($AX$466:$AX$918, ROWS($AX$466:$AX$918) - ROW() + ROW($AX$466))</f>
        <v>45197</v>
      </c>
      <c r="CY740" s="78" cm="1">
        <f t="array" ref="CY740">INDEX($CU$466:$CU$918, ROWS($CU$466:$CU$918) - ROW() + ROW($CU$466))</f>
        <v>524.04999999999995</v>
      </c>
      <c r="DA740">
        <f t="shared" si="193"/>
        <v>-1.0759792354884465</v>
      </c>
      <c r="DB740">
        <f t="shared" si="188"/>
        <v>3</v>
      </c>
      <c r="DC740" t="str">
        <f t="shared" si="200"/>
        <v/>
      </c>
      <c r="DD740" t="str">
        <f t="shared" si="162"/>
        <v/>
      </c>
      <c r="DE740" t="str">
        <f t="shared" si="163"/>
        <v/>
      </c>
      <c r="DF740">
        <v>-1.3316962599168787</v>
      </c>
      <c r="DG740" t="s">
        <v>4485</v>
      </c>
      <c r="DH740" s="200" t="s">
        <v>4485</v>
      </c>
      <c r="DI740" s="212">
        <v>45036</v>
      </c>
      <c r="DJ740" s="49">
        <v>45043</v>
      </c>
      <c r="DK740" s="53">
        <v>344.2</v>
      </c>
      <c r="DM740" s="81" cm="1">
        <f t="array" ref="DM740">INDEX($AW$466:$AW$918, ROWS($AW$466:$AW$918) - ROW() + ROW($AW$466))</f>
        <v>45189</v>
      </c>
      <c r="DN740" s="3" cm="1">
        <f t="array" ref="DN740">INDEX($AX$466:$AX$918, ROWS($AX$466:$AX$918) - ROW() + ROW($AX$466))</f>
        <v>45197</v>
      </c>
      <c r="DO740" s="78" cm="1">
        <f t="array" ref="DO740">INDEX($DK$466:$DK$918, ROWS($DK$466:$DK$918) - ROW() + ROW($DK$466))</f>
        <v>354.05</v>
      </c>
      <c r="DQ740">
        <f t="shared" si="194"/>
        <v>-1.761931187569358</v>
      </c>
      <c r="DR740">
        <f t="shared" si="189"/>
        <v>3</v>
      </c>
      <c r="DS740" t="str">
        <f t="shared" si="201"/>
        <v/>
      </c>
      <c r="DT740" t="str">
        <f t="shared" si="195"/>
        <v/>
      </c>
      <c r="DU740" t="str">
        <f t="shared" si="196"/>
        <v/>
      </c>
      <c r="DV740">
        <v>-1.7316774532097412</v>
      </c>
      <c r="DW740" t="s">
        <v>4485</v>
      </c>
      <c r="DX740" s="200" t="s">
        <v>4485</v>
      </c>
    </row>
    <row r="741" spans="1:128" ht="15.75" thickBot="1" x14ac:dyDescent="0.3">
      <c r="A741" s="42">
        <v>45035</v>
      </c>
      <c r="B741" s="35">
        <v>45043</v>
      </c>
      <c r="C741" s="36">
        <v>129.05000000000001</v>
      </c>
      <c r="E741" s="81" cm="1">
        <f t="array" ref="E741">INDEX($A$466:$A$918, ROWS($A$466:$A$918) - ROW() + ROW($A$466))</f>
        <v>45190</v>
      </c>
      <c r="F741" s="44" cm="1">
        <f t="array" ref="F741">INDEX($B$466:$B$918, ROWS($B$466:$B$918) - ROW() + ROW($B$466))</f>
        <v>45197</v>
      </c>
      <c r="G741" s="45" cm="1">
        <f t="array" ref="G741">INDEX($C$466:$C$918, ROWS($C$466:$C$918) - ROW() + ROW($C$466))</f>
        <v>129.4</v>
      </c>
      <c r="I741">
        <f t="shared" si="172"/>
        <v>-1.4470677837014512</v>
      </c>
      <c r="J741">
        <f t="shared" si="164"/>
        <v>4</v>
      </c>
      <c r="K741">
        <f t="shared" si="165"/>
        <v>-2.6701767581797542</v>
      </c>
      <c r="L741" t="str">
        <f t="shared" si="173"/>
        <v/>
      </c>
      <c r="M741" t="str">
        <f t="shared" si="174"/>
        <v/>
      </c>
      <c r="N741">
        <v>-1.2982054219167536</v>
      </c>
      <c r="O741">
        <v>-2.4160060400150916</v>
      </c>
      <c r="P741" s="200" t="s">
        <v>4485</v>
      </c>
      <c r="Q741" s="35">
        <v>45035</v>
      </c>
      <c r="R741" s="35">
        <v>45043</v>
      </c>
      <c r="S741" s="37">
        <v>38072.25</v>
      </c>
      <c r="U741" s="81" cm="1">
        <f t="array" ref="U741">INDEX($Q$466:$Q$918, ROWS($Q$466:$Q$918) - ROW() + ROW($Q$466))</f>
        <v>45190</v>
      </c>
      <c r="V741" s="3" cm="1">
        <f t="array" ref="V741">INDEX($R$466:$R$918, ROWS($R$466:$R$918) - ROW() + ROW($R$466))</f>
        <v>45197</v>
      </c>
      <c r="W741" s="78" cm="1">
        <f t="array" ref="W741">INDEX($S$466:$S$918, ROWS($S$466:$S$918) - ROW() + ROW($S$466))</f>
        <v>39651.65</v>
      </c>
      <c r="Y741">
        <f t="shared" si="175"/>
        <v>-0.92821279684382663</v>
      </c>
      <c r="Z741">
        <f t="shared" si="166"/>
        <v>4</v>
      </c>
      <c r="AA741">
        <f t="shared" si="167"/>
        <v>-1.8208807030966643</v>
      </c>
      <c r="AB741" t="str">
        <f t="shared" si="176"/>
        <v/>
      </c>
      <c r="AC741" t="str">
        <f t="shared" si="177"/>
        <v/>
      </c>
      <c r="AD741">
        <v>-0.89475809181801813</v>
      </c>
      <c r="AE741">
        <v>-1.7315140024243896</v>
      </c>
      <c r="AF741" s="200" t="s">
        <v>4485</v>
      </c>
      <c r="AG741" s="35">
        <v>45035</v>
      </c>
      <c r="AH741" s="35">
        <v>45043</v>
      </c>
      <c r="AI741" s="36">
        <v>167.65</v>
      </c>
      <c r="AK741" s="81" cm="1">
        <f t="array" ref="AK741">INDEX($AG$466:$AG$918, ROWS($AG$466:$AG$918) - ROW() + ROW($AG$466))</f>
        <v>45190</v>
      </c>
      <c r="AL741" s="3" cm="1">
        <f t="array" ref="AL741">INDEX($AH$466:$AH$918, ROWS($AH$466:$AH$918) - ROW() + ROW($AH$466))</f>
        <v>45197</v>
      </c>
      <c r="AM741" s="78" cm="1">
        <f t="array" ref="AM741">INDEX($AI$466:$AI$918, ROWS($AI$466:$AI$918) - ROW() + ROW($AI$466))</f>
        <v>238.95</v>
      </c>
      <c r="AO741">
        <f t="shared" si="178"/>
        <v>-1.4842300556586365</v>
      </c>
      <c r="AP741">
        <f t="shared" si="168"/>
        <v>4</v>
      </c>
      <c r="AQ741">
        <f t="shared" si="169"/>
        <v>0.3569928601427948</v>
      </c>
      <c r="AR741" t="str">
        <f t="shared" si="179"/>
        <v/>
      </c>
      <c r="AS741" t="str">
        <f t="shared" si="180"/>
        <v/>
      </c>
      <c r="AT741">
        <v>-0.75471698113207553</v>
      </c>
      <c r="AU741">
        <v>-0.2023779408044552</v>
      </c>
      <c r="AV741" s="200" t="s">
        <v>4485</v>
      </c>
      <c r="AW741" s="35">
        <v>45035</v>
      </c>
      <c r="AX741" s="35">
        <v>45043</v>
      </c>
      <c r="AY741" s="36">
        <v>101.65</v>
      </c>
      <c r="BA741" s="81" cm="1">
        <f t="array" ref="BA741">INDEX($AW$466:$AW$918, ROWS($AW$466:$AW$918) - ROW() + ROW($AW$466))</f>
        <v>45190</v>
      </c>
      <c r="BB741" s="3" cm="1">
        <f t="array" ref="BB741">INDEX($AX$466:$AX$918, ROWS($AX$466:$AX$918) - ROW() + ROW($AX$466))</f>
        <v>45197</v>
      </c>
      <c r="BC741" s="78" cm="1">
        <f t="array" ref="BC741">INDEX($AY$466:$AY$918, ROWS($AY$466:$AY$918) - ROW() + ROW($AY$466))</f>
        <v>135.35</v>
      </c>
      <c r="BE741">
        <f t="shared" si="181"/>
        <v>-1.5994183933115353</v>
      </c>
      <c r="BF741">
        <f t="shared" si="170"/>
        <v>4</v>
      </c>
      <c r="BG741">
        <f t="shared" si="171"/>
        <v>-0.44133872747333164</v>
      </c>
      <c r="BH741" t="str">
        <f t="shared" si="182"/>
        <v/>
      </c>
      <c r="BI741" t="str">
        <f t="shared" si="183"/>
        <v/>
      </c>
      <c r="BJ741">
        <v>1.0172106252711712</v>
      </c>
      <c r="BK741">
        <v>2.4069594115778412</v>
      </c>
      <c r="BL741" s="200" t="s">
        <v>4485</v>
      </c>
      <c r="BM741" s="212">
        <v>45035</v>
      </c>
      <c r="BN741" s="49">
        <v>45043</v>
      </c>
      <c r="BO741" s="50">
        <v>1126.95</v>
      </c>
      <c r="BQ741" s="81" cm="1">
        <f t="array" ref="BQ741">INDEX($AW$466:$AW$918, ROWS($AW$466:$AW$918) - ROW() + ROW($AW$466))</f>
        <v>45190</v>
      </c>
      <c r="BR741" s="3" cm="1">
        <f t="array" ref="BR741">INDEX($AX$466:$AX$918, ROWS($AX$466:$AX$918) - ROW() + ROW($AX$466))</f>
        <v>45197</v>
      </c>
      <c r="BS741" s="78" cm="1">
        <f t="array" ref="BS741">INDEX($BO$466:$BO$918, ROWS($BO$466:$BO$918) - ROW() + ROW($BO$466))</f>
        <v>1335.6</v>
      </c>
      <c r="BU741">
        <f t="shared" si="190"/>
        <v>-1.0483422856084528</v>
      </c>
      <c r="BV741">
        <f t="shared" si="184"/>
        <v>4</v>
      </c>
      <c r="BW741">
        <f t="shared" si="198"/>
        <v>-0.82423702383605391</v>
      </c>
      <c r="BX741" t="str">
        <f t="shared" si="185"/>
        <v/>
      </c>
      <c r="BY741" t="str">
        <f t="shared" si="191"/>
        <v/>
      </c>
      <c r="BZ741">
        <v>-0.60748579267098968</v>
      </c>
      <c r="CA741">
        <v>0.36939313984168265</v>
      </c>
      <c r="CB741" s="200" t="s">
        <v>4485</v>
      </c>
      <c r="CC741" s="212">
        <v>45036</v>
      </c>
      <c r="CD741" s="49">
        <v>45043</v>
      </c>
      <c r="CE741" s="50">
        <v>1989.7</v>
      </c>
      <c r="CG741" s="81" cm="1">
        <f t="array" ref="CG741">INDEX($AW$466:$AW$918, ROWS($AW$466:$AW$918) - ROW() + ROW($AW$466))</f>
        <v>45190</v>
      </c>
      <c r="CH741" s="3" cm="1">
        <f t="array" ref="CH741">INDEX($AX$466:$AX$918, ROWS($AX$466:$AX$918) - ROW() + ROW($AX$466))</f>
        <v>45197</v>
      </c>
      <c r="CI741" s="78" cm="1">
        <f t="array" ref="CI741">INDEX($CE$466:$CE$918, ROWS($CE$466:$CE$918) - ROW() + ROW($CE$466))</f>
        <v>2274.6</v>
      </c>
      <c r="CK741">
        <f t="shared" si="197"/>
        <v>-2.0096930533117972</v>
      </c>
      <c r="CL741">
        <f t="shared" si="186"/>
        <v>4</v>
      </c>
      <c r="CM741">
        <f t="shared" si="199"/>
        <v>-3.7735849056603885</v>
      </c>
      <c r="CN741" t="str">
        <f t="shared" si="187"/>
        <v/>
      </c>
      <c r="CO741" t="str">
        <f t="shared" si="192"/>
        <v/>
      </c>
      <c r="CP741">
        <v>-2.1018296502711031</v>
      </c>
      <c r="CQ741">
        <v>-3.8506417736289387</v>
      </c>
      <c r="CR741" s="200" t="s">
        <v>4485</v>
      </c>
      <c r="CS741" s="212">
        <v>45035</v>
      </c>
      <c r="CT741" s="49">
        <v>45043</v>
      </c>
      <c r="CU741" s="53">
        <v>421.85</v>
      </c>
      <c r="CW741" s="81" cm="1">
        <f t="array" ref="CW741">INDEX($AW$466:$AW$918, ROWS($AW$466:$AW$918) - ROW() + ROW($AW$466))</f>
        <v>45190</v>
      </c>
      <c r="CX741" s="3" cm="1">
        <f t="array" ref="CX741">INDEX($AX$466:$AX$918, ROWS($AX$466:$AX$918) - ROW() + ROW($AX$466))</f>
        <v>45197</v>
      </c>
      <c r="CY741" s="78" cm="1">
        <f t="array" ref="CY741">INDEX($CU$466:$CU$918, ROWS($CU$466:$CU$918) - ROW() + ROW($CU$466))</f>
        <v>518.75</v>
      </c>
      <c r="DA741">
        <f t="shared" si="193"/>
        <v>-1.0113538784467044</v>
      </c>
      <c r="DB741">
        <f t="shared" si="188"/>
        <v>4</v>
      </c>
      <c r="DC741">
        <f t="shared" si="200"/>
        <v>-2.0302171860245513</v>
      </c>
      <c r="DD741" t="str">
        <f t="shared" si="162"/>
        <v/>
      </c>
      <c r="DE741" t="str">
        <f t="shared" si="163"/>
        <v/>
      </c>
      <c r="DF741">
        <v>-1.043361730640384</v>
      </c>
      <c r="DG741">
        <v>-2.2873345935727833</v>
      </c>
      <c r="DH741" s="200" t="s">
        <v>4485</v>
      </c>
      <c r="DI741" s="212">
        <v>45035</v>
      </c>
      <c r="DJ741" s="49">
        <v>45043</v>
      </c>
      <c r="DK741" s="53">
        <v>342.7</v>
      </c>
      <c r="DM741" s="81" cm="1">
        <f t="array" ref="DM741">INDEX($AW$466:$AW$918, ROWS($AW$466:$AW$918) - ROW() + ROW($AW$466))</f>
        <v>45190</v>
      </c>
      <c r="DN741" s="3" cm="1">
        <f t="array" ref="DN741">INDEX($AX$466:$AX$918, ROWS($AX$466:$AX$918) - ROW() + ROW($AX$466))</f>
        <v>45197</v>
      </c>
      <c r="DO741" s="78" cm="1">
        <f t="array" ref="DO741">INDEX($DK$466:$DK$918, ROWS($DK$466:$DK$918) - ROW() + ROW($DK$466))</f>
        <v>356.1</v>
      </c>
      <c r="DQ741">
        <f t="shared" si="194"/>
        <v>0.57901426352210461</v>
      </c>
      <c r="DR741">
        <f t="shared" si="189"/>
        <v>4</v>
      </c>
      <c r="DS741">
        <f t="shared" si="201"/>
        <v>4.2140750105361453E-2</v>
      </c>
      <c r="DT741" t="str">
        <f t="shared" si="195"/>
        <v/>
      </c>
      <c r="DU741" t="str">
        <f t="shared" si="196"/>
        <v/>
      </c>
      <c r="DV741">
        <v>-1.7265930936276135</v>
      </c>
      <c r="DW741">
        <v>0.82176771365960555</v>
      </c>
      <c r="DX741" s="200" t="s">
        <v>4485</v>
      </c>
    </row>
    <row r="742" spans="1:128" ht="15.75" thickBot="1" x14ac:dyDescent="0.3">
      <c r="A742" s="42">
        <v>45034</v>
      </c>
      <c r="B742" s="35">
        <v>45043</v>
      </c>
      <c r="C742" s="36">
        <v>130.5</v>
      </c>
      <c r="E742" s="81" cm="1">
        <f t="array" ref="E742">INDEX($A$466:$A$918, ROWS($A$466:$A$918) - ROW() + ROW($A$466))</f>
        <v>45191</v>
      </c>
      <c r="F742" s="44" cm="1">
        <f t="array" ref="F742">INDEX($B$466:$B$918, ROWS($B$466:$B$918) - ROW() + ROW($B$466))</f>
        <v>45197</v>
      </c>
      <c r="G742" s="45" cm="1">
        <f t="array" ref="G742">INDEX($C$466:$C$918, ROWS($C$466:$C$918) - ROW() + ROW($C$466))</f>
        <v>129.80000000000001</v>
      </c>
      <c r="I742">
        <f t="shared" si="172"/>
        <v>0.30911901081916976</v>
      </c>
      <c r="J742">
        <f t="shared" si="164"/>
        <v>5</v>
      </c>
      <c r="K742" t="str">
        <f t="shared" si="165"/>
        <v/>
      </c>
      <c r="L742" t="str">
        <f t="shared" si="173"/>
        <v/>
      </c>
      <c r="M742" t="str">
        <f t="shared" si="174"/>
        <v/>
      </c>
      <c r="N742">
        <v>0.34816247582204146</v>
      </c>
      <c r="O742" t="s">
        <v>4485</v>
      </c>
      <c r="P742" s="200" t="s">
        <v>4485</v>
      </c>
      <c r="Q742" s="35">
        <v>45034</v>
      </c>
      <c r="R742" s="35">
        <v>45043</v>
      </c>
      <c r="S742" s="37">
        <v>38678.6</v>
      </c>
      <c r="U742" s="81" cm="1">
        <f t="array" ref="U742">INDEX($Q$466:$Q$918, ROWS($Q$466:$Q$918) - ROW() + ROW($Q$466))</f>
        <v>45191</v>
      </c>
      <c r="V742" s="3" cm="1">
        <f t="array" ref="V742">INDEX($R$466:$R$918, ROWS($R$466:$R$918) - ROW() + ROW($R$466))</f>
        <v>45197</v>
      </c>
      <c r="W742" s="78" cm="1">
        <f t="array" ref="W742">INDEX($S$466:$S$918, ROWS($S$466:$S$918) - ROW() + ROW($S$466))</f>
        <v>39482.6</v>
      </c>
      <c r="Y742">
        <f t="shared" si="175"/>
        <v>-0.42633786992471412</v>
      </c>
      <c r="Z742">
        <f t="shared" si="166"/>
        <v>5</v>
      </c>
      <c r="AA742" t="str">
        <f t="shared" si="167"/>
        <v/>
      </c>
      <c r="AB742" t="str">
        <f t="shared" si="176"/>
        <v/>
      </c>
      <c r="AC742" t="str">
        <f t="shared" si="177"/>
        <v/>
      </c>
      <c r="AD742">
        <v>-0.31553723567115394</v>
      </c>
      <c r="AE742" t="s">
        <v>4485</v>
      </c>
      <c r="AF742" s="200" t="s">
        <v>4485</v>
      </c>
      <c r="AG742" s="35">
        <v>45034</v>
      </c>
      <c r="AH742" s="35">
        <v>45043</v>
      </c>
      <c r="AI742" s="36">
        <v>170.7</v>
      </c>
      <c r="AK742" s="81" cm="1">
        <f t="array" ref="AK742">INDEX($AG$466:$AG$918, ROWS($AG$466:$AG$918) - ROW() + ROW($AG$466))</f>
        <v>45191</v>
      </c>
      <c r="AL742" s="3" cm="1">
        <f t="array" ref="AL742">INDEX($AH$466:$AH$918, ROWS($AH$466:$AH$918) - ROW() + ROW($AH$466))</f>
        <v>45197</v>
      </c>
      <c r="AM742" s="78" cm="1">
        <f t="array" ref="AM742">INDEX($AI$466:$AI$918, ROWS($AI$466:$AI$918) - ROW() + ROW($AI$466))</f>
        <v>237.8</v>
      </c>
      <c r="AO742">
        <f t="shared" si="178"/>
        <v>-0.48127223268465258</v>
      </c>
      <c r="AP742">
        <f t="shared" si="168"/>
        <v>5</v>
      </c>
      <c r="AQ742" t="str">
        <f t="shared" si="169"/>
        <v/>
      </c>
      <c r="AR742" t="str">
        <f t="shared" si="179"/>
        <v/>
      </c>
      <c r="AS742" t="str">
        <f t="shared" si="180"/>
        <v/>
      </c>
      <c r="AT742">
        <v>-2.8643852978453768</v>
      </c>
      <c r="AU742" t="s">
        <v>4485</v>
      </c>
      <c r="AV742" s="200" t="s">
        <v>4485</v>
      </c>
      <c r="AW742" s="35">
        <v>45034</v>
      </c>
      <c r="AX742" s="35">
        <v>45043</v>
      </c>
      <c r="AY742" s="36">
        <v>103.05</v>
      </c>
      <c r="BA742" s="81" cm="1">
        <f t="array" ref="BA742">INDEX($AW$466:$AW$918, ROWS($AW$466:$AW$918) - ROW() + ROW($AW$466))</f>
        <v>45191</v>
      </c>
      <c r="BB742" s="3" cm="1">
        <f t="array" ref="BB742">INDEX($AX$466:$AX$918, ROWS($AX$466:$AX$918) - ROW() + ROW($AX$466))</f>
        <v>45197</v>
      </c>
      <c r="BC742" s="78" cm="1">
        <f t="array" ref="BC742">INDEX($AY$466:$AY$918, ROWS($AY$466:$AY$918) - ROW() + ROW($AY$466))</f>
        <v>136</v>
      </c>
      <c r="BE742">
        <f t="shared" si="181"/>
        <v>0.48023642408570799</v>
      </c>
      <c r="BF742">
        <f t="shared" si="170"/>
        <v>5</v>
      </c>
      <c r="BG742" t="str">
        <f t="shared" si="171"/>
        <v/>
      </c>
      <c r="BH742" t="str">
        <f t="shared" si="182"/>
        <v/>
      </c>
      <c r="BI742" t="str">
        <f t="shared" si="183"/>
        <v/>
      </c>
      <c r="BJ742">
        <v>-1.1167318888994984</v>
      </c>
      <c r="BK742" t="s">
        <v>4485</v>
      </c>
      <c r="BL742" s="200" t="s">
        <v>4485</v>
      </c>
      <c r="BM742" s="212">
        <v>45034</v>
      </c>
      <c r="BN742" s="49">
        <v>45043</v>
      </c>
      <c r="BO742" s="50">
        <v>1148.3499999999999</v>
      </c>
      <c r="BQ742" s="81" cm="1">
        <f t="array" ref="BQ742">INDEX($AW$466:$AW$918, ROWS($AW$466:$AW$918) - ROW() + ROW($AW$466))</f>
        <v>45191</v>
      </c>
      <c r="BR742" s="3" cm="1">
        <f t="array" ref="BR742">INDEX($AX$466:$AX$918, ROWS($AX$466:$AX$918) - ROW() + ROW($AX$466))</f>
        <v>45197</v>
      </c>
      <c r="BS742" s="78" cm="1">
        <f t="array" ref="BS742">INDEX($BO$466:$BO$918, ROWS($BO$466:$BO$918) - ROW() + ROW($BO$466))</f>
        <v>1322.95</v>
      </c>
      <c r="BU742">
        <f t="shared" si="190"/>
        <v>-0.94713986223419167</v>
      </c>
      <c r="BV742">
        <f t="shared" si="184"/>
        <v>5</v>
      </c>
      <c r="BW742" t="str">
        <f t="shared" si="198"/>
        <v/>
      </c>
      <c r="BX742" t="str">
        <f t="shared" si="185"/>
        <v/>
      </c>
      <c r="BY742" t="str">
        <f t="shared" si="191"/>
        <v/>
      </c>
      <c r="BZ742">
        <v>-1.3932702418506717</v>
      </c>
      <c r="CA742" t="s">
        <v>4485</v>
      </c>
      <c r="CB742" s="200" t="s">
        <v>4485</v>
      </c>
      <c r="CC742" s="212">
        <v>45035</v>
      </c>
      <c r="CD742" s="49">
        <v>45043</v>
      </c>
      <c r="CE742" s="50">
        <v>2054.4</v>
      </c>
      <c r="CG742" s="81" cm="1">
        <f t="array" ref="CG742">INDEX($AW$466:$AW$918, ROWS($AW$466:$AW$918) - ROW() + ROW($AW$466))</f>
        <v>45191</v>
      </c>
      <c r="CH742" s="3" cm="1">
        <f t="array" ref="CH742">INDEX($AX$466:$AX$918, ROWS($AX$466:$AX$918) - ROW() + ROW($AX$466))</f>
        <v>45197</v>
      </c>
      <c r="CI742" s="78" cm="1">
        <f t="array" ref="CI742">INDEX($CE$466:$CE$918, ROWS($CE$466:$CE$918) - ROW() + ROW($CE$466))</f>
        <v>2254.0500000000002</v>
      </c>
      <c r="CK742">
        <f t="shared" si="197"/>
        <v>-0.90345555262462529</v>
      </c>
      <c r="CL742">
        <f t="shared" si="186"/>
        <v>5</v>
      </c>
      <c r="CM742" t="str">
        <f t="shared" si="199"/>
        <v/>
      </c>
      <c r="CN742" t="str">
        <f t="shared" si="187"/>
        <v/>
      </c>
      <c r="CO742" t="str">
        <f t="shared" si="192"/>
        <v/>
      </c>
      <c r="CP742">
        <v>-0.90026478375993346</v>
      </c>
      <c r="CQ742" t="s">
        <v>4485</v>
      </c>
      <c r="CR742" s="200" t="s">
        <v>4485</v>
      </c>
      <c r="CS742" s="212">
        <v>45034</v>
      </c>
      <c r="CT742" s="49">
        <v>45043</v>
      </c>
      <c r="CU742" s="53">
        <v>424.25</v>
      </c>
      <c r="CW742" s="81" cm="1">
        <f t="array" ref="CW742">INDEX($AW$466:$AW$918, ROWS($AW$466:$AW$918) - ROW() + ROW($AW$466))</f>
        <v>45191</v>
      </c>
      <c r="CX742" s="3" cm="1">
        <f t="array" ref="CX742">INDEX($AX$466:$AX$918, ROWS($AX$466:$AX$918) - ROW() + ROW($AX$466))</f>
        <v>45197</v>
      </c>
      <c r="CY742" s="78" cm="1">
        <f t="array" ref="CY742">INDEX($CU$466:$CU$918, ROWS($CU$466:$CU$918) - ROW() + ROW($CU$466))</f>
        <v>517.29999999999995</v>
      </c>
      <c r="DA742">
        <f t="shared" si="193"/>
        <v>-0.27951807228916542</v>
      </c>
      <c r="DB742">
        <f t="shared" si="188"/>
        <v>5</v>
      </c>
      <c r="DC742" t="str">
        <f t="shared" si="200"/>
        <v/>
      </c>
      <c r="DD742" t="str">
        <f t="shared" si="162"/>
        <v/>
      </c>
      <c r="DE742" t="str">
        <f t="shared" si="163"/>
        <v/>
      </c>
      <c r="DF742">
        <v>-6.7711356161737818E-2</v>
      </c>
      <c r="DG742" t="s">
        <v>4485</v>
      </c>
      <c r="DH742" s="200" t="s">
        <v>4485</v>
      </c>
      <c r="DI742" s="212">
        <v>45034</v>
      </c>
      <c r="DJ742" s="49">
        <v>45043</v>
      </c>
      <c r="DK742" s="53">
        <v>335.5</v>
      </c>
      <c r="DM742" s="81" cm="1">
        <f t="array" ref="DM742">INDEX($AW$466:$AW$918, ROWS($AW$466:$AW$918) - ROW() + ROW($AW$466))</f>
        <v>45191</v>
      </c>
      <c r="DN742" s="3" cm="1">
        <f t="array" ref="DN742">INDEX($AX$466:$AX$918, ROWS($AX$466:$AX$918) - ROW() + ROW($AX$466))</f>
        <v>45197</v>
      </c>
      <c r="DO742" s="78" cm="1">
        <f t="array" ref="DO742">INDEX($DK$466:$DK$918, ROWS($DK$466:$DK$918) - ROW() + ROW($DK$466))</f>
        <v>352.15</v>
      </c>
      <c r="DQ742">
        <f t="shared" si="194"/>
        <v>-1.1092389778152332</v>
      </c>
      <c r="DR742">
        <f t="shared" si="189"/>
        <v>5</v>
      </c>
      <c r="DS742" t="str">
        <f t="shared" si="201"/>
        <v/>
      </c>
      <c r="DT742" t="str">
        <f t="shared" si="195"/>
        <v/>
      </c>
      <c r="DU742" t="str">
        <f t="shared" si="196"/>
        <v/>
      </c>
      <c r="DV742">
        <v>0.61583046549537712</v>
      </c>
      <c r="DW742" t="s">
        <v>4485</v>
      </c>
      <c r="DX742" s="200" t="s">
        <v>4485</v>
      </c>
    </row>
    <row r="743" spans="1:128" ht="15.75" thickBot="1" x14ac:dyDescent="0.3">
      <c r="A743" s="42">
        <v>45033</v>
      </c>
      <c r="B743" s="35">
        <v>45043</v>
      </c>
      <c r="C743" s="36">
        <v>130.15</v>
      </c>
      <c r="E743" s="81" cm="1">
        <f t="array" ref="E743">INDEX($A$466:$A$918, ROWS($A$466:$A$918) - ROW() + ROW($A$466))</f>
        <v>45194</v>
      </c>
      <c r="F743" s="44" cm="1">
        <f t="array" ref="F743">INDEX($B$466:$B$918, ROWS($B$466:$B$918) - ROW() + ROW($B$466))</f>
        <v>45197</v>
      </c>
      <c r="G743" s="45" cm="1">
        <f t="array" ref="G743">INDEX($C$466:$C$918, ROWS($C$466:$C$918) - ROW() + ROW($C$466))</f>
        <v>129.75</v>
      </c>
      <c r="I743">
        <f t="shared" si="172"/>
        <v>-3.8520801232674394E-2</v>
      </c>
      <c r="J743">
        <f t="shared" si="164"/>
        <v>1</v>
      </c>
      <c r="K743" t="str">
        <f t="shared" si="165"/>
        <v/>
      </c>
      <c r="L743" t="str">
        <f t="shared" si="173"/>
        <v/>
      </c>
      <c r="M743" t="str">
        <f t="shared" si="174"/>
        <v/>
      </c>
      <c r="N743">
        <v>-0.23130300693907707</v>
      </c>
      <c r="O743" t="s">
        <v>4485</v>
      </c>
      <c r="P743" s="200" t="s">
        <v>4485</v>
      </c>
      <c r="Q743" s="35">
        <v>45033</v>
      </c>
      <c r="R743" s="35">
        <v>45043</v>
      </c>
      <c r="S743" s="37">
        <v>38312.400000000001</v>
      </c>
      <c r="U743" s="81" cm="1">
        <f t="array" ref="U743">INDEX($Q$466:$Q$918, ROWS($Q$466:$Q$918) - ROW() + ROW($Q$466))</f>
        <v>45194</v>
      </c>
      <c r="V743" s="3" cm="1">
        <f t="array" ref="V743">INDEX($R$466:$R$918, ROWS($R$466:$R$918) - ROW() + ROW($R$466))</f>
        <v>45197</v>
      </c>
      <c r="W743" s="78" cm="1">
        <f t="array" ref="W743">INDEX($S$466:$S$918, ROWS($S$466:$S$918) - ROW() + ROW($S$466))</f>
        <v>39449.35</v>
      </c>
      <c r="Y743">
        <f t="shared" si="175"/>
        <v>-8.4214312127367491E-2</v>
      </c>
      <c r="Z743">
        <f t="shared" si="166"/>
        <v>1</v>
      </c>
      <c r="AA743" t="str">
        <f t="shared" si="167"/>
        <v/>
      </c>
      <c r="AB743" t="str">
        <f t="shared" si="176"/>
        <v/>
      </c>
      <c r="AC743" t="str">
        <f t="shared" si="177"/>
        <v/>
      </c>
      <c r="AD743">
        <v>9.9377589147920206E-2</v>
      </c>
      <c r="AE743" t="s">
        <v>4485</v>
      </c>
      <c r="AF743" s="200" t="s">
        <v>4485</v>
      </c>
      <c r="AG743" s="35">
        <v>45033</v>
      </c>
      <c r="AH743" s="35">
        <v>45043</v>
      </c>
      <c r="AI743" s="36">
        <v>169.95</v>
      </c>
      <c r="AK743" s="81" cm="1">
        <f t="array" ref="AK743">INDEX($AG$466:$AG$918, ROWS($AG$466:$AG$918) - ROW() + ROW($AG$466))</f>
        <v>45194</v>
      </c>
      <c r="AL743" s="3" cm="1">
        <f t="array" ref="AL743">INDEX($AH$466:$AH$918, ROWS($AH$466:$AH$918) - ROW() + ROW($AH$466))</f>
        <v>45197</v>
      </c>
      <c r="AM743" s="78" cm="1">
        <f t="array" ref="AM743">INDEX($AI$466:$AI$918, ROWS($AI$466:$AI$918) - ROW() + ROW($AI$466))</f>
        <v>239.9</v>
      </c>
      <c r="AO743">
        <f t="shared" si="178"/>
        <v>0.88309503784692778</v>
      </c>
      <c r="AP743">
        <f t="shared" si="168"/>
        <v>1</v>
      </c>
      <c r="AQ743" t="str">
        <f t="shared" si="169"/>
        <v/>
      </c>
      <c r="AR743" t="str">
        <f t="shared" si="179"/>
        <v/>
      </c>
      <c r="AS743" t="str">
        <f t="shared" si="180"/>
        <v/>
      </c>
      <c r="AT743">
        <v>0.31315240083507012</v>
      </c>
      <c r="AU743" t="s">
        <v>4485</v>
      </c>
      <c r="AV743" s="200" t="s">
        <v>4485</v>
      </c>
      <c r="AW743" s="35">
        <v>45033</v>
      </c>
      <c r="AX743" s="35">
        <v>45043</v>
      </c>
      <c r="AY743" s="36">
        <v>101.7</v>
      </c>
      <c r="BA743" s="81" cm="1">
        <f t="array" ref="BA743">INDEX($AW$466:$AW$918, ROWS($AW$466:$AW$918) - ROW() + ROW($AW$466))</f>
        <v>45194</v>
      </c>
      <c r="BB743" s="3" cm="1">
        <f t="array" ref="BB743">INDEX($AX$466:$AX$918, ROWS($AX$466:$AX$918) - ROW() + ROW($AX$466))</f>
        <v>45197</v>
      </c>
      <c r="BC743" s="78" cm="1">
        <f t="array" ref="BC743">INDEX($AY$466:$AY$918, ROWS($AY$466:$AY$918) - ROW() + ROW($AY$466))</f>
        <v>136.44999999999999</v>
      </c>
      <c r="BE743">
        <f t="shared" si="181"/>
        <v>0.33088235294116808</v>
      </c>
      <c r="BF743">
        <f t="shared" si="170"/>
        <v>1</v>
      </c>
      <c r="BG743" t="str">
        <f t="shared" si="171"/>
        <v/>
      </c>
      <c r="BH743" t="str">
        <f t="shared" si="182"/>
        <v/>
      </c>
      <c r="BI743" t="str">
        <f t="shared" si="183"/>
        <v/>
      </c>
      <c r="BJ743">
        <v>-0.32335907335906461</v>
      </c>
      <c r="BK743" t="s">
        <v>4485</v>
      </c>
      <c r="BL743" s="200" t="s">
        <v>4485</v>
      </c>
      <c r="BM743" s="212">
        <v>45033</v>
      </c>
      <c r="BN743" s="49">
        <v>45043</v>
      </c>
      <c r="BO743" s="50">
        <v>1147.4000000000001</v>
      </c>
      <c r="BQ743" s="81" cm="1">
        <f t="array" ref="BQ743">INDEX($AW$466:$AW$918, ROWS($AW$466:$AW$918) - ROW() + ROW($AW$466))</f>
        <v>45194</v>
      </c>
      <c r="BR743" s="3" cm="1">
        <f t="array" ref="BR743">INDEX($AX$466:$AX$918, ROWS($AX$466:$AX$918) - ROW() + ROW($AX$466))</f>
        <v>45197</v>
      </c>
      <c r="BS743" s="78" cm="1">
        <f t="array" ref="BS743">INDEX($BO$466:$BO$918, ROWS($BO$466:$BO$918) - ROW() + ROW($BO$466))</f>
        <v>1295.2</v>
      </c>
      <c r="BU743">
        <f t="shared" si="190"/>
        <v>-2.0975849427415998</v>
      </c>
      <c r="BV743">
        <f t="shared" si="184"/>
        <v>1</v>
      </c>
      <c r="BW743" t="str">
        <f t="shared" si="198"/>
        <v/>
      </c>
      <c r="BX743" t="str">
        <f t="shared" si="185"/>
        <v/>
      </c>
      <c r="BY743" t="str">
        <f t="shared" si="191"/>
        <v/>
      </c>
      <c r="BZ743">
        <v>-1.0597174086910217</v>
      </c>
      <c r="CA743" t="s">
        <v>4485</v>
      </c>
      <c r="CB743" s="200" t="s">
        <v>4485</v>
      </c>
      <c r="CC743" s="212">
        <v>45034</v>
      </c>
      <c r="CD743" s="49">
        <v>45043</v>
      </c>
      <c r="CE743" s="50">
        <v>2038.75</v>
      </c>
      <c r="CG743" s="81" cm="1">
        <f t="array" ref="CG743">INDEX($AW$466:$AW$918, ROWS($AW$466:$AW$918) - ROW() + ROW($AW$466))</f>
        <v>45194</v>
      </c>
      <c r="CH743" s="3" cm="1">
        <f t="array" ref="CH743">INDEX($AX$466:$AX$918, ROWS($AX$466:$AX$918) - ROW() + ROW($AX$466))</f>
        <v>45197</v>
      </c>
      <c r="CI743" s="78" cm="1">
        <f t="array" ref="CI743">INDEX($CE$466:$CE$918, ROWS($CE$466:$CE$918) - ROW() + ROW($CE$466))</f>
        <v>2338.15</v>
      </c>
      <c r="CK743">
        <f t="shared" si="197"/>
        <v>3.7310618664182207</v>
      </c>
      <c r="CL743">
        <f t="shared" si="186"/>
        <v>1</v>
      </c>
      <c r="CM743" t="str">
        <f t="shared" si="199"/>
        <v/>
      </c>
      <c r="CN743" t="str">
        <f t="shared" si="187"/>
        <v/>
      </c>
      <c r="CO743" t="str">
        <f t="shared" si="192"/>
        <v/>
      </c>
      <c r="CP743">
        <v>4.0946740292126949</v>
      </c>
      <c r="CQ743" t="s">
        <v>4485</v>
      </c>
      <c r="CR743" s="200" t="s">
        <v>4485</v>
      </c>
      <c r="CS743" s="212">
        <v>45033</v>
      </c>
      <c r="CT743" s="49">
        <v>45043</v>
      </c>
      <c r="CU743" s="53">
        <v>416.05</v>
      </c>
      <c r="CW743" s="81" cm="1">
        <f t="array" ref="CW743">INDEX($AW$466:$AW$918, ROWS($AW$466:$AW$918) - ROW() + ROW($AW$466))</f>
        <v>45194</v>
      </c>
      <c r="CX743" s="3" cm="1">
        <f t="array" ref="CX743">INDEX($AX$466:$AX$918, ROWS($AX$466:$AX$918) - ROW() + ROW($AX$466))</f>
        <v>45197</v>
      </c>
      <c r="CY743" s="78" cm="1">
        <f t="array" ref="CY743">INDEX($CU$466:$CU$918, ROWS($CU$466:$CU$918) - ROW() + ROW($CU$466))</f>
        <v>523.4</v>
      </c>
      <c r="DA743">
        <f t="shared" si="193"/>
        <v>1.179199690701725</v>
      </c>
      <c r="DB743">
        <f t="shared" si="188"/>
        <v>1</v>
      </c>
      <c r="DC743" t="str">
        <f t="shared" si="200"/>
        <v/>
      </c>
      <c r="DD743" t="str">
        <f t="shared" si="162"/>
        <v/>
      </c>
      <c r="DE743" t="str">
        <f t="shared" si="163"/>
        <v/>
      </c>
      <c r="DF743">
        <v>1.0744361630045627</v>
      </c>
      <c r="DG743" t="s">
        <v>4485</v>
      </c>
      <c r="DH743" s="200" t="s">
        <v>4485</v>
      </c>
      <c r="DI743" s="212">
        <v>45033</v>
      </c>
      <c r="DJ743" s="49">
        <v>45043</v>
      </c>
      <c r="DK743" s="53">
        <v>336.9</v>
      </c>
      <c r="DM743" s="81" cm="1">
        <f t="array" ref="DM743">INDEX($AW$466:$AW$918, ROWS($AW$466:$AW$918) - ROW() + ROW($AW$466))</f>
        <v>45194</v>
      </c>
      <c r="DN743" s="3" cm="1">
        <f t="array" ref="DN743">INDEX($AX$466:$AX$918, ROWS($AX$466:$AX$918) - ROW() + ROW($AX$466))</f>
        <v>45197</v>
      </c>
      <c r="DO743" s="78" cm="1">
        <f t="array" ref="DO743">INDEX($DK$466:$DK$918, ROWS($DK$466:$DK$918) - ROW() + ROW($DK$466))</f>
        <v>351.6</v>
      </c>
      <c r="DQ743">
        <f t="shared" si="194"/>
        <v>-0.15618344455486427</v>
      </c>
      <c r="DR743">
        <f t="shared" si="189"/>
        <v>1</v>
      </c>
      <c r="DS743" t="str">
        <f t="shared" si="201"/>
        <v/>
      </c>
      <c r="DT743" t="str">
        <f t="shared" si="195"/>
        <v/>
      </c>
      <c r="DU743" t="str">
        <f t="shared" si="196"/>
        <v/>
      </c>
      <c r="DV743">
        <v>0.12601260126013419</v>
      </c>
      <c r="DW743" t="s">
        <v>4485</v>
      </c>
      <c r="DX743" s="200" t="s">
        <v>4485</v>
      </c>
    </row>
    <row r="744" spans="1:128" ht="15.75" thickBot="1" x14ac:dyDescent="0.3">
      <c r="A744" s="42">
        <v>45029</v>
      </c>
      <c r="B744" s="35">
        <v>45043</v>
      </c>
      <c r="C744" s="36">
        <v>126.65</v>
      </c>
      <c r="E744" s="81" cm="1">
        <f t="array" ref="E744">INDEX($A$466:$A$918, ROWS($A$466:$A$918) - ROW() + ROW($A$466))</f>
        <v>45195</v>
      </c>
      <c r="F744" s="44" cm="1">
        <f t="array" ref="F744">INDEX($B$466:$B$918, ROWS($B$466:$B$918) - ROW() + ROW($B$466))</f>
        <v>45197</v>
      </c>
      <c r="G744" s="45" cm="1">
        <f t="array" ref="G744">INDEX($C$466:$C$918, ROWS($C$466:$C$918) - ROW() + ROW($C$466))</f>
        <v>128.55000000000001</v>
      </c>
      <c r="I744">
        <f t="shared" si="172"/>
        <v>-0.92485549132947098</v>
      </c>
      <c r="J744">
        <f t="shared" si="164"/>
        <v>2</v>
      </c>
      <c r="K744" t="str">
        <f t="shared" si="165"/>
        <v/>
      </c>
      <c r="L744" t="str">
        <f t="shared" si="173"/>
        <v/>
      </c>
      <c r="M744" t="str">
        <f t="shared" si="174"/>
        <v/>
      </c>
      <c r="N744">
        <v>-0.50231839258114808</v>
      </c>
      <c r="O744" t="s">
        <v>4485</v>
      </c>
      <c r="P744" s="200" t="s">
        <v>4485</v>
      </c>
      <c r="Q744" s="35">
        <v>45029</v>
      </c>
      <c r="R744" s="35">
        <v>45043</v>
      </c>
      <c r="S744" s="37">
        <v>37749.949999999997</v>
      </c>
      <c r="U744" s="81" cm="1">
        <f t="array" ref="U744">INDEX($Q$466:$Q$918, ROWS($Q$466:$Q$918) - ROW() + ROW($Q$466))</f>
        <v>45195</v>
      </c>
      <c r="V744" s="3" cm="1">
        <f t="array" ref="V744">INDEX($R$466:$R$918, ROWS($R$466:$R$918) - ROW() + ROW($R$466))</f>
        <v>45197</v>
      </c>
      <c r="W744" s="78" cm="1">
        <f t="array" ref="W744">INDEX($S$466:$S$918, ROWS($S$466:$S$918) - ROW() + ROW($S$466))</f>
        <v>39141.65</v>
      </c>
      <c r="Y744">
        <f t="shared" si="175"/>
        <v>-0.7799875029626524</v>
      </c>
      <c r="Z744">
        <f t="shared" si="166"/>
        <v>2</v>
      </c>
      <c r="AA744" t="str">
        <f t="shared" si="167"/>
        <v/>
      </c>
      <c r="AB744" t="str">
        <f t="shared" si="176"/>
        <v/>
      </c>
      <c r="AC744" t="str">
        <f t="shared" si="177"/>
        <v/>
      </c>
      <c r="AD744">
        <v>-0.78725780949856428</v>
      </c>
      <c r="AE744" t="s">
        <v>4485</v>
      </c>
      <c r="AF744" s="200" t="s">
        <v>4485</v>
      </c>
      <c r="AG744" s="35">
        <v>45029</v>
      </c>
      <c r="AH744" s="35">
        <v>45043</v>
      </c>
      <c r="AI744" s="36">
        <v>173.8</v>
      </c>
      <c r="AK744" s="81" cm="1">
        <f t="array" ref="AK744">INDEX($AG$466:$AG$918, ROWS($AG$466:$AG$918) - ROW() + ROW($AG$466))</f>
        <v>45195</v>
      </c>
      <c r="AL744" s="3" cm="1">
        <f t="array" ref="AL744">INDEX($AH$466:$AH$918, ROWS($AH$466:$AH$918) - ROW() + ROW($AH$466))</f>
        <v>45197</v>
      </c>
      <c r="AM744" s="78" cm="1">
        <f t="array" ref="AM744">INDEX($AI$466:$AI$918, ROWS($AI$466:$AI$918) - ROW() + ROW($AI$466))</f>
        <v>239.85</v>
      </c>
      <c r="AO744">
        <f t="shared" si="178"/>
        <v>-2.0842017507299443E-2</v>
      </c>
      <c r="AP744">
        <f t="shared" si="168"/>
        <v>2</v>
      </c>
      <c r="AQ744" t="str">
        <f t="shared" si="169"/>
        <v/>
      </c>
      <c r="AR744" t="str">
        <f t="shared" si="179"/>
        <v/>
      </c>
      <c r="AS744" t="str">
        <f t="shared" si="180"/>
        <v/>
      </c>
      <c r="AT744">
        <v>2.3673257023933463</v>
      </c>
      <c r="AU744" t="s">
        <v>4485</v>
      </c>
      <c r="AV744" s="200" t="s">
        <v>4485</v>
      </c>
      <c r="AW744" s="35">
        <v>45029</v>
      </c>
      <c r="AX744" s="35">
        <v>45043</v>
      </c>
      <c r="AY744" s="36">
        <v>101.15</v>
      </c>
      <c r="BA744" s="81" cm="1">
        <f t="array" ref="BA744">INDEX($AW$466:$AW$918, ROWS($AW$466:$AW$918) - ROW() + ROW($AW$466))</f>
        <v>45195</v>
      </c>
      <c r="BB744" s="3" cm="1">
        <f t="array" ref="BB744">INDEX($AX$466:$AX$918, ROWS($AX$466:$AX$918) - ROW() + ROW($AX$466))</f>
        <v>45197</v>
      </c>
      <c r="BC744" s="78" cm="1">
        <f t="array" ref="BC744">INDEX($AY$466:$AY$918, ROWS($AY$466:$AY$918) - ROW() + ROW($AY$466))</f>
        <v>137.55000000000001</v>
      </c>
      <c r="BE744">
        <f t="shared" si="181"/>
        <v>0.80615610113596392</v>
      </c>
      <c r="BF744">
        <f t="shared" si="170"/>
        <v>2</v>
      </c>
      <c r="BG744" t="str">
        <f t="shared" si="171"/>
        <v/>
      </c>
      <c r="BH744" t="str">
        <f t="shared" si="182"/>
        <v/>
      </c>
      <c r="BI744" t="str">
        <f t="shared" si="183"/>
        <v/>
      </c>
      <c r="BJ744">
        <v>1.9052922093642524</v>
      </c>
      <c r="BK744" t="s">
        <v>4485</v>
      </c>
      <c r="BL744" s="200" t="s">
        <v>4485</v>
      </c>
      <c r="BM744" s="212">
        <v>45029</v>
      </c>
      <c r="BN744" s="49">
        <v>45043</v>
      </c>
      <c r="BO744" s="50">
        <v>1134.95</v>
      </c>
      <c r="BQ744" s="81" cm="1">
        <f t="array" ref="BQ744">INDEX($AW$466:$AW$918, ROWS($AW$466:$AW$918) - ROW() + ROW($AW$466))</f>
        <v>45195</v>
      </c>
      <c r="BR744" s="3" cm="1">
        <f t="array" ref="BR744">INDEX($AX$466:$AX$918, ROWS($AX$466:$AX$918) - ROW() + ROW($AX$466))</f>
        <v>45197</v>
      </c>
      <c r="BS744" s="78" cm="1">
        <f t="array" ref="BS744">INDEX($BO$466:$BO$918, ROWS($BO$466:$BO$918) - ROW() + ROW($BO$466))</f>
        <v>1288</v>
      </c>
      <c r="BU744">
        <f t="shared" si="190"/>
        <v>-0.55589870290303001</v>
      </c>
      <c r="BV744">
        <f t="shared" si="184"/>
        <v>2</v>
      </c>
      <c r="BW744" t="str">
        <f t="shared" si="198"/>
        <v/>
      </c>
      <c r="BX744" t="str">
        <f t="shared" si="185"/>
        <v/>
      </c>
      <c r="BY744" t="str">
        <f t="shared" si="191"/>
        <v/>
      </c>
      <c r="BZ744">
        <v>1.0239137756820509</v>
      </c>
      <c r="CA744" t="s">
        <v>4485</v>
      </c>
      <c r="CB744" s="200" t="s">
        <v>4485</v>
      </c>
      <c r="CC744" s="212">
        <v>45033</v>
      </c>
      <c r="CD744" s="49">
        <v>45043</v>
      </c>
      <c r="CE744" s="50">
        <v>2039.85</v>
      </c>
      <c r="CG744" s="81" cm="1">
        <f t="array" ref="CG744">INDEX($AW$466:$AW$918, ROWS($AW$466:$AW$918) - ROW() + ROW($AW$466))</f>
        <v>45195</v>
      </c>
      <c r="CH744" s="3" cm="1">
        <f t="array" ref="CH744">INDEX($AX$466:$AX$918, ROWS($AX$466:$AX$918) - ROW() + ROW($AX$466))</f>
        <v>45197</v>
      </c>
      <c r="CI744" s="78" cm="1">
        <f t="array" ref="CI744">INDEX($CE$466:$CE$918, ROWS($CE$466:$CE$918) - ROW() + ROW($CE$466))</f>
        <v>2364.9499999999998</v>
      </c>
      <c r="CK744">
        <f t="shared" si="197"/>
        <v>1.1462053332762965</v>
      </c>
      <c r="CL744">
        <f t="shared" si="186"/>
        <v>2</v>
      </c>
      <c r="CM744" t="str">
        <f t="shared" si="199"/>
        <v/>
      </c>
      <c r="CN744" t="str">
        <f t="shared" si="187"/>
        <v/>
      </c>
      <c r="CO744" t="str">
        <f t="shared" si="192"/>
        <v/>
      </c>
      <c r="CP744">
        <v>1.2898119826313719</v>
      </c>
      <c r="CQ744" t="s">
        <v>4485</v>
      </c>
      <c r="CR744" s="200" t="s">
        <v>4485</v>
      </c>
      <c r="CS744" s="212">
        <v>45029</v>
      </c>
      <c r="CT744" s="49">
        <v>45043</v>
      </c>
      <c r="CU744" s="53">
        <v>414.1</v>
      </c>
      <c r="CW744" s="81" cm="1">
        <f t="array" ref="CW744">INDEX($AW$466:$AW$918, ROWS($AW$466:$AW$918) - ROW() + ROW($AW$466))</f>
        <v>45195</v>
      </c>
      <c r="CX744" s="3" cm="1">
        <f t="array" ref="CX744">INDEX($AX$466:$AX$918, ROWS($AX$466:$AX$918) - ROW() + ROW($AX$466))</f>
        <v>45197</v>
      </c>
      <c r="CY744" s="78" cm="1">
        <f t="array" ref="CY744">INDEX($CU$466:$CU$918, ROWS($CU$466:$CU$918) - ROW() + ROW($CU$466))</f>
        <v>520.04999999999995</v>
      </c>
      <c r="DA744">
        <f t="shared" si="193"/>
        <v>-0.64004585403133796</v>
      </c>
      <c r="DB744">
        <f t="shared" si="188"/>
        <v>2</v>
      </c>
      <c r="DC744" t="str">
        <f t="shared" si="200"/>
        <v/>
      </c>
      <c r="DD744" t="str">
        <f t="shared" ref="DD744:DD807" si="202">IF(MONTH(CX744)&lt;&gt;MONTH(CX743), CX744, "")</f>
        <v/>
      </c>
      <c r="DE744" t="str">
        <f t="shared" ref="DE744:DE807" si="203">IF(ISNUMBER(DD744), (INDEX(CY:CY, MATCH(EOMONTH(CX744, 0), CX:CX, 1)) / CY744 - 1) * 100, "")</f>
        <v/>
      </c>
      <c r="DF744">
        <v>-0.34476153993489145</v>
      </c>
      <c r="DG744" t="s">
        <v>4485</v>
      </c>
      <c r="DH744" s="200" t="s">
        <v>4485</v>
      </c>
      <c r="DI744" s="212">
        <v>45029</v>
      </c>
      <c r="DJ744" s="49">
        <v>45043</v>
      </c>
      <c r="DK744" s="53">
        <v>333.35</v>
      </c>
      <c r="DM744" s="81" cm="1">
        <f t="array" ref="DM744">INDEX($AW$466:$AW$918, ROWS($AW$466:$AW$918) - ROW() + ROW($AW$466))</f>
        <v>45195</v>
      </c>
      <c r="DN744" s="3" cm="1">
        <f t="array" ref="DN744">INDEX($AX$466:$AX$918, ROWS($AX$466:$AX$918) - ROW() + ROW($AX$466))</f>
        <v>45197</v>
      </c>
      <c r="DO744" s="78" cm="1">
        <f t="array" ref="DO744">INDEX($DK$466:$DK$918, ROWS($DK$466:$DK$918) - ROW() + ROW($DK$466))</f>
        <v>352</v>
      </c>
      <c r="DQ744">
        <f t="shared" si="194"/>
        <v>0.11376564277587521</v>
      </c>
      <c r="DR744">
        <f t="shared" si="189"/>
        <v>2</v>
      </c>
      <c r="DS744" t="str">
        <f t="shared" si="201"/>
        <v/>
      </c>
      <c r="DT744" t="str">
        <f t="shared" si="195"/>
        <v/>
      </c>
      <c r="DU744" t="str">
        <f t="shared" si="196"/>
        <v/>
      </c>
      <c r="DV744">
        <v>-0.70118662351673688</v>
      </c>
      <c r="DW744" t="s">
        <v>4485</v>
      </c>
      <c r="DX744" s="200" t="s">
        <v>4485</v>
      </c>
    </row>
    <row r="745" spans="1:128" ht="15.75" thickBot="1" x14ac:dyDescent="0.3">
      <c r="A745" s="42">
        <v>45028</v>
      </c>
      <c r="B745" s="35">
        <v>45043</v>
      </c>
      <c r="C745" s="36">
        <v>124.65</v>
      </c>
      <c r="E745" s="81" cm="1">
        <f t="array" ref="E745">INDEX($A$466:$A$918, ROWS($A$466:$A$918) - ROW() + ROW($A$466))</f>
        <v>45196</v>
      </c>
      <c r="F745" s="44" cm="1">
        <f t="array" ref="F745">INDEX($B$466:$B$918, ROWS($B$466:$B$918) - ROW() + ROW($B$466))</f>
        <v>45197</v>
      </c>
      <c r="G745" s="45" cm="1">
        <f t="array" ref="G745">INDEX($C$466:$C$918, ROWS($C$466:$C$918) - ROW() + ROW($C$466))</f>
        <v>129.1</v>
      </c>
      <c r="I745">
        <f t="shared" si="172"/>
        <v>0.42784908595875759</v>
      </c>
      <c r="J745">
        <f t="shared" si="164"/>
        <v>3</v>
      </c>
      <c r="K745" t="str">
        <f t="shared" si="165"/>
        <v/>
      </c>
      <c r="L745" t="str">
        <f t="shared" si="173"/>
        <v/>
      </c>
      <c r="M745" t="str">
        <f t="shared" si="174"/>
        <v/>
      </c>
      <c r="N745">
        <v>0.11650485436893646</v>
      </c>
      <c r="O745" t="s">
        <v>4485</v>
      </c>
      <c r="P745" s="200" t="s">
        <v>4485</v>
      </c>
      <c r="Q745" s="35">
        <v>45028</v>
      </c>
      <c r="R745" s="35">
        <v>45043</v>
      </c>
      <c r="S745" s="37">
        <v>37953.699999999997</v>
      </c>
      <c r="U745" s="81" cm="1">
        <f t="array" ref="U745">INDEX($Q$466:$Q$918, ROWS($Q$466:$Q$918) - ROW() + ROW($Q$466))</f>
        <v>45196</v>
      </c>
      <c r="V745" s="3" cm="1">
        <f t="array" ref="V745">INDEX($R$466:$R$918, ROWS($R$466:$R$918) - ROW() + ROW($R$466))</f>
        <v>45197</v>
      </c>
      <c r="W745" s="78" cm="1">
        <f t="array" ref="W745">INDEX($S$466:$S$918, ROWS($S$466:$S$918) - ROW() + ROW($S$466))</f>
        <v>38715.550000000003</v>
      </c>
      <c r="Y745">
        <f t="shared" si="175"/>
        <v>-1.0886102144390912</v>
      </c>
      <c r="Z745">
        <f t="shared" si="166"/>
        <v>3</v>
      </c>
      <c r="AA745" t="str">
        <f t="shared" si="167"/>
        <v/>
      </c>
      <c r="AB745" t="str">
        <f t="shared" si="176"/>
        <v/>
      </c>
      <c r="AC745" t="str">
        <f t="shared" si="177"/>
        <v/>
      </c>
      <c r="AD745">
        <v>-1.1086573680026786</v>
      </c>
      <c r="AE745" t="s">
        <v>4485</v>
      </c>
      <c r="AF745" s="200" t="s">
        <v>4485</v>
      </c>
      <c r="AG745" s="35">
        <v>45028</v>
      </c>
      <c r="AH745" s="35">
        <v>45043</v>
      </c>
      <c r="AI745" s="36">
        <v>176.7</v>
      </c>
      <c r="AK745" s="81" cm="1">
        <f t="array" ref="AK745">INDEX($AG$466:$AG$918, ROWS($AG$466:$AG$918) - ROW() + ROW($AG$466))</f>
        <v>45196</v>
      </c>
      <c r="AL745" s="3" cm="1">
        <f t="array" ref="AL745">INDEX($AH$466:$AH$918, ROWS($AH$466:$AH$918) - ROW() + ROW($AH$466))</f>
        <v>45197</v>
      </c>
      <c r="AM745" s="78" cm="1">
        <f t="array" ref="AM745">INDEX($AI$466:$AI$918, ROWS($AI$466:$AI$918) - ROW() + ROW($AI$466))</f>
        <v>238.7</v>
      </c>
      <c r="AO745">
        <f t="shared" si="178"/>
        <v>-0.47946633312487208</v>
      </c>
      <c r="AP745">
        <f t="shared" si="168"/>
        <v>3</v>
      </c>
      <c r="AQ745" t="str">
        <f t="shared" si="169"/>
        <v/>
      </c>
      <c r="AR745" t="str">
        <f t="shared" si="179"/>
        <v/>
      </c>
      <c r="AS745" t="str">
        <f t="shared" si="180"/>
        <v/>
      </c>
      <c r="AT745">
        <v>0.53367217280813795</v>
      </c>
      <c r="AU745" t="s">
        <v>4485</v>
      </c>
      <c r="AV745" s="200" t="s">
        <v>4485</v>
      </c>
      <c r="AW745" s="35">
        <v>45028</v>
      </c>
      <c r="AX745" s="35">
        <v>45043</v>
      </c>
      <c r="AY745" s="36">
        <v>100.95</v>
      </c>
      <c r="BA745" s="81" cm="1">
        <f t="array" ref="BA745">INDEX($AW$466:$AW$918, ROWS($AW$466:$AW$918) - ROW() + ROW($AW$466))</f>
        <v>45196</v>
      </c>
      <c r="BB745" s="3" cm="1">
        <f t="array" ref="BB745">INDEX($AX$466:$AX$918, ROWS($AX$466:$AX$918) - ROW() + ROW($AX$466))</f>
        <v>45197</v>
      </c>
      <c r="BC745" s="78" cm="1">
        <f t="array" ref="BC745">INDEX($AY$466:$AY$918, ROWS($AY$466:$AY$918) - ROW() + ROW($AY$466))</f>
        <v>136.75</v>
      </c>
      <c r="BE745">
        <f t="shared" si="181"/>
        <v>-0.58160668847692565</v>
      </c>
      <c r="BF745">
        <f t="shared" si="170"/>
        <v>3</v>
      </c>
      <c r="BG745" t="str">
        <f t="shared" si="171"/>
        <v/>
      </c>
      <c r="BH745" t="str">
        <f t="shared" si="182"/>
        <v/>
      </c>
      <c r="BI745" t="str">
        <f t="shared" si="183"/>
        <v/>
      </c>
      <c r="BJ745">
        <v>-1.1237022782885557</v>
      </c>
      <c r="BK745" t="s">
        <v>4485</v>
      </c>
      <c r="BL745" s="200" t="s">
        <v>4485</v>
      </c>
      <c r="BM745" s="212">
        <v>45028</v>
      </c>
      <c r="BN745" s="49">
        <v>45043</v>
      </c>
      <c r="BO745" s="50">
        <v>1129.1500000000001</v>
      </c>
      <c r="BQ745" s="81" cm="1">
        <f t="array" ref="BQ745">INDEX($AW$466:$AW$918, ROWS($AW$466:$AW$918) - ROW() + ROW($AW$466))</f>
        <v>45196</v>
      </c>
      <c r="BR745" s="3" cm="1">
        <f t="array" ref="BR745">INDEX($AX$466:$AX$918, ROWS($AX$466:$AX$918) - ROW() + ROW($AX$466))</f>
        <v>45197</v>
      </c>
      <c r="BS745" s="78" cm="1">
        <f t="array" ref="BS745">INDEX($BO$466:$BO$918, ROWS($BO$466:$BO$918) - ROW() + ROW($BO$466))</f>
        <v>1302.5999999999999</v>
      </c>
      <c r="BU745">
        <f t="shared" si="190"/>
        <v>1.1335403726708004</v>
      </c>
      <c r="BV745">
        <f t="shared" si="184"/>
        <v>3</v>
      </c>
      <c r="BW745" t="str">
        <f t="shared" si="198"/>
        <v/>
      </c>
      <c r="BX745" t="str">
        <f t="shared" si="185"/>
        <v/>
      </c>
      <c r="BY745" t="str">
        <f t="shared" si="191"/>
        <v/>
      </c>
      <c r="BZ745">
        <v>-0.94018803760753056</v>
      </c>
      <c r="CA745" t="s">
        <v>4485</v>
      </c>
      <c r="CB745" s="200" t="s">
        <v>4485</v>
      </c>
      <c r="CC745" s="212">
        <v>45029</v>
      </c>
      <c r="CD745" s="49">
        <v>45043</v>
      </c>
      <c r="CE745" s="50">
        <v>2009.2</v>
      </c>
      <c r="CG745" s="81" cm="1">
        <f t="array" ref="CG745">INDEX($AW$466:$AW$918, ROWS($AW$466:$AW$918) - ROW() + ROW($AW$466))</f>
        <v>45196</v>
      </c>
      <c r="CH745" s="3" cm="1">
        <f t="array" ref="CH745">INDEX($AX$466:$AX$918, ROWS($AX$466:$AX$918) - ROW() + ROW($AX$466))</f>
        <v>45197</v>
      </c>
      <c r="CI745" s="78" cm="1">
        <f t="array" ref="CI745">INDEX($CE$466:$CE$918, ROWS($CE$466:$CE$918) - ROW() + ROW($CE$466))</f>
        <v>2368.8000000000002</v>
      </c>
      <c r="CK745">
        <f t="shared" si="197"/>
        <v>0.1627941394109966</v>
      </c>
      <c r="CL745">
        <f t="shared" si="186"/>
        <v>3</v>
      </c>
      <c r="CM745" t="str">
        <f t="shared" si="199"/>
        <v/>
      </c>
      <c r="CN745" t="str">
        <f t="shared" si="187"/>
        <v/>
      </c>
      <c r="CO745" t="str">
        <f t="shared" si="192"/>
        <v/>
      </c>
      <c r="CP745">
        <v>0.11192296321324877</v>
      </c>
      <c r="CQ745" t="s">
        <v>4485</v>
      </c>
      <c r="CR745" s="200" t="s">
        <v>4485</v>
      </c>
      <c r="CS745" s="212">
        <v>45028</v>
      </c>
      <c r="CT745" s="49">
        <v>45043</v>
      </c>
      <c r="CU745" s="53">
        <v>407.3</v>
      </c>
      <c r="CW745" s="81" cm="1">
        <f t="array" ref="CW745">INDEX($AW$466:$AW$918, ROWS($AW$466:$AW$918) - ROW() + ROW($AW$466))</f>
        <v>45196</v>
      </c>
      <c r="CX745" s="3" cm="1">
        <f t="array" ref="CX745">INDEX($AX$466:$AX$918, ROWS($AX$466:$AX$918) - ROW() + ROW($AX$466))</f>
        <v>45197</v>
      </c>
      <c r="CY745" s="78" cm="1">
        <f t="array" ref="CY745">INDEX($CU$466:$CU$918, ROWS($CU$466:$CU$918) - ROW() + ROW($CU$466))</f>
        <v>528.04999999999995</v>
      </c>
      <c r="DA745">
        <f t="shared" si="193"/>
        <v>1.5383136236900301</v>
      </c>
      <c r="DB745">
        <f t="shared" si="188"/>
        <v>3</v>
      </c>
      <c r="DC745" t="str">
        <f t="shared" si="200"/>
        <v/>
      </c>
      <c r="DD745" t="str">
        <f t="shared" si="202"/>
        <v/>
      </c>
      <c r="DE745" t="str">
        <f t="shared" si="203"/>
        <v/>
      </c>
      <c r="DF745">
        <v>1.6144532000768965</v>
      </c>
      <c r="DG745" t="s">
        <v>4485</v>
      </c>
      <c r="DH745" s="200" t="s">
        <v>4485</v>
      </c>
      <c r="DI745" s="212">
        <v>45028</v>
      </c>
      <c r="DJ745" s="49">
        <v>45043</v>
      </c>
      <c r="DK745" s="53">
        <v>338.25</v>
      </c>
      <c r="DM745" s="81" cm="1">
        <f t="array" ref="DM745">INDEX($AW$466:$AW$918, ROWS($AW$466:$AW$918) - ROW() + ROW($AW$466))</f>
        <v>45196</v>
      </c>
      <c r="DN745" s="3" cm="1">
        <f t="array" ref="DN745">INDEX($AX$466:$AX$918, ROWS($AX$466:$AX$918) - ROW() + ROW($AX$466))</f>
        <v>45197</v>
      </c>
      <c r="DO745" s="78" cm="1">
        <f t="array" ref="DO745">INDEX($DK$466:$DK$918, ROWS($DK$466:$DK$918) - ROW() + ROW($DK$466))</f>
        <v>349</v>
      </c>
      <c r="DQ745">
        <f t="shared" si="194"/>
        <v>-0.85227272727272718</v>
      </c>
      <c r="DR745">
        <f t="shared" si="189"/>
        <v>3</v>
      </c>
      <c r="DS745" t="str">
        <f t="shared" si="201"/>
        <v/>
      </c>
      <c r="DT745" t="str">
        <f t="shared" si="195"/>
        <v/>
      </c>
      <c r="DU745" t="str">
        <f t="shared" si="196"/>
        <v/>
      </c>
      <c r="DV745">
        <v>4.1100850986782627</v>
      </c>
      <c r="DW745" t="s">
        <v>4485</v>
      </c>
      <c r="DX745" s="200" t="s">
        <v>4485</v>
      </c>
    </row>
    <row r="746" spans="1:128" ht="15.75" thickBot="1" x14ac:dyDescent="0.3">
      <c r="A746" s="42">
        <v>45027</v>
      </c>
      <c r="B746" s="35">
        <v>45043</v>
      </c>
      <c r="C746" s="36">
        <v>125.55</v>
      </c>
      <c r="E746" s="81" cm="1">
        <f t="array" ref="E746">INDEX($A$466:$A$918, ROWS($A$466:$A$918) - ROW() + ROW($A$466))</f>
        <v>45197</v>
      </c>
      <c r="F746" s="44" cm="1">
        <f t="array" ref="F746">INDEX($B$466:$B$918, ROWS($B$466:$B$918) - ROW() + ROW($B$466))</f>
        <v>45197</v>
      </c>
      <c r="G746" s="45" cm="1">
        <f t="array" ref="G746">INDEX($C$466:$C$918, ROWS($C$466:$C$918) - ROW() + ROW($C$466))</f>
        <v>125.45</v>
      </c>
      <c r="I746">
        <f t="shared" si="172"/>
        <v>-2.8272656855150982</v>
      </c>
      <c r="J746">
        <f t="shared" si="164"/>
        <v>4</v>
      </c>
      <c r="K746">
        <f t="shared" si="165"/>
        <v>-3.0525502318392603</v>
      </c>
      <c r="L746" t="str">
        <f t="shared" si="173"/>
        <v/>
      </c>
      <c r="M746" t="str">
        <f t="shared" si="174"/>
        <v/>
      </c>
      <c r="N746">
        <v>-2.7152831652443754</v>
      </c>
      <c r="O746">
        <v>-2.9787234042553146</v>
      </c>
      <c r="P746" s="200" t="s">
        <v>4485</v>
      </c>
      <c r="Q746" s="35">
        <v>45027</v>
      </c>
      <c r="R746" s="35">
        <v>45043</v>
      </c>
      <c r="S746" s="37">
        <v>36649.800000000003</v>
      </c>
      <c r="U746" s="81" cm="1">
        <f t="array" ref="U746">INDEX($Q$466:$Q$918, ROWS($Q$466:$Q$918) - ROW() + ROW($Q$466))</f>
        <v>45197</v>
      </c>
      <c r="V746" s="3" cm="1">
        <f t="array" ref="V746">INDEX($R$466:$R$918, ROWS($R$466:$R$918) - ROW() + ROW($R$466))</f>
        <v>45197</v>
      </c>
      <c r="W746" s="78" cm="1">
        <f t="array" ref="W746">INDEX($S$466:$S$918, ROWS($S$466:$S$918) - ROW() + ROW($S$466))</f>
        <v>38870.9</v>
      </c>
      <c r="Y746">
        <f t="shared" si="175"/>
        <v>0.40125995885373844</v>
      </c>
      <c r="Z746">
        <f t="shared" si="166"/>
        <v>4</v>
      </c>
      <c r="AA746">
        <f t="shared" si="167"/>
        <v>-1.9690227266708951</v>
      </c>
      <c r="AB746" t="str">
        <f t="shared" si="176"/>
        <v/>
      </c>
      <c r="AC746" t="str">
        <f t="shared" si="177"/>
        <v/>
      </c>
      <c r="AD746">
        <v>0.21116485720525016</v>
      </c>
      <c r="AE746">
        <v>-1.89284385841058</v>
      </c>
      <c r="AF746" s="200" t="s">
        <v>4485</v>
      </c>
      <c r="AG746" s="35">
        <v>45027</v>
      </c>
      <c r="AH746" s="35">
        <v>45043</v>
      </c>
      <c r="AI746" s="36">
        <v>178.85</v>
      </c>
      <c r="AK746" s="81" cm="1">
        <f t="array" ref="AK746">INDEX($AG$466:$AG$918, ROWS($AG$466:$AG$918) - ROW() + ROW($AG$466))</f>
        <v>45197</v>
      </c>
      <c r="AL746" s="3" cm="1">
        <f t="array" ref="AL746">INDEX($AH$466:$AH$918, ROWS($AH$466:$AH$918) - ROW() + ROW($AH$466))</f>
        <v>45197</v>
      </c>
      <c r="AM746" s="78" cm="1">
        <f t="array" ref="AM746">INDEX($AI$466:$AI$918, ROWS($AI$466:$AI$918) - ROW() + ROW($AI$466))</f>
        <v>237.25</v>
      </c>
      <c r="AO746">
        <f t="shared" si="178"/>
        <v>-0.60745705906995762</v>
      </c>
      <c r="AP746">
        <f t="shared" si="168"/>
        <v>4</v>
      </c>
      <c r="AQ746">
        <f t="shared" si="169"/>
        <v>-0.71144590918601747</v>
      </c>
      <c r="AR746" t="str">
        <f t="shared" si="179"/>
        <v/>
      </c>
      <c r="AS746" t="str">
        <f t="shared" si="180"/>
        <v/>
      </c>
      <c r="AT746">
        <v>-1.8452982810920151</v>
      </c>
      <c r="AU746">
        <v>-1.5716096324461315</v>
      </c>
      <c r="AV746" s="200" t="s">
        <v>4485</v>
      </c>
      <c r="AW746" s="35">
        <v>45027</v>
      </c>
      <c r="AX746" s="35">
        <v>45043</v>
      </c>
      <c r="AY746" s="36">
        <v>100.35</v>
      </c>
      <c r="BA746" s="81" cm="1">
        <f t="array" ref="BA746">INDEX($AW$466:$AW$918, ROWS($AW$466:$AW$918) - ROW() + ROW($AW$466))</f>
        <v>45197</v>
      </c>
      <c r="BB746" s="3" cm="1">
        <f t="array" ref="BB746">INDEX($AX$466:$AX$918, ROWS($AX$466:$AX$918) - ROW() + ROW($AX$466))</f>
        <v>45197</v>
      </c>
      <c r="BC746" s="78" cm="1">
        <f t="array" ref="BC746">INDEX($AY$466:$AY$918, ROWS($AY$466:$AY$918) - ROW() + ROW($AY$466))</f>
        <v>135.15</v>
      </c>
      <c r="BE746">
        <f t="shared" si="181"/>
        <v>-1.1700182815356448</v>
      </c>
      <c r="BF746">
        <f t="shared" si="170"/>
        <v>4</v>
      </c>
      <c r="BG746">
        <f t="shared" si="171"/>
        <v>-0.14776505356482353</v>
      </c>
      <c r="BH746" t="str">
        <f t="shared" si="182"/>
        <v/>
      </c>
      <c r="BI746" t="str">
        <f t="shared" si="183"/>
        <v/>
      </c>
      <c r="BJ746">
        <v>0.85295530994714075</v>
      </c>
      <c r="BK746">
        <v>0.159874009735607</v>
      </c>
      <c r="BL746" s="200" t="s">
        <v>4485</v>
      </c>
      <c r="BM746" s="212">
        <v>45027</v>
      </c>
      <c r="BN746" s="49">
        <v>45043</v>
      </c>
      <c r="BO746" s="50">
        <v>1118.1500000000001</v>
      </c>
      <c r="BQ746" s="81" cm="1">
        <f t="array" ref="BQ746">INDEX($AW$466:$AW$918, ROWS($AW$466:$AW$918) - ROW() + ROW($AW$466))</f>
        <v>45197</v>
      </c>
      <c r="BR746" s="3" cm="1">
        <f t="array" ref="BR746">INDEX($AX$466:$AX$918, ROWS($AX$466:$AX$918) - ROW() + ROW($AX$466))</f>
        <v>45197</v>
      </c>
      <c r="BS746" s="78" cm="1">
        <f t="array" ref="BS746">INDEX($BO$466:$BO$918, ROWS($BO$466:$BO$918) - ROW() + ROW($BO$466))</f>
        <v>1290.55</v>
      </c>
      <c r="BU746">
        <f t="shared" si="190"/>
        <v>-0.92507293106095168</v>
      </c>
      <c r="BV746">
        <f t="shared" si="184"/>
        <v>4</v>
      </c>
      <c r="BW746">
        <f t="shared" si="198"/>
        <v>-3.3730158730158699</v>
      </c>
      <c r="BX746" t="str">
        <f t="shared" si="185"/>
        <v/>
      </c>
      <c r="BY746" t="str">
        <f t="shared" si="191"/>
        <v/>
      </c>
      <c r="BZ746">
        <v>2.5376952073236434</v>
      </c>
      <c r="CA746">
        <v>0.11172450052576535</v>
      </c>
      <c r="CB746" s="200" t="s">
        <v>4485</v>
      </c>
      <c r="CC746" s="212">
        <v>45028</v>
      </c>
      <c r="CD746" s="49">
        <v>45043</v>
      </c>
      <c r="CE746" s="50">
        <v>2004.7</v>
      </c>
      <c r="CG746" s="81" cm="1">
        <f t="array" ref="CG746">INDEX($AW$466:$AW$918, ROWS($AW$466:$AW$918) - ROW() + ROW($AW$466))</f>
        <v>45197</v>
      </c>
      <c r="CH746" s="3" cm="1">
        <f t="array" ref="CH746">INDEX($AX$466:$AX$918, ROWS($AX$466:$AX$918) - ROW() + ROW($AX$466))</f>
        <v>45197</v>
      </c>
      <c r="CI746" s="78" cm="1">
        <f t="array" ref="CI746">INDEX($CE$466:$CE$918, ROWS($CE$466:$CE$918) - ROW() + ROW($CE$466))</f>
        <v>2337</v>
      </c>
      <c r="CK746">
        <f t="shared" si="197"/>
        <v>-1.3424518743667755</v>
      </c>
      <c r="CL746">
        <f t="shared" si="186"/>
        <v>4</v>
      </c>
      <c r="CM746">
        <f t="shared" si="199"/>
        <v>2.7433394882616766</v>
      </c>
      <c r="CN746" t="str">
        <f t="shared" si="187"/>
        <v/>
      </c>
      <c r="CO746" t="str">
        <f t="shared" si="192"/>
        <v/>
      </c>
      <c r="CP746">
        <v>-1.2825110215790956</v>
      </c>
      <c r="CQ746">
        <v>3.2634598411297358</v>
      </c>
      <c r="CR746" s="200" t="s">
        <v>4485</v>
      </c>
      <c r="CS746" s="212">
        <v>45027</v>
      </c>
      <c r="CT746" s="49">
        <v>45043</v>
      </c>
      <c r="CU746" s="53">
        <v>406.7</v>
      </c>
      <c r="CW746" s="81" cm="1">
        <f t="array" ref="CW746">INDEX($AW$466:$AW$918, ROWS($AW$466:$AW$918) - ROW() + ROW($AW$466))</f>
        <v>45197</v>
      </c>
      <c r="CX746" s="3" cm="1">
        <f t="array" ref="CX746">INDEX($AX$466:$AX$918, ROWS($AX$466:$AX$918) - ROW() + ROW($AX$466))</f>
        <v>45197</v>
      </c>
      <c r="CY746" s="78" cm="1">
        <f t="array" ref="CY746">INDEX($CU$466:$CU$918, ROWS($CU$466:$CU$918) - ROW() + ROW($CU$466))</f>
        <v>520.20000000000005</v>
      </c>
      <c r="DA746">
        <f t="shared" si="193"/>
        <v>-1.4866016475712356</v>
      </c>
      <c r="DB746">
        <f t="shared" si="188"/>
        <v>4</v>
      </c>
      <c r="DC746">
        <f t="shared" si="200"/>
        <v>0.27951807228916542</v>
      </c>
      <c r="DD746" t="str">
        <f t="shared" si="202"/>
        <v/>
      </c>
      <c r="DE746" t="str">
        <f t="shared" si="203"/>
        <v/>
      </c>
      <c r="DF746">
        <v>-1.6266313599394784</v>
      </c>
      <c r="DG746">
        <v>0.61907525633585714</v>
      </c>
      <c r="DH746" s="200" t="s">
        <v>4485</v>
      </c>
      <c r="DI746" s="212">
        <v>45027</v>
      </c>
      <c r="DJ746" s="49">
        <v>45043</v>
      </c>
      <c r="DK746" s="53">
        <v>340.2</v>
      </c>
      <c r="DM746" s="81" cm="1">
        <f t="array" ref="DM746">INDEX($AW$466:$AW$918, ROWS($AW$466:$AW$918) - ROW() + ROW($AW$466))</f>
        <v>45197</v>
      </c>
      <c r="DN746" s="3" cm="1">
        <f t="array" ref="DN746">INDEX($AX$466:$AX$918, ROWS($AX$466:$AX$918) - ROW() + ROW($AX$466))</f>
        <v>45197</v>
      </c>
      <c r="DO746" s="78" cm="1">
        <f t="array" ref="DO746">INDEX($DK$466:$DK$918, ROWS($DK$466:$DK$918) - ROW() + ROW($DK$466))</f>
        <v>342.75</v>
      </c>
      <c r="DQ746">
        <f t="shared" si="194"/>
        <v>-1.7908309455587392</v>
      </c>
      <c r="DR746">
        <f t="shared" si="189"/>
        <v>4</v>
      </c>
      <c r="DS746">
        <f t="shared" si="201"/>
        <v>-3.7489469250210674</v>
      </c>
      <c r="DT746" t="str">
        <f t="shared" si="195"/>
        <v/>
      </c>
      <c r="DU746" t="str">
        <f t="shared" si="196"/>
        <v/>
      </c>
      <c r="DV746">
        <v>1.652173913043478</v>
      </c>
      <c r="DW746">
        <v>5.868502082955982</v>
      </c>
      <c r="DX746" s="200" t="s">
        <v>4485</v>
      </c>
    </row>
    <row r="747" spans="1:128" ht="15.75" thickBot="1" x14ac:dyDescent="0.3">
      <c r="A747" s="42">
        <v>45026</v>
      </c>
      <c r="B747" s="35">
        <v>45043</v>
      </c>
      <c r="C747" s="36">
        <v>126.4</v>
      </c>
      <c r="E747" s="81" cm="1">
        <f t="array" ref="E747">INDEX($A$466:$A$918, ROWS($A$466:$A$918) - ROW() + ROW($A$466))</f>
        <v>45202</v>
      </c>
      <c r="F747" s="44" cm="1">
        <f t="array" ref="F747">INDEX($B$466:$B$918, ROWS($B$466:$B$918) - ROW() + ROW($B$466))</f>
        <v>45225</v>
      </c>
      <c r="G747" s="45" cm="1">
        <f t="array" ref="G747">INDEX($C$466:$C$918, ROWS($C$466:$C$918) - ROW() + ROW($C$466))</f>
        <v>127.05</v>
      </c>
      <c r="I747">
        <f t="shared" si="172"/>
        <v>1.275408529294535</v>
      </c>
      <c r="J747">
        <f t="shared" si="164"/>
        <v>2</v>
      </c>
      <c r="K747" t="str">
        <f t="shared" si="165"/>
        <v/>
      </c>
      <c r="L747">
        <f t="shared" si="173"/>
        <v>45225</v>
      </c>
      <c r="M747">
        <f t="shared" si="174"/>
        <v>1.7709563164108655</v>
      </c>
      <c r="N747">
        <v>-0.39463299131807422</v>
      </c>
      <c r="O747" t="s">
        <v>4485</v>
      </c>
      <c r="P747" s="200">
        <v>9.4294770206022172</v>
      </c>
      <c r="Q747" s="35">
        <v>45026</v>
      </c>
      <c r="R747" s="35">
        <v>45043</v>
      </c>
      <c r="S747" s="37">
        <v>36799.800000000003</v>
      </c>
      <c r="U747" s="81" cm="1">
        <f t="array" ref="U747">INDEX($Q$466:$Q$918, ROWS($Q$466:$Q$918) - ROW() + ROW($Q$466))</f>
        <v>45202</v>
      </c>
      <c r="V747" s="3" cm="1">
        <f t="array" ref="V747">INDEX($R$466:$R$918, ROWS($R$466:$R$918) - ROW() + ROW($R$466))</f>
        <v>45225</v>
      </c>
      <c r="W747" s="78" cm="1">
        <f t="array" ref="W747">INDEX($S$466:$S$918, ROWS($S$466:$S$918) - ROW() + ROW($S$466))</f>
        <v>39277.85</v>
      </c>
      <c r="Y747">
        <f t="shared" si="175"/>
        <v>1.0469271357236316</v>
      </c>
      <c r="Z747">
        <f t="shared" si="166"/>
        <v>2</v>
      </c>
      <c r="AA747" t="str">
        <f t="shared" si="167"/>
        <v/>
      </c>
      <c r="AB747">
        <f t="shared" si="176"/>
        <v>45225</v>
      </c>
      <c r="AC747">
        <f t="shared" si="177"/>
        <v>-5.7761562814665268</v>
      </c>
      <c r="AD747">
        <v>0.41779281735000712</v>
      </c>
      <c r="AE747" t="s">
        <v>4485</v>
      </c>
      <c r="AF747" s="200">
        <v>-3.3854093481343273</v>
      </c>
      <c r="AG747" s="35">
        <v>45026</v>
      </c>
      <c r="AH747" s="35">
        <v>45043</v>
      </c>
      <c r="AI747" s="36">
        <v>178.6</v>
      </c>
      <c r="AK747" s="81" cm="1">
        <f t="array" ref="AK747">INDEX($AG$466:$AG$918, ROWS($AG$466:$AG$918) - ROW() + ROW($AG$466))</f>
        <v>45202</v>
      </c>
      <c r="AL747" s="3" cm="1">
        <f t="array" ref="AL747">INDEX($AH$466:$AH$918, ROWS($AH$466:$AH$918) - ROW() + ROW($AH$466))</f>
        <v>45225</v>
      </c>
      <c r="AM747" s="78" cm="1">
        <f t="array" ref="AM747">INDEX($AI$466:$AI$918, ROWS($AI$466:$AI$918) - ROW() + ROW($AI$466))</f>
        <v>242.1</v>
      </c>
      <c r="AO747">
        <f t="shared" si="178"/>
        <v>2.0442571127502607</v>
      </c>
      <c r="AP747">
        <f t="shared" si="168"/>
        <v>2</v>
      </c>
      <c r="AQ747" t="str">
        <f t="shared" si="169"/>
        <v/>
      </c>
      <c r="AR747">
        <f t="shared" si="179"/>
        <v>45225</v>
      </c>
      <c r="AS747">
        <f t="shared" si="180"/>
        <v>-4.3990086741016121</v>
      </c>
      <c r="AT747">
        <v>-0.41440041440042025</v>
      </c>
      <c r="AU747" t="s">
        <v>4485</v>
      </c>
      <c r="AV747" s="200">
        <v>12.743823146944088</v>
      </c>
      <c r="AW747" s="35">
        <v>45026</v>
      </c>
      <c r="AX747" s="35">
        <v>45043</v>
      </c>
      <c r="AY747" s="36">
        <v>100.25</v>
      </c>
      <c r="BA747" s="81" cm="1">
        <f t="array" ref="BA747">INDEX($AW$466:$AW$918, ROWS($AW$466:$AW$918) - ROW() + ROW($AW$466))</f>
        <v>45202</v>
      </c>
      <c r="BB747" s="3" cm="1">
        <f t="array" ref="BB747">INDEX($AX$466:$AX$918, ROWS($AX$466:$AX$918) - ROW() + ROW($AX$466))</f>
        <v>45225</v>
      </c>
      <c r="BC747" s="78" cm="1">
        <f t="array" ref="BC747">INDEX($AY$466:$AY$918, ROWS($AY$466:$AY$918) - ROW() + ROW($AY$466))</f>
        <v>139.85</v>
      </c>
      <c r="BE747">
        <f t="shared" si="181"/>
        <v>3.4776174620791624</v>
      </c>
      <c r="BF747">
        <f t="shared" si="170"/>
        <v>2</v>
      </c>
      <c r="BG747" t="str">
        <f t="shared" si="171"/>
        <v/>
      </c>
      <c r="BH747">
        <f t="shared" si="182"/>
        <v>45225</v>
      </c>
      <c r="BI747">
        <f t="shared" si="183"/>
        <v>-7.7225598855916955</v>
      </c>
      <c r="BJ747">
        <v>1.1469636398248793</v>
      </c>
      <c r="BK747" t="s">
        <v>4485</v>
      </c>
      <c r="BL747" s="200">
        <v>-12.134757446007626</v>
      </c>
      <c r="BM747" s="212">
        <v>45026</v>
      </c>
      <c r="BN747" s="49">
        <v>45043</v>
      </c>
      <c r="BO747" s="50">
        <v>1111.8499999999999</v>
      </c>
      <c r="BQ747" s="81" cm="1">
        <f t="array" ref="BQ747">INDEX($AW$466:$AW$918, ROWS($AW$466:$AW$918) - ROW() + ROW($AW$466))</f>
        <v>45202</v>
      </c>
      <c r="BR747" s="3" cm="1">
        <f t="array" ref="BR747">INDEX($AX$466:$AX$918, ROWS($AX$466:$AX$918) - ROW() + ROW($AX$466))</f>
        <v>45225</v>
      </c>
      <c r="BS747" s="78" cm="1">
        <f t="array" ref="BS747">INDEX($BO$466:$BO$918, ROWS($BO$466:$BO$918) - ROW() + ROW($BO$466))</f>
        <v>1300.7</v>
      </c>
      <c r="BU747">
        <f t="shared" si="190"/>
        <v>0.78648638177521923</v>
      </c>
      <c r="BV747">
        <f t="shared" si="184"/>
        <v>2</v>
      </c>
      <c r="BW747" t="str">
        <f t="shared" si="198"/>
        <v/>
      </c>
      <c r="BX747">
        <f t="shared" si="185"/>
        <v>45225</v>
      </c>
      <c r="BY747">
        <f t="shared" si="191"/>
        <v>0.24986545706158214</v>
      </c>
      <c r="BZ747">
        <v>-0.6337798105194411</v>
      </c>
      <c r="CA747" t="s">
        <v>4485</v>
      </c>
      <c r="CB747" s="200">
        <v>-7.8511309836927889</v>
      </c>
      <c r="CC747" s="212">
        <v>45027</v>
      </c>
      <c r="CD747" s="49">
        <v>45043</v>
      </c>
      <c r="CE747" s="50">
        <v>2011.6</v>
      </c>
      <c r="CG747" s="81" cm="1">
        <f t="array" ref="CG747">INDEX($AW$466:$AW$918, ROWS($AW$466:$AW$918) - ROW() + ROW($AW$466))</f>
        <v>45202</v>
      </c>
      <c r="CH747" s="3" cm="1">
        <f t="array" ref="CH747">INDEX($AX$466:$AX$918, ROWS($AX$466:$AX$918) - ROW() + ROW($AX$466))</f>
        <v>45225</v>
      </c>
      <c r="CI747" s="78" cm="1">
        <f t="array" ref="CI747">INDEX($CE$466:$CE$918, ROWS($CE$466:$CE$918) - ROW() + ROW($CE$466))</f>
        <v>2385.0500000000002</v>
      </c>
      <c r="CK747">
        <f t="shared" si="197"/>
        <v>2.0560547710740344</v>
      </c>
      <c r="CL747">
        <f t="shared" si="186"/>
        <v>2</v>
      </c>
      <c r="CM747" t="str">
        <f t="shared" si="199"/>
        <v/>
      </c>
      <c r="CN747">
        <f t="shared" si="187"/>
        <v>45225</v>
      </c>
      <c r="CO747">
        <f t="shared" si="192"/>
        <v>-15.603446468627491</v>
      </c>
      <c r="CP747">
        <v>-1.3433984236903831</v>
      </c>
      <c r="CQ747" t="s">
        <v>4485</v>
      </c>
      <c r="CR747" s="200">
        <v>-11.289812609346351</v>
      </c>
      <c r="CS747" s="212">
        <v>45026</v>
      </c>
      <c r="CT747" s="49">
        <v>45043</v>
      </c>
      <c r="CU747" s="53">
        <v>406.2</v>
      </c>
      <c r="CW747" s="81" cm="1">
        <f t="array" ref="CW747">INDEX($AW$466:$AW$918, ROWS($AW$466:$AW$918) - ROW() + ROW($AW$466))</f>
        <v>45202</v>
      </c>
      <c r="CX747" s="3" cm="1">
        <f t="array" ref="CX747">INDEX($AX$466:$AX$918, ROWS($AX$466:$AX$918) - ROW() + ROW($AX$466))</f>
        <v>45225</v>
      </c>
      <c r="CY747" s="78" cm="1">
        <f t="array" ref="CY747">INDEX($CU$466:$CU$918, ROWS($CU$466:$CU$918) - ROW() + ROW($CU$466))</f>
        <v>541.35</v>
      </c>
      <c r="DA747">
        <f t="shared" si="193"/>
        <v>4.0657439446366732</v>
      </c>
      <c r="DB747">
        <f t="shared" si="188"/>
        <v>2</v>
      </c>
      <c r="DC747" t="str">
        <f t="shared" si="200"/>
        <v/>
      </c>
      <c r="DD747">
        <f t="shared" si="202"/>
        <v>45225</v>
      </c>
      <c r="DE747">
        <f t="shared" si="203"/>
        <v>-3.7406483790523692</v>
      </c>
      <c r="DF747">
        <v>1.4786212092672861</v>
      </c>
      <c r="DG747" t="s">
        <v>4485</v>
      </c>
      <c r="DH747" s="200">
        <v>4.5939675174013983</v>
      </c>
      <c r="DI747" s="212">
        <v>45026</v>
      </c>
      <c r="DJ747" s="49">
        <v>45043</v>
      </c>
      <c r="DK747" s="53">
        <v>336.65</v>
      </c>
      <c r="DM747" s="81" cm="1">
        <f t="array" ref="DM747">INDEX($AW$466:$AW$918, ROWS($AW$466:$AW$918) - ROW() + ROW($AW$466))</f>
        <v>45202</v>
      </c>
      <c r="DN747" s="3" cm="1">
        <f t="array" ref="DN747">INDEX($AX$466:$AX$918, ROWS($AX$466:$AX$918) - ROW() + ROW($AX$466))</f>
        <v>45225</v>
      </c>
      <c r="DO747" s="78" cm="1">
        <f t="array" ref="DO747">INDEX($DK$466:$DK$918, ROWS($DK$466:$DK$918) - ROW() + ROW($DK$466))</f>
        <v>343.5</v>
      </c>
      <c r="DQ747">
        <f t="shared" si="194"/>
        <v>0.21881838074398249</v>
      </c>
      <c r="DR747">
        <f t="shared" si="189"/>
        <v>2</v>
      </c>
      <c r="DS747" t="str">
        <f t="shared" si="201"/>
        <v/>
      </c>
      <c r="DT747">
        <f t="shared" si="195"/>
        <v>45225</v>
      </c>
      <c r="DU747">
        <f t="shared" si="196"/>
        <v>-2.5764192139738018</v>
      </c>
      <c r="DV747">
        <v>-1.6061569349171863</v>
      </c>
      <c r="DW747" t="s">
        <v>4485</v>
      </c>
      <c r="DX747" s="200">
        <v>1.632375446352663</v>
      </c>
    </row>
    <row r="748" spans="1:128" ht="15.75" thickBot="1" x14ac:dyDescent="0.3">
      <c r="A748" s="42">
        <v>45022</v>
      </c>
      <c r="B748" s="35">
        <v>45043</v>
      </c>
      <c r="C748" s="36">
        <v>125.65</v>
      </c>
      <c r="E748" s="81" cm="1">
        <f t="array" ref="E748">INDEX($A$466:$A$918, ROWS($A$466:$A$918) - ROW() + ROW($A$466))</f>
        <v>45203</v>
      </c>
      <c r="F748" s="44" cm="1">
        <f t="array" ref="F748">INDEX($B$466:$B$918, ROWS($B$466:$B$918) - ROW() + ROW($B$466))</f>
        <v>45225</v>
      </c>
      <c r="G748" s="45" cm="1">
        <f t="array" ref="G748">INDEX($C$466:$C$918, ROWS($C$466:$C$918) - ROW() + ROW($C$466))</f>
        <v>125.6</v>
      </c>
      <c r="I748">
        <f t="shared" si="172"/>
        <v>-1.14128295946478</v>
      </c>
      <c r="J748">
        <f t="shared" si="164"/>
        <v>3</v>
      </c>
      <c r="K748" t="str">
        <f t="shared" si="165"/>
        <v/>
      </c>
      <c r="L748" t="str">
        <f t="shared" si="173"/>
        <v/>
      </c>
      <c r="M748" t="str">
        <f t="shared" si="174"/>
        <v/>
      </c>
      <c r="N748">
        <v>-0.95087163232963778</v>
      </c>
      <c r="O748" t="s">
        <v>4485</v>
      </c>
      <c r="P748" s="200" t="s">
        <v>4485</v>
      </c>
      <c r="Q748" s="35">
        <v>45022</v>
      </c>
      <c r="R748" s="35">
        <v>45043</v>
      </c>
      <c r="S748" s="37">
        <v>36594.300000000003</v>
      </c>
      <c r="U748" s="81" cm="1">
        <f t="array" ref="U748">INDEX($Q$466:$Q$918, ROWS($Q$466:$Q$918) - ROW() + ROW($Q$466))</f>
        <v>45203</v>
      </c>
      <c r="V748" s="3" cm="1">
        <f t="array" ref="V748">INDEX($R$466:$R$918, ROWS($R$466:$R$918) - ROW() + ROW($R$466))</f>
        <v>45225</v>
      </c>
      <c r="W748" s="78" cm="1">
        <f t="array" ref="W748">INDEX($S$466:$S$918, ROWS($S$466:$S$918) - ROW() + ROW($S$466))</f>
        <v>39418.050000000003</v>
      </c>
      <c r="Y748">
        <f t="shared" si="175"/>
        <v>0.35694418100788194</v>
      </c>
      <c r="Z748">
        <f t="shared" si="166"/>
        <v>3</v>
      </c>
      <c r="AA748" t="str">
        <f t="shared" si="167"/>
        <v/>
      </c>
      <c r="AB748" t="str">
        <f t="shared" si="176"/>
        <v/>
      </c>
      <c r="AC748" t="str">
        <f t="shared" si="177"/>
        <v/>
      </c>
      <c r="AD748">
        <v>0.21281759769043834</v>
      </c>
      <c r="AE748" t="s">
        <v>4485</v>
      </c>
      <c r="AF748" s="200" t="s">
        <v>4485</v>
      </c>
      <c r="AG748" s="35">
        <v>45022</v>
      </c>
      <c r="AH748" s="35">
        <v>45043</v>
      </c>
      <c r="AI748" s="36">
        <v>176.15</v>
      </c>
      <c r="AK748" s="81" cm="1">
        <f t="array" ref="AK748">INDEX($AG$466:$AG$918, ROWS($AG$466:$AG$918) - ROW() + ROW($AG$466))</f>
        <v>45203</v>
      </c>
      <c r="AL748" s="3" cm="1">
        <f t="array" ref="AL748">INDEX($AH$466:$AH$918, ROWS($AH$466:$AH$918) - ROW() + ROW($AH$466))</f>
        <v>45225</v>
      </c>
      <c r="AM748" s="78" cm="1">
        <f t="array" ref="AM748">INDEX($AI$466:$AI$918, ROWS($AI$466:$AI$918) - ROW() + ROW($AI$466))</f>
        <v>236.25</v>
      </c>
      <c r="AO748">
        <f t="shared" si="178"/>
        <v>-2.4163568773234179</v>
      </c>
      <c r="AP748">
        <f t="shared" si="168"/>
        <v>3</v>
      </c>
      <c r="AQ748" t="str">
        <f t="shared" si="169"/>
        <v/>
      </c>
      <c r="AR748" t="str">
        <f t="shared" si="179"/>
        <v/>
      </c>
      <c r="AS748" t="str">
        <f t="shared" si="180"/>
        <v/>
      </c>
      <c r="AT748">
        <v>0.80624187256177449</v>
      </c>
      <c r="AU748" t="s">
        <v>4485</v>
      </c>
      <c r="AV748" s="200" t="s">
        <v>4485</v>
      </c>
      <c r="AW748" s="35">
        <v>45022</v>
      </c>
      <c r="AX748" s="35">
        <v>45043</v>
      </c>
      <c r="AY748" s="36">
        <v>99.2</v>
      </c>
      <c r="BA748" s="81" cm="1">
        <f t="array" ref="BA748">INDEX($AW$466:$AW$918, ROWS($AW$466:$AW$918) - ROW() + ROW($AW$466))</f>
        <v>45203</v>
      </c>
      <c r="BB748" s="3" cm="1">
        <f t="array" ref="BB748">INDEX($AX$466:$AX$918, ROWS($AX$466:$AX$918) - ROW() + ROW($AX$466))</f>
        <v>45225</v>
      </c>
      <c r="BC748" s="78" cm="1">
        <f t="array" ref="BC748">INDEX($AY$466:$AY$918, ROWS($AY$466:$AY$918) - ROW() + ROW($AY$466))</f>
        <v>139.15</v>
      </c>
      <c r="BE748">
        <f t="shared" si="181"/>
        <v>-0.50053628888093582</v>
      </c>
      <c r="BF748">
        <f t="shared" si="170"/>
        <v>3</v>
      </c>
      <c r="BG748" t="str">
        <f t="shared" si="171"/>
        <v/>
      </c>
      <c r="BH748" t="str">
        <f t="shared" si="182"/>
        <v/>
      </c>
      <c r="BI748" t="str">
        <f t="shared" si="183"/>
        <v/>
      </c>
      <c r="BJ748">
        <v>-2.0020702959582262</v>
      </c>
      <c r="BK748" t="s">
        <v>4485</v>
      </c>
      <c r="BL748" s="200" t="s">
        <v>4485</v>
      </c>
      <c r="BM748" s="212">
        <v>45022</v>
      </c>
      <c r="BN748" s="49">
        <v>45043</v>
      </c>
      <c r="BO748" s="50">
        <v>1122.5999999999999</v>
      </c>
      <c r="BQ748" s="81" cm="1">
        <f t="array" ref="BQ748">INDEX($AW$466:$AW$918, ROWS($AW$466:$AW$918) - ROW() + ROW($AW$466))</f>
        <v>45203</v>
      </c>
      <c r="BR748" s="3" cm="1">
        <f t="array" ref="BR748">INDEX($AX$466:$AX$918, ROWS($AX$466:$AX$918) - ROW() + ROW($AX$466))</f>
        <v>45225</v>
      </c>
      <c r="BS748" s="78" cm="1">
        <f t="array" ref="BS748">INDEX($BO$466:$BO$918, ROWS($BO$466:$BO$918) - ROW() + ROW($BO$466))</f>
        <v>1277.3</v>
      </c>
      <c r="BU748">
        <f t="shared" si="190"/>
        <v>-1.799031290843399</v>
      </c>
      <c r="BV748">
        <f t="shared" si="184"/>
        <v>3</v>
      </c>
      <c r="BW748" t="str">
        <f t="shared" si="198"/>
        <v/>
      </c>
      <c r="BX748" t="str">
        <f t="shared" si="185"/>
        <v/>
      </c>
      <c r="BY748" t="str">
        <f t="shared" si="191"/>
        <v/>
      </c>
      <c r="BZ748">
        <v>-0.22356654392424141</v>
      </c>
      <c r="CA748" t="s">
        <v>4485</v>
      </c>
      <c r="CB748" s="200" t="s">
        <v>4485</v>
      </c>
      <c r="CC748" s="212">
        <v>45026</v>
      </c>
      <c r="CD748" s="49">
        <v>45043</v>
      </c>
      <c r="CE748" s="50">
        <v>1994.2</v>
      </c>
      <c r="CG748" s="81" cm="1">
        <f t="array" ref="CG748">INDEX($AW$466:$AW$918, ROWS($AW$466:$AW$918) - ROW() + ROW($AW$466))</f>
        <v>45203</v>
      </c>
      <c r="CH748" s="3" cm="1">
        <f t="array" ref="CH748">INDEX($AX$466:$AX$918, ROWS($AX$466:$AX$918) - ROW() + ROW($AX$466))</f>
        <v>45225</v>
      </c>
      <c r="CI748" s="78" cm="1">
        <f t="array" ref="CI748">INDEX($CE$466:$CE$918, ROWS($CE$466:$CE$918) - ROW() + ROW($CE$466))</f>
        <v>2316.85</v>
      </c>
      <c r="CK748">
        <f t="shared" si="197"/>
        <v>-2.859478836921669</v>
      </c>
      <c r="CL748">
        <f t="shared" si="186"/>
        <v>3</v>
      </c>
      <c r="CM748" t="str">
        <f t="shared" si="199"/>
        <v/>
      </c>
      <c r="CN748" t="str">
        <f t="shared" si="187"/>
        <v/>
      </c>
      <c r="CO748" t="str">
        <f t="shared" si="192"/>
        <v/>
      </c>
      <c r="CP748">
        <v>-2.795050694546918</v>
      </c>
      <c r="CQ748" t="s">
        <v>4485</v>
      </c>
      <c r="CR748" s="200" t="s">
        <v>4485</v>
      </c>
      <c r="CS748" s="212">
        <v>45022</v>
      </c>
      <c r="CT748" s="49">
        <v>45043</v>
      </c>
      <c r="CU748" s="53">
        <v>383.85</v>
      </c>
      <c r="CW748" s="81" cm="1">
        <f t="array" ref="CW748">INDEX($AW$466:$AW$918, ROWS($AW$466:$AW$918) - ROW() + ROW($AW$466))</f>
        <v>45203</v>
      </c>
      <c r="CX748" s="3" cm="1">
        <f t="array" ref="CX748">INDEX($AX$466:$AX$918, ROWS($AX$466:$AX$918) - ROW() + ROW($AX$466))</f>
        <v>45225</v>
      </c>
      <c r="CY748" s="78" cm="1">
        <f t="array" ref="CY748">INDEX($CU$466:$CU$918, ROWS($CU$466:$CU$918) - ROW() + ROW($CU$466))</f>
        <v>528.29999999999995</v>
      </c>
      <c r="DA748">
        <f t="shared" si="193"/>
        <v>-2.4106400665004282</v>
      </c>
      <c r="DB748">
        <f t="shared" si="188"/>
        <v>3</v>
      </c>
      <c r="DC748" t="str">
        <f t="shared" si="200"/>
        <v/>
      </c>
      <c r="DD748" t="str">
        <f t="shared" si="202"/>
        <v/>
      </c>
      <c r="DE748" t="str">
        <f t="shared" si="203"/>
        <v/>
      </c>
      <c r="DF748">
        <v>-2.4129930394431556</v>
      </c>
      <c r="DG748" t="s">
        <v>4485</v>
      </c>
      <c r="DH748" s="200" t="s">
        <v>4485</v>
      </c>
      <c r="DI748" s="212">
        <v>45022</v>
      </c>
      <c r="DJ748" s="49">
        <v>45043</v>
      </c>
      <c r="DK748" s="53">
        <v>333.85</v>
      </c>
      <c r="DM748" s="81" cm="1">
        <f t="array" ref="DM748">INDEX($AW$466:$AW$918, ROWS($AW$466:$AW$918) - ROW() + ROW($AW$466))</f>
        <v>45203</v>
      </c>
      <c r="DN748" s="3" cm="1">
        <f t="array" ref="DN748">INDEX($AX$466:$AX$918, ROWS($AX$466:$AX$918) - ROW() + ROW($AX$466))</f>
        <v>45225</v>
      </c>
      <c r="DO748" s="78" cm="1">
        <f t="array" ref="DO748">INDEX($DK$466:$DK$918, ROWS($DK$466:$DK$918) - ROW() + ROW($DK$466))</f>
        <v>343</v>
      </c>
      <c r="DQ748">
        <f t="shared" si="194"/>
        <v>-0.14556040756914121</v>
      </c>
      <c r="DR748">
        <f t="shared" si="189"/>
        <v>3</v>
      </c>
      <c r="DS748" t="str">
        <f t="shared" si="201"/>
        <v/>
      </c>
      <c r="DT748" t="str">
        <f t="shared" si="195"/>
        <v/>
      </c>
      <c r="DU748" t="str">
        <f t="shared" si="196"/>
        <v/>
      </c>
      <c r="DV748">
        <v>-1.7003910899510751E-2</v>
      </c>
      <c r="DW748" t="s">
        <v>4485</v>
      </c>
      <c r="DX748" s="200" t="s">
        <v>4485</v>
      </c>
    </row>
    <row r="749" spans="1:128" ht="15.75" thickBot="1" x14ac:dyDescent="0.3">
      <c r="A749" s="42">
        <v>45021</v>
      </c>
      <c r="B749" s="35">
        <v>45043</v>
      </c>
      <c r="C749" s="36">
        <v>125.8</v>
      </c>
      <c r="E749" s="81" cm="1">
        <f t="array" ref="E749">INDEX($A$466:$A$918, ROWS($A$466:$A$918) - ROW() + ROW($A$466))</f>
        <v>45204</v>
      </c>
      <c r="F749" s="44" cm="1">
        <f t="array" ref="F749">INDEX($B$466:$B$918, ROWS($B$466:$B$918) - ROW() + ROW($B$466))</f>
        <v>45225</v>
      </c>
      <c r="G749" s="45" cm="1">
        <f t="array" ref="G749">INDEX($C$466:$C$918, ROWS($C$466:$C$918) - ROW() + ROW($C$466))</f>
        <v>125.75</v>
      </c>
      <c r="I749">
        <f t="shared" si="172"/>
        <v>0.11942675159236121</v>
      </c>
      <c r="J749">
        <f t="shared" si="164"/>
        <v>4</v>
      </c>
      <c r="K749">
        <f t="shared" si="165"/>
        <v>-2.1781408012446604</v>
      </c>
      <c r="L749" t="str">
        <f t="shared" si="173"/>
        <v/>
      </c>
      <c r="M749" t="str">
        <f t="shared" si="174"/>
        <v/>
      </c>
      <c r="N749">
        <v>0.12000000000000455</v>
      </c>
      <c r="O749">
        <v>-2.9092319627618308</v>
      </c>
      <c r="P749" s="200" t="s">
        <v>4485</v>
      </c>
      <c r="Q749" s="35">
        <v>45021</v>
      </c>
      <c r="R749" s="35">
        <v>45043</v>
      </c>
      <c r="S749" s="37">
        <v>37543.050000000003</v>
      </c>
      <c r="U749" s="81" cm="1">
        <f t="array" ref="U749">INDEX($Q$466:$Q$918, ROWS($Q$466:$Q$918) - ROW() + ROW($Q$466))</f>
        <v>45204</v>
      </c>
      <c r="V749" s="3" cm="1">
        <f t="array" ref="V749">INDEX($R$466:$R$918, ROWS($R$466:$R$918) - ROW() + ROW($R$466))</f>
        <v>45225</v>
      </c>
      <c r="W749" s="78" cm="1">
        <f t="array" ref="W749">INDEX($S$466:$S$918, ROWS($S$466:$S$918) - ROW() + ROW($S$466))</f>
        <v>39256.400000000001</v>
      </c>
      <c r="Y749">
        <f t="shared" si="175"/>
        <v>-0.41009131603415555</v>
      </c>
      <c r="Z749">
        <f t="shared" si="166"/>
        <v>4</v>
      </c>
      <c r="AA749">
        <f t="shared" si="167"/>
        <v>0.29316597537405803</v>
      </c>
      <c r="AB749" t="str">
        <f t="shared" si="176"/>
        <v/>
      </c>
      <c r="AC749" t="str">
        <f t="shared" si="177"/>
        <v/>
      </c>
      <c r="AD749">
        <v>-0.42868287410006284</v>
      </c>
      <c r="AE749">
        <v>0.9472695246723003</v>
      </c>
      <c r="AF749" s="200" t="s">
        <v>4485</v>
      </c>
      <c r="AG749" s="35">
        <v>45021</v>
      </c>
      <c r="AH749" s="35">
        <v>45043</v>
      </c>
      <c r="AI749" s="36">
        <v>177.05</v>
      </c>
      <c r="AK749" s="81" cm="1">
        <f t="array" ref="AK749">INDEX($AG$466:$AG$918, ROWS($AG$466:$AG$918) - ROW() + ROW($AG$466))</f>
        <v>45204</v>
      </c>
      <c r="AL749" s="3" cm="1">
        <f t="array" ref="AL749">INDEX($AH$466:$AH$918, ROWS($AH$466:$AH$918) - ROW() + ROW($AH$466))</f>
        <v>45225</v>
      </c>
      <c r="AM749" s="78" cm="1">
        <f t="array" ref="AM749">INDEX($AI$466:$AI$918, ROWS($AI$466:$AI$918) - ROW() + ROW($AI$466))</f>
        <v>235.05</v>
      </c>
      <c r="AO749">
        <f t="shared" si="178"/>
        <v>-0.50793650793650313</v>
      </c>
      <c r="AP749">
        <f t="shared" si="168"/>
        <v>4</v>
      </c>
      <c r="AQ749">
        <f t="shared" si="169"/>
        <v>-2.0012507817385798</v>
      </c>
      <c r="AR749" t="str">
        <f t="shared" si="179"/>
        <v/>
      </c>
      <c r="AS749" t="str">
        <f t="shared" si="180"/>
        <v/>
      </c>
      <c r="AT749">
        <v>1.9607843137254812</v>
      </c>
      <c r="AU749">
        <v>-0.10111223458039284</v>
      </c>
      <c r="AV749" s="200" t="s">
        <v>4485</v>
      </c>
      <c r="AW749" s="35">
        <v>45021</v>
      </c>
      <c r="AX749" s="35">
        <v>45043</v>
      </c>
      <c r="AY749" s="36">
        <v>98.75</v>
      </c>
      <c r="BA749" s="81" cm="1">
        <f t="array" ref="BA749">INDEX($AW$466:$AW$918, ROWS($AW$466:$AW$918) - ROW() + ROW($AW$466))</f>
        <v>45204</v>
      </c>
      <c r="BB749" s="3" cm="1">
        <f t="array" ref="BB749">INDEX($AX$466:$AX$918, ROWS($AX$466:$AX$918) - ROW() + ROW($AX$466))</f>
        <v>45225</v>
      </c>
      <c r="BC749" s="78" cm="1">
        <f t="array" ref="BC749">INDEX($AY$466:$AY$918, ROWS($AY$466:$AY$918) - ROW() + ROW($AY$466))</f>
        <v>139.69999999999999</v>
      </c>
      <c r="BE749">
        <f t="shared" si="181"/>
        <v>0.39525691699603516</v>
      </c>
      <c r="BF749">
        <f t="shared" si="170"/>
        <v>4</v>
      </c>
      <c r="BG749">
        <f t="shared" si="171"/>
        <v>1.5630679752816992</v>
      </c>
      <c r="BH749" t="str">
        <f t="shared" si="182"/>
        <v/>
      </c>
      <c r="BI749" t="str">
        <f t="shared" si="183"/>
        <v/>
      </c>
      <c r="BJ749">
        <v>0.51134317608930946</v>
      </c>
      <c r="BK749">
        <v>0.59586737145603508</v>
      </c>
      <c r="BL749" s="200" t="s">
        <v>4485</v>
      </c>
      <c r="BM749" s="212">
        <v>45021</v>
      </c>
      <c r="BN749" s="49">
        <v>45043</v>
      </c>
      <c r="BO749" s="50">
        <v>1112.3499999999999</v>
      </c>
      <c r="BQ749" s="81" cm="1">
        <f t="array" ref="BQ749">INDEX($AW$466:$AW$918, ROWS($AW$466:$AW$918) - ROW() + ROW($AW$466))</f>
        <v>45204</v>
      </c>
      <c r="BR749" s="3" cm="1">
        <f t="array" ref="BR749">INDEX($AX$466:$AX$918, ROWS($AX$466:$AX$918) - ROW() + ROW($AX$466))</f>
        <v>45225</v>
      </c>
      <c r="BS749" s="78" cm="1">
        <f t="array" ref="BS749">INDEX($BO$466:$BO$918, ROWS($BO$466:$BO$918) - ROW() + ROW($BO$466))</f>
        <v>1278</v>
      </c>
      <c r="BU749">
        <f t="shared" si="190"/>
        <v>5.4803100289677095E-2</v>
      </c>
      <c r="BV749">
        <f t="shared" si="184"/>
        <v>4</v>
      </c>
      <c r="BW749">
        <f t="shared" si="198"/>
        <v>-0.77639751552795033</v>
      </c>
      <c r="BX749" t="str">
        <f t="shared" si="185"/>
        <v/>
      </c>
      <c r="BY749" t="str">
        <f t="shared" si="191"/>
        <v/>
      </c>
      <c r="BZ749">
        <v>1.0939765388163905</v>
      </c>
      <c r="CA749">
        <v>3.2579429186860591</v>
      </c>
      <c r="CB749" s="200" t="s">
        <v>4485</v>
      </c>
      <c r="CC749" s="212">
        <v>45022</v>
      </c>
      <c r="CD749" s="49">
        <v>45043</v>
      </c>
      <c r="CE749" s="50">
        <v>2009.85</v>
      </c>
      <c r="CG749" s="81" cm="1">
        <f t="array" ref="CG749">INDEX($AW$466:$AW$918, ROWS($AW$466:$AW$918) - ROW() + ROW($AW$466))</f>
        <v>45204</v>
      </c>
      <c r="CH749" s="3" cm="1">
        <f t="array" ref="CH749">INDEX($AX$466:$AX$918, ROWS($AX$466:$AX$918) - ROW() + ROW($AX$466))</f>
        <v>45225</v>
      </c>
      <c r="CI749" s="78" cm="1">
        <f t="array" ref="CI749">INDEX($CE$466:$CE$918, ROWS($CE$466:$CE$918) - ROW() + ROW($CE$466))</f>
        <v>2269.6</v>
      </c>
      <c r="CK749">
        <f t="shared" si="197"/>
        <v>-2.0394069534065649</v>
      </c>
      <c r="CL749">
        <f t="shared" si="186"/>
        <v>4</v>
      </c>
      <c r="CM749">
        <f t="shared" si="199"/>
        <v>-4.0317977124252069</v>
      </c>
      <c r="CN749" t="str">
        <f t="shared" si="187"/>
        <v/>
      </c>
      <c r="CO749" t="str">
        <f t="shared" si="192"/>
        <v/>
      </c>
      <c r="CP749">
        <v>-2.0644042068741149</v>
      </c>
      <c r="CQ749">
        <v>-4.7334781783280881</v>
      </c>
      <c r="CR749" s="200" t="s">
        <v>4485</v>
      </c>
      <c r="CS749" s="212">
        <v>45021</v>
      </c>
      <c r="CT749" s="49">
        <v>45043</v>
      </c>
      <c r="CU749" s="53">
        <v>368.45</v>
      </c>
      <c r="CW749" s="81" cm="1">
        <f t="array" ref="CW749">INDEX($AW$466:$AW$918, ROWS($AW$466:$AW$918) - ROW() + ROW($AW$466))</f>
        <v>45204</v>
      </c>
      <c r="CX749" s="3" cm="1">
        <f t="array" ref="CX749">INDEX($AX$466:$AX$918, ROWS($AX$466:$AX$918) - ROW() + ROW($AX$466))</f>
        <v>45225</v>
      </c>
      <c r="CY749" s="78" cm="1">
        <f t="array" ref="CY749">INDEX($CU$466:$CU$918, ROWS($CU$466:$CU$918) - ROW() + ROW($CU$466))</f>
        <v>527.65</v>
      </c>
      <c r="DA749">
        <f t="shared" si="193"/>
        <v>-0.12303615370054463</v>
      </c>
      <c r="DB749">
        <f t="shared" si="188"/>
        <v>4</v>
      </c>
      <c r="DC749">
        <f t="shared" si="200"/>
        <v>1.4613979425055328</v>
      </c>
      <c r="DD749" t="str">
        <f t="shared" si="202"/>
        <v/>
      </c>
      <c r="DE749" t="str">
        <f t="shared" si="203"/>
        <v/>
      </c>
      <c r="DF749">
        <v>-0.14265335235378032</v>
      </c>
      <c r="DG749">
        <v>-0.69982977113675904</v>
      </c>
      <c r="DH749" s="200" t="s">
        <v>4485</v>
      </c>
      <c r="DI749" s="212">
        <v>45021</v>
      </c>
      <c r="DJ749" s="49">
        <v>45043</v>
      </c>
      <c r="DK749" s="53">
        <v>330.25</v>
      </c>
      <c r="DM749" s="81" cm="1">
        <f t="array" ref="DM749">INDEX($AW$466:$AW$918, ROWS($AW$466:$AW$918) - ROW() + ROW($AW$466))</f>
        <v>45204</v>
      </c>
      <c r="DN749" s="3" cm="1">
        <f t="array" ref="DN749">INDEX($AX$466:$AX$918, ROWS($AX$466:$AX$918) - ROW() + ROW($AX$466))</f>
        <v>45225</v>
      </c>
      <c r="DO749" s="78" cm="1">
        <f t="array" ref="DO749">INDEX($DK$466:$DK$918, ROWS($DK$466:$DK$918) - ROW() + ROW($DK$466))</f>
        <v>346.15</v>
      </c>
      <c r="DQ749">
        <f t="shared" si="194"/>
        <v>0.91836734693876887</v>
      </c>
      <c r="DR749">
        <f t="shared" si="189"/>
        <v>4</v>
      </c>
      <c r="DS749">
        <f t="shared" si="201"/>
        <v>-1.6619318181818246</v>
      </c>
      <c r="DT749" t="str">
        <f t="shared" si="195"/>
        <v/>
      </c>
      <c r="DU749" t="str">
        <f t="shared" si="196"/>
        <v/>
      </c>
      <c r="DV749">
        <v>0.32312925170067641</v>
      </c>
      <c r="DW749">
        <v>2.5913043478260831</v>
      </c>
      <c r="DX749" s="200" t="s">
        <v>4485</v>
      </c>
    </row>
    <row r="750" spans="1:128" ht="15.75" thickBot="1" x14ac:dyDescent="0.3">
      <c r="A750" s="42">
        <v>45019</v>
      </c>
      <c r="B750" s="35">
        <v>45043</v>
      </c>
      <c r="C750" s="36">
        <v>128.94999999999999</v>
      </c>
      <c r="E750" s="81" cm="1">
        <f t="array" ref="E750">INDEX($A$466:$A$918, ROWS($A$466:$A$918) - ROW() + ROW($A$466))</f>
        <v>45205</v>
      </c>
      <c r="F750" s="44" cm="1">
        <f t="array" ref="F750">INDEX($B$466:$B$918, ROWS($B$466:$B$918) - ROW() + ROW($B$466))</f>
        <v>45225</v>
      </c>
      <c r="G750" s="45" cm="1">
        <f t="array" ref="G750">INDEX($C$466:$C$918, ROWS($C$466:$C$918) - ROW() + ROW($C$466))</f>
        <v>129.6</v>
      </c>
      <c r="I750">
        <f t="shared" si="172"/>
        <v>3.0616302186878683</v>
      </c>
      <c r="J750">
        <f t="shared" si="164"/>
        <v>5</v>
      </c>
      <c r="K750" t="str">
        <f t="shared" si="165"/>
        <v/>
      </c>
      <c r="L750" t="str">
        <f t="shared" si="173"/>
        <v/>
      </c>
      <c r="M750" t="str">
        <f t="shared" si="174"/>
        <v/>
      </c>
      <c r="N750">
        <v>2.9964043148222133</v>
      </c>
      <c r="O750" t="s">
        <v>4485</v>
      </c>
      <c r="P750" s="200" t="s">
        <v>4485</v>
      </c>
      <c r="Q750" s="35">
        <v>45019</v>
      </c>
      <c r="R750" s="35">
        <v>45043</v>
      </c>
      <c r="S750" s="37">
        <v>38054.5</v>
      </c>
      <c r="U750" s="81" cm="1">
        <f t="array" ref="U750">INDEX($Q$466:$Q$918, ROWS($Q$466:$Q$918) - ROW() + ROW($Q$466))</f>
        <v>45205</v>
      </c>
      <c r="V750" s="3" cm="1">
        <f t="array" ref="V750">INDEX($R$466:$R$918, ROWS($R$466:$R$918) - ROW() + ROW($R$466))</f>
        <v>45225</v>
      </c>
      <c r="W750" s="78" cm="1">
        <f t="array" ref="W750">INDEX($S$466:$S$918, ROWS($S$466:$S$918) - ROW() + ROW($S$466))</f>
        <v>39557.9</v>
      </c>
      <c r="Y750">
        <f t="shared" si="175"/>
        <v>0.7680276337106815</v>
      </c>
      <c r="Z750">
        <f t="shared" si="166"/>
        <v>5</v>
      </c>
      <c r="AA750" t="str">
        <f t="shared" si="167"/>
        <v/>
      </c>
      <c r="AB750" t="str">
        <f t="shared" si="176"/>
        <v/>
      </c>
      <c r="AC750" t="str">
        <f t="shared" si="177"/>
        <v/>
      </c>
      <c r="AD750">
        <v>0.91456896584831793</v>
      </c>
      <c r="AE750" t="s">
        <v>4485</v>
      </c>
      <c r="AF750" s="200" t="s">
        <v>4485</v>
      </c>
      <c r="AG750" s="35">
        <v>45019</v>
      </c>
      <c r="AH750" s="35">
        <v>45043</v>
      </c>
      <c r="AI750" s="36">
        <v>178.5</v>
      </c>
      <c r="AK750" s="81" cm="1">
        <f t="array" ref="AK750">INDEX($AG$466:$AG$918, ROWS($AG$466:$AG$918) - ROW() + ROW($AG$466))</f>
        <v>45205</v>
      </c>
      <c r="AL750" s="3" cm="1">
        <f t="array" ref="AL750">INDEX($AH$466:$AH$918, ROWS($AH$466:$AH$918) - ROW() + ROW($AH$466))</f>
        <v>45225</v>
      </c>
      <c r="AM750" s="78" cm="1">
        <f t="array" ref="AM750">INDEX($AI$466:$AI$918, ROWS($AI$466:$AI$918) - ROW() + ROW($AI$466))</f>
        <v>236.3</v>
      </c>
      <c r="AO750">
        <f t="shared" si="178"/>
        <v>0.53180174430972127</v>
      </c>
      <c r="AP750">
        <f t="shared" si="168"/>
        <v>5</v>
      </c>
      <c r="AQ750" t="str">
        <f t="shared" si="169"/>
        <v/>
      </c>
      <c r="AR750" t="str">
        <f t="shared" si="179"/>
        <v/>
      </c>
      <c r="AS750" t="str">
        <f t="shared" si="180"/>
        <v/>
      </c>
      <c r="AT750">
        <v>5.9463562753036436</v>
      </c>
      <c r="AU750" t="s">
        <v>4485</v>
      </c>
      <c r="AV750" s="200" t="s">
        <v>4485</v>
      </c>
      <c r="AW750" s="35">
        <v>45019</v>
      </c>
      <c r="AX750" s="35">
        <v>45043</v>
      </c>
      <c r="AY750" s="36">
        <v>97.15</v>
      </c>
      <c r="BA750" s="81" cm="1">
        <f t="array" ref="BA750">INDEX($AW$466:$AW$918, ROWS($AW$466:$AW$918) - ROW() + ROW($AW$466))</f>
        <v>45205</v>
      </c>
      <c r="BB750" s="3" cm="1">
        <f t="array" ref="BB750">INDEX($AX$466:$AX$918, ROWS($AX$466:$AX$918) - ROW() + ROW($AX$466))</f>
        <v>45225</v>
      </c>
      <c r="BC750" s="78" cm="1">
        <f t="array" ref="BC750">INDEX($AY$466:$AY$918, ROWS($AY$466:$AY$918) - ROW() + ROW($AY$466))</f>
        <v>139.75</v>
      </c>
      <c r="BE750">
        <f t="shared" si="181"/>
        <v>3.5790980672878579E-2</v>
      </c>
      <c r="BF750">
        <f t="shared" si="170"/>
        <v>5</v>
      </c>
      <c r="BG750" t="str">
        <f t="shared" si="171"/>
        <v/>
      </c>
      <c r="BH750" t="str">
        <f t="shared" si="182"/>
        <v/>
      </c>
      <c r="BI750" t="str">
        <f t="shared" si="183"/>
        <v/>
      </c>
      <c r="BJ750">
        <v>-1.9107671730204018E-2</v>
      </c>
      <c r="BK750" t="s">
        <v>4485</v>
      </c>
      <c r="BL750" s="200" t="s">
        <v>4485</v>
      </c>
      <c r="BM750" s="212">
        <v>45019</v>
      </c>
      <c r="BN750" s="49">
        <v>45043</v>
      </c>
      <c r="BO750" s="50">
        <v>1111.3</v>
      </c>
      <c r="BQ750" s="81" cm="1">
        <f t="array" ref="BQ750">INDEX($AW$466:$AW$918, ROWS($AW$466:$AW$918) - ROW() + ROW($AW$466))</f>
        <v>45205</v>
      </c>
      <c r="BR750" s="3" cm="1">
        <f t="array" ref="BR750">INDEX($AX$466:$AX$918, ROWS($AX$466:$AX$918) - ROW() + ROW($AX$466))</f>
        <v>45225</v>
      </c>
      <c r="BS750" s="78" cm="1">
        <f t="array" ref="BS750">INDEX($BO$466:$BO$918, ROWS($BO$466:$BO$918) - ROW() + ROW($BO$466))</f>
        <v>1286.4000000000001</v>
      </c>
      <c r="BU750">
        <f t="shared" si="190"/>
        <v>0.65727699530517136</v>
      </c>
      <c r="BV750">
        <f t="shared" si="184"/>
        <v>5</v>
      </c>
      <c r="BW750" t="str">
        <f t="shared" si="198"/>
        <v/>
      </c>
      <c r="BX750" t="str">
        <f t="shared" si="185"/>
        <v/>
      </c>
      <c r="BY750" t="str">
        <f t="shared" si="191"/>
        <v/>
      </c>
      <c r="BZ750">
        <v>-0.66492829204693915</v>
      </c>
      <c r="CA750" t="s">
        <v>4485</v>
      </c>
      <c r="CB750" s="200" t="s">
        <v>4485</v>
      </c>
      <c r="CC750" s="212">
        <v>45021</v>
      </c>
      <c r="CD750" s="49">
        <v>45043</v>
      </c>
      <c r="CE750" s="50">
        <v>1992.9</v>
      </c>
      <c r="CG750" s="81" cm="1">
        <f t="array" ref="CG750">INDEX($AW$466:$AW$918, ROWS($AW$466:$AW$918) - ROW() + ROW($AW$466))</f>
        <v>45205</v>
      </c>
      <c r="CH750" s="3" cm="1">
        <f t="array" ref="CH750">INDEX($AX$466:$AX$918, ROWS($AX$466:$AX$918) - ROW() + ROW($AX$466))</f>
        <v>45225</v>
      </c>
      <c r="CI750" s="78" cm="1">
        <f t="array" ref="CI750">INDEX($CE$466:$CE$918, ROWS($CE$466:$CE$918) - ROW() + ROW($CE$466))</f>
        <v>2232.8000000000002</v>
      </c>
      <c r="CK750">
        <f t="shared" si="197"/>
        <v>-1.621431089178698</v>
      </c>
      <c r="CL750">
        <f t="shared" si="186"/>
        <v>5</v>
      </c>
      <c r="CM750" t="str">
        <f t="shared" si="199"/>
        <v/>
      </c>
      <c r="CN750" t="str">
        <f t="shared" si="187"/>
        <v/>
      </c>
      <c r="CO750" t="str">
        <f t="shared" si="192"/>
        <v/>
      </c>
      <c r="CP750">
        <v>-1.5211566990678169</v>
      </c>
      <c r="CQ750" t="s">
        <v>4485</v>
      </c>
      <c r="CR750" s="200" t="s">
        <v>4485</v>
      </c>
      <c r="CS750" s="212">
        <v>45019</v>
      </c>
      <c r="CT750" s="49">
        <v>45043</v>
      </c>
      <c r="CU750" s="53">
        <v>363.35</v>
      </c>
      <c r="CW750" s="81" cm="1">
        <f t="array" ref="CW750">INDEX($AW$466:$AW$918, ROWS($AW$466:$AW$918) - ROW() + ROW($AW$466))</f>
        <v>45205</v>
      </c>
      <c r="CX750" s="3" cm="1">
        <f t="array" ref="CX750">INDEX($AX$466:$AX$918, ROWS($AX$466:$AX$918) - ROW() + ROW($AX$466))</f>
        <v>45225</v>
      </c>
      <c r="CY750" s="78" cm="1">
        <f t="array" ref="CY750">INDEX($CU$466:$CU$918, ROWS($CU$466:$CU$918) - ROW() + ROW($CU$466))</f>
        <v>549.85</v>
      </c>
      <c r="DA750">
        <f t="shared" si="193"/>
        <v>4.2073344072775605</v>
      </c>
      <c r="DB750">
        <f t="shared" si="188"/>
        <v>5</v>
      </c>
      <c r="DC750" t="str">
        <f t="shared" si="200"/>
        <v/>
      </c>
      <c r="DD750" t="str">
        <f t="shared" si="202"/>
        <v/>
      </c>
      <c r="DE750" t="str">
        <f t="shared" si="203"/>
        <v/>
      </c>
      <c r="DF750">
        <v>4.5142857142857231</v>
      </c>
      <c r="DG750" t="s">
        <v>4485</v>
      </c>
      <c r="DH750" s="200" t="s">
        <v>4485</v>
      </c>
      <c r="DI750" s="212">
        <v>45019</v>
      </c>
      <c r="DJ750" s="49">
        <v>45043</v>
      </c>
      <c r="DK750" s="53">
        <v>331.55</v>
      </c>
      <c r="DM750" s="81" cm="1">
        <f t="array" ref="DM750">INDEX($AW$466:$AW$918, ROWS($AW$466:$AW$918) - ROW() + ROW($AW$466))</f>
        <v>45205</v>
      </c>
      <c r="DN750" s="3" cm="1">
        <f t="array" ref="DN750">INDEX($AX$466:$AX$918, ROWS($AX$466:$AX$918) - ROW() + ROW($AX$466))</f>
        <v>45225</v>
      </c>
      <c r="DO750" s="78" cm="1">
        <f t="array" ref="DO750">INDEX($DK$466:$DK$918, ROWS($DK$466:$DK$918) - ROW() + ROW($DK$466))</f>
        <v>348.05</v>
      </c>
      <c r="DQ750">
        <f t="shared" si="194"/>
        <v>0.54889498772209577</v>
      </c>
      <c r="DR750">
        <f t="shared" si="189"/>
        <v>5</v>
      </c>
      <c r="DS750" t="str">
        <f t="shared" si="201"/>
        <v/>
      </c>
      <c r="DT750" t="str">
        <f t="shared" si="195"/>
        <v/>
      </c>
      <c r="DU750" t="str">
        <f t="shared" si="196"/>
        <v/>
      </c>
      <c r="DV750">
        <v>0.27123241227327055</v>
      </c>
      <c r="DW750" t="s">
        <v>4485</v>
      </c>
      <c r="DX750" s="200" t="s">
        <v>4485</v>
      </c>
    </row>
    <row r="751" spans="1:128" ht="15.75" thickBot="1" x14ac:dyDescent="0.3">
      <c r="A751" s="38">
        <v>45014</v>
      </c>
      <c r="B751" s="39">
        <v>45014</v>
      </c>
      <c r="C751" s="40">
        <v>122.55</v>
      </c>
      <c r="E751" s="81" cm="1">
        <f t="array" ref="E751">INDEX($A$466:$A$918, ROWS($A$466:$A$918) - ROW() + ROW($A$466))</f>
        <v>45208</v>
      </c>
      <c r="F751" s="44" cm="1">
        <f t="array" ref="F751">INDEX($B$466:$B$918, ROWS($B$466:$B$918) - ROW() + ROW($B$466))</f>
        <v>45225</v>
      </c>
      <c r="G751" s="45" cm="1">
        <f t="array" ref="G751">INDEX($C$466:$C$918, ROWS($C$466:$C$918) - ROW() + ROW($C$466))</f>
        <v>126.1</v>
      </c>
      <c r="I751">
        <f t="shared" si="172"/>
        <v>-2.7006172839506175</v>
      </c>
      <c r="J751">
        <f t="shared" si="164"/>
        <v>1</v>
      </c>
      <c r="K751" t="str">
        <f t="shared" si="165"/>
        <v/>
      </c>
      <c r="L751" t="str">
        <f t="shared" si="173"/>
        <v/>
      </c>
      <c r="M751" t="str">
        <f t="shared" si="174"/>
        <v/>
      </c>
      <c r="N751">
        <v>-2.4437548487199425</v>
      </c>
      <c r="O751" t="s">
        <v>4485</v>
      </c>
      <c r="P751" s="200" t="s">
        <v>4485</v>
      </c>
      <c r="Q751" s="39">
        <v>45014</v>
      </c>
      <c r="R751" s="39">
        <v>45014</v>
      </c>
      <c r="S751" s="41">
        <v>38095.85</v>
      </c>
      <c r="U751" s="81" cm="1">
        <f t="array" ref="U751">INDEX($Q$466:$Q$918, ROWS($Q$466:$Q$918) - ROW() + ROW($Q$466))</f>
        <v>45208</v>
      </c>
      <c r="V751" s="3" cm="1">
        <f t="array" ref="V751">INDEX($R$466:$R$918, ROWS($R$466:$R$918) - ROW() + ROW($R$466))</f>
        <v>45225</v>
      </c>
      <c r="W751" s="78" cm="1">
        <f t="array" ref="W751">INDEX($S$466:$S$918, ROWS($S$466:$S$918) - ROW() + ROW($S$466))</f>
        <v>39508.65</v>
      </c>
      <c r="Y751">
        <f t="shared" si="175"/>
        <v>-0.12450104783115383</v>
      </c>
      <c r="Z751">
        <f t="shared" si="166"/>
        <v>1</v>
      </c>
      <c r="AA751" t="str">
        <f t="shared" si="167"/>
        <v/>
      </c>
      <c r="AB751" t="str">
        <f t="shared" si="176"/>
        <v/>
      </c>
      <c r="AC751" t="str">
        <f t="shared" si="177"/>
        <v/>
      </c>
      <c r="AD751">
        <v>0.12685895947744258</v>
      </c>
      <c r="AE751" t="s">
        <v>4485</v>
      </c>
      <c r="AF751" s="200" t="s">
        <v>4485</v>
      </c>
      <c r="AG751" s="39">
        <v>45014</v>
      </c>
      <c r="AH751" s="39">
        <v>45014</v>
      </c>
      <c r="AI751" s="40">
        <v>174.1</v>
      </c>
      <c r="AK751" s="81" cm="1">
        <f t="array" ref="AK751">INDEX($AG$466:$AG$918, ROWS($AG$466:$AG$918) - ROW() + ROW($AG$466))</f>
        <v>45208</v>
      </c>
      <c r="AL751" s="3" cm="1">
        <f t="array" ref="AL751">INDEX($AH$466:$AH$918, ROWS($AH$466:$AH$918) - ROW() + ROW($AH$466))</f>
        <v>45225</v>
      </c>
      <c r="AM751" s="78" cm="1">
        <f t="array" ref="AM751">INDEX($AI$466:$AI$918, ROWS($AI$466:$AI$918) - ROW() + ROW($AI$466))</f>
        <v>235</v>
      </c>
      <c r="AO751">
        <f t="shared" si="178"/>
        <v>-0.55014811680068187</v>
      </c>
      <c r="AP751">
        <f t="shared" si="168"/>
        <v>1</v>
      </c>
      <c r="AQ751" t="str">
        <f t="shared" si="169"/>
        <v/>
      </c>
      <c r="AR751" t="str">
        <f t="shared" si="179"/>
        <v/>
      </c>
      <c r="AS751" t="str">
        <f t="shared" si="180"/>
        <v/>
      </c>
      <c r="AT751">
        <v>-0.50155242417004209</v>
      </c>
      <c r="AU751" t="s">
        <v>4485</v>
      </c>
      <c r="AV751" s="200" t="s">
        <v>4485</v>
      </c>
      <c r="AW751" s="39">
        <v>45014</v>
      </c>
      <c r="AX751" s="39">
        <v>45014</v>
      </c>
      <c r="AY751" s="40">
        <v>91.3</v>
      </c>
      <c r="BA751" s="81" cm="1">
        <f t="array" ref="BA751">INDEX($AW$466:$AW$918, ROWS($AW$466:$AW$918) - ROW() + ROW($AW$466))</f>
        <v>45208</v>
      </c>
      <c r="BB751" s="3" cm="1">
        <f t="array" ref="BB751">INDEX($AX$466:$AX$918, ROWS($AX$466:$AX$918) - ROW() + ROW($AX$466))</f>
        <v>45225</v>
      </c>
      <c r="BC751" s="78" cm="1">
        <f t="array" ref="BC751">INDEX($AY$466:$AY$918, ROWS($AY$466:$AY$918) - ROW() + ROW($AY$466))</f>
        <v>136.30000000000001</v>
      </c>
      <c r="BE751">
        <f t="shared" si="181"/>
        <v>-2.4686940966010651</v>
      </c>
      <c r="BF751">
        <f t="shared" si="170"/>
        <v>1</v>
      </c>
      <c r="BG751" t="str">
        <f t="shared" si="171"/>
        <v/>
      </c>
      <c r="BH751" t="str">
        <f t="shared" si="182"/>
        <v/>
      </c>
      <c r="BI751" t="str">
        <f t="shared" si="183"/>
        <v/>
      </c>
      <c r="BJ751">
        <v>-1.7295747730530251</v>
      </c>
      <c r="BK751" t="s">
        <v>4485</v>
      </c>
      <c r="BL751" s="200" t="s">
        <v>4485</v>
      </c>
      <c r="BM751" s="212">
        <v>45014</v>
      </c>
      <c r="BN751" s="49">
        <v>45014</v>
      </c>
      <c r="BO751" s="50">
        <v>1098.6500000000001</v>
      </c>
      <c r="BQ751" s="81" cm="1">
        <f t="array" ref="BQ751">INDEX($AW$466:$AW$918, ROWS($AW$466:$AW$918) - ROW() + ROW($AW$466))</f>
        <v>45208</v>
      </c>
      <c r="BR751" s="3" cm="1">
        <f t="array" ref="BR751">INDEX($AX$466:$AX$918, ROWS($AX$466:$AX$918) - ROW() + ROW($AX$466))</f>
        <v>45225</v>
      </c>
      <c r="BS751" s="78" cm="1">
        <f t="array" ref="BS751">INDEX($BO$466:$BO$918, ROWS($BO$466:$BO$918) - ROW() + ROW($BO$466))</f>
        <v>1278.55</v>
      </c>
      <c r="BU751">
        <f t="shared" si="190"/>
        <v>-0.61023009950249818</v>
      </c>
      <c r="BV751">
        <f t="shared" si="184"/>
        <v>1</v>
      </c>
      <c r="BW751" t="str">
        <f t="shared" si="198"/>
        <v/>
      </c>
      <c r="BX751" t="str">
        <f t="shared" si="185"/>
        <v/>
      </c>
      <c r="BY751" t="str">
        <f t="shared" si="191"/>
        <v/>
      </c>
      <c r="BZ751">
        <v>-0.6300039375246036</v>
      </c>
      <c r="CA751" t="s">
        <v>4485</v>
      </c>
      <c r="CB751" s="200" t="s">
        <v>4485</v>
      </c>
      <c r="CC751" s="212">
        <v>45019</v>
      </c>
      <c r="CD751" s="49">
        <v>45043</v>
      </c>
      <c r="CE751" s="50">
        <v>1984.65</v>
      </c>
      <c r="CG751" s="81" cm="1">
        <f t="array" ref="CG751">INDEX($AW$466:$AW$918, ROWS($AW$466:$AW$918) - ROW() + ROW($AW$466))</f>
        <v>45208</v>
      </c>
      <c r="CH751" s="3" cm="1">
        <f t="array" ref="CH751">INDEX($AX$466:$AX$918, ROWS($AX$466:$AX$918) - ROW() + ROW($AX$466))</f>
        <v>45225</v>
      </c>
      <c r="CI751" s="78" cm="1">
        <f t="array" ref="CI751">INDEX($CE$466:$CE$918, ROWS($CE$466:$CE$918) - ROW() + ROW($CE$466))</f>
        <v>2228.1999999999998</v>
      </c>
      <c r="CK751">
        <f t="shared" si="197"/>
        <v>-0.20601934790399332</v>
      </c>
      <c r="CL751">
        <f t="shared" si="186"/>
        <v>1</v>
      </c>
      <c r="CM751" t="str">
        <f t="shared" si="199"/>
        <v/>
      </c>
      <c r="CN751" t="str">
        <f t="shared" si="187"/>
        <v/>
      </c>
      <c r="CO751" t="str">
        <f t="shared" si="192"/>
        <v/>
      </c>
      <c r="CP751">
        <v>-0.21359834517492579</v>
      </c>
      <c r="CQ751" t="s">
        <v>4485</v>
      </c>
      <c r="CR751" s="200" t="s">
        <v>4485</v>
      </c>
      <c r="CS751" s="212">
        <v>45014</v>
      </c>
      <c r="CT751" s="49">
        <v>45014</v>
      </c>
      <c r="CU751" s="53">
        <v>352.55</v>
      </c>
      <c r="CW751" s="81" cm="1">
        <f t="array" ref="CW751">INDEX($AW$466:$AW$918, ROWS($AW$466:$AW$918) - ROW() + ROW($AW$466))</f>
        <v>45208</v>
      </c>
      <c r="CX751" s="3" cm="1">
        <f t="array" ref="CX751">INDEX($AX$466:$AX$918, ROWS($AX$466:$AX$918) - ROW() + ROW($AX$466))</f>
        <v>45225</v>
      </c>
      <c r="CY751" s="78" cm="1">
        <f t="array" ref="CY751">INDEX($CU$466:$CU$918, ROWS($CU$466:$CU$918) - ROW() + ROW($CU$466))</f>
        <v>542.20000000000005</v>
      </c>
      <c r="DA751">
        <f t="shared" si="193"/>
        <v>-1.3912885332363329</v>
      </c>
      <c r="DB751">
        <f t="shared" si="188"/>
        <v>1</v>
      </c>
      <c r="DC751" t="str">
        <f t="shared" si="200"/>
        <v/>
      </c>
      <c r="DD751" t="str">
        <f t="shared" si="202"/>
        <v/>
      </c>
      <c r="DE751" t="str">
        <f t="shared" si="203"/>
        <v/>
      </c>
      <c r="DF751">
        <v>-1.43065427373793</v>
      </c>
      <c r="DG751" t="s">
        <v>4485</v>
      </c>
      <c r="DH751" s="200" t="s">
        <v>4485</v>
      </c>
      <c r="DI751" s="212">
        <v>45014</v>
      </c>
      <c r="DJ751" s="49">
        <v>45014</v>
      </c>
      <c r="DK751" s="53">
        <v>339.95</v>
      </c>
      <c r="DM751" s="81" cm="1">
        <f t="array" ref="DM751">INDEX($AW$466:$AW$918, ROWS($AW$466:$AW$918) - ROW() + ROW($AW$466))</f>
        <v>45208</v>
      </c>
      <c r="DN751" s="3" cm="1">
        <f t="array" ref="DN751">INDEX($AX$466:$AX$918, ROWS($AX$466:$AX$918) - ROW() + ROW($AX$466))</f>
        <v>45225</v>
      </c>
      <c r="DO751" s="78" cm="1">
        <f t="array" ref="DO751">INDEX($DK$466:$DK$918, ROWS($DK$466:$DK$918) - ROW() + ROW($DK$466))</f>
        <v>341.25</v>
      </c>
      <c r="DQ751">
        <f t="shared" si="194"/>
        <v>-1.9537422784082781</v>
      </c>
      <c r="DR751">
        <f t="shared" si="189"/>
        <v>1</v>
      </c>
      <c r="DS751" t="str">
        <f t="shared" si="201"/>
        <v/>
      </c>
      <c r="DT751" t="str">
        <f t="shared" si="195"/>
        <v/>
      </c>
      <c r="DU751" t="str">
        <f t="shared" si="196"/>
        <v/>
      </c>
      <c r="DV751">
        <v>5.240912933220625</v>
      </c>
      <c r="DW751" t="s">
        <v>4485</v>
      </c>
      <c r="DX751" s="200" t="s">
        <v>4485</v>
      </c>
    </row>
    <row r="752" spans="1:128" ht="15.75" thickBot="1" x14ac:dyDescent="0.3">
      <c r="A752" s="42">
        <v>45013</v>
      </c>
      <c r="B752" s="35">
        <v>45014</v>
      </c>
      <c r="C752" s="36">
        <v>121.25</v>
      </c>
      <c r="E752" s="81" cm="1">
        <f t="array" ref="E752">INDEX($A$466:$A$918, ROWS($A$466:$A$918) - ROW() + ROW($A$466))</f>
        <v>45209</v>
      </c>
      <c r="F752" s="44" cm="1">
        <f t="array" ref="F752">INDEX($B$466:$B$918, ROWS($B$466:$B$918) - ROW() + ROW($B$466))</f>
        <v>45225</v>
      </c>
      <c r="G752" s="45" cm="1">
        <f t="array" ref="G752">INDEX($C$466:$C$918, ROWS($C$466:$C$918) - ROW() + ROW($C$466))</f>
        <v>135.25</v>
      </c>
      <c r="I752">
        <f t="shared" si="172"/>
        <v>7.2561459159397348</v>
      </c>
      <c r="J752">
        <f t="shared" si="164"/>
        <v>2</v>
      </c>
      <c r="K752" t="str">
        <f t="shared" si="165"/>
        <v/>
      </c>
      <c r="L752" t="str">
        <f t="shared" si="173"/>
        <v/>
      </c>
      <c r="M752" t="str">
        <f t="shared" si="174"/>
        <v/>
      </c>
      <c r="N752">
        <v>7.1570576540755466</v>
      </c>
      <c r="O752" t="s">
        <v>4485</v>
      </c>
      <c r="P752" s="200" t="s">
        <v>4485</v>
      </c>
      <c r="Q752" s="35">
        <v>45013</v>
      </c>
      <c r="R752" s="35">
        <v>45014</v>
      </c>
      <c r="S752" s="37">
        <v>37851.75</v>
      </c>
      <c r="U752" s="81" cm="1">
        <f t="array" ref="U752">INDEX($Q$466:$Q$918, ROWS($Q$466:$Q$918) - ROW() + ROW($Q$466))</f>
        <v>45209</v>
      </c>
      <c r="V752" s="3" cm="1">
        <f t="array" ref="V752">INDEX($R$466:$R$918, ROWS($R$466:$R$918) - ROW() + ROW($R$466))</f>
        <v>45225</v>
      </c>
      <c r="W752" s="78" cm="1">
        <f t="array" ref="W752">INDEX($S$466:$S$918, ROWS($S$466:$S$918) - ROW() + ROW($S$466))</f>
        <v>39384.65</v>
      </c>
      <c r="Y752">
        <f t="shared" si="175"/>
        <v>-0.31385532029061991</v>
      </c>
      <c r="Z752">
        <f t="shared" si="166"/>
        <v>2</v>
      </c>
      <c r="AA752" t="str">
        <f t="shared" si="167"/>
        <v/>
      </c>
      <c r="AB752" t="str">
        <f t="shared" si="176"/>
        <v/>
      </c>
      <c r="AC752" t="str">
        <f t="shared" si="177"/>
        <v/>
      </c>
      <c r="AD752">
        <v>-0.32713483352485517</v>
      </c>
      <c r="AE752" t="s">
        <v>4485</v>
      </c>
      <c r="AF752" s="200" t="s">
        <v>4485</v>
      </c>
      <c r="AG752" s="35">
        <v>45013</v>
      </c>
      <c r="AH752" s="35">
        <v>45014</v>
      </c>
      <c r="AI752" s="36">
        <v>171.75</v>
      </c>
      <c r="AK752" s="81" cm="1">
        <f t="array" ref="AK752">INDEX($AG$466:$AG$918, ROWS($AG$466:$AG$918) - ROW() + ROW($AG$466))</f>
        <v>45209</v>
      </c>
      <c r="AL752" s="3" cm="1">
        <f t="array" ref="AL752">INDEX($AH$466:$AH$918, ROWS($AH$466:$AH$918) - ROW() + ROW($AH$466))</f>
        <v>45225</v>
      </c>
      <c r="AM752" s="78" cm="1">
        <f t="array" ref="AM752">INDEX($AI$466:$AI$918, ROWS($AI$466:$AI$918) - ROW() + ROW($AI$466))</f>
        <v>236.4</v>
      </c>
      <c r="AO752">
        <f t="shared" si="178"/>
        <v>0.59574468085106624</v>
      </c>
      <c r="AP752">
        <f t="shared" si="168"/>
        <v>2</v>
      </c>
      <c r="AQ752" t="str">
        <f t="shared" si="169"/>
        <v/>
      </c>
      <c r="AR752" t="str">
        <f t="shared" si="179"/>
        <v/>
      </c>
      <c r="AS752" t="str">
        <f t="shared" si="180"/>
        <v/>
      </c>
      <c r="AT752">
        <v>0.74411905904943965</v>
      </c>
      <c r="AU752" t="s">
        <v>4485</v>
      </c>
      <c r="AV752" s="200" t="s">
        <v>4485</v>
      </c>
      <c r="AW752" s="35">
        <v>45013</v>
      </c>
      <c r="AX752" s="35">
        <v>45014</v>
      </c>
      <c r="AY752" s="36">
        <v>90.35</v>
      </c>
      <c r="BA752" s="81" cm="1">
        <f t="array" ref="BA752">INDEX($AW$466:$AW$918, ROWS($AW$466:$AW$918) - ROW() + ROW($AW$466))</f>
        <v>45209</v>
      </c>
      <c r="BB752" s="3" cm="1">
        <f t="array" ref="BB752">INDEX($AX$466:$AX$918, ROWS($AX$466:$AX$918) - ROW() + ROW($AX$466))</f>
        <v>45225</v>
      </c>
      <c r="BC752" s="78" cm="1">
        <f t="array" ref="BC752">INDEX($AY$466:$AY$918, ROWS($AY$466:$AY$918) - ROW() + ROW($AY$466))</f>
        <v>140.55000000000001</v>
      </c>
      <c r="BE752">
        <f t="shared" si="181"/>
        <v>3.118121790168745</v>
      </c>
      <c r="BF752">
        <f t="shared" si="170"/>
        <v>2</v>
      </c>
      <c r="BG752" t="str">
        <f t="shared" si="171"/>
        <v/>
      </c>
      <c r="BH752" t="str">
        <f t="shared" si="182"/>
        <v/>
      </c>
      <c r="BI752" t="str">
        <f t="shared" si="183"/>
        <v/>
      </c>
      <c r="BJ752">
        <v>0.52994943601709621</v>
      </c>
      <c r="BK752" t="s">
        <v>4485</v>
      </c>
      <c r="BL752" s="200" t="s">
        <v>4485</v>
      </c>
      <c r="BM752" s="212">
        <v>45013</v>
      </c>
      <c r="BN752" s="49">
        <v>45014</v>
      </c>
      <c r="BO752" s="50">
        <v>1094.05</v>
      </c>
      <c r="BQ752" s="81" cm="1">
        <f t="array" ref="BQ752">INDEX($AW$466:$AW$918, ROWS($AW$466:$AW$918) - ROW() + ROW($AW$466))</f>
        <v>45209</v>
      </c>
      <c r="BR752" s="3" cm="1">
        <f t="array" ref="BR752">INDEX($AX$466:$AX$918, ROWS($AX$466:$AX$918) - ROW() + ROW($AX$466))</f>
        <v>45225</v>
      </c>
      <c r="BS752" s="78" cm="1">
        <f t="array" ref="BS752">INDEX($BO$466:$BO$918, ROWS($BO$466:$BO$918) - ROW() + ROW($BO$466))</f>
        <v>1307.4000000000001</v>
      </c>
      <c r="BU752">
        <f t="shared" si="190"/>
        <v>2.2564623988111641</v>
      </c>
      <c r="BV752">
        <f t="shared" si="184"/>
        <v>2</v>
      </c>
      <c r="BW752" t="str">
        <f t="shared" si="198"/>
        <v/>
      </c>
      <c r="BX752" t="str">
        <f t="shared" si="185"/>
        <v/>
      </c>
      <c r="BY752" t="str">
        <f t="shared" si="191"/>
        <v/>
      </c>
      <c r="BZ752">
        <v>-0.54814423457931283</v>
      </c>
      <c r="CA752" t="s">
        <v>4485</v>
      </c>
      <c r="CB752" s="200" t="s">
        <v>4485</v>
      </c>
      <c r="CC752" s="212">
        <v>45014</v>
      </c>
      <c r="CD752" s="49">
        <v>45014</v>
      </c>
      <c r="CE752" s="50">
        <v>1930.2</v>
      </c>
      <c r="CG752" s="81" cm="1">
        <f t="array" ref="CG752">INDEX($AW$466:$AW$918, ROWS($AW$466:$AW$918) - ROW() + ROW($AW$466))</f>
        <v>45209</v>
      </c>
      <c r="CH752" s="3" cm="1">
        <f t="array" ref="CH752">INDEX($AX$466:$AX$918, ROWS($AX$466:$AX$918) - ROW() + ROW($AX$466))</f>
        <v>45225</v>
      </c>
      <c r="CI752" s="78" cm="1">
        <f t="array" ref="CI752">INDEX($CE$466:$CE$918, ROWS($CE$466:$CE$918) - ROW() + ROW($CE$466))</f>
        <v>2265.3000000000002</v>
      </c>
      <c r="CK752">
        <f t="shared" si="197"/>
        <v>1.6650210932591492</v>
      </c>
      <c r="CL752">
        <f t="shared" si="186"/>
        <v>2</v>
      </c>
      <c r="CM752" t="str">
        <f t="shared" si="199"/>
        <v/>
      </c>
      <c r="CN752" t="str">
        <f t="shared" si="187"/>
        <v/>
      </c>
      <c r="CO752" t="str">
        <f t="shared" si="192"/>
        <v/>
      </c>
      <c r="CP752">
        <v>1.8453842860683543</v>
      </c>
      <c r="CQ752" t="s">
        <v>4485</v>
      </c>
      <c r="CR752" s="200" t="s">
        <v>4485</v>
      </c>
      <c r="CS752" s="212">
        <v>45013</v>
      </c>
      <c r="CT752" s="49">
        <v>45014</v>
      </c>
      <c r="CU752" s="53">
        <v>348.7</v>
      </c>
      <c r="CW752" s="81" cm="1">
        <f t="array" ref="CW752">INDEX($AW$466:$AW$918, ROWS($AW$466:$AW$918) - ROW() + ROW($AW$466))</f>
        <v>45209</v>
      </c>
      <c r="CX752" s="3" cm="1">
        <f t="array" ref="CX752">INDEX($AX$466:$AX$918, ROWS($AX$466:$AX$918) - ROW() + ROW($AX$466))</f>
        <v>45225</v>
      </c>
      <c r="CY752" s="78" cm="1">
        <f t="array" ref="CY752">INDEX($CU$466:$CU$918, ROWS($CU$466:$CU$918) - ROW() + ROW($CU$466))</f>
        <v>562.70000000000005</v>
      </c>
      <c r="DA752">
        <f t="shared" si="193"/>
        <v>3.7808926595352266</v>
      </c>
      <c r="DB752">
        <f t="shared" si="188"/>
        <v>2</v>
      </c>
      <c r="DC752" t="str">
        <f t="shared" si="200"/>
        <v/>
      </c>
      <c r="DD752" t="str">
        <f t="shared" si="202"/>
        <v/>
      </c>
      <c r="DE752" t="str">
        <f t="shared" si="203"/>
        <v/>
      </c>
      <c r="DF752">
        <v>3.8642876952944398</v>
      </c>
      <c r="DG752" t="s">
        <v>4485</v>
      </c>
      <c r="DH752" s="200" t="s">
        <v>4485</v>
      </c>
      <c r="DI752" s="212">
        <v>45013</v>
      </c>
      <c r="DJ752" s="49">
        <v>45014</v>
      </c>
      <c r="DK752" s="53">
        <v>340.05</v>
      </c>
      <c r="DM752" s="81" cm="1">
        <f t="array" ref="DM752">INDEX($AW$466:$AW$918, ROWS($AW$466:$AW$918) - ROW() + ROW($AW$466))</f>
        <v>45209</v>
      </c>
      <c r="DN752" s="3" cm="1">
        <f t="array" ref="DN752">INDEX($AX$466:$AX$918, ROWS($AX$466:$AX$918) - ROW() + ROW($AX$466))</f>
        <v>45225</v>
      </c>
      <c r="DO752" s="78" cm="1">
        <f t="array" ref="DO752">INDEX($DK$466:$DK$918, ROWS($DK$466:$DK$918) - ROW() + ROW($DK$466))</f>
        <v>341.95</v>
      </c>
      <c r="DQ752">
        <f t="shared" si="194"/>
        <v>0.20512820512820179</v>
      </c>
      <c r="DR752">
        <f t="shared" si="189"/>
        <v>2</v>
      </c>
      <c r="DS752" t="str">
        <f t="shared" si="201"/>
        <v/>
      </c>
      <c r="DT752" t="str">
        <f t="shared" si="195"/>
        <v/>
      </c>
      <c r="DU752" t="str">
        <f t="shared" si="196"/>
        <v/>
      </c>
      <c r="DV752">
        <v>2.6345381526104381</v>
      </c>
      <c r="DW752" t="s">
        <v>4485</v>
      </c>
      <c r="DX752" s="200" t="s">
        <v>4485</v>
      </c>
    </row>
    <row r="753" spans="1:128" ht="15.75" thickBot="1" x14ac:dyDescent="0.3">
      <c r="A753" s="42">
        <v>45012</v>
      </c>
      <c r="B753" s="35">
        <v>45014</v>
      </c>
      <c r="C753" s="36">
        <v>124.45</v>
      </c>
      <c r="E753" s="81" cm="1">
        <f t="array" ref="E753">INDEX($A$466:$A$918, ROWS($A$466:$A$918) - ROW() + ROW($A$466))</f>
        <v>45210</v>
      </c>
      <c r="F753" s="44" cm="1">
        <f t="array" ref="F753">INDEX($B$466:$B$918, ROWS($B$466:$B$918) - ROW() + ROW($B$466))</f>
        <v>45225</v>
      </c>
      <c r="G753" s="45" cm="1">
        <f t="array" ref="G753">INDEX($C$466:$C$918, ROWS($C$466:$C$918) - ROW() + ROW($C$466))</f>
        <v>141.25</v>
      </c>
      <c r="I753">
        <f t="shared" si="172"/>
        <v>4.4362292051756009</v>
      </c>
      <c r="J753">
        <f t="shared" si="164"/>
        <v>3</v>
      </c>
      <c r="K753" t="str">
        <f t="shared" si="165"/>
        <v/>
      </c>
      <c r="L753" t="str">
        <f t="shared" si="173"/>
        <v/>
      </c>
      <c r="M753" t="str">
        <f t="shared" si="174"/>
        <v/>
      </c>
      <c r="N753">
        <v>4.4897959183673555</v>
      </c>
      <c r="O753" t="s">
        <v>4485</v>
      </c>
      <c r="P753" s="200" t="s">
        <v>4485</v>
      </c>
      <c r="Q753" s="35">
        <v>45012</v>
      </c>
      <c r="R753" s="35">
        <v>45014</v>
      </c>
      <c r="S753" s="37">
        <v>37501</v>
      </c>
      <c r="U753" s="81" cm="1">
        <f t="array" ref="U753">INDEX($Q$466:$Q$918, ROWS($Q$466:$Q$918) - ROW() + ROW($Q$466))</f>
        <v>45210</v>
      </c>
      <c r="V753" s="3" cm="1">
        <f t="array" ref="V753">INDEX($R$466:$R$918, ROWS($R$466:$R$918) - ROW() + ROW($R$466))</f>
        <v>45225</v>
      </c>
      <c r="W753" s="78" cm="1">
        <f t="array" ref="W753">INDEX($S$466:$S$918, ROWS($S$466:$S$918) - ROW() + ROW($S$466))</f>
        <v>39564.5</v>
      </c>
      <c r="Y753">
        <f t="shared" si="175"/>
        <v>0.45664998927246669</v>
      </c>
      <c r="Z753">
        <f t="shared" si="166"/>
        <v>3</v>
      </c>
      <c r="AA753" t="str">
        <f t="shared" si="167"/>
        <v/>
      </c>
      <c r="AB753" t="str">
        <f t="shared" si="176"/>
        <v/>
      </c>
      <c r="AC753" t="str">
        <f t="shared" si="177"/>
        <v/>
      </c>
      <c r="AD753">
        <v>0.45532258372049789</v>
      </c>
      <c r="AE753" t="s">
        <v>4485</v>
      </c>
      <c r="AF753" s="200" t="s">
        <v>4485</v>
      </c>
      <c r="AG753" s="35">
        <v>45012</v>
      </c>
      <c r="AH753" s="35">
        <v>45014</v>
      </c>
      <c r="AI753" s="36">
        <v>171.45</v>
      </c>
      <c r="AK753" s="81" cm="1">
        <f t="array" ref="AK753">INDEX($AG$466:$AG$918, ROWS($AG$466:$AG$918) - ROW() + ROW($AG$466))</f>
        <v>45210</v>
      </c>
      <c r="AL753" s="3" cm="1">
        <f t="array" ref="AL753">INDEX($AH$466:$AH$918, ROWS($AH$466:$AH$918) - ROW() + ROW($AH$466))</f>
        <v>45225</v>
      </c>
      <c r="AM753" s="78" cm="1">
        <f t="array" ref="AM753">INDEX($AI$466:$AI$918, ROWS($AI$466:$AI$918) - ROW() + ROW($AI$466))</f>
        <v>239</v>
      </c>
      <c r="AO753">
        <f t="shared" si="178"/>
        <v>1.099830795262265</v>
      </c>
      <c r="AP753">
        <f t="shared" si="168"/>
        <v>3</v>
      </c>
      <c r="AQ753" t="str">
        <f t="shared" si="169"/>
        <v/>
      </c>
      <c r="AR753" t="str">
        <f t="shared" si="179"/>
        <v/>
      </c>
      <c r="AS753" t="str">
        <f t="shared" si="180"/>
        <v/>
      </c>
      <c r="AT753">
        <v>-2.5732666190135838</v>
      </c>
      <c r="AU753" t="s">
        <v>4485</v>
      </c>
      <c r="AV753" s="200" t="s">
        <v>4485</v>
      </c>
      <c r="AW753" s="35">
        <v>45012</v>
      </c>
      <c r="AX753" s="35">
        <v>45014</v>
      </c>
      <c r="AY753" s="36">
        <v>92.1</v>
      </c>
      <c r="BA753" s="81" cm="1">
        <f t="array" ref="BA753">INDEX($AW$466:$AW$918, ROWS($AW$466:$AW$918) - ROW() + ROW($AW$466))</f>
        <v>45210</v>
      </c>
      <c r="BB753" s="3" cm="1">
        <f t="array" ref="BB753">INDEX($AX$466:$AX$918, ROWS($AX$466:$AX$918) - ROW() + ROW($AX$466))</f>
        <v>45225</v>
      </c>
      <c r="BC753" s="78" cm="1">
        <f t="array" ref="BC753">INDEX($AY$466:$AY$918, ROWS($AY$466:$AY$918) - ROW() + ROW($AY$466))</f>
        <v>138.4</v>
      </c>
      <c r="BE753">
        <f t="shared" si="181"/>
        <v>-1.5297047314123129</v>
      </c>
      <c r="BF753">
        <f t="shared" si="170"/>
        <v>3</v>
      </c>
      <c r="BG753" t="str">
        <f t="shared" si="171"/>
        <v/>
      </c>
      <c r="BH753" t="str">
        <f t="shared" si="182"/>
        <v/>
      </c>
      <c r="BI753" t="str">
        <f t="shared" si="183"/>
        <v/>
      </c>
      <c r="BJ753">
        <v>1.1123470522803114</v>
      </c>
      <c r="BK753" t="s">
        <v>4485</v>
      </c>
      <c r="BL753" s="200" t="s">
        <v>4485</v>
      </c>
      <c r="BM753" s="212">
        <v>45012</v>
      </c>
      <c r="BN753" s="49">
        <v>45014</v>
      </c>
      <c r="BO753" s="50">
        <v>1102.1500000000001</v>
      </c>
      <c r="BQ753" s="81" cm="1">
        <f t="array" ref="BQ753">INDEX($AW$466:$AW$918, ROWS($AW$466:$AW$918) - ROW() + ROW($AW$466))</f>
        <v>45210</v>
      </c>
      <c r="BR753" s="3" cm="1">
        <f t="array" ref="BR753">INDEX($AX$466:$AX$918, ROWS($AX$466:$AX$918) - ROW() + ROW($AX$466))</f>
        <v>45225</v>
      </c>
      <c r="BS753" s="78" cm="1">
        <f t="array" ref="BS753">INDEX($BO$466:$BO$918, ROWS($BO$466:$BO$918) - ROW() + ROW($BO$466))</f>
        <v>1310.8</v>
      </c>
      <c r="BU753">
        <f t="shared" si="190"/>
        <v>0.26005813064095634</v>
      </c>
      <c r="BV753">
        <f t="shared" si="184"/>
        <v>3</v>
      </c>
      <c r="BW753" t="str">
        <f t="shared" si="198"/>
        <v/>
      </c>
      <c r="BX753" t="str">
        <f t="shared" si="185"/>
        <v/>
      </c>
      <c r="BY753" t="str">
        <f t="shared" si="191"/>
        <v/>
      </c>
      <c r="BZ753">
        <v>-0.67733581247095054</v>
      </c>
      <c r="CA753" t="s">
        <v>4485</v>
      </c>
      <c r="CB753" s="200" t="s">
        <v>4485</v>
      </c>
      <c r="CC753" s="212">
        <v>45013</v>
      </c>
      <c r="CD753" s="49">
        <v>45014</v>
      </c>
      <c r="CE753" s="50">
        <v>1850.05</v>
      </c>
      <c r="CG753" s="81" cm="1">
        <f t="array" ref="CG753">INDEX($AW$466:$AW$918, ROWS($AW$466:$AW$918) - ROW() + ROW($AW$466))</f>
        <v>45210</v>
      </c>
      <c r="CH753" s="3" cm="1">
        <f t="array" ref="CH753">INDEX($AX$466:$AX$918, ROWS($AX$466:$AX$918) - ROW() + ROW($AX$466))</f>
        <v>45225</v>
      </c>
      <c r="CI753" s="78" cm="1">
        <f t="array" ref="CI753">INDEX($CE$466:$CE$918, ROWS($CE$466:$CE$918) - ROW() + ROW($CE$466))</f>
        <v>2299.65</v>
      </c>
      <c r="CK753">
        <f t="shared" si="197"/>
        <v>1.5163554496093192</v>
      </c>
      <c r="CL753">
        <f t="shared" si="186"/>
        <v>3</v>
      </c>
      <c r="CM753" t="str">
        <f t="shared" si="199"/>
        <v/>
      </c>
      <c r="CN753" t="str">
        <f t="shared" si="187"/>
        <v/>
      </c>
      <c r="CO753" t="str">
        <f t="shared" si="192"/>
        <v/>
      </c>
      <c r="CP753">
        <v>1.818584070796456</v>
      </c>
      <c r="CQ753" t="s">
        <v>4485</v>
      </c>
      <c r="CR753" s="200" t="s">
        <v>4485</v>
      </c>
      <c r="CS753" s="212">
        <v>45012</v>
      </c>
      <c r="CT753" s="49">
        <v>45014</v>
      </c>
      <c r="CU753" s="53">
        <v>350.15</v>
      </c>
      <c r="CW753" s="81" cm="1">
        <f t="array" ref="CW753">INDEX($AW$466:$AW$918, ROWS($AW$466:$AW$918) - ROW() + ROW($AW$466))</f>
        <v>45210</v>
      </c>
      <c r="CX753" s="3" cm="1">
        <f t="array" ref="CX753">INDEX($AX$466:$AX$918, ROWS($AX$466:$AX$918) - ROW() + ROW($AX$466))</f>
        <v>45225</v>
      </c>
      <c r="CY753" s="78" cm="1">
        <f t="array" ref="CY753">INDEX($CU$466:$CU$918, ROWS($CU$466:$CU$918) - ROW() + ROW($CU$466))</f>
        <v>566.35</v>
      </c>
      <c r="DA753">
        <f t="shared" si="193"/>
        <v>0.64865825484271855</v>
      </c>
      <c r="DB753">
        <f t="shared" si="188"/>
        <v>3</v>
      </c>
      <c r="DC753" t="str">
        <f t="shared" si="200"/>
        <v/>
      </c>
      <c r="DD753" t="str">
        <f t="shared" si="202"/>
        <v/>
      </c>
      <c r="DE753" t="str">
        <f t="shared" si="203"/>
        <v/>
      </c>
      <c r="DF753">
        <v>0.63195371606585748</v>
      </c>
      <c r="DG753" t="s">
        <v>4485</v>
      </c>
      <c r="DH753" s="200" t="s">
        <v>4485</v>
      </c>
      <c r="DI753" s="212">
        <v>45012</v>
      </c>
      <c r="DJ753" s="49">
        <v>45014</v>
      </c>
      <c r="DK753" s="53">
        <v>345.5</v>
      </c>
      <c r="DM753" s="81" cm="1">
        <f t="array" ref="DM753">INDEX($AW$466:$AW$918, ROWS($AW$466:$AW$918) - ROW() + ROW($AW$466))</f>
        <v>45210</v>
      </c>
      <c r="DN753" s="3" cm="1">
        <f t="array" ref="DN753">INDEX($AX$466:$AX$918, ROWS($AX$466:$AX$918) - ROW() + ROW($AX$466))</f>
        <v>45225</v>
      </c>
      <c r="DO753" s="78" cm="1">
        <f t="array" ref="DO753">INDEX($DK$466:$DK$918, ROWS($DK$466:$DK$918) - ROW() + ROW($DK$466))</f>
        <v>344.05</v>
      </c>
      <c r="DQ753">
        <f t="shared" si="194"/>
        <v>0.61412487205732502</v>
      </c>
      <c r="DR753">
        <f t="shared" si="189"/>
        <v>3</v>
      </c>
      <c r="DS753" t="str">
        <f t="shared" si="201"/>
        <v/>
      </c>
      <c r="DT753" t="str">
        <f t="shared" si="195"/>
        <v/>
      </c>
      <c r="DU753" t="str">
        <f t="shared" si="196"/>
        <v/>
      </c>
      <c r="DV753">
        <v>-2.3790890593206968</v>
      </c>
      <c r="DW753" t="s">
        <v>4485</v>
      </c>
      <c r="DX753" s="200" t="s">
        <v>4485</v>
      </c>
    </row>
    <row r="754" spans="1:128" ht="15.75" thickBot="1" x14ac:dyDescent="0.3">
      <c r="A754" s="42">
        <v>45009</v>
      </c>
      <c r="B754" s="35">
        <v>45014</v>
      </c>
      <c r="C754" s="36">
        <v>125.2</v>
      </c>
      <c r="E754" s="81" cm="1">
        <f t="array" ref="E754">INDEX($A$466:$A$918, ROWS($A$466:$A$918) - ROW() + ROW($A$466))</f>
        <v>45211</v>
      </c>
      <c r="F754" s="44" cm="1">
        <f t="array" ref="F754">INDEX($B$466:$B$918, ROWS($B$466:$B$918) - ROW() + ROW($B$466))</f>
        <v>45225</v>
      </c>
      <c r="G754" s="45" cm="1">
        <f t="array" ref="G754">INDEX($C$466:$C$918, ROWS($C$466:$C$918) - ROW() + ROW($C$466))</f>
        <v>140.05000000000001</v>
      </c>
      <c r="I754">
        <f t="shared" si="172"/>
        <v>-0.84955752212388569</v>
      </c>
      <c r="J754">
        <f t="shared" si="164"/>
        <v>4</v>
      </c>
      <c r="K754">
        <f t="shared" ref="K754:K785" si="204">IF(J754=4, ((G754 - G749) / G749)*100, "")</f>
        <v>11.371769383697822</v>
      </c>
      <c r="L754" t="str">
        <f t="shared" si="173"/>
        <v/>
      </c>
      <c r="M754" t="str">
        <f t="shared" si="174"/>
        <v/>
      </c>
      <c r="N754">
        <v>-0.74573863636364435</v>
      </c>
      <c r="O754">
        <v>11.666000799041147</v>
      </c>
      <c r="P754" s="200" t="s">
        <v>4485</v>
      </c>
      <c r="Q754" s="35">
        <v>45009</v>
      </c>
      <c r="R754" s="35">
        <v>45014</v>
      </c>
      <c r="S754" s="37">
        <v>37144.9</v>
      </c>
      <c r="U754" s="81" cm="1">
        <f t="array" ref="U754">INDEX($Q$466:$Q$918, ROWS($Q$466:$Q$918) - ROW() + ROW($Q$466))</f>
        <v>45211</v>
      </c>
      <c r="V754" s="3" cm="1">
        <f t="array" ref="V754">INDEX($R$466:$R$918, ROWS($R$466:$R$918) - ROW() + ROW($R$466))</f>
        <v>45225</v>
      </c>
      <c r="W754" s="78" cm="1">
        <f t="array" ref="W754">INDEX($S$466:$S$918, ROWS($S$466:$S$918) - ROW() + ROW($S$466))</f>
        <v>39658.75</v>
      </c>
      <c r="Y754">
        <f t="shared" si="175"/>
        <v>0.23821860506261927</v>
      </c>
      <c r="Z754">
        <f t="shared" si="166"/>
        <v>4</v>
      </c>
      <c r="AA754">
        <f t="shared" ref="AA754:AA785" si="205">IF(Z754=4, ((W754 - W749) / W749)*100, "")</f>
        <v>1.0249284193150634</v>
      </c>
      <c r="AB754" t="str">
        <f t="shared" si="176"/>
        <v/>
      </c>
      <c r="AC754" t="str">
        <f t="shared" si="177"/>
        <v/>
      </c>
      <c r="AD754">
        <v>-4.0492131240022038E-3</v>
      </c>
      <c r="AE754">
        <v>1.1665106966419254</v>
      </c>
      <c r="AF754" s="200" t="s">
        <v>4485</v>
      </c>
      <c r="AG754" s="35">
        <v>45009</v>
      </c>
      <c r="AH754" s="35">
        <v>45014</v>
      </c>
      <c r="AI754" s="36">
        <v>173.15</v>
      </c>
      <c r="AK754" s="81" cm="1">
        <f t="array" ref="AK754">INDEX($AG$466:$AG$918, ROWS($AG$466:$AG$918) - ROW() + ROW($AG$466))</f>
        <v>45211</v>
      </c>
      <c r="AL754" s="3" cm="1">
        <f t="array" ref="AL754">INDEX($AH$466:$AH$918, ROWS($AH$466:$AH$918) - ROW() + ROW($AH$466))</f>
        <v>45225</v>
      </c>
      <c r="AM754" s="78" cm="1">
        <f t="array" ref="AM754">INDEX($AI$466:$AI$918, ROWS($AI$466:$AI$918) - ROW() + ROW($AI$466))</f>
        <v>242.1</v>
      </c>
      <c r="AO754">
        <f t="shared" si="178"/>
        <v>1.2970711297071107</v>
      </c>
      <c r="AP754">
        <f t="shared" si="168"/>
        <v>4</v>
      </c>
      <c r="AQ754">
        <f t="shared" ref="AQ754:AQ785" si="206">IF(AP754=4, ((AM754 - AM749) / AM749)*100, "")</f>
        <v>2.9993618379068212</v>
      </c>
      <c r="AR754" t="str">
        <f t="shared" si="179"/>
        <v/>
      </c>
      <c r="AS754" t="str">
        <f t="shared" si="180"/>
        <v/>
      </c>
      <c r="AT754">
        <v>0.48911714355588171</v>
      </c>
      <c r="AU754">
        <v>3.972672064777325</v>
      </c>
      <c r="AV754" s="200" t="s">
        <v>4485</v>
      </c>
      <c r="AW754" s="35">
        <v>45009</v>
      </c>
      <c r="AX754" s="35">
        <v>45014</v>
      </c>
      <c r="AY754" s="36">
        <v>91.65</v>
      </c>
      <c r="BA754" s="81" cm="1">
        <f t="array" ref="BA754">INDEX($AW$466:$AW$918, ROWS($AW$466:$AW$918) - ROW() + ROW($AW$466))</f>
        <v>45211</v>
      </c>
      <c r="BB754" s="3" cm="1">
        <f t="array" ref="BB754">INDEX($AX$466:$AX$918, ROWS($AX$466:$AX$918) - ROW() + ROW($AX$466))</f>
        <v>45225</v>
      </c>
      <c r="BC754" s="78" cm="1">
        <f t="array" ref="BC754">INDEX($AY$466:$AY$918, ROWS($AY$466:$AY$918) - ROW() + ROW($AY$466))</f>
        <v>138.85</v>
      </c>
      <c r="BE754">
        <f t="shared" si="181"/>
        <v>0.32514450867051198</v>
      </c>
      <c r="BF754">
        <f t="shared" si="170"/>
        <v>4</v>
      </c>
      <c r="BG754">
        <f t="shared" ref="BG754:BG785" si="207">IF(BF754=4, ((BC754 - BC749) / BC749)*100, "")</f>
        <v>-0.6084466714387935</v>
      </c>
      <c r="BH754" t="str">
        <f t="shared" si="182"/>
        <v/>
      </c>
      <c r="BI754" t="str">
        <f t="shared" si="183"/>
        <v/>
      </c>
      <c r="BJ754">
        <v>-1.341655904720894</v>
      </c>
      <c r="BK754">
        <v>-1.4689022642590999</v>
      </c>
      <c r="BL754" s="200" t="s">
        <v>4485</v>
      </c>
      <c r="BM754" s="212">
        <v>45009</v>
      </c>
      <c r="BN754" s="49">
        <v>45014</v>
      </c>
      <c r="BO754" s="50">
        <v>1112.45</v>
      </c>
      <c r="BQ754" s="81" cm="1">
        <f t="array" ref="BQ754">INDEX($AW$466:$AW$918, ROWS($AW$466:$AW$918) - ROW() + ROW($AW$466))</f>
        <v>45211</v>
      </c>
      <c r="BR754" s="3" cm="1">
        <f t="array" ref="BR754">INDEX($AX$466:$AX$918, ROWS($AX$466:$AX$918) - ROW() + ROW($AX$466))</f>
        <v>45225</v>
      </c>
      <c r="BS754" s="78" cm="1">
        <f t="array" ref="BS754">INDEX($BO$466:$BO$918, ROWS($BO$466:$BO$918) - ROW() + ROW($BO$466))</f>
        <v>1317.85</v>
      </c>
      <c r="BU754">
        <f t="shared" si="190"/>
        <v>0.53783948733597453</v>
      </c>
      <c r="BV754">
        <f t="shared" si="184"/>
        <v>4</v>
      </c>
      <c r="BW754">
        <f t="shared" si="198"/>
        <v>3.118153364632231</v>
      </c>
      <c r="BX754" t="str">
        <f t="shared" si="185"/>
        <v/>
      </c>
      <c r="BY754" t="str">
        <f t="shared" si="191"/>
        <v/>
      </c>
      <c r="BZ754">
        <v>-1.8653473290098341</v>
      </c>
      <c r="CA754">
        <v>-4.3155149934810986</v>
      </c>
      <c r="CB754" s="200" t="s">
        <v>4485</v>
      </c>
      <c r="CC754" s="212">
        <v>45012</v>
      </c>
      <c r="CD754" s="49">
        <v>45014</v>
      </c>
      <c r="CE754" s="50">
        <v>1871.15</v>
      </c>
      <c r="CG754" s="81" cm="1">
        <f t="array" ref="CG754">INDEX($AW$466:$AW$918, ROWS($AW$466:$AW$918) - ROW() + ROW($AW$466))</f>
        <v>45211</v>
      </c>
      <c r="CH754" s="3" cm="1">
        <f t="array" ref="CH754">INDEX($AX$466:$AX$918, ROWS($AX$466:$AX$918) - ROW() + ROW($AX$466))</f>
        <v>45225</v>
      </c>
      <c r="CI754" s="78" cm="1">
        <f t="array" ref="CI754">INDEX($CE$466:$CE$918, ROWS($CE$466:$CE$918) - ROW() + ROW($CE$466))</f>
        <v>2307.8000000000002</v>
      </c>
      <c r="CK754">
        <f t="shared" si="197"/>
        <v>0.35440175678908054</v>
      </c>
      <c r="CL754">
        <f t="shared" si="186"/>
        <v>4</v>
      </c>
      <c r="CM754">
        <f t="shared" si="199"/>
        <v>1.6831159675713903</v>
      </c>
      <c r="CN754" t="str">
        <f t="shared" si="187"/>
        <v/>
      </c>
      <c r="CO754" t="str">
        <f t="shared" si="192"/>
        <v/>
      </c>
      <c r="CP754">
        <v>-1.3037243057656217E-2</v>
      </c>
      <c r="CQ754">
        <v>1.8887142129619419</v>
      </c>
      <c r="CR754" s="200" t="s">
        <v>4485</v>
      </c>
      <c r="CS754" s="212">
        <v>45009</v>
      </c>
      <c r="CT754" s="49">
        <v>45014</v>
      </c>
      <c r="CU754" s="53">
        <v>354.95</v>
      </c>
      <c r="CW754" s="81" cm="1">
        <f t="array" ref="CW754">INDEX($AW$466:$AW$918, ROWS($AW$466:$AW$918) - ROW() + ROW($AW$466))</f>
        <v>45211</v>
      </c>
      <c r="CX754" s="3" cm="1">
        <f t="array" ref="CX754">INDEX($AX$466:$AX$918, ROWS($AX$466:$AX$918) - ROW() + ROW($AX$466))</f>
        <v>45225</v>
      </c>
      <c r="CY754" s="78" cm="1">
        <f t="array" ref="CY754">INDEX($CU$466:$CU$918, ROWS($CU$466:$CU$918) - ROW() + ROW($CU$466))</f>
        <v>567.79999999999995</v>
      </c>
      <c r="DA754">
        <f t="shared" si="193"/>
        <v>0.25602542597332595</v>
      </c>
      <c r="DB754">
        <f t="shared" si="188"/>
        <v>4</v>
      </c>
      <c r="DC754">
        <f t="shared" si="200"/>
        <v>7.6092106509997119</v>
      </c>
      <c r="DD754" t="str">
        <f t="shared" si="202"/>
        <v/>
      </c>
      <c r="DE754" t="str">
        <f t="shared" si="203"/>
        <v/>
      </c>
      <c r="DF754">
        <v>0.30957013974880598</v>
      </c>
      <c r="DG754">
        <v>8.0095238095238006</v>
      </c>
      <c r="DH754" s="200" t="s">
        <v>4485</v>
      </c>
      <c r="DI754" s="212">
        <v>45009</v>
      </c>
      <c r="DJ754" s="49">
        <v>45014</v>
      </c>
      <c r="DK754" s="53">
        <v>346.3</v>
      </c>
      <c r="DM754" s="81" cm="1">
        <f t="array" ref="DM754">INDEX($AW$466:$AW$918, ROWS($AW$466:$AW$918) - ROW() + ROW($AW$466))</f>
        <v>45211</v>
      </c>
      <c r="DN754" s="3" cm="1">
        <f t="array" ref="DN754">INDEX($AX$466:$AX$918, ROWS($AX$466:$AX$918) - ROW() + ROW($AX$466))</f>
        <v>45225</v>
      </c>
      <c r="DO754" s="78" cm="1">
        <f t="array" ref="DO754">INDEX($DK$466:$DK$918, ROWS($DK$466:$DK$918) - ROW() + ROW($DK$466))</f>
        <v>349.75</v>
      </c>
      <c r="DQ754">
        <f t="shared" si="194"/>
        <v>1.6567359395436676</v>
      </c>
      <c r="DR754">
        <f t="shared" si="189"/>
        <v>4</v>
      </c>
      <c r="DS754">
        <f t="shared" si="201"/>
        <v>1.0400115556839586</v>
      </c>
      <c r="DT754" t="str">
        <f t="shared" si="195"/>
        <v/>
      </c>
      <c r="DU754" t="str">
        <f t="shared" si="196"/>
        <v/>
      </c>
      <c r="DV754">
        <v>0.32066698733365401</v>
      </c>
      <c r="DW754">
        <v>6.0688252246143533</v>
      </c>
      <c r="DX754" s="200" t="s">
        <v>4485</v>
      </c>
    </row>
    <row r="755" spans="1:128" ht="15.75" thickBot="1" x14ac:dyDescent="0.3">
      <c r="A755" s="42">
        <v>45008</v>
      </c>
      <c r="B755" s="35">
        <v>45014</v>
      </c>
      <c r="C755" s="36">
        <v>128.1</v>
      </c>
      <c r="E755" s="81" cm="1">
        <f t="array" ref="E755">INDEX($A$466:$A$918, ROWS($A$466:$A$918) - ROW() + ROW($A$466))</f>
        <v>45212</v>
      </c>
      <c r="F755" s="44" cm="1">
        <f t="array" ref="F755">INDEX($B$466:$B$918, ROWS($B$466:$B$918) - ROW() + ROW($B$466))</f>
        <v>45225</v>
      </c>
      <c r="G755" s="45" cm="1">
        <f t="array" ref="G755">INDEX($C$466:$C$918, ROWS($C$466:$C$918) - ROW() + ROW($C$466))</f>
        <v>137.4</v>
      </c>
      <c r="I755">
        <f t="shared" si="172"/>
        <v>-1.8921813637986471</v>
      </c>
      <c r="J755">
        <f t="shared" si="164"/>
        <v>5</v>
      </c>
      <c r="K755" t="str">
        <f t="shared" si="204"/>
        <v/>
      </c>
      <c r="L755" t="str">
        <f t="shared" si="173"/>
        <v/>
      </c>
      <c r="M755" t="str">
        <f t="shared" si="174"/>
        <v/>
      </c>
      <c r="N755">
        <v>-1.896243291592133</v>
      </c>
      <c r="O755" t="s">
        <v>4485</v>
      </c>
      <c r="P755" s="200" t="s">
        <v>4485</v>
      </c>
      <c r="Q755" s="35">
        <v>45008</v>
      </c>
      <c r="R755" s="35">
        <v>45014</v>
      </c>
      <c r="S755" s="37">
        <v>37533.599999999999</v>
      </c>
      <c r="U755" s="81" cm="1">
        <f t="array" ref="U755">INDEX($Q$466:$Q$918, ROWS($Q$466:$Q$918) - ROW() + ROW($Q$466))</f>
        <v>45212</v>
      </c>
      <c r="V755" s="3" cm="1">
        <f t="array" ref="V755">INDEX($R$466:$R$918, ROWS($R$466:$R$918) - ROW() + ROW($R$466))</f>
        <v>45225</v>
      </c>
      <c r="W755" s="78" cm="1">
        <f t="array" ref="W755">INDEX($S$466:$S$918, ROWS($S$466:$S$918) - ROW() + ROW($S$466))</f>
        <v>39331.050000000003</v>
      </c>
      <c r="Y755">
        <f t="shared" si="175"/>
        <v>-0.82629936647019142</v>
      </c>
      <c r="Z755">
        <f t="shared" si="166"/>
        <v>5</v>
      </c>
      <c r="AA755" t="str">
        <f t="shared" si="205"/>
        <v/>
      </c>
      <c r="AB755" t="str">
        <f t="shared" si="176"/>
        <v/>
      </c>
      <c r="AC755" t="str">
        <f t="shared" si="177"/>
        <v/>
      </c>
      <c r="AD755">
        <v>-0.54679245044259162</v>
      </c>
      <c r="AE755" t="s">
        <v>4485</v>
      </c>
      <c r="AF755" s="200" t="s">
        <v>4485</v>
      </c>
      <c r="AG755" s="35">
        <v>45008</v>
      </c>
      <c r="AH755" s="35">
        <v>45014</v>
      </c>
      <c r="AI755" s="36">
        <v>174.95</v>
      </c>
      <c r="AK755" s="81" cm="1">
        <f t="array" ref="AK755">INDEX($AG$466:$AG$918, ROWS($AG$466:$AG$918) - ROW() + ROW($AG$466))</f>
        <v>45212</v>
      </c>
      <c r="AL755" s="3" cm="1">
        <f t="array" ref="AL755">INDEX($AH$466:$AH$918, ROWS($AH$466:$AH$918) - ROW() + ROW($AH$466))</f>
        <v>45225</v>
      </c>
      <c r="AM755" s="78" cm="1">
        <f t="array" ref="AM755">INDEX($AI$466:$AI$918, ROWS($AI$466:$AI$918) - ROW() + ROW($AI$466))</f>
        <v>242.2</v>
      </c>
      <c r="AO755">
        <f t="shared" si="178"/>
        <v>4.1305245766209961E-2</v>
      </c>
      <c r="AP755">
        <f t="shared" si="168"/>
        <v>5</v>
      </c>
      <c r="AQ755" t="str">
        <f t="shared" si="206"/>
        <v/>
      </c>
      <c r="AR755" t="str">
        <f t="shared" si="179"/>
        <v/>
      </c>
      <c r="AS755" t="str">
        <f t="shared" si="180"/>
        <v/>
      </c>
      <c r="AT755">
        <v>-1.9712825504988967</v>
      </c>
      <c r="AU755" t="s">
        <v>4485</v>
      </c>
      <c r="AV755" s="200" t="s">
        <v>4485</v>
      </c>
      <c r="AW755" s="35">
        <v>45008</v>
      </c>
      <c r="AX755" s="35">
        <v>45014</v>
      </c>
      <c r="AY755" s="36">
        <v>91.6</v>
      </c>
      <c r="BA755" s="81" cm="1">
        <f t="array" ref="BA755">INDEX($AW$466:$AW$918, ROWS($AW$466:$AW$918) - ROW() + ROW($AW$466))</f>
        <v>45212</v>
      </c>
      <c r="BB755" s="3" cm="1">
        <f t="array" ref="BB755">INDEX($AX$466:$AX$918, ROWS($AX$466:$AX$918) - ROW() + ROW($AX$466))</f>
        <v>45225</v>
      </c>
      <c r="BC755" s="78" cm="1">
        <f t="array" ref="BC755">INDEX($AY$466:$AY$918, ROWS($AY$466:$AY$918) - ROW() + ROW($AY$466))</f>
        <v>137.9</v>
      </c>
      <c r="BE755">
        <f t="shared" si="181"/>
        <v>-0.68419157364061123</v>
      </c>
      <c r="BF755">
        <f t="shared" si="170"/>
        <v>5</v>
      </c>
      <c r="BG755" t="str">
        <f t="shared" si="207"/>
        <v/>
      </c>
      <c r="BH755" t="str">
        <f t="shared" si="182"/>
        <v/>
      </c>
      <c r="BI755" t="str">
        <f t="shared" si="183"/>
        <v/>
      </c>
      <c r="BJ755">
        <v>-1.6968462899667902</v>
      </c>
      <c r="BK755" t="s">
        <v>4485</v>
      </c>
      <c r="BL755" s="200" t="s">
        <v>4485</v>
      </c>
      <c r="BM755" s="212">
        <v>45008</v>
      </c>
      <c r="BN755" s="49">
        <v>45014</v>
      </c>
      <c r="BO755" s="50">
        <v>1118.8</v>
      </c>
      <c r="BQ755" s="81" cm="1">
        <f t="array" ref="BQ755">INDEX($AW$466:$AW$918, ROWS($AW$466:$AW$918) - ROW() + ROW($AW$466))</f>
        <v>45212</v>
      </c>
      <c r="BR755" s="3" cm="1">
        <f t="array" ref="BR755">INDEX($AX$466:$AX$918, ROWS($AX$466:$AX$918) - ROW() + ROW($AX$466))</f>
        <v>45225</v>
      </c>
      <c r="BS755" s="78" cm="1">
        <f t="array" ref="BS755">INDEX($BO$466:$BO$918, ROWS($BO$466:$BO$918) - ROW() + ROW($BO$466))</f>
        <v>1317</v>
      </c>
      <c r="BU755">
        <f t="shared" si="190"/>
        <v>-6.4498994574489446E-2</v>
      </c>
      <c r="BV755">
        <f t="shared" si="184"/>
        <v>5</v>
      </c>
      <c r="BW755" t="str">
        <f t="shared" si="198"/>
        <v/>
      </c>
      <c r="BX755" t="str">
        <f t="shared" si="185"/>
        <v/>
      </c>
      <c r="BY755" t="str">
        <f t="shared" si="191"/>
        <v/>
      </c>
      <c r="BZ755">
        <v>0.64041422537131021</v>
      </c>
      <c r="CA755" t="s">
        <v>4485</v>
      </c>
      <c r="CB755" s="200" t="s">
        <v>4485</v>
      </c>
      <c r="CC755" s="212">
        <v>45009</v>
      </c>
      <c r="CD755" s="49">
        <v>45014</v>
      </c>
      <c r="CE755" s="50">
        <v>1828.9</v>
      </c>
      <c r="CG755" s="81" cm="1">
        <f t="array" ref="CG755">INDEX($AW$466:$AW$918, ROWS($AW$466:$AW$918) - ROW() + ROW($AW$466))</f>
        <v>45212</v>
      </c>
      <c r="CH755" s="3" cm="1">
        <f t="array" ref="CH755">INDEX($AX$466:$AX$918, ROWS($AX$466:$AX$918) - ROW() + ROW($AX$466))</f>
        <v>45225</v>
      </c>
      <c r="CI755" s="78" cm="1">
        <f t="array" ref="CI755">INDEX($CE$466:$CE$918, ROWS($CE$466:$CE$918) - ROW() + ROW($CE$466))</f>
        <v>2287.6999999999998</v>
      </c>
      <c r="CK755">
        <f t="shared" si="197"/>
        <v>-0.87095935523010504</v>
      </c>
      <c r="CL755">
        <f t="shared" si="186"/>
        <v>5</v>
      </c>
      <c r="CM755" t="str">
        <f t="shared" si="199"/>
        <v/>
      </c>
      <c r="CN755" t="str">
        <f t="shared" si="187"/>
        <v/>
      </c>
      <c r="CO755" t="str">
        <f t="shared" si="192"/>
        <v/>
      </c>
      <c r="CP755">
        <v>-0.35857093184979139</v>
      </c>
      <c r="CQ755" t="s">
        <v>4485</v>
      </c>
      <c r="CR755" s="200" t="s">
        <v>4485</v>
      </c>
      <c r="CS755" s="212">
        <v>45008</v>
      </c>
      <c r="CT755" s="49">
        <v>45014</v>
      </c>
      <c r="CU755" s="53">
        <v>368.3</v>
      </c>
      <c r="CW755" s="81" cm="1">
        <f t="array" ref="CW755">INDEX($AW$466:$AW$918, ROWS($AW$466:$AW$918) - ROW() + ROW($AW$466))</f>
        <v>45212</v>
      </c>
      <c r="CX755" s="3" cm="1">
        <f t="array" ref="CX755">INDEX($AX$466:$AX$918, ROWS($AX$466:$AX$918) - ROW() + ROW($AX$466))</f>
        <v>45225</v>
      </c>
      <c r="CY755" s="78" cm="1">
        <f t="array" ref="CY755">INDEX($CU$466:$CU$918, ROWS($CU$466:$CU$918) - ROW() + ROW($CU$466))</f>
        <v>569.54999999999995</v>
      </c>
      <c r="DA755">
        <f t="shared" si="193"/>
        <v>0.30820711518140192</v>
      </c>
      <c r="DB755">
        <f t="shared" si="188"/>
        <v>5</v>
      </c>
      <c r="DC755" t="str">
        <f t="shared" si="200"/>
        <v/>
      </c>
      <c r="DD755" t="str">
        <f t="shared" si="202"/>
        <v/>
      </c>
      <c r="DE755" t="str">
        <f t="shared" si="203"/>
        <v/>
      </c>
      <c r="DF755">
        <v>0.23807424389384055</v>
      </c>
      <c r="DG755" t="s">
        <v>4485</v>
      </c>
      <c r="DH755" s="200" t="s">
        <v>4485</v>
      </c>
      <c r="DI755" s="212">
        <v>45008</v>
      </c>
      <c r="DJ755" s="49">
        <v>45014</v>
      </c>
      <c r="DK755" s="53">
        <v>349.25</v>
      </c>
      <c r="DM755" s="81" cm="1">
        <f t="array" ref="DM755">INDEX($AW$466:$AW$918, ROWS($AW$466:$AW$918) - ROW() + ROW($AW$466))</f>
        <v>45212</v>
      </c>
      <c r="DN755" s="3" cm="1">
        <f t="array" ref="DN755">INDEX($AX$466:$AX$918, ROWS($AX$466:$AX$918) - ROW() + ROW($AX$466))</f>
        <v>45225</v>
      </c>
      <c r="DO755" s="78" cm="1">
        <f t="array" ref="DO755">INDEX($DK$466:$DK$918, ROWS($DK$466:$DK$918) - ROW() + ROW($DK$466))</f>
        <v>348</v>
      </c>
      <c r="DQ755">
        <f t="shared" si="194"/>
        <v>-0.50035739814152969</v>
      </c>
      <c r="DR755">
        <f t="shared" si="189"/>
        <v>5</v>
      </c>
      <c r="DS755" t="str">
        <f t="shared" si="201"/>
        <v/>
      </c>
      <c r="DT755" t="str">
        <f t="shared" si="195"/>
        <v/>
      </c>
      <c r="DU755" t="str">
        <f t="shared" si="196"/>
        <v/>
      </c>
      <c r="DV755">
        <v>0.75115870225346515</v>
      </c>
      <c r="DW755" t="s">
        <v>4485</v>
      </c>
      <c r="DX755" s="200" t="s">
        <v>4485</v>
      </c>
    </row>
    <row r="756" spans="1:128" ht="15.75" thickBot="1" x14ac:dyDescent="0.3">
      <c r="A756" s="42">
        <v>45007</v>
      </c>
      <c r="B756" s="35">
        <v>45014</v>
      </c>
      <c r="C756" s="36">
        <v>129.65</v>
      </c>
      <c r="E756" s="81" cm="1">
        <f t="array" ref="E756">INDEX($A$466:$A$918, ROWS($A$466:$A$918) - ROW() + ROW($A$466))</f>
        <v>45215</v>
      </c>
      <c r="F756" s="44" cm="1">
        <f t="array" ref="F756">INDEX($B$466:$B$918, ROWS($B$466:$B$918) - ROW() + ROW($B$466))</f>
        <v>45225</v>
      </c>
      <c r="G756" s="45" cm="1">
        <f t="array" ref="G756">INDEX($C$466:$C$918, ROWS($C$466:$C$918) - ROW() + ROW($C$466))</f>
        <v>139.25</v>
      </c>
      <c r="I756">
        <f t="shared" si="172"/>
        <v>1.3464337700145519</v>
      </c>
      <c r="J756">
        <f t="shared" si="164"/>
        <v>1</v>
      </c>
      <c r="K756" t="str">
        <f t="shared" si="204"/>
        <v/>
      </c>
      <c r="L756" t="str">
        <f t="shared" si="173"/>
        <v/>
      </c>
      <c r="M756" t="str">
        <f t="shared" si="174"/>
        <v/>
      </c>
      <c r="N756">
        <v>1.349380014587888</v>
      </c>
      <c r="O756" t="s">
        <v>4485</v>
      </c>
      <c r="P756" s="200" t="s">
        <v>4485</v>
      </c>
      <c r="Q756" s="35">
        <v>45007</v>
      </c>
      <c r="R756" s="35">
        <v>45014</v>
      </c>
      <c r="S756" s="37">
        <v>38632.949999999997</v>
      </c>
      <c r="U756" s="81" cm="1">
        <f t="array" ref="U756">INDEX($Q$466:$Q$918, ROWS($Q$466:$Q$918) - ROW() + ROW($Q$466))</f>
        <v>45215</v>
      </c>
      <c r="V756" s="3" cm="1">
        <f t="array" ref="V756">INDEX($R$466:$R$918, ROWS($R$466:$R$918) - ROW() + ROW($R$466))</f>
        <v>45225</v>
      </c>
      <c r="W756" s="78" cm="1">
        <f t="array" ref="W756">INDEX($S$466:$S$918, ROWS($S$466:$S$918) - ROW() + ROW($S$466))</f>
        <v>39048</v>
      </c>
      <c r="Y756">
        <f t="shared" si="175"/>
        <v>-0.71966042096512262</v>
      </c>
      <c r="Z756">
        <f t="shared" si="166"/>
        <v>1</v>
      </c>
      <c r="AA756" t="str">
        <f t="shared" si="205"/>
        <v/>
      </c>
      <c r="AB756" t="str">
        <f t="shared" si="176"/>
        <v/>
      </c>
      <c r="AC756" t="str">
        <f t="shared" si="177"/>
        <v/>
      </c>
      <c r="AD756">
        <v>-0.95823514741882332</v>
      </c>
      <c r="AE756" t="s">
        <v>4485</v>
      </c>
      <c r="AF756" s="200" t="s">
        <v>4485</v>
      </c>
      <c r="AG756" s="35">
        <v>45007</v>
      </c>
      <c r="AH756" s="35">
        <v>45014</v>
      </c>
      <c r="AI756" s="36">
        <v>175.05</v>
      </c>
      <c r="AK756" s="81" cm="1">
        <f t="array" ref="AK756">INDEX($AG$466:$AG$918, ROWS($AG$466:$AG$918) - ROW() + ROW($AG$466))</f>
        <v>45215</v>
      </c>
      <c r="AL756" s="3" cm="1">
        <f t="array" ref="AL756">INDEX($AH$466:$AH$918, ROWS($AH$466:$AH$918) - ROW() + ROW($AH$466))</f>
        <v>45225</v>
      </c>
      <c r="AM756" s="78" cm="1">
        <f t="array" ref="AM756">INDEX($AI$466:$AI$918, ROWS($AI$466:$AI$918) - ROW() + ROW($AI$466))</f>
        <v>243.7</v>
      </c>
      <c r="AO756">
        <f t="shared" si="178"/>
        <v>0.61932287365813377</v>
      </c>
      <c r="AP756">
        <f t="shared" si="168"/>
        <v>1</v>
      </c>
      <c r="AQ756" t="str">
        <f t="shared" si="206"/>
        <v/>
      </c>
      <c r="AR756" t="str">
        <f t="shared" si="179"/>
        <v/>
      </c>
      <c r="AS756" t="str">
        <f t="shared" si="180"/>
        <v/>
      </c>
      <c r="AT756">
        <v>0.96822244289969639</v>
      </c>
      <c r="AU756" t="s">
        <v>4485</v>
      </c>
      <c r="AV756" s="200" t="s">
        <v>4485</v>
      </c>
      <c r="AW756" s="35">
        <v>45007</v>
      </c>
      <c r="AX756" s="35">
        <v>45014</v>
      </c>
      <c r="AY756" s="36">
        <v>92.25</v>
      </c>
      <c r="BA756" s="81" cm="1">
        <f t="array" ref="BA756">INDEX($AW$466:$AW$918, ROWS($AW$466:$AW$918) - ROW() + ROW($AW$466))</f>
        <v>45215</v>
      </c>
      <c r="BB756" s="3" cm="1">
        <f t="array" ref="BB756">INDEX($AX$466:$AX$918, ROWS($AX$466:$AX$918) - ROW() + ROW($AX$466))</f>
        <v>45225</v>
      </c>
      <c r="BC756" s="78" cm="1">
        <f t="array" ref="BC756">INDEX($AY$466:$AY$918, ROWS($AY$466:$AY$918) - ROW() + ROW($AY$466))</f>
        <v>137.80000000000001</v>
      </c>
      <c r="BE756">
        <f t="shared" si="181"/>
        <v>-7.2516316171134382E-2</v>
      </c>
      <c r="BF756">
        <f t="shared" si="170"/>
        <v>1</v>
      </c>
      <c r="BG756" t="str">
        <f t="shared" si="207"/>
        <v/>
      </c>
      <c r="BH756" t="str">
        <f t="shared" si="182"/>
        <v/>
      </c>
      <c r="BI756" t="str">
        <f t="shared" si="183"/>
        <v/>
      </c>
      <c r="BJ756">
        <v>-1.6274998150568389</v>
      </c>
      <c r="BK756" t="s">
        <v>4485</v>
      </c>
      <c r="BL756" s="200" t="s">
        <v>4485</v>
      </c>
      <c r="BM756" s="212">
        <v>45007</v>
      </c>
      <c r="BN756" s="49">
        <v>45014</v>
      </c>
      <c r="BO756" s="50">
        <v>1113.8</v>
      </c>
      <c r="BQ756" s="81" cm="1">
        <f t="array" ref="BQ756">INDEX($AW$466:$AW$918, ROWS($AW$466:$AW$918) - ROW() + ROW($AW$466))</f>
        <v>45215</v>
      </c>
      <c r="BR756" s="3" cm="1">
        <f t="array" ref="BR756">INDEX($AX$466:$AX$918, ROWS($AX$466:$AX$918) - ROW() + ROW($AX$466))</f>
        <v>45225</v>
      </c>
      <c r="BS756" s="78" cm="1">
        <f t="array" ref="BS756">INDEX($BO$466:$BO$918, ROWS($BO$466:$BO$918) - ROW() + ROW($BO$466))</f>
        <v>1326.35</v>
      </c>
      <c r="BU756">
        <f t="shared" si="190"/>
        <v>0.70994684889900594</v>
      </c>
      <c r="BV756">
        <f t="shared" si="184"/>
        <v>1</v>
      </c>
      <c r="BW756" t="str">
        <f t="shared" si="198"/>
        <v/>
      </c>
      <c r="BX756" t="str">
        <f t="shared" si="185"/>
        <v/>
      </c>
      <c r="BY756" t="str">
        <f t="shared" si="191"/>
        <v/>
      </c>
      <c r="BZ756">
        <v>-1.3539128080154717E-2</v>
      </c>
      <c r="CA756" t="s">
        <v>4485</v>
      </c>
      <c r="CB756" s="200" t="s">
        <v>4485</v>
      </c>
      <c r="CC756" s="212">
        <v>45008</v>
      </c>
      <c r="CD756" s="49">
        <v>45014</v>
      </c>
      <c r="CE756" s="50">
        <v>1826.45</v>
      </c>
      <c r="CG756" s="81" cm="1">
        <f t="array" ref="CG756">INDEX($AW$466:$AW$918, ROWS($AW$466:$AW$918) - ROW() + ROW($AW$466))</f>
        <v>45215</v>
      </c>
      <c r="CH756" s="3" cm="1">
        <f t="array" ref="CH756">INDEX($AX$466:$AX$918, ROWS($AX$466:$AX$918) - ROW() + ROW($AX$466))</f>
        <v>45225</v>
      </c>
      <c r="CI756" s="78" cm="1">
        <f t="array" ref="CI756">INDEX($CE$466:$CE$918, ROWS($CE$466:$CE$918) - ROW() + ROW($CE$466))</f>
        <v>2326.8000000000002</v>
      </c>
      <c r="CK756">
        <f t="shared" si="197"/>
        <v>1.7091401844647622</v>
      </c>
      <c r="CL756">
        <f t="shared" si="186"/>
        <v>1</v>
      </c>
      <c r="CM756" t="str">
        <f t="shared" si="199"/>
        <v/>
      </c>
      <c r="CN756" t="str">
        <f t="shared" si="187"/>
        <v/>
      </c>
      <c r="CO756" t="str">
        <f t="shared" si="192"/>
        <v/>
      </c>
      <c r="CP756">
        <v>1.2889577108459891</v>
      </c>
      <c r="CQ756" t="s">
        <v>4485</v>
      </c>
      <c r="CR756" s="200" t="s">
        <v>4485</v>
      </c>
      <c r="CS756" s="212">
        <v>45007</v>
      </c>
      <c r="CT756" s="49">
        <v>45014</v>
      </c>
      <c r="CU756" s="53">
        <v>369</v>
      </c>
      <c r="CW756" s="81" cm="1">
        <f t="array" ref="CW756">INDEX($AW$466:$AW$918, ROWS($AW$466:$AW$918) - ROW() + ROW($AW$466))</f>
        <v>45215</v>
      </c>
      <c r="CX756" s="3" cm="1">
        <f t="array" ref="CX756">INDEX($AX$466:$AX$918, ROWS($AX$466:$AX$918) - ROW() + ROW($AX$466))</f>
        <v>45225</v>
      </c>
      <c r="CY756" s="78" cm="1">
        <f t="array" ref="CY756">INDEX($CU$466:$CU$918, ROWS($CU$466:$CU$918) - ROW() + ROW($CU$466))</f>
        <v>568.1</v>
      </c>
      <c r="DA756">
        <f t="shared" si="193"/>
        <v>-0.25458695461327924</v>
      </c>
      <c r="DB756">
        <f t="shared" si="188"/>
        <v>1</v>
      </c>
      <c r="DC756" t="str">
        <f t="shared" si="200"/>
        <v/>
      </c>
      <c r="DD756" t="str">
        <f t="shared" si="202"/>
        <v/>
      </c>
      <c r="DE756" t="str">
        <f t="shared" si="203"/>
        <v/>
      </c>
      <c r="DF756">
        <v>-0.22871217452497444</v>
      </c>
      <c r="DG756" t="s">
        <v>4485</v>
      </c>
      <c r="DH756" s="200" t="s">
        <v>4485</v>
      </c>
      <c r="DI756" s="212">
        <v>45007</v>
      </c>
      <c r="DJ756" s="49">
        <v>45014</v>
      </c>
      <c r="DK756" s="53">
        <v>352.8</v>
      </c>
      <c r="DM756" s="81" cm="1">
        <f t="array" ref="DM756">INDEX($AW$466:$AW$918, ROWS($AW$466:$AW$918) - ROW() + ROW($AW$466))</f>
        <v>45215</v>
      </c>
      <c r="DN756" s="3" cm="1">
        <f t="array" ref="DN756">INDEX($AX$466:$AX$918, ROWS($AX$466:$AX$918) - ROW() + ROW($AX$466))</f>
        <v>45225</v>
      </c>
      <c r="DO756" s="78" cm="1">
        <f t="array" ref="DO756">INDEX($DK$466:$DK$918, ROWS($DK$466:$DK$918) - ROW() + ROW($DK$466))</f>
        <v>347.45</v>
      </c>
      <c r="DQ756">
        <f t="shared" si="194"/>
        <v>-0.15804597701149753</v>
      </c>
      <c r="DR756">
        <f t="shared" si="189"/>
        <v>1</v>
      </c>
      <c r="DS756" t="str">
        <f t="shared" si="201"/>
        <v/>
      </c>
      <c r="DT756" t="str">
        <f t="shared" si="195"/>
        <v/>
      </c>
      <c r="DU756" t="str">
        <f t="shared" si="196"/>
        <v/>
      </c>
      <c r="DV756">
        <v>1.4752538071066099</v>
      </c>
      <c r="DW756" t="s">
        <v>4485</v>
      </c>
      <c r="DX756" s="200" t="s">
        <v>4485</v>
      </c>
    </row>
    <row r="757" spans="1:128" ht="15.75" thickBot="1" x14ac:dyDescent="0.3">
      <c r="A757" s="42">
        <v>45006</v>
      </c>
      <c r="B757" s="35">
        <v>45014</v>
      </c>
      <c r="C757" s="36">
        <v>129.1</v>
      </c>
      <c r="E757" s="81" cm="1">
        <f t="array" ref="E757">INDEX($A$466:$A$918, ROWS($A$466:$A$918) - ROW() + ROW($A$466))</f>
        <v>45216</v>
      </c>
      <c r="F757" s="44" cm="1">
        <f t="array" ref="F757">INDEX($B$466:$B$918, ROWS($B$466:$B$918) - ROW() + ROW($B$466))</f>
        <v>45225</v>
      </c>
      <c r="G757" s="45" cm="1">
        <f t="array" ref="G757">INDEX($C$466:$C$918, ROWS($C$466:$C$918) - ROW() + ROW($C$466))</f>
        <v>139.55000000000001</v>
      </c>
      <c r="I757">
        <f t="shared" si="172"/>
        <v>0.21543985637343727</v>
      </c>
      <c r="J757">
        <f t="shared" si="164"/>
        <v>2</v>
      </c>
      <c r="K757" t="str">
        <f t="shared" si="204"/>
        <v/>
      </c>
      <c r="L757" t="str">
        <f t="shared" si="173"/>
        <v/>
      </c>
      <c r="M757" t="str">
        <f t="shared" si="174"/>
        <v/>
      </c>
      <c r="N757">
        <v>7.1968333933085812E-2</v>
      </c>
      <c r="O757" t="s">
        <v>4485</v>
      </c>
      <c r="P757" s="200" t="s">
        <v>4485</v>
      </c>
      <c r="Q757" s="35">
        <v>45006</v>
      </c>
      <c r="R757" s="35">
        <v>45014</v>
      </c>
      <c r="S757" s="37">
        <v>38306.75</v>
      </c>
      <c r="U757" s="81" cm="1">
        <f t="array" ref="U757">INDEX($Q$466:$Q$918, ROWS($Q$466:$Q$918) - ROW() + ROW($Q$466))</f>
        <v>45216</v>
      </c>
      <c r="V757" s="3" cm="1">
        <f t="array" ref="V757">INDEX($R$466:$R$918, ROWS($R$466:$R$918) - ROW() + ROW($R$466))</f>
        <v>45225</v>
      </c>
      <c r="W757" s="78" cm="1">
        <f t="array" ref="W757">INDEX($S$466:$S$918, ROWS($S$466:$S$918) - ROW() + ROW($S$466))</f>
        <v>39417.35</v>
      </c>
      <c r="Y757">
        <f t="shared" si="175"/>
        <v>0.94588711329645181</v>
      </c>
      <c r="Z757">
        <f t="shared" si="166"/>
        <v>2</v>
      </c>
      <c r="AA757" t="str">
        <f t="shared" si="205"/>
        <v/>
      </c>
      <c r="AB757" t="str">
        <f t="shared" si="176"/>
        <v/>
      </c>
      <c r="AC757" t="str">
        <f t="shared" si="177"/>
        <v/>
      </c>
      <c r="AD757">
        <v>1.0462581241095361</v>
      </c>
      <c r="AE757" t="s">
        <v>4485</v>
      </c>
      <c r="AF757" s="200" t="s">
        <v>4485</v>
      </c>
      <c r="AG757" s="35">
        <v>45006</v>
      </c>
      <c r="AH757" s="35">
        <v>45014</v>
      </c>
      <c r="AI757" s="36">
        <v>177.35</v>
      </c>
      <c r="AK757" s="81" cm="1">
        <f t="array" ref="AK757">INDEX($AG$466:$AG$918, ROWS($AG$466:$AG$918) - ROW() + ROW($AG$466))</f>
        <v>45216</v>
      </c>
      <c r="AL757" s="3" cm="1">
        <f t="array" ref="AL757">INDEX($AH$466:$AH$918, ROWS($AH$466:$AH$918) - ROW() + ROW($AH$466))</f>
        <v>45225</v>
      </c>
      <c r="AM757" s="78" cm="1">
        <f t="array" ref="AM757">INDEX($AI$466:$AI$918, ROWS($AI$466:$AI$918) - ROW() + ROW($AI$466))</f>
        <v>246.3</v>
      </c>
      <c r="AO757">
        <f t="shared" si="178"/>
        <v>1.0668855149774406</v>
      </c>
      <c r="AP757">
        <f t="shared" si="168"/>
        <v>2</v>
      </c>
      <c r="AQ757" t="str">
        <f t="shared" si="206"/>
        <v/>
      </c>
      <c r="AR757" t="str">
        <f t="shared" si="179"/>
        <v/>
      </c>
      <c r="AS757" t="str">
        <f t="shared" si="180"/>
        <v/>
      </c>
      <c r="AT757">
        <v>7.9173838209982765</v>
      </c>
      <c r="AU757" t="s">
        <v>4485</v>
      </c>
      <c r="AV757" s="200" t="s">
        <v>4485</v>
      </c>
      <c r="AW757" s="35">
        <v>45006</v>
      </c>
      <c r="AX757" s="35">
        <v>45014</v>
      </c>
      <c r="AY757" s="36">
        <v>92.9</v>
      </c>
      <c r="BA757" s="81" cm="1">
        <f t="array" ref="BA757">INDEX($AW$466:$AW$918, ROWS($AW$466:$AW$918) - ROW() + ROW($AW$466))</f>
        <v>45216</v>
      </c>
      <c r="BB757" s="3" cm="1">
        <f t="array" ref="BB757">INDEX($AX$466:$AX$918, ROWS($AX$466:$AX$918) - ROW() + ROW($AX$466))</f>
        <v>45225</v>
      </c>
      <c r="BC757" s="78" cm="1">
        <f t="array" ref="BC757">INDEX($AY$466:$AY$918, ROWS($AY$466:$AY$918) - ROW() + ROW($AY$466))</f>
        <v>138.85</v>
      </c>
      <c r="BE757">
        <f t="shared" si="181"/>
        <v>0.76197387518140991</v>
      </c>
      <c r="BF757">
        <f t="shared" si="170"/>
        <v>2</v>
      </c>
      <c r="BG757" t="str">
        <f t="shared" si="207"/>
        <v/>
      </c>
      <c r="BH757" t="str">
        <f t="shared" si="182"/>
        <v/>
      </c>
      <c r="BI757" t="str">
        <f t="shared" si="183"/>
        <v/>
      </c>
      <c r="BJ757">
        <v>4.8404481989321297</v>
      </c>
      <c r="BK757" t="s">
        <v>4485</v>
      </c>
      <c r="BL757" s="200" t="s">
        <v>4485</v>
      </c>
      <c r="BM757" s="212">
        <v>45006</v>
      </c>
      <c r="BN757" s="49">
        <v>45014</v>
      </c>
      <c r="BO757" s="50">
        <v>1102.95</v>
      </c>
      <c r="BQ757" s="81" cm="1">
        <f t="array" ref="BQ757">INDEX($AW$466:$AW$918, ROWS($AW$466:$AW$918) - ROW() + ROW($AW$466))</f>
        <v>45216</v>
      </c>
      <c r="BR757" s="3" cm="1">
        <f t="array" ref="BR757">INDEX($AX$466:$AX$918, ROWS($AX$466:$AX$918) - ROW() + ROW($AX$466))</f>
        <v>45225</v>
      </c>
      <c r="BS757" s="78" cm="1">
        <f t="array" ref="BS757">INDEX($BO$466:$BO$918, ROWS($BO$466:$BO$918) - ROW() + ROW($BO$466))</f>
        <v>1350.05</v>
      </c>
      <c r="BU757">
        <f t="shared" si="190"/>
        <v>1.7868586722961548</v>
      </c>
      <c r="BV757">
        <f t="shared" si="184"/>
        <v>2</v>
      </c>
      <c r="BW757" t="str">
        <f t="shared" si="198"/>
        <v/>
      </c>
      <c r="BX757" t="str">
        <f t="shared" si="185"/>
        <v/>
      </c>
      <c r="BY757" t="str">
        <f t="shared" si="191"/>
        <v/>
      </c>
      <c r="BZ757">
        <v>0.83953960731212529</v>
      </c>
      <c r="CA757" t="s">
        <v>4485</v>
      </c>
      <c r="CB757" s="200" t="s">
        <v>4485</v>
      </c>
      <c r="CC757" s="212">
        <v>45007</v>
      </c>
      <c r="CD757" s="49">
        <v>45014</v>
      </c>
      <c r="CE757" s="50">
        <v>1841.6</v>
      </c>
      <c r="CG757" s="81" cm="1">
        <f t="array" ref="CG757">INDEX($AW$466:$AW$918, ROWS($AW$466:$AW$918) - ROW() + ROW($AW$466))</f>
        <v>45216</v>
      </c>
      <c r="CH757" s="3" cm="1">
        <f t="array" ref="CH757">INDEX($AX$466:$AX$918, ROWS($AX$466:$AX$918) - ROW() + ROW($AX$466))</f>
        <v>45225</v>
      </c>
      <c r="CI757" s="78" cm="1">
        <f t="array" ref="CI757">INDEX($CE$466:$CE$918, ROWS($CE$466:$CE$918) - ROW() + ROW($CE$466))</f>
        <v>2254.9499999999998</v>
      </c>
      <c r="CK757">
        <f t="shared" si="197"/>
        <v>-3.0879319236720111</v>
      </c>
      <c r="CL757">
        <f t="shared" si="186"/>
        <v>2</v>
      </c>
      <c r="CM757" t="str">
        <f t="shared" si="199"/>
        <v/>
      </c>
      <c r="CN757" t="str">
        <f t="shared" si="187"/>
        <v/>
      </c>
      <c r="CO757" t="str">
        <f t="shared" si="192"/>
        <v/>
      </c>
      <c r="CP757">
        <v>-2.8508677490202756</v>
      </c>
      <c r="CQ757" t="s">
        <v>4485</v>
      </c>
      <c r="CR757" s="200" t="s">
        <v>4485</v>
      </c>
      <c r="CS757" s="212">
        <v>45006</v>
      </c>
      <c r="CT757" s="49">
        <v>45014</v>
      </c>
      <c r="CU757" s="53">
        <v>368.5</v>
      </c>
      <c r="CW757" s="81" cm="1">
        <f t="array" ref="CW757">INDEX($AW$466:$AW$918, ROWS($AW$466:$AW$918) - ROW() + ROW($AW$466))</f>
        <v>45216</v>
      </c>
      <c r="CX757" s="3" cm="1">
        <f t="array" ref="CX757">INDEX($AX$466:$AX$918, ROWS($AX$466:$AX$918) - ROW() + ROW($AX$466))</f>
        <v>45225</v>
      </c>
      <c r="CY757" s="78" cm="1">
        <f t="array" ref="CY757">INDEX($CU$466:$CU$918, ROWS($CU$466:$CU$918) - ROW() + ROW($CU$466))</f>
        <v>568.15</v>
      </c>
      <c r="DA757">
        <f t="shared" si="193"/>
        <v>8.8012673824950753E-3</v>
      </c>
      <c r="DB757">
        <f t="shared" si="188"/>
        <v>2</v>
      </c>
      <c r="DC757" t="str">
        <f t="shared" si="200"/>
        <v/>
      </c>
      <c r="DD757" t="str">
        <f t="shared" si="202"/>
        <v/>
      </c>
      <c r="DE757" t="str">
        <f t="shared" si="203"/>
        <v/>
      </c>
      <c r="DF757">
        <v>8.8167871627498721E-3</v>
      </c>
      <c r="DG757" t="s">
        <v>4485</v>
      </c>
      <c r="DH757" s="200" t="s">
        <v>4485</v>
      </c>
      <c r="DI757" s="212">
        <v>45006</v>
      </c>
      <c r="DJ757" s="49">
        <v>45014</v>
      </c>
      <c r="DK757" s="53">
        <v>359.5</v>
      </c>
      <c r="DM757" s="81" cm="1">
        <f t="array" ref="DM757">INDEX($AW$466:$AW$918, ROWS($AW$466:$AW$918) - ROW() + ROW($AW$466))</f>
        <v>45216</v>
      </c>
      <c r="DN757" s="3" cm="1">
        <f t="array" ref="DN757">INDEX($AX$466:$AX$918, ROWS($AX$466:$AX$918) - ROW() + ROW($AX$466))</f>
        <v>45225</v>
      </c>
      <c r="DO757" s="78" cm="1">
        <f t="array" ref="DO757">INDEX($DK$466:$DK$918, ROWS($DK$466:$DK$918) - ROW() + ROW($DK$466))</f>
        <v>355.05</v>
      </c>
      <c r="DQ757">
        <f t="shared" si="194"/>
        <v>2.1873650885019491</v>
      </c>
      <c r="DR757">
        <f t="shared" si="189"/>
        <v>2</v>
      </c>
      <c r="DS757" t="str">
        <f t="shared" si="201"/>
        <v/>
      </c>
      <c r="DT757" t="str">
        <f t="shared" si="195"/>
        <v/>
      </c>
      <c r="DU757" t="str">
        <f t="shared" si="196"/>
        <v/>
      </c>
      <c r="DV757">
        <v>3.6735969985930899</v>
      </c>
      <c r="DW757" t="s">
        <v>4485</v>
      </c>
      <c r="DX757" s="200" t="s">
        <v>4485</v>
      </c>
    </row>
    <row r="758" spans="1:128" ht="15.75" thickBot="1" x14ac:dyDescent="0.3">
      <c r="A758" s="42">
        <v>45005</v>
      </c>
      <c r="B758" s="35">
        <v>45014</v>
      </c>
      <c r="C758" s="36">
        <v>127.85</v>
      </c>
      <c r="E758" s="81" cm="1">
        <f t="array" ref="E758">INDEX($A$466:$A$918, ROWS($A$466:$A$918) - ROW() + ROW($A$466))</f>
        <v>45217</v>
      </c>
      <c r="F758" s="44" cm="1">
        <f t="array" ref="F758">INDEX($B$466:$B$918, ROWS($B$466:$B$918) - ROW() + ROW($B$466))</f>
        <v>45225</v>
      </c>
      <c r="G758" s="45" cm="1">
        <f t="array" ref="G758">INDEX($C$466:$C$918, ROWS($C$466:$C$918) - ROW() + ROW($C$466))</f>
        <v>140</v>
      </c>
      <c r="I758">
        <f t="shared" si="172"/>
        <v>0.32246506628447769</v>
      </c>
      <c r="J758">
        <f t="shared" si="164"/>
        <v>3</v>
      </c>
      <c r="K758" t="str">
        <f t="shared" si="204"/>
        <v/>
      </c>
      <c r="L758" t="str">
        <f t="shared" si="173"/>
        <v/>
      </c>
      <c r="M758" t="str">
        <f t="shared" si="174"/>
        <v/>
      </c>
      <c r="N758">
        <v>0.32362459546924749</v>
      </c>
      <c r="O758" t="s">
        <v>4485</v>
      </c>
      <c r="P758" s="200" t="s">
        <v>4485</v>
      </c>
      <c r="Q758" s="35">
        <v>45005</v>
      </c>
      <c r="R758" s="35">
        <v>45014</v>
      </c>
      <c r="S758" s="37">
        <v>38081.75</v>
      </c>
      <c r="U758" s="81" cm="1">
        <f t="array" ref="U758">INDEX($Q$466:$Q$918, ROWS($Q$466:$Q$918) - ROW() + ROW($Q$466))</f>
        <v>45217</v>
      </c>
      <c r="V758" s="3" cm="1">
        <f t="array" ref="V758">INDEX($R$466:$R$918, ROWS($R$466:$R$918) - ROW() + ROW($R$466))</f>
        <v>45225</v>
      </c>
      <c r="W758" s="78" cm="1">
        <f t="array" ref="W758">INDEX($S$466:$S$918, ROWS($S$466:$S$918) - ROW() + ROW($S$466))</f>
        <v>38710.65</v>
      </c>
      <c r="Y758">
        <f t="shared" si="175"/>
        <v>-1.7928653245334787</v>
      </c>
      <c r="Z758">
        <f t="shared" si="166"/>
        <v>3</v>
      </c>
      <c r="AA758" t="str">
        <f t="shared" si="205"/>
        <v/>
      </c>
      <c r="AB758" t="str">
        <f t="shared" si="176"/>
        <v/>
      </c>
      <c r="AC758" t="str">
        <f t="shared" si="177"/>
        <v/>
      </c>
      <c r="AD758">
        <v>-1.8079251198608586</v>
      </c>
      <c r="AE758" t="s">
        <v>4485</v>
      </c>
      <c r="AF758" s="200" t="s">
        <v>4485</v>
      </c>
      <c r="AG758" s="35">
        <v>45005</v>
      </c>
      <c r="AH758" s="35">
        <v>45014</v>
      </c>
      <c r="AI758" s="36">
        <v>176.5</v>
      </c>
      <c r="AK758" s="81" cm="1">
        <f t="array" ref="AK758">INDEX($AG$466:$AG$918, ROWS($AG$466:$AG$918) - ROW() + ROW($AG$466))</f>
        <v>45217</v>
      </c>
      <c r="AL758" s="3" cm="1">
        <f t="array" ref="AL758">INDEX($AH$466:$AH$918, ROWS($AH$466:$AH$918) - ROW() + ROW($AH$466))</f>
        <v>45225</v>
      </c>
      <c r="AM758" s="78" cm="1">
        <f t="array" ref="AM758">INDEX($AI$466:$AI$918, ROWS($AI$466:$AI$918) - ROW() + ROW($AI$466))</f>
        <v>242.7</v>
      </c>
      <c r="AO758">
        <f t="shared" si="178"/>
        <v>-1.461632155907439</v>
      </c>
      <c r="AP758">
        <f t="shared" si="168"/>
        <v>3</v>
      </c>
      <c r="AQ758" t="str">
        <f t="shared" si="206"/>
        <v/>
      </c>
      <c r="AR758" t="str">
        <f t="shared" si="179"/>
        <v/>
      </c>
      <c r="AS758" t="str">
        <f t="shared" si="180"/>
        <v/>
      </c>
      <c r="AT758">
        <v>-0.70631123262701434</v>
      </c>
      <c r="AU758" t="s">
        <v>4485</v>
      </c>
      <c r="AV758" s="200" t="s">
        <v>4485</v>
      </c>
      <c r="AW758" s="35">
        <v>45005</v>
      </c>
      <c r="AX758" s="35">
        <v>45014</v>
      </c>
      <c r="AY758" s="36">
        <v>92.3</v>
      </c>
      <c r="BA758" s="81" cm="1">
        <f t="array" ref="BA758">INDEX($AW$466:$AW$918, ROWS($AW$466:$AW$918) - ROW() + ROW($AW$466))</f>
        <v>45217</v>
      </c>
      <c r="BB758" s="3" cm="1">
        <f t="array" ref="BB758">INDEX($AX$466:$AX$918, ROWS($AX$466:$AX$918) - ROW() + ROW($AX$466))</f>
        <v>45225</v>
      </c>
      <c r="BC758" s="78" cm="1">
        <f t="array" ref="BC758">INDEX($AY$466:$AY$918, ROWS($AY$466:$AY$918) - ROW() + ROW($AY$466))</f>
        <v>137.15</v>
      </c>
      <c r="BE758">
        <f t="shared" si="181"/>
        <v>-1.2243428159884686</v>
      </c>
      <c r="BF758">
        <f t="shared" si="170"/>
        <v>3</v>
      </c>
      <c r="BG758" t="str">
        <f t="shared" si="207"/>
        <v/>
      </c>
      <c r="BH758" t="str">
        <f t="shared" si="182"/>
        <v/>
      </c>
      <c r="BI758" t="str">
        <f t="shared" si="183"/>
        <v/>
      </c>
      <c r="BJ758">
        <v>-0.50927697016065598</v>
      </c>
      <c r="BK758" t="s">
        <v>4485</v>
      </c>
      <c r="BL758" s="200" t="s">
        <v>4485</v>
      </c>
      <c r="BM758" s="212">
        <v>45005</v>
      </c>
      <c r="BN758" s="49">
        <v>45014</v>
      </c>
      <c r="BO758" s="50">
        <v>1075.9000000000001</v>
      </c>
      <c r="BQ758" s="81" cm="1">
        <f t="array" ref="BQ758">INDEX($AW$466:$AW$918, ROWS($AW$466:$AW$918) - ROW() + ROW($AW$466))</f>
        <v>45217</v>
      </c>
      <c r="BR758" s="3" cm="1">
        <f t="array" ref="BR758">INDEX($AX$466:$AX$918, ROWS($AX$466:$AX$918) - ROW() + ROW($AX$466))</f>
        <v>45225</v>
      </c>
      <c r="BS758" s="78" cm="1">
        <f t="array" ref="BS758">INDEX($BO$466:$BO$918, ROWS($BO$466:$BO$918) - ROW() + ROW($BO$466))</f>
        <v>1358.8</v>
      </c>
      <c r="BU758">
        <f t="shared" si="190"/>
        <v>0.64812414355023884</v>
      </c>
      <c r="BV758">
        <f t="shared" si="184"/>
        <v>3</v>
      </c>
      <c r="BW758" t="str">
        <f t="shared" si="198"/>
        <v/>
      </c>
      <c r="BX758" t="str">
        <f t="shared" si="185"/>
        <v/>
      </c>
      <c r="BY758" t="str">
        <f t="shared" si="191"/>
        <v/>
      </c>
      <c r="BZ758">
        <v>-0.11413992211629148</v>
      </c>
      <c r="CA758" t="s">
        <v>4485</v>
      </c>
      <c r="CB758" s="200" t="s">
        <v>4485</v>
      </c>
      <c r="CC758" s="212">
        <v>45006</v>
      </c>
      <c r="CD758" s="49">
        <v>45014</v>
      </c>
      <c r="CE758" s="50">
        <v>1826.75</v>
      </c>
      <c r="CG758" s="81" cm="1">
        <f t="array" ref="CG758">INDEX($AW$466:$AW$918, ROWS($AW$466:$AW$918) - ROW() + ROW($AW$466))</f>
        <v>45217</v>
      </c>
      <c r="CH758" s="3" cm="1">
        <f t="array" ref="CH758">INDEX($AX$466:$AX$918, ROWS($AX$466:$AX$918) - ROW() + ROW($AX$466))</f>
        <v>45225</v>
      </c>
      <c r="CI758" s="78" cm="1">
        <f t="array" ref="CI758">INDEX($CE$466:$CE$918, ROWS($CE$466:$CE$918) - ROW() + ROW($CE$466))</f>
        <v>2233.5</v>
      </c>
      <c r="CK758">
        <f t="shared" si="197"/>
        <v>-0.95124060400451538</v>
      </c>
      <c r="CL758">
        <f t="shared" si="186"/>
        <v>3</v>
      </c>
      <c r="CM758" t="str">
        <f t="shared" si="199"/>
        <v/>
      </c>
      <c r="CN758" t="str">
        <f t="shared" si="187"/>
        <v/>
      </c>
      <c r="CO758" t="str">
        <f t="shared" si="192"/>
        <v/>
      </c>
      <c r="CP758">
        <v>-1.1148543818431709</v>
      </c>
      <c r="CQ758" t="s">
        <v>4485</v>
      </c>
      <c r="CR758" s="200" t="s">
        <v>4485</v>
      </c>
      <c r="CS758" s="212">
        <v>45005</v>
      </c>
      <c r="CT758" s="49">
        <v>45014</v>
      </c>
      <c r="CU758" s="53">
        <v>370.7</v>
      </c>
      <c r="CW758" s="81" cm="1">
        <f t="array" ref="CW758">INDEX($AW$466:$AW$918, ROWS($AW$466:$AW$918) - ROW() + ROW($AW$466))</f>
        <v>45217</v>
      </c>
      <c r="CX758" s="3" cm="1">
        <f t="array" ref="CX758">INDEX($AX$466:$AX$918, ROWS($AX$466:$AX$918) - ROW() + ROW($AX$466))</f>
        <v>45225</v>
      </c>
      <c r="CY758" s="78" cm="1">
        <f t="array" ref="CY758">INDEX($CU$466:$CU$918, ROWS($CU$466:$CU$918) - ROW() + ROW($CU$466))</f>
        <v>567.65</v>
      </c>
      <c r="DA758">
        <f t="shared" si="193"/>
        <v>-8.8004928275983454E-2</v>
      </c>
      <c r="DB758">
        <f t="shared" si="188"/>
        <v>3</v>
      </c>
      <c r="DC758" t="str">
        <f t="shared" si="200"/>
        <v/>
      </c>
      <c r="DD758" t="str">
        <f t="shared" si="202"/>
        <v/>
      </c>
      <c r="DE758" t="str">
        <f t="shared" si="203"/>
        <v/>
      </c>
      <c r="DF758">
        <v>3.5264039495732251E-2</v>
      </c>
      <c r="DG758" t="s">
        <v>4485</v>
      </c>
      <c r="DH758" s="200" t="s">
        <v>4485</v>
      </c>
      <c r="DI758" s="212">
        <v>45005</v>
      </c>
      <c r="DJ758" s="49">
        <v>45014</v>
      </c>
      <c r="DK758" s="53">
        <v>360.35</v>
      </c>
      <c r="DM758" s="81" cm="1">
        <f t="array" ref="DM758">INDEX($AW$466:$AW$918, ROWS($AW$466:$AW$918) - ROW() + ROW($AW$466))</f>
        <v>45217</v>
      </c>
      <c r="DN758" s="3" cm="1">
        <f t="array" ref="DN758">INDEX($AX$466:$AX$918, ROWS($AX$466:$AX$918) - ROW() + ROW($AX$466))</f>
        <v>45225</v>
      </c>
      <c r="DO758" s="78" cm="1">
        <f t="array" ref="DO758">INDEX($DK$466:$DK$918, ROWS($DK$466:$DK$918) - ROW() + ROW($DK$466))</f>
        <v>351.2</v>
      </c>
      <c r="DQ758">
        <f t="shared" si="194"/>
        <v>-1.0843543162934863</v>
      </c>
      <c r="DR758">
        <f t="shared" si="189"/>
        <v>3</v>
      </c>
      <c r="DS758" t="str">
        <f t="shared" si="201"/>
        <v/>
      </c>
      <c r="DT758" t="str">
        <f t="shared" si="195"/>
        <v/>
      </c>
      <c r="DU758" t="str">
        <f t="shared" si="196"/>
        <v/>
      </c>
      <c r="DV758">
        <v>-0.98009650180940888</v>
      </c>
      <c r="DW758" t="s">
        <v>4485</v>
      </c>
      <c r="DX758" s="200" t="s">
        <v>4485</v>
      </c>
    </row>
    <row r="759" spans="1:128" ht="15.75" thickBot="1" x14ac:dyDescent="0.3">
      <c r="A759" s="42">
        <v>45002</v>
      </c>
      <c r="B759" s="35">
        <v>45014</v>
      </c>
      <c r="C759" s="36">
        <v>131.15</v>
      </c>
      <c r="E759" s="81" cm="1">
        <f t="array" ref="E759">INDEX($A$466:$A$918, ROWS($A$466:$A$918) - ROW() + ROW($A$466))</f>
        <v>45218</v>
      </c>
      <c r="F759" s="44" cm="1">
        <f t="array" ref="F759">INDEX($B$466:$B$918, ROWS($B$466:$B$918) - ROW() + ROW($B$466))</f>
        <v>45225</v>
      </c>
      <c r="G759" s="45" cm="1">
        <f t="array" ref="G759">INDEX($C$466:$C$918, ROWS($C$466:$C$918) - ROW() + ROW($C$466))</f>
        <v>138.5</v>
      </c>
      <c r="I759">
        <f t="shared" si="172"/>
        <v>-1.0714285714285714</v>
      </c>
      <c r="J759">
        <f t="shared" si="164"/>
        <v>4</v>
      </c>
      <c r="K759">
        <f t="shared" si="204"/>
        <v>-1.1067475901463844</v>
      </c>
      <c r="L759" t="str">
        <f t="shared" si="173"/>
        <v/>
      </c>
      <c r="M759" t="str">
        <f t="shared" si="174"/>
        <v/>
      </c>
      <c r="N759">
        <v>-0.78853046594981668</v>
      </c>
      <c r="O759">
        <v>-0.96601073345258981</v>
      </c>
      <c r="P759" s="200" t="s">
        <v>4485</v>
      </c>
      <c r="Q759" s="35">
        <v>45002</v>
      </c>
      <c r="R759" s="35">
        <v>45014</v>
      </c>
      <c r="S759" s="37">
        <v>37393.9</v>
      </c>
      <c r="U759" s="81" cm="1">
        <f t="array" ref="U759">INDEX($Q$466:$Q$918, ROWS($Q$466:$Q$918) - ROW() + ROW($Q$466))</f>
        <v>45218</v>
      </c>
      <c r="V759" s="3" cm="1">
        <f t="array" ref="V759">INDEX($R$466:$R$918, ROWS($R$466:$R$918) - ROW() + ROW($R$466))</f>
        <v>45225</v>
      </c>
      <c r="W759" s="78" cm="1">
        <f t="array" ref="W759">INDEX($S$466:$S$918, ROWS($S$466:$S$918) - ROW() + ROW($S$466))</f>
        <v>38691.15</v>
      </c>
      <c r="Y759">
        <f t="shared" si="175"/>
        <v>-5.0373734359924205E-2</v>
      </c>
      <c r="Z759">
        <f t="shared" si="166"/>
        <v>4</v>
      </c>
      <c r="AA759">
        <f t="shared" si="205"/>
        <v>-2.4398146688939986</v>
      </c>
      <c r="AB759" t="str">
        <f t="shared" si="176"/>
        <v/>
      </c>
      <c r="AC759" t="str">
        <f t="shared" si="177"/>
        <v/>
      </c>
      <c r="AD759">
        <v>0.22322440137923774</v>
      </c>
      <c r="AE759">
        <v>-2.0505033249182141</v>
      </c>
      <c r="AF759" s="200" t="s">
        <v>4485</v>
      </c>
      <c r="AG759" s="35">
        <v>45002</v>
      </c>
      <c r="AH759" s="35">
        <v>45014</v>
      </c>
      <c r="AI759" s="36">
        <v>177.75</v>
      </c>
      <c r="AK759" s="81" cm="1">
        <f t="array" ref="AK759">INDEX($AG$466:$AG$918, ROWS($AG$466:$AG$918) - ROW() + ROW($AG$466))</f>
        <v>45218</v>
      </c>
      <c r="AL759" s="3" cm="1">
        <f t="array" ref="AL759">INDEX($AH$466:$AH$918, ROWS($AH$466:$AH$918) - ROW() + ROW($AH$466))</f>
        <v>45225</v>
      </c>
      <c r="AM759" s="78" cm="1">
        <f t="array" ref="AM759">INDEX($AI$466:$AI$918, ROWS($AI$466:$AI$918) - ROW() + ROW($AI$466))</f>
        <v>239.95</v>
      </c>
      <c r="AO759">
        <f t="shared" si="178"/>
        <v>-1.1330861145447055</v>
      </c>
      <c r="AP759">
        <f t="shared" si="168"/>
        <v>4</v>
      </c>
      <c r="AQ759">
        <f t="shared" si="206"/>
        <v>-0.88806278397356697</v>
      </c>
      <c r="AR759" t="str">
        <f t="shared" si="179"/>
        <v/>
      </c>
      <c r="AS759" t="str">
        <f t="shared" si="180"/>
        <v/>
      </c>
      <c r="AT759">
        <v>-1.4915098669114273</v>
      </c>
      <c r="AU759">
        <v>4.4779751764419649</v>
      </c>
      <c r="AV759" s="200" t="s">
        <v>4485</v>
      </c>
      <c r="AW759" s="35">
        <v>45002</v>
      </c>
      <c r="AX759" s="35">
        <v>45014</v>
      </c>
      <c r="AY759" s="36">
        <v>93.35</v>
      </c>
      <c r="BA759" s="81" cm="1">
        <f t="array" ref="BA759">INDEX($AW$466:$AW$918, ROWS($AW$466:$AW$918) - ROW() + ROW($AW$466))</f>
        <v>45218</v>
      </c>
      <c r="BB759" s="3" cm="1">
        <f t="array" ref="BB759">INDEX($AX$466:$AX$918, ROWS($AX$466:$AX$918) - ROW() + ROW($AX$466))</f>
        <v>45225</v>
      </c>
      <c r="BC759" s="78" cm="1">
        <f t="array" ref="BC759">INDEX($AY$466:$AY$918, ROWS($AY$466:$AY$918) - ROW() + ROW($AY$466))</f>
        <v>136.94999999999999</v>
      </c>
      <c r="BE759">
        <f t="shared" si="181"/>
        <v>-0.14582573824281228</v>
      </c>
      <c r="BF759">
        <f t="shared" si="170"/>
        <v>4</v>
      </c>
      <c r="BG759">
        <f t="shared" si="207"/>
        <v>-1.3683831472812429</v>
      </c>
      <c r="BH759" t="str">
        <f t="shared" si="182"/>
        <v/>
      </c>
      <c r="BI759" t="str">
        <f t="shared" si="183"/>
        <v/>
      </c>
      <c r="BJ759">
        <v>-1.0670255461296421</v>
      </c>
      <c r="BK759">
        <v>-0.20846968705307162</v>
      </c>
      <c r="BL759" s="200" t="s">
        <v>4485</v>
      </c>
      <c r="BM759" s="212">
        <v>45002</v>
      </c>
      <c r="BN759" s="49">
        <v>45014</v>
      </c>
      <c r="BO759" s="50">
        <v>1077.7</v>
      </c>
      <c r="BQ759" s="81" cm="1">
        <f t="array" ref="BQ759">INDEX($AW$466:$AW$918, ROWS($AW$466:$AW$918) - ROW() + ROW($AW$466))</f>
        <v>45218</v>
      </c>
      <c r="BR759" s="3" cm="1">
        <f t="array" ref="BR759">INDEX($AX$466:$AX$918, ROWS($AX$466:$AX$918) - ROW() + ROW($AX$466))</f>
        <v>45225</v>
      </c>
      <c r="BS759" s="78" cm="1">
        <f t="array" ref="BS759">INDEX($BO$466:$BO$918, ROWS($BO$466:$BO$918) - ROW() + ROW($BO$466))</f>
        <v>1350.9</v>
      </c>
      <c r="BU759">
        <f t="shared" si="190"/>
        <v>-0.58139534883719934</v>
      </c>
      <c r="BV759">
        <f t="shared" si="184"/>
        <v>4</v>
      </c>
      <c r="BW759">
        <f t="shared" si="198"/>
        <v>2.5078726713966071</v>
      </c>
      <c r="BX759" t="str">
        <f t="shared" si="185"/>
        <v/>
      </c>
      <c r="BY759" t="str">
        <f t="shared" si="191"/>
        <v/>
      </c>
      <c r="BZ759">
        <v>-1.088929219600729</v>
      </c>
      <c r="CA759">
        <v>0.25207793977381426</v>
      </c>
      <c r="CB759" s="200" t="s">
        <v>4485</v>
      </c>
      <c r="CC759" s="212">
        <v>45005</v>
      </c>
      <c r="CD759" s="49">
        <v>45014</v>
      </c>
      <c r="CE759" s="50">
        <v>1804.6</v>
      </c>
      <c r="CG759" s="81" cm="1">
        <f t="array" ref="CG759">INDEX($AW$466:$AW$918, ROWS($AW$466:$AW$918) - ROW() + ROW($AW$466))</f>
        <v>45218</v>
      </c>
      <c r="CH759" s="3" cm="1">
        <f t="array" ref="CH759">INDEX($AX$466:$AX$918, ROWS($AX$466:$AX$918) - ROW() + ROW($AX$466))</f>
        <v>45225</v>
      </c>
      <c r="CI759" s="78" cm="1">
        <f t="array" ref="CI759">INDEX($CE$466:$CE$918, ROWS($CE$466:$CE$918) - ROW() + ROW($CE$466))</f>
        <v>2211.65</v>
      </c>
      <c r="CK759">
        <f t="shared" si="197"/>
        <v>-0.97828520259681706</v>
      </c>
      <c r="CL759">
        <f t="shared" si="186"/>
        <v>4</v>
      </c>
      <c r="CM759">
        <f t="shared" si="199"/>
        <v>-4.1663055724066247</v>
      </c>
      <c r="CN759" t="str">
        <f t="shared" si="187"/>
        <v/>
      </c>
      <c r="CO759" t="str">
        <f t="shared" si="192"/>
        <v/>
      </c>
      <c r="CP759">
        <v>-1.0198363778998096</v>
      </c>
      <c r="CQ759">
        <v>-4.0333796940194784</v>
      </c>
      <c r="CR759" s="200" t="s">
        <v>4485</v>
      </c>
      <c r="CS759" s="212">
        <v>45002</v>
      </c>
      <c r="CT759" s="49">
        <v>45014</v>
      </c>
      <c r="CU759" s="53">
        <v>376.5</v>
      </c>
      <c r="CW759" s="81" cm="1">
        <f t="array" ref="CW759">INDEX($AW$466:$AW$918, ROWS($AW$466:$AW$918) - ROW() + ROW($AW$466))</f>
        <v>45218</v>
      </c>
      <c r="CX759" s="3" cm="1">
        <f t="array" ref="CX759">INDEX($AX$466:$AX$918, ROWS($AX$466:$AX$918) - ROW() + ROW($AX$466))</f>
        <v>45225</v>
      </c>
      <c r="CY759" s="78" cm="1">
        <f t="array" ref="CY759">INDEX($CU$466:$CU$918, ROWS($CU$466:$CU$918) - ROW() + ROW($CU$466))</f>
        <v>561.75</v>
      </c>
      <c r="DA759">
        <f t="shared" si="193"/>
        <v>-1.0393728529903949</v>
      </c>
      <c r="DB759">
        <f t="shared" si="188"/>
        <v>4</v>
      </c>
      <c r="DC759">
        <f t="shared" si="200"/>
        <v>-1.0655160267699815</v>
      </c>
      <c r="DD759" t="str">
        <f t="shared" si="202"/>
        <v/>
      </c>
      <c r="DE759" t="str">
        <f t="shared" si="203"/>
        <v/>
      </c>
      <c r="DF759">
        <v>-1.2778708028553802</v>
      </c>
      <c r="DG759">
        <v>-1.2256414778238132</v>
      </c>
      <c r="DH759" s="200" t="s">
        <v>4485</v>
      </c>
      <c r="DI759" s="212">
        <v>45002</v>
      </c>
      <c r="DJ759" s="49">
        <v>45014</v>
      </c>
      <c r="DK759" s="53">
        <v>353.15</v>
      </c>
      <c r="DM759" s="81" cm="1">
        <f t="array" ref="DM759">INDEX($AW$466:$AW$918, ROWS($AW$466:$AW$918) - ROW() + ROW($AW$466))</f>
        <v>45218</v>
      </c>
      <c r="DN759" s="3" cm="1">
        <f t="array" ref="DN759">INDEX($AX$466:$AX$918, ROWS($AX$466:$AX$918) - ROW() + ROW($AX$466))</f>
        <v>45225</v>
      </c>
      <c r="DO759" s="78" cm="1">
        <f t="array" ref="DO759">INDEX($DK$466:$DK$918, ROWS($DK$466:$DK$918) - ROW() + ROW($DK$466))</f>
        <v>353.75</v>
      </c>
      <c r="DQ759">
        <f t="shared" si="194"/>
        <v>0.72608200455581196</v>
      </c>
      <c r="DR759">
        <f t="shared" si="189"/>
        <v>4</v>
      </c>
      <c r="DS759">
        <f t="shared" si="201"/>
        <v>1.143674052894925</v>
      </c>
      <c r="DT759" t="str">
        <f t="shared" si="195"/>
        <v/>
      </c>
      <c r="DU759" t="str">
        <f t="shared" si="196"/>
        <v/>
      </c>
      <c r="DV759">
        <v>-1.2943505405816962</v>
      </c>
      <c r="DW759">
        <v>3.5959725107879175</v>
      </c>
      <c r="DX759" s="200" t="s">
        <v>4485</v>
      </c>
    </row>
    <row r="760" spans="1:128" ht="15.75" thickBot="1" x14ac:dyDescent="0.3">
      <c r="A760" s="42">
        <v>45001</v>
      </c>
      <c r="B760" s="35">
        <v>45014</v>
      </c>
      <c r="C760" s="36">
        <v>130.94999999999999</v>
      </c>
      <c r="E760" s="81" cm="1">
        <f t="array" ref="E760">INDEX($A$466:$A$918, ROWS($A$466:$A$918) - ROW() + ROW($A$466))</f>
        <v>45219</v>
      </c>
      <c r="F760" s="44" cm="1">
        <f t="array" ref="F760">INDEX($B$466:$B$918, ROWS($B$466:$B$918) - ROW() + ROW($B$466))</f>
        <v>45225</v>
      </c>
      <c r="G760" s="45" cm="1">
        <f t="array" ref="G760">INDEX($C$466:$C$918, ROWS($C$466:$C$918) - ROW() + ROW($C$466))</f>
        <v>136.6</v>
      </c>
      <c r="I760">
        <f t="shared" si="172"/>
        <v>-1.371841155234661</v>
      </c>
      <c r="J760">
        <f t="shared" si="164"/>
        <v>5</v>
      </c>
      <c r="K760" t="str">
        <f t="shared" si="204"/>
        <v/>
      </c>
      <c r="L760" t="str">
        <f t="shared" si="173"/>
        <v/>
      </c>
      <c r="M760" t="str">
        <f t="shared" si="174"/>
        <v/>
      </c>
      <c r="N760">
        <v>-1.4089595375722666</v>
      </c>
      <c r="O760" t="s">
        <v>4485</v>
      </c>
      <c r="P760" s="200" t="s">
        <v>4485</v>
      </c>
      <c r="Q760" s="35">
        <v>45001</v>
      </c>
      <c r="R760" s="35">
        <v>45014</v>
      </c>
      <c r="S760" s="37">
        <v>37198.35</v>
      </c>
      <c r="U760" s="81" cm="1">
        <f t="array" ref="U760">INDEX($Q$466:$Q$918, ROWS($Q$466:$Q$918) - ROW() + ROW($Q$466))</f>
        <v>45219</v>
      </c>
      <c r="V760" s="3" cm="1">
        <f t="array" ref="V760">INDEX($R$466:$R$918, ROWS($R$466:$R$918) - ROW() + ROW($R$466))</f>
        <v>45225</v>
      </c>
      <c r="W760" s="78" cm="1">
        <f t="array" ref="W760">INDEX($S$466:$S$918, ROWS($S$466:$S$918) - ROW() + ROW($S$466))</f>
        <v>37603.550000000003</v>
      </c>
      <c r="Y760">
        <f t="shared" si="175"/>
        <v>-2.8109787380318201</v>
      </c>
      <c r="Z760">
        <f t="shared" si="166"/>
        <v>5</v>
      </c>
      <c r="AA760" t="str">
        <f t="shared" si="205"/>
        <v/>
      </c>
      <c r="AB760" t="str">
        <f t="shared" si="176"/>
        <v/>
      </c>
      <c r="AC760" t="str">
        <f t="shared" si="177"/>
        <v/>
      </c>
      <c r="AD760">
        <v>-2.6623912686795697</v>
      </c>
      <c r="AE760" t="s">
        <v>4485</v>
      </c>
      <c r="AF760" s="200" t="s">
        <v>4485</v>
      </c>
      <c r="AG760" s="35">
        <v>45001</v>
      </c>
      <c r="AH760" s="35">
        <v>45014</v>
      </c>
      <c r="AI760" s="36">
        <v>179.9</v>
      </c>
      <c r="AK760" s="81" cm="1">
        <f t="array" ref="AK760">INDEX($AG$466:$AG$918, ROWS($AG$466:$AG$918) - ROW() + ROW($AG$466))</f>
        <v>45219</v>
      </c>
      <c r="AL760" s="3" cm="1">
        <f t="array" ref="AL760">INDEX($AH$466:$AH$918, ROWS($AH$466:$AH$918) - ROW() + ROW($AH$466))</f>
        <v>45225</v>
      </c>
      <c r="AM760" s="78" cm="1">
        <f t="array" ref="AM760">INDEX($AI$466:$AI$918, ROWS($AI$466:$AI$918) - ROW() + ROW($AI$466))</f>
        <v>240.45</v>
      </c>
      <c r="AO760">
        <f t="shared" si="178"/>
        <v>0.20837674515524068</v>
      </c>
      <c r="AP760">
        <f t="shared" si="168"/>
        <v>5</v>
      </c>
      <c r="AQ760" t="str">
        <f t="shared" si="206"/>
        <v/>
      </c>
      <c r="AR760" t="str">
        <f t="shared" si="179"/>
        <v/>
      </c>
      <c r="AS760" t="str">
        <f t="shared" si="180"/>
        <v/>
      </c>
      <c r="AT760">
        <v>-1.0482180293501049</v>
      </c>
      <c r="AU760" t="s">
        <v>4485</v>
      </c>
      <c r="AV760" s="200" t="s">
        <v>4485</v>
      </c>
      <c r="AW760" s="35">
        <v>45001</v>
      </c>
      <c r="AX760" s="35">
        <v>45014</v>
      </c>
      <c r="AY760" s="36">
        <v>92</v>
      </c>
      <c r="BA760" s="81" cm="1">
        <f t="array" ref="BA760">INDEX($AW$466:$AW$918, ROWS($AW$466:$AW$918) - ROW() + ROW($AW$466))</f>
        <v>45219</v>
      </c>
      <c r="BB760" s="3" cm="1">
        <f t="array" ref="BB760">INDEX($AX$466:$AX$918, ROWS($AX$466:$AX$918) - ROW() + ROW($AX$466))</f>
        <v>45225</v>
      </c>
      <c r="BC760" s="78" cm="1">
        <f t="array" ref="BC760">INDEX($AY$466:$AY$918, ROWS($AY$466:$AY$918) - ROW() + ROW($AY$466))</f>
        <v>134.15</v>
      </c>
      <c r="BE760">
        <f t="shared" si="181"/>
        <v>-2.0445418035779359</v>
      </c>
      <c r="BF760">
        <f t="shared" si="170"/>
        <v>5</v>
      </c>
      <c r="BG760" t="str">
        <f t="shared" si="207"/>
        <v/>
      </c>
      <c r="BH760" t="str">
        <f t="shared" si="182"/>
        <v/>
      </c>
      <c r="BI760" t="str">
        <f t="shared" si="183"/>
        <v/>
      </c>
      <c r="BJ760">
        <v>-1.3287341802900339</v>
      </c>
      <c r="BK760" t="s">
        <v>4485</v>
      </c>
      <c r="BL760" s="200" t="s">
        <v>4485</v>
      </c>
      <c r="BM760" s="212">
        <v>45001</v>
      </c>
      <c r="BN760" s="49">
        <v>45014</v>
      </c>
      <c r="BO760" s="50">
        <v>1065.4000000000001</v>
      </c>
      <c r="BQ760" s="81" cm="1">
        <f t="array" ref="BQ760">INDEX($AW$466:$AW$918, ROWS($AW$466:$AW$918) - ROW() + ROW($AW$466))</f>
        <v>45219</v>
      </c>
      <c r="BR760" s="3" cm="1">
        <f t="array" ref="BR760">INDEX($AX$466:$AX$918, ROWS($AX$466:$AX$918) - ROW() + ROW($AX$466))</f>
        <v>45225</v>
      </c>
      <c r="BS760" s="78" cm="1">
        <f t="array" ref="BS760">INDEX($BO$466:$BO$918, ROWS($BO$466:$BO$918) - ROW() + ROW($BO$466))</f>
        <v>1364.05</v>
      </c>
      <c r="BU760">
        <f t="shared" si="190"/>
        <v>0.97342512399140291</v>
      </c>
      <c r="BV760">
        <f t="shared" si="184"/>
        <v>5</v>
      </c>
      <c r="BW760" t="str">
        <f t="shared" si="198"/>
        <v/>
      </c>
      <c r="BX760" t="str">
        <f t="shared" si="185"/>
        <v/>
      </c>
      <c r="BY760" t="str">
        <f t="shared" si="191"/>
        <v/>
      </c>
      <c r="BZ760">
        <v>-1.5494393476044821</v>
      </c>
      <c r="CA760" t="s">
        <v>4485</v>
      </c>
      <c r="CB760" s="200" t="s">
        <v>4485</v>
      </c>
      <c r="CC760" s="212">
        <v>45002</v>
      </c>
      <c r="CD760" s="49">
        <v>45014</v>
      </c>
      <c r="CE760" s="50">
        <v>1818.25</v>
      </c>
      <c r="CG760" s="81" cm="1">
        <f t="array" ref="CG760">INDEX($AW$466:$AW$918, ROWS($AW$466:$AW$918) - ROW() + ROW($AW$466))</f>
        <v>45219</v>
      </c>
      <c r="CH760" s="3" cm="1">
        <f t="array" ref="CH760">INDEX($AX$466:$AX$918, ROWS($AX$466:$AX$918) - ROW() + ROW($AX$466))</f>
        <v>45225</v>
      </c>
      <c r="CI760" s="78" cm="1">
        <f t="array" ref="CI760">INDEX($CE$466:$CE$918, ROWS($CE$466:$CE$918) - ROW() + ROW($CE$466))</f>
        <v>2161.1</v>
      </c>
      <c r="CK760">
        <f t="shared" si="197"/>
        <v>-2.2856238554925139</v>
      </c>
      <c r="CL760">
        <f t="shared" si="186"/>
        <v>5</v>
      </c>
      <c r="CM760" t="str">
        <f t="shared" si="199"/>
        <v/>
      </c>
      <c r="CN760" t="str">
        <f t="shared" si="187"/>
        <v/>
      </c>
      <c r="CO760" t="str">
        <f t="shared" si="192"/>
        <v/>
      </c>
      <c r="CP760">
        <v>-2.262228260869557</v>
      </c>
      <c r="CQ760" t="s">
        <v>4485</v>
      </c>
      <c r="CR760" s="200" t="s">
        <v>4485</v>
      </c>
      <c r="CS760" s="212">
        <v>45001</v>
      </c>
      <c r="CT760" s="49">
        <v>45014</v>
      </c>
      <c r="CU760" s="53">
        <v>362</v>
      </c>
      <c r="CW760" s="81" cm="1">
        <f t="array" ref="CW760">INDEX($AW$466:$AW$918, ROWS($AW$466:$AW$918) - ROW() + ROW($AW$466))</f>
        <v>45219</v>
      </c>
      <c r="CX760" s="3" cm="1">
        <f t="array" ref="CX760">INDEX($AX$466:$AX$918, ROWS($AX$466:$AX$918) - ROW() + ROW($AX$466))</f>
        <v>45225</v>
      </c>
      <c r="CY760" s="78" cm="1">
        <f t="array" ref="CY760">INDEX($CU$466:$CU$918, ROWS($CU$466:$CU$918) - ROW() + ROW($CU$466))</f>
        <v>553.65</v>
      </c>
      <c r="DA760">
        <f t="shared" si="193"/>
        <v>-1.4419225634178947</v>
      </c>
      <c r="DB760">
        <f t="shared" si="188"/>
        <v>5</v>
      </c>
      <c r="DC760" t="str">
        <f t="shared" si="200"/>
        <v/>
      </c>
      <c r="DD760" t="str">
        <f t="shared" si="202"/>
        <v/>
      </c>
      <c r="DE760" t="str">
        <f t="shared" si="203"/>
        <v/>
      </c>
      <c r="DF760">
        <v>-1.4104624174254556</v>
      </c>
      <c r="DG760" t="s">
        <v>4485</v>
      </c>
      <c r="DH760" s="200" t="s">
        <v>4485</v>
      </c>
      <c r="DI760" s="212">
        <v>45001</v>
      </c>
      <c r="DJ760" s="49">
        <v>45014</v>
      </c>
      <c r="DK760" s="53">
        <v>351.4</v>
      </c>
      <c r="DM760" s="81" cm="1">
        <f t="array" ref="DM760">INDEX($AW$466:$AW$918, ROWS($AW$466:$AW$918) - ROW() + ROW($AW$466))</f>
        <v>45219</v>
      </c>
      <c r="DN760" s="3" cm="1">
        <f t="array" ref="DN760">INDEX($AX$466:$AX$918, ROWS($AX$466:$AX$918) - ROW() + ROW($AX$466))</f>
        <v>45225</v>
      </c>
      <c r="DO760" s="78" cm="1">
        <f t="array" ref="DO760">INDEX($DK$466:$DK$918, ROWS($DK$466:$DK$918) - ROW() + ROW($DK$466))</f>
        <v>345.85</v>
      </c>
      <c r="DQ760">
        <f t="shared" si="194"/>
        <v>-2.2332155477031734</v>
      </c>
      <c r="DR760">
        <f t="shared" si="189"/>
        <v>5</v>
      </c>
      <c r="DS760" t="str">
        <f t="shared" si="201"/>
        <v/>
      </c>
      <c r="DT760" t="str">
        <f t="shared" si="195"/>
        <v/>
      </c>
      <c r="DU760" t="str">
        <f t="shared" si="196"/>
        <v/>
      </c>
      <c r="DV760">
        <v>-0.47824745448935863</v>
      </c>
      <c r="DW760" t="s">
        <v>4485</v>
      </c>
      <c r="DX760" s="200" t="s">
        <v>4485</v>
      </c>
    </row>
    <row r="761" spans="1:128" ht="15.75" thickBot="1" x14ac:dyDescent="0.3">
      <c r="A761" s="42">
        <v>45000</v>
      </c>
      <c r="B761" s="35">
        <v>45014</v>
      </c>
      <c r="C761" s="36">
        <v>133.15</v>
      </c>
      <c r="E761" s="81" cm="1">
        <f t="array" ref="E761">INDEX($A$466:$A$918, ROWS($A$466:$A$918) - ROW() + ROW($A$466))</f>
        <v>45222</v>
      </c>
      <c r="F761" s="44" cm="1">
        <f t="array" ref="F761">INDEX($B$466:$B$918, ROWS($B$466:$B$918) - ROW() + ROW($B$466))</f>
        <v>45225</v>
      </c>
      <c r="G761" s="45" cm="1">
        <f t="array" ref="G761">INDEX($C$466:$C$918, ROWS($C$466:$C$918) - ROW() + ROW($C$466))</f>
        <v>130.19999999999999</v>
      </c>
      <c r="I761">
        <f t="shared" si="172"/>
        <v>-4.6852122986822886</v>
      </c>
      <c r="J761">
        <f t="shared" si="164"/>
        <v>1</v>
      </c>
      <c r="K761" t="str">
        <f t="shared" si="204"/>
        <v/>
      </c>
      <c r="L761" t="str">
        <f t="shared" si="173"/>
        <v/>
      </c>
      <c r="M761" t="str">
        <f t="shared" si="174"/>
        <v/>
      </c>
      <c r="N761">
        <v>-4.4338585562476975</v>
      </c>
      <c r="O761" t="s">
        <v>4485</v>
      </c>
      <c r="P761" s="200" t="s">
        <v>4485</v>
      </c>
      <c r="Q761" s="35">
        <v>45000</v>
      </c>
      <c r="R761" s="35">
        <v>45014</v>
      </c>
      <c r="S761" s="37">
        <v>37517.550000000003</v>
      </c>
      <c r="U761" s="81" cm="1">
        <f t="array" ref="U761">INDEX($Q$466:$Q$918, ROWS($Q$466:$Q$918) - ROW() + ROW($Q$466))</f>
        <v>45222</v>
      </c>
      <c r="V761" s="3" cm="1">
        <f t="array" ref="V761">INDEX($R$466:$R$918, ROWS($R$466:$R$918) - ROW() + ROW($R$466))</f>
        <v>45225</v>
      </c>
      <c r="W761" s="78" cm="1">
        <f t="array" ref="W761">INDEX($S$466:$S$918, ROWS($S$466:$S$918) - ROW() + ROW($S$466))</f>
        <v>37367.85</v>
      </c>
      <c r="Y761">
        <f t="shared" si="175"/>
        <v>-0.62680252263417779</v>
      </c>
      <c r="Z761">
        <f t="shared" si="166"/>
        <v>1</v>
      </c>
      <c r="AA761" t="str">
        <f t="shared" si="205"/>
        <v/>
      </c>
      <c r="AB761" t="str">
        <f t="shared" si="176"/>
        <v/>
      </c>
      <c r="AC761" t="str">
        <f t="shared" si="177"/>
        <v/>
      </c>
      <c r="AD761">
        <v>-0.61080414582318143</v>
      </c>
      <c r="AE761" t="s">
        <v>4485</v>
      </c>
      <c r="AF761" s="200" t="s">
        <v>4485</v>
      </c>
      <c r="AG761" s="35">
        <v>45000</v>
      </c>
      <c r="AH761" s="35">
        <v>45014</v>
      </c>
      <c r="AI761" s="36">
        <v>178.6</v>
      </c>
      <c r="AK761" s="81" cm="1">
        <f t="array" ref="AK761">INDEX($AG$466:$AG$918, ROWS($AG$466:$AG$918) - ROW() + ROW($AG$466))</f>
        <v>45222</v>
      </c>
      <c r="AL761" s="3" cm="1">
        <f t="array" ref="AL761">INDEX($AH$466:$AH$918, ROWS($AH$466:$AH$918) - ROW() + ROW($AH$466))</f>
        <v>45225</v>
      </c>
      <c r="AM761" s="78" cm="1">
        <f t="array" ref="AM761">INDEX($AI$466:$AI$918, ROWS($AI$466:$AI$918) - ROW() + ROW($AI$466))</f>
        <v>235.6</v>
      </c>
      <c r="AO761">
        <f t="shared" si="178"/>
        <v>-2.0170513620295258</v>
      </c>
      <c r="AP761">
        <f t="shared" si="168"/>
        <v>1</v>
      </c>
      <c r="AQ761" t="str">
        <f t="shared" si="206"/>
        <v/>
      </c>
      <c r="AR761" t="str">
        <f t="shared" si="179"/>
        <v/>
      </c>
      <c r="AS761" t="str">
        <f t="shared" si="180"/>
        <v/>
      </c>
      <c r="AT761">
        <v>-4.4491525423728886</v>
      </c>
      <c r="AU761" t="s">
        <v>4485</v>
      </c>
      <c r="AV761" s="200" t="s">
        <v>4485</v>
      </c>
      <c r="AW761" s="35">
        <v>45000</v>
      </c>
      <c r="AX761" s="35">
        <v>45014</v>
      </c>
      <c r="AY761" s="36">
        <v>92.25</v>
      </c>
      <c r="BA761" s="81" cm="1">
        <f t="array" ref="BA761">INDEX($AW$466:$AW$918, ROWS($AW$466:$AW$918) - ROW() + ROW($AW$466))</f>
        <v>45222</v>
      </c>
      <c r="BB761" s="3" cm="1">
        <f t="array" ref="BB761">INDEX($AX$466:$AX$918, ROWS($AX$466:$AX$918) - ROW() + ROW($AX$466))</f>
        <v>45225</v>
      </c>
      <c r="BC761" s="78" cm="1">
        <f t="array" ref="BC761">INDEX($AY$466:$AY$918, ROWS($AY$466:$AY$918) - ROW() + ROW($AY$466))</f>
        <v>132.55000000000001</v>
      </c>
      <c r="BE761">
        <f t="shared" si="181"/>
        <v>-1.192694744688777</v>
      </c>
      <c r="BF761">
        <f t="shared" si="170"/>
        <v>1</v>
      </c>
      <c r="BG761" t="str">
        <f t="shared" si="207"/>
        <v/>
      </c>
      <c r="BH761" t="str">
        <f t="shared" si="182"/>
        <v/>
      </c>
      <c r="BI761" t="str">
        <f t="shared" si="183"/>
        <v/>
      </c>
      <c r="BJ761">
        <v>-4.0349581486952264</v>
      </c>
      <c r="BK761" t="s">
        <v>4485</v>
      </c>
      <c r="BL761" s="200" t="s">
        <v>4485</v>
      </c>
      <c r="BM761" s="212">
        <v>45000</v>
      </c>
      <c r="BN761" s="49">
        <v>45014</v>
      </c>
      <c r="BO761" s="50">
        <v>1068.8499999999999</v>
      </c>
      <c r="BQ761" s="81" cm="1">
        <f t="array" ref="BQ761">INDEX($AW$466:$AW$918, ROWS($AW$466:$AW$918) - ROW() + ROW($AW$466))</f>
        <v>45222</v>
      </c>
      <c r="BR761" s="3" cm="1">
        <f t="array" ref="BR761">INDEX($AX$466:$AX$918, ROWS($AX$466:$AX$918) - ROW() + ROW($AX$466))</f>
        <v>45225</v>
      </c>
      <c r="BS761" s="78" cm="1">
        <f t="array" ref="BS761">INDEX($BO$466:$BO$918, ROWS($BO$466:$BO$918) - ROW() + ROW($BO$466))</f>
        <v>1340.15</v>
      </c>
      <c r="BU761">
        <f t="shared" si="190"/>
        <v>-1.7521351856603398</v>
      </c>
      <c r="BV761">
        <f t="shared" si="184"/>
        <v>1</v>
      </c>
      <c r="BW761" t="str">
        <f t="shared" si="198"/>
        <v/>
      </c>
      <c r="BX761" t="str">
        <f t="shared" si="185"/>
        <v/>
      </c>
      <c r="BY761" t="str">
        <f t="shared" si="191"/>
        <v/>
      </c>
      <c r="BZ761">
        <v>-3.3064126458203966</v>
      </c>
      <c r="CA761" t="s">
        <v>4485</v>
      </c>
      <c r="CB761" s="200" t="s">
        <v>4485</v>
      </c>
      <c r="CC761" s="212">
        <v>45001</v>
      </c>
      <c r="CD761" s="49">
        <v>45014</v>
      </c>
      <c r="CE761" s="50">
        <v>1792.2</v>
      </c>
      <c r="CG761" s="81" cm="1">
        <f t="array" ref="CG761">INDEX($AW$466:$AW$918, ROWS($AW$466:$AW$918) - ROW() + ROW($AW$466))</f>
        <v>45222</v>
      </c>
      <c r="CH761" s="3" cm="1">
        <f t="array" ref="CH761">INDEX($AX$466:$AX$918, ROWS($AX$466:$AX$918) - ROW() + ROW($AX$466))</f>
        <v>45225</v>
      </c>
      <c r="CI761" s="78" cm="1">
        <f t="array" ref="CI761">INDEX($CE$466:$CE$918, ROWS($CE$466:$CE$918) - ROW() + ROW($CE$466))</f>
        <v>2080.35</v>
      </c>
      <c r="CK761">
        <f t="shared" si="197"/>
        <v>-3.7365230669566429</v>
      </c>
      <c r="CL761">
        <f t="shared" si="186"/>
        <v>1</v>
      </c>
      <c r="CM761" t="str">
        <f t="shared" si="199"/>
        <v/>
      </c>
      <c r="CN761" t="str">
        <f t="shared" si="187"/>
        <v/>
      </c>
      <c r="CO761" t="str">
        <f t="shared" si="192"/>
        <v/>
      </c>
      <c r="CP761">
        <v>-3.8275294826348025</v>
      </c>
      <c r="CQ761" t="s">
        <v>4485</v>
      </c>
      <c r="CR761" s="200" t="s">
        <v>4485</v>
      </c>
      <c r="CS761" s="212">
        <v>45000</v>
      </c>
      <c r="CT761" s="49">
        <v>45014</v>
      </c>
      <c r="CU761" s="53">
        <v>346.25</v>
      </c>
      <c r="CW761" s="81" cm="1">
        <f t="array" ref="CW761">INDEX($AW$466:$AW$918, ROWS($AW$466:$AW$918) - ROW() + ROW($AW$466))</f>
        <v>45222</v>
      </c>
      <c r="CX761" s="3" cm="1">
        <f t="array" ref="CX761">INDEX($AX$466:$AX$918, ROWS($AX$466:$AX$918) - ROW() + ROW($AX$466))</f>
        <v>45225</v>
      </c>
      <c r="CY761" s="78" cm="1">
        <f t="array" ref="CY761">INDEX($CU$466:$CU$918, ROWS($CU$466:$CU$918) - ROW() + ROW($CU$466))</f>
        <v>532.85</v>
      </c>
      <c r="DA761">
        <f t="shared" si="193"/>
        <v>-3.756886119389498</v>
      </c>
      <c r="DB761">
        <f t="shared" si="188"/>
        <v>1</v>
      </c>
      <c r="DC761" t="str">
        <f t="shared" si="200"/>
        <v/>
      </c>
      <c r="DD761" t="str">
        <f t="shared" si="202"/>
        <v/>
      </c>
      <c r="DE761" t="str">
        <f t="shared" si="203"/>
        <v/>
      </c>
      <c r="DF761">
        <v>-3.4860557768924298</v>
      </c>
      <c r="DG761" t="s">
        <v>4485</v>
      </c>
      <c r="DH761" s="200" t="s">
        <v>4485</v>
      </c>
      <c r="DI761" s="212">
        <v>45000</v>
      </c>
      <c r="DJ761" s="49">
        <v>45014</v>
      </c>
      <c r="DK761" s="53">
        <v>331.6</v>
      </c>
      <c r="DM761" s="81" cm="1">
        <f t="array" ref="DM761">INDEX($AW$466:$AW$918, ROWS($AW$466:$AW$918) - ROW() + ROW($AW$466))</f>
        <v>45222</v>
      </c>
      <c r="DN761" s="3" cm="1">
        <f t="array" ref="DN761">INDEX($AX$466:$AX$918, ROWS($AX$466:$AX$918) - ROW() + ROW($AX$466))</f>
        <v>45225</v>
      </c>
      <c r="DO761" s="78" cm="1">
        <f t="array" ref="DO761">INDEX($DK$466:$DK$918, ROWS($DK$466:$DK$918) - ROW() + ROW($DK$466))</f>
        <v>342.2</v>
      </c>
      <c r="DQ761">
        <f t="shared" si="194"/>
        <v>-1.0553708255023952</v>
      </c>
      <c r="DR761">
        <f t="shared" si="189"/>
        <v>1</v>
      </c>
      <c r="DS761" t="str">
        <f t="shared" si="201"/>
        <v/>
      </c>
      <c r="DT761" t="str">
        <f t="shared" si="195"/>
        <v/>
      </c>
      <c r="DU761" t="str">
        <f t="shared" si="196"/>
        <v/>
      </c>
      <c r="DV761">
        <v>-4.6969462098899495</v>
      </c>
      <c r="DW761" t="s">
        <v>4485</v>
      </c>
      <c r="DX761" s="200" t="s">
        <v>4485</v>
      </c>
    </row>
    <row r="762" spans="1:128" ht="15.75" thickBot="1" x14ac:dyDescent="0.3">
      <c r="A762" s="42">
        <v>44999</v>
      </c>
      <c r="B762" s="35">
        <v>45014</v>
      </c>
      <c r="C762" s="36">
        <v>135.05000000000001</v>
      </c>
      <c r="E762" s="81" cm="1">
        <f t="array" ref="E762">INDEX($A$466:$A$918, ROWS($A$466:$A$918) - ROW() + ROW($A$466))</f>
        <v>45224</v>
      </c>
      <c r="F762" s="44" cm="1">
        <f t="array" ref="F762">INDEX($B$466:$B$918, ROWS($B$466:$B$918) - ROW() + ROW($B$466))</f>
        <v>45225</v>
      </c>
      <c r="G762" s="45" cm="1">
        <f t="array" ref="G762">INDEX($C$466:$C$918, ROWS($C$466:$C$918) - ROW() + ROW($C$466))</f>
        <v>131.5</v>
      </c>
      <c r="I762">
        <f t="shared" si="172"/>
        <v>0.99846390168971699</v>
      </c>
      <c r="J762">
        <f t="shared" si="164"/>
        <v>3</v>
      </c>
      <c r="K762" t="str">
        <f t="shared" si="204"/>
        <v/>
      </c>
      <c r="L762" t="str">
        <f t="shared" si="173"/>
        <v/>
      </c>
      <c r="M762" t="str">
        <f t="shared" si="174"/>
        <v/>
      </c>
      <c r="N762">
        <v>0.65184049079754169</v>
      </c>
      <c r="O762" t="s">
        <v>4485</v>
      </c>
      <c r="P762" s="200" t="s">
        <v>4485</v>
      </c>
      <c r="Q762" s="35">
        <v>44999</v>
      </c>
      <c r="R762" s="35">
        <v>45014</v>
      </c>
      <c r="S762" s="37">
        <v>36419.1</v>
      </c>
      <c r="U762" s="81" cm="1">
        <f t="array" ref="U762">INDEX($Q$466:$Q$918, ROWS($Q$466:$Q$918) - ROW() + ROW($Q$466))</f>
        <v>45224</v>
      </c>
      <c r="V762" s="3" cm="1">
        <f t="array" ref="V762">INDEX($R$466:$R$918, ROWS($R$466:$R$918) - ROW() + ROW($R$466))</f>
        <v>45225</v>
      </c>
      <c r="W762" s="78" cm="1">
        <f t="array" ref="W762">INDEX($S$466:$S$918, ROWS($S$466:$S$918) - ROW() + ROW($S$466))</f>
        <v>36986.75</v>
      </c>
      <c r="Y762">
        <f t="shared" si="175"/>
        <v>-1.0198606556170573</v>
      </c>
      <c r="Z762">
        <f t="shared" si="166"/>
        <v>3</v>
      </c>
      <c r="AA762" t="str">
        <f t="shared" si="205"/>
        <v/>
      </c>
      <c r="AB762" t="str">
        <f t="shared" si="176"/>
        <v/>
      </c>
      <c r="AC762" t="str">
        <f t="shared" si="177"/>
        <v/>
      </c>
      <c r="AD762">
        <v>-1.0398875046572746</v>
      </c>
      <c r="AE762" t="s">
        <v>4485</v>
      </c>
      <c r="AF762" s="200" t="s">
        <v>4485</v>
      </c>
      <c r="AG762" s="35">
        <v>44999</v>
      </c>
      <c r="AH762" s="35">
        <v>45014</v>
      </c>
      <c r="AI762" s="36">
        <v>178.75</v>
      </c>
      <c r="AK762" s="81" cm="1">
        <f t="array" ref="AK762">INDEX($AG$466:$AG$918, ROWS($AG$466:$AG$918) - ROW() + ROW($AG$466))</f>
        <v>45224</v>
      </c>
      <c r="AL762" s="3" cm="1">
        <f t="array" ref="AL762">INDEX($AH$466:$AH$918, ROWS($AH$466:$AH$918) - ROW() + ROW($AH$466))</f>
        <v>45225</v>
      </c>
      <c r="AM762" s="78" cm="1">
        <f t="array" ref="AM762">INDEX($AI$466:$AI$918, ROWS($AI$466:$AI$918) - ROW() + ROW($AI$466))</f>
        <v>231.9</v>
      </c>
      <c r="AO762">
        <f t="shared" si="178"/>
        <v>-1.5704584040746978</v>
      </c>
      <c r="AP762">
        <f t="shared" si="168"/>
        <v>3</v>
      </c>
      <c r="AQ762" t="str">
        <f t="shared" si="206"/>
        <v/>
      </c>
      <c r="AR762" t="str">
        <f t="shared" si="179"/>
        <v/>
      </c>
      <c r="AS762" t="str">
        <f t="shared" si="180"/>
        <v/>
      </c>
      <c r="AT762">
        <v>-2.4390243902438971</v>
      </c>
      <c r="AU762" t="s">
        <v>4485</v>
      </c>
      <c r="AV762" s="200" t="s">
        <v>4485</v>
      </c>
      <c r="AW762" s="35">
        <v>44999</v>
      </c>
      <c r="AX762" s="35">
        <v>45014</v>
      </c>
      <c r="AY762" s="36">
        <v>92.9</v>
      </c>
      <c r="BA762" s="81" cm="1">
        <f t="array" ref="BA762">INDEX($AW$466:$AW$918, ROWS($AW$466:$AW$918) - ROW() + ROW($AW$466))</f>
        <v>45224</v>
      </c>
      <c r="BB762" s="3" cm="1">
        <f t="array" ref="BB762">INDEX($AX$466:$AX$918, ROWS($AX$466:$AX$918) - ROW() + ROW($AX$466))</f>
        <v>45225</v>
      </c>
      <c r="BC762" s="78" cm="1">
        <f t="array" ref="BC762">INDEX($AY$466:$AY$918, ROWS($AY$466:$AY$918) - ROW() + ROW($AY$466))</f>
        <v>131.30000000000001</v>
      </c>
      <c r="BE762">
        <f t="shared" si="181"/>
        <v>-0.94304036212749898</v>
      </c>
      <c r="BF762">
        <f t="shared" si="170"/>
        <v>3</v>
      </c>
      <c r="BG762" t="str">
        <f t="shared" si="207"/>
        <v/>
      </c>
      <c r="BH762" t="str">
        <f t="shared" si="182"/>
        <v/>
      </c>
      <c r="BI762" t="str">
        <f t="shared" si="183"/>
        <v/>
      </c>
      <c r="BJ762">
        <v>-6.3005053744131736</v>
      </c>
      <c r="BK762" t="s">
        <v>4485</v>
      </c>
      <c r="BL762" s="200" t="s">
        <v>4485</v>
      </c>
      <c r="BM762" s="212">
        <v>44999</v>
      </c>
      <c r="BN762" s="49">
        <v>45014</v>
      </c>
      <c r="BO762" s="50">
        <v>1080</v>
      </c>
      <c r="BQ762" s="81" cm="1">
        <f t="array" ref="BQ762">INDEX($AW$466:$AW$918, ROWS($AW$466:$AW$918) - ROW() + ROW($AW$466))</f>
        <v>45224</v>
      </c>
      <c r="BR762" s="3" cm="1">
        <f t="array" ref="BR762">INDEX($AX$466:$AX$918, ROWS($AX$466:$AX$918) - ROW() + ROW($AX$466))</f>
        <v>45225</v>
      </c>
      <c r="BS762" s="78" cm="1">
        <f t="array" ref="BS762">INDEX($BO$466:$BO$918, ROWS($BO$466:$BO$918) - ROW() + ROW($BO$466))</f>
        <v>1314.8</v>
      </c>
      <c r="BU762">
        <f t="shared" si="190"/>
        <v>-1.8915793008245445</v>
      </c>
      <c r="BV762">
        <f t="shared" si="184"/>
        <v>3</v>
      </c>
      <c r="BW762" t="str">
        <f t="shared" si="198"/>
        <v/>
      </c>
      <c r="BX762" t="str">
        <f t="shared" si="185"/>
        <v/>
      </c>
      <c r="BY762" t="str">
        <f t="shared" si="191"/>
        <v/>
      </c>
      <c r="BZ762">
        <v>-0.64249000571102222</v>
      </c>
      <c r="CA762" t="s">
        <v>4485</v>
      </c>
      <c r="CB762" s="200" t="s">
        <v>4485</v>
      </c>
      <c r="CC762" s="212">
        <v>45000</v>
      </c>
      <c r="CD762" s="49">
        <v>45014</v>
      </c>
      <c r="CE762" s="50">
        <v>1789.25</v>
      </c>
      <c r="CG762" s="81" cm="1">
        <f t="array" ref="CG762">INDEX($AW$466:$AW$918, ROWS($AW$466:$AW$918) - ROW() + ROW($AW$466))</f>
        <v>45224</v>
      </c>
      <c r="CH762" s="3" cm="1">
        <f t="array" ref="CH762">INDEX($AX$466:$AX$918, ROWS($AX$466:$AX$918) - ROW() + ROW($AX$466))</f>
        <v>45225</v>
      </c>
      <c r="CI762" s="78" cm="1">
        <f t="array" ref="CI762">INDEX($CE$466:$CE$918, ROWS($CE$466:$CE$918) - ROW() + ROW($CE$466))</f>
        <v>2061.0500000000002</v>
      </c>
      <c r="CK762">
        <f t="shared" si="197"/>
        <v>-0.92772850722232936</v>
      </c>
      <c r="CL762">
        <f t="shared" si="186"/>
        <v>3</v>
      </c>
      <c r="CM762" t="str">
        <f t="shared" si="199"/>
        <v/>
      </c>
      <c r="CN762" t="str">
        <f t="shared" si="187"/>
        <v/>
      </c>
      <c r="CO762" t="str">
        <f t="shared" si="192"/>
        <v/>
      </c>
      <c r="CP762">
        <v>-0.87691825869087758</v>
      </c>
      <c r="CQ762" t="s">
        <v>4485</v>
      </c>
      <c r="CR762" s="200" t="s">
        <v>4485</v>
      </c>
      <c r="CS762" s="212">
        <v>44999</v>
      </c>
      <c r="CT762" s="49">
        <v>45014</v>
      </c>
      <c r="CU762" s="53">
        <v>348.35</v>
      </c>
      <c r="CW762" s="81" cm="1">
        <f t="array" ref="CW762">INDEX($AW$466:$AW$918, ROWS($AW$466:$AW$918) - ROW() + ROW($AW$466))</f>
        <v>45224</v>
      </c>
      <c r="CX762" s="3" cm="1">
        <f t="array" ref="CX762">INDEX($AX$466:$AX$918, ROWS($AX$466:$AX$918) - ROW() + ROW($AX$466))</f>
        <v>45225</v>
      </c>
      <c r="CY762" s="78" cm="1">
        <f t="array" ref="CY762">INDEX($CU$466:$CU$918, ROWS($CU$466:$CU$918) - ROW() + ROW($CU$466))</f>
        <v>530.79999999999995</v>
      </c>
      <c r="DA762">
        <f t="shared" si="193"/>
        <v>-0.38472365581309337</v>
      </c>
      <c r="DB762">
        <f t="shared" si="188"/>
        <v>3</v>
      </c>
      <c r="DC762" t="str">
        <f t="shared" si="200"/>
        <v/>
      </c>
      <c r="DD762" t="str">
        <f t="shared" si="202"/>
        <v/>
      </c>
      <c r="DE762" t="str">
        <f t="shared" si="203"/>
        <v/>
      </c>
      <c r="DF762">
        <v>-0.52537761516090964</v>
      </c>
      <c r="DG762" t="s">
        <v>4485</v>
      </c>
      <c r="DH762" s="200" t="s">
        <v>4485</v>
      </c>
      <c r="DI762" s="212">
        <v>44999</v>
      </c>
      <c r="DJ762" s="49">
        <v>45014</v>
      </c>
      <c r="DK762" s="53">
        <v>327.8</v>
      </c>
      <c r="DM762" s="81" cm="1">
        <f t="array" ref="DM762">INDEX($AW$466:$AW$918, ROWS($AW$466:$AW$918) - ROW() + ROW($AW$466))</f>
        <v>45224</v>
      </c>
      <c r="DN762" s="3" cm="1">
        <f t="array" ref="DN762">INDEX($AX$466:$AX$918, ROWS($AX$466:$AX$918) - ROW() + ROW($AX$466))</f>
        <v>45225</v>
      </c>
      <c r="DO762" s="78" cm="1">
        <f t="array" ref="DO762">INDEX($DK$466:$DK$918, ROWS($DK$466:$DK$918) - ROW() + ROW($DK$466))</f>
        <v>339.75</v>
      </c>
      <c r="DQ762">
        <f t="shared" si="194"/>
        <v>-0.71595558153126493</v>
      </c>
      <c r="DR762">
        <f t="shared" si="189"/>
        <v>3</v>
      </c>
      <c r="DS762" t="str">
        <f t="shared" si="201"/>
        <v/>
      </c>
      <c r="DT762" t="str">
        <f t="shared" si="195"/>
        <v/>
      </c>
      <c r="DU762" t="str">
        <f t="shared" si="196"/>
        <v/>
      </c>
      <c r="DV762">
        <v>-1.9355888093688969</v>
      </c>
      <c r="DW762" t="s">
        <v>4485</v>
      </c>
      <c r="DX762" s="200" t="s">
        <v>4485</v>
      </c>
    </row>
    <row r="763" spans="1:128" ht="15.75" thickBot="1" x14ac:dyDescent="0.3">
      <c r="A763" s="42">
        <v>44998</v>
      </c>
      <c r="B763" s="35">
        <v>45014</v>
      </c>
      <c r="C763" s="36">
        <v>134.6</v>
      </c>
      <c r="E763" s="81" cm="1">
        <f t="array" ref="E763">INDEX($A$466:$A$918, ROWS($A$466:$A$918) - ROW() + ROW($A$466))</f>
        <v>45225</v>
      </c>
      <c r="F763" s="44" cm="1">
        <f t="array" ref="F763">INDEX($B$466:$B$918, ROWS($B$466:$B$918) - ROW() + ROW($B$466))</f>
        <v>45225</v>
      </c>
      <c r="G763" s="45" cm="1">
        <f t="array" ref="G763">INDEX($C$466:$C$918, ROWS($C$466:$C$918) - ROW() + ROW($C$466))</f>
        <v>129.30000000000001</v>
      </c>
      <c r="I763">
        <f t="shared" si="172"/>
        <v>-1.67300380228136</v>
      </c>
      <c r="J763">
        <f t="shared" si="164"/>
        <v>4</v>
      </c>
      <c r="K763">
        <f t="shared" si="204"/>
        <v>-7.6428571428571344</v>
      </c>
      <c r="L763" t="str">
        <f t="shared" si="173"/>
        <v/>
      </c>
      <c r="M763" t="str">
        <f t="shared" si="174"/>
        <v/>
      </c>
      <c r="N763">
        <v>-1.4095238095238052</v>
      </c>
      <c r="O763">
        <v>-7.2401433691756241</v>
      </c>
      <c r="P763" s="200" t="s">
        <v>4485</v>
      </c>
      <c r="Q763" s="35">
        <v>44998</v>
      </c>
      <c r="R763" s="35">
        <v>45014</v>
      </c>
      <c r="S763" s="37">
        <v>36382.400000000001</v>
      </c>
      <c r="U763" s="81" cm="1">
        <f t="array" ref="U763">INDEX($Q$466:$Q$918, ROWS($Q$466:$Q$918) - ROW() + ROW($Q$466))</f>
        <v>45225</v>
      </c>
      <c r="V763" s="3" cm="1">
        <f t="array" ref="V763">INDEX($R$466:$R$918, ROWS($R$466:$R$918) - ROW() + ROW($R$466))</f>
        <v>45225</v>
      </c>
      <c r="W763" s="78" cm="1">
        <f t="array" ref="W763">INDEX($S$466:$S$918, ROWS($S$466:$S$918) - ROW() + ROW($S$466))</f>
        <v>37009.1</v>
      </c>
      <c r="Y763">
        <f t="shared" si="175"/>
        <v>6.042704482010057E-2</v>
      </c>
      <c r="Z763">
        <f t="shared" si="166"/>
        <v>4</v>
      </c>
      <c r="AA763">
        <f t="shared" si="205"/>
        <v>-4.3955603948784194</v>
      </c>
      <c r="AB763" t="str">
        <f t="shared" si="176"/>
        <v/>
      </c>
      <c r="AC763" t="str">
        <f t="shared" si="177"/>
        <v/>
      </c>
      <c r="AD763">
        <v>5.5192404229720139E-2</v>
      </c>
      <c r="AE763">
        <v>-3.9962864989376046</v>
      </c>
      <c r="AF763" s="200" t="s">
        <v>4485</v>
      </c>
      <c r="AG763" s="35">
        <v>44998</v>
      </c>
      <c r="AH763" s="35">
        <v>45014</v>
      </c>
      <c r="AI763" s="36">
        <v>180</v>
      </c>
      <c r="AK763" s="81" cm="1">
        <f t="array" ref="AK763">INDEX($AG$466:$AG$918, ROWS($AG$466:$AG$918) - ROW() + ROW($AG$466))</f>
        <v>45225</v>
      </c>
      <c r="AL763" s="3" cm="1">
        <f t="array" ref="AL763">INDEX($AH$466:$AH$918, ROWS($AH$466:$AH$918) - ROW() + ROW($AH$466))</f>
        <v>45225</v>
      </c>
      <c r="AM763" s="78" cm="1">
        <f t="array" ref="AM763">INDEX($AI$466:$AI$918, ROWS($AI$466:$AI$918) - ROW() + ROW($AI$466))</f>
        <v>231.45</v>
      </c>
      <c r="AO763">
        <f t="shared" si="178"/>
        <v>-0.19404915912031784</v>
      </c>
      <c r="AP763">
        <f t="shared" si="168"/>
        <v>4</v>
      </c>
      <c r="AQ763">
        <f t="shared" si="206"/>
        <v>-4.6353522867737951</v>
      </c>
      <c r="AR763" t="str">
        <f t="shared" si="179"/>
        <v/>
      </c>
      <c r="AS763" t="str">
        <f t="shared" si="180"/>
        <v/>
      </c>
      <c r="AT763">
        <v>5.808080808080808</v>
      </c>
      <c r="AU763">
        <v>-3.8549793483249224</v>
      </c>
      <c r="AV763" s="200" t="s">
        <v>4485</v>
      </c>
      <c r="AW763" s="35">
        <v>44998</v>
      </c>
      <c r="AX763" s="35">
        <v>45014</v>
      </c>
      <c r="AY763" s="36">
        <v>92.25</v>
      </c>
      <c r="BA763" s="81" cm="1">
        <f t="array" ref="BA763">INDEX($AW$466:$AW$918, ROWS($AW$466:$AW$918) - ROW() + ROW($AW$466))</f>
        <v>45225</v>
      </c>
      <c r="BB763" s="3" cm="1">
        <f t="array" ref="BB763">INDEX($AX$466:$AX$918, ROWS($AX$466:$AX$918) - ROW() + ROW($AX$466))</f>
        <v>45225</v>
      </c>
      <c r="BC763" s="78" cm="1">
        <f t="array" ref="BC763">INDEX($AY$466:$AY$918, ROWS($AY$466:$AY$918) - ROW() + ROW($AY$466))</f>
        <v>129.05000000000001</v>
      </c>
      <c r="BE763">
        <f t="shared" si="181"/>
        <v>-1.7136329017517136</v>
      </c>
      <c r="BF763">
        <f t="shared" si="170"/>
        <v>4</v>
      </c>
      <c r="BG763">
        <f t="shared" si="207"/>
        <v>-5.905942398833389</v>
      </c>
      <c r="BH763" t="str">
        <f t="shared" si="182"/>
        <v/>
      </c>
      <c r="BI763" t="str">
        <f t="shared" si="183"/>
        <v/>
      </c>
      <c r="BJ763">
        <v>0.48733744010951896</v>
      </c>
      <c r="BK763">
        <v>-11.794958063973473</v>
      </c>
      <c r="BL763" s="200" t="s">
        <v>4485</v>
      </c>
      <c r="BM763" s="212">
        <v>44998</v>
      </c>
      <c r="BN763" s="49">
        <v>45014</v>
      </c>
      <c r="BO763" s="50">
        <v>1073.8</v>
      </c>
      <c r="BQ763" s="81" cm="1">
        <f t="array" ref="BQ763">INDEX($AW$466:$AW$918, ROWS($AW$466:$AW$918) - ROW() + ROW($AW$466))</f>
        <v>45225</v>
      </c>
      <c r="BR763" s="3" cm="1">
        <f t="array" ref="BR763">INDEX($AX$466:$AX$918, ROWS($AX$466:$AX$918) - ROW() + ROW($AX$466))</f>
        <v>45225</v>
      </c>
      <c r="BS763" s="78" cm="1">
        <f t="array" ref="BS763">INDEX($BO$466:$BO$918, ROWS($BO$466:$BO$918) - ROW() + ROW($BO$466))</f>
        <v>1303.95</v>
      </c>
      <c r="BU763">
        <f t="shared" si="190"/>
        <v>-0.82522056586552406</v>
      </c>
      <c r="BV763">
        <f t="shared" si="184"/>
        <v>4</v>
      </c>
      <c r="BW763">
        <f t="shared" si="198"/>
        <v>-4.036649985281124</v>
      </c>
      <c r="BX763" t="str">
        <f t="shared" si="185"/>
        <v/>
      </c>
      <c r="BY763" t="str">
        <f t="shared" si="191"/>
        <v/>
      </c>
      <c r="BZ763">
        <v>-3.3984767926426178</v>
      </c>
      <c r="CA763">
        <v>-9.6255965584459258</v>
      </c>
      <c r="CB763" s="200" t="s">
        <v>4485</v>
      </c>
      <c r="CC763" s="212">
        <v>44999</v>
      </c>
      <c r="CD763" s="49">
        <v>45014</v>
      </c>
      <c r="CE763" s="50">
        <v>1755.95</v>
      </c>
      <c r="CG763" s="81" cm="1">
        <f t="array" ref="CG763">INDEX($AW$466:$AW$918, ROWS($AW$466:$AW$918) - ROW() + ROW($AW$466))</f>
        <v>45225</v>
      </c>
      <c r="CH763" s="3" cm="1">
        <f t="array" ref="CH763">INDEX($AX$466:$AX$918, ROWS($AX$466:$AX$918) - ROW() + ROW($AX$466))</f>
        <v>45225</v>
      </c>
      <c r="CI763" s="78" cm="1">
        <f t="array" ref="CI763">INDEX($CE$466:$CE$918, ROWS($CE$466:$CE$918) - ROW() + ROW($CE$466))</f>
        <v>2012.9</v>
      </c>
      <c r="CK763">
        <f t="shared" si="197"/>
        <v>-2.3361878654084127</v>
      </c>
      <c r="CL763">
        <f t="shared" si="186"/>
        <v>4</v>
      </c>
      <c r="CM763">
        <f t="shared" si="199"/>
        <v>-9.8768748600850635</v>
      </c>
      <c r="CN763" t="str">
        <f t="shared" si="187"/>
        <v/>
      </c>
      <c r="CO763" t="str">
        <f t="shared" si="192"/>
        <v/>
      </c>
      <c r="CP763">
        <v>-2.0245473326042087</v>
      </c>
      <c r="CQ763">
        <v>-9.6447383167096312</v>
      </c>
      <c r="CR763" s="200" t="s">
        <v>4485</v>
      </c>
      <c r="CS763" s="212">
        <v>44998</v>
      </c>
      <c r="CT763" s="49">
        <v>45014</v>
      </c>
      <c r="CU763" s="53">
        <v>343.5</v>
      </c>
      <c r="CW763" s="81" cm="1">
        <f t="array" ref="CW763">INDEX($AW$466:$AW$918, ROWS($AW$466:$AW$918) - ROW() + ROW($AW$466))</f>
        <v>45225</v>
      </c>
      <c r="CX763" s="3" cm="1">
        <f t="array" ref="CX763">INDEX($AX$466:$AX$918, ROWS($AX$466:$AX$918) - ROW() + ROW($AX$466))</f>
        <v>45225</v>
      </c>
      <c r="CY763" s="78" cm="1">
        <f t="array" ref="CY763">INDEX($CU$466:$CU$918, ROWS($CU$466:$CU$918) - ROW() + ROW($CU$466))</f>
        <v>521.1</v>
      </c>
      <c r="DA763">
        <f t="shared" si="193"/>
        <v>-1.8274302938959934</v>
      </c>
      <c r="DB763">
        <f t="shared" si="188"/>
        <v>4</v>
      </c>
      <c r="DC763">
        <f t="shared" si="200"/>
        <v>-8.2004756452039036</v>
      </c>
      <c r="DD763" t="str">
        <f t="shared" si="202"/>
        <v/>
      </c>
      <c r="DE763" t="str">
        <f t="shared" si="203"/>
        <v/>
      </c>
      <c r="DF763">
        <v>-1.4807130057530931</v>
      </c>
      <c r="DG763">
        <v>-7.9404247818806857</v>
      </c>
      <c r="DH763" s="200" t="s">
        <v>4485</v>
      </c>
      <c r="DI763" s="212">
        <v>44998</v>
      </c>
      <c r="DJ763" s="49">
        <v>45014</v>
      </c>
      <c r="DK763" s="53">
        <v>323.14999999999998</v>
      </c>
      <c r="DM763" s="81" cm="1">
        <f t="array" ref="DM763">INDEX($AW$466:$AW$918, ROWS($AW$466:$AW$918) - ROW() + ROW($AW$466))</f>
        <v>45225</v>
      </c>
      <c r="DN763" s="3" cm="1">
        <f t="array" ref="DN763">INDEX($AX$466:$AX$918, ROWS($AX$466:$AX$918) - ROW() + ROW($AX$466))</f>
        <v>45225</v>
      </c>
      <c r="DO763" s="78" cm="1">
        <f t="array" ref="DO763">INDEX($DK$466:$DK$918, ROWS($DK$466:$DK$918) - ROW() + ROW($DK$466))</f>
        <v>334.65</v>
      </c>
      <c r="DQ763">
        <f t="shared" si="194"/>
        <v>-1.5011037527593887</v>
      </c>
      <c r="DR763">
        <f t="shared" si="189"/>
        <v>4</v>
      </c>
      <c r="DS763">
        <f t="shared" si="201"/>
        <v>-4.712414578587703</v>
      </c>
      <c r="DT763" t="str">
        <f t="shared" si="195"/>
        <v/>
      </c>
      <c r="DU763" t="str">
        <f t="shared" si="196"/>
        <v/>
      </c>
      <c r="DV763">
        <v>-0.26538397744236569</v>
      </c>
      <c r="DW763">
        <v>-8.4361199939089513</v>
      </c>
      <c r="DX763" s="200" t="s">
        <v>4485</v>
      </c>
    </row>
    <row r="764" spans="1:128" ht="15.75" thickBot="1" x14ac:dyDescent="0.3">
      <c r="A764" s="42">
        <v>44995</v>
      </c>
      <c r="B764" s="35">
        <v>45014</v>
      </c>
      <c r="C764" s="36">
        <v>138.65</v>
      </c>
      <c r="E764" s="81" cm="1">
        <f t="array" ref="E764">INDEX($A$466:$A$918, ROWS($A$466:$A$918) - ROW() + ROW($A$466))</f>
        <v>45231</v>
      </c>
      <c r="F764" s="44" cm="1">
        <f t="array" ref="F764">INDEX($B$466:$B$918, ROWS($B$466:$B$918) - ROW() + ROW($B$466))</f>
        <v>45260</v>
      </c>
      <c r="G764" s="45" cm="1">
        <f t="array" ref="G764">INDEX($C$466:$C$918, ROWS($C$466:$C$918) - ROW() + ROW($C$466))</f>
        <v>137.75</v>
      </c>
      <c r="I764">
        <f t="shared" si="172"/>
        <v>6.5351894818252028</v>
      </c>
      <c r="J764">
        <f t="shared" si="164"/>
        <v>3</v>
      </c>
      <c r="K764" t="str">
        <f t="shared" si="204"/>
        <v/>
      </c>
      <c r="L764">
        <f t="shared" si="173"/>
        <v>45260</v>
      </c>
      <c r="M764">
        <f t="shared" si="174"/>
        <v>6.3520871143375679</v>
      </c>
      <c r="N764">
        <v>-0.54308472121650975</v>
      </c>
      <c r="O764" t="s">
        <v>4485</v>
      </c>
      <c r="P764" s="200">
        <v>6.5526028394612412</v>
      </c>
      <c r="Q764" s="35">
        <v>44995</v>
      </c>
      <c r="R764" s="35">
        <v>45014</v>
      </c>
      <c r="S764" s="37">
        <v>37203.25</v>
      </c>
      <c r="U764" s="81" cm="1">
        <f t="array" ref="U764">INDEX($Q$466:$Q$918, ROWS($Q$466:$Q$918) - ROW() + ROW($Q$466))</f>
        <v>45231</v>
      </c>
      <c r="V764" s="3" cm="1">
        <f t="array" ref="V764">INDEX($R$466:$R$918, ROWS($R$466:$R$918) - ROW() + ROW($R$466))</f>
        <v>45260</v>
      </c>
      <c r="W764" s="78" cm="1">
        <f t="array" ref="W764">INDEX($S$466:$S$918, ROWS($S$466:$S$918) - ROW() + ROW($S$466))</f>
        <v>37440.15</v>
      </c>
      <c r="Y764">
        <f t="shared" si="175"/>
        <v>1.164713543425814</v>
      </c>
      <c r="Z764">
        <f t="shared" si="166"/>
        <v>3</v>
      </c>
      <c r="AA764" t="str">
        <f t="shared" si="205"/>
        <v/>
      </c>
      <c r="AB764">
        <f t="shared" si="176"/>
        <v>45260</v>
      </c>
      <c r="AC764">
        <f t="shared" si="177"/>
        <v>-0.57024344186654696</v>
      </c>
      <c r="AD764">
        <v>-1.0539078283496126</v>
      </c>
      <c r="AE764" t="s">
        <v>4485</v>
      </c>
      <c r="AF764" s="200">
        <v>-0.42346099522019287</v>
      </c>
      <c r="AG764" s="35">
        <v>44995</v>
      </c>
      <c r="AH764" s="35">
        <v>45014</v>
      </c>
      <c r="AI764" s="36">
        <v>181.1</v>
      </c>
      <c r="AK764" s="81" cm="1">
        <f t="array" ref="AK764">INDEX($AG$466:$AG$918, ROWS($AG$466:$AG$918) - ROW() + ROW($AG$466))</f>
        <v>45231</v>
      </c>
      <c r="AL764" s="3" cm="1">
        <f t="array" ref="AL764">INDEX($AH$466:$AH$918, ROWS($AH$466:$AH$918) - ROW() + ROW($AH$466))</f>
        <v>45260</v>
      </c>
      <c r="AM764" s="78" cm="1">
        <f t="array" ref="AM764">INDEX($AI$466:$AI$918, ROWS($AI$466:$AI$918) - ROW() + ROW($AI$466))</f>
        <v>231.2</v>
      </c>
      <c r="AO764">
        <f t="shared" si="178"/>
        <v>-0.10801468999783971</v>
      </c>
      <c r="AP764">
        <f t="shared" si="168"/>
        <v>3</v>
      </c>
      <c r="AQ764" t="str">
        <f t="shared" si="206"/>
        <v/>
      </c>
      <c r="AR764">
        <f t="shared" si="179"/>
        <v>45260</v>
      </c>
      <c r="AS764">
        <f t="shared" si="180"/>
        <v>12.673010380622852</v>
      </c>
      <c r="AT764">
        <v>-2.468281430219144</v>
      </c>
      <c r="AU764" t="s">
        <v>4485</v>
      </c>
      <c r="AV764" s="200">
        <v>32.686849574266795</v>
      </c>
      <c r="AW764" s="35">
        <v>44995</v>
      </c>
      <c r="AX764" s="35">
        <v>45014</v>
      </c>
      <c r="AY764" s="36">
        <v>94.9</v>
      </c>
      <c r="BA764" s="81" cm="1">
        <f t="array" ref="BA764">INDEX($AW$466:$AW$918, ROWS($AW$466:$AW$918) - ROW() + ROW($AW$466))</f>
        <v>45231</v>
      </c>
      <c r="BB764" s="3" cm="1">
        <f t="array" ref="BB764">INDEX($AX$466:$AX$918, ROWS($AX$466:$AX$918) - ROW() + ROW($AX$466))</f>
        <v>45260</v>
      </c>
      <c r="BC764" s="78" cm="1">
        <f t="array" ref="BC764">INDEX($AY$466:$AY$918, ROWS($AY$466:$AY$918) - ROW() + ROW($AY$466))</f>
        <v>133.19999999999999</v>
      </c>
      <c r="BE764">
        <f t="shared" si="181"/>
        <v>3.2158078264238483</v>
      </c>
      <c r="BF764">
        <f t="shared" si="170"/>
        <v>3</v>
      </c>
      <c r="BG764" t="str">
        <f t="shared" si="207"/>
        <v/>
      </c>
      <c r="BH764">
        <f t="shared" si="182"/>
        <v>45260</v>
      </c>
      <c r="BI764">
        <f t="shared" si="183"/>
        <v>9.3843843843843811</v>
      </c>
      <c r="BJ764">
        <v>-0.66937988647317126</v>
      </c>
      <c r="BK764" t="s">
        <v>4485</v>
      </c>
      <c r="BL764" s="200">
        <v>8.5071971534853574</v>
      </c>
      <c r="BM764" s="212">
        <v>44995</v>
      </c>
      <c r="BN764" s="49">
        <v>45014</v>
      </c>
      <c r="BO764" s="50">
        <v>1097.7</v>
      </c>
      <c r="BQ764" s="81" cm="1">
        <f t="array" ref="BQ764">INDEX($AW$466:$AW$918, ROWS($AW$466:$AW$918) - ROW() + ROW($AW$466))</f>
        <v>45231</v>
      </c>
      <c r="BR764" s="3" cm="1">
        <f t="array" ref="BR764">INDEX($AX$466:$AX$918, ROWS($AX$466:$AX$918) - ROW() + ROW($AX$466))</f>
        <v>45260</v>
      </c>
      <c r="BS764" s="78" cm="1">
        <f t="array" ref="BS764">INDEX($BO$466:$BO$918, ROWS($BO$466:$BO$918) - ROW() + ROW($BO$466))</f>
        <v>1344.35</v>
      </c>
      <c r="BU764">
        <f t="shared" si="190"/>
        <v>3.0982783082173291</v>
      </c>
      <c r="BV764">
        <f t="shared" si="184"/>
        <v>3</v>
      </c>
      <c r="BW764" t="str">
        <f t="shared" si="198"/>
        <v/>
      </c>
      <c r="BX764">
        <f t="shared" si="185"/>
        <v>45260</v>
      </c>
      <c r="BY764">
        <f t="shared" si="191"/>
        <v>6.7765090936140249</v>
      </c>
      <c r="BZ764">
        <v>0.25688597117167894</v>
      </c>
      <c r="CA764" t="s">
        <v>4485</v>
      </c>
      <c r="CB764" s="200">
        <v>18.583629893238431</v>
      </c>
      <c r="CC764" s="212">
        <v>44998</v>
      </c>
      <c r="CD764" s="49">
        <v>45014</v>
      </c>
      <c r="CE764" s="50">
        <v>1744.4</v>
      </c>
      <c r="CG764" s="81" cm="1">
        <f t="array" ref="CG764">INDEX($AW$466:$AW$918, ROWS($AW$466:$AW$918) - ROW() + ROW($AW$466))</f>
        <v>45231</v>
      </c>
      <c r="CH764" s="3" cm="1">
        <f t="array" ref="CH764">INDEX($AX$466:$AX$918, ROWS($AX$466:$AX$918) - ROW() + ROW($AX$466))</f>
        <v>45260</v>
      </c>
      <c r="CI764" s="78" cm="1">
        <f t="array" ref="CI764">INDEX($CE$466:$CE$918, ROWS($CE$466:$CE$918) - ROW() + ROW($CE$466))</f>
        <v>2079.6999999999998</v>
      </c>
      <c r="CK764">
        <f t="shared" si="197"/>
        <v>3.3185950618510471</v>
      </c>
      <c r="CL764">
        <f t="shared" si="186"/>
        <v>3</v>
      </c>
      <c r="CM764" t="str">
        <f t="shared" si="199"/>
        <v/>
      </c>
      <c r="CN764">
        <f t="shared" si="187"/>
        <v>45260</v>
      </c>
      <c r="CO764">
        <f t="shared" si="192"/>
        <v>7.0202433043227375</v>
      </c>
      <c r="CP764">
        <v>-1.5088511346085303</v>
      </c>
      <c r="CQ764" t="s">
        <v>4485</v>
      </c>
      <c r="CR764" s="200">
        <v>6.9987937273823908</v>
      </c>
      <c r="CS764" s="212">
        <v>44995</v>
      </c>
      <c r="CT764" s="49">
        <v>45014</v>
      </c>
      <c r="CU764" s="53">
        <v>351.65</v>
      </c>
      <c r="CW764" s="81" cm="1">
        <f t="array" ref="CW764">INDEX($AW$466:$AW$918, ROWS($AW$466:$AW$918) - ROW() + ROW($AW$466))</f>
        <v>45231</v>
      </c>
      <c r="CX764" s="3" cm="1">
        <f t="array" ref="CX764">INDEX($AX$466:$AX$918, ROWS($AX$466:$AX$918) - ROW() + ROW($AX$466))</f>
        <v>45260</v>
      </c>
      <c r="CY764" s="78" cm="1">
        <f t="array" ref="CY764">INDEX($CU$466:$CU$918, ROWS($CU$466:$CU$918) - ROW() + ROW($CU$466))</f>
        <v>578.5</v>
      </c>
      <c r="DA764">
        <f t="shared" si="193"/>
        <v>11.01516023795816</v>
      </c>
      <c r="DB764">
        <f t="shared" si="188"/>
        <v>3</v>
      </c>
      <c r="DC764" t="str">
        <f t="shared" si="200"/>
        <v/>
      </c>
      <c r="DD764">
        <f t="shared" si="202"/>
        <v>45260</v>
      </c>
      <c r="DE764">
        <f t="shared" si="203"/>
        <v>8.3664649956784807</v>
      </c>
      <c r="DF764">
        <v>2.0141969831410869</v>
      </c>
      <c r="DG764" t="s">
        <v>4485</v>
      </c>
      <c r="DH764" s="200">
        <v>8.8718796207706276</v>
      </c>
      <c r="DI764" s="212">
        <v>44995</v>
      </c>
      <c r="DJ764" s="49">
        <v>45014</v>
      </c>
      <c r="DK764" s="53">
        <v>326.89999999999998</v>
      </c>
      <c r="DM764" s="81" cm="1">
        <f t="array" ref="DM764">INDEX($AW$466:$AW$918, ROWS($AW$466:$AW$918) - ROW() + ROW($AW$466))</f>
        <v>45231</v>
      </c>
      <c r="DN764" s="3" cm="1">
        <f t="array" ref="DN764">INDEX($AX$466:$AX$918, ROWS($AX$466:$AX$918) - ROW() + ROW($AX$466))</f>
        <v>45260</v>
      </c>
      <c r="DO764" s="78" cm="1">
        <f t="array" ref="DO764">INDEX($DK$466:$DK$918, ROWS($DK$466:$DK$918) - ROW() + ROW($DK$466))</f>
        <v>358.05</v>
      </c>
      <c r="DQ764">
        <f t="shared" si="194"/>
        <v>6.9923800986105</v>
      </c>
      <c r="DR764">
        <f t="shared" si="189"/>
        <v>3</v>
      </c>
      <c r="DS764" t="str">
        <f t="shared" si="201"/>
        <v/>
      </c>
      <c r="DT764">
        <f t="shared" si="195"/>
        <v>45260</v>
      </c>
      <c r="DU764">
        <f t="shared" si="196"/>
        <v>21.435553693618203</v>
      </c>
      <c r="DV764">
        <v>0.95365568010706558</v>
      </c>
      <c r="DW764" t="s">
        <v>4485</v>
      </c>
      <c r="DX764" s="200">
        <v>1.1600928074245953</v>
      </c>
    </row>
    <row r="765" spans="1:128" ht="15.75" thickBot="1" x14ac:dyDescent="0.3">
      <c r="A765" s="42">
        <v>44994</v>
      </c>
      <c r="B765" s="35">
        <v>45014</v>
      </c>
      <c r="C765" s="36">
        <v>141</v>
      </c>
      <c r="E765" s="81" cm="1">
        <f t="array" ref="E765">INDEX($A$466:$A$918, ROWS($A$466:$A$918) - ROW() + ROW($A$466))</f>
        <v>45232</v>
      </c>
      <c r="F765" s="44" cm="1">
        <f t="array" ref="F765">INDEX($B$466:$B$918, ROWS($B$466:$B$918) - ROW() + ROW($B$466))</f>
        <v>45260</v>
      </c>
      <c r="G765" s="45" cm="1">
        <f t="array" ref="G765">INDEX($C$466:$C$918, ROWS($C$466:$C$918) - ROW() + ROW($C$466))</f>
        <v>138.44999999999999</v>
      </c>
      <c r="I765">
        <f t="shared" si="172"/>
        <v>0.50816696914699722</v>
      </c>
      <c r="J765">
        <f t="shared" si="164"/>
        <v>4</v>
      </c>
      <c r="K765">
        <f t="shared" si="204"/>
        <v>1.3543191800878436</v>
      </c>
      <c r="L765" t="str">
        <f t="shared" si="173"/>
        <v/>
      </c>
      <c r="M765" t="str">
        <f t="shared" si="174"/>
        <v/>
      </c>
      <c r="N765">
        <v>7.2806698216231758E-2</v>
      </c>
      <c r="O765">
        <v>6.2210200927356896</v>
      </c>
      <c r="P765" s="200" t="s">
        <v>4485</v>
      </c>
      <c r="Q765" s="35">
        <v>44994</v>
      </c>
      <c r="R765" s="35">
        <v>45014</v>
      </c>
      <c r="S765" s="37">
        <v>36838.25</v>
      </c>
      <c r="U765" s="81" cm="1">
        <f t="array" ref="U765">INDEX($Q$466:$Q$918, ROWS($Q$466:$Q$918) - ROW() + ROW($Q$466))</f>
        <v>45232</v>
      </c>
      <c r="V765" s="3" cm="1">
        <f t="array" ref="V765">INDEX($R$466:$R$918, ROWS($R$466:$R$918) - ROW() + ROW($R$466))</f>
        <v>45260</v>
      </c>
      <c r="W765" s="78" cm="1">
        <f t="array" ref="W765">INDEX($S$466:$S$918, ROWS($S$466:$S$918) - ROW() + ROW($S$466))</f>
        <v>37579.75</v>
      </c>
      <c r="Y765">
        <f t="shared" si="175"/>
        <v>0.3728617540260884</v>
      </c>
      <c r="Z765">
        <f t="shared" si="166"/>
        <v>4</v>
      </c>
      <c r="AA765">
        <f t="shared" si="205"/>
        <v>-6.3291896642744927E-2</v>
      </c>
      <c r="AB765" t="str">
        <f t="shared" si="176"/>
        <v/>
      </c>
      <c r="AC765" t="str">
        <f t="shared" si="177"/>
        <v/>
      </c>
      <c r="AD765">
        <v>0.45339323344340055</v>
      </c>
      <c r="AE765">
        <v>1.3887596381699139</v>
      </c>
      <c r="AF765" s="200" t="s">
        <v>4485</v>
      </c>
      <c r="AG765" s="35">
        <v>44994</v>
      </c>
      <c r="AH765" s="35">
        <v>45014</v>
      </c>
      <c r="AI765" s="36">
        <v>180.3</v>
      </c>
      <c r="AK765" s="81" cm="1">
        <f t="array" ref="AK765">INDEX($AG$466:$AG$918, ROWS($AG$466:$AG$918) - ROW() + ROW($AG$466))</f>
        <v>45232</v>
      </c>
      <c r="AL765" s="3" cm="1">
        <f t="array" ref="AL765">INDEX($AH$466:$AH$918, ROWS($AH$466:$AH$918) - ROW() + ROW($AH$466))</f>
        <v>45260</v>
      </c>
      <c r="AM765" s="78" cm="1">
        <f t="array" ref="AM765">INDEX($AI$466:$AI$918, ROWS($AI$466:$AI$918) - ROW() + ROW($AI$466))</f>
        <v>233.9</v>
      </c>
      <c r="AO765">
        <f t="shared" si="178"/>
        <v>1.1678200692041598</v>
      </c>
      <c r="AP765">
        <f t="shared" si="168"/>
        <v>4</v>
      </c>
      <c r="AQ765">
        <f t="shared" si="206"/>
        <v>-2.7240590559367783</v>
      </c>
      <c r="AR765" t="str">
        <f t="shared" si="179"/>
        <v/>
      </c>
      <c r="AS765" t="str">
        <f t="shared" si="180"/>
        <v/>
      </c>
      <c r="AT765">
        <v>1.2771996215704771</v>
      </c>
      <c r="AU765">
        <v>2.1957040572792335</v>
      </c>
      <c r="AV765" s="200" t="s">
        <v>4485</v>
      </c>
      <c r="AW765" s="35">
        <v>44994</v>
      </c>
      <c r="AX765" s="35">
        <v>45014</v>
      </c>
      <c r="AY765" s="36">
        <v>95.5</v>
      </c>
      <c r="BA765" s="81" cm="1">
        <f t="array" ref="BA765">INDEX($AW$466:$AW$918, ROWS($AW$466:$AW$918) - ROW() + ROW($AW$466))</f>
        <v>45232</v>
      </c>
      <c r="BB765" s="3" cm="1">
        <f t="array" ref="BB765">INDEX($AX$466:$AX$918, ROWS($AX$466:$AX$918) - ROW() + ROW($AX$466))</f>
        <v>45260</v>
      </c>
      <c r="BC765" s="78" cm="1">
        <f t="array" ref="BC765">INDEX($AY$466:$AY$918, ROWS($AY$466:$AY$918) - ROW() + ROW($AY$466))</f>
        <v>135.25</v>
      </c>
      <c r="BE765">
        <f t="shared" si="181"/>
        <v>1.5390390390390478</v>
      </c>
      <c r="BF765">
        <f t="shared" si="170"/>
        <v>4</v>
      </c>
      <c r="BG765">
        <f t="shared" si="207"/>
        <v>0.81997763697353276</v>
      </c>
      <c r="BH765" t="str">
        <f t="shared" si="182"/>
        <v/>
      </c>
      <c r="BI765" t="str">
        <f t="shared" si="183"/>
        <v/>
      </c>
      <c r="BJ765">
        <v>0.33155426168525864</v>
      </c>
      <c r="BK765">
        <v>1.4113287742146343</v>
      </c>
      <c r="BL765" s="200" t="s">
        <v>4485</v>
      </c>
      <c r="BM765" s="212">
        <v>44994</v>
      </c>
      <c r="BN765" s="49">
        <v>45014</v>
      </c>
      <c r="BO765" s="50">
        <v>1099.9000000000001</v>
      </c>
      <c r="BQ765" s="81" cm="1">
        <f t="array" ref="BQ765">INDEX($AW$466:$AW$918, ROWS($AW$466:$AW$918) - ROW() + ROW($AW$466))</f>
        <v>45232</v>
      </c>
      <c r="BR765" s="3" cm="1">
        <f t="array" ref="BR765">INDEX($AX$466:$AX$918, ROWS($AX$466:$AX$918) - ROW() + ROW($AX$466))</f>
        <v>45260</v>
      </c>
      <c r="BS765" s="78" cm="1">
        <f t="array" ref="BS765">INDEX($BO$466:$BO$918, ROWS($BO$466:$BO$918) - ROW() + ROW($BO$466))</f>
        <v>1350.85</v>
      </c>
      <c r="BU765">
        <f t="shared" si="190"/>
        <v>0.48350503961022062</v>
      </c>
      <c r="BV765">
        <f t="shared" si="184"/>
        <v>4</v>
      </c>
      <c r="BW765">
        <f t="shared" si="198"/>
        <v>-0.96770646237308355</v>
      </c>
      <c r="BX765" t="str">
        <f t="shared" si="185"/>
        <v/>
      </c>
      <c r="BY765" t="str">
        <f t="shared" si="191"/>
        <v/>
      </c>
      <c r="BZ765">
        <v>-0.40569395017793924</v>
      </c>
      <c r="CA765">
        <v>4.0758646336928193</v>
      </c>
      <c r="CB765" s="200" t="s">
        <v>4485</v>
      </c>
      <c r="CC765" s="212">
        <v>44995</v>
      </c>
      <c r="CD765" s="49">
        <v>45014</v>
      </c>
      <c r="CE765" s="50">
        <v>1809.05</v>
      </c>
      <c r="CG765" s="81" cm="1">
        <f t="array" ref="CG765">INDEX($AW$466:$AW$918, ROWS($AW$466:$AW$918) - ROW() + ROW($AW$466))</f>
        <v>45232</v>
      </c>
      <c r="CH765" s="3" cm="1">
        <f t="array" ref="CH765">INDEX($AX$466:$AX$918, ROWS($AX$466:$AX$918) - ROW() + ROW($AX$466))</f>
        <v>45260</v>
      </c>
      <c r="CI765" s="78" cm="1">
        <f t="array" ref="CI765">INDEX($CE$466:$CE$918, ROWS($CE$466:$CE$918) - ROW() + ROW($CE$466))</f>
        <v>2093.6999999999998</v>
      </c>
      <c r="CK765">
        <f t="shared" si="197"/>
        <v>0.67317401548300237</v>
      </c>
      <c r="CL765">
        <f t="shared" si="186"/>
        <v>4</v>
      </c>
      <c r="CM765">
        <f t="shared" si="199"/>
        <v>-3.1187821017074682</v>
      </c>
      <c r="CN765" t="str">
        <f t="shared" si="187"/>
        <v/>
      </c>
      <c r="CO765" t="str">
        <f t="shared" si="192"/>
        <v/>
      </c>
      <c r="CP765">
        <v>0.23160434258143214</v>
      </c>
      <c r="CQ765">
        <v>3.0611232387378586</v>
      </c>
      <c r="CR765" s="200" t="s">
        <v>4485</v>
      </c>
      <c r="CS765" s="212">
        <v>44994</v>
      </c>
      <c r="CT765" s="49">
        <v>45014</v>
      </c>
      <c r="CU765" s="53">
        <v>358.9</v>
      </c>
      <c r="CW765" s="81" cm="1">
        <f t="array" ref="CW765">INDEX($AW$466:$AW$918, ROWS($AW$466:$AW$918) - ROW() + ROW($AW$466))</f>
        <v>45232</v>
      </c>
      <c r="CX765" s="3" cm="1">
        <f t="array" ref="CX765">INDEX($AX$466:$AX$918, ROWS($AX$466:$AX$918) - ROW() + ROW($AX$466))</f>
        <v>45260</v>
      </c>
      <c r="CY765" s="78" cm="1">
        <f t="array" ref="CY765">INDEX($CU$466:$CU$918, ROWS($CU$466:$CU$918) - ROW() + ROW($CU$466))</f>
        <v>581.70000000000005</v>
      </c>
      <c r="DA765">
        <f t="shared" si="193"/>
        <v>0.55315471045808917</v>
      </c>
      <c r="DB765">
        <f t="shared" si="188"/>
        <v>4</v>
      </c>
      <c r="DC765">
        <f t="shared" si="200"/>
        <v>5.0663776754267262</v>
      </c>
      <c r="DD765" t="str">
        <f t="shared" si="202"/>
        <v/>
      </c>
      <c r="DE765" t="str">
        <f t="shared" si="203"/>
        <v/>
      </c>
      <c r="DF765">
        <v>0.53057319300686345</v>
      </c>
      <c r="DG765">
        <v>10.645223051885894</v>
      </c>
      <c r="DH765" s="200" t="s">
        <v>4485</v>
      </c>
      <c r="DI765" s="212">
        <v>44994</v>
      </c>
      <c r="DJ765" s="49">
        <v>45014</v>
      </c>
      <c r="DK765" s="53">
        <v>325.39999999999998</v>
      </c>
      <c r="DM765" s="81" cm="1">
        <f t="array" ref="DM765">INDEX($AW$466:$AW$918, ROWS($AW$466:$AW$918) - ROW() + ROW($AW$466))</f>
        <v>45232</v>
      </c>
      <c r="DN765" s="3" cm="1">
        <f t="array" ref="DN765">INDEX($AX$466:$AX$918, ROWS($AX$466:$AX$918) - ROW() + ROW($AX$466))</f>
        <v>45260</v>
      </c>
      <c r="DO765" s="78" cm="1">
        <f t="array" ref="DO765">INDEX($DK$466:$DK$918, ROWS($DK$466:$DK$918) - ROW() + ROW($DK$466))</f>
        <v>361.95</v>
      </c>
      <c r="DQ765">
        <f t="shared" si="194"/>
        <v>1.089233347297857</v>
      </c>
      <c r="DR765">
        <f t="shared" si="189"/>
        <v>4</v>
      </c>
      <c r="DS765">
        <f t="shared" si="201"/>
        <v>4.6551973398872244</v>
      </c>
      <c r="DT765" t="str">
        <f t="shared" si="195"/>
        <v/>
      </c>
      <c r="DU765" t="str">
        <f t="shared" si="196"/>
        <v/>
      </c>
      <c r="DV765">
        <v>-0.46403712296983013</v>
      </c>
      <c r="DW765">
        <v>-0.11641443538997702</v>
      </c>
      <c r="DX765" s="200" t="s">
        <v>4485</v>
      </c>
    </row>
    <row r="766" spans="1:128" ht="15.75" thickBot="1" x14ac:dyDescent="0.3">
      <c r="A766" s="42">
        <v>44993</v>
      </c>
      <c r="B766" s="35">
        <v>45014</v>
      </c>
      <c r="C766" s="36">
        <v>142.35</v>
      </c>
      <c r="E766" s="81" cm="1">
        <f t="array" ref="E766">INDEX($A$466:$A$918, ROWS($A$466:$A$918) - ROW() + ROW($A$466))</f>
        <v>45233</v>
      </c>
      <c r="F766" s="44" cm="1">
        <f t="array" ref="F766">INDEX($B$466:$B$918, ROWS($B$466:$B$918) - ROW() + ROW($B$466))</f>
        <v>45260</v>
      </c>
      <c r="G766" s="45" cm="1">
        <f t="array" ref="G766">INDEX($C$466:$C$918, ROWS($C$466:$C$918) - ROW() + ROW($C$466))</f>
        <v>139.44999999999999</v>
      </c>
      <c r="I766">
        <f t="shared" si="172"/>
        <v>0.72228241242325752</v>
      </c>
      <c r="J766">
        <f t="shared" si="164"/>
        <v>5</v>
      </c>
      <c r="K766" t="str">
        <f t="shared" si="204"/>
        <v/>
      </c>
      <c r="L766" t="str">
        <f t="shared" si="173"/>
        <v/>
      </c>
      <c r="M766" t="str">
        <f t="shared" si="174"/>
        <v/>
      </c>
      <c r="N766">
        <v>0.98217533648601152</v>
      </c>
      <c r="O766" t="s">
        <v>4485</v>
      </c>
      <c r="P766" s="200" t="s">
        <v>4485</v>
      </c>
      <c r="Q766" s="35">
        <v>44993</v>
      </c>
      <c r="R766" s="35">
        <v>45014</v>
      </c>
      <c r="S766" s="37">
        <v>37462.400000000001</v>
      </c>
      <c r="U766" s="81" cm="1">
        <f t="array" ref="U766">INDEX($Q$466:$Q$918, ROWS($Q$466:$Q$918) - ROW() + ROW($Q$466))</f>
        <v>45233</v>
      </c>
      <c r="V766" s="3" cm="1">
        <f t="array" ref="V766">INDEX($R$466:$R$918, ROWS($R$466:$R$918) - ROW() + ROW($R$466))</f>
        <v>45260</v>
      </c>
      <c r="W766" s="78" cm="1">
        <f t="array" ref="W766">INDEX($S$466:$S$918, ROWS($S$466:$S$918) - ROW() + ROW($S$466))</f>
        <v>37470.15</v>
      </c>
      <c r="Y766">
        <f t="shared" si="175"/>
        <v>-0.29164643192144318</v>
      </c>
      <c r="Z766">
        <f t="shared" si="166"/>
        <v>5</v>
      </c>
      <c r="AA766" t="str">
        <f t="shared" si="205"/>
        <v/>
      </c>
      <c r="AB766" t="str">
        <f t="shared" si="176"/>
        <v/>
      </c>
      <c r="AC766" t="str">
        <f t="shared" si="177"/>
        <v/>
      </c>
      <c r="AD766">
        <v>-0.44562687063518452</v>
      </c>
      <c r="AE766" t="s">
        <v>4485</v>
      </c>
      <c r="AF766" s="200" t="s">
        <v>4485</v>
      </c>
      <c r="AG766" s="35">
        <v>44993</v>
      </c>
      <c r="AH766" s="35">
        <v>45014</v>
      </c>
      <c r="AI766" s="36">
        <v>179.35</v>
      </c>
      <c r="AK766" s="81" cm="1">
        <f t="array" ref="AK766">INDEX($AG$466:$AG$918, ROWS($AG$466:$AG$918) - ROW() + ROW($AG$466))</f>
        <v>45233</v>
      </c>
      <c r="AL766" s="3" cm="1">
        <f t="array" ref="AL766">INDEX($AH$466:$AH$918, ROWS($AH$466:$AH$918) - ROW() + ROW($AH$466))</f>
        <v>45260</v>
      </c>
      <c r="AM766" s="78" cm="1">
        <f t="array" ref="AM766">INDEX($AI$466:$AI$918, ROWS($AI$466:$AI$918) - ROW() + ROW($AI$466))</f>
        <v>235</v>
      </c>
      <c r="AO766">
        <f t="shared" si="178"/>
        <v>0.47028644719965557</v>
      </c>
      <c r="AP766">
        <f t="shared" si="168"/>
        <v>5</v>
      </c>
      <c r="AQ766" t="str">
        <f t="shared" si="206"/>
        <v/>
      </c>
      <c r="AR766" t="str">
        <f t="shared" si="179"/>
        <v/>
      </c>
      <c r="AS766" t="str">
        <f t="shared" si="180"/>
        <v/>
      </c>
      <c r="AT766">
        <v>0.25688930406352706</v>
      </c>
      <c r="AU766" t="s">
        <v>4485</v>
      </c>
      <c r="AV766" s="200" t="s">
        <v>4485</v>
      </c>
      <c r="AW766" s="35">
        <v>44993</v>
      </c>
      <c r="AX766" s="35">
        <v>45014</v>
      </c>
      <c r="AY766" s="36">
        <v>96.2</v>
      </c>
      <c r="BA766" s="81" cm="1">
        <f t="array" ref="BA766">INDEX($AW$466:$AW$918, ROWS($AW$466:$AW$918) - ROW() + ROW($AW$466))</f>
        <v>45233</v>
      </c>
      <c r="BB766" s="3" cm="1">
        <f t="array" ref="BB766">INDEX($AX$466:$AX$918, ROWS($AX$466:$AX$918) - ROW() + ROW($AX$466))</f>
        <v>45260</v>
      </c>
      <c r="BC766" s="78" cm="1">
        <f t="array" ref="BC766">INDEX($AY$466:$AY$918, ROWS($AY$466:$AY$918) - ROW() + ROW($AY$466))</f>
        <v>136.35</v>
      </c>
      <c r="BE766">
        <f t="shared" si="181"/>
        <v>0.81330868761552255</v>
      </c>
      <c r="BF766">
        <f t="shared" si="170"/>
        <v>5</v>
      </c>
      <c r="BG766" t="str">
        <f t="shared" si="207"/>
        <v/>
      </c>
      <c r="BH766" t="str">
        <f t="shared" si="182"/>
        <v/>
      </c>
      <c r="BI766" t="str">
        <f t="shared" si="183"/>
        <v/>
      </c>
      <c r="BJ766">
        <v>3.0708471024421748</v>
      </c>
      <c r="BK766" t="s">
        <v>4485</v>
      </c>
      <c r="BL766" s="200" t="s">
        <v>4485</v>
      </c>
      <c r="BM766" s="212">
        <v>44993</v>
      </c>
      <c r="BN766" s="49">
        <v>45014</v>
      </c>
      <c r="BO766" s="50">
        <v>1129.4000000000001</v>
      </c>
      <c r="BQ766" s="81" cm="1">
        <f t="array" ref="BQ766">INDEX($AW$466:$AW$918, ROWS($AW$466:$AW$918) - ROW() + ROW($AW$466))</f>
        <v>45233</v>
      </c>
      <c r="BR766" s="3" cm="1">
        <f t="array" ref="BR766">INDEX($AX$466:$AX$918, ROWS($AX$466:$AX$918) - ROW() + ROW($AX$466))</f>
        <v>45260</v>
      </c>
      <c r="BS766" s="78" cm="1">
        <f t="array" ref="BS766">INDEX($BO$466:$BO$918, ROWS($BO$466:$BO$918) - ROW() + ROW($BO$466))</f>
        <v>1337.2</v>
      </c>
      <c r="BU766">
        <f t="shared" si="190"/>
        <v>-1.0104748861827637</v>
      </c>
      <c r="BV766">
        <f t="shared" si="184"/>
        <v>5</v>
      </c>
      <c r="BW766" t="str">
        <f t="shared" si="198"/>
        <v/>
      </c>
      <c r="BX766" t="str">
        <f t="shared" si="185"/>
        <v/>
      </c>
      <c r="BY766" t="str">
        <f t="shared" si="191"/>
        <v/>
      </c>
      <c r="BZ766">
        <v>0.3430286571857325</v>
      </c>
      <c r="CA766" t="s">
        <v>4485</v>
      </c>
      <c r="CB766" s="200" t="s">
        <v>4485</v>
      </c>
      <c r="CC766" s="212">
        <v>44994</v>
      </c>
      <c r="CD766" s="49">
        <v>45014</v>
      </c>
      <c r="CE766" s="50">
        <v>1830.6</v>
      </c>
      <c r="CG766" s="81" cm="1">
        <f t="array" ref="CG766">INDEX($AW$466:$AW$918, ROWS($AW$466:$AW$918) - ROW() + ROW($AW$466))</f>
        <v>45233</v>
      </c>
      <c r="CH766" s="3" cm="1">
        <f t="array" ref="CH766">INDEX($AX$466:$AX$918, ROWS($AX$466:$AX$918) - ROW() + ROW($AX$466))</f>
        <v>45260</v>
      </c>
      <c r="CI766" s="78" cm="1">
        <f t="array" ref="CI766">INDEX($CE$466:$CE$918, ROWS($CE$466:$CE$918) - ROW() + ROW($CE$466))</f>
        <v>2084.5500000000002</v>
      </c>
      <c r="CK766">
        <f t="shared" si="197"/>
        <v>-0.43702536179966739</v>
      </c>
      <c r="CL766">
        <f t="shared" si="186"/>
        <v>5</v>
      </c>
      <c r="CM766" t="str">
        <f t="shared" si="199"/>
        <v/>
      </c>
      <c r="CN766" t="str">
        <f t="shared" si="187"/>
        <v/>
      </c>
      <c r="CO766" t="str">
        <f t="shared" si="192"/>
        <v/>
      </c>
      <c r="CP766">
        <v>-0.17570885283782267</v>
      </c>
      <c r="CQ766" t="s">
        <v>4485</v>
      </c>
      <c r="CR766" s="200" t="s">
        <v>4485</v>
      </c>
      <c r="CS766" s="212">
        <v>44993</v>
      </c>
      <c r="CT766" s="49">
        <v>45014</v>
      </c>
      <c r="CU766" s="53">
        <v>364.35</v>
      </c>
      <c r="CW766" s="81" cm="1">
        <f t="array" ref="CW766">INDEX($AW$466:$AW$918, ROWS($AW$466:$AW$918) - ROW() + ROW($AW$466))</f>
        <v>45233</v>
      </c>
      <c r="CX766" s="3" cm="1">
        <f t="array" ref="CX766">INDEX($AX$466:$AX$918, ROWS($AX$466:$AX$918) - ROW() + ROW($AX$466))</f>
        <v>45260</v>
      </c>
      <c r="CY766" s="78" cm="1">
        <f t="array" ref="CY766">INDEX($CU$466:$CU$918, ROWS($CU$466:$CU$918) - ROW() + ROW($CU$466))</f>
        <v>597.6</v>
      </c>
      <c r="DA766">
        <f t="shared" si="193"/>
        <v>2.7333677153171698</v>
      </c>
      <c r="DB766">
        <f t="shared" si="188"/>
        <v>5</v>
      </c>
      <c r="DC766" t="str">
        <f t="shared" si="200"/>
        <v/>
      </c>
      <c r="DD766" t="str">
        <f t="shared" si="202"/>
        <v/>
      </c>
      <c r="DE766" t="str">
        <f t="shared" si="203"/>
        <v/>
      </c>
      <c r="DF766">
        <v>3.1060737151756439</v>
      </c>
      <c r="DG766" t="s">
        <v>4485</v>
      </c>
      <c r="DH766" s="200" t="s">
        <v>4485</v>
      </c>
      <c r="DI766" s="212">
        <v>44993</v>
      </c>
      <c r="DJ766" s="49">
        <v>45014</v>
      </c>
      <c r="DK766" s="53">
        <v>326.89999999999998</v>
      </c>
      <c r="DM766" s="81" cm="1">
        <f t="array" ref="DM766">INDEX($AW$466:$AW$918, ROWS($AW$466:$AW$918) - ROW() + ROW($AW$466))</f>
        <v>45233</v>
      </c>
      <c r="DN766" s="3" cm="1">
        <f t="array" ref="DN766">INDEX($AX$466:$AX$918, ROWS($AX$466:$AX$918) - ROW() + ROW($AX$466))</f>
        <v>45260</v>
      </c>
      <c r="DO766" s="78" cm="1">
        <f t="array" ref="DO766">INDEX($DK$466:$DK$918, ROWS($DK$466:$DK$918) - ROW() + ROW($DK$466))</f>
        <v>362.45</v>
      </c>
      <c r="DQ766">
        <f t="shared" si="194"/>
        <v>0.1381406271584473</v>
      </c>
      <c r="DR766">
        <f t="shared" si="189"/>
        <v>5</v>
      </c>
      <c r="DS766" t="str">
        <f t="shared" si="201"/>
        <v/>
      </c>
      <c r="DT766" t="str">
        <f t="shared" si="195"/>
        <v/>
      </c>
      <c r="DU766" t="str">
        <f t="shared" si="196"/>
        <v/>
      </c>
      <c r="DV766">
        <v>1.0323010323010209</v>
      </c>
      <c r="DW766" t="s">
        <v>4485</v>
      </c>
      <c r="DX766" s="200" t="s">
        <v>4485</v>
      </c>
    </row>
    <row r="767" spans="1:128" ht="15.75" thickBot="1" x14ac:dyDescent="0.3">
      <c r="A767" s="42">
        <v>44991</v>
      </c>
      <c r="B767" s="35">
        <v>45014</v>
      </c>
      <c r="C767" s="36">
        <v>143.19999999999999</v>
      </c>
      <c r="E767" s="81" cm="1">
        <f t="array" ref="E767">INDEX($A$466:$A$918, ROWS($A$466:$A$918) - ROW() + ROW($A$466))</f>
        <v>45236</v>
      </c>
      <c r="F767" s="44" cm="1">
        <f t="array" ref="F767">INDEX($B$466:$B$918, ROWS($B$466:$B$918) - ROW() + ROW($B$466))</f>
        <v>45260</v>
      </c>
      <c r="G767" s="45" cm="1">
        <f t="array" ref="G767">INDEX($C$466:$C$918, ROWS($C$466:$C$918) - ROW() + ROW($C$466))</f>
        <v>139.69999999999999</v>
      </c>
      <c r="I767">
        <f t="shared" si="172"/>
        <v>0.17927572606669059</v>
      </c>
      <c r="J767">
        <f t="shared" si="164"/>
        <v>1</v>
      </c>
      <c r="K767" t="str">
        <f t="shared" si="204"/>
        <v/>
      </c>
      <c r="L767" t="str">
        <f t="shared" si="173"/>
        <v/>
      </c>
      <c r="M767" t="str">
        <f t="shared" si="174"/>
        <v/>
      </c>
      <c r="N767">
        <v>0.1440922190201647</v>
      </c>
      <c r="O767" t="s">
        <v>4485</v>
      </c>
      <c r="P767" s="200" t="s">
        <v>4485</v>
      </c>
      <c r="Q767" s="35">
        <v>44991</v>
      </c>
      <c r="R767" s="35">
        <v>45014</v>
      </c>
      <c r="S767" s="37">
        <v>37524.1</v>
      </c>
      <c r="U767" s="81" cm="1">
        <f t="array" ref="U767">INDEX($Q$466:$Q$918, ROWS($Q$466:$Q$918) - ROW() + ROW($Q$466))</f>
        <v>45236</v>
      </c>
      <c r="V767" s="3" cm="1">
        <f t="array" ref="V767">INDEX($R$466:$R$918, ROWS($R$466:$R$918) - ROW() + ROW($R$466))</f>
        <v>45260</v>
      </c>
      <c r="W767" s="78" cm="1">
        <f t="array" ref="W767">INDEX($S$466:$S$918, ROWS($S$466:$S$918) - ROW() + ROW($S$466))</f>
        <v>37509.050000000003</v>
      </c>
      <c r="Y767">
        <f t="shared" si="175"/>
        <v>0.10381597084613073</v>
      </c>
      <c r="Z767">
        <f t="shared" si="166"/>
        <v>1</v>
      </c>
      <c r="AA767" t="str">
        <f t="shared" si="205"/>
        <v/>
      </c>
      <c r="AB767" t="str">
        <f t="shared" si="176"/>
        <v/>
      </c>
      <c r="AC767" t="str">
        <f t="shared" si="177"/>
        <v/>
      </c>
      <c r="AD767">
        <v>0.21686264029930907</v>
      </c>
      <c r="AE767" t="s">
        <v>4485</v>
      </c>
      <c r="AF767" s="200" t="s">
        <v>4485</v>
      </c>
      <c r="AG767" s="35">
        <v>44991</v>
      </c>
      <c r="AH767" s="35">
        <v>45014</v>
      </c>
      <c r="AI767" s="36">
        <v>177.45</v>
      </c>
      <c r="AK767" s="81" cm="1">
        <f t="array" ref="AK767">INDEX($AG$466:$AG$918, ROWS($AG$466:$AG$918) - ROW() + ROW($AG$466))</f>
        <v>45236</v>
      </c>
      <c r="AL767" s="3" cm="1">
        <f t="array" ref="AL767">INDEX($AH$466:$AH$918, ROWS($AH$466:$AH$918) - ROW() + ROW($AH$466))</f>
        <v>45260</v>
      </c>
      <c r="AM767" s="78" cm="1">
        <f t="array" ref="AM767">INDEX($AI$466:$AI$918, ROWS($AI$466:$AI$918) - ROW() + ROW($AI$466))</f>
        <v>237.15</v>
      </c>
      <c r="AO767">
        <f t="shared" si="178"/>
        <v>0.91489361702127903</v>
      </c>
      <c r="AP767">
        <f t="shared" si="168"/>
        <v>1</v>
      </c>
      <c r="AQ767" t="str">
        <f t="shared" si="206"/>
        <v/>
      </c>
      <c r="AR767" t="str">
        <f t="shared" si="179"/>
        <v/>
      </c>
      <c r="AS767" t="str">
        <f t="shared" si="180"/>
        <v/>
      </c>
      <c r="AT767">
        <v>11.111111111111107</v>
      </c>
      <c r="AU767" t="s">
        <v>4485</v>
      </c>
      <c r="AV767" s="200" t="s">
        <v>4485</v>
      </c>
      <c r="AW767" s="35">
        <v>44991</v>
      </c>
      <c r="AX767" s="35">
        <v>45014</v>
      </c>
      <c r="AY767" s="36">
        <v>96.6</v>
      </c>
      <c r="BA767" s="81" cm="1">
        <f t="array" ref="BA767">INDEX($AW$466:$AW$918, ROWS($AW$466:$AW$918) - ROW() + ROW($AW$466))</f>
        <v>45236</v>
      </c>
      <c r="BB767" s="3" cm="1">
        <f t="array" ref="BB767">INDEX($AX$466:$AX$918, ROWS($AX$466:$AX$918) - ROW() + ROW($AX$466))</f>
        <v>45260</v>
      </c>
      <c r="BC767" s="78" cm="1">
        <f t="array" ref="BC767">INDEX($AY$466:$AY$918, ROWS($AY$466:$AY$918) - ROW() + ROW($AY$466))</f>
        <v>138.05000000000001</v>
      </c>
      <c r="BE767">
        <f t="shared" si="181"/>
        <v>1.2467913458012594</v>
      </c>
      <c r="BF767">
        <f t="shared" si="170"/>
        <v>1</v>
      </c>
      <c r="BG767" t="str">
        <f t="shared" si="207"/>
        <v/>
      </c>
      <c r="BH767" t="str">
        <f t="shared" si="182"/>
        <v/>
      </c>
      <c r="BI767" t="str">
        <f t="shared" si="183"/>
        <v/>
      </c>
      <c r="BJ767">
        <v>2.0123032009175224</v>
      </c>
      <c r="BK767" t="s">
        <v>4485</v>
      </c>
      <c r="BL767" s="200" t="s">
        <v>4485</v>
      </c>
      <c r="BM767" s="212">
        <v>44991</v>
      </c>
      <c r="BN767" s="49">
        <v>45014</v>
      </c>
      <c r="BO767" s="50">
        <v>1132.1500000000001</v>
      </c>
      <c r="BQ767" s="81" cm="1">
        <f t="array" ref="BQ767">INDEX($AW$466:$AW$918, ROWS($AW$466:$AW$918) - ROW() + ROW($AW$466))</f>
        <v>45236</v>
      </c>
      <c r="BR767" s="3" cm="1">
        <f t="array" ref="BR767">INDEX($AX$466:$AX$918, ROWS($AX$466:$AX$918) - ROW() + ROW($AX$466))</f>
        <v>45260</v>
      </c>
      <c r="BS767" s="78" cm="1">
        <f t="array" ref="BS767">INDEX($BO$466:$BO$918, ROWS($BO$466:$BO$918) - ROW() + ROW($BO$466))</f>
        <v>1337.85</v>
      </c>
      <c r="BU767">
        <f t="shared" si="190"/>
        <v>4.8609033801964074E-2</v>
      </c>
      <c r="BV767">
        <f t="shared" si="184"/>
        <v>1</v>
      </c>
      <c r="BW767" t="str">
        <f t="shared" si="198"/>
        <v/>
      </c>
      <c r="BX767" t="str">
        <f t="shared" si="185"/>
        <v/>
      </c>
      <c r="BY767" t="str">
        <f t="shared" si="191"/>
        <v/>
      </c>
      <c r="BZ767">
        <v>3.219143935617125</v>
      </c>
      <c r="CA767" t="s">
        <v>4485</v>
      </c>
      <c r="CB767" s="200" t="s">
        <v>4485</v>
      </c>
      <c r="CC767" s="212">
        <v>44993</v>
      </c>
      <c r="CD767" s="49">
        <v>45014</v>
      </c>
      <c r="CE767" s="50">
        <v>1838.6</v>
      </c>
      <c r="CG767" s="81" cm="1">
        <f t="array" ref="CG767">INDEX($AW$466:$AW$918, ROWS($AW$466:$AW$918) - ROW() + ROW($AW$466))</f>
        <v>45236</v>
      </c>
      <c r="CH767" s="3" cm="1">
        <f t="array" ref="CH767">INDEX($AX$466:$AX$918, ROWS($AX$466:$AX$918) - ROW() + ROW($AX$466))</f>
        <v>45260</v>
      </c>
      <c r="CI767" s="78" cm="1">
        <f t="array" ref="CI767">INDEX($CE$466:$CE$918, ROWS($CE$466:$CE$918) - ROW() + ROW($CE$466))</f>
        <v>2109.75</v>
      </c>
      <c r="CK767">
        <f t="shared" si="197"/>
        <v>1.2088940059005453</v>
      </c>
      <c r="CL767">
        <f t="shared" si="186"/>
        <v>1</v>
      </c>
      <c r="CM767" t="str">
        <f t="shared" si="199"/>
        <v/>
      </c>
      <c r="CN767" t="str">
        <f t="shared" si="187"/>
        <v/>
      </c>
      <c r="CO767" t="str">
        <f t="shared" si="192"/>
        <v/>
      </c>
      <c r="CP767">
        <v>1.2658838280326961</v>
      </c>
      <c r="CQ767" t="s">
        <v>4485</v>
      </c>
      <c r="CR767" s="200" t="s">
        <v>4485</v>
      </c>
      <c r="CS767" s="212">
        <v>44991</v>
      </c>
      <c r="CT767" s="49">
        <v>45014</v>
      </c>
      <c r="CU767" s="53">
        <v>361.45</v>
      </c>
      <c r="CW767" s="81" cm="1">
        <f t="array" ref="CW767">INDEX($AW$466:$AW$918, ROWS($AW$466:$AW$918) - ROW() + ROW($AW$466))</f>
        <v>45236</v>
      </c>
      <c r="CX767" s="3" cm="1">
        <f t="array" ref="CX767">INDEX($AX$466:$AX$918, ROWS($AX$466:$AX$918) - ROW() + ROW($AX$466))</f>
        <v>45260</v>
      </c>
      <c r="CY767" s="78" cm="1">
        <f t="array" ref="CY767">INDEX($CU$466:$CU$918, ROWS($CU$466:$CU$918) - ROW() + ROW($CU$466))</f>
        <v>594.6</v>
      </c>
      <c r="DA767">
        <f t="shared" si="193"/>
        <v>-0.50200803212851408</v>
      </c>
      <c r="DB767">
        <f t="shared" si="188"/>
        <v>1</v>
      </c>
      <c r="DC767" t="str">
        <f t="shared" si="200"/>
        <v/>
      </c>
      <c r="DD767" t="str">
        <f t="shared" si="202"/>
        <v/>
      </c>
      <c r="DE767" t="str">
        <f t="shared" si="203"/>
        <v/>
      </c>
      <c r="DF767">
        <v>-0.64613577242594988</v>
      </c>
      <c r="DG767" t="s">
        <v>4485</v>
      </c>
      <c r="DH767" s="200" t="s">
        <v>4485</v>
      </c>
      <c r="DI767" s="212">
        <v>44991</v>
      </c>
      <c r="DJ767" s="49">
        <v>45014</v>
      </c>
      <c r="DK767" s="53">
        <v>326.10000000000002</v>
      </c>
      <c r="DM767" s="81" cm="1">
        <f t="array" ref="DM767">INDEX($AW$466:$AW$918, ROWS($AW$466:$AW$918) - ROW() + ROW($AW$466))</f>
        <v>45236</v>
      </c>
      <c r="DN767" s="3" cm="1">
        <f t="array" ref="DN767">INDEX($AX$466:$AX$918, ROWS($AX$466:$AX$918) - ROW() + ROW($AX$466))</f>
        <v>45260</v>
      </c>
      <c r="DO767" s="78" cm="1">
        <f t="array" ref="DO767">INDEX($DK$466:$DK$918, ROWS($DK$466:$DK$918) - ROW() + ROW($DK$466))</f>
        <v>367.6</v>
      </c>
      <c r="DQ767">
        <f t="shared" si="194"/>
        <v>1.4208856393985472</v>
      </c>
      <c r="DR767">
        <f t="shared" si="189"/>
        <v>1</v>
      </c>
      <c r="DS767" t="str">
        <f t="shared" si="201"/>
        <v/>
      </c>
      <c r="DT767" t="str">
        <f t="shared" si="195"/>
        <v/>
      </c>
      <c r="DU767" t="str">
        <f t="shared" si="196"/>
        <v/>
      </c>
      <c r="DV767">
        <v>2.6038233355306639</v>
      </c>
      <c r="DW767" t="s">
        <v>4485</v>
      </c>
      <c r="DX767" s="200" t="s">
        <v>4485</v>
      </c>
    </row>
    <row r="768" spans="1:128" ht="15.75" thickBot="1" x14ac:dyDescent="0.3">
      <c r="A768" s="42">
        <v>44988</v>
      </c>
      <c r="B768" s="35">
        <v>45014</v>
      </c>
      <c r="C768" s="36">
        <v>143</v>
      </c>
      <c r="E768" s="81" cm="1">
        <f t="array" ref="E768">INDEX($A$466:$A$918, ROWS($A$466:$A$918) - ROW() + ROW($A$466))</f>
        <v>45237</v>
      </c>
      <c r="F768" s="44" cm="1">
        <f t="array" ref="F768">INDEX($B$466:$B$918, ROWS($B$466:$B$918) - ROW() + ROW($B$466))</f>
        <v>45260</v>
      </c>
      <c r="G768" s="45" cm="1">
        <f t="array" ref="G768">INDEX($C$466:$C$918, ROWS($C$466:$C$918) - ROW() + ROW($C$466))</f>
        <v>138.85</v>
      </c>
      <c r="I768">
        <f t="shared" si="172"/>
        <v>-0.6084466714387935</v>
      </c>
      <c r="J768">
        <f t="shared" si="164"/>
        <v>2</v>
      </c>
      <c r="K768" t="str">
        <f t="shared" si="204"/>
        <v/>
      </c>
      <c r="L768" t="str">
        <f t="shared" si="173"/>
        <v/>
      </c>
      <c r="M768" t="str">
        <f t="shared" si="174"/>
        <v/>
      </c>
      <c r="N768">
        <v>-0.61151079136690245</v>
      </c>
      <c r="O768" t="s">
        <v>4485</v>
      </c>
      <c r="P768" s="200" t="s">
        <v>4485</v>
      </c>
      <c r="Q768" s="35">
        <v>44988</v>
      </c>
      <c r="R768" s="35">
        <v>45014</v>
      </c>
      <c r="S768" s="37">
        <v>37514.800000000003</v>
      </c>
      <c r="U768" s="81" cm="1">
        <f t="array" ref="U768">INDEX($Q$466:$Q$918, ROWS($Q$466:$Q$918) - ROW() + ROW($Q$466))</f>
        <v>45237</v>
      </c>
      <c r="V768" s="3" cm="1">
        <f t="array" ref="V768">INDEX($R$466:$R$918, ROWS($R$466:$R$918) - ROW() + ROW($R$466))</f>
        <v>45260</v>
      </c>
      <c r="W768" s="78" cm="1">
        <f t="array" ref="W768">INDEX($S$466:$S$918, ROWS($S$466:$S$918) - ROW() + ROW($S$466))</f>
        <v>37361.5</v>
      </c>
      <c r="Y768">
        <f t="shared" si="175"/>
        <v>-0.39337173295512123</v>
      </c>
      <c r="Z768">
        <f t="shared" si="166"/>
        <v>2</v>
      </c>
      <c r="AA768" t="str">
        <f t="shared" si="205"/>
        <v/>
      </c>
      <c r="AB768" t="str">
        <f t="shared" si="176"/>
        <v/>
      </c>
      <c r="AC768" t="str">
        <f t="shared" si="177"/>
        <v/>
      </c>
      <c r="AD768">
        <v>-0.68091245201813422</v>
      </c>
      <c r="AE768" t="s">
        <v>4485</v>
      </c>
      <c r="AF768" s="200" t="s">
        <v>4485</v>
      </c>
      <c r="AG768" s="35">
        <v>44988</v>
      </c>
      <c r="AH768" s="35">
        <v>45014</v>
      </c>
      <c r="AI768" s="36">
        <v>173.8</v>
      </c>
      <c r="AK768" s="81" cm="1">
        <f t="array" ref="AK768">INDEX($AG$466:$AG$918, ROWS($AG$466:$AG$918) - ROW() + ROW($AG$466))</f>
        <v>45237</v>
      </c>
      <c r="AL768" s="3" cm="1">
        <f t="array" ref="AL768">INDEX($AH$466:$AH$918, ROWS($AH$466:$AH$918) - ROW() + ROW($AH$466))</f>
        <v>45260</v>
      </c>
      <c r="AM768" s="78" cm="1">
        <f t="array" ref="AM768">INDEX($AI$466:$AI$918, ROWS($AI$466:$AI$918) - ROW() + ROW($AI$466))</f>
        <v>239.7</v>
      </c>
      <c r="AO768">
        <f t="shared" si="178"/>
        <v>1.0752688172042939</v>
      </c>
      <c r="AP768">
        <f t="shared" si="168"/>
        <v>2</v>
      </c>
      <c r="AQ768" t="str">
        <f t="shared" si="206"/>
        <v/>
      </c>
      <c r="AR768" t="str">
        <f t="shared" si="179"/>
        <v/>
      </c>
      <c r="AS768" t="str">
        <f t="shared" si="180"/>
        <v/>
      </c>
      <c r="AT768">
        <v>0.58700209643606105</v>
      </c>
      <c r="AU768" t="s">
        <v>4485</v>
      </c>
      <c r="AV768" s="200" t="s">
        <v>4485</v>
      </c>
      <c r="AW768" s="35">
        <v>44988</v>
      </c>
      <c r="AX768" s="35">
        <v>45014</v>
      </c>
      <c r="AY768" s="36">
        <v>95.9</v>
      </c>
      <c r="BA768" s="81" cm="1">
        <f t="array" ref="BA768">INDEX($AW$466:$AW$918, ROWS($AW$466:$AW$918) - ROW() + ROW($AW$466))</f>
        <v>45237</v>
      </c>
      <c r="BB768" s="3" cm="1">
        <f t="array" ref="BB768">INDEX($AX$466:$AX$918, ROWS($AX$466:$AX$918) - ROW() + ROW($AX$466))</f>
        <v>45260</v>
      </c>
      <c r="BC768" s="78" cm="1">
        <f t="array" ref="BC768">INDEX($AY$466:$AY$918, ROWS($AY$466:$AY$918) - ROW() + ROW($AY$466))</f>
        <v>138.80000000000001</v>
      </c>
      <c r="BE768">
        <f t="shared" si="181"/>
        <v>0.54328141977544364</v>
      </c>
      <c r="BF768">
        <f t="shared" si="170"/>
        <v>2</v>
      </c>
      <c r="BG768" t="str">
        <f t="shared" si="207"/>
        <v/>
      </c>
      <c r="BH768" t="str">
        <f t="shared" si="182"/>
        <v/>
      </c>
      <c r="BI768" t="str">
        <f t="shared" si="183"/>
        <v/>
      </c>
      <c r="BJ768">
        <v>-7.4100572363044029E-2</v>
      </c>
      <c r="BK768" t="s">
        <v>4485</v>
      </c>
      <c r="BL768" s="200" t="s">
        <v>4485</v>
      </c>
      <c r="BM768" s="212">
        <v>44988</v>
      </c>
      <c r="BN768" s="49">
        <v>45014</v>
      </c>
      <c r="BO768" s="50">
        <v>1131.55</v>
      </c>
      <c r="BQ768" s="81" cm="1">
        <f t="array" ref="BQ768">INDEX($AW$466:$AW$918, ROWS($AW$466:$AW$918) - ROW() + ROW($AW$466))</f>
        <v>45237</v>
      </c>
      <c r="BR768" s="3" cm="1">
        <f t="array" ref="BR768">INDEX($AX$466:$AX$918, ROWS($AX$466:$AX$918) - ROW() + ROW($AX$466))</f>
        <v>45260</v>
      </c>
      <c r="BS768" s="78" cm="1">
        <f t="array" ref="BS768">INDEX($BO$466:$BO$918, ROWS($BO$466:$BO$918) - ROW() + ROW($BO$466))</f>
        <v>1346.1</v>
      </c>
      <c r="BU768">
        <f t="shared" si="190"/>
        <v>0.61666106065702442</v>
      </c>
      <c r="BV768">
        <f t="shared" si="184"/>
        <v>2</v>
      </c>
      <c r="BW768" t="str">
        <f t="shared" si="198"/>
        <v/>
      </c>
      <c r="BX768" t="str">
        <f t="shared" si="185"/>
        <v/>
      </c>
      <c r="BY768" t="str">
        <f t="shared" si="191"/>
        <v/>
      </c>
      <c r="BZ768">
        <v>-1.4075760712067802</v>
      </c>
      <c r="CA768" t="s">
        <v>4485</v>
      </c>
      <c r="CB768" s="200" t="s">
        <v>4485</v>
      </c>
      <c r="CC768" s="212">
        <v>44991</v>
      </c>
      <c r="CD768" s="49">
        <v>45014</v>
      </c>
      <c r="CE768" s="50">
        <v>1837.85</v>
      </c>
      <c r="CG768" s="81" cm="1">
        <f t="array" ref="CG768">INDEX($AW$466:$AW$918, ROWS($AW$466:$AW$918) - ROW() + ROW($AW$466))</f>
        <v>45237</v>
      </c>
      <c r="CH768" s="3" cm="1">
        <f t="array" ref="CH768">INDEX($AX$466:$AX$918, ROWS($AX$466:$AX$918) - ROW() + ROW($AX$466))</f>
        <v>45260</v>
      </c>
      <c r="CI768" s="78" cm="1">
        <f t="array" ref="CI768">INDEX($CE$466:$CE$918, ROWS($CE$466:$CE$918) - ROW() + ROW($CE$466))</f>
        <v>2101.4499999999998</v>
      </c>
      <c r="CK768">
        <f t="shared" si="197"/>
        <v>-0.39341154165186315</v>
      </c>
      <c r="CL768">
        <f t="shared" si="186"/>
        <v>2</v>
      </c>
      <c r="CM768" t="str">
        <f t="shared" si="199"/>
        <v/>
      </c>
      <c r="CN768" t="str">
        <f t="shared" si="187"/>
        <v/>
      </c>
      <c r="CO768" t="str">
        <f t="shared" si="192"/>
        <v/>
      </c>
      <c r="CP768">
        <v>-0.4857374160674448</v>
      </c>
      <c r="CQ768" t="s">
        <v>4485</v>
      </c>
      <c r="CR768" s="200" t="s">
        <v>4485</v>
      </c>
      <c r="CS768" s="212">
        <v>44988</v>
      </c>
      <c r="CT768" s="49">
        <v>45014</v>
      </c>
      <c r="CU768" s="53">
        <v>362.7</v>
      </c>
      <c r="CW768" s="81" cm="1">
        <f t="array" ref="CW768">INDEX($AW$466:$AW$918, ROWS($AW$466:$AW$918) - ROW() + ROW($AW$466))</f>
        <v>45237</v>
      </c>
      <c r="CX768" s="3" cm="1">
        <f t="array" ref="CX768">INDEX($AX$466:$AX$918, ROWS($AX$466:$AX$918) - ROW() + ROW($AX$466))</f>
        <v>45260</v>
      </c>
      <c r="CY768" s="78" cm="1">
        <f t="array" ref="CY768">INDEX($CU$466:$CU$918, ROWS($CU$466:$CU$918) - ROW() + ROW($CU$466))</f>
        <v>594.29999999999995</v>
      </c>
      <c r="DA768">
        <f t="shared" si="193"/>
        <v>-5.0454086781040734E-2</v>
      </c>
      <c r="DB768">
        <f t="shared" si="188"/>
        <v>2</v>
      </c>
      <c r="DC768" t="str">
        <f t="shared" si="200"/>
        <v/>
      </c>
      <c r="DD768" t="str">
        <f t="shared" si="202"/>
        <v/>
      </c>
      <c r="DE768" t="str">
        <f t="shared" si="203"/>
        <v/>
      </c>
      <c r="DF768">
        <v>7.6013513513521189E-2</v>
      </c>
      <c r="DG768" t="s">
        <v>4485</v>
      </c>
      <c r="DH768" s="200" t="s">
        <v>4485</v>
      </c>
      <c r="DI768" s="212">
        <v>44988</v>
      </c>
      <c r="DJ768" s="49">
        <v>45014</v>
      </c>
      <c r="DK768" s="53">
        <v>322.95</v>
      </c>
      <c r="DM768" s="81" cm="1">
        <f t="array" ref="DM768">INDEX($AW$466:$AW$918, ROWS($AW$466:$AW$918) - ROW() + ROW($AW$466))</f>
        <v>45237</v>
      </c>
      <c r="DN768" s="3" cm="1">
        <f t="array" ref="DN768">INDEX($AX$466:$AX$918, ROWS($AX$466:$AX$918) - ROW() + ROW($AX$466))</f>
        <v>45260</v>
      </c>
      <c r="DO768" s="78" cm="1">
        <f t="array" ref="DO768">INDEX($DK$466:$DK$918, ROWS($DK$466:$DK$918) - ROW() + ROW($DK$466))</f>
        <v>374.35</v>
      </c>
      <c r="DQ768">
        <f t="shared" si="194"/>
        <v>1.8362350380848749</v>
      </c>
      <c r="DR768">
        <f t="shared" si="189"/>
        <v>2</v>
      </c>
      <c r="DS768" t="str">
        <f t="shared" si="201"/>
        <v/>
      </c>
      <c r="DT768" t="str">
        <f t="shared" si="195"/>
        <v/>
      </c>
      <c r="DU768" t="str">
        <f t="shared" si="196"/>
        <v/>
      </c>
      <c r="DV768">
        <v>0.11243173787342303</v>
      </c>
      <c r="DW768" t="s">
        <v>4485</v>
      </c>
      <c r="DX768" s="200" t="s">
        <v>4485</v>
      </c>
    </row>
    <row r="769" spans="1:128" ht="15.75" thickBot="1" x14ac:dyDescent="0.3">
      <c r="A769" s="42">
        <v>44987</v>
      </c>
      <c r="B769" s="35">
        <v>45014</v>
      </c>
      <c r="C769" s="36">
        <v>141.65</v>
      </c>
      <c r="E769" s="81" cm="1">
        <f t="array" ref="E769">INDEX($A$466:$A$918, ROWS($A$466:$A$918) - ROW() + ROW($A$466))</f>
        <v>45238</v>
      </c>
      <c r="F769" s="44" cm="1">
        <f t="array" ref="F769">INDEX($B$466:$B$918, ROWS($B$466:$B$918) - ROW() + ROW($B$466))</f>
        <v>45260</v>
      </c>
      <c r="G769" s="45" cm="1">
        <f t="array" ref="G769">INDEX($C$466:$C$918, ROWS($C$466:$C$918) - ROW() + ROW($C$466))</f>
        <v>139.5</v>
      </c>
      <c r="I769">
        <f t="shared" si="172"/>
        <v>0.46813107670148052</v>
      </c>
      <c r="J769">
        <f t="shared" si="164"/>
        <v>3</v>
      </c>
      <c r="K769" t="str">
        <f t="shared" si="204"/>
        <v/>
      </c>
      <c r="L769" t="str">
        <f t="shared" si="173"/>
        <v/>
      </c>
      <c r="M769" t="str">
        <f t="shared" si="174"/>
        <v/>
      </c>
      <c r="N769">
        <v>0.72385088671733622</v>
      </c>
      <c r="O769" t="s">
        <v>4485</v>
      </c>
      <c r="P769" s="200" t="s">
        <v>4485</v>
      </c>
      <c r="Q769" s="35">
        <v>44987</v>
      </c>
      <c r="R769" s="35">
        <v>45014</v>
      </c>
      <c r="S769" s="37">
        <v>37667</v>
      </c>
      <c r="U769" s="81" cm="1">
        <f t="array" ref="U769">INDEX($Q$466:$Q$918, ROWS($Q$466:$Q$918) - ROW() + ROW($Q$466))</f>
        <v>45238</v>
      </c>
      <c r="V769" s="3" cm="1">
        <f t="array" ref="V769">INDEX($R$466:$R$918, ROWS($R$466:$R$918) - ROW() + ROW($R$466))</f>
        <v>45260</v>
      </c>
      <c r="W769" s="78" cm="1">
        <f t="array" ref="W769">INDEX($S$466:$S$918, ROWS($S$466:$S$918) - ROW() + ROW($S$466))</f>
        <v>37870.449999999997</v>
      </c>
      <c r="Y769">
        <f t="shared" si="175"/>
        <v>1.3622311738019004</v>
      </c>
      <c r="Z769">
        <f t="shared" si="166"/>
        <v>3</v>
      </c>
      <c r="AA769" t="str">
        <f t="shared" si="205"/>
        <v/>
      </c>
      <c r="AB769" t="str">
        <f t="shared" si="176"/>
        <v/>
      </c>
      <c r="AC769" t="str">
        <f t="shared" si="177"/>
        <v/>
      </c>
      <c r="AD769">
        <v>1.7058299190781203</v>
      </c>
      <c r="AE769" t="s">
        <v>4485</v>
      </c>
      <c r="AF769" s="200" t="s">
        <v>4485</v>
      </c>
      <c r="AG769" s="35">
        <v>44987</v>
      </c>
      <c r="AH769" s="35">
        <v>45014</v>
      </c>
      <c r="AI769" s="36">
        <v>172</v>
      </c>
      <c r="AK769" s="81" cm="1">
        <f t="array" ref="AK769">INDEX($AG$466:$AG$918, ROWS($AG$466:$AG$918) - ROW() + ROW($AG$466))</f>
        <v>45238</v>
      </c>
      <c r="AL769" s="3" cm="1">
        <f t="array" ref="AL769">INDEX($AH$466:$AH$918, ROWS($AH$466:$AH$918) - ROW() + ROW($AH$466))</f>
        <v>45260</v>
      </c>
      <c r="AM769" s="78" cm="1">
        <f t="array" ref="AM769">INDEX($AI$466:$AI$918, ROWS($AI$466:$AI$918) - ROW() + ROW($AI$466))</f>
        <v>237.5</v>
      </c>
      <c r="AO769">
        <f t="shared" si="178"/>
        <v>-0.91781393408426737</v>
      </c>
      <c r="AP769">
        <f t="shared" si="168"/>
        <v>3</v>
      </c>
      <c r="AQ769" t="str">
        <f t="shared" si="206"/>
        <v/>
      </c>
      <c r="AR769" t="str">
        <f t="shared" si="179"/>
        <v/>
      </c>
      <c r="AS769" t="str">
        <f t="shared" si="180"/>
        <v/>
      </c>
      <c r="AT769">
        <v>-0.47936640266778063</v>
      </c>
      <c r="AU769" t="s">
        <v>4485</v>
      </c>
      <c r="AV769" s="200" t="s">
        <v>4485</v>
      </c>
      <c r="AW769" s="35">
        <v>44987</v>
      </c>
      <c r="AX769" s="35">
        <v>45014</v>
      </c>
      <c r="AY769" s="36">
        <v>96.7</v>
      </c>
      <c r="BA769" s="81" cm="1">
        <f t="array" ref="BA769">INDEX($AW$466:$AW$918, ROWS($AW$466:$AW$918) - ROW() + ROW($AW$466))</f>
        <v>45238</v>
      </c>
      <c r="BB769" s="3" cm="1">
        <f t="array" ref="BB769">INDEX($AX$466:$AX$918, ROWS($AX$466:$AX$918) - ROW() + ROW($AX$466))</f>
        <v>45260</v>
      </c>
      <c r="BC769" s="78" cm="1">
        <f t="array" ref="BC769">INDEX($AY$466:$AY$918, ROWS($AY$466:$AY$918) - ROW() + ROW($AY$466))</f>
        <v>140.80000000000001</v>
      </c>
      <c r="BE769">
        <f t="shared" si="181"/>
        <v>1.4409221902017291</v>
      </c>
      <c r="BF769">
        <f t="shared" si="170"/>
        <v>3</v>
      </c>
      <c r="BG769" t="str">
        <f t="shared" si="207"/>
        <v/>
      </c>
      <c r="BH769" t="str">
        <f t="shared" si="182"/>
        <v/>
      </c>
      <c r="BI769" t="str">
        <f t="shared" si="183"/>
        <v/>
      </c>
      <c r="BJ769">
        <v>0.11506891349374793</v>
      </c>
      <c r="BK769" t="s">
        <v>4485</v>
      </c>
      <c r="BL769" s="200" t="s">
        <v>4485</v>
      </c>
      <c r="BM769" s="212">
        <v>44987</v>
      </c>
      <c r="BN769" s="49">
        <v>45014</v>
      </c>
      <c r="BO769" s="50">
        <v>1106.75</v>
      </c>
      <c r="BQ769" s="81" cm="1">
        <f t="array" ref="BQ769">INDEX($AW$466:$AW$918, ROWS($AW$466:$AW$918) - ROW() + ROW($AW$466))</f>
        <v>45238</v>
      </c>
      <c r="BR769" s="3" cm="1">
        <f t="array" ref="BR769">INDEX($AX$466:$AX$918, ROWS($AX$466:$AX$918) - ROW() + ROW($AX$466))</f>
        <v>45260</v>
      </c>
      <c r="BS769" s="78" cm="1">
        <f t="array" ref="BS769">INDEX($BO$466:$BO$918, ROWS($BO$466:$BO$918) - ROW() + ROW($BO$466))</f>
        <v>1348.45</v>
      </c>
      <c r="BU769">
        <f t="shared" si="190"/>
        <v>0.17457841170790703</v>
      </c>
      <c r="BV769">
        <f t="shared" si="184"/>
        <v>3</v>
      </c>
      <c r="BW769" t="str">
        <f t="shared" si="198"/>
        <v/>
      </c>
      <c r="BX769" t="str">
        <f t="shared" si="185"/>
        <v/>
      </c>
      <c r="BY769" t="str">
        <f t="shared" si="191"/>
        <v/>
      </c>
      <c r="BZ769">
        <v>1.6446217370004896</v>
      </c>
      <c r="CA769" t="s">
        <v>4485</v>
      </c>
      <c r="CB769" s="200" t="s">
        <v>4485</v>
      </c>
      <c r="CC769" s="212">
        <v>44988</v>
      </c>
      <c r="CD769" s="49">
        <v>45014</v>
      </c>
      <c r="CE769" s="50">
        <v>1873.9</v>
      </c>
      <c r="CG769" s="81" cm="1">
        <f t="array" ref="CG769">INDEX($AW$466:$AW$918, ROWS($AW$466:$AW$918) - ROW() + ROW($AW$466))</f>
        <v>45238</v>
      </c>
      <c r="CH769" s="3" cm="1">
        <f t="array" ref="CH769">INDEX($AX$466:$AX$918, ROWS($AX$466:$AX$918) - ROW() + ROW($AX$466))</f>
        <v>45260</v>
      </c>
      <c r="CI769" s="78" cm="1">
        <f t="array" ref="CI769">INDEX($CE$466:$CE$918, ROWS($CE$466:$CE$918) - ROW() + ROW($CE$466))</f>
        <v>2134.9</v>
      </c>
      <c r="CK769">
        <f t="shared" si="197"/>
        <v>1.5917580718075746</v>
      </c>
      <c r="CL769">
        <f t="shared" si="186"/>
        <v>3</v>
      </c>
      <c r="CM769" t="str">
        <f t="shared" si="199"/>
        <v/>
      </c>
      <c r="CN769" t="str">
        <f t="shared" si="187"/>
        <v/>
      </c>
      <c r="CO769" t="str">
        <f t="shared" si="192"/>
        <v/>
      </c>
      <c r="CP769">
        <v>1.6318131789252222</v>
      </c>
      <c r="CQ769" t="s">
        <v>4485</v>
      </c>
      <c r="CR769" s="200" t="s">
        <v>4485</v>
      </c>
      <c r="CS769" s="212">
        <v>44987</v>
      </c>
      <c r="CT769" s="49">
        <v>45014</v>
      </c>
      <c r="CU769" s="53">
        <v>357.7</v>
      </c>
      <c r="CW769" s="81" cm="1">
        <f t="array" ref="CW769">INDEX($AW$466:$AW$918, ROWS($AW$466:$AW$918) - ROW() + ROW($AW$466))</f>
        <v>45238</v>
      </c>
      <c r="CX769" s="3" cm="1">
        <f t="array" ref="CX769">INDEX($AX$466:$AX$918, ROWS($AX$466:$AX$918) - ROW() + ROW($AX$466))</f>
        <v>45260</v>
      </c>
      <c r="CY769" s="78" cm="1">
        <f t="array" ref="CY769">INDEX($CU$466:$CU$918, ROWS($CU$466:$CU$918) - ROW() + ROW($CU$466))</f>
        <v>598.54999999999995</v>
      </c>
      <c r="DA769">
        <f t="shared" si="193"/>
        <v>0.71512704021537954</v>
      </c>
      <c r="DB769">
        <f t="shared" si="188"/>
        <v>3</v>
      </c>
      <c r="DC769" t="str">
        <f t="shared" si="200"/>
        <v/>
      </c>
      <c r="DD769" t="str">
        <f t="shared" si="202"/>
        <v/>
      </c>
      <c r="DE769" t="str">
        <f t="shared" si="203"/>
        <v/>
      </c>
      <c r="DF769">
        <v>0.58232762258417281</v>
      </c>
      <c r="DG769" t="s">
        <v>4485</v>
      </c>
      <c r="DH769" s="200" t="s">
        <v>4485</v>
      </c>
      <c r="DI769" s="212">
        <v>44987</v>
      </c>
      <c r="DJ769" s="49">
        <v>45014</v>
      </c>
      <c r="DK769" s="53">
        <v>323</v>
      </c>
      <c r="DM769" s="81" cm="1">
        <f t="array" ref="DM769">INDEX($AW$466:$AW$918, ROWS($AW$466:$AW$918) - ROW() + ROW($AW$466))</f>
        <v>45238</v>
      </c>
      <c r="DN769" s="3" cm="1">
        <f t="array" ref="DN769">INDEX($AX$466:$AX$918, ROWS($AX$466:$AX$918) - ROW() + ROW($AX$466))</f>
        <v>45260</v>
      </c>
      <c r="DO769" s="78" cm="1">
        <f t="array" ref="DO769">INDEX($DK$466:$DK$918, ROWS($DK$466:$DK$918) - ROW() + ROW($DK$466))</f>
        <v>385</v>
      </c>
      <c r="DQ769">
        <f t="shared" si="194"/>
        <v>2.8449312141044412</v>
      </c>
      <c r="DR769">
        <f t="shared" si="189"/>
        <v>3</v>
      </c>
      <c r="DS769" t="str">
        <f t="shared" si="201"/>
        <v/>
      </c>
      <c r="DT769" t="str">
        <f t="shared" si="195"/>
        <v/>
      </c>
      <c r="DU769" t="str">
        <f t="shared" si="196"/>
        <v/>
      </c>
      <c r="DV769">
        <v>-0.33691641264237276</v>
      </c>
      <c r="DW769" t="s">
        <v>4485</v>
      </c>
      <c r="DX769" s="200" t="s">
        <v>4485</v>
      </c>
    </row>
    <row r="770" spans="1:128" ht="15.75" thickBot="1" x14ac:dyDescent="0.3">
      <c r="A770" s="42">
        <v>44986</v>
      </c>
      <c r="B770" s="35">
        <v>45014</v>
      </c>
      <c r="C770" s="36">
        <v>142.35</v>
      </c>
      <c r="E770" s="81" cm="1">
        <f t="array" ref="E770">INDEX($A$466:$A$918, ROWS($A$466:$A$918) - ROW() + ROW($A$466))</f>
        <v>45239</v>
      </c>
      <c r="F770" s="44" cm="1">
        <f t="array" ref="F770">INDEX($B$466:$B$918, ROWS($B$466:$B$918) - ROW() + ROW($B$466))</f>
        <v>45260</v>
      </c>
      <c r="G770" s="45" cm="1">
        <f t="array" ref="G770">INDEX($C$466:$C$918, ROWS($C$466:$C$918) - ROW() + ROW($C$466))</f>
        <v>144.55000000000001</v>
      </c>
      <c r="I770">
        <f t="shared" si="172"/>
        <v>3.6200716845878214</v>
      </c>
      <c r="J770">
        <f t="shared" si="164"/>
        <v>4</v>
      </c>
      <c r="K770">
        <f t="shared" si="204"/>
        <v>4.4059227157818874</v>
      </c>
      <c r="L770" t="str">
        <f t="shared" si="173"/>
        <v/>
      </c>
      <c r="M770" t="str">
        <f t="shared" si="174"/>
        <v/>
      </c>
      <c r="N770">
        <v>3.3776500179662152</v>
      </c>
      <c r="O770">
        <v>4.6562386322299059</v>
      </c>
      <c r="P770" s="200" t="s">
        <v>4485</v>
      </c>
      <c r="Q770" s="35">
        <v>44986</v>
      </c>
      <c r="R770" s="35">
        <v>45014</v>
      </c>
      <c r="S770" s="37">
        <v>38442.800000000003</v>
      </c>
      <c r="U770" s="81" cm="1">
        <f t="array" ref="U770">INDEX($Q$466:$Q$918, ROWS($Q$466:$Q$918) - ROW() + ROW($Q$466))</f>
        <v>45239</v>
      </c>
      <c r="V770" s="3" cm="1">
        <f t="array" ref="V770">INDEX($R$466:$R$918, ROWS($R$466:$R$918) - ROW() + ROW($R$466))</f>
        <v>45260</v>
      </c>
      <c r="W770" s="78" cm="1">
        <f t="array" ref="W770">INDEX($S$466:$S$918, ROWS($S$466:$S$918) - ROW() + ROW($S$466))</f>
        <v>37760.949999999997</v>
      </c>
      <c r="Y770">
        <f t="shared" si="175"/>
        <v>-0.28914364629942346</v>
      </c>
      <c r="Z770">
        <f t="shared" si="166"/>
        <v>4</v>
      </c>
      <c r="AA770">
        <f t="shared" si="205"/>
        <v>0.48217457540296854</v>
      </c>
      <c r="AB770" t="str">
        <f t="shared" si="176"/>
        <v/>
      </c>
      <c r="AC770" t="str">
        <f t="shared" si="177"/>
        <v/>
      </c>
      <c r="AD770">
        <v>-0.51371196492186366</v>
      </c>
      <c r="AE770">
        <v>0.26351845693382886</v>
      </c>
      <c r="AF770" s="200" t="s">
        <v>4485</v>
      </c>
      <c r="AG770" s="35">
        <v>44986</v>
      </c>
      <c r="AH770" s="35">
        <v>45014</v>
      </c>
      <c r="AI770" s="36">
        <v>173.15</v>
      </c>
      <c r="AK770" s="81" cm="1">
        <f t="array" ref="AK770">INDEX($AG$466:$AG$918, ROWS($AG$466:$AG$918) - ROW() + ROW($AG$466))</f>
        <v>45239</v>
      </c>
      <c r="AL770" s="3" cm="1">
        <f t="array" ref="AL770">INDEX($AH$466:$AH$918, ROWS($AH$466:$AH$918) - ROW() + ROW($AH$466))</f>
        <v>45260</v>
      </c>
      <c r="AM770" s="78" cm="1">
        <f t="array" ref="AM770">INDEX($AI$466:$AI$918, ROWS($AI$466:$AI$918) - ROW() + ROW($AI$466))</f>
        <v>238.7</v>
      </c>
      <c r="AO770">
        <f t="shared" si="178"/>
        <v>0.50526315789473208</v>
      </c>
      <c r="AP770">
        <f t="shared" si="168"/>
        <v>4</v>
      </c>
      <c r="AQ770">
        <f t="shared" si="206"/>
        <v>2.0521590423257732</v>
      </c>
      <c r="AR770" t="str">
        <f t="shared" si="179"/>
        <v/>
      </c>
      <c r="AS770" t="str">
        <f t="shared" si="180"/>
        <v/>
      </c>
      <c r="AT770">
        <v>0.10471204188481677</v>
      </c>
      <c r="AU770">
        <v>11.630079402148532</v>
      </c>
      <c r="AV770" s="200" t="s">
        <v>4485</v>
      </c>
      <c r="AW770" s="35">
        <v>44986</v>
      </c>
      <c r="AX770" s="35">
        <v>45014</v>
      </c>
      <c r="AY770" s="36">
        <v>97.4</v>
      </c>
      <c r="BA770" s="81" cm="1">
        <f t="array" ref="BA770">INDEX($AW$466:$AW$918, ROWS($AW$466:$AW$918) - ROW() + ROW($AW$466))</f>
        <v>45239</v>
      </c>
      <c r="BB770" s="3" cm="1">
        <f t="array" ref="BB770">INDEX($AX$466:$AX$918, ROWS($AX$466:$AX$918) - ROW() + ROW($AX$466))</f>
        <v>45260</v>
      </c>
      <c r="BC770" s="78" cm="1">
        <f t="array" ref="BC770">INDEX($AY$466:$AY$918, ROWS($AY$466:$AY$918) - ROW() + ROW($AY$466))</f>
        <v>138.6</v>
      </c>
      <c r="BE770">
        <f t="shared" si="181"/>
        <v>-1.5625000000000122</v>
      </c>
      <c r="BF770">
        <f t="shared" si="170"/>
        <v>4</v>
      </c>
      <c r="BG770">
        <f t="shared" si="207"/>
        <v>2.4768946395563729</v>
      </c>
      <c r="BH770" t="str">
        <f t="shared" si="182"/>
        <v/>
      </c>
      <c r="BI770" t="str">
        <f t="shared" si="183"/>
        <v/>
      </c>
      <c r="BJ770">
        <v>-3.7826930935839784</v>
      </c>
      <c r="BK770">
        <v>1.2089949222213268</v>
      </c>
      <c r="BL770" s="200" t="s">
        <v>4485</v>
      </c>
      <c r="BM770" s="212">
        <v>44986</v>
      </c>
      <c r="BN770" s="49">
        <v>45014</v>
      </c>
      <c r="BO770" s="50">
        <v>1127.05</v>
      </c>
      <c r="BQ770" s="81" cm="1">
        <f t="array" ref="BQ770">INDEX($AW$466:$AW$918, ROWS($AW$466:$AW$918) - ROW() + ROW($AW$466))</f>
        <v>45239</v>
      </c>
      <c r="BR770" s="3" cm="1">
        <f t="array" ref="BR770">INDEX($AX$466:$AX$918, ROWS($AX$466:$AX$918) - ROW() + ROW($AX$466))</f>
        <v>45260</v>
      </c>
      <c r="BS770" s="78" cm="1">
        <f t="array" ref="BS770">INDEX($BO$466:$BO$918, ROWS($BO$466:$BO$918) - ROW() + ROW($BO$466))</f>
        <v>1354</v>
      </c>
      <c r="BU770">
        <f t="shared" si="190"/>
        <v>0.41158367013978669</v>
      </c>
      <c r="BV770">
        <f t="shared" si="184"/>
        <v>4</v>
      </c>
      <c r="BW770">
        <f t="shared" si="198"/>
        <v>0.23318651219603148</v>
      </c>
      <c r="BX770" t="str">
        <f t="shared" si="185"/>
        <v/>
      </c>
      <c r="BY770" t="str">
        <f t="shared" si="191"/>
        <v/>
      </c>
      <c r="BZ770">
        <v>0.6816304048471401</v>
      </c>
      <c r="CA770">
        <v>4.5022511255627817</v>
      </c>
      <c r="CB770" s="200" t="s">
        <v>4485</v>
      </c>
      <c r="CC770" s="212">
        <v>44987</v>
      </c>
      <c r="CD770" s="49">
        <v>45014</v>
      </c>
      <c r="CE770" s="50">
        <v>1859.05</v>
      </c>
      <c r="CG770" s="81" cm="1">
        <f t="array" ref="CG770">INDEX($AW$466:$AW$918, ROWS($AW$466:$AW$918) - ROW() + ROW($AW$466))</f>
        <v>45239</v>
      </c>
      <c r="CH770" s="3" cm="1">
        <f t="array" ref="CH770">INDEX($AX$466:$AX$918, ROWS($AX$466:$AX$918) - ROW() + ROW($AX$466))</f>
        <v>45260</v>
      </c>
      <c r="CI770" s="78" cm="1">
        <f t="array" ref="CI770">INDEX($CE$466:$CE$918, ROWS($CE$466:$CE$918) - ROW() + ROW($CE$466))</f>
        <v>2104.6</v>
      </c>
      <c r="CK770">
        <f t="shared" si="197"/>
        <v>-1.4192702234296772</v>
      </c>
      <c r="CL770">
        <f t="shared" si="186"/>
        <v>4</v>
      </c>
      <c r="CM770">
        <f t="shared" si="199"/>
        <v>0.52060944738979287</v>
      </c>
      <c r="CN770" t="str">
        <f t="shared" si="187"/>
        <v/>
      </c>
      <c r="CO770" t="str">
        <f t="shared" si="192"/>
        <v/>
      </c>
      <c r="CP770">
        <v>-1.3819568697617648</v>
      </c>
      <c r="CQ770">
        <v>0.82559091127904649</v>
      </c>
      <c r="CR770" s="200" t="s">
        <v>4485</v>
      </c>
      <c r="CS770" s="212">
        <v>44986</v>
      </c>
      <c r="CT770" s="49">
        <v>45014</v>
      </c>
      <c r="CU770" s="53">
        <v>357</v>
      </c>
      <c r="CW770" s="81" cm="1">
        <f t="array" ref="CW770">INDEX($AW$466:$AW$918, ROWS($AW$466:$AW$918) - ROW() + ROW($AW$466))</f>
        <v>45239</v>
      </c>
      <c r="CX770" s="3" cm="1">
        <f t="array" ref="CX770">INDEX($AX$466:$AX$918, ROWS($AX$466:$AX$918) - ROW() + ROW($AX$466))</f>
        <v>45260</v>
      </c>
      <c r="CY770" s="78" cm="1">
        <f t="array" ref="CY770">INDEX($CU$466:$CU$918, ROWS($CU$466:$CU$918) - ROW() + ROW($CU$466))</f>
        <v>601.85</v>
      </c>
      <c r="DA770">
        <f t="shared" si="193"/>
        <v>0.55133238660096373</v>
      </c>
      <c r="DB770">
        <f t="shared" si="188"/>
        <v>4</v>
      </c>
      <c r="DC770">
        <f t="shared" si="200"/>
        <v>3.463984871927106</v>
      </c>
      <c r="DD770" t="str">
        <f t="shared" si="202"/>
        <v/>
      </c>
      <c r="DE770" t="str">
        <f t="shared" si="203"/>
        <v/>
      </c>
      <c r="DF770">
        <v>0.80550427924149492</v>
      </c>
      <c r="DG770">
        <v>3.9453192593874489</v>
      </c>
      <c r="DH770" s="200" t="s">
        <v>4485</v>
      </c>
      <c r="DI770" s="212">
        <v>44986</v>
      </c>
      <c r="DJ770" s="49">
        <v>45014</v>
      </c>
      <c r="DK770" s="53">
        <v>318.10000000000002</v>
      </c>
      <c r="DM770" s="81" cm="1">
        <f t="array" ref="DM770">INDEX($AW$466:$AW$918, ROWS($AW$466:$AW$918) - ROW() + ROW($AW$466))</f>
        <v>45239</v>
      </c>
      <c r="DN770" s="3" cm="1">
        <f t="array" ref="DN770">INDEX($AX$466:$AX$918, ROWS($AX$466:$AX$918) - ROW() + ROW($AX$466))</f>
        <v>45260</v>
      </c>
      <c r="DO770" s="78" cm="1">
        <f t="array" ref="DO770">INDEX($DK$466:$DK$918, ROWS($DK$466:$DK$918) - ROW() + ROW($DK$466))</f>
        <v>384.85</v>
      </c>
      <c r="DQ770">
        <f t="shared" si="194"/>
        <v>-3.8961038961033055E-2</v>
      </c>
      <c r="DR770">
        <f t="shared" si="189"/>
        <v>4</v>
      </c>
      <c r="DS770">
        <f t="shared" si="201"/>
        <v>6.3268407238568951</v>
      </c>
      <c r="DT770" t="str">
        <f t="shared" si="195"/>
        <v/>
      </c>
      <c r="DU770" t="str">
        <f t="shared" si="196"/>
        <v/>
      </c>
      <c r="DV770">
        <v>-2.67224726336124</v>
      </c>
      <c r="DW770">
        <v>0.66600066600066599</v>
      </c>
      <c r="DX770" s="200" t="s">
        <v>4485</v>
      </c>
    </row>
    <row r="771" spans="1:128" ht="15.75" thickBot="1" x14ac:dyDescent="0.3">
      <c r="A771" s="38">
        <v>44980</v>
      </c>
      <c r="B771" s="39">
        <v>44980</v>
      </c>
      <c r="C771" s="40">
        <v>132.4</v>
      </c>
      <c r="E771" s="81" cm="1">
        <f t="array" ref="E771">INDEX($A$466:$A$918, ROWS($A$466:$A$918) - ROW() + ROW($A$466))</f>
        <v>45240</v>
      </c>
      <c r="F771" s="44" cm="1">
        <f t="array" ref="F771">INDEX($B$466:$B$918, ROWS($B$466:$B$918) - ROW() + ROW($B$466))</f>
        <v>45260</v>
      </c>
      <c r="G771" s="45" cm="1">
        <f t="array" ref="G771">INDEX($C$466:$C$918, ROWS($C$466:$C$918) - ROW() + ROW($C$466))</f>
        <v>142.5</v>
      </c>
      <c r="I771">
        <f t="shared" si="172"/>
        <v>-1.4181943964026367</v>
      </c>
      <c r="J771">
        <f t="shared" si="164"/>
        <v>5</v>
      </c>
      <c r="K771" t="str">
        <f t="shared" si="204"/>
        <v/>
      </c>
      <c r="L771" t="str">
        <f t="shared" si="173"/>
        <v/>
      </c>
      <c r="M771" t="str">
        <f t="shared" si="174"/>
        <v/>
      </c>
      <c r="N771">
        <v>-1.1122697254084075</v>
      </c>
      <c r="O771" t="s">
        <v>4485</v>
      </c>
      <c r="P771" s="200" t="s">
        <v>4485</v>
      </c>
      <c r="Q771" s="39">
        <v>44980</v>
      </c>
      <c r="R771" s="39">
        <v>44980</v>
      </c>
      <c r="S771" s="41">
        <v>38008.449999999997</v>
      </c>
      <c r="U771" s="81" cm="1">
        <f t="array" ref="U771">INDEX($Q$466:$Q$918, ROWS($Q$466:$Q$918) - ROW() + ROW($Q$466))</f>
        <v>45240</v>
      </c>
      <c r="V771" s="3" cm="1">
        <f t="array" ref="V771">INDEX($R$466:$R$918, ROWS($R$466:$R$918) - ROW() + ROW($R$466))</f>
        <v>45260</v>
      </c>
      <c r="W771" s="78" cm="1">
        <f t="array" ref="W771">INDEX($S$466:$S$918, ROWS($S$466:$S$918) - ROW() + ROW($S$466))</f>
        <v>38437.35</v>
      </c>
      <c r="Y771">
        <f t="shared" si="175"/>
        <v>1.7912684929801859</v>
      </c>
      <c r="Z771">
        <f t="shared" si="166"/>
        <v>5</v>
      </c>
      <c r="AA771" t="str">
        <f t="shared" si="205"/>
        <v/>
      </c>
      <c r="AB771" t="str">
        <f t="shared" si="176"/>
        <v/>
      </c>
      <c r="AC771" t="str">
        <f t="shared" si="177"/>
        <v/>
      </c>
      <c r="AD771">
        <v>1.7887018047552734</v>
      </c>
      <c r="AE771" t="s">
        <v>4485</v>
      </c>
      <c r="AF771" s="200" t="s">
        <v>4485</v>
      </c>
      <c r="AG771" s="39">
        <v>44980</v>
      </c>
      <c r="AH771" s="39">
        <v>44980</v>
      </c>
      <c r="AI771" s="40">
        <v>169.6</v>
      </c>
      <c r="AK771" s="81" cm="1">
        <f t="array" ref="AK771">INDEX($AG$466:$AG$918, ROWS($AG$466:$AG$918) - ROW() + ROW($AG$466))</f>
        <v>45240</v>
      </c>
      <c r="AL771" s="3" cm="1">
        <f t="array" ref="AL771">INDEX($AH$466:$AH$918, ROWS($AH$466:$AH$918) - ROW() + ROW($AH$466))</f>
        <v>45260</v>
      </c>
      <c r="AM771" s="78" cm="1">
        <f t="array" ref="AM771">INDEX($AI$466:$AI$918, ROWS($AI$466:$AI$918) - ROW() + ROW($AI$466))</f>
        <v>243.1</v>
      </c>
      <c r="AO771">
        <f t="shared" si="178"/>
        <v>1.8433179723502329</v>
      </c>
      <c r="AP771">
        <f t="shared" si="168"/>
        <v>5</v>
      </c>
      <c r="AQ771" t="str">
        <f t="shared" si="206"/>
        <v/>
      </c>
      <c r="AR771" t="str">
        <f t="shared" si="179"/>
        <v/>
      </c>
      <c r="AS771" t="str">
        <f t="shared" si="180"/>
        <v/>
      </c>
      <c r="AT771">
        <v>-0.52301255230125521</v>
      </c>
      <c r="AU771" t="s">
        <v>4485</v>
      </c>
      <c r="AV771" s="200" t="s">
        <v>4485</v>
      </c>
      <c r="AW771" s="39">
        <v>44980</v>
      </c>
      <c r="AX771" s="39">
        <v>44980</v>
      </c>
      <c r="AY771" s="40">
        <v>95.35</v>
      </c>
      <c r="BA771" s="81" cm="1">
        <f t="array" ref="BA771">INDEX($AW$466:$AW$918, ROWS($AW$466:$AW$918) - ROW() + ROW($AW$466))</f>
        <v>45240</v>
      </c>
      <c r="BB771" s="3" cm="1">
        <f t="array" ref="BB771">INDEX($AX$466:$AX$918, ROWS($AX$466:$AX$918) - ROW() + ROW($AX$466))</f>
        <v>45260</v>
      </c>
      <c r="BC771" s="78" cm="1">
        <f t="array" ref="BC771">INDEX($AY$466:$AY$918, ROWS($AY$466:$AY$918) - ROW() + ROW($AY$466))</f>
        <v>139.35</v>
      </c>
      <c r="BE771">
        <f t="shared" si="181"/>
        <v>0.54112554112554123</v>
      </c>
      <c r="BF771">
        <f t="shared" si="170"/>
        <v>5</v>
      </c>
      <c r="BG771" t="str">
        <f t="shared" si="207"/>
        <v/>
      </c>
      <c r="BH771" t="str">
        <f t="shared" si="182"/>
        <v/>
      </c>
      <c r="BI771" t="str">
        <f t="shared" si="183"/>
        <v/>
      </c>
      <c r="BJ771">
        <v>-2.7049985399909771</v>
      </c>
      <c r="BK771" t="s">
        <v>4485</v>
      </c>
      <c r="BL771" s="200" t="s">
        <v>4485</v>
      </c>
      <c r="BM771" s="212">
        <v>44980</v>
      </c>
      <c r="BN771" s="49">
        <v>44980</v>
      </c>
      <c r="BO771" s="50">
        <v>1134.3499999999999</v>
      </c>
      <c r="BQ771" s="81" cm="1">
        <f t="array" ref="BQ771">INDEX($AW$466:$AW$918, ROWS($AW$466:$AW$918) - ROW() + ROW($AW$466))</f>
        <v>45240</v>
      </c>
      <c r="BR771" s="3" cm="1">
        <f t="array" ref="BR771">INDEX($AX$466:$AX$918, ROWS($AX$466:$AX$918) - ROW() + ROW($AX$466))</f>
        <v>45260</v>
      </c>
      <c r="BS771" s="78" cm="1">
        <f t="array" ref="BS771">INDEX($BO$466:$BO$918, ROWS($BO$466:$BO$918) - ROW() + ROW($BO$466))</f>
        <v>1357.9</v>
      </c>
      <c r="BU771">
        <f t="shared" si="190"/>
        <v>0.28803545051699342</v>
      </c>
      <c r="BV771">
        <f t="shared" si="184"/>
        <v>5</v>
      </c>
      <c r="BW771" t="str">
        <f t="shared" si="198"/>
        <v/>
      </c>
      <c r="BX771" t="str">
        <f t="shared" si="185"/>
        <v/>
      </c>
      <c r="BY771" t="str">
        <f t="shared" si="191"/>
        <v/>
      </c>
      <c r="BZ771">
        <v>2.106270943034942</v>
      </c>
      <c r="CA771" t="s">
        <v>4485</v>
      </c>
      <c r="CB771" s="200" t="s">
        <v>4485</v>
      </c>
      <c r="CC771" s="212">
        <v>44986</v>
      </c>
      <c r="CD771" s="49">
        <v>45014</v>
      </c>
      <c r="CE771" s="50">
        <v>1881.65</v>
      </c>
      <c r="CG771" s="81" cm="1">
        <f t="array" ref="CG771">INDEX($AW$466:$AW$918, ROWS($AW$466:$AW$918) - ROW() + ROW($AW$466))</f>
        <v>45240</v>
      </c>
      <c r="CH771" s="3" cm="1">
        <f t="array" ref="CH771">INDEX($AX$466:$AX$918, ROWS($AX$466:$AX$918) - ROW() + ROW($AX$466))</f>
        <v>45260</v>
      </c>
      <c r="CI771" s="78" cm="1">
        <f t="array" ref="CI771">INDEX($CE$466:$CE$918, ROWS($CE$466:$CE$918) - ROW() + ROW($CE$466))</f>
        <v>2100.25</v>
      </c>
      <c r="CK771">
        <f t="shared" si="197"/>
        <v>-0.20669010738382157</v>
      </c>
      <c r="CL771">
        <f t="shared" si="186"/>
        <v>5</v>
      </c>
      <c r="CM771" t="str">
        <f t="shared" si="199"/>
        <v/>
      </c>
      <c r="CN771" t="str">
        <f t="shared" si="187"/>
        <v/>
      </c>
      <c r="CO771" t="str">
        <f t="shared" si="192"/>
        <v/>
      </c>
      <c r="CP771">
        <v>-0.23633889565278801</v>
      </c>
      <c r="CQ771" t="s">
        <v>4485</v>
      </c>
      <c r="CR771" s="200" t="s">
        <v>4485</v>
      </c>
      <c r="CS771" s="212">
        <v>44980</v>
      </c>
      <c r="CT771" s="49">
        <v>44980</v>
      </c>
      <c r="CU771" s="53">
        <v>343.15</v>
      </c>
      <c r="CW771" s="81" cm="1">
        <f t="array" ref="CW771">INDEX($AW$466:$AW$918, ROWS($AW$466:$AW$918) - ROW() + ROW($AW$466))</f>
        <v>45240</v>
      </c>
      <c r="CX771" s="3" cm="1">
        <f t="array" ref="CX771">INDEX($AX$466:$AX$918, ROWS($AX$466:$AX$918) - ROW() + ROW($AX$466))</f>
        <v>45260</v>
      </c>
      <c r="CY771" s="78" cm="1">
        <f t="array" ref="CY771">INDEX($CU$466:$CU$918, ROWS($CU$466:$CU$918) - ROW() + ROW($CU$466))</f>
        <v>607.15</v>
      </c>
      <c r="DA771">
        <f t="shared" si="193"/>
        <v>0.88061809420951309</v>
      </c>
      <c r="DB771">
        <f t="shared" si="188"/>
        <v>5</v>
      </c>
      <c r="DC771" t="str">
        <f t="shared" si="200"/>
        <v/>
      </c>
      <c r="DD771" t="str">
        <f t="shared" si="202"/>
        <v/>
      </c>
      <c r="DE771" t="str">
        <f t="shared" si="203"/>
        <v/>
      </c>
      <c r="DF771">
        <v>0.89062760113199735</v>
      </c>
      <c r="DG771" t="s">
        <v>4485</v>
      </c>
      <c r="DH771" s="200" t="s">
        <v>4485</v>
      </c>
      <c r="DI771" s="212">
        <v>44980</v>
      </c>
      <c r="DJ771" s="49">
        <v>44980</v>
      </c>
      <c r="DK771" s="53">
        <v>320.25</v>
      </c>
      <c r="DM771" s="81" cm="1">
        <f t="array" ref="DM771">INDEX($AW$466:$AW$918, ROWS($AW$466:$AW$918) - ROW() + ROW($AW$466))</f>
        <v>45240</v>
      </c>
      <c r="DN771" s="3" cm="1">
        <f t="array" ref="DN771">INDEX($AX$466:$AX$918, ROWS($AX$466:$AX$918) - ROW() + ROW($AX$466))</f>
        <v>45260</v>
      </c>
      <c r="DO771" s="78" cm="1">
        <f t="array" ref="DO771">INDEX($DK$466:$DK$918, ROWS($DK$466:$DK$918) - ROW() + ROW($DK$466))</f>
        <v>385.55</v>
      </c>
      <c r="DQ771">
        <f t="shared" si="194"/>
        <v>0.18188904768091169</v>
      </c>
      <c r="DR771">
        <f t="shared" si="189"/>
        <v>5</v>
      </c>
      <c r="DS771" t="str">
        <f t="shared" si="201"/>
        <v/>
      </c>
      <c r="DT771" t="str">
        <f t="shared" si="195"/>
        <v/>
      </c>
      <c r="DU771" t="str">
        <f t="shared" si="196"/>
        <v/>
      </c>
      <c r="DV771">
        <v>1.1412504134965229</v>
      </c>
      <c r="DW771" t="s">
        <v>4485</v>
      </c>
      <c r="DX771" s="200" t="s">
        <v>4485</v>
      </c>
    </row>
    <row r="772" spans="1:128" ht="15.75" thickBot="1" x14ac:dyDescent="0.3">
      <c r="A772" s="42">
        <v>44979</v>
      </c>
      <c r="B772" s="35">
        <v>44980</v>
      </c>
      <c r="C772" s="36">
        <v>132.6</v>
      </c>
      <c r="E772" s="81" cm="1">
        <f t="array" ref="E772">INDEX($A$466:$A$918, ROWS($A$466:$A$918) - ROW() + ROW($A$466))</f>
        <v>45242</v>
      </c>
      <c r="F772" s="44" cm="1">
        <f t="array" ref="F772">INDEX($B$466:$B$918, ROWS($B$466:$B$918) - ROW() + ROW($B$466))</f>
        <v>45260</v>
      </c>
      <c r="G772" s="45" cm="1">
        <f t="array" ref="G772">INDEX($C$466:$C$918, ROWS($C$466:$C$918) - ROW() + ROW($C$466))</f>
        <v>143.1</v>
      </c>
      <c r="I772">
        <f t="shared" si="172"/>
        <v>0.42105263157894335</v>
      </c>
      <c r="J772">
        <f t="shared" si="164"/>
        <v>7</v>
      </c>
      <c r="K772" t="str">
        <f t="shared" si="204"/>
        <v/>
      </c>
      <c r="L772" t="str">
        <f t="shared" si="173"/>
        <v/>
      </c>
      <c r="M772" t="str">
        <f t="shared" si="174"/>
        <v/>
      </c>
      <c r="N772">
        <v>1.0193321616871625</v>
      </c>
      <c r="O772" t="s">
        <v>4485</v>
      </c>
      <c r="P772" s="200" t="s">
        <v>4485</v>
      </c>
      <c r="Q772" s="35">
        <v>44979</v>
      </c>
      <c r="R772" s="35">
        <v>44980</v>
      </c>
      <c r="S772" s="37">
        <v>38054.75</v>
      </c>
      <c r="U772" s="81" cm="1">
        <f t="array" ref="U772">INDEX($Q$466:$Q$918, ROWS($Q$466:$Q$918) - ROW() + ROW($Q$466))</f>
        <v>45242</v>
      </c>
      <c r="V772" s="3" cm="1">
        <f t="array" ref="V772">INDEX($R$466:$R$918, ROWS($R$466:$R$918) - ROW() + ROW($R$466))</f>
        <v>45260</v>
      </c>
      <c r="W772" s="78" cm="1">
        <f t="array" ref="W772">INDEX($S$466:$S$918, ROWS($S$466:$S$918) - ROW() + ROW($S$466))</f>
        <v>38367.599999999999</v>
      </c>
      <c r="Y772">
        <f t="shared" si="175"/>
        <v>-0.18146412278682064</v>
      </c>
      <c r="Z772">
        <f t="shared" si="166"/>
        <v>7</v>
      </c>
      <c r="AA772" t="str">
        <f t="shared" si="205"/>
        <v/>
      </c>
      <c r="AB772" t="str">
        <f t="shared" si="176"/>
        <v/>
      </c>
      <c r="AC772" t="str">
        <f t="shared" si="177"/>
        <v/>
      </c>
      <c r="AD772">
        <v>-1.35555575831076E-2</v>
      </c>
      <c r="AE772" t="s">
        <v>4485</v>
      </c>
      <c r="AF772" s="200" t="s">
        <v>4485</v>
      </c>
      <c r="AG772" s="35">
        <v>44979</v>
      </c>
      <c r="AH772" s="35">
        <v>44980</v>
      </c>
      <c r="AI772" s="36">
        <v>170.55</v>
      </c>
      <c r="AK772" s="81" cm="1">
        <f t="array" ref="AK772">INDEX($AG$466:$AG$918, ROWS($AG$466:$AG$918) - ROW() + ROW($AG$466))</f>
        <v>45242</v>
      </c>
      <c r="AL772" s="3" cm="1">
        <f t="array" ref="AL772">INDEX($AH$466:$AH$918, ROWS($AH$466:$AH$918) - ROW() + ROW($AH$466))</f>
        <v>45260</v>
      </c>
      <c r="AM772" s="78" cm="1">
        <f t="array" ref="AM772">INDEX($AI$466:$AI$918, ROWS($AI$466:$AI$918) - ROW() + ROW($AI$466))</f>
        <v>243.85</v>
      </c>
      <c r="AO772">
        <f t="shared" si="178"/>
        <v>0.30851501439736734</v>
      </c>
      <c r="AP772">
        <f t="shared" si="168"/>
        <v>7</v>
      </c>
      <c r="AQ772" t="str">
        <f t="shared" si="206"/>
        <v/>
      </c>
      <c r="AR772" t="str">
        <f t="shared" si="179"/>
        <v/>
      </c>
      <c r="AS772" t="str">
        <f t="shared" si="180"/>
        <v/>
      </c>
      <c r="AT772">
        <v>4.4374342797055784</v>
      </c>
      <c r="AU772" t="s">
        <v>4485</v>
      </c>
      <c r="AV772" s="200" t="s">
        <v>4485</v>
      </c>
      <c r="AW772" s="35">
        <v>44979</v>
      </c>
      <c r="AX772" s="35">
        <v>44980</v>
      </c>
      <c r="AY772" s="36">
        <v>95.1</v>
      </c>
      <c r="BA772" s="81" cm="1">
        <f t="array" ref="BA772">INDEX($AW$466:$AW$918, ROWS($AW$466:$AW$918) - ROW() + ROW($AW$466))</f>
        <v>45242</v>
      </c>
      <c r="BB772" s="3" cm="1">
        <f t="array" ref="BB772">INDEX($AX$466:$AX$918, ROWS($AX$466:$AX$918) - ROW() + ROW($AX$466))</f>
        <v>45260</v>
      </c>
      <c r="BC772" s="78" cm="1">
        <f t="array" ref="BC772">INDEX($AY$466:$AY$918, ROWS($AY$466:$AY$918) - ROW() + ROW($AY$466))</f>
        <v>140</v>
      </c>
      <c r="BE772">
        <f t="shared" si="181"/>
        <v>0.46645138141371062</v>
      </c>
      <c r="BF772">
        <f t="shared" si="170"/>
        <v>7</v>
      </c>
      <c r="BG772" t="str">
        <f t="shared" si="207"/>
        <v/>
      </c>
      <c r="BH772" t="str">
        <f t="shared" si="182"/>
        <v/>
      </c>
      <c r="BI772" t="str">
        <f t="shared" si="183"/>
        <v/>
      </c>
      <c r="BJ772">
        <v>4.0134235512386871</v>
      </c>
      <c r="BK772" t="s">
        <v>4485</v>
      </c>
      <c r="BL772" s="200" t="s">
        <v>4485</v>
      </c>
      <c r="BM772" s="212">
        <v>44979</v>
      </c>
      <c r="BN772" s="49">
        <v>44980</v>
      </c>
      <c r="BO772" s="50">
        <v>1130.45</v>
      </c>
      <c r="BQ772" s="81" cm="1">
        <f t="array" ref="BQ772">INDEX($AW$466:$AW$918, ROWS($AW$466:$AW$918) - ROW() + ROW($AW$466))</f>
        <v>45242</v>
      </c>
      <c r="BR772" s="3" cm="1">
        <f t="array" ref="BR772">INDEX($AX$466:$AX$918, ROWS($AX$466:$AX$918) - ROW() + ROW($AX$466))</f>
        <v>45260</v>
      </c>
      <c r="BS772" s="78" cm="1">
        <f t="array" ref="BS772">INDEX($BO$466:$BO$918, ROWS($BO$466:$BO$918) - ROW() + ROW($BO$466))</f>
        <v>1360.05</v>
      </c>
      <c r="BU772">
        <f t="shared" si="190"/>
        <v>0.15833271964061149</v>
      </c>
      <c r="BV772">
        <f t="shared" si="184"/>
        <v>7</v>
      </c>
      <c r="BW772" t="str">
        <f t="shared" si="198"/>
        <v/>
      </c>
      <c r="BX772" t="str">
        <f t="shared" si="185"/>
        <v/>
      </c>
      <c r="BY772" t="str">
        <f t="shared" si="191"/>
        <v/>
      </c>
      <c r="BZ772">
        <v>0.84388185654009351</v>
      </c>
      <c r="CA772" t="s">
        <v>4485</v>
      </c>
      <c r="CB772" s="200" t="s">
        <v>4485</v>
      </c>
      <c r="CC772" s="212">
        <v>44980</v>
      </c>
      <c r="CD772" s="49">
        <v>44980</v>
      </c>
      <c r="CE772" s="50">
        <v>1893.8</v>
      </c>
      <c r="CG772" s="81" cm="1">
        <f t="array" ref="CG772">INDEX($AW$466:$AW$918, ROWS($AW$466:$AW$918) - ROW() + ROW($AW$466))</f>
        <v>45242</v>
      </c>
      <c r="CH772" s="3" cm="1">
        <f t="array" ref="CH772">INDEX($AX$466:$AX$918, ROWS($AX$466:$AX$918) - ROW() + ROW($AX$466))</f>
        <v>45260</v>
      </c>
      <c r="CI772" s="78" cm="1">
        <f t="array" ref="CI772">INDEX($CE$466:$CE$918, ROWS($CE$466:$CE$918) - ROW() + ROW($CE$466))</f>
        <v>2105.85</v>
      </c>
      <c r="CK772">
        <f t="shared" si="197"/>
        <v>0.26663492441375591</v>
      </c>
      <c r="CL772">
        <f t="shared" si="186"/>
        <v>7</v>
      </c>
      <c r="CM772" t="str">
        <f t="shared" si="199"/>
        <v/>
      </c>
      <c r="CN772" t="str">
        <f t="shared" si="187"/>
        <v/>
      </c>
      <c r="CO772" t="str">
        <f t="shared" si="192"/>
        <v/>
      </c>
      <c r="CP772">
        <v>0.72266092366594448</v>
      </c>
      <c r="CQ772" t="s">
        <v>4485</v>
      </c>
      <c r="CR772" s="200" t="s">
        <v>4485</v>
      </c>
      <c r="CS772" s="212">
        <v>44979</v>
      </c>
      <c r="CT772" s="49">
        <v>44980</v>
      </c>
      <c r="CU772" s="53">
        <v>348.1</v>
      </c>
      <c r="CW772" s="81" cm="1">
        <f t="array" ref="CW772">INDEX($AW$466:$AW$918, ROWS($AW$466:$AW$918) - ROW() + ROW($AW$466))</f>
        <v>45242</v>
      </c>
      <c r="CX772" s="3" cm="1">
        <f t="array" ref="CX772">INDEX($AX$466:$AX$918, ROWS($AX$466:$AX$918) - ROW() + ROW($AX$466))</f>
        <v>45260</v>
      </c>
      <c r="CY772" s="78" cm="1">
        <f t="array" ref="CY772">INDEX($CU$466:$CU$918, ROWS($CU$466:$CU$918) - ROW() + ROW($CU$466))</f>
        <v>609.20000000000005</v>
      </c>
      <c r="DA772">
        <f t="shared" si="193"/>
        <v>0.33764308655193415</v>
      </c>
      <c r="DB772">
        <f t="shared" si="188"/>
        <v>7</v>
      </c>
      <c r="DC772" t="str">
        <f t="shared" si="200"/>
        <v/>
      </c>
      <c r="DD772" t="str">
        <f t="shared" si="202"/>
        <v/>
      </c>
      <c r="DE772" t="str">
        <f t="shared" si="203"/>
        <v/>
      </c>
      <c r="DF772">
        <v>0.70951241646729957</v>
      </c>
      <c r="DG772" t="s">
        <v>4485</v>
      </c>
      <c r="DH772" s="200" t="s">
        <v>4485</v>
      </c>
      <c r="DI772" s="212">
        <v>44979</v>
      </c>
      <c r="DJ772" s="49">
        <v>44980</v>
      </c>
      <c r="DK772" s="53">
        <v>319.95</v>
      </c>
      <c r="DM772" s="81" cm="1">
        <f t="array" ref="DM772">INDEX($AW$466:$AW$918, ROWS($AW$466:$AW$918) - ROW() + ROW($AW$466))</f>
        <v>45242</v>
      </c>
      <c r="DN772" s="3" cm="1">
        <f t="array" ref="DN772">INDEX($AX$466:$AX$918, ROWS($AX$466:$AX$918) - ROW() + ROW($AX$466))</f>
        <v>45260</v>
      </c>
      <c r="DO772" s="78" cm="1">
        <f t="array" ref="DO772">INDEX($DK$466:$DK$918, ROWS($DK$466:$DK$918) - ROW() + ROW($DK$466))</f>
        <v>385.05</v>
      </c>
      <c r="DQ772">
        <f t="shared" si="194"/>
        <v>-0.12968486577616392</v>
      </c>
      <c r="DR772">
        <f t="shared" si="189"/>
        <v>7</v>
      </c>
      <c r="DS772" t="str">
        <f t="shared" si="201"/>
        <v/>
      </c>
      <c r="DT772" t="str">
        <f t="shared" si="195"/>
        <v/>
      </c>
      <c r="DU772" t="str">
        <f t="shared" si="196"/>
        <v/>
      </c>
      <c r="DV772">
        <v>0.8830744071954173</v>
      </c>
      <c r="DW772" t="s">
        <v>4485</v>
      </c>
      <c r="DX772" s="200" t="s">
        <v>4485</v>
      </c>
    </row>
    <row r="773" spans="1:128" ht="15.75" thickBot="1" x14ac:dyDescent="0.3">
      <c r="A773" s="42">
        <v>44978</v>
      </c>
      <c r="B773" s="35">
        <v>44980</v>
      </c>
      <c r="C773" s="36">
        <v>135.44999999999999</v>
      </c>
      <c r="E773" s="81" cm="1">
        <f t="array" ref="E773">INDEX($A$466:$A$918, ROWS($A$466:$A$918) - ROW() + ROW($A$466))</f>
        <v>45243</v>
      </c>
      <c r="F773" s="44" cm="1">
        <f t="array" ref="F773">INDEX($B$466:$B$918, ROWS($B$466:$B$918) - ROW() + ROW($B$466))</f>
        <v>45260</v>
      </c>
      <c r="G773" s="45" cm="1">
        <f t="array" ref="G773">INDEX($C$466:$C$918, ROWS($C$466:$C$918) - ROW() + ROW($C$466))</f>
        <v>143.6</v>
      </c>
      <c r="I773">
        <f t="shared" si="172"/>
        <v>0.34940600978336828</v>
      </c>
      <c r="J773">
        <f t="shared" si="164"/>
        <v>1</v>
      </c>
      <c r="K773" t="str">
        <f t="shared" si="204"/>
        <v/>
      </c>
      <c r="L773" t="str">
        <f t="shared" si="173"/>
        <v/>
      </c>
      <c r="M773" t="str">
        <f t="shared" si="174"/>
        <v/>
      </c>
      <c r="N773">
        <v>-0.24356297842727512</v>
      </c>
      <c r="O773" t="s">
        <v>4485</v>
      </c>
      <c r="P773" s="200" t="s">
        <v>4485</v>
      </c>
      <c r="Q773" s="35">
        <v>44978</v>
      </c>
      <c r="R773" s="35">
        <v>44980</v>
      </c>
      <c r="S773" s="37">
        <v>38580.85</v>
      </c>
      <c r="U773" s="81" cm="1">
        <f t="array" ref="U773">INDEX($Q$466:$Q$918, ROWS($Q$466:$Q$918) - ROW() + ROW($Q$466))</f>
        <v>45243</v>
      </c>
      <c r="V773" s="3" cm="1">
        <f t="array" ref="V773">INDEX($R$466:$R$918, ROWS($R$466:$R$918) - ROW() + ROW($R$466))</f>
        <v>45260</v>
      </c>
      <c r="W773" s="78" cm="1">
        <f t="array" ref="W773">INDEX($S$466:$S$918, ROWS($S$466:$S$918) - ROW() + ROW($S$466))</f>
        <v>37086.050000000003</v>
      </c>
      <c r="Y773">
        <f t="shared" si="175"/>
        <v>-3.3401880753552362</v>
      </c>
      <c r="Z773">
        <f t="shared" si="166"/>
        <v>1</v>
      </c>
      <c r="AA773" t="str">
        <f t="shared" si="205"/>
        <v/>
      </c>
      <c r="AB773" t="str">
        <f t="shared" si="176"/>
        <v/>
      </c>
      <c r="AC773" t="str">
        <f t="shared" si="177"/>
        <v/>
      </c>
      <c r="AD773">
        <v>-3.4404497926630992</v>
      </c>
      <c r="AE773" t="s">
        <v>4485</v>
      </c>
      <c r="AF773" s="200" t="s">
        <v>4485</v>
      </c>
      <c r="AG773" s="35">
        <v>44978</v>
      </c>
      <c r="AH773" s="35">
        <v>44980</v>
      </c>
      <c r="AI773" s="36">
        <v>173.1</v>
      </c>
      <c r="AK773" s="81" cm="1">
        <f t="array" ref="AK773">INDEX($AG$466:$AG$918, ROWS($AG$466:$AG$918) - ROW() + ROW($AG$466))</f>
        <v>45243</v>
      </c>
      <c r="AL773" s="3" cm="1">
        <f t="array" ref="AL773">INDEX($AH$466:$AH$918, ROWS($AH$466:$AH$918) - ROW() + ROW($AH$466))</f>
        <v>45260</v>
      </c>
      <c r="AM773" s="78" cm="1">
        <f t="array" ref="AM773">INDEX($AI$466:$AI$918, ROWS($AI$466:$AI$918) - ROW() + ROW($AI$466))</f>
        <v>246.75</v>
      </c>
      <c r="AO773">
        <f t="shared" si="178"/>
        <v>1.1892556899733466</v>
      </c>
      <c r="AP773">
        <f t="shared" si="168"/>
        <v>1</v>
      </c>
      <c r="AQ773" t="str">
        <f t="shared" si="206"/>
        <v/>
      </c>
      <c r="AR773" t="str">
        <f t="shared" si="179"/>
        <v/>
      </c>
      <c r="AS773" t="str">
        <f t="shared" si="180"/>
        <v/>
      </c>
      <c r="AT773">
        <v>3.1614981876761843</v>
      </c>
      <c r="AU773" t="s">
        <v>4485</v>
      </c>
      <c r="AV773" s="200" t="s">
        <v>4485</v>
      </c>
      <c r="AW773" s="35">
        <v>44978</v>
      </c>
      <c r="AX773" s="35">
        <v>44980</v>
      </c>
      <c r="AY773" s="36">
        <v>95.65</v>
      </c>
      <c r="BA773" s="81" cm="1">
        <f t="array" ref="BA773">INDEX($AW$466:$AW$918, ROWS($AW$466:$AW$918) - ROW() + ROW($AW$466))</f>
        <v>45243</v>
      </c>
      <c r="BB773" s="3" cm="1">
        <f t="array" ref="BB773">INDEX($AX$466:$AX$918, ROWS($AX$466:$AX$918) - ROW() + ROW($AX$466))</f>
        <v>45260</v>
      </c>
      <c r="BC773" s="78" cm="1">
        <f t="array" ref="BC773">INDEX($AY$466:$AY$918, ROWS($AY$466:$AY$918) - ROW() + ROW($AY$466))</f>
        <v>144</v>
      </c>
      <c r="BE773">
        <f t="shared" si="181"/>
        <v>2.8571428571428572</v>
      </c>
      <c r="BF773">
        <f t="shared" si="170"/>
        <v>1</v>
      </c>
      <c r="BG773" t="str">
        <f t="shared" si="207"/>
        <v/>
      </c>
      <c r="BH773" t="str">
        <f t="shared" si="182"/>
        <v/>
      </c>
      <c r="BI773" t="str">
        <f t="shared" si="183"/>
        <v/>
      </c>
      <c r="BJ773">
        <v>-1.9751855835060246</v>
      </c>
      <c r="BK773" t="s">
        <v>4485</v>
      </c>
      <c r="BL773" s="200" t="s">
        <v>4485</v>
      </c>
      <c r="BM773" s="212">
        <v>44978</v>
      </c>
      <c r="BN773" s="49">
        <v>44980</v>
      </c>
      <c r="BO773" s="50">
        <v>1149.8</v>
      </c>
      <c r="BQ773" s="81" cm="1">
        <f t="array" ref="BQ773">INDEX($AW$466:$AW$918, ROWS($AW$466:$AW$918) - ROW() + ROW($AW$466))</f>
        <v>45243</v>
      </c>
      <c r="BR773" s="3" cm="1">
        <f t="array" ref="BR773">INDEX($AX$466:$AX$918, ROWS($AX$466:$AX$918) - ROW() + ROW($AX$466))</f>
        <v>45260</v>
      </c>
      <c r="BS773" s="78" cm="1">
        <f t="array" ref="BS773">INDEX($BO$466:$BO$918, ROWS($BO$466:$BO$918) - ROW() + ROW($BO$466))</f>
        <v>1333.75</v>
      </c>
      <c r="BU773">
        <f t="shared" si="190"/>
        <v>-1.9337524355722182</v>
      </c>
      <c r="BV773">
        <f t="shared" si="184"/>
        <v>1</v>
      </c>
      <c r="BW773" t="str">
        <f t="shared" si="198"/>
        <v/>
      </c>
      <c r="BX773" t="str">
        <f t="shared" si="185"/>
        <v/>
      </c>
      <c r="BY773" t="str">
        <f t="shared" si="191"/>
        <v/>
      </c>
      <c r="BZ773">
        <v>-0.39184432489872423</v>
      </c>
      <c r="CA773" t="s">
        <v>4485</v>
      </c>
      <c r="CB773" s="200" t="s">
        <v>4485</v>
      </c>
      <c r="CC773" s="212">
        <v>44979</v>
      </c>
      <c r="CD773" s="49">
        <v>44980</v>
      </c>
      <c r="CE773" s="50">
        <v>1910.7</v>
      </c>
      <c r="CG773" s="81" cm="1">
        <f t="array" ref="CG773">INDEX($AW$466:$AW$918, ROWS($AW$466:$AW$918) - ROW() + ROW($AW$466))</f>
        <v>45243</v>
      </c>
      <c r="CH773" s="3" cm="1">
        <f t="array" ref="CH773">INDEX($AX$466:$AX$918, ROWS($AX$466:$AX$918) - ROW() + ROW($AX$466))</f>
        <v>45260</v>
      </c>
      <c r="CI773" s="78" cm="1">
        <f t="array" ref="CI773">INDEX($CE$466:$CE$918, ROWS($CE$466:$CE$918) - ROW() + ROW($CE$466))</f>
        <v>2113.1999999999998</v>
      </c>
      <c r="CK773">
        <f t="shared" si="197"/>
        <v>0.34902770852624398</v>
      </c>
      <c r="CL773">
        <f t="shared" si="186"/>
        <v>1</v>
      </c>
      <c r="CM773" t="str">
        <f t="shared" si="199"/>
        <v/>
      </c>
      <c r="CN773" t="str">
        <f t="shared" si="187"/>
        <v/>
      </c>
      <c r="CO773" t="str">
        <f t="shared" si="192"/>
        <v/>
      </c>
      <c r="CP773">
        <v>0.28033830656657283</v>
      </c>
      <c r="CQ773" t="s">
        <v>4485</v>
      </c>
      <c r="CR773" s="200" t="s">
        <v>4485</v>
      </c>
      <c r="CS773" s="212">
        <v>44978</v>
      </c>
      <c r="CT773" s="49">
        <v>44980</v>
      </c>
      <c r="CU773" s="53">
        <v>357.9</v>
      </c>
      <c r="CW773" s="81" cm="1">
        <f t="array" ref="CW773">INDEX($AW$466:$AW$918, ROWS($AW$466:$AW$918) - ROW() + ROW($AW$466))</f>
        <v>45243</v>
      </c>
      <c r="CX773" s="3" cm="1">
        <f t="array" ref="CX773">INDEX($AX$466:$AX$918, ROWS($AX$466:$AX$918) - ROW() + ROW($AX$466))</f>
        <v>45260</v>
      </c>
      <c r="CY773" s="78" cm="1">
        <f t="array" ref="CY773">INDEX($CU$466:$CU$918, ROWS($CU$466:$CU$918) - ROW() + ROW($CU$466))</f>
        <v>609.25</v>
      </c>
      <c r="DA773">
        <f t="shared" si="193"/>
        <v>8.2074852265191268E-3</v>
      </c>
      <c r="DB773">
        <f t="shared" si="188"/>
        <v>1</v>
      </c>
      <c r="DC773" t="str">
        <f t="shared" si="200"/>
        <v/>
      </c>
      <c r="DD773" t="str">
        <f t="shared" si="202"/>
        <v/>
      </c>
      <c r="DE773" t="str">
        <f t="shared" si="203"/>
        <v/>
      </c>
      <c r="DF773">
        <v>-0.31948881789138123</v>
      </c>
      <c r="DG773" t="s">
        <v>4485</v>
      </c>
      <c r="DH773" s="200" t="s">
        <v>4485</v>
      </c>
      <c r="DI773" s="212">
        <v>44978</v>
      </c>
      <c r="DJ773" s="49">
        <v>44980</v>
      </c>
      <c r="DK773" s="53">
        <v>323.05</v>
      </c>
      <c r="DM773" s="81" cm="1">
        <f t="array" ref="DM773">INDEX($AW$466:$AW$918, ROWS($AW$466:$AW$918) - ROW() + ROW($AW$466))</f>
        <v>45243</v>
      </c>
      <c r="DN773" s="3" cm="1">
        <f t="array" ref="DN773">INDEX($AX$466:$AX$918, ROWS($AX$466:$AX$918) - ROW() + ROW($AX$466))</f>
        <v>45260</v>
      </c>
      <c r="DO773" s="78" cm="1">
        <f t="array" ref="DO773">INDEX($DK$466:$DK$918, ROWS($DK$466:$DK$918) - ROW() + ROW($DK$466))</f>
        <v>387.55</v>
      </c>
      <c r="DQ773">
        <f t="shared" si="194"/>
        <v>0.64926632904817549</v>
      </c>
      <c r="DR773">
        <f t="shared" si="189"/>
        <v>1</v>
      </c>
      <c r="DS773" t="str">
        <f t="shared" si="201"/>
        <v/>
      </c>
      <c r="DT773" t="str">
        <f t="shared" si="195"/>
        <v/>
      </c>
      <c r="DU773" t="str">
        <f t="shared" si="196"/>
        <v/>
      </c>
      <c r="DV773">
        <v>1.8803695898849122</v>
      </c>
      <c r="DW773" t="s">
        <v>4485</v>
      </c>
      <c r="DX773" s="200" t="s">
        <v>4485</v>
      </c>
    </row>
    <row r="774" spans="1:128" ht="15.75" thickBot="1" x14ac:dyDescent="0.3">
      <c r="A774" s="42">
        <v>44977</v>
      </c>
      <c r="B774" s="35">
        <v>44980</v>
      </c>
      <c r="C774" s="36">
        <v>137.85</v>
      </c>
      <c r="E774" s="81" cm="1">
        <f t="array" ref="E774">INDEX($A$466:$A$918, ROWS($A$466:$A$918) - ROW() + ROW($A$466))</f>
        <v>45245</v>
      </c>
      <c r="F774" s="44" cm="1">
        <f t="array" ref="F774">INDEX($B$466:$B$918, ROWS($B$466:$B$918) - ROW() + ROW($B$466))</f>
        <v>45260</v>
      </c>
      <c r="G774" s="45" cm="1">
        <f t="array" ref="G774">INDEX($C$466:$C$918, ROWS($C$466:$C$918) - ROW() + ROW($C$466))</f>
        <v>144.19999999999999</v>
      </c>
      <c r="I774">
        <f t="shared" si="172"/>
        <v>0.4178272980501353</v>
      </c>
      <c r="J774">
        <f t="shared" si="164"/>
        <v>3</v>
      </c>
      <c r="K774" t="str">
        <f t="shared" si="204"/>
        <v/>
      </c>
      <c r="L774" t="str">
        <f t="shared" si="173"/>
        <v/>
      </c>
      <c r="M774" t="str">
        <f t="shared" si="174"/>
        <v/>
      </c>
      <c r="N774">
        <v>0.27903732124172009</v>
      </c>
      <c r="O774" t="s">
        <v>4485</v>
      </c>
      <c r="P774" s="200" t="s">
        <v>4485</v>
      </c>
      <c r="Q774" s="35">
        <v>44977</v>
      </c>
      <c r="R774" s="35">
        <v>44980</v>
      </c>
      <c r="S774" s="37">
        <v>38571</v>
      </c>
      <c r="U774" s="81" cm="1">
        <f t="array" ref="U774">INDEX($Q$466:$Q$918, ROWS($Q$466:$Q$918) - ROW() + ROW($Q$466))</f>
        <v>45245</v>
      </c>
      <c r="V774" s="3" cm="1">
        <f t="array" ref="V774">INDEX($R$466:$R$918, ROWS($R$466:$R$918) - ROW() + ROW($R$466))</f>
        <v>45260</v>
      </c>
      <c r="W774" s="78" cm="1">
        <f t="array" ref="W774">INDEX($S$466:$S$918, ROWS($S$466:$S$918) - ROW() + ROW($S$466))</f>
        <v>37071.25</v>
      </c>
      <c r="Y774">
        <f t="shared" si="175"/>
        <v>-3.9907188821680685E-2</v>
      </c>
      <c r="Z774">
        <f t="shared" si="166"/>
        <v>3</v>
      </c>
      <c r="AA774" t="str">
        <f t="shared" si="205"/>
        <v/>
      </c>
      <c r="AB774" t="str">
        <f t="shared" si="176"/>
        <v/>
      </c>
      <c r="AC774" t="str">
        <f t="shared" si="177"/>
        <v/>
      </c>
      <c r="AD774">
        <v>-0.10827347016471485</v>
      </c>
      <c r="AE774" t="s">
        <v>4485</v>
      </c>
      <c r="AF774" s="200" t="s">
        <v>4485</v>
      </c>
      <c r="AG774" s="35">
        <v>44977</v>
      </c>
      <c r="AH774" s="35">
        <v>44980</v>
      </c>
      <c r="AI774" s="36">
        <v>168.25</v>
      </c>
      <c r="AK774" s="81" cm="1">
        <f t="array" ref="AK774">INDEX($AG$466:$AG$918, ROWS($AG$466:$AG$918) - ROW() + ROW($AG$466))</f>
        <v>45245</v>
      </c>
      <c r="AL774" s="3" cm="1">
        <f t="array" ref="AL774">INDEX($AH$466:$AH$918, ROWS($AH$466:$AH$918) - ROW() + ROW($AH$466))</f>
        <v>45260</v>
      </c>
      <c r="AM774" s="78" cm="1">
        <f t="array" ref="AM774">INDEX($AI$466:$AI$918, ROWS($AI$466:$AI$918) - ROW() + ROW($AI$466))</f>
        <v>247.8</v>
      </c>
      <c r="AO774">
        <f t="shared" si="178"/>
        <v>0.42553191489362163</v>
      </c>
      <c r="AP774">
        <f t="shared" si="168"/>
        <v>3</v>
      </c>
      <c r="AQ774" t="str">
        <f t="shared" si="206"/>
        <v/>
      </c>
      <c r="AR774" t="str">
        <f t="shared" si="179"/>
        <v/>
      </c>
      <c r="AS774" t="str">
        <f t="shared" si="180"/>
        <v/>
      </c>
      <c r="AT774">
        <v>1.2687878196369315</v>
      </c>
      <c r="AU774" t="s">
        <v>4485</v>
      </c>
      <c r="AV774" s="200" t="s">
        <v>4485</v>
      </c>
      <c r="AW774" s="35">
        <v>44977</v>
      </c>
      <c r="AX774" s="35">
        <v>44980</v>
      </c>
      <c r="AY774" s="36">
        <v>94.95</v>
      </c>
      <c r="BA774" s="81" cm="1">
        <f t="array" ref="BA774">INDEX($AW$466:$AW$918, ROWS($AW$466:$AW$918) - ROW() + ROW($AW$466))</f>
        <v>45245</v>
      </c>
      <c r="BB774" s="3" cm="1">
        <f t="array" ref="BB774">INDEX($AX$466:$AX$918, ROWS($AX$466:$AX$918) - ROW() + ROW($AX$466))</f>
        <v>45260</v>
      </c>
      <c r="BC774" s="78" cm="1">
        <f t="array" ref="BC774">INDEX($AY$466:$AY$918, ROWS($AY$466:$AY$918) - ROW() + ROW($AY$466))</f>
        <v>143.69999999999999</v>
      </c>
      <c r="BE774">
        <f t="shared" si="181"/>
        <v>-0.20833333333334123</v>
      </c>
      <c r="BF774">
        <f t="shared" si="170"/>
        <v>3</v>
      </c>
      <c r="BG774" t="str">
        <f t="shared" si="207"/>
        <v/>
      </c>
      <c r="BH774" t="str">
        <f t="shared" si="182"/>
        <v/>
      </c>
      <c r="BI774" t="str">
        <f t="shared" si="183"/>
        <v/>
      </c>
      <c r="BJ774">
        <v>-0.65560610115065565</v>
      </c>
      <c r="BK774" t="s">
        <v>4485</v>
      </c>
      <c r="BL774" s="200" t="s">
        <v>4485</v>
      </c>
      <c r="BM774" s="212">
        <v>44977</v>
      </c>
      <c r="BN774" s="49">
        <v>44980</v>
      </c>
      <c r="BO774" s="50">
        <v>1157.8499999999999</v>
      </c>
      <c r="BQ774" s="81" cm="1">
        <f t="array" ref="BQ774">INDEX($AW$466:$AW$918, ROWS($AW$466:$AW$918) - ROW() + ROW($AW$466))</f>
        <v>45245</v>
      </c>
      <c r="BR774" s="3" cm="1">
        <f t="array" ref="BR774">INDEX($AX$466:$AX$918, ROWS($AX$466:$AX$918) - ROW() + ROW($AX$466))</f>
        <v>45260</v>
      </c>
      <c r="BS774" s="78" cm="1">
        <f t="array" ref="BS774">INDEX($BO$466:$BO$918, ROWS($BO$466:$BO$918) - ROW() + ROW($BO$466))</f>
        <v>1358.85</v>
      </c>
      <c r="BU774">
        <f t="shared" si="190"/>
        <v>1.8819119025304525</v>
      </c>
      <c r="BV774">
        <f t="shared" si="184"/>
        <v>3</v>
      </c>
      <c r="BW774" t="str">
        <f t="shared" si="198"/>
        <v/>
      </c>
      <c r="BX774" t="str">
        <f t="shared" si="185"/>
        <v/>
      </c>
      <c r="BY774" t="str">
        <f t="shared" si="191"/>
        <v/>
      </c>
      <c r="BZ774">
        <v>1.9669289238565142</v>
      </c>
      <c r="CA774" t="s">
        <v>4485</v>
      </c>
      <c r="CB774" s="200" t="s">
        <v>4485</v>
      </c>
      <c r="CC774" s="212">
        <v>44978</v>
      </c>
      <c r="CD774" s="49">
        <v>44980</v>
      </c>
      <c r="CE774" s="50">
        <v>1911.05</v>
      </c>
      <c r="CG774" s="81" cm="1">
        <f t="array" ref="CG774">INDEX($AW$466:$AW$918, ROWS($AW$466:$AW$918) - ROW() + ROW($AW$466))</f>
        <v>45245</v>
      </c>
      <c r="CH774" s="3" cm="1">
        <f t="array" ref="CH774">INDEX($AX$466:$AX$918, ROWS($AX$466:$AX$918) - ROW() + ROW($AX$466))</f>
        <v>45260</v>
      </c>
      <c r="CI774" s="78" cm="1">
        <f t="array" ref="CI774">INDEX($CE$466:$CE$918, ROWS($CE$466:$CE$918) - ROW() + ROW($CE$466))</f>
        <v>2126.4499999999998</v>
      </c>
      <c r="CK774">
        <f t="shared" si="197"/>
        <v>0.62701116789702827</v>
      </c>
      <c r="CL774">
        <f t="shared" si="186"/>
        <v>3</v>
      </c>
      <c r="CM774" t="str">
        <f t="shared" si="199"/>
        <v/>
      </c>
      <c r="CN774" t="str">
        <f t="shared" si="187"/>
        <v/>
      </c>
      <c r="CO774" t="str">
        <f t="shared" si="192"/>
        <v/>
      </c>
      <c r="CP774">
        <v>0.55437100213218748</v>
      </c>
      <c r="CQ774" t="s">
        <v>4485</v>
      </c>
      <c r="CR774" s="200" t="s">
        <v>4485</v>
      </c>
      <c r="CS774" s="212">
        <v>44977</v>
      </c>
      <c r="CT774" s="49">
        <v>44980</v>
      </c>
      <c r="CU774" s="53">
        <v>365.3</v>
      </c>
      <c r="CW774" s="81" cm="1">
        <f t="array" ref="CW774">INDEX($AW$466:$AW$918, ROWS($AW$466:$AW$918) - ROW() + ROW($AW$466))</f>
        <v>45245</v>
      </c>
      <c r="CX774" s="3" cm="1">
        <f t="array" ref="CX774">INDEX($AX$466:$AX$918, ROWS($AX$466:$AX$918) - ROW() + ROW($AX$466))</f>
        <v>45260</v>
      </c>
      <c r="CY774" s="78" cm="1">
        <f t="array" ref="CY774">INDEX($CU$466:$CU$918, ROWS($CU$466:$CU$918) - ROW() + ROW($CU$466))</f>
        <v>624.35</v>
      </c>
      <c r="DA774">
        <f t="shared" si="193"/>
        <v>2.4784571194091134</v>
      </c>
      <c r="DB774">
        <f t="shared" si="188"/>
        <v>3</v>
      </c>
      <c r="DC774" t="str">
        <f t="shared" si="200"/>
        <v/>
      </c>
      <c r="DD774" t="str">
        <f t="shared" si="202"/>
        <v/>
      </c>
      <c r="DE774" t="str">
        <f t="shared" si="203"/>
        <v/>
      </c>
      <c r="DF774">
        <v>2.2518080210387978</v>
      </c>
      <c r="DG774" t="s">
        <v>4485</v>
      </c>
      <c r="DH774" s="200" t="s">
        <v>4485</v>
      </c>
      <c r="DI774" s="212">
        <v>44977</v>
      </c>
      <c r="DJ774" s="49">
        <v>44980</v>
      </c>
      <c r="DK774" s="53">
        <v>326.25</v>
      </c>
      <c r="DM774" s="81" cm="1">
        <f t="array" ref="DM774">INDEX($AW$466:$AW$918, ROWS($AW$466:$AW$918) - ROW() + ROW($AW$466))</f>
        <v>45245</v>
      </c>
      <c r="DN774" s="3" cm="1">
        <f t="array" ref="DN774">INDEX($AX$466:$AX$918, ROWS($AX$466:$AX$918) - ROW() + ROW($AX$466))</f>
        <v>45260</v>
      </c>
      <c r="DO774" s="78" cm="1">
        <f t="array" ref="DO774">INDEX($DK$466:$DK$918, ROWS($DK$466:$DK$918) - ROW() + ROW($DK$466))</f>
        <v>393.55</v>
      </c>
      <c r="DQ774">
        <f t="shared" si="194"/>
        <v>1.5481873306670106</v>
      </c>
      <c r="DR774">
        <f t="shared" si="189"/>
        <v>3</v>
      </c>
      <c r="DS774" t="str">
        <f t="shared" si="201"/>
        <v/>
      </c>
      <c r="DT774" t="str">
        <f t="shared" si="195"/>
        <v/>
      </c>
      <c r="DU774" t="str">
        <f t="shared" si="196"/>
        <v/>
      </c>
      <c r="DV774">
        <v>-0.19093078758950605</v>
      </c>
      <c r="DW774" t="s">
        <v>4485</v>
      </c>
      <c r="DX774" s="200" t="s">
        <v>4485</v>
      </c>
    </row>
    <row r="775" spans="1:128" ht="15.75" thickBot="1" x14ac:dyDescent="0.3">
      <c r="A775" s="42">
        <v>44974</v>
      </c>
      <c r="B775" s="35">
        <v>44980</v>
      </c>
      <c r="C775" s="36">
        <v>139.05000000000001</v>
      </c>
      <c r="E775" s="81" cm="1">
        <f t="array" ref="E775">INDEX($A$466:$A$918, ROWS($A$466:$A$918) - ROW() + ROW($A$466))</f>
        <v>45246</v>
      </c>
      <c r="F775" s="44" cm="1">
        <f t="array" ref="F775">INDEX($B$466:$B$918, ROWS($B$466:$B$918) - ROW() + ROW($B$466))</f>
        <v>45260</v>
      </c>
      <c r="G775" s="45" cm="1">
        <f t="array" ref="G775">INDEX($C$466:$C$918, ROWS($C$466:$C$918) - ROW() + ROW($C$466))</f>
        <v>147.30000000000001</v>
      </c>
      <c r="I775">
        <f t="shared" si="172"/>
        <v>2.1497919556172143</v>
      </c>
      <c r="J775">
        <f t="shared" si="164"/>
        <v>4</v>
      </c>
      <c r="K775">
        <f t="shared" si="204"/>
        <v>1.9024558976132824</v>
      </c>
      <c r="L775" t="str">
        <f t="shared" si="173"/>
        <v/>
      </c>
      <c r="M775" t="str">
        <f t="shared" si="174"/>
        <v/>
      </c>
      <c r="N775">
        <v>2.3999999999999919</v>
      </c>
      <c r="O775">
        <v>2.3288147375738579</v>
      </c>
      <c r="P775" s="200" t="s">
        <v>4485</v>
      </c>
      <c r="Q775" s="35">
        <v>44974</v>
      </c>
      <c r="R775" s="35">
        <v>44980</v>
      </c>
      <c r="S775" s="37">
        <v>38879.949999999997</v>
      </c>
      <c r="U775" s="81" cm="1">
        <f t="array" ref="U775">INDEX($Q$466:$Q$918, ROWS($Q$466:$Q$918) - ROW() + ROW($Q$466))</f>
        <v>45246</v>
      </c>
      <c r="V775" s="3" cm="1">
        <f t="array" ref="V775">INDEX($R$466:$R$918, ROWS($R$466:$R$918) - ROW() + ROW($R$466))</f>
        <v>45260</v>
      </c>
      <c r="W775" s="78" cm="1">
        <f t="array" ref="W775">INDEX($S$466:$S$918, ROWS($S$466:$S$918) - ROW() + ROW($S$466))</f>
        <v>37440</v>
      </c>
      <c r="Y775">
        <f t="shared" si="175"/>
        <v>0.99470614020298753</v>
      </c>
      <c r="Z775">
        <f t="shared" si="166"/>
        <v>4</v>
      </c>
      <c r="AA775">
        <f t="shared" si="205"/>
        <v>-0.84995213308986428</v>
      </c>
      <c r="AB775" t="str">
        <f t="shared" si="176"/>
        <v/>
      </c>
      <c r="AC775" t="str">
        <f t="shared" si="177"/>
        <v/>
      </c>
      <c r="AD775">
        <v>1.2073008386098443</v>
      </c>
      <c r="AE775">
        <v>-0.64784385941403877</v>
      </c>
      <c r="AF775" s="200" t="s">
        <v>4485</v>
      </c>
      <c r="AG775" s="35">
        <v>44974</v>
      </c>
      <c r="AH775" s="35">
        <v>44980</v>
      </c>
      <c r="AI775" s="36">
        <v>168.25</v>
      </c>
      <c r="AK775" s="81" cm="1">
        <f t="array" ref="AK775">INDEX($AG$466:$AG$918, ROWS($AG$466:$AG$918) - ROW() + ROW($AG$466))</f>
        <v>45246</v>
      </c>
      <c r="AL775" s="3" cm="1">
        <f t="array" ref="AL775">INDEX($AH$466:$AH$918, ROWS($AH$466:$AH$918) - ROW() + ROW($AH$466))</f>
        <v>45260</v>
      </c>
      <c r="AM775" s="78" cm="1">
        <f t="array" ref="AM775">INDEX($AI$466:$AI$918, ROWS($AI$466:$AI$918) - ROW() + ROW($AI$466))</f>
        <v>252.75</v>
      </c>
      <c r="AO775">
        <f t="shared" si="178"/>
        <v>1.9975786924939418</v>
      </c>
      <c r="AP775">
        <f t="shared" si="168"/>
        <v>4</v>
      </c>
      <c r="AQ775">
        <f t="shared" si="206"/>
        <v>5.8860494344365364</v>
      </c>
      <c r="AR775" t="str">
        <f t="shared" si="179"/>
        <v/>
      </c>
      <c r="AS775" t="str">
        <f t="shared" si="180"/>
        <v/>
      </c>
      <c r="AT775">
        <v>-2.891287586738617</v>
      </c>
      <c r="AU775">
        <v>5.3974895397489568</v>
      </c>
      <c r="AV775" s="200" t="s">
        <v>4485</v>
      </c>
      <c r="AW775" s="35">
        <v>44974</v>
      </c>
      <c r="AX775" s="35">
        <v>44980</v>
      </c>
      <c r="AY775" s="36">
        <v>96.7</v>
      </c>
      <c r="BA775" s="81" cm="1">
        <f t="array" ref="BA775">INDEX($AW$466:$AW$918, ROWS($AW$466:$AW$918) - ROW() + ROW($AW$466))</f>
        <v>45246</v>
      </c>
      <c r="BB775" s="3" cm="1">
        <f t="array" ref="BB775">INDEX($AX$466:$AX$918, ROWS($AX$466:$AX$918) - ROW() + ROW($AX$466))</f>
        <v>45260</v>
      </c>
      <c r="BC775" s="78" cm="1">
        <f t="array" ref="BC775">INDEX($AY$466:$AY$918, ROWS($AY$466:$AY$918) - ROW() + ROW($AY$466))</f>
        <v>143.15</v>
      </c>
      <c r="BE775">
        <f t="shared" si="181"/>
        <v>-0.38274182324285527</v>
      </c>
      <c r="BF775">
        <f t="shared" si="170"/>
        <v>4</v>
      </c>
      <c r="BG775">
        <f t="shared" si="207"/>
        <v>3.2828282828282913</v>
      </c>
      <c r="BH775" t="str">
        <f t="shared" si="182"/>
        <v/>
      </c>
      <c r="BI775" t="str">
        <f t="shared" si="183"/>
        <v/>
      </c>
      <c r="BJ775">
        <v>-0.26666666666666911</v>
      </c>
      <c r="BK775">
        <v>-1.7121924026439437</v>
      </c>
      <c r="BL775" s="200" t="s">
        <v>4485</v>
      </c>
      <c r="BM775" s="212">
        <v>44974</v>
      </c>
      <c r="BN775" s="49">
        <v>44980</v>
      </c>
      <c r="BO775" s="50">
        <v>1150.8</v>
      </c>
      <c r="BQ775" s="81" cm="1">
        <f t="array" ref="BQ775">INDEX($AW$466:$AW$918, ROWS($AW$466:$AW$918) - ROW() + ROW($AW$466))</f>
        <v>45246</v>
      </c>
      <c r="BR775" s="3" cm="1">
        <f t="array" ref="BR775">INDEX($AX$466:$AX$918, ROWS($AX$466:$AX$918) - ROW() + ROW($AX$466))</f>
        <v>45260</v>
      </c>
      <c r="BS775" s="78" cm="1">
        <f t="array" ref="BS775">INDEX($BO$466:$BO$918, ROWS($BO$466:$BO$918) - ROW() + ROW($BO$466))</f>
        <v>1362.4</v>
      </c>
      <c r="BU775">
        <f t="shared" si="190"/>
        <v>0.26125032196343834</v>
      </c>
      <c r="BV775">
        <f t="shared" si="184"/>
        <v>4</v>
      </c>
      <c r="BW775">
        <f t="shared" si="198"/>
        <v>0.62038404726736274</v>
      </c>
      <c r="BX775" t="str">
        <f t="shared" si="185"/>
        <v/>
      </c>
      <c r="BY775" t="str">
        <f t="shared" si="191"/>
        <v/>
      </c>
      <c r="BZ775">
        <v>2.5174916628522852</v>
      </c>
      <c r="CA775">
        <v>7.2146618340969706</v>
      </c>
      <c r="CB775" s="200" t="s">
        <v>4485</v>
      </c>
      <c r="CC775" s="212">
        <v>44977</v>
      </c>
      <c r="CD775" s="49">
        <v>44980</v>
      </c>
      <c r="CE775" s="50">
        <v>1934.85</v>
      </c>
      <c r="CG775" s="81" cm="1">
        <f t="array" ref="CG775">INDEX($AW$466:$AW$918, ROWS($AW$466:$AW$918) - ROW() + ROW($AW$466))</f>
        <v>45246</v>
      </c>
      <c r="CH775" s="3" cm="1">
        <f t="array" ref="CH775">INDEX($AX$466:$AX$918, ROWS($AX$466:$AX$918) - ROW() + ROW($AX$466))</f>
        <v>45260</v>
      </c>
      <c r="CI775" s="78" cm="1">
        <f t="array" ref="CI775">INDEX($CE$466:$CE$918, ROWS($CE$466:$CE$918) - ROW() + ROW($CE$466))</f>
        <v>2163.15</v>
      </c>
      <c r="CK775">
        <f t="shared" si="197"/>
        <v>1.7258811634414295</v>
      </c>
      <c r="CL775">
        <f t="shared" si="186"/>
        <v>4</v>
      </c>
      <c r="CM775">
        <f t="shared" si="199"/>
        <v>2.7820013304190905</v>
      </c>
      <c r="CN775" t="str">
        <f t="shared" si="187"/>
        <v/>
      </c>
      <c r="CO775" t="str">
        <f t="shared" si="192"/>
        <v/>
      </c>
      <c r="CP775">
        <v>1.8330034869475118</v>
      </c>
      <c r="CQ775">
        <v>3.1822196758098831</v>
      </c>
      <c r="CR775" s="200" t="s">
        <v>4485</v>
      </c>
      <c r="CS775" s="212">
        <v>44974</v>
      </c>
      <c r="CT775" s="49">
        <v>44980</v>
      </c>
      <c r="CU775" s="53">
        <v>364.35</v>
      </c>
      <c r="CW775" s="81" cm="1">
        <f t="array" ref="CW775">INDEX($AW$466:$AW$918, ROWS($AW$466:$AW$918) - ROW() + ROW($AW$466))</f>
        <v>45246</v>
      </c>
      <c r="CX775" s="3" cm="1">
        <f t="array" ref="CX775">INDEX($AX$466:$AX$918, ROWS($AX$466:$AX$918) - ROW() + ROW($AX$466))</f>
        <v>45260</v>
      </c>
      <c r="CY775" s="78" cm="1">
        <f t="array" ref="CY775">INDEX($CU$466:$CU$918, ROWS($CU$466:$CU$918) - ROW() + ROW($CU$466))</f>
        <v>630.9</v>
      </c>
      <c r="DA775">
        <f t="shared" si="193"/>
        <v>1.0490910546968775</v>
      </c>
      <c r="DB775">
        <f t="shared" si="188"/>
        <v>4</v>
      </c>
      <c r="DC775">
        <f t="shared" si="200"/>
        <v>4.8267840824125541</v>
      </c>
      <c r="DD775" t="str">
        <f t="shared" si="202"/>
        <v/>
      </c>
      <c r="DE775" t="str">
        <f t="shared" si="203"/>
        <v/>
      </c>
      <c r="DF775">
        <v>1.3100787654717854</v>
      </c>
      <c r="DG775">
        <v>4.9192608623272767</v>
      </c>
      <c r="DH775" s="200" t="s">
        <v>4485</v>
      </c>
      <c r="DI775" s="212">
        <v>44974</v>
      </c>
      <c r="DJ775" s="49">
        <v>44980</v>
      </c>
      <c r="DK775" s="53">
        <v>331.4</v>
      </c>
      <c r="DM775" s="81" cm="1">
        <f t="array" ref="DM775">INDEX($AW$466:$AW$918, ROWS($AW$466:$AW$918) - ROW() + ROW($AW$466))</f>
        <v>45246</v>
      </c>
      <c r="DN775" s="3" cm="1">
        <f t="array" ref="DN775">INDEX($AX$466:$AX$918, ROWS($AX$466:$AX$918) - ROW() + ROW($AX$466))</f>
        <v>45260</v>
      </c>
      <c r="DO775" s="78" cm="1">
        <f t="array" ref="DO775">INDEX($DK$466:$DK$918, ROWS($DK$466:$DK$918) - ROW() + ROW($DK$466))</f>
        <v>399.75</v>
      </c>
      <c r="DQ775">
        <f t="shared" si="194"/>
        <v>1.5754033794943434</v>
      </c>
      <c r="DR775">
        <f t="shared" si="189"/>
        <v>4</v>
      </c>
      <c r="DS775">
        <f t="shared" si="201"/>
        <v>3.8716383006366053</v>
      </c>
      <c r="DT775" t="str">
        <f t="shared" si="195"/>
        <v/>
      </c>
      <c r="DU775" t="str">
        <f t="shared" si="196"/>
        <v/>
      </c>
      <c r="DV775">
        <v>2.9172644667623255</v>
      </c>
      <c r="DW775">
        <v>6.7813430367184919</v>
      </c>
      <c r="DX775" s="200" t="s">
        <v>4485</v>
      </c>
    </row>
    <row r="776" spans="1:128" ht="15.75" thickBot="1" x14ac:dyDescent="0.3">
      <c r="A776" s="42">
        <v>44973</v>
      </c>
      <c r="B776" s="35">
        <v>44980</v>
      </c>
      <c r="C776" s="36">
        <v>141.25</v>
      </c>
      <c r="E776" s="81" cm="1">
        <f t="array" ref="E776">INDEX($A$466:$A$918, ROWS($A$466:$A$918) - ROW() + ROW($A$466))</f>
        <v>45247</v>
      </c>
      <c r="F776" s="44" cm="1">
        <f t="array" ref="F776">INDEX($B$466:$B$918, ROWS($B$466:$B$918) - ROW() + ROW($B$466))</f>
        <v>45260</v>
      </c>
      <c r="G776" s="45" cm="1">
        <f t="array" ref="G776">INDEX($C$466:$C$918, ROWS($C$466:$C$918) - ROW() + ROW($C$466))</f>
        <v>147.6</v>
      </c>
      <c r="I776">
        <f t="shared" si="172"/>
        <v>0.20366598778002915</v>
      </c>
      <c r="J776">
        <f t="shared" si="164"/>
        <v>5</v>
      </c>
      <c r="K776" t="str">
        <f t="shared" si="204"/>
        <v/>
      </c>
      <c r="L776" t="str">
        <f t="shared" si="173"/>
        <v/>
      </c>
      <c r="M776" t="str">
        <f t="shared" si="174"/>
        <v/>
      </c>
      <c r="N776">
        <v>0.10190217391304736</v>
      </c>
      <c r="O776" t="s">
        <v>4485</v>
      </c>
      <c r="P776" s="200" t="s">
        <v>4485</v>
      </c>
      <c r="Q776" s="35">
        <v>44973</v>
      </c>
      <c r="R776" s="35">
        <v>44980</v>
      </c>
      <c r="S776" s="37">
        <v>38812.949999999997</v>
      </c>
      <c r="U776" s="81" cm="1">
        <f t="array" ref="U776">INDEX($Q$466:$Q$918, ROWS($Q$466:$Q$918) - ROW() + ROW($Q$466))</f>
        <v>45247</v>
      </c>
      <c r="V776" s="3" cm="1">
        <f t="array" ref="V776">INDEX($R$466:$R$918, ROWS($R$466:$R$918) - ROW() + ROW($R$466))</f>
        <v>45260</v>
      </c>
      <c r="W776" s="78" cm="1">
        <f t="array" ref="W776">INDEX($S$466:$S$918, ROWS($S$466:$S$918) - ROW() + ROW($S$466))</f>
        <v>37665.4</v>
      </c>
      <c r="Y776">
        <f t="shared" si="175"/>
        <v>0.60202991452991839</v>
      </c>
      <c r="Z776">
        <f t="shared" si="166"/>
        <v>5</v>
      </c>
      <c r="AA776" t="str">
        <f t="shared" si="205"/>
        <v/>
      </c>
      <c r="AB776" t="str">
        <f t="shared" si="176"/>
        <v/>
      </c>
      <c r="AC776" t="str">
        <f t="shared" si="177"/>
        <v/>
      </c>
      <c r="AD776">
        <v>0.14208490908701657</v>
      </c>
      <c r="AE776" t="s">
        <v>4485</v>
      </c>
      <c r="AF776" s="200" t="s">
        <v>4485</v>
      </c>
      <c r="AG776" s="35">
        <v>44973</v>
      </c>
      <c r="AH776" s="35">
        <v>44980</v>
      </c>
      <c r="AI776" s="36">
        <v>167.55</v>
      </c>
      <c r="AK776" s="81" cm="1">
        <f t="array" ref="AK776">INDEX($AG$466:$AG$918, ROWS($AG$466:$AG$918) - ROW() + ROW($AG$466))</f>
        <v>45247</v>
      </c>
      <c r="AL776" s="3" cm="1">
        <f t="array" ref="AL776">INDEX($AH$466:$AH$918, ROWS($AH$466:$AH$918) - ROW() + ROW($AH$466))</f>
        <v>45260</v>
      </c>
      <c r="AM776" s="78" cm="1">
        <f t="array" ref="AM776">INDEX($AI$466:$AI$918, ROWS($AI$466:$AI$918) - ROW() + ROW($AI$466))</f>
        <v>252.05</v>
      </c>
      <c r="AO776">
        <f t="shared" si="178"/>
        <v>-0.2769535113748719</v>
      </c>
      <c r="AP776">
        <f t="shared" si="168"/>
        <v>5</v>
      </c>
      <c r="AQ776" t="str">
        <f t="shared" si="206"/>
        <v/>
      </c>
      <c r="AR776" t="str">
        <f t="shared" si="179"/>
        <v/>
      </c>
      <c r="AS776" t="str">
        <f t="shared" si="180"/>
        <v/>
      </c>
      <c r="AT776">
        <v>-1.9849146486705584E-2</v>
      </c>
      <c r="AU776" t="s">
        <v>4485</v>
      </c>
      <c r="AV776" s="200" t="s">
        <v>4485</v>
      </c>
      <c r="AW776" s="35">
        <v>44973</v>
      </c>
      <c r="AX776" s="35">
        <v>44980</v>
      </c>
      <c r="AY776" s="36">
        <v>98.1</v>
      </c>
      <c r="BA776" s="81" cm="1">
        <f t="array" ref="BA776">INDEX($AW$466:$AW$918, ROWS($AW$466:$AW$918) - ROW() + ROW($AW$466))</f>
        <v>45247</v>
      </c>
      <c r="BB776" s="3" cm="1">
        <f t="array" ref="BB776">INDEX($AX$466:$AX$918, ROWS($AX$466:$AX$918) - ROW() + ROW($AX$466))</f>
        <v>45260</v>
      </c>
      <c r="BC776" s="78" cm="1">
        <f t="array" ref="BC776">INDEX($AY$466:$AY$918, ROWS($AY$466:$AY$918) - ROW() + ROW($AY$466))</f>
        <v>146.75</v>
      </c>
      <c r="BE776">
        <f t="shared" si="181"/>
        <v>2.5148445686342957</v>
      </c>
      <c r="BF776">
        <f t="shared" si="170"/>
        <v>5</v>
      </c>
      <c r="BG776" t="str">
        <f t="shared" si="207"/>
        <v/>
      </c>
      <c r="BH776" t="str">
        <f t="shared" si="182"/>
        <v/>
      </c>
      <c r="BI776" t="str">
        <f t="shared" si="183"/>
        <v/>
      </c>
      <c r="BJ776">
        <v>-1.2693782747258682</v>
      </c>
      <c r="BK776" t="s">
        <v>4485</v>
      </c>
      <c r="BL776" s="200" t="s">
        <v>4485</v>
      </c>
      <c r="BM776" s="212">
        <v>44973</v>
      </c>
      <c r="BN776" s="49">
        <v>44980</v>
      </c>
      <c r="BO776" s="50">
        <v>1175.55</v>
      </c>
      <c r="BQ776" s="81" cm="1">
        <f t="array" ref="BQ776">INDEX($AW$466:$AW$918, ROWS($AW$466:$AW$918) - ROW() + ROW($AW$466))</f>
        <v>45247</v>
      </c>
      <c r="BR776" s="3" cm="1">
        <f t="array" ref="BR776">INDEX($AX$466:$AX$918, ROWS($AX$466:$AX$918) - ROW() + ROW($AX$466))</f>
        <v>45260</v>
      </c>
      <c r="BS776" s="78" cm="1">
        <f t="array" ref="BS776">INDEX($BO$466:$BO$918, ROWS($BO$466:$BO$918) - ROW() + ROW($BO$466))</f>
        <v>1415.9</v>
      </c>
      <c r="BU776">
        <f t="shared" si="190"/>
        <v>3.9268937169700529</v>
      </c>
      <c r="BV776">
        <f t="shared" si="184"/>
        <v>5</v>
      </c>
      <c r="BW776" t="str">
        <f t="shared" si="198"/>
        <v/>
      </c>
      <c r="BX776" t="str">
        <f t="shared" si="185"/>
        <v/>
      </c>
      <c r="BY776" t="str">
        <f t="shared" si="191"/>
        <v/>
      </c>
      <c r="BZ776">
        <v>2.3982650848322575</v>
      </c>
      <c r="CA776" t="s">
        <v>4485</v>
      </c>
      <c r="CB776" s="200" t="s">
        <v>4485</v>
      </c>
      <c r="CC776" s="212">
        <v>44974</v>
      </c>
      <c r="CD776" s="49">
        <v>44980</v>
      </c>
      <c r="CE776" s="50">
        <v>1945.7</v>
      </c>
      <c r="CG776" s="81" cm="1">
        <f t="array" ref="CG776">INDEX($AW$466:$AW$918, ROWS($AW$466:$AW$918) - ROW() + ROW($AW$466))</f>
        <v>45247</v>
      </c>
      <c r="CH776" s="3" cm="1">
        <f t="array" ref="CH776">INDEX($AX$466:$AX$918, ROWS($AX$466:$AX$918) - ROW() + ROW($AX$466))</f>
        <v>45260</v>
      </c>
      <c r="CI776" s="78" cm="1">
        <f t="array" ref="CI776">INDEX($CE$466:$CE$918, ROWS($CE$466:$CE$918) - ROW() + ROW($CE$466))</f>
        <v>2210.5500000000002</v>
      </c>
      <c r="CK776">
        <f t="shared" si="197"/>
        <v>2.191248873171074</v>
      </c>
      <c r="CL776">
        <f t="shared" si="186"/>
        <v>5</v>
      </c>
      <c r="CM776" t="str">
        <f t="shared" si="199"/>
        <v/>
      </c>
      <c r="CN776" t="str">
        <f t="shared" si="187"/>
        <v/>
      </c>
      <c r="CO776" t="str">
        <f t="shared" si="192"/>
        <v/>
      </c>
      <c r="CP776">
        <v>2.1539956503632496</v>
      </c>
      <c r="CQ776" t="s">
        <v>4485</v>
      </c>
      <c r="CR776" s="200" t="s">
        <v>4485</v>
      </c>
      <c r="CS776" s="212">
        <v>44973</v>
      </c>
      <c r="CT776" s="49">
        <v>44980</v>
      </c>
      <c r="CU776" s="53">
        <v>371.7</v>
      </c>
      <c r="CW776" s="81" cm="1">
        <f t="array" ref="CW776">INDEX($AW$466:$AW$918, ROWS($AW$466:$AW$918) - ROW() + ROW($AW$466))</f>
        <v>45247</v>
      </c>
      <c r="CX776" s="3" cm="1">
        <f t="array" ref="CX776">INDEX($AX$466:$AX$918, ROWS($AX$466:$AX$918) - ROW() + ROW($AX$466))</f>
        <v>45260</v>
      </c>
      <c r="CY776" s="78" cm="1">
        <f t="array" ref="CY776">INDEX($CU$466:$CU$918, ROWS($CU$466:$CU$918) - ROW() + ROW($CU$466))</f>
        <v>633</v>
      </c>
      <c r="DA776">
        <f t="shared" si="193"/>
        <v>0.33285782215882437</v>
      </c>
      <c r="DB776">
        <f t="shared" si="188"/>
        <v>5</v>
      </c>
      <c r="DC776" t="str">
        <f t="shared" si="200"/>
        <v/>
      </c>
      <c r="DD776" t="str">
        <f t="shared" si="202"/>
        <v/>
      </c>
      <c r="DE776" t="str">
        <f t="shared" si="203"/>
        <v/>
      </c>
      <c r="DF776">
        <v>0.14280047600158308</v>
      </c>
      <c r="DG776" t="s">
        <v>4485</v>
      </c>
      <c r="DH776" s="200" t="s">
        <v>4485</v>
      </c>
      <c r="DI776" s="212">
        <v>44973</v>
      </c>
      <c r="DJ776" s="49">
        <v>44980</v>
      </c>
      <c r="DK776" s="53">
        <v>326.75</v>
      </c>
      <c r="DM776" s="81" cm="1">
        <f t="array" ref="DM776">INDEX($AW$466:$AW$918, ROWS($AW$466:$AW$918) - ROW() + ROW($AW$466))</f>
        <v>45247</v>
      </c>
      <c r="DN776" s="3" cm="1">
        <f t="array" ref="DN776">INDEX($AX$466:$AX$918, ROWS($AX$466:$AX$918) - ROW() + ROW($AX$466))</f>
        <v>45260</v>
      </c>
      <c r="DO776" s="78" cm="1">
        <f t="array" ref="DO776">INDEX($DK$466:$DK$918, ROWS($DK$466:$DK$918) - ROW() + ROW($DK$466))</f>
        <v>390.7</v>
      </c>
      <c r="DQ776">
        <f t="shared" si="194"/>
        <v>-2.263914946841779</v>
      </c>
      <c r="DR776">
        <f t="shared" si="189"/>
        <v>5</v>
      </c>
      <c r="DS776" t="str">
        <f t="shared" si="201"/>
        <v/>
      </c>
      <c r="DT776" t="str">
        <f t="shared" si="195"/>
        <v/>
      </c>
      <c r="DU776" t="str">
        <f t="shared" si="196"/>
        <v/>
      </c>
      <c r="DV776">
        <v>-2.3389095415117755</v>
      </c>
      <c r="DW776" t="s">
        <v>4485</v>
      </c>
      <c r="DX776" s="200" t="s">
        <v>4485</v>
      </c>
    </row>
    <row r="777" spans="1:128" ht="15.75" thickBot="1" x14ac:dyDescent="0.3">
      <c r="A777" s="42">
        <v>44972</v>
      </c>
      <c r="B777" s="35">
        <v>44980</v>
      </c>
      <c r="C777" s="36">
        <v>138.4</v>
      </c>
      <c r="E777" s="81" cm="1">
        <f t="array" ref="E777">INDEX($A$466:$A$918, ROWS($A$466:$A$918) - ROW() + ROW($A$466))</f>
        <v>45250</v>
      </c>
      <c r="F777" s="44" cm="1">
        <f t="array" ref="F777">INDEX($B$466:$B$918, ROWS($B$466:$B$918) - ROW() + ROW($B$466))</f>
        <v>45260</v>
      </c>
      <c r="G777" s="45" cm="1">
        <f t="array" ref="G777">INDEX($C$466:$C$918, ROWS($C$466:$C$918) - ROW() + ROW($C$466))</f>
        <v>150.85</v>
      </c>
      <c r="I777">
        <f t="shared" si="172"/>
        <v>2.2018970189701901</v>
      </c>
      <c r="J777">
        <f t="shared" si="164"/>
        <v>1</v>
      </c>
      <c r="K777" t="str">
        <f t="shared" si="204"/>
        <v/>
      </c>
      <c r="L777" t="str">
        <f t="shared" si="173"/>
        <v/>
      </c>
      <c r="M777" t="str">
        <f t="shared" si="174"/>
        <v/>
      </c>
      <c r="N777">
        <v>2.0020359687818239</v>
      </c>
      <c r="O777" t="s">
        <v>4485</v>
      </c>
      <c r="P777" s="200" t="s">
        <v>4485</v>
      </c>
      <c r="Q777" s="35">
        <v>44972</v>
      </c>
      <c r="R777" s="35">
        <v>44980</v>
      </c>
      <c r="S777" s="37">
        <v>38459.85</v>
      </c>
      <c r="U777" s="81" cm="1">
        <f t="array" ref="U777">INDEX($Q$466:$Q$918, ROWS($Q$466:$Q$918) - ROW() + ROW($Q$466))</f>
        <v>45250</v>
      </c>
      <c r="V777" s="3" cm="1">
        <f t="array" ref="V777">INDEX($R$466:$R$918, ROWS($R$466:$R$918) - ROW() + ROW($R$466))</f>
        <v>45260</v>
      </c>
      <c r="W777" s="78" cm="1">
        <f t="array" ref="W777">INDEX($S$466:$S$918, ROWS($S$466:$S$918) - ROW() + ROW($S$466))</f>
        <v>37634.25</v>
      </c>
      <c r="Y777">
        <f t="shared" si="175"/>
        <v>-8.2701896169963568E-2</v>
      </c>
      <c r="Z777">
        <f t="shared" si="166"/>
        <v>1</v>
      </c>
      <c r="AA777" t="str">
        <f t="shared" si="205"/>
        <v/>
      </c>
      <c r="AB777" t="str">
        <f t="shared" si="176"/>
        <v/>
      </c>
      <c r="AC777" t="str">
        <f t="shared" si="177"/>
        <v/>
      </c>
      <c r="AD777">
        <v>7.9609340829320099E-2</v>
      </c>
      <c r="AE777" t="s">
        <v>4485</v>
      </c>
      <c r="AF777" s="200" t="s">
        <v>4485</v>
      </c>
      <c r="AG777" s="35">
        <v>44972</v>
      </c>
      <c r="AH777" s="35">
        <v>44980</v>
      </c>
      <c r="AI777" s="36">
        <v>165.9</v>
      </c>
      <c r="AK777" s="81" cm="1">
        <f t="array" ref="AK777">INDEX($AG$466:$AG$918, ROWS($AG$466:$AG$918) - ROW() + ROW($AG$466))</f>
        <v>45250</v>
      </c>
      <c r="AL777" s="3" cm="1">
        <f t="array" ref="AL777">INDEX($AH$466:$AH$918, ROWS($AH$466:$AH$918) - ROW() + ROW($AH$466))</f>
        <v>45260</v>
      </c>
      <c r="AM777" s="78" cm="1">
        <f t="array" ref="AM777">INDEX($AI$466:$AI$918, ROWS($AI$466:$AI$918) - ROW() + ROW($AI$466))</f>
        <v>251.25</v>
      </c>
      <c r="AO777">
        <f t="shared" si="178"/>
        <v>-0.31739734179726697</v>
      </c>
      <c r="AP777">
        <f t="shared" si="168"/>
        <v>1</v>
      </c>
      <c r="AQ777" t="str">
        <f t="shared" si="206"/>
        <v/>
      </c>
      <c r="AR777" t="str">
        <f t="shared" si="179"/>
        <v/>
      </c>
      <c r="AS777" t="str">
        <f t="shared" si="180"/>
        <v/>
      </c>
      <c r="AT777">
        <v>5.9559261465160093E-2</v>
      </c>
      <c r="AU777" t="s">
        <v>4485</v>
      </c>
      <c r="AV777" s="200" t="s">
        <v>4485</v>
      </c>
      <c r="AW777" s="35">
        <v>44972</v>
      </c>
      <c r="AX777" s="35">
        <v>44980</v>
      </c>
      <c r="AY777" s="36">
        <v>94.8</v>
      </c>
      <c r="BA777" s="81" cm="1">
        <f t="array" ref="BA777">INDEX($AW$466:$AW$918, ROWS($AW$466:$AW$918) - ROW() + ROW($AW$466))</f>
        <v>45250</v>
      </c>
      <c r="BB777" s="3" cm="1">
        <f t="array" ref="BB777">INDEX($AX$466:$AX$918, ROWS($AX$466:$AX$918) - ROW() + ROW($AX$466))</f>
        <v>45260</v>
      </c>
      <c r="BC777" s="78" cm="1">
        <f t="array" ref="BC777">INDEX($AY$466:$AY$918, ROWS($AY$466:$AY$918) - ROW() + ROW($AY$466))</f>
        <v>144.1</v>
      </c>
      <c r="BE777">
        <f t="shared" si="181"/>
        <v>-1.8057921635434453</v>
      </c>
      <c r="BF777">
        <f t="shared" si="170"/>
        <v>1</v>
      </c>
      <c r="BG777" t="str">
        <f t="shared" si="207"/>
        <v/>
      </c>
      <c r="BH777" t="str">
        <f t="shared" si="182"/>
        <v/>
      </c>
      <c r="BI777" t="str">
        <f t="shared" si="183"/>
        <v/>
      </c>
      <c r="BJ777">
        <v>0.70850202429150055</v>
      </c>
      <c r="BK777" t="s">
        <v>4485</v>
      </c>
      <c r="BL777" s="200" t="s">
        <v>4485</v>
      </c>
      <c r="BM777" s="212">
        <v>44972</v>
      </c>
      <c r="BN777" s="49">
        <v>44980</v>
      </c>
      <c r="BO777" s="50">
        <v>1180.75</v>
      </c>
      <c r="BQ777" s="81" cm="1">
        <f t="array" ref="BQ777">INDEX($AW$466:$AW$918, ROWS($AW$466:$AW$918) - ROW() + ROW($AW$466))</f>
        <v>45250</v>
      </c>
      <c r="BR777" s="3" cm="1">
        <f t="array" ref="BR777">INDEX($AX$466:$AX$918, ROWS($AX$466:$AX$918) - ROW() + ROW($AX$466))</f>
        <v>45260</v>
      </c>
      <c r="BS777" s="78" cm="1">
        <f t="array" ref="BS777">INDEX($BO$466:$BO$918, ROWS($BO$466:$BO$918) - ROW() + ROW($BO$466))</f>
        <v>1390.1</v>
      </c>
      <c r="BU777">
        <f t="shared" si="190"/>
        <v>-1.8221625821032685</v>
      </c>
      <c r="BV777">
        <f t="shared" si="184"/>
        <v>1</v>
      </c>
      <c r="BW777" t="str">
        <f t="shared" si="198"/>
        <v/>
      </c>
      <c r="BX777" t="str">
        <f t="shared" si="185"/>
        <v/>
      </c>
      <c r="BY777" t="str">
        <f t="shared" si="191"/>
        <v/>
      </c>
      <c r="BZ777">
        <v>3.3325028030397408</v>
      </c>
      <c r="CA777" t="s">
        <v>4485</v>
      </c>
      <c r="CB777" s="200" t="s">
        <v>4485</v>
      </c>
      <c r="CC777" s="212">
        <v>44973</v>
      </c>
      <c r="CD777" s="49">
        <v>44980</v>
      </c>
      <c r="CE777" s="50">
        <v>1933.85</v>
      </c>
      <c r="CG777" s="81" cm="1">
        <f t="array" ref="CG777">INDEX($AW$466:$AW$918, ROWS($AW$466:$AW$918) - ROW() + ROW($AW$466))</f>
        <v>45250</v>
      </c>
      <c r="CH777" s="3" cm="1">
        <f t="array" ref="CH777">INDEX($AX$466:$AX$918, ROWS($AX$466:$AX$918) - ROW() + ROW($AX$466))</f>
        <v>45260</v>
      </c>
      <c r="CI777" s="78" cm="1">
        <f t="array" ref="CI777">INDEX($CE$466:$CE$918, ROWS($CE$466:$CE$918) - ROW() + ROW($CE$466))</f>
        <v>2205.15</v>
      </c>
      <c r="CK777">
        <f t="shared" si="197"/>
        <v>-0.24428309696682229</v>
      </c>
      <c r="CL777">
        <f t="shared" si="186"/>
        <v>1</v>
      </c>
      <c r="CM777" t="str">
        <f t="shared" si="199"/>
        <v/>
      </c>
      <c r="CN777" t="str">
        <f t="shared" si="187"/>
        <v/>
      </c>
      <c r="CO777" t="str">
        <f t="shared" si="192"/>
        <v/>
      </c>
      <c r="CP777">
        <v>-0.19251240006341583</v>
      </c>
      <c r="CQ777" t="s">
        <v>4485</v>
      </c>
      <c r="CR777" s="200" t="s">
        <v>4485</v>
      </c>
      <c r="CS777" s="212">
        <v>44972</v>
      </c>
      <c r="CT777" s="49">
        <v>44980</v>
      </c>
      <c r="CU777" s="53">
        <v>361.1</v>
      </c>
      <c r="CW777" s="81" cm="1">
        <f t="array" ref="CW777">INDEX($AW$466:$AW$918, ROWS($AW$466:$AW$918) - ROW() + ROW($AW$466))</f>
        <v>45250</v>
      </c>
      <c r="CX777" s="3" cm="1">
        <f t="array" ref="CX777">INDEX($AX$466:$AX$918, ROWS($AX$466:$AX$918) - ROW() + ROW($AX$466))</f>
        <v>45260</v>
      </c>
      <c r="CY777" s="78" cm="1">
        <f t="array" ref="CY777">INDEX($CU$466:$CU$918, ROWS($CU$466:$CU$918) - ROW() + ROW($CU$466))</f>
        <v>628.95000000000005</v>
      </c>
      <c r="DA777">
        <f t="shared" si="193"/>
        <v>-0.6398104265402772</v>
      </c>
      <c r="DB777">
        <f t="shared" si="188"/>
        <v>1</v>
      </c>
      <c r="DC777" t="str">
        <f t="shared" si="200"/>
        <v/>
      </c>
      <c r="DD777" t="str">
        <f t="shared" si="202"/>
        <v/>
      </c>
      <c r="DE777" t="str">
        <f t="shared" si="203"/>
        <v/>
      </c>
      <c r="DF777">
        <v>-0.77636061158202918</v>
      </c>
      <c r="DG777" t="s">
        <v>4485</v>
      </c>
      <c r="DH777" s="200" t="s">
        <v>4485</v>
      </c>
      <c r="DI777" s="212">
        <v>44972</v>
      </c>
      <c r="DJ777" s="49">
        <v>44980</v>
      </c>
      <c r="DK777" s="53">
        <v>332.3</v>
      </c>
      <c r="DM777" s="81" cm="1">
        <f t="array" ref="DM777">INDEX($AW$466:$AW$918, ROWS($AW$466:$AW$918) - ROW() + ROW($AW$466))</f>
        <v>45250</v>
      </c>
      <c r="DN777" s="3" cm="1">
        <f t="array" ref="DN777">INDEX($AX$466:$AX$918, ROWS($AX$466:$AX$918) - ROW() + ROW($AX$466))</f>
        <v>45260</v>
      </c>
      <c r="DO777" s="78" cm="1">
        <f t="array" ref="DO777">INDEX($DK$466:$DK$918, ROWS($DK$466:$DK$918) - ROW() + ROW($DK$466))</f>
        <v>392.35</v>
      </c>
      <c r="DQ777">
        <f t="shared" si="194"/>
        <v>0.42231891476837319</v>
      </c>
      <c r="DR777">
        <f t="shared" si="189"/>
        <v>1</v>
      </c>
      <c r="DS777" t="str">
        <f t="shared" si="201"/>
        <v/>
      </c>
      <c r="DT777" t="str">
        <f t="shared" si="195"/>
        <v/>
      </c>
      <c r="DU777" t="str">
        <f t="shared" si="196"/>
        <v/>
      </c>
      <c r="DV777">
        <v>-0.39651070578905628</v>
      </c>
      <c r="DW777" t="s">
        <v>4485</v>
      </c>
      <c r="DX777" s="200" t="s">
        <v>4485</v>
      </c>
    </row>
    <row r="778" spans="1:128" ht="15.75" thickBot="1" x14ac:dyDescent="0.3">
      <c r="A778" s="42">
        <v>44971</v>
      </c>
      <c r="B778" s="35">
        <v>44980</v>
      </c>
      <c r="C778" s="36">
        <v>138.6</v>
      </c>
      <c r="E778" s="81" cm="1">
        <f t="array" ref="E778">INDEX($A$466:$A$918, ROWS($A$466:$A$918) - ROW() + ROW($A$466))</f>
        <v>45251</v>
      </c>
      <c r="F778" s="44" cm="1">
        <f t="array" ref="F778">INDEX($B$466:$B$918, ROWS($B$466:$B$918) - ROW() + ROW($B$466))</f>
        <v>45260</v>
      </c>
      <c r="G778" s="45" cm="1">
        <f t="array" ref="G778">INDEX($C$466:$C$918, ROWS($C$466:$C$918) - ROW() + ROW($C$466))</f>
        <v>151.15</v>
      </c>
      <c r="I778">
        <f t="shared" si="172"/>
        <v>0.19887305270136652</v>
      </c>
      <c r="J778">
        <f t="shared" si="164"/>
        <v>2</v>
      </c>
      <c r="K778" t="str">
        <f t="shared" si="204"/>
        <v/>
      </c>
      <c r="L778" t="str">
        <f t="shared" si="173"/>
        <v/>
      </c>
      <c r="M778" t="str">
        <f t="shared" si="174"/>
        <v/>
      </c>
      <c r="N778">
        <v>0.46573519627411086</v>
      </c>
      <c r="O778" t="s">
        <v>4485</v>
      </c>
      <c r="P778" s="200" t="s">
        <v>4485</v>
      </c>
      <c r="Q778" s="35">
        <v>44971</v>
      </c>
      <c r="R778" s="35">
        <v>44980</v>
      </c>
      <c r="S778" s="37">
        <v>38463.25</v>
      </c>
      <c r="U778" s="81" cm="1">
        <f t="array" ref="U778">INDEX($Q$466:$Q$918, ROWS($Q$466:$Q$918) - ROW() + ROW($Q$466))</f>
        <v>45251</v>
      </c>
      <c r="V778" s="3" cm="1">
        <f t="array" ref="V778">INDEX($R$466:$R$918, ROWS($R$466:$R$918) - ROW() + ROW($R$466))</f>
        <v>45260</v>
      </c>
      <c r="W778" s="78" cm="1">
        <f t="array" ref="W778">INDEX($S$466:$S$918, ROWS($S$466:$S$918) - ROW() + ROW($S$466))</f>
        <v>37818.300000000003</v>
      </c>
      <c r="Y778">
        <f t="shared" si="175"/>
        <v>0.48904920385022393</v>
      </c>
      <c r="Z778">
        <f t="shared" si="166"/>
        <v>2</v>
      </c>
      <c r="AA778" t="str">
        <f t="shared" si="205"/>
        <v/>
      </c>
      <c r="AB778" t="str">
        <f t="shared" si="176"/>
        <v/>
      </c>
      <c r="AC778" t="str">
        <f t="shared" si="177"/>
        <v/>
      </c>
      <c r="AD778">
        <v>0.47674311700459676</v>
      </c>
      <c r="AE778" t="s">
        <v>4485</v>
      </c>
      <c r="AF778" s="200" t="s">
        <v>4485</v>
      </c>
      <c r="AG778" s="35">
        <v>44971</v>
      </c>
      <c r="AH778" s="35">
        <v>44980</v>
      </c>
      <c r="AI778" s="36">
        <v>166.55</v>
      </c>
      <c r="AK778" s="81" cm="1">
        <f t="array" ref="AK778">INDEX($AG$466:$AG$918, ROWS($AG$466:$AG$918) - ROW() + ROW($AG$466))</f>
        <v>45251</v>
      </c>
      <c r="AL778" s="3" cm="1">
        <f t="array" ref="AL778">INDEX($AH$466:$AH$918, ROWS($AH$466:$AH$918) - ROW() + ROW($AH$466))</f>
        <v>45260</v>
      </c>
      <c r="AM778" s="78" cm="1">
        <f t="array" ref="AM778">INDEX($AI$466:$AI$918, ROWS($AI$466:$AI$918) - ROW() + ROW($AI$466))</f>
        <v>250.25</v>
      </c>
      <c r="AO778">
        <f t="shared" si="178"/>
        <v>-0.39800995024875618</v>
      </c>
      <c r="AP778">
        <f t="shared" si="168"/>
        <v>2</v>
      </c>
      <c r="AQ778" t="str">
        <f t="shared" si="206"/>
        <v/>
      </c>
      <c r="AR778" t="str">
        <f t="shared" si="179"/>
        <v/>
      </c>
      <c r="AS778" t="str">
        <f t="shared" si="180"/>
        <v/>
      </c>
      <c r="AT778">
        <v>-2.698412698412703</v>
      </c>
      <c r="AU778" t="s">
        <v>4485</v>
      </c>
      <c r="AV778" s="200" t="s">
        <v>4485</v>
      </c>
      <c r="AW778" s="35">
        <v>44971</v>
      </c>
      <c r="AX778" s="35">
        <v>44980</v>
      </c>
      <c r="AY778" s="36">
        <v>95</v>
      </c>
      <c r="BA778" s="81" cm="1">
        <f t="array" ref="BA778">INDEX($AW$466:$AW$918, ROWS($AW$466:$AW$918) - ROW() + ROW($AW$466))</f>
        <v>45251</v>
      </c>
      <c r="BB778" s="3" cm="1">
        <f t="array" ref="BB778">INDEX($AX$466:$AX$918, ROWS($AX$466:$AX$918) - ROW() + ROW($AX$466))</f>
        <v>45260</v>
      </c>
      <c r="BC778" s="78" cm="1">
        <f t="array" ref="BC778">INDEX($AY$466:$AY$918, ROWS($AY$466:$AY$918) - ROW() + ROW($AY$466))</f>
        <v>143.44999999999999</v>
      </c>
      <c r="BE778">
        <f t="shared" si="181"/>
        <v>-0.4510756419153405</v>
      </c>
      <c r="BF778">
        <f t="shared" si="170"/>
        <v>2</v>
      </c>
      <c r="BG778" t="str">
        <f t="shared" si="207"/>
        <v/>
      </c>
      <c r="BH778" t="str">
        <f t="shared" si="182"/>
        <v/>
      </c>
      <c r="BI778" t="str">
        <f t="shared" si="183"/>
        <v/>
      </c>
      <c r="BJ778">
        <v>0.24174928697542011</v>
      </c>
      <c r="BK778" t="s">
        <v>4485</v>
      </c>
      <c r="BL778" s="200" t="s">
        <v>4485</v>
      </c>
      <c r="BM778" s="212">
        <v>44971</v>
      </c>
      <c r="BN778" s="49">
        <v>44980</v>
      </c>
      <c r="BO778" s="50">
        <v>1164.45</v>
      </c>
      <c r="BQ778" s="81" cm="1">
        <f t="array" ref="BQ778">INDEX($AW$466:$AW$918, ROWS($AW$466:$AW$918) - ROW() + ROW($AW$466))</f>
        <v>45251</v>
      </c>
      <c r="BR778" s="3" cm="1">
        <f t="array" ref="BR778">INDEX($AX$466:$AX$918, ROWS($AX$466:$AX$918) - ROW() + ROW($AX$466))</f>
        <v>45260</v>
      </c>
      <c r="BS778" s="78" cm="1">
        <f t="array" ref="BS778">INDEX($BO$466:$BO$918, ROWS($BO$466:$BO$918) - ROW() + ROW($BO$466))</f>
        <v>1425.3</v>
      </c>
      <c r="BU778">
        <f t="shared" si="190"/>
        <v>2.5321919286382308</v>
      </c>
      <c r="BV778">
        <f t="shared" si="184"/>
        <v>2</v>
      </c>
      <c r="BW778" t="str">
        <f t="shared" si="198"/>
        <v/>
      </c>
      <c r="BX778" t="str">
        <f t="shared" si="185"/>
        <v/>
      </c>
      <c r="BY778" t="str">
        <f t="shared" si="191"/>
        <v/>
      </c>
      <c r="BZ778">
        <v>-1.5190789077099309</v>
      </c>
      <c r="CA778" t="s">
        <v>4485</v>
      </c>
      <c r="CB778" s="200" t="s">
        <v>4485</v>
      </c>
      <c r="CC778" s="212">
        <v>44972</v>
      </c>
      <c r="CD778" s="49">
        <v>44980</v>
      </c>
      <c r="CE778" s="50">
        <v>1922.8</v>
      </c>
      <c r="CG778" s="81" cm="1">
        <f t="array" ref="CG778">INDEX($AW$466:$AW$918, ROWS($AW$466:$AW$918) - ROW() + ROW($AW$466))</f>
        <v>45251</v>
      </c>
      <c r="CH778" s="3" cm="1">
        <f t="array" ref="CH778">INDEX($AX$466:$AX$918, ROWS($AX$466:$AX$918) - ROW() + ROW($AX$466))</f>
        <v>45260</v>
      </c>
      <c r="CI778" s="78" cm="1">
        <f t="array" ref="CI778">INDEX($CE$466:$CE$918, ROWS($CE$466:$CE$918) - ROW() + ROW($CE$466))</f>
        <v>2214.4</v>
      </c>
      <c r="CK778">
        <f t="shared" si="197"/>
        <v>0.41947259823594768</v>
      </c>
      <c r="CL778">
        <f t="shared" si="186"/>
        <v>2</v>
      </c>
      <c r="CM778" t="str">
        <f t="shared" si="199"/>
        <v/>
      </c>
      <c r="CN778" t="str">
        <f t="shared" si="187"/>
        <v/>
      </c>
      <c r="CO778" t="str">
        <f t="shared" si="192"/>
        <v/>
      </c>
      <c r="CP778">
        <v>0.40845965326313882</v>
      </c>
      <c r="CQ778" t="s">
        <v>4485</v>
      </c>
      <c r="CR778" s="200" t="s">
        <v>4485</v>
      </c>
      <c r="CS778" s="212">
        <v>44971</v>
      </c>
      <c r="CT778" s="49">
        <v>44980</v>
      </c>
      <c r="CU778" s="53">
        <v>354.9</v>
      </c>
      <c r="CW778" s="81" cm="1">
        <f t="array" ref="CW778">INDEX($AW$466:$AW$918, ROWS($AW$466:$AW$918) - ROW() + ROW($AW$466))</f>
        <v>45251</v>
      </c>
      <c r="CX778" s="3" cm="1">
        <f t="array" ref="CX778">INDEX($AX$466:$AX$918, ROWS($AX$466:$AX$918) - ROW() + ROW($AX$466))</f>
        <v>45260</v>
      </c>
      <c r="CY778" s="78" cm="1">
        <f t="array" ref="CY778">INDEX($CU$466:$CU$918, ROWS($CU$466:$CU$918) - ROW() + ROW($CU$466))</f>
        <v>636.95000000000005</v>
      </c>
      <c r="DA778">
        <f t="shared" si="193"/>
        <v>1.2719612051832418</v>
      </c>
      <c r="DB778">
        <f t="shared" si="188"/>
        <v>2</v>
      </c>
      <c r="DC778" t="str">
        <f t="shared" si="200"/>
        <v/>
      </c>
      <c r="DD778" t="str">
        <f t="shared" si="202"/>
        <v/>
      </c>
      <c r="DE778" t="str">
        <f t="shared" si="203"/>
        <v/>
      </c>
      <c r="DF778">
        <v>1.3093812375249574</v>
      </c>
      <c r="DG778" t="s">
        <v>4485</v>
      </c>
      <c r="DH778" s="200" t="s">
        <v>4485</v>
      </c>
      <c r="DI778" s="212">
        <v>44971</v>
      </c>
      <c r="DJ778" s="49">
        <v>44980</v>
      </c>
      <c r="DK778" s="53">
        <v>332.25</v>
      </c>
      <c r="DM778" s="81" cm="1">
        <f t="array" ref="DM778">INDEX($AW$466:$AW$918, ROWS($AW$466:$AW$918) - ROW() + ROW($AW$466))</f>
        <v>45251</v>
      </c>
      <c r="DN778" s="3" cm="1">
        <f t="array" ref="DN778">INDEX($AX$466:$AX$918, ROWS($AX$466:$AX$918) - ROW() + ROW($AX$466))</f>
        <v>45260</v>
      </c>
      <c r="DO778" s="78" cm="1">
        <f t="array" ref="DO778">INDEX($DK$466:$DK$918, ROWS($DK$466:$DK$918) - ROW() + ROW($DK$466))</f>
        <v>388.75</v>
      </c>
      <c r="DQ778">
        <f t="shared" si="194"/>
        <v>-0.91754810755703387</v>
      </c>
      <c r="DR778">
        <f t="shared" si="189"/>
        <v>2</v>
      </c>
      <c r="DS778" t="str">
        <f t="shared" si="201"/>
        <v/>
      </c>
      <c r="DT778" t="str">
        <f t="shared" si="195"/>
        <v/>
      </c>
      <c r="DU778" t="str">
        <f t="shared" si="196"/>
        <v/>
      </c>
      <c r="DV778">
        <v>-2.0700636942675157</v>
      </c>
      <c r="DW778" t="s">
        <v>4485</v>
      </c>
      <c r="DX778" s="200" t="s">
        <v>4485</v>
      </c>
    </row>
    <row r="779" spans="1:128" ht="15.75" thickBot="1" x14ac:dyDescent="0.3">
      <c r="A779" s="42">
        <v>44970</v>
      </c>
      <c r="B779" s="35">
        <v>44980</v>
      </c>
      <c r="C779" s="36">
        <v>134.85</v>
      </c>
      <c r="E779" s="81" cm="1">
        <f t="array" ref="E779">INDEX($A$466:$A$918, ROWS($A$466:$A$918) - ROW() + ROW($A$466))</f>
        <v>45252</v>
      </c>
      <c r="F779" s="44" cm="1">
        <f t="array" ref="F779">INDEX($B$466:$B$918, ROWS($B$466:$B$918) - ROW() + ROW($B$466))</f>
        <v>45260</v>
      </c>
      <c r="G779" s="45" cm="1">
        <f t="array" ref="G779">INDEX($C$466:$C$918, ROWS($C$466:$C$918) - ROW() + ROW($C$466))</f>
        <v>149.1</v>
      </c>
      <c r="I779">
        <f t="shared" si="172"/>
        <v>-1.3562686073437058</v>
      </c>
      <c r="J779">
        <f t="shared" si="164"/>
        <v>3</v>
      </c>
      <c r="K779" t="str">
        <f t="shared" si="204"/>
        <v/>
      </c>
      <c r="L779" t="str">
        <f t="shared" si="173"/>
        <v/>
      </c>
      <c r="M779" t="str">
        <f t="shared" si="174"/>
        <v/>
      </c>
      <c r="N779">
        <v>-1.4569536423840983</v>
      </c>
      <c r="O779" t="s">
        <v>4485</v>
      </c>
      <c r="P779" s="200" t="s">
        <v>4485</v>
      </c>
      <c r="Q779" s="35">
        <v>44970</v>
      </c>
      <c r="R779" s="35">
        <v>44980</v>
      </c>
      <c r="S779" s="37">
        <v>38526.35</v>
      </c>
      <c r="U779" s="81" cm="1">
        <f t="array" ref="U779">INDEX($Q$466:$Q$918, ROWS($Q$466:$Q$918) - ROW() + ROW($Q$466))</f>
        <v>45252</v>
      </c>
      <c r="V779" s="3" cm="1">
        <f t="array" ref="V779">INDEX($R$466:$R$918, ROWS($R$466:$R$918) - ROW() + ROW($R$466))</f>
        <v>45260</v>
      </c>
      <c r="W779" s="78" cm="1">
        <f t="array" ref="W779">INDEX($S$466:$S$918, ROWS($S$466:$S$918) - ROW() + ROW($S$466))</f>
        <v>37918.300000000003</v>
      </c>
      <c r="Y779">
        <f t="shared" si="175"/>
        <v>0.2644222506035438</v>
      </c>
      <c r="Z779">
        <f t="shared" si="166"/>
        <v>3</v>
      </c>
      <c r="AA779" t="str">
        <f t="shared" si="205"/>
        <v/>
      </c>
      <c r="AB779" t="str">
        <f t="shared" si="176"/>
        <v/>
      </c>
      <c r="AC779" t="str">
        <f t="shared" si="177"/>
        <v/>
      </c>
      <c r="AD779">
        <v>0.17809616131826025</v>
      </c>
      <c r="AE779" t="s">
        <v>4485</v>
      </c>
      <c r="AF779" s="200" t="s">
        <v>4485</v>
      </c>
      <c r="AG779" s="35">
        <v>44970</v>
      </c>
      <c r="AH779" s="35">
        <v>44980</v>
      </c>
      <c r="AI779" s="36">
        <v>168.25</v>
      </c>
      <c r="AK779" s="81" cm="1">
        <f t="array" ref="AK779">INDEX($AG$466:$AG$918, ROWS($AG$466:$AG$918) - ROW() + ROW($AG$466))</f>
        <v>45252</v>
      </c>
      <c r="AL779" s="3" cm="1">
        <f t="array" ref="AL779">INDEX($AH$466:$AH$918, ROWS($AH$466:$AH$918) - ROW() + ROW($AH$466))</f>
        <v>45260</v>
      </c>
      <c r="AM779" s="78" cm="1">
        <f t="array" ref="AM779">INDEX($AI$466:$AI$918, ROWS($AI$466:$AI$918) - ROW() + ROW($AI$466))</f>
        <v>253.95</v>
      </c>
      <c r="AO779">
        <f t="shared" si="178"/>
        <v>1.478521478521474</v>
      </c>
      <c r="AP779">
        <f t="shared" si="168"/>
        <v>3</v>
      </c>
      <c r="AQ779" t="str">
        <f t="shared" si="206"/>
        <v/>
      </c>
      <c r="AR779" t="str">
        <f t="shared" si="179"/>
        <v/>
      </c>
      <c r="AS779" t="str">
        <f t="shared" si="180"/>
        <v/>
      </c>
      <c r="AT779">
        <v>7.198205546492674</v>
      </c>
      <c r="AU779" t="s">
        <v>4485</v>
      </c>
      <c r="AV779" s="200" t="s">
        <v>4485</v>
      </c>
      <c r="AW779" s="35">
        <v>44970</v>
      </c>
      <c r="AX779" s="35">
        <v>44980</v>
      </c>
      <c r="AY779" s="36">
        <v>95.1</v>
      </c>
      <c r="BA779" s="81" cm="1">
        <f t="array" ref="BA779">INDEX($AW$466:$AW$918, ROWS($AW$466:$AW$918) - ROW() + ROW($AW$466))</f>
        <v>45252</v>
      </c>
      <c r="BB779" s="3" cm="1">
        <f t="array" ref="BB779">INDEX($AX$466:$AX$918, ROWS($AX$466:$AX$918) - ROW() + ROW($AX$466))</f>
        <v>45260</v>
      </c>
      <c r="BC779" s="78" cm="1">
        <f t="array" ref="BC779">INDEX($AY$466:$AY$918, ROWS($AY$466:$AY$918) - ROW() + ROW($AY$466))</f>
        <v>142.44999999999999</v>
      </c>
      <c r="BE779">
        <f t="shared" si="181"/>
        <v>-0.69710700592540953</v>
      </c>
      <c r="BF779">
        <f t="shared" si="170"/>
        <v>3</v>
      </c>
      <c r="BG779" t="str">
        <f t="shared" si="207"/>
        <v/>
      </c>
      <c r="BH779" t="str">
        <f t="shared" si="182"/>
        <v/>
      </c>
      <c r="BI779" t="str">
        <f t="shared" si="183"/>
        <v/>
      </c>
      <c r="BJ779">
        <v>-0.3251680034684587</v>
      </c>
      <c r="BK779" t="s">
        <v>4485</v>
      </c>
      <c r="BL779" s="200" t="s">
        <v>4485</v>
      </c>
      <c r="BM779" s="212">
        <v>44970</v>
      </c>
      <c r="BN779" s="49">
        <v>44980</v>
      </c>
      <c r="BO779" s="50">
        <v>1179</v>
      </c>
      <c r="BQ779" s="81" cm="1">
        <f t="array" ref="BQ779">INDEX($AW$466:$AW$918, ROWS($AW$466:$AW$918) - ROW() + ROW($AW$466))</f>
        <v>45252</v>
      </c>
      <c r="BR779" s="3" cm="1">
        <f t="array" ref="BR779">INDEX($AX$466:$AX$918, ROWS($AX$466:$AX$918) - ROW() + ROW($AX$466))</f>
        <v>45260</v>
      </c>
      <c r="BS779" s="78" cm="1">
        <f t="array" ref="BS779">INDEX($BO$466:$BO$918, ROWS($BO$466:$BO$918) - ROW() + ROW($BO$466))</f>
        <v>1432.4</v>
      </c>
      <c r="BU779">
        <f t="shared" si="190"/>
        <v>0.49814074229987632</v>
      </c>
      <c r="BV779">
        <f t="shared" si="184"/>
        <v>3</v>
      </c>
      <c r="BW779" t="str">
        <f t="shared" si="198"/>
        <v/>
      </c>
      <c r="BX779" t="str">
        <f t="shared" si="185"/>
        <v/>
      </c>
      <c r="BY779" t="str">
        <f t="shared" si="191"/>
        <v/>
      </c>
      <c r="BZ779">
        <v>0.5570178123278392</v>
      </c>
      <c r="CA779" t="s">
        <v>4485</v>
      </c>
      <c r="CB779" s="200" t="s">
        <v>4485</v>
      </c>
      <c r="CC779" s="212">
        <v>44971</v>
      </c>
      <c r="CD779" s="49">
        <v>44980</v>
      </c>
      <c r="CE779" s="50">
        <v>1903.7</v>
      </c>
      <c r="CG779" s="81" cm="1">
        <f t="array" ref="CG779">INDEX($AW$466:$AW$918, ROWS($AW$466:$AW$918) - ROW() + ROW($AW$466))</f>
        <v>45252</v>
      </c>
      <c r="CH779" s="3" cm="1">
        <f t="array" ref="CH779">INDEX($AX$466:$AX$918, ROWS($AX$466:$AX$918) - ROW() + ROW($AX$466))</f>
        <v>45260</v>
      </c>
      <c r="CI779" s="78" cm="1">
        <f t="array" ref="CI779">INDEX($CE$466:$CE$918, ROWS($CE$466:$CE$918) - ROW() + ROW($CE$466))</f>
        <v>2162.4499999999998</v>
      </c>
      <c r="CK779">
        <f t="shared" si="197"/>
        <v>-2.3460079479768905</v>
      </c>
      <c r="CL779">
        <f t="shared" si="186"/>
        <v>3</v>
      </c>
      <c r="CM779" t="str">
        <f t="shared" si="199"/>
        <v/>
      </c>
      <c r="CN779" t="str">
        <f t="shared" si="187"/>
        <v/>
      </c>
      <c r="CO779" t="str">
        <f t="shared" si="192"/>
        <v/>
      </c>
      <c r="CP779">
        <v>-2.58316760079552</v>
      </c>
      <c r="CQ779" t="s">
        <v>4485</v>
      </c>
      <c r="CR779" s="200" t="s">
        <v>4485</v>
      </c>
      <c r="CS779" s="212">
        <v>44970</v>
      </c>
      <c r="CT779" s="49">
        <v>44980</v>
      </c>
      <c r="CU779" s="53">
        <v>358.2</v>
      </c>
      <c r="CW779" s="81" cm="1">
        <f t="array" ref="CW779">INDEX($AW$466:$AW$918, ROWS($AW$466:$AW$918) - ROW() + ROW($AW$466))</f>
        <v>45252</v>
      </c>
      <c r="CX779" s="3" cm="1">
        <f t="array" ref="CX779">INDEX($AX$466:$AX$918, ROWS($AX$466:$AX$918) - ROW() + ROW($AX$466))</f>
        <v>45260</v>
      </c>
      <c r="CY779" s="78" cm="1">
        <f t="array" ref="CY779">INDEX($CU$466:$CU$918, ROWS($CU$466:$CU$918) - ROW() + ROW($CU$466))</f>
        <v>633.29999999999995</v>
      </c>
      <c r="DA779">
        <f t="shared" si="193"/>
        <v>-0.57304341000079917</v>
      </c>
      <c r="DB779">
        <f t="shared" si="188"/>
        <v>3</v>
      </c>
      <c r="DC779" t="str">
        <f t="shared" si="200"/>
        <v/>
      </c>
      <c r="DD779" t="str">
        <f t="shared" si="202"/>
        <v/>
      </c>
      <c r="DE779" t="str">
        <f t="shared" si="203"/>
        <v/>
      </c>
      <c r="DF779">
        <v>-0.29947198360786365</v>
      </c>
      <c r="DG779" t="s">
        <v>4485</v>
      </c>
      <c r="DH779" s="200" t="s">
        <v>4485</v>
      </c>
      <c r="DI779" s="212">
        <v>44970</v>
      </c>
      <c r="DJ779" s="49">
        <v>44980</v>
      </c>
      <c r="DK779" s="53">
        <v>335.05</v>
      </c>
      <c r="DM779" s="81" cm="1">
        <f t="array" ref="DM779">INDEX($AW$466:$AW$918, ROWS($AW$466:$AW$918) - ROW() + ROW($AW$466))</f>
        <v>45252</v>
      </c>
      <c r="DN779" s="3" cm="1">
        <f t="array" ref="DN779">INDEX($AX$466:$AX$918, ROWS($AX$466:$AX$918) - ROW() + ROW($AX$466))</f>
        <v>45260</v>
      </c>
      <c r="DO779" s="78" cm="1">
        <f t="array" ref="DO779">INDEX($DK$466:$DK$918, ROWS($DK$466:$DK$918) - ROW() + ROW($DK$466))</f>
        <v>402.15</v>
      </c>
      <c r="DQ779">
        <f t="shared" si="194"/>
        <v>3.4469453376205732</v>
      </c>
      <c r="DR779">
        <f t="shared" si="189"/>
        <v>3</v>
      </c>
      <c r="DS779" t="str">
        <f t="shared" si="201"/>
        <v/>
      </c>
      <c r="DT779" t="str">
        <f t="shared" si="195"/>
        <v/>
      </c>
      <c r="DU779" t="str">
        <f t="shared" si="196"/>
        <v/>
      </c>
      <c r="DV779">
        <v>-1.2520325203252107</v>
      </c>
      <c r="DW779" t="s">
        <v>4485</v>
      </c>
      <c r="DX779" s="200" t="s">
        <v>4485</v>
      </c>
    </row>
    <row r="780" spans="1:128" ht="15.75" thickBot="1" x14ac:dyDescent="0.3">
      <c r="A780" s="42">
        <v>44967</v>
      </c>
      <c r="B780" s="35">
        <v>44980</v>
      </c>
      <c r="C780" s="36">
        <v>160.4</v>
      </c>
      <c r="E780" s="81" cm="1">
        <f t="array" ref="E780">INDEX($A$466:$A$918, ROWS($A$466:$A$918) - ROW() + ROW($A$466))</f>
        <v>45253</v>
      </c>
      <c r="F780" s="44" cm="1">
        <f t="array" ref="F780">INDEX($B$466:$B$918, ROWS($B$466:$B$918) - ROW() + ROW($B$466))</f>
        <v>45260</v>
      </c>
      <c r="G780" s="45" cm="1">
        <f t="array" ref="G780">INDEX($C$466:$C$918, ROWS($C$466:$C$918) - ROW() + ROW($C$466))</f>
        <v>146.55000000000001</v>
      </c>
      <c r="I780">
        <f t="shared" si="172"/>
        <v>-1.7102615694164875</v>
      </c>
      <c r="J780">
        <f t="shared" si="164"/>
        <v>4</v>
      </c>
      <c r="K780">
        <f t="shared" si="204"/>
        <v>-0.50916496945010181</v>
      </c>
      <c r="L780" t="str">
        <f t="shared" si="173"/>
        <v/>
      </c>
      <c r="M780" t="str">
        <f t="shared" si="174"/>
        <v/>
      </c>
      <c r="N780">
        <v>-1.8145161290322693</v>
      </c>
      <c r="O780">
        <v>-0.74728260869564833</v>
      </c>
      <c r="P780" s="200" t="s">
        <v>4485</v>
      </c>
      <c r="Q780" s="35">
        <v>44967</v>
      </c>
      <c r="R780" s="35">
        <v>44980</v>
      </c>
      <c r="S780" s="37">
        <v>38769.25</v>
      </c>
      <c r="U780" s="81" cm="1">
        <f t="array" ref="U780">INDEX($Q$466:$Q$918, ROWS($Q$466:$Q$918) - ROW() + ROW($Q$466))</f>
        <v>45253</v>
      </c>
      <c r="V780" s="3" cm="1">
        <f t="array" ref="V780">INDEX($R$466:$R$918, ROWS($R$466:$R$918) - ROW() + ROW($R$466))</f>
        <v>45260</v>
      </c>
      <c r="W780" s="78" cm="1">
        <f t="array" ref="W780">INDEX($S$466:$S$918, ROWS($S$466:$S$918) - ROW() + ROW($S$466))</f>
        <v>37776.6</v>
      </c>
      <c r="Y780">
        <f t="shared" si="175"/>
        <v>-0.37369818794620102</v>
      </c>
      <c r="Z780">
        <f t="shared" si="166"/>
        <v>4</v>
      </c>
      <c r="AA780">
        <f t="shared" si="205"/>
        <v>0.89903846153845768</v>
      </c>
      <c r="AB780" t="str">
        <f t="shared" si="176"/>
        <v/>
      </c>
      <c r="AC780" t="str">
        <f t="shared" si="177"/>
        <v/>
      </c>
      <c r="AD780">
        <v>-0.197106283838336</v>
      </c>
      <c r="AE780">
        <v>0.68011131765058175</v>
      </c>
      <c r="AF780" s="200" t="s">
        <v>4485</v>
      </c>
      <c r="AG780" s="35">
        <v>44967</v>
      </c>
      <c r="AH780" s="35">
        <v>44980</v>
      </c>
      <c r="AI780" s="36">
        <v>165.65</v>
      </c>
      <c r="AK780" s="81" cm="1">
        <f t="array" ref="AK780">INDEX($AG$466:$AG$918, ROWS($AG$466:$AG$918) - ROW() + ROW($AG$466))</f>
        <v>45253</v>
      </c>
      <c r="AL780" s="3" cm="1">
        <f t="array" ref="AL780">INDEX($AH$466:$AH$918, ROWS($AH$466:$AH$918) - ROW() + ROW($AH$466))</f>
        <v>45260</v>
      </c>
      <c r="AM780" s="78" cm="1">
        <f t="array" ref="AM780">INDEX($AI$466:$AI$918, ROWS($AI$466:$AI$918) - ROW() + ROW($AI$466))</f>
        <v>253.25</v>
      </c>
      <c r="AO780">
        <f t="shared" si="178"/>
        <v>-0.27564481197085594</v>
      </c>
      <c r="AP780">
        <f t="shared" si="168"/>
        <v>4</v>
      </c>
      <c r="AQ780">
        <f t="shared" si="206"/>
        <v>0.19782393669634024</v>
      </c>
      <c r="AR780" t="str">
        <f t="shared" si="179"/>
        <v/>
      </c>
      <c r="AS780" t="str">
        <f t="shared" si="180"/>
        <v/>
      </c>
      <c r="AT780">
        <v>3.3669393190032206</v>
      </c>
      <c r="AU780">
        <v>7.8602620087336179</v>
      </c>
      <c r="AV780" s="200" t="s">
        <v>4485</v>
      </c>
      <c r="AW780" s="35">
        <v>44967</v>
      </c>
      <c r="AX780" s="35">
        <v>44980</v>
      </c>
      <c r="AY780" s="36">
        <v>96.4</v>
      </c>
      <c r="BA780" s="81" cm="1">
        <f t="array" ref="BA780">INDEX($AW$466:$AW$918, ROWS($AW$466:$AW$918) - ROW() + ROW($AW$466))</f>
        <v>45253</v>
      </c>
      <c r="BB780" s="3" cm="1">
        <f t="array" ref="BB780">INDEX($AX$466:$AX$918, ROWS($AX$466:$AX$918) - ROW() + ROW($AX$466))</f>
        <v>45260</v>
      </c>
      <c r="BC780" s="78" cm="1">
        <f t="array" ref="BC780">INDEX($AY$466:$AY$918, ROWS($AY$466:$AY$918) - ROW() + ROW($AY$466))</f>
        <v>139.94999999999999</v>
      </c>
      <c r="BE780">
        <f t="shared" si="181"/>
        <v>-1.7550017550017549</v>
      </c>
      <c r="BF780">
        <f t="shared" si="170"/>
        <v>4</v>
      </c>
      <c r="BG780">
        <f t="shared" si="207"/>
        <v>-2.2354173943416114</v>
      </c>
      <c r="BH780" t="str">
        <f t="shared" si="182"/>
        <v/>
      </c>
      <c r="BI780" t="str">
        <f t="shared" si="183"/>
        <v/>
      </c>
      <c r="BJ780">
        <v>0.71770334928229906</v>
      </c>
      <c r="BK780">
        <v>5.9417706476537373E-2</v>
      </c>
      <c r="BL780" s="200" t="s">
        <v>4485</v>
      </c>
      <c r="BM780" s="212">
        <v>44967</v>
      </c>
      <c r="BN780" s="49">
        <v>44980</v>
      </c>
      <c r="BO780" s="50">
        <v>1186</v>
      </c>
      <c r="BQ780" s="81" cm="1">
        <f t="array" ref="BQ780">INDEX($AW$466:$AW$918, ROWS($AW$466:$AW$918) - ROW() + ROW($AW$466))</f>
        <v>45253</v>
      </c>
      <c r="BR780" s="3" cm="1">
        <f t="array" ref="BR780">INDEX($AX$466:$AX$918, ROWS($AX$466:$AX$918) - ROW() + ROW($AX$466))</f>
        <v>45260</v>
      </c>
      <c r="BS780" s="78" cm="1">
        <f t="array" ref="BS780">INDEX($BO$466:$BO$918, ROWS($BO$466:$BO$918) - ROW() + ROW($BO$466))</f>
        <v>1415.25</v>
      </c>
      <c r="BU780">
        <f t="shared" si="190"/>
        <v>-1.197291259424748</v>
      </c>
      <c r="BV780">
        <f t="shared" si="184"/>
        <v>4</v>
      </c>
      <c r="BW780">
        <f t="shared" si="198"/>
        <v>3.8791837933059234</v>
      </c>
      <c r="BX780" t="str">
        <f t="shared" si="185"/>
        <v/>
      </c>
      <c r="BY780" t="str">
        <f t="shared" si="191"/>
        <v/>
      </c>
      <c r="BZ780">
        <v>-2.1487703920136325</v>
      </c>
      <c r="CA780">
        <v>2.5322107411659678</v>
      </c>
      <c r="CB780" s="200" t="s">
        <v>4485</v>
      </c>
      <c r="CC780" s="212">
        <v>44970</v>
      </c>
      <c r="CD780" s="49">
        <v>44980</v>
      </c>
      <c r="CE780" s="50">
        <v>1934.6</v>
      </c>
      <c r="CG780" s="81" cm="1">
        <f t="array" ref="CG780">INDEX($AW$466:$AW$918, ROWS($AW$466:$AW$918) - ROW() + ROW($AW$466))</f>
        <v>45253</v>
      </c>
      <c r="CH780" s="3" cm="1">
        <f t="array" ref="CH780">INDEX($AX$466:$AX$918, ROWS($AX$466:$AX$918) - ROW() + ROW($AX$466))</f>
        <v>45260</v>
      </c>
      <c r="CI780" s="78" cm="1">
        <f t="array" ref="CI780">INDEX($CE$466:$CE$918, ROWS($CE$466:$CE$918) - ROW() + ROW($CE$466))</f>
        <v>2185.4</v>
      </c>
      <c r="CK780">
        <f t="shared" si="197"/>
        <v>1.0612962149413987</v>
      </c>
      <c r="CL780">
        <f t="shared" si="186"/>
        <v>4</v>
      </c>
      <c r="CM780">
        <f t="shared" si="199"/>
        <v>1.0285925617733398</v>
      </c>
      <c r="CN780" t="str">
        <f t="shared" si="187"/>
        <v/>
      </c>
      <c r="CO780" t="str">
        <f t="shared" si="192"/>
        <v/>
      </c>
      <c r="CP780">
        <v>1.3803503073889341</v>
      </c>
      <c r="CQ780">
        <v>1.1059182823562117</v>
      </c>
      <c r="CR780" s="200" t="s">
        <v>4485</v>
      </c>
      <c r="CS780" s="212">
        <v>44967</v>
      </c>
      <c r="CT780" s="49">
        <v>44980</v>
      </c>
      <c r="CU780" s="53">
        <v>362.55</v>
      </c>
      <c r="CW780" s="81" cm="1">
        <f t="array" ref="CW780">INDEX($AW$466:$AW$918, ROWS($AW$466:$AW$918) - ROW() + ROW($AW$466))</f>
        <v>45253</v>
      </c>
      <c r="CX780" s="3" cm="1">
        <f t="array" ref="CX780">INDEX($AX$466:$AX$918, ROWS($AX$466:$AX$918) - ROW() + ROW($AX$466))</f>
        <v>45260</v>
      </c>
      <c r="CY780" s="78" cm="1">
        <f t="array" ref="CY780">INDEX($CU$466:$CU$918, ROWS($CU$466:$CU$918) - ROW() + ROW($CU$466))</f>
        <v>636.79999999999995</v>
      </c>
      <c r="DA780">
        <f t="shared" si="193"/>
        <v>0.55266066635086064</v>
      </c>
      <c r="DB780">
        <f t="shared" si="188"/>
        <v>4</v>
      </c>
      <c r="DC780">
        <f t="shared" si="200"/>
        <v>0.93517197654144524</v>
      </c>
      <c r="DD780" t="str">
        <f t="shared" si="202"/>
        <v/>
      </c>
      <c r="DE780" t="str">
        <f t="shared" si="203"/>
        <v/>
      </c>
      <c r="DF780">
        <v>0.56912497035807807</v>
      </c>
      <c r="DG780">
        <v>0.93613645378817567</v>
      </c>
      <c r="DH780" s="200" t="s">
        <v>4485</v>
      </c>
      <c r="DI780" s="212">
        <v>44967</v>
      </c>
      <c r="DJ780" s="49">
        <v>44980</v>
      </c>
      <c r="DK780" s="53">
        <v>334.3</v>
      </c>
      <c r="DM780" s="81" cm="1">
        <f t="array" ref="DM780">INDEX($AW$466:$AW$918, ROWS($AW$466:$AW$918) - ROW() + ROW($AW$466))</f>
        <v>45253</v>
      </c>
      <c r="DN780" s="3" cm="1">
        <f t="array" ref="DN780">INDEX($AX$466:$AX$918, ROWS($AX$466:$AX$918) - ROW() + ROW($AX$466))</f>
        <v>45260</v>
      </c>
      <c r="DO780" s="78" cm="1">
        <f t="array" ref="DO780">INDEX($DK$466:$DK$918, ROWS($DK$466:$DK$918) - ROW() + ROW($DK$466))</f>
        <v>412.55</v>
      </c>
      <c r="DQ780">
        <f t="shared" si="194"/>
        <v>2.5860997140370592</v>
      </c>
      <c r="DR780">
        <f t="shared" si="189"/>
        <v>4</v>
      </c>
      <c r="DS780">
        <f t="shared" si="201"/>
        <v>3.2020012507817412</v>
      </c>
      <c r="DT780" t="str">
        <f t="shared" si="195"/>
        <v/>
      </c>
      <c r="DU780" t="str">
        <f t="shared" si="196"/>
        <v/>
      </c>
      <c r="DV780">
        <v>-1.4490367199077812</v>
      </c>
      <c r="DW780">
        <v>-7.2955390334572519</v>
      </c>
      <c r="DX780" s="200" t="s">
        <v>4485</v>
      </c>
    </row>
    <row r="781" spans="1:128" ht="15.75" thickBot="1" x14ac:dyDescent="0.3">
      <c r="A781" s="42">
        <v>44966</v>
      </c>
      <c r="B781" s="35">
        <v>44980</v>
      </c>
      <c r="C781" s="36">
        <v>158.15</v>
      </c>
      <c r="E781" s="81" cm="1">
        <f t="array" ref="E781">INDEX($A$466:$A$918, ROWS($A$466:$A$918) - ROW() + ROW($A$466))</f>
        <v>45254</v>
      </c>
      <c r="F781" s="44" cm="1">
        <f t="array" ref="F781">INDEX($B$466:$B$918, ROWS($B$466:$B$918) - ROW() + ROW($B$466))</f>
        <v>45260</v>
      </c>
      <c r="G781" s="45" cm="1">
        <f t="array" ref="G781">INDEX($C$466:$C$918, ROWS($C$466:$C$918) - ROW() + ROW($C$466))</f>
        <v>145.80000000000001</v>
      </c>
      <c r="I781">
        <f t="shared" si="172"/>
        <v>-0.51177072671443191</v>
      </c>
      <c r="J781">
        <f t="shared" si="164"/>
        <v>5</v>
      </c>
      <c r="K781" t="str">
        <f t="shared" si="204"/>
        <v/>
      </c>
      <c r="L781" t="str">
        <f t="shared" si="173"/>
        <v/>
      </c>
      <c r="M781" t="str">
        <f t="shared" si="174"/>
        <v/>
      </c>
      <c r="N781">
        <v>-0.20533880903489593</v>
      </c>
      <c r="O781" t="s">
        <v>4485</v>
      </c>
      <c r="P781" s="200" t="s">
        <v>4485</v>
      </c>
      <c r="Q781" s="35">
        <v>44966</v>
      </c>
      <c r="R781" s="35">
        <v>44980</v>
      </c>
      <c r="S781" s="37">
        <v>38073.599999999999</v>
      </c>
      <c r="U781" s="81" cm="1">
        <f t="array" ref="U781">INDEX($Q$466:$Q$918, ROWS($Q$466:$Q$918) - ROW() + ROW($Q$466))</f>
        <v>45254</v>
      </c>
      <c r="V781" s="3" cm="1">
        <f t="array" ref="V781">INDEX($R$466:$R$918, ROWS($R$466:$R$918) - ROW() + ROW($R$466))</f>
        <v>45260</v>
      </c>
      <c r="W781" s="78" cm="1">
        <f t="array" ref="W781">INDEX($S$466:$S$918, ROWS($S$466:$S$918) - ROW() + ROW($S$466))</f>
        <v>37521.9</v>
      </c>
      <c r="Y781">
        <f t="shared" si="175"/>
        <v>-0.67422690236812499</v>
      </c>
      <c r="Z781">
        <f t="shared" si="166"/>
        <v>5</v>
      </c>
      <c r="AA781" t="str">
        <f t="shared" si="205"/>
        <v/>
      </c>
      <c r="AB781" t="str">
        <f t="shared" si="176"/>
        <v/>
      </c>
      <c r="AC781" t="str">
        <f t="shared" si="177"/>
        <v/>
      </c>
      <c r="AD781">
        <v>-0.51210903770985505</v>
      </c>
      <c r="AE781" t="s">
        <v>4485</v>
      </c>
      <c r="AF781" s="200" t="s">
        <v>4485</v>
      </c>
      <c r="AG781" s="35">
        <v>44966</v>
      </c>
      <c r="AH781" s="35">
        <v>44980</v>
      </c>
      <c r="AI781" s="36">
        <v>166.8</v>
      </c>
      <c r="AK781" s="81" cm="1">
        <f t="array" ref="AK781">INDEX($AG$466:$AG$918, ROWS($AG$466:$AG$918) - ROW() + ROW($AG$466))</f>
        <v>45254</v>
      </c>
      <c r="AL781" s="3" cm="1">
        <f t="array" ref="AL781">INDEX($AH$466:$AH$918, ROWS($AH$466:$AH$918) - ROW() + ROW($AH$466))</f>
        <v>45260</v>
      </c>
      <c r="AM781" s="78" cm="1">
        <f t="array" ref="AM781">INDEX($AI$466:$AI$918, ROWS($AI$466:$AI$918) - ROW() + ROW($AI$466))</f>
        <v>253.95</v>
      </c>
      <c r="AO781">
        <f t="shared" si="178"/>
        <v>0.27640671273444761</v>
      </c>
      <c r="AP781">
        <f t="shared" si="168"/>
        <v>5</v>
      </c>
      <c r="AQ781" t="str">
        <f t="shared" si="206"/>
        <v/>
      </c>
      <c r="AR781" t="str">
        <f t="shared" si="179"/>
        <v/>
      </c>
      <c r="AS781" t="str">
        <f t="shared" si="180"/>
        <v/>
      </c>
      <c r="AT781">
        <v>-1.8954729481045187</v>
      </c>
      <c r="AU781" t="s">
        <v>4485</v>
      </c>
      <c r="AV781" s="200" t="s">
        <v>4485</v>
      </c>
      <c r="AW781" s="35">
        <v>44966</v>
      </c>
      <c r="AX781" s="35">
        <v>44980</v>
      </c>
      <c r="AY781" s="36">
        <v>95.5</v>
      </c>
      <c r="BA781" s="81" cm="1">
        <f t="array" ref="BA781">INDEX($AW$466:$AW$918, ROWS($AW$466:$AW$918) - ROW() + ROW($AW$466))</f>
        <v>45254</v>
      </c>
      <c r="BB781" s="3" cm="1">
        <f t="array" ref="BB781">INDEX($AX$466:$AX$918, ROWS($AX$466:$AX$918) - ROW() + ROW($AX$466))</f>
        <v>45260</v>
      </c>
      <c r="BC781" s="78" cm="1">
        <f t="array" ref="BC781">INDEX($AY$466:$AY$918, ROWS($AY$466:$AY$918) - ROW() + ROW($AY$466))</f>
        <v>140.69999999999999</v>
      </c>
      <c r="BE781">
        <f t="shared" si="181"/>
        <v>0.53590568060021448</v>
      </c>
      <c r="BF781">
        <f t="shared" si="170"/>
        <v>5</v>
      </c>
      <c r="BG781" t="str">
        <f t="shared" si="207"/>
        <v/>
      </c>
      <c r="BH781" t="str">
        <f t="shared" si="182"/>
        <v/>
      </c>
      <c r="BI781" t="str">
        <f t="shared" si="183"/>
        <v/>
      </c>
      <c r="BJ781">
        <v>6.8694666378751892</v>
      </c>
      <c r="BK781" t="s">
        <v>4485</v>
      </c>
      <c r="BL781" s="200" t="s">
        <v>4485</v>
      </c>
      <c r="BM781" s="212">
        <v>44966</v>
      </c>
      <c r="BN781" s="49">
        <v>44980</v>
      </c>
      <c r="BO781" s="50">
        <v>1182.0999999999999</v>
      </c>
      <c r="BQ781" s="81" cm="1">
        <f t="array" ref="BQ781">INDEX($AW$466:$AW$918, ROWS($AW$466:$AW$918) - ROW() + ROW($AW$466))</f>
        <v>45254</v>
      </c>
      <c r="BR781" s="3" cm="1">
        <f t="array" ref="BR781">INDEX($AX$466:$AX$918, ROWS($AX$466:$AX$918) - ROW() + ROW($AX$466))</f>
        <v>45260</v>
      </c>
      <c r="BS781" s="78" cm="1">
        <f t="array" ref="BS781">INDEX($BO$466:$BO$918, ROWS($BO$466:$BO$918) - ROW() + ROW($BO$466))</f>
        <v>1408.7</v>
      </c>
      <c r="BU781">
        <f t="shared" si="190"/>
        <v>-0.46281575693340077</v>
      </c>
      <c r="BV781">
        <f t="shared" si="184"/>
        <v>5</v>
      </c>
      <c r="BW781" t="str">
        <f t="shared" si="198"/>
        <v/>
      </c>
      <c r="BX781" t="str">
        <f t="shared" si="185"/>
        <v/>
      </c>
      <c r="BY781" t="str">
        <f t="shared" si="191"/>
        <v/>
      </c>
      <c r="BZ781">
        <v>2.4385692068429266</v>
      </c>
      <c r="CA781" t="s">
        <v>4485</v>
      </c>
      <c r="CB781" s="200" t="s">
        <v>4485</v>
      </c>
      <c r="CC781" s="212">
        <v>44967</v>
      </c>
      <c r="CD781" s="49">
        <v>44980</v>
      </c>
      <c r="CE781" s="50">
        <v>1947.55</v>
      </c>
      <c r="CG781" s="81" cm="1">
        <f t="array" ref="CG781">INDEX($AW$466:$AW$918, ROWS($AW$466:$AW$918) - ROW() + ROW($AW$466))</f>
        <v>45254</v>
      </c>
      <c r="CH781" s="3" cm="1">
        <f t="array" ref="CH781">INDEX($AX$466:$AX$918, ROWS($AX$466:$AX$918) - ROW() + ROW($AX$466))</f>
        <v>45260</v>
      </c>
      <c r="CI781" s="78" cm="1">
        <f t="array" ref="CI781">INDEX($CE$466:$CE$918, ROWS($CE$466:$CE$918) - ROW() + ROW($CE$466))</f>
        <v>2228.4</v>
      </c>
      <c r="CK781">
        <f t="shared" si="197"/>
        <v>1.9676031847716664</v>
      </c>
      <c r="CL781">
        <f t="shared" si="186"/>
        <v>5</v>
      </c>
      <c r="CM781" t="str">
        <f t="shared" si="199"/>
        <v/>
      </c>
      <c r="CN781" t="str">
        <f t="shared" si="187"/>
        <v/>
      </c>
      <c r="CO781" t="str">
        <f t="shared" si="192"/>
        <v/>
      </c>
      <c r="CP781">
        <v>2.1098398169336345</v>
      </c>
      <c r="CQ781" t="s">
        <v>4485</v>
      </c>
      <c r="CR781" s="200" t="s">
        <v>4485</v>
      </c>
      <c r="CS781" s="212">
        <v>44966</v>
      </c>
      <c r="CT781" s="49">
        <v>44980</v>
      </c>
      <c r="CU781" s="53">
        <v>357.8</v>
      </c>
      <c r="CW781" s="81" cm="1">
        <f t="array" ref="CW781">INDEX($AW$466:$AW$918, ROWS($AW$466:$AW$918) - ROW() + ROW($AW$466))</f>
        <v>45254</v>
      </c>
      <c r="CX781" s="3" cm="1">
        <f t="array" ref="CX781">INDEX($AX$466:$AX$918, ROWS($AX$466:$AX$918) - ROW() + ROW($AX$466))</f>
        <v>45260</v>
      </c>
      <c r="CY781" s="78" cm="1">
        <f t="array" ref="CY781">INDEX($CU$466:$CU$918, ROWS($CU$466:$CU$918) - ROW() + ROW($CU$466))</f>
        <v>630.95000000000005</v>
      </c>
      <c r="DA781">
        <f t="shared" si="193"/>
        <v>-0.91865577889445815</v>
      </c>
      <c r="DB781">
        <f t="shared" si="188"/>
        <v>5</v>
      </c>
      <c r="DC781" t="str">
        <f t="shared" si="200"/>
        <v/>
      </c>
      <c r="DD781" t="str">
        <f t="shared" si="202"/>
        <v/>
      </c>
      <c r="DE781" t="str">
        <f t="shared" si="203"/>
        <v/>
      </c>
      <c r="DF781">
        <v>-1.0689302837381049</v>
      </c>
      <c r="DG781" t="s">
        <v>4485</v>
      </c>
      <c r="DH781" s="200" t="s">
        <v>4485</v>
      </c>
      <c r="DI781" s="212">
        <v>44966</v>
      </c>
      <c r="DJ781" s="49">
        <v>44980</v>
      </c>
      <c r="DK781" s="53">
        <v>335.25</v>
      </c>
      <c r="DM781" s="81" cm="1">
        <f t="array" ref="DM781">INDEX($AW$466:$AW$918, ROWS($AW$466:$AW$918) - ROW() + ROW($AW$466))</f>
        <v>45254</v>
      </c>
      <c r="DN781" s="3" cm="1">
        <f t="array" ref="DN781">INDEX($AX$466:$AX$918, ROWS($AX$466:$AX$918) - ROW() + ROW($AX$466))</f>
        <v>45260</v>
      </c>
      <c r="DO781" s="78" cm="1">
        <f t="array" ref="DO781">INDEX($DK$466:$DK$918, ROWS($DK$466:$DK$918) - ROW() + ROW($DK$466))</f>
        <v>409.9</v>
      </c>
      <c r="DQ781">
        <f t="shared" si="194"/>
        <v>-0.64234638225670437</v>
      </c>
      <c r="DR781">
        <f t="shared" si="189"/>
        <v>5</v>
      </c>
      <c r="DS781" t="str">
        <f t="shared" si="201"/>
        <v/>
      </c>
      <c r="DT781" t="str">
        <f t="shared" si="195"/>
        <v/>
      </c>
      <c r="DU781" t="str">
        <f t="shared" si="196"/>
        <v/>
      </c>
      <c r="DV781">
        <v>-0.11695906432749298</v>
      </c>
      <c r="DW781" t="s">
        <v>4485</v>
      </c>
      <c r="DX781" s="200" t="s">
        <v>4485</v>
      </c>
    </row>
    <row r="782" spans="1:128" ht="15.75" thickBot="1" x14ac:dyDescent="0.3">
      <c r="A782" s="42">
        <v>44965</v>
      </c>
      <c r="B782" s="35">
        <v>44980</v>
      </c>
      <c r="C782" s="36">
        <v>160.1</v>
      </c>
      <c r="E782" s="81" cm="1">
        <f t="array" ref="E782">INDEX($A$466:$A$918, ROWS($A$466:$A$918) - ROW() + ROW($A$466))</f>
        <v>45258</v>
      </c>
      <c r="F782" s="44" cm="1">
        <f t="array" ref="F782">INDEX($B$466:$B$918, ROWS($B$466:$B$918) - ROW() + ROW($B$466))</f>
        <v>45260</v>
      </c>
      <c r="G782" s="45" cm="1">
        <f t="array" ref="G782">INDEX($C$466:$C$918, ROWS($C$466:$C$918) - ROW() + ROW($C$466))</f>
        <v>147.4</v>
      </c>
      <c r="I782">
        <f t="shared" si="172"/>
        <v>1.0973936899862786</v>
      </c>
      <c r="J782">
        <f t="shared" si="164"/>
        <v>2</v>
      </c>
      <c r="K782" t="str">
        <f t="shared" si="204"/>
        <v/>
      </c>
      <c r="L782" t="str">
        <f t="shared" si="173"/>
        <v/>
      </c>
      <c r="M782" t="str">
        <f t="shared" si="174"/>
        <v/>
      </c>
      <c r="N782">
        <v>1.0973936899862786</v>
      </c>
      <c r="O782" t="s">
        <v>4485</v>
      </c>
      <c r="P782" s="200" t="s">
        <v>4485</v>
      </c>
      <c r="Q782" s="35">
        <v>44965</v>
      </c>
      <c r="R782" s="35">
        <v>44980</v>
      </c>
      <c r="S782" s="37">
        <v>39318.449999999997</v>
      </c>
      <c r="U782" s="81" cm="1">
        <f t="array" ref="U782">INDEX($Q$466:$Q$918, ROWS($Q$466:$Q$918) - ROW() + ROW($Q$466))</f>
        <v>45258</v>
      </c>
      <c r="V782" s="3" cm="1">
        <f t="array" ref="V782">INDEX($R$466:$R$918, ROWS($R$466:$R$918) - ROW() + ROW($R$466))</f>
        <v>45260</v>
      </c>
      <c r="W782" s="78" cm="1">
        <f t="array" ref="W782">INDEX($S$466:$S$918, ROWS($S$466:$S$918) - ROW() + ROW($S$466))</f>
        <v>37653.949999999997</v>
      </c>
      <c r="Y782">
        <f t="shared" si="175"/>
        <v>0.3519278074937453</v>
      </c>
      <c r="Z782">
        <f t="shared" si="166"/>
        <v>2</v>
      </c>
      <c r="AA782" t="str">
        <f t="shared" si="205"/>
        <v/>
      </c>
      <c r="AB782" t="str">
        <f t="shared" si="176"/>
        <v/>
      </c>
      <c r="AC782" t="str">
        <f t="shared" si="177"/>
        <v/>
      </c>
      <c r="AD782">
        <v>0.39822418941979137</v>
      </c>
      <c r="AE782" t="s">
        <v>4485</v>
      </c>
      <c r="AF782" s="200" t="s">
        <v>4485</v>
      </c>
      <c r="AG782" s="35">
        <v>44965</v>
      </c>
      <c r="AH782" s="35">
        <v>44980</v>
      </c>
      <c r="AI782" s="36">
        <v>166.2</v>
      </c>
      <c r="AK782" s="81" cm="1">
        <f t="array" ref="AK782">INDEX($AG$466:$AG$918, ROWS($AG$466:$AG$918) - ROW() + ROW($AG$466))</f>
        <v>45258</v>
      </c>
      <c r="AL782" s="3" cm="1">
        <f t="array" ref="AL782">INDEX($AH$466:$AH$918, ROWS($AH$466:$AH$918) - ROW() + ROW($AH$466))</f>
        <v>45260</v>
      </c>
      <c r="AM782" s="78" cm="1">
        <f t="array" ref="AM782">INDEX($AI$466:$AI$918, ROWS($AI$466:$AI$918) - ROW() + ROW($AI$466))</f>
        <v>256.75</v>
      </c>
      <c r="AO782">
        <f t="shared" si="178"/>
        <v>1.1025792478834462</v>
      </c>
      <c r="AP782">
        <f t="shared" si="168"/>
        <v>2</v>
      </c>
      <c r="AQ782" t="str">
        <f t="shared" si="206"/>
        <v/>
      </c>
      <c r="AR782" t="str">
        <f t="shared" si="179"/>
        <v/>
      </c>
      <c r="AS782" t="str">
        <f t="shared" si="180"/>
        <v/>
      </c>
      <c r="AT782">
        <v>6.1151753892327934</v>
      </c>
      <c r="AU782" t="s">
        <v>4485</v>
      </c>
      <c r="AV782" s="200" t="s">
        <v>4485</v>
      </c>
      <c r="AW782" s="35">
        <v>44965</v>
      </c>
      <c r="AX782" s="35">
        <v>44980</v>
      </c>
      <c r="AY782" s="36">
        <v>95.85</v>
      </c>
      <c r="BA782" s="81" cm="1">
        <f t="array" ref="BA782">INDEX($AW$466:$AW$918, ROWS($AW$466:$AW$918) - ROW() + ROW($AW$466))</f>
        <v>45258</v>
      </c>
      <c r="BB782" s="3" cm="1">
        <f t="array" ref="BB782">INDEX($AX$466:$AX$918, ROWS($AX$466:$AX$918) - ROW() + ROW($AX$466))</f>
        <v>45260</v>
      </c>
      <c r="BC782" s="78" cm="1">
        <f t="array" ref="BC782">INDEX($AY$466:$AY$918, ROWS($AY$466:$AY$918) - ROW() + ROW($AY$466))</f>
        <v>141.65</v>
      </c>
      <c r="BE782">
        <f t="shared" si="181"/>
        <v>0.67519545131486647</v>
      </c>
      <c r="BF782">
        <f t="shared" si="170"/>
        <v>2</v>
      </c>
      <c r="BG782" t="str">
        <f t="shared" si="207"/>
        <v/>
      </c>
      <c r="BH782" t="str">
        <f t="shared" si="182"/>
        <v/>
      </c>
      <c r="BI782" t="str">
        <f t="shared" si="183"/>
        <v/>
      </c>
      <c r="BJ782">
        <v>-2.0306619857045458</v>
      </c>
      <c r="BK782" t="s">
        <v>4485</v>
      </c>
      <c r="BL782" s="200" t="s">
        <v>4485</v>
      </c>
      <c r="BM782" s="212">
        <v>44965</v>
      </c>
      <c r="BN782" s="49">
        <v>44980</v>
      </c>
      <c r="BO782" s="50">
        <v>1166.75</v>
      </c>
      <c r="BQ782" s="81" cm="1">
        <f t="array" ref="BQ782">INDEX($AW$466:$AW$918, ROWS($AW$466:$AW$918) - ROW() + ROW($AW$466))</f>
        <v>45258</v>
      </c>
      <c r="BR782" s="3" cm="1">
        <f t="array" ref="BR782">INDEX($AX$466:$AX$918, ROWS($AX$466:$AX$918) - ROW() + ROW($AX$466))</f>
        <v>45260</v>
      </c>
      <c r="BS782" s="78" cm="1">
        <f t="array" ref="BS782">INDEX($BO$466:$BO$918, ROWS($BO$466:$BO$918) - ROW() + ROW($BO$466))</f>
        <v>1414.05</v>
      </c>
      <c r="BU782">
        <f t="shared" si="190"/>
        <v>0.37978277844820818</v>
      </c>
      <c r="BV782">
        <f t="shared" si="184"/>
        <v>2</v>
      </c>
      <c r="BW782" t="str">
        <f t="shared" si="198"/>
        <v/>
      </c>
      <c r="BX782" t="str">
        <f t="shared" si="185"/>
        <v/>
      </c>
      <c r="BY782" t="str">
        <f t="shared" si="191"/>
        <v/>
      </c>
      <c r="BZ782">
        <v>-0.50403837978987998</v>
      </c>
      <c r="CA782" t="s">
        <v>4485</v>
      </c>
      <c r="CB782" s="200" t="s">
        <v>4485</v>
      </c>
      <c r="CC782" s="212">
        <v>44966</v>
      </c>
      <c r="CD782" s="49">
        <v>44980</v>
      </c>
      <c r="CE782" s="50">
        <v>1931.45</v>
      </c>
      <c r="CG782" s="81" cm="1">
        <f t="array" ref="CG782">INDEX($AW$466:$AW$918, ROWS($AW$466:$AW$918) - ROW() + ROW($AW$466))</f>
        <v>45258</v>
      </c>
      <c r="CH782" s="3" cm="1">
        <f t="array" ref="CH782">INDEX($AX$466:$AX$918, ROWS($AX$466:$AX$918) - ROW() + ROW($AX$466))</f>
        <v>45260</v>
      </c>
      <c r="CI782" s="78" cm="1">
        <f t="array" ref="CI782">INDEX($CE$466:$CE$918, ROWS($CE$466:$CE$918) - ROW() + ROW($CE$466))</f>
        <v>2211.8000000000002</v>
      </c>
      <c r="CK782">
        <f t="shared" si="197"/>
        <v>-0.74492909711002997</v>
      </c>
      <c r="CL782">
        <f t="shared" si="186"/>
        <v>2</v>
      </c>
      <c r="CM782" t="str">
        <f t="shared" si="199"/>
        <v/>
      </c>
      <c r="CN782" t="str">
        <f t="shared" si="187"/>
        <v/>
      </c>
      <c r="CO782" t="str">
        <f t="shared" si="192"/>
        <v/>
      </c>
      <c r="CP782">
        <v>-1.1160414145488815</v>
      </c>
      <c r="CQ782" t="s">
        <v>4485</v>
      </c>
      <c r="CR782" s="200" t="s">
        <v>4485</v>
      </c>
      <c r="CS782" s="212">
        <v>44965</v>
      </c>
      <c r="CT782" s="49">
        <v>44980</v>
      </c>
      <c r="CU782" s="53">
        <v>361.85</v>
      </c>
      <c r="CW782" s="81" cm="1">
        <f t="array" ref="CW782">INDEX($AW$466:$AW$918, ROWS($AW$466:$AW$918) - ROW() + ROW($AW$466))</f>
        <v>45258</v>
      </c>
      <c r="CX782" s="3" cm="1">
        <f t="array" ref="CX782">INDEX($AX$466:$AX$918, ROWS($AX$466:$AX$918) - ROW() + ROW($AX$466))</f>
        <v>45260</v>
      </c>
      <c r="CY782" s="78" cm="1">
        <f t="array" ref="CY782">INDEX($CU$466:$CU$918, ROWS($CU$466:$CU$918) - ROW() + ROW($CU$466))</f>
        <v>629.29999999999995</v>
      </c>
      <c r="DA782">
        <f t="shared" si="193"/>
        <v>-0.26151042079405512</v>
      </c>
      <c r="DB782">
        <f t="shared" si="188"/>
        <v>2</v>
      </c>
      <c r="DC782" t="str">
        <f t="shared" si="200"/>
        <v/>
      </c>
      <c r="DD782" t="str">
        <f t="shared" si="202"/>
        <v/>
      </c>
      <c r="DE782" t="str">
        <f t="shared" si="203"/>
        <v/>
      </c>
      <c r="DF782">
        <v>-3.1778819416865889E-2</v>
      </c>
      <c r="DG782" t="s">
        <v>4485</v>
      </c>
      <c r="DH782" s="200" t="s">
        <v>4485</v>
      </c>
      <c r="DI782" s="212">
        <v>44965</v>
      </c>
      <c r="DJ782" s="49">
        <v>44980</v>
      </c>
      <c r="DK782" s="53">
        <v>335.45</v>
      </c>
      <c r="DM782" s="81" cm="1">
        <f t="array" ref="DM782">INDEX($AW$466:$AW$918, ROWS($AW$466:$AW$918) - ROW() + ROW($AW$466))</f>
        <v>45258</v>
      </c>
      <c r="DN782" s="3" cm="1">
        <f t="array" ref="DN782">INDEX($AX$466:$AX$918, ROWS($AX$466:$AX$918) - ROW() + ROW($AX$466))</f>
        <v>45260</v>
      </c>
      <c r="DO782" s="78" cm="1">
        <f t="array" ref="DO782">INDEX($DK$466:$DK$918, ROWS($DK$466:$DK$918) - ROW() + ROW($DK$466))</f>
        <v>424.7</v>
      </c>
      <c r="DQ782">
        <f t="shared" si="194"/>
        <v>3.610636740668459</v>
      </c>
      <c r="DR782">
        <f t="shared" si="189"/>
        <v>2</v>
      </c>
      <c r="DS782" t="str">
        <f t="shared" si="201"/>
        <v/>
      </c>
      <c r="DT782" t="str">
        <f t="shared" si="195"/>
        <v/>
      </c>
      <c r="DU782" t="str">
        <f t="shared" si="196"/>
        <v/>
      </c>
      <c r="DV782">
        <v>1.6728002676484232E-2</v>
      </c>
      <c r="DW782" t="s">
        <v>4485</v>
      </c>
      <c r="DX782" s="200" t="s">
        <v>4485</v>
      </c>
    </row>
    <row r="783" spans="1:128" ht="15.75" thickBot="1" x14ac:dyDescent="0.3">
      <c r="A783" s="42">
        <v>44964</v>
      </c>
      <c r="B783" s="35">
        <v>44980</v>
      </c>
      <c r="C783" s="36">
        <v>159.94999999999999</v>
      </c>
      <c r="E783" s="81" cm="1">
        <f t="array" ref="E783">INDEX($A$466:$A$918, ROWS($A$466:$A$918) - ROW() + ROW($A$466))</f>
        <v>45259</v>
      </c>
      <c r="F783" s="44" cm="1">
        <f t="array" ref="F783">INDEX($B$466:$B$918, ROWS($B$466:$B$918) - ROW() + ROW($B$466))</f>
        <v>45260</v>
      </c>
      <c r="G783" s="45" cm="1">
        <f t="array" ref="G783">INDEX($C$466:$C$918, ROWS($C$466:$C$918) - ROW() + ROW($C$466))</f>
        <v>147.1</v>
      </c>
      <c r="I783">
        <f t="shared" si="172"/>
        <v>-0.20352781546812168</v>
      </c>
      <c r="J783">
        <f t="shared" si="164"/>
        <v>3</v>
      </c>
      <c r="K783" t="str">
        <f t="shared" si="204"/>
        <v/>
      </c>
      <c r="L783" t="str">
        <f t="shared" si="173"/>
        <v/>
      </c>
      <c r="M783" t="str">
        <f t="shared" si="174"/>
        <v/>
      </c>
      <c r="N783">
        <v>-0.13568521031208755</v>
      </c>
      <c r="O783" t="s">
        <v>4485</v>
      </c>
      <c r="P783" s="200" t="s">
        <v>4485</v>
      </c>
      <c r="Q783" s="35">
        <v>44964</v>
      </c>
      <c r="R783" s="35">
        <v>44980</v>
      </c>
      <c r="S783" s="37">
        <v>39472.949999999997</v>
      </c>
      <c r="U783" s="81" cm="1">
        <f t="array" ref="U783">INDEX($Q$466:$Q$918, ROWS($Q$466:$Q$918) - ROW() + ROW($Q$466))</f>
        <v>45259</v>
      </c>
      <c r="V783" s="3" cm="1">
        <f t="array" ref="V783">INDEX($R$466:$R$918, ROWS($R$466:$R$918) - ROW() + ROW($R$466))</f>
        <v>45260</v>
      </c>
      <c r="W783" s="78" cm="1">
        <f t="array" ref="W783">INDEX($S$466:$S$918, ROWS($S$466:$S$918) - ROW() + ROW($S$466))</f>
        <v>37442.550000000003</v>
      </c>
      <c r="Y783">
        <f t="shared" si="175"/>
        <v>-0.56142848227076891</v>
      </c>
      <c r="Z783">
        <f t="shared" si="166"/>
        <v>3</v>
      </c>
      <c r="AA783" t="str">
        <f t="shared" si="205"/>
        <v/>
      </c>
      <c r="AB783" t="str">
        <f t="shared" si="176"/>
        <v/>
      </c>
      <c r="AC783" t="str">
        <f t="shared" si="177"/>
        <v/>
      </c>
      <c r="AD783">
        <v>-0.79567953449028728</v>
      </c>
      <c r="AE783" t="s">
        <v>4485</v>
      </c>
      <c r="AF783" s="200" t="s">
        <v>4485</v>
      </c>
      <c r="AG783" s="35">
        <v>44964</v>
      </c>
      <c r="AH783" s="35">
        <v>44980</v>
      </c>
      <c r="AI783" s="36">
        <v>166</v>
      </c>
      <c r="AK783" s="81" cm="1">
        <f t="array" ref="AK783">INDEX($AG$466:$AG$918, ROWS($AG$466:$AG$918) - ROW() + ROW($AG$466))</f>
        <v>45259</v>
      </c>
      <c r="AL783" s="3" cm="1">
        <f t="array" ref="AL783">INDEX($AH$466:$AH$918, ROWS($AH$466:$AH$918) - ROW() + ROW($AH$466))</f>
        <v>45260</v>
      </c>
      <c r="AM783" s="78" cm="1">
        <f t="array" ref="AM783">INDEX($AI$466:$AI$918, ROWS($AI$466:$AI$918) - ROW() + ROW($AI$466))</f>
        <v>257.55</v>
      </c>
      <c r="AO783">
        <f t="shared" si="178"/>
        <v>0.31158714703018942</v>
      </c>
      <c r="AP783">
        <f t="shared" si="168"/>
        <v>3</v>
      </c>
      <c r="AQ783" t="str">
        <f t="shared" si="206"/>
        <v/>
      </c>
      <c r="AR783" t="str">
        <f t="shared" si="179"/>
        <v/>
      </c>
      <c r="AS783" t="str">
        <f t="shared" si="180"/>
        <v/>
      </c>
      <c r="AT783">
        <v>-1.4672087678981913</v>
      </c>
      <c r="AU783" t="s">
        <v>4485</v>
      </c>
      <c r="AV783" s="200" t="s">
        <v>4485</v>
      </c>
      <c r="AW783" s="35">
        <v>44964</v>
      </c>
      <c r="AX783" s="35">
        <v>44980</v>
      </c>
      <c r="AY783" s="36">
        <v>94.3</v>
      </c>
      <c r="BA783" s="81" cm="1">
        <f t="array" ref="BA783">INDEX($AW$466:$AW$918, ROWS($AW$466:$AW$918) - ROW() + ROW($AW$466))</f>
        <v>45259</v>
      </c>
      <c r="BB783" s="3" cm="1">
        <f t="array" ref="BB783">INDEX($AX$466:$AX$918, ROWS($AX$466:$AX$918) - ROW() + ROW($AX$466))</f>
        <v>45260</v>
      </c>
      <c r="BC783" s="78" cm="1">
        <f t="array" ref="BC783">INDEX($AY$466:$AY$918, ROWS($AY$466:$AY$918) - ROW() + ROW($AY$466))</f>
        <v>141.15</v>
      </c>
      <c r="BE783">
        <f t="shared" si="181"/>
        <v>-0.35298270384751146</v>
      </c>
      <c r="BF783">
        <f t="shared" si="170"/>
        <v>3</v>
      </c>
      <c r="BG783" t="str">
        <f t="shared" si="207"/>
        <v/>
      </c>
      <c r="BH783" t="str">
        <f t="shared" si="182"/>
        <v/>
      </c>
      <c r="BI783" t="str">
        <f t="shared" si="183"/>
        <v/>
      </c>
      <c r="BJ783">
        <v>1.6679986594137466</v>
      </c>
      <c r="BK783" t="s">
        <v>4485</v>
      </c>
      <c r="BL783" s="200" t="s">
        <v>4485</v>
      </c>
      <c r="BM783" s="212">
        <v>44964</v>
      </c>
      <c r="BN783" s="49">
        <v>44980</v>
      </c>
      <c r="BO783" s="50">
        <v>1134.8499999999999</v>
      </c>
      <c r="BQ783" s="81" cm="1">
        <f t="array" ref="BQ783">INDEX($AW$466:$AW$918, ROWS($AW$466:$AW$918) - ROW() + ROW($AW$466))</f>
        <v>45259</v>
      </c>
      <c r="BR783" s="3" cm="1">
        <f t="array" ref="BR783">INDEX($AX$466:$AX$918, ROWS($AX$466:$AX$918) - ROW() + ROW($AX$466))</f>
        <v>45260</v>
      </c>
      <c r="BS783" s="78" cm="1">
        <f t="array" ref="BS783">INDEX($BO$466:$BO$918, ROWS($BO$466:$BO$918) - ROW() + ROW($BO$466))</f>
        <v>1408.95</v>
      </c>
      <c r="BU783">
        <f t="shared" si="190"/>
        <v>-0.36066617163465997</v>
      </c>
      <c r="BV783">
        <f t="shared" si="184"/>
        <v>3</v>
      </c>
      <c r="BW783" t="str">
        <f t="shared" si="198"/>
        <v/>
      </c>
      <c r="BX783" t="str">
        <f t="shared" si="185"/>
        <v/>
      </c>
      <c r="BY783" t="str">
        <f t="shared" si="191"/>
        <v/>
      </c>
      <c r="BZ783">
        <v>-0.83618164062500278</v>
      </c>
      <c r="CA783" t="s">
        <v>4485</v>
      </c>
      <c r="CB783" s="200" t="s">
        <v>4485</v>
      </c>
      <c r="CC783" s="212">
        <v>44965</v>
      </c>
      <c r="CD783" s="49">
        <v>44980</v>
      </c>
      <c r="CE783" s="50">
        <v>1917.25</v>
      </c>
      <c r="CG783" s="81" cm="1">
        <f t="array" ref="CG783">INDEX($AW$466:$AW$918, ROWS($AW$466:$AW$918) - ROW() + ROW($AW$466))</f>
        <v>45259</v>
      </c>
      <c r="CH783" s="3" cm="1">
        <f t="array" ref="CH783">INDEX($AX$466:$AX$918, ROWS($AX$466:$AX$918) - ROW() + ROW($AX$466))</f>
        <v>45260</v>
      </c>
      <c r="CI783" s="78" cm="1">
        <f t="array" ref="CI783">INDEX($CE$466:$CE$918, ROWS($CE$466:$CE$918) - ROW() + ROW($CE$466))</f>
        <v>2208.9</v>
      </c>
      <c r="CK783">
        <f t="shared" si="197"/>
        <v>-0.13111492901709426</v>
      </c>
      <c r="CL783">
        <f t="shared" si="186"/>
        <v>3</v>
      </c>
      <c r="CM783" t="str">
        <f t="shared" si="199"/>
        <v/>
      </c>
      <c r="CN783" t="str">
        <f t="shared" si="187"/>
        <v/>
      </c>
      <c r="CO783" t="str">
        <f t="shared" si="192"/>
        <v/>
      </c>
      <c r="CP783">
        <v>-0.16317650258362384</v>
      </c>
      <c r="CQ783" t="s">
        <v>4485</v>
      </c>
      <c r="CR783" s="200" t="s">
        <v>4485</v>
      </c>
      <c r="CS783" s="212">
        <v>44964</v>
      </c>
      <c r="CT783" s="49">
        <v>44980</v>
      </c>
      <c r="CU783" s="53">
        <v>357.8</v>
      </c>
      <c r="CW783" s="81" cm="1">
        <f t="array" ref="CW783">INDEX($AW$466:$AW$918, ROWS($AW$466:$AW$918) - ROW() + ROW($AW$466))</f>
        <v>45259</v>
      </c>
      <c r="CX783" s="3" cm="1">
        <f t="array" ref="CX783">INDEX($AX$466:$AX$918, ROWS($AX$466:$AX$918) - ROW() + ROW($AX$466))</f>
        <v>45260</v>
      </c>
      <c r="CY783" s="78" cm="1">
        <f t="array" ref="CY783">INDEX($CU$466:$CU$918, ROWS($CU$466:$CU$918) - ROW() + ROW($CU$466))</f>
        <v>637.5</v>
      </c>
      <c r="DA783">
        <f t="shared" si="193"/>
        <v>1.3030351183855151</v>
      </c>
      <c r="DB783">
        <f t="shared" si="188"/>
        <v>3</v>
      </c>
      <c r="DC783" t="str">
        <f t="shared" si="200"/>
        <v/>
      </c>
      <c r="DD783" t="str">
        <f t="shared" si="202"/>
        <v/>
      </c>
      <c r="DE783" t="str">
        <f t="shared" si="203"/>
        <v/>
      </c>
      <c r="DF783">
        <v>1.3510291663355321</v>
      </c>
      <c r="DG783" t="s">
        <v>4485</v>
      </c>
      <c r="DH783" s="200" t="s">
        <v>4485</v>
      </c>
      <c r="DI783" s="212">
        <v>44964</v>
      </c>
      <c r="DJ783" s="49">
        <v>44980</v>
      </c>
      <c r="DK783" s="53">
        <v>333.8</v>
      </c>
      <c r="DM783" s="81" cm="1">
        <f t="array" ref="DM783">INDEX($AW$466:$AW$918, ROWS($AW$466:$AW$918) - ROW() + ROW($AW$466))</f>
        <v>45259</v>
      </c>
      <c r="DN783" s="3" cm="1">
        <f t="array" ref="DN783">INDEX($AX$466:$AX$918, ROWS($AX$466:$AX$918) - ROW() + ROW($AX$466))</f>
        <v>45260</v>
      </c>
      <c r="DO783" s="78" cm="1">
        <f t="array" ref="DO783">INDEX($DK$466:$DK$918, ROWS($DK$466:$DK$918) - ROW() + ROW($DK$466))</f>
        <v>427.55</v>
      </c>
      <c r="DQ783">
        <f t="shared" si="194"/>
        <v>0.67106192606546333</v>
      </c>
      <c r="DR783">
        <f t="shared" si="189"/>
        <v>3</v>
      </c>
      <c r="DS783" t="str">
        <f t="shared" si="201"/>
        <v/>
      </c>
      <c r="DT783" t="str">
        <f t="shared" si="195"/>
        <v/>
      </c>
      <c r="DU783" t="str">
        <f t="shared" si="196"/>
        <v/>
      </c>
      <c r="DV783">
        <v>3.8969727379160513</v>
      </c>
      <c r="DW783" t="s">
        <v>4485</v>
      </c>
      <c r="DX783" s="200" t="s">
        <v>4485</v>
      </c>
    </row>
    <row r="784" spans="1:128" ht="15.75" thickBot="1" x14ac:dyDescent="0.3">
      <c r="A784" s="42">
        <v>44963</v>
      </c>
      <c r="B784" s="35">
        <v>44980</v>
      </c>
      <c r="C784" s="36">
        <v>159.25</v>
      </c>
      <c r="E784" s="81" cm="1">
        <f t="array" ref="E784">INDEX($A$466:$A$918, ROWS($A$466:$A$918) - ROW() + ROW($A$466))</f>
        <v>45260</v>
      </c>
      <c r="F784" s="44" cm="1">
        <f t="array" ref="F784">INDEX($B$466:$B$918, ROWS($B$466:$B$918) - ROW() + ROW($B$466))</f>
        <v>45260</v>
      </c>
      <c r="G784" s="45" cm="1">
        <f t="array" ref="G784">INDEX($C$466:$C$918, ROWS($C$466:$C$918) - ROW() + ROW($C$466))</f>
        <v>146.5</v>
      </c>
      <c r="I784">
        <f t="shared" si="172"/>
        <v>-0.40788579197824221</v>
      </c>
      <c r="J784">
        <f t="shared" si="164"/>
        <v>4</v>
      </c>
      <c r="K784">
        <f t="shared" si="204"/>
        <v>-1.7437961099932893</v>
      </c>
      <c r="L784" t="str">
        <f t="shared" si="173"/>
        <v/>
      </c>
      <c r="M784" t="str">
        <f t="shared" si="174"/>
        <v/>
      </c>
      <c r="N784">
        <v>-0.5774456521739092</v>
      </c>
      <c r="O784">
        <v>-1.6465053763440973</v>
      </c>
      <c r="P784" s="200" t="s">
        <v>4485</v>
      </c>
      <c r="Q784" s="35">
        <v>44963</v>
      </c>
      <c r="R784" s="35">
        <v>44980</v>
      </c>
      <c r="S784" s="37">
        <v>39536.75</v>
      </c>
      <c r="U784" s="81" cm="1">
        <f t="array" ref="U784">INDEX($Q$466:$Q$918, ROWS($Q$466:$Q$918) - ROW() + ROW($Q$466))</f>
        <v>45260</v>
      </c>
      <c r="V784" s="3" cm="1">
        <f t="array" ref="V784">INDEX($R$466:$R$918, ROWS($R$466:$R$918) - ROW() + ROW($R$466))</f>
        <v>45260</v>
      </c>
      <c r="W784" s="78" cm="1">
        <f t="array" ref="W784">INDEX($S$466:$S$918, ROWS($S$466:$S$918) - ROW() + ROW($S$466))</f>
        <v>37226.65</v>
      </c>
      <c r="Y784">
        <f t="shared" si="175"/>
        <v>-0.57661671013326132</v>
      </c>
      <c r="Z784">
        <f t="shared" si="166"/>
        <v>4</v>
      </c>
      <c r="AA784">
        <f t="shared" si="205"/>
        <v>-1.8240532935284584</v>
      </c>
      <c r="AB784" t="str">
        <f t="shared" si="176"/>
        <v/>
      </c>
      <c r="AC784" t="str">
        <f t="shared" si="177"/>
        <v/>
      </c>
      <c r="AD784">
        <v>-0.25258508181909056</v>
      </c>
      <c r="AE784">
        <v>-1.3557841229498393</v>
      </c>
      <c r="AF784" s="200" t="s">
        <v>4485</v>
      </c>
      <c r="AG784" s="35">
        <v>44963</v>
      </c>
      <c r="AH784" s="35">
        <v>44980</v>
      </c>
      <c r="AI784" s="36">
        <v>166.8</v>
      </c>
      <c r="AK784" s="81" cm="1">
        <f t="array" ref="AK784">INDEX($AG$466:$AG$918, ROWS($AG$466:$AG$918) - ROW() + ROW($AG$466))</f>
        <v>45260</v>
      </c>
      <c r="AL784" s="3" cm="1">
        <f t="array" ref="AL784">INDEX($AH$466:$AH$918, ROWS($AH$466:$AH$918) - ROW() + ROW($AH$466))</f>
        <v>45260</v>
      </c>
      <c r="AM784" s="78" cm="1">
        <f t="array" ref="AM784">INDEX($AI$466:$AI$918, ROWS($AI$466:$AI$918) - ROW() + ROW($AI$466))</f>
        <v>260.5</v>
      </c>
      <c r="AO784">
        <f t="shared" si="178"/>
        <v>1.1454086585129057</v>
      </c>
      <c r="AP784">
        <f t="shared" si="168"/>
        <v>4</v>
      </c>
      <c r="AQ784">
        <f t="shared" si="206"/>
        <v>2.579247883441627</v>
      </c>
      <c r="AR784" t="str">
        <f t="shared" si="179"/>
        <v/>
      </c>
      <c r="AS784" t="str">
        <f t="shared" si="180"/>
        <v/>
      </c>
      <c r="AT784">
        <v>0.64585575888052082</v>
      </c>
      <c r="AU784">
        <v>6.7148563819668921</v>
      </c>
      <c r="AV784" s="200" t="s">
        <v>4485</v>
      </c>
      <c r="AW784" s="35">
        <v>44963</v>
      </c>
      <c r="AX784" s="35">
        <v>44980</v>
      </c>
      <c r="AY784" s="36">
        <v>94.3</v>
      </c>
      <c r="BA784" s="81" cm="1">
        <f t="array" ref="BA784">INDEX($AW$466:$AW$918, ROWS($AW$466:$AW$918) - ROW() + ROW($AW$466))</f>
        <v>45260</v>
      </c>
      <c r="BB784" s="3" cm="1">
        <f t="array" ref="BB784">INDEX($AX$466:$AX$918, ROWS($AX$466:$AX$918) - ROW() + ROW($AX$466))</f>
        <v>45260</v>
      </c>
      <c r="BC784" s="78" cm="1">
        <f t="array" ref="BC784">INDEX($AY$466:$AY$918, ROWS($AY$466:$AY$918) - ROW() + ROW($AY$466))</f>
        <v>145.69999999999999</v>
      </c>
      <c r="BE784">
        <f t="shared" si="181"/>
        <v>3.2235210768685669</v>
      </c>
      <c r="BF784">
        <f t="shared" si="170"/>
        <v>4</v>
      </c>
      <c r="BG784">
        <f t="shared" si="207"/>
        <v>2.2815022815022816</v>
      </c>
      <c r="BH784" t="str">
        <f t="shared" si="182"/>
        <v/>
      </c>
      <c r="BI784" t="str">
        <f t="shared" si="183"/>
        <v/>
      </c>
      <c r="BJ784">
        <v>2.0742468810224208</v>
      </c>
      <c r="BK784">
        <v>9.4334493257938234</v>
      </c>
      <c r="BL784" s="200" t="s">
        <v>4485</v>
      </c>
      <c r="BM784" s="212">
        <v>44963</v>
      </c>
      <c r="BN784" s="49">
        <v>44980</v>
      </c>
      <c r="BO784" s="50">
        <v>1144.25</v>
      </c>
      <c r="BQ784" s="81" cm="1">
        <f t="array" ref="BQ784">INDEX($AW$466:$AW$918, ROWS($AW$466:$AW$918) - ROW() + ROW($AW$466))</f>
        <v>45260</v>
      </c>
      <c r="BR784" s="3" cm="1">
        <f t="array" ref="BR784">INDEX($AX$466:$AX$918, ROWS($AX$466:$AX$918) - ROW() + ROW($AX$466))</f>
        <v>45260</v>
      </c>
      <c r="BS784" s="78" cm="1">
        <f t="array" ref="BS784">INDEX($BO$466:$BO$918, ROWS($BO$466:$BO$918) - ROW() + ROW($BO$466))</f>
        <v>1435.45</v>
      </c>
      <c r="BU784">
        <f t="shared" si="190"/>
        <v>1.8808332446147842</v>
      </c>
      <c r="BV784">
        <f t="shared" si="184"/>
        <v>4</v>
      </c>
      <c r="BW784">
        <f t="shared" si="198"/>
        <v>0.21292934934375557</v>
      </c>
      <c r="BX784" t="str">
        <f t="shared" si="185"/>
        <v/>
      </c>
      <c r="BY784" t="str">
        <f t="shared" si="191"/>
        <v/>
      </c>
      <c r="BZ784">
        <v>2.5481627377361891</v>
      </c>
      <c r="CA784">
        <v>1.4183102020939831</v>
      </c>
      <c r="CB784" s="200" t="s">
        <v>4485</v>
      </c>
      <c r="CC784" s="212">
        <v>44964</v>
      </c>
      <c r="CD784" s="49">
        <v>44980</v>
      </c>
      <c r="CE784" s="50">
        <v>1859.7</v>
      </c>
      <c r="CG784" s="81" cm="1">
        <f t="array" ref="CG784">INDEX($AW$466:$AW$918, ROWS($AW$466:$AW$918) - ROW() + ROW($AW$466))</f>
        <v>45260</v>
      </c>
      <c r="CH784" s="3" cm="1">
        <f t="array" ref="CH784">INDEX($AX$466:$AX$918, ROWS($AX$466:$AX$918) - ROW() + ROW($AX$466))</f>
        <v>45260</v>
      </c>
      <c r="CI784" s="78" cm="1">
        <f t="array" ref="CI784">INDEX($CE$466:$CE$918, ROWS($CE$466:$CE$918) - ROW() + ROW($CE$466))</f>
        <v>2225.6999999999998</v>
      </c>
      <c r="CK784">
        <f t="shared" si="197"/>
        <v>0.76055955452939139</v>
      </c>
      <c r="CL784">
        <f t="shared" si="186"/>
        <v>4</v>
      </c>
      <c r="CM784">
        <f t="shared" si="199"/>
        <v>2.9249231196097023</v>
      </c>
      <c r="CN784" t="str">
        <f t="shared" si="187"/>
        <v/>
      </c>
      <c r="CO784" t="str">
        <f t="shared" si="192"/>
        <v/>
      </c>
      <c r="CP784">
        <v>0.67874330336875843</v>
      </c>
      <c r="CQ784">
        <v>2.8906159378262468</v>
      </c>
      <c r="CR784" s="200" t="s">
        <v>4485</v>
      </c>
      <c r="CS784" s="212">
        <v>44963</v>
      </c>
      <c r="CT784" s="49">
        <v>44980</v>
      </c>
      <c r="CU784" s="53">
        <v>354.95</v>
      </c>
      <c r="CW784" s="81" cm="1">
        <f t="array" ref="CW784">INDEX($AW$466:$AW$918, ROWS($AW$466:$AW$918) - ROW() + ROW($AW$466))</f>
        <v>45260</v>
      </c>
      <c r="CX784" s="3" cm="1">
        <f t="array" ref="CX784">INDEX($AX$466:$AX$918, ROWS($AX$466:$AX$918) - ROW() + ROW($AX$466))</f>
        <v>45260</v>
      </c>
      <c r="CY784" s="78" cm="1">
        <f t="array" ref="CY784">INDEX($CU$466:$CU$918, ROWS($CU$466:$CU$918) - ROW() + ROW($CU$466))</f>
        <v>626.9</v>
      </c>
      <c r="DA784">
        <f t="shared" si="193"/>
        <v>-1.6627450980392193</v>
      </c>
      <c r="DB784">
        <f t="shared" si="188"/>
        <v>4</v>
      </c>
      <c r="DC784">
        <f t="shared" si="200"/>
        <v>-1.0105795041844272</v>
      </c>
      <c r="DD784" t="str">
        <f t="shared" si="202"/>
        <v/>
      </c>
      <c r="DE784" t="str">
        <f t="shared" si="203"/>
        <v/>
      </c>
      <c r="DF784">
        <v>-1.8505449698110177</v>
      </c>
      <c r="DG784">
        <v>-1.0592048059441834</v>
      </c>
      <c r="DH784" s="200" t="s">
        <v>4485</v>
      </c>
      <c r="DI784" s="212">
        <v>44963</v>
      </c>
      <c r="DJ784" s="49">
        <v>44980</v>
      </c>
      <c r="DK784" s="53">
        <v>334.35</v>
      </c>
      <c r="DM784" s="81" cm="1">
        <f t="array" ref="DM784">INDEX($AW$466:$AW$918, ROWS($AW$466:$AW$918) - ROW() + ROW($AW$466))</f>
        <v>45260</v>
      </c>
      <c r="DN784" s="3" cm="1">
        <f t="array" ref="DN784">INDEX($AX$466:$AX$918, ROWS($AX$466:$AX$918) - ROW() + ROW($AX$466))</f>
        <v>45260</v>
      </c>
      <c r="DO784" s="78" cm="1">
        <f t="array" ref="DO784">INDEX($DK$466:$DK$918, ROWS($DK$466:$DK$918) - ROW() + ROW($DK$466))</f>
        <v>434.8</v>
      </c>
      <c r="DQ784">
        <f t="shared" si="194"/>
        <v>1.6957081043152848</v>
      </c>
      <c r="DR784">
        <f t="shared" si="189"/>
        <v>4</v>
      </c>
      <c r="DS784">
        <f t="shared" si="201"/>
        <v>8.1188611214720972</v>
      </c>
      <c r="DT784" t="str">
        <f t="shared" si="195"/>
        <v/>
      </c>
      <c r="DU784" t="str">
        <f t="shared" si="196"/>
        <v/>
      </c>
      <c r="DV784">
        <v>-1.7385705086928631</v>
      </c>
      <c r="DW784">
        <v>0.51045611724024753</v>
      </c>
      <c r="DX784" s="200" t="s">
        <v>4485</v>
      </c>
    </row>
    <row r="785" spans="1:128" ht="15.75" thickBot="1" x14ac:dyDescent="0.3">
      <c r="A785" s="42">
        <v>44960</v>
      </c>
      <c r="B785" s="35">
        <v>44980</v>
      </c>
      <c r="C785" s="36">
        <v>158.19999999999999</v>
      </c>
      <c r="E785" s="81" cm="1">
        <f t="array" ref="E785">INDEX($A$466:$A$918, ROWS($A$466:$A$918) - ROW() + ROW($A$466))</f>
        <v>45261</v>
      </c>
      <c r="F785" s="44" cm="1">
        <f t="array" ref="F785">INDEX($B$466:$B$918, ROWS($B$466:$B$918) - ROW() + ROW($B$466))</f>
        <v>45288</v>
      </c>
      <c r="G785" s="45" cm="1">
        <f t="array" ref="G785">INDEX($C$466:$C$918, ROWS($C$466:$C$918) - ROW() + ROW($C$466))</f>
        <v>149.6</v>
      </c>
      <c r="I785">
        <f t="shared" si="172"/>
        <v>2.1160409556313953</v>
      </c>
      <c r="J785">
        <f t="shared" si="164"/>
        <v>5</v>
      </c>
      <c r="K785" t="str">
        <f t="shared" si="204"/>
        <v/>
      </c>
      <c r="L785">
        <f t="shared" si="173"/>
        <v>45288</v>
      </c>
      <c r="M785">
        <f t="shared" si="174"/>
        <v>-0.60160427807487427</v>
      </c>
      <c r="N785">
        <v>1.674069012640941</v>
      </c>
      <c r="O785" t="s">
        <v>4485</v>
      </c>
      <c r="P785" s="200">
        <v>0.13440860215052641</v>
      </c>
      <c r="Q785" s="35">
        <v>44960</v>
      </c>
      <c r="R785" s="35">
        <v>44980</v>
      </c>
      <c r="S785" s="37">
        <v>39982.449999999997</v>
      </c>
      <c r="U785" s="81" cm="1">
        <f t="array" ref="U785">INDEX($Q$466:$Q$918, ROWS($Q$466:$Q$918) - ROW() + ROW($Q$466))</f>
        <v>45261</v>
      </c>
      <c r="V785" s="3" cm="1">
        <f t="array" ref="V785">INDEX($R$466:$R$918, ROWS($R$466:$R$918) - ROW() + ROW($R$466))</f>
        <v>45288</v>
      </c>
      <c r="W785" s="78" cm="1">
        <f t="array" ref="W785">INDEX($S$466:$S$918, ROWS($S$466:$S$918) - ROW() + ROW($S$466))</f>
        <v>38093.300000000003</v>
      </c>
      <c r="Y785">
        <f t="shared" si="175"/>
        <v>2.328036500732678</v>
      </c>
      <c r="Z785">
        <f t="shared" si="166"/>
        <v>5</v>
      </c>
      <c r="AA785" t="str">
        <f t="shared" si="205"/>
        <v/>
      </c>
      <c r="AB785">
        <f t="shared" si="176"/>
        <v>45288</v>
      </c>
      <c r="AC785">
        <f t="shared" si="177"/>
        <v>1.0740733934838875</v>
      </c>
      <c r="AD785">
        <v>1.4258146937417135</v>
      </c>
      <c r="AE785" t="s">
        <v>4485</v>
      </c>
      <c r="AF785" s="200">
        <v>1.9107901028428964</v>
      </c>
      <c r="AG785" s="35">
        <v>44960</v>
      </c>
      <c r="AH785" s="35">
        <v>44980</v>
      </c>
      <c r="AI785" s="36">
        <v>166.45</v>
      </c>
      <c r="AK785" s="81" cm="1">
        <f t="array" ref="AK785">INDEX($AG$466:$AG$918, ROWS($AG$466:$AG$918) - ROW() + ROW($AG$466))</f>
        <v>45261</v>
      </c>
      <c r="AL785" s="3" cm="1">
        <f t="array" ref="AL785">INDEX($AH$466:$AH$918, ROWS($AH$466:$AH$918) - ROW() + ROW($AH$466))</f>
        <v>45288</v>
      </c>
      <c r="AM785" s="78" cm="1">
        <f t="array" ref="AM785">INDEX($AI$466:$AI$918, ROWS($AI$466:$AI$918) - ROW() + ROW($AI$466))</f>
        <v>271.05</v>
      </c>
      <c r="AO785">
        <f t="shared" si="178"/>
        <v>4.0499040307101764</v>
      </c>
      <c r="AP785">
        <f t="shared" si="168"/>
        <v>5</v>
      </c>
      <c r="AQ785" t="str">
        <f t="shared" si="206"/>
        <v/>
      </c>
      <c r="AR785">
        <f t="shared" si="179"/>
        <v>45288</v>
      </c>
      <c r="AS785">
        <f t="shared" si="180"/>
        <v>15.882678472606537</v>
      </c>
      <c r="AT785">
        <v>2.6381461675579239</v>
      </c>
      <c r="AU785" t="s">
        <v>4485</v>
      </c>
      <c r="AV785" s="200">
        <v>73.584577978464765</v>
      </c>
      <c r="AW785" s="35">
        <v>44960</v>
      </c>
      <c r="AX785" s="35">
        <v>44980</v>
      </c>
      <c r="AY785" s="36">
        <v>93.7</v>
      </c>
      <c r="BA785" s="81" cm="1">
        <f t="array" ref="BA785">INDEX($AW$466:$AW$918, ROWS($AW$466:$AW$918) - ROW() + ROW($AW$466))</f>
        <v>45261</v>
      </c>
      <c r="BB785" s="3" cm="1">
        <f t="array" ref="BB785">INDEX($AX$466:$AX$918, ROWS($AX$466:$AX$918) - ROW() + ROW($AX$466))</f>
        <v>45288</v>
      </c>
      <c r="BC785" s="78" cm="1">
        <f t="array" ref="BC785">INDEX($AY$466:$AY$918, ROWS($AY$466:$AY$918) - ROW() + ROW($AY$466))</f>
        <v>148.55000000000001</v>
      </c>
      <c r="BE785">
        <f t="shared" si="181"/>
        <v>1.9560741249142231</v>
      </c>
      <c r="BF785">
        <f t="shared" si="170"/>
        <v>5</v>
      </c>
      <c r="BG785" t="str">
        <f t="shared" si="207"/>
        <v/>
      </c>
      <c r="BH785">
        <f t="shared" si="182"/>
        <v>45288</v>
      </c>
      <c r="BI785">
        <f t="shared" si="183"/>
        <v>23.056210030292835</v>
      </c>
      <c r="BJ785">
        <v>1.9774432354548592</v>
      </c>
      <c r="BK785" t="s">
        <v>4485</v>
      </c>
      <c r="BL785" s="200">
        <v>-9.3203410475030442</v>
      </c>
      <c r="BM785" s="212">
        <v>44960</v>
      </c>
      <c r="BN785" s="49">
        <v>44980</v>
      </c>
      <c r="BO785" s="50">
        <v>1142.9000000000001</v>
      </c>
      <c r="BQ785" s="81" cm="1">
        <f t="array" ref="BQ785">INDEX($AW$466:$AW$918, ROWS($AW$466:$AW$918) - ROW() + ROW($AW$466))</f>
        <v>45261</v>
      </c>
      <c r="BR785" s="3" cm="1">
        <f t="array" ref="BR785">INDEX($AX$466:$AX$918, ROWS($AX$466:$AX$918) - ROW() + ROW($AX$466))</f>
        <v>45288</v>
      </c>
      <c r="BS785" s="78" cm="1">
        <f t="array" ref="BS785">INDEX($BO$466:$BO$918, ROWS($BO$466:$BO$918) - ROW() + ROW($BO$466))</f>
        <v>1433.65</v>
      </c>
      <c r="BU785">
        <f t="shared" si="190"/>
        <v>-0.12539621721411087</v>
      </c>
      <c r="BV785">
        <f t="shared" si="184"/>
        <v>5</v>
      </c>
      <c r="BW785" t="str">
        <f t="shared" si="198"/>
        <v/>
      </c>
      <c r="BX785">
        <f t="shared" si="185"/>
        <v>45288</v>
      </c>
      <c r="BY785">
        <f t="shared" si="191"/>
        <v>-0.11160325044468067</v>
      </c>
      <c r="BZ785">
        <v>3.3911529920172856</v>
      </c>
      <c r="CA785" t="s">
        <v>4485</v>
      </c>
      <c r="CB785" s="200">
        <v>-7.7383025658887661</v>
      </c>
      <c r="CC785" s="212">
        <v>44963</v>
      </c>
      <c r="CD785" s="49">
        <v>44980</v>
      </c>
      <c r="CE785" s="50">
        <v>1888.5</v>
      </c>
      <c r="CG785" s="81" cm="1">
        <f t="array" ref="CG785">INDEX($AW$466:$AW$918, ROWS($AW$466:$AW$918) - ROW() + ROW($AW$466))</f>
        <v>45261</v>
      </c>
      <c r="CH785" s="3" cm="1">
        <f t="array" ref="CH785">INDEX($AX$466:$AX$918, ROWS($AX$466:$AX$918) - ROW() + ROW($AX$466))</f>
        <v>45288</v>
      </c>
      <c r="CI785" s="78" cm="1">
        <f t="array" ref="CI785">INDEX($CE$466:$CE$918, ROWS($CE$466:$CE$918) - ROW() + ROW($CE$466))</f>
        <v>2277.5</v>
      </c>
      <c r="CK785">
        <f t="shared" si="197"/>
        <v>2.3273576852226348</v>
      </c>
      <c r="CL785">
        <f t="shared" si="186"/>
        <v>5</v>
      </c>
      <c r="CM785" t="str">
        <f t="shared" si="199"/>
        <v/>
      </c>
      <c r="CN785">
        <f t="shared" si="187"/>
        <v>45288</v>
      </c>
      <c r="CO785">
        <f t="shared" si="192"/>
        <v>0.8166849615806715</v>
      </c>
      <c r="CP785">
        <v>2.1465130436743212</v>
      </c>
      <c r="CQ785" t="s">
        <v>4485</v>
      </c>
      <c r="CR785" s="200">
        <v>0.44367922654127145</v>
      </c>
      <c r="CS785" s="212">
        <v>44960</v>
      </c>
      <c r="CT785" s="49">
        <v>44980</v>
      </c>
      <c r="CU785" s="53">
        <v>355.4</v>
      </c>
      <c r="CW785" s="81" cm="1">
        <f t="array" ref="CW785">INDEX($AW$466:$AW$918, ROWS($AW$466:$AW$918) - ROW() + ROW($AW$466))</f>
        <v>45261</v>
      </c>
      <c r="CX785" s="3" cm="1">
        <f t="array" ref="CX785">INDEX($AX$466:$AX$918, ROWS($AX$466:$AX$918) - ROW() + ROW($AX$466))</f>
        <v>45288</v>
      </c>
      <c r="CY785" s="78" cm="1">
        <f t="array" ref="CY785">INDEX($CU$466:$CU$918, ROWS($CU$466:$CU$918) - ROW() + ROW($CU$466))</f>
        <v>633.85</v>
      </c>
      <c r="DA785">
        <f t="shared" si="193"/>
        <v>1.1086297655128483</v>
      </c>
      <c r="DB785">
        <f t="shared" si="188"/>
        <v>5</v>
      </c>
      <c r="DC785" t="str">
        <f t="shared" si="200"/>
        <v/>
      </c>
      <c r="DD785">
        <f t="shared" si="202"/>
        <v>45288</v>
      </c>
      <c r="DE785">
        <f t="shared" si="203"/>
        <v>14.987773132444593</v>
      </c>
      <c r="DF785">
        <v>0.54326116481584685</v>
      </c>
      <c r="DG785" t="s">
        <v>4485</v>
      </c>
      <c r="DH785" s="200">
        <v>15.439014700039721</v>
      </c>
      <c r="DI785" s="212">
        <v>44960</v>
      </c>
      <c r="DJ785" s="49">
        <v>44980</v>
      </c>
      <c r="DK785" s="53">
        <v>328.4</v>
      </c>
      <c r="DM785" s="81" cm="1">
        <f t="array" ref="DM785">INDEX($AW$466:$AW$918, ROWS($AW$466:$AW$918) - ROW() + ROW($AW$466))</f>
        <v>45261</v>
      </c>
      <c r="DN785" s="3" cm="1">
        <f t="array" ref="DN785">INDEX($AX$466:$AX$918, ROWS($AX$466:$AX$918) - ROW() + ROW($AX$466))</f>
        <v>45288</v>
      </c>
      <c r="DO785" s="78" cm="1">
        <f t="array" ref="DO785">INDEX($DK$466:$DK$918, ROWS($DK$466:$DK$918) - ROW() + ROW($DK$466))</f>
        <v>440.15</v>
      </c>
      <c r="DQ785">
        <f t="shared" si="194"/>
        <v>1.2304507819687134</v>
      </c>
      <c r="DR785">
        <f t="shared" si="189"/>
        <v>5</v>
      </c>
      <c r="DS785" t="str">
        <f t="shared" si="201"/>
        <v/>
      </c>
      <c r="DT785">
        <f t="shared" si="195"/>
        <v>45288</v>
      </c>
      <c r="DU785">
        <f t="shared" si="196"/>
        <v>5.7366806770419165</v>
      </c>
      <c r="DV785">
        <v>1.539973787680206</v>
      </c>
      <c r="DW785" t="s">
        <v>4485</v>
      </c>
      <c r="DX785" s="200">
        <v>20.087124878993222</v>
      </c>
    </row>
    <row r="786" spans="1:128" ht="15.75" thickBot="1" x14ac:dyDescent="0.3">
      <c r="A786" s="42">
        <v>44959</v>
      </c>
      <c r="B786" s="35">
        <v>44980</v>
      </c>
      <c r="C786" s="36">
        <v>157.5</v>
      </c>
      <c r="E786" s="81" cm="1">
        <f t="array" ref="E786">INDEX($A$466:$A$918, ROWS($A$466:$A$918) - ROW() + ROW($A$466))</f>
        <v>45264</v>
      </c>
      <c r="F786" s="44" cm="1">
        <f t="array" ref="F786">INDEX($B$466:$B$918, ROWS($B$466:$B$918) - ROW() + ROW($B$466))</f>
        <v>45288</v>
      </c>
      <c r="G786" s="45" cm="1">
        <f t="array" ref="G786">INDEX($C$466:$C$918, ROWS($C$466:$C$918) - ROW() + ROW($C$466))</f>
        <v>151.35</v>
      </c>
      <c r="I786">
        <f t="shared" si="172"/>
        <v>1.1697860962566844</v>
      </c>
      <c r="J786">
        <f t="shared" ref="J786:J849" si="208">WEEKDAY(E786, 2)</f>
        <v>1</v>
      </c>
      <c r="K786" t="str">
        <f t="shared" ref="K786:K817" si="209">IF(J786=4, ((G786 - G781) / G781)*100, "")</f>
        <v/>
      </c>
      <c r="L786" t="str">
        <f t="shared" si="173"/>
        <v/>
      </c>
      <c r="M786" t="str">
        <f t="shared" si="174"/>
        <v/>
      </c>
      <c r="N786">
        <v>1.1424731182795622</v>
      </c>
      <c r="O786" t="s">
        <v>4485</v>
      </c>
      <c r="P786" s="200" t="s">
        <v>4485</v>
      </c>
      <c r="Q786" s="35">
        <v>44959</v>
      </c>
      <c r="R786" s="35">
        <v>44980</v>
      </c>
      <c r="S786" s="37">
        <v>40266.449999999997</v>
      </c>
      <c r="U786" s="81" cm="1">
        <f t="array" ref="U786">INDEX($Q$466:$Q$918, ROWS($Q$466:$Q$918) - ROW() + ROW($Q$466))</f>
        <v>45264</v>
      </c>
      <c r="V786" s="3" cm="1">
        <f t="array" ref="V786">INDEX($R$466:$R$918, ROWS($R$466:$R$918) - ROW() + ROW($R$466))</f>
        <v>45288</v>
      </c>
      <c r="W786" s="78" cm="1">
        <f t="array" ref="W786">INDEX($S$466:$S$918, ROWS($S$466:$S$918) - ROW() + ROW($S$466))</f>
        <v>37731.699999999997</v>
      </c>
      <c r="Y786">
        <f t="shared" si="175"/>
        <v>-0.94924829300692193</v>
      </c>
      <c r="Z786">
        <f t="shared" ref="Z786:Z849" si="210">WEEKDAY(U786, 2)</f>
        <v>1</v>
      </c>
      <c r="AA786" t="str">
        <f t="shared" ref="AA786:AA817" si="211">IF(Z786=4, ((W786 - W781) / W781)*100, "")</f>
        <v/>
      </c>
      <c r="AB786" t="str">
        <f t="shared" si="176"/>
        <v/>
      </c>
      <c r="AC786" t="str">
        <f t="shared" si="177"/>
        <v/>
      </c>
      <c r="AD786">
        <v>-0.80152101114958718</v>
      </c>
      <c r="AE786" t="s">
        <v>4485</v>
      </c>
      <c r="AF786" s="200" t="s">
        <v>4485</v>
      </c>
      <c r="AG786" s="35">
        <v>44959</v>
      </c>
      <c r="AH786" s="35">
        <v>44980</v>
      </c>
      <c r="AI786" s="36">
        <v>167.95</v>
      </c>
      <c r="AK786" s="81" cm="1">
        <f t="array" ref="AK786">INDEX($AG$466:$AG$918, ROWS($AG$466:$AG$918) - ROW() + ROW($AG$466))</f>
        <v>45264</v>
      </c>
      <c r="AL786" s="3" cm="1">
        <f t="array" ref="AL786">INDEX($AH$466:$AH$918, ROWS($AH$466:$AH$918) - ROW() + ROW($AH$466))</f>
        <v>45288</v>
      </c>
      <c r="AM786" s="78" cm="1">
        <f t="array" ref="AM786">INDEX($AI$466:$AI$918, ROWS($AI$466:$AI$918) - ROW() + ROW($AI$466))</f>
        <v>276.25</v>
      </c>
      <c r="AO786">
        <f t="shared" si="178"/>
        <v>1.9184652278177414</v>
      </c>
      <c r="AP786">
        <f t="shared" ref="AP786:AP849" si="212">WEEKDAY(AK786, 2)</f>
        <v>1</v>
      </c>
      <c r="AQ786" t="str">
        <f t="shared" ref="AQ786:AQ817" si="213">IF(AP786=4, ((AM786 - AM781) / AM781)*100, "")</f>
        <v/>
      </c>
      <c r="AR786" t="str">
        <f t="shared" si="179"/>
        <v/>
      </c>
      <c r="AS786" t="str">
        <f t="shared" si="180"/>
        <v/>
      </c>
      <c r="AT786">
        <v>15.265717262938539</v>
      </c>
      <c r="AU786" t="s">
        <v>4485</v>
      </c>
      <c r="AV786" s="200" t="s">
        <v>4485</v>
      </c>
      <c r="AW786" s="35">
        <v>44959</v>
      </c>
      <c r="AX786" s="35">
        <v>44980</v>
      </c>
      <c r="AY786" s="36">
        <v>92.9</v>
      </c>
      <c r="BA786" s="81" cm="1">
        <f t="array" ref="BA786">INDEX($AW$466:$AW$918, ROWS($AW$466:$AW$918) - ROW() + ROW($AW$466))</f>
        <v>45264</v>
      </c>
      <c r="BB786" s="3" cm="1">
        <f t="array" ref="BB786">INDEX($AX$466:$AX$918, ROWS($AX$466:$AX$918) - ROW() + ROW($AX$466))</f>
        <v>45288</v>
      </c>
      <c r="BC786" s="78" cm="1">
        <f t="array" ref="BC786">INDEX($AY$466:$AY$918, ROWS($AY$466:$AY$918) - ROW() + ROW($AY$466))</f>
        <v>154.69999999999999</v>
      </c>
      <c r="BE786">
        <f t="shared" si="181"/>
        <v>4.1400201952204485</v>
      </c>
      <c r="BF786">
        <f t="shared" ref="BF786:BF849" si="214">WEEKDAY(BA786, 2)</f>
        <v>1</v>
      </c>
      <c r="BG786" t="str">
        <f t="shared" ref="BG786:BG817" si="215">IF(BF786=4, ((BC786 - BC781) / BC781)*100, "")</f>
        <v/>
      </c>
      <c r="BH786" t="str">
        <f t="shared" si="182"/>
        <v/>
      </c>
      <c r="BI786" t="str">
        <f t="shared" si="183"/>
        <v/>
      </c>
      <c r="BJ786">
        <v>1.7125456760048765</v>
      </c>
      <c r="BK786" t="s">
        <v>4485</v>
      </c>
      <c r="BL786" s="200" t="s">
        <v>4485</v>
      </c>
      <c r="BM786" s="212">
        <v>44959</v>
      </c>
      <c r="BN786" s="49">
        <v>44980</v>
      </c>
      <c r="BO786" s="50">
        <v>1113.95</v>
      </c>
      <c r="BQ786" s="81" cm="1">
        <f t="array" ref="BQ786">INDEX($AW$466:$AW$918, ROWS($AW$466:$AW$918) - ROW() + ROW($AW$466))</f>
        <v>45264</v>
      </c>
      <c r="BR786" s="3" cm="1">
        <f t="array" ref="BR786">INDEX($AX$466:$AX$918, ROWS($AX$466:$AX$918) - ROW() + ROW($AX$466))</f>
        <v>45288</v>
      </c>
      <c r="BS786" s="78" cm="1">
        <f t="array" ref="BS786">INDEX($BO$466:$BO$918, ROWS($BO$466:$BO$918) - ROW() + ROW($BO$466))</f>
        <v>1461.15</v>
      </c>
      <c r="BU786">
        <f t="shared" si="190"/>
        <v>1.9181808670177518</v>
      </c>
      <c r="BV786">
        <f t="shared" si="184"/>
        <v>1</v>
      </c>
      <c r="BW786" t="str">
        <f t="shared" si="198"/>
        <v/>
      </c>
      <c r="BX786" t="str">
        <f t="shared" si="185"/>
        <v/>
      </c>
      <c r="BY786" t="str">
        <f t="shared" si="191"/>
        <v/>
      </c>
      <c r="BZ786">
        <v>-2.4497852084058875</v>
      </c>
      <c r="CA786" t="s">
        <v>4485</v>
      </c>
      <c r="CB786" s="200" t="s">
        <v>4485</v>
      </c>
      <c r="CC786" s="212">
        <v>44960</v>
      </c>
      <c r="CD786" s="49">
        <v>44980</v>
      </c>
      <c r="CE786" s="50">
        <v>1876.75</v>
      </c>
      <c r="CG786" s="81" cm="1">
        <f t="array" ref="CG786">INDEX($AW$466:$AW$918, ROWS($AW$466:$AW$918) - ROW() + ROW($AW$466))</f>
        <v>45264</v>
      </c>
      <c r="CH786" s="3" cm="1">
        <f t="array" ref="CH786">INDEX($AX$466:$AX$918, ROWS($AX$466:$AX$918) - ROW() + ROW($AX$466))</f>
        <v>45288</v>
      </c>
      <c r="CI786" s="78" cm="1">
        <f t="array" ref="CI786">INDEX($CE$466:$CE$918, ROWS($CE$466:$CE$918) - ROW() + ROW($CE$466))</f>
        <v>2320.5500000000002</v>
      </c>
      <c r="CK786">
        <f t="shared" si="197"/>
        <v>1.8902305159165831</v>
      </c>
      <c r="CL786">
        <f t="shared" si="186"/>
        <v>1</v>
      </c>
      <c r="CM786" t="str">
        <f t="shared" si="199"/>
        <v/>
      </c>
      <c r="CN786" t="str">
        <f t="shared" si="187"/>
        <v/>
      </c>
      <c r="CO786" t="str">
        <f t="shared" si="192"/>
        <v/>
      </c>
      <c r="CP786">
        <v>1.8718407169503164</v>
      </c>
      <c r="CQ786" t="s">
        <v>4485</v>
      </c>
      <c r="CR786" s="200" t="s">
        <v>4485</v>
      </c>
      <c r="CS786" s="212">
        <v>44959</v>
      </c>
      <c r="CT786" s="49">
        <v>44980</v>
      </c>
      <c r="CU786" s="53">
        <v>355.8</v>
      </c>
      <c r="CW786" s="81" cm="1">
        <f t="array" ref="CW786">INDEX($AW$466:$AW$918, ROWS($AW$466:$AW$918) - ROW() + ROW($AW$466))</f>
        <v>45264</v>
      </c>
      <c r="CX786" s="3" cm="1">
        <f t="array" ref="CX786">INDEX($AX$466:$AX$918, ROWS($AX$466:$AX$918) - ROW() + ROW($AX$466))</f>
        <v>45288</v>
      </c>
      <c r="CY786" s="78" cm="1">
        <f t="array" ref="CY786">INDEX($CU$466:$CU$918, ROWS($CU$466:$CU$918) - ROW() + ROW($CU$466))</f>
        <v>652.45000000000005</v>
      </c>
      <c r="DA786">
        <f t="shared" si="193"/>
        <v>2.9344482132996799</v>
      </c>
      <c r="DB786">
        <f t="shared" si="188"/>
        <v>1</v>
      </c>
      <c r="DC786" t="str">
        <f t="shared" si="200"/>
        <v/>
      </c>
      <c r="DD786" t="str">
        <f t="shared" si="202"/>
        <v/>
      </c>
      <c r="DE786" t="str">
        <f t="shared" si="203"/>
        <v/>
      </c>
      <c r="DF786">
        <v>3.1783869686134287</v>
      </c>
      <c r="DG786" t="s">
        <v>4485</v>
      </c>
      <c r="DH786" s="200" t="s">
        <v>4485</v>
      </c>
      <c r="DI786" s="212">
        <v>44959</v>
      </c>
      <c r="DJ786" s="49">
        <v>44980</v>
      </c>
      <c r="DK786" s="53">
        <v>333.5</v>
      </c>
      <c r="DM786" s="81" cm="1">
        <f t="array" ref="DM786">INDEX($AW$466:$AW$918, ROWS($AW$466:$AW$918) - ROW() + ROW($AW$466))</f>
        <v>45264</v>
      </c>
      <c r="DN786" s="3" cm="1">
        <f t="array" ref="DN786">INDEX($AX$466:$AX$918, ROWS($AX$466:$AX$918) - ROW() + ROW($AX$466))</f>
        <v>45288</v>
      </c>
      <c r="DO786" s="78" cm="1">
        <f t="array" ref="DO786">INDEX($DK$466:$DK$918, ROWS($DK$466:$DK$918) - ROW() + ROW($DK$466))</f>
        <v>464.2</v>
      </c>
      <c r="DQ786">
        <f t="shared" si="194"/>
        <v>5.4640463478359678</v>
      </c>
      <c r="DR786">
        <f t="shared" si="189"/>
        <v>1</v>
      </c>
      <c r="DS786" t="str">
        <f t="shared" si="201"/>
        <v/>
      </c>
      <c r="DT786" t="str">
        <f t="shared" si="195"/>
        <v/>
      </c>
      <c r="DU786" t="str">
        <f t="shared" si="196"/>
        <v/>
      </c>
      <c r="DV786">
        <v>5.9051306873184934</v>
      </c>
      <c r="DW786" t="s">
        <v>4485</v>
      </c>
      <c r="DX786" s="200" t="s">
        <v>4485</v>
      </c>
    </row>
    <row r="787" spans="1:128" ht="15.75" thickBot="1" x14ac:dyDescent="0.3">
      <c r="A787" s="42">
        <v>44958</v>
      </c>
      <c r="B787" s="35">
        <v>44980</v>
      </c>
      <c r="C787" s="36">
        <v>154.94999999999999</v>
      </c>
      <c r="E787" s="81" cm="1">
        <f t="array" ref="E787">INDEX($A$466:$A$918, ROWS($A$466:$A$918) - ROW() + ROW($A$466))</f>
        <v>45265</v>
      </c>
      <c r="F787" s="44" cm="1">
        <f t="array" ref="F787">INDEX($B$466:$B$918, ROWS($B$466:$B$918) - ROW() + ROW($B$466))</f>
        <v>45288</v>
      </c>
      <c r="G787" s="45" cm="1">
        <f t="array" ref="G787">INDEX($C$466:$C$918, ROWS($C$466:$C$918) - ROW() + ROW($C$466))</f>
        <v>154.1</v>
      </c>
      <c r="I787">
        <f t="shared" ref="I787:I850" si="216">((G787-G786)/G786)*100</f>
        <v>1.8169805087545425</v>
      </c>
      <c r="J787">
        <f t="shared" si="208"/>
        <v>2</v>
      </c>
      <c r="K787" t="str">
        <f t="shared" si="209"/>
        <v/>
      </c>
      <c r="L787" t="str">
        <f t="shared" ref="L787:L850" si="217">IF(MONTH(F787)&lt;&gt;MONTH(F786), F787, "")</f>
        <v/>
      </c>
      <c r="M787" t="str">
        <f t="shared" ref="M787:M850" si="218">IF(ISNUMBER(L787), (INDEX(G:G, MATCH(EOMONTH(F787, 0), F:F, 1)) / G787 - 1) * 100, "")</f>
        <v/>
      </c>
      <c r="N787">
        <v>1.8272425249169437</v>
      </c>
      <c r="O787" t="s">
        <v>4485</v>
      </c>
      <c r="P787" s="200" t="s">
        <v>4485</v>
      </c>
      <c r="Q787" s="35">
        <v>44958</v>
      </c>
      <c r="R787" s="35">
        <v>44980</v>
      </c>
      <c r="S787" s="37">
        <v>40487.050000000003</v>
      </c>
      <c r="U787" s="81" cm="1">
        <f t="array" ref="U787">INDEX($Q$466:$Q$918, ROWS($Q$466:$Q$918) - ROW() + ROW($Q$466))</f>
        <v>45265</v>
      </c>
      <c r="V787" s="3" cm="1">
        <f t="array" ref="V787">INDEX($R$466:$R$918, ROWS($R$466:$R$918) - ROW() + ROW($R$466))</f>
        <v>45288</v>
      </c>
      <c r="W787" s="78" cm="1">
        <f t="array" ref="W787">INDEX($S$466:$S$918, ROWS($S$466:$S$918) - ROW() + ROW($S$466))</f>
        <v>37388.199999999997</v>
      </c>
      <c r="Y787">
        <f t="shared" ref="Y787:Y850" si="219">((W787-W786)/W786)*100</f>
        <v>-0.91037509574177689</v>
      </c>
      <c r="Z787">
        <f t="shared" si="210"/>
        <v>2</v>
      </c>
      <c r="AA787" t="str">
        <f t="shared" si="211"/>
        <v/>
      </c>
      <c r="AB787" t="str">
        <f t="shared" ref="AB787:AB850" si="220">IF(MONTH(V787)&lt;&gt;MONTH(V786), V787, "")</f>
        <v/>
      </c>
      <c r="AC787" t="str">
        <f t="shared" ref="AC787:AC850" si="221">IF(ISNUMBER(AB787), (INDEX(W:W, MATCH(EOMONTH(V787, 0), V:V, 1)) / W787 - 1) * 100, "")</f>
        <v/>
      </c>
      <c r="AD787">
        <v>-1.7053570833138902</v>
      </c>
      <c r="AE787" t="s">
        <v>4485</v>
      </c>
      <c r="AF787" s="200" t="s">
        <v>4485</v>
      </c>
      <c r="AG787" s="35">
        <v>44958</v>
      </c>
      <c r="AH787" s="35">
        <v>44980</v>
      </c>
      <c r="AI787" s="36">
        <v>170.9</v>
      </c>
      <c r="AK787" s="81" cm="1">
        <f t="array" ref="AK787">INDEX($AG$466:$AG$918, ROWS($AG$466:$AG$918) - ROW() + ROW($AG$466))</f>
        <v>45265</v>
      </c>
      <c r="AL787" s="3" cm="1">
        <f t="array" ref="AL787">INDEX($AH$466:$AH$918, ROWS($AH$466:$AH$918) - ROW() + ROW($AH$466))</f>
        <v>45288</v>
      </c>
      <c r="AM787" s="78" cm="1">
        <f t="array" ref="AM787">INDEX($AI$466:$AI$918, ROWS($AI$466:$AI$918) - ROW() + ROW($AI$466))</f>
        <v>286.64999999999998</v>
      </c>
      <c r="AO787">
        <f t="shared" ref="AO787:AO850" si="222">((AM787-AM786)/AM786)*100</f>
        <v>3.7647058823529331</v>
      </c>
      <c r="AP787">
        <f t="shared" si="212"/>
        <v>2</v>
      </c>
      <c r="AQ787" t="str">
        <f t="shared" si="213"/>
        <v/>
      </c>
      <c r="AR787" t="str">
        <f t="shared" ref="AR787:AR850" si="223">IF(MONTH(AL787)&lt;&gt;MONTH(AL786), AL787, "")</f>
        <v/>
      </c>
      <c r="AS787" t="str">
        <f t="shared" ref="AS787:AS850" si="224">IF(ISNUMBER(AR787), (INDEX(AM:AM, MATCH(EOMONTH(AL787, 0), AL:AL, 1)) / AM787 - 1) * 100, "")</f>
        <v/>
      </c>
      <c r="AT787">
        <v>-1.7025764652704636</v>
      </c>
      <c r="AU787" t="s">
        <v>4485</v>
      </c>
      <c r="AV787" s="200" t="s">
        <v>4485</v>
      </c>
      <c r="AW787" s="35">
        <v>44958</v>
      </c>
      <c r="AX787" s="35">
        <v>44980</v>
      </c>
      <c r="AY787" s="36">
        <v>90.9</v>
      </c>
      <c r="BA787" s="81" cm="1">
        <f t="array" ref="BA787">INDEX($AW$466:$AW$918, ROWS($AW$466:$AW$918) - ROW() + ROW($AW$466))</f>
        <v>45265</v>
      </c>
      <c r="BB787" s="3" cm="1">
        <f t="array" ref="BB787">INDEX($AX$466:$AX$918, ROWS($AX$466:$AX$918) - ROW() + ROW($AX$466))</f>
        <v>45288</v>
      </c>
      <c r="BC787" s="78" cm="1">
        <f t="array" ref="BC787">INDEX($AY$466:$AY$918, ROWS($AY$466:$AY$918) - ROW() + ROW($AY$466))</f>
        <v>152.94999999999999</v>
      </c>
      <c r="BE787">
        <f t="shared" ref="BE787:BE850" si="225">((BC787-BC786)/BC786)*100</f>
        <v>-1.1312217194570138</v>
      </c>
      <c r="BF787">
        <f t="shared" si="214"/>
        <v>2</v>
      </c>
      <c r="BG787" t="str">
        <f t="shared" si="215"/>
        <v/>
      </c>
      <c r="BH787" t="str">
        <f t="shared" ref="BH787:BH850" si="226">IF(MONTH(BB787)&lt;&gt;MONTH(BB786), BB787, "")</f>
        <v/>
      </c>
      <c r="BI787" t="str">
        <f t="shared" ref="BI787:BI850" si="227">IF(ISNUMBER(BH787), (INDEX(BC:BC, MATCH(EOMONTH(BB787, 0), BB:BB, 1)) / BC787 - 1) * 100, "")</f>
        <v/>
      </c>
      <c r="BJ787">
        <v>-1.8178334490934911</v>
      </c>
      <c r="BK787" t="s">
        <v>4485</v>
      </c>
      <c r="BL787" s="200" t="s">
        <v>4485</v>
      </c>
      <c r="BM787" s="212">
        <v>44958</v>
      </c>
      <c r="BN787" s="49">
        <v>44980</v>
      </c>
      <c r="BO787" s="50">
        <v>1113.5999999999999</v>
      </c>
      <c r="BQ787" s="81" cm="1">
        <f t="array" ref="BQ787">INDEX($AW$466:$AW$918, ROWS($AW$466:$AW$918) - ROW() + ROW($AW$466))</f>
        <v>45265</v>
      </c>
      <c r="BR787" s="3" cm="1">
        <f t="array" ref="BR787">INDEX($AX$466:$AX$918, ROWS($AX$466:$AX$918) - ROW() + ROW($AX$466))</f>
        <v>45288</v>
      </c>
      <c r="BS787" s="78" cm="1">
        <f t="array" ref="BS787">INDEX($BO$466:$BO$918, ROWS($BO$466:$BO$918) - ROW() + ROW($BO$466))</f>
        <v>1465.2</v>
      </c>
      <c r="BU787">
        <f t="shared" si="190"/>
        <v>0.2771789344009824</v>
      </c>
      <c r="BV787">
        <f t="shared" ref="BV787:BV850" si="228">WEEKDAY(BQ787, 2)</f>
        <v>2</v>
      </c>
      <c r="BW787" t="str">
        <f t="shared" si="198"/>
        <v/>
      </c>
      <c r="BX787" t="str">
        <f t="shared" ref="BX787:BX850" si="229">IF(MONTH(BR787)&lt;&gt;MONTH(BR786), BR787, "")</f>
        <v/>
      </c>
      <c r="BY787" t="str">
        <f t="shared" si="191"/>
        <v/>
      </c>
      <c r="BZ787">
        <v>-2.1721018805046417</v>
      </c>
      <c r="CA787" t="s">
        <v>4485</v>
      </c>
      <c r="CB787" s="200" t="s">
        <v>4485</v>
      </c>
      <c r="CC787" s="212">
        <v>44959</v>
      </c>
      <c r="CD787" s="49">
        <v>44980</v>
      </c>
      <c r="CE787" s="50">
        <v>1810.4</v>
      </c>
      <c r="CG787" s="81" cm="1">
        <f t="array" ref="CG787">INDEX($AW$466:$AW$918, ROWS($AW$466:$AW$918) - ROW() + ROW($AW$466))</f>
        <v>45265</v>
      </c>
      <c r="CH787" s="3" cm="1">
        <f t="array" ref="CH787">INDEX($AX$466:$AX$918, ROWS($AX$466:$AX$918) - ROW() + ROW($AX$466))</f>
        <v>45288</v>
      </c>
      <c r="CI787" s="78" cm="1">
        <f t="array" ref="CI787">INDEX($CE$466:$CE$918, ROWS($CE$466:$CE$918) - ROW() + ROW($CE$466))</f>
        <v>2362.0500000000002</v>
      </c>
      <c r="CK787">
        <f t="shared" si="197"/>
        <v>1.7883691366270926</v>
      </c>
      <c r="CL787">
        <f t="shared" ref="CL787:CL850" si="230">WEEKDAY(CG787, 2)</f>
        <v>2</v>
      </c>
      <c r="CM787" t="str">
        <f t="shared" si="199"/>
        <v/>
      </c>
      <c r="CN787" t="str">
        <f t="shared" ref="CN787:CN850" si="231">IF(MONTH(CH787)&lt;&gt;MONTH(CH786), CH787, "")</f>
        <v/>
      </c>
      <c r="CO787" t="str">
        <f t="shared" si="192"/>
        <v/>
      </c>
      <c r="CP787">
        <v>1.8114450391107331</v>
      </c>
      <c r="CQ787" t="s">
        <v>4485</v>
      </c>
      <c r="CR787" s="200" t="s">
        <v>4485</v>
      </c>
      <c r="CS787" s="212">
        <v>44958</v>
      </c>
      <c r="CT787" s="49">
        <v>44980</v>
      </c>
      <c r="CU787" s="53">
        <v>349.95</v>
      </c>
      <c r="CW787" s="81" cm="1">
        <f t="array" ref="CW787">INDEX($AW$466:$AW$918, ROWS($AW$466:$AW$918) - ROW() + ROW($AW$466))</f>
        <v>45265</v>
      </c>
      <c r="CX787" s="3" cm="1">
        <f t="array" ref="CX787">INDEX($AX$466:$AX$918, ROWS($AX$466:$AX$918) - ROW() + ROW($AX$466))</f>
        <v>45288</v>
      </c>
      <c r="CY787" s="78" cm="1">
        <f t="array" ref="CY787">INDEX($CU$466:$CU$918, ROWS($CU$466:$CU$918) - ROW() + ROW($CU$466))</f>
        <v>652.20000000000005</v>
      </c>
      <c r="DA787">
        <f t="shared" si="193"/>
        <v>-3.8317112422407845E-2</v>
      </c>
      <c r="DB787">
        <f t="shared" ref="DB787:DB850" si="232">WEEKDAY(CW787, 2)</f>
        <v>2</v>
      </c>
      <c r="DC787" t="str">
        <f t="shared" si="200"/>
        <v/>
      </c>
      <c r="DD787" t="str">
        <f t="shared" si="202"/>
        <v/>
      </c>
      <c r="DE787" t="str">
        <f t="shared" si="203"/>
        <v/>
      </c>
      <c r="DF787">
        <v>0.13092029264536353</v>
      </c>
      <c r="DG787" t="s">
        <v>4485</v>
      </c>
      <c r="DH787" s="200" t="s">
        <v>4485</v>
      </c>
      <c r="DI787" s="212">
        <v>44958</v>
      </c>
      <c r="DJ787" s="49">
        <v>44980</v>
      </c>
      <c r="DK787" s="53">
        <v>335.9</v>
      </c>
      <c r="DM787" s="81" cm="1">
        <f t="array" ref="DM787">INDEX($AW$466:$AW$918, ROWS($AW$466:$AW$918) - ROW() + ROW($AW$466))</f>
        <v>45265</v>
      </c>
      <c r="DN787" s="3" cm="1">
        <f t="array" ref="DN787">INDEX($AX$466:$AX$918, ROWS($AX$466:$AX$918) - ROW() + ROW($AX$466))</f>
        <v>45288</v>
      </c>
      <c r="DO787" s="78" cm="1">
        <f t="array" ref="DO787">INDEX($DK$466:$DK$918, ROWS($DK$466:$DK$918) - ROW() + ROW($DK$466))</f>
        <v>473.6</v>
      </c>
      <c r="DQ787">
        <f t="shared" si="194"/>
        <v>2.0249892287807056</v>
      </c>
      <c r="DR787">
        <f t="shared" ref="DR787:DR850" si="233">WEEKDAY(DM787, 2)</f>
        <v>2</v>
      </c>
      <c r="DS787" t="str">
        <f t="shared" si="201"/>
        <v/>
      </c>
      <c r="DT787" t="str">
        <f t="shared" si="195"/>
        <v/>
      </c>
      <c r="DU787" t="str">
        <f t="shared" si="196"/>
        <v/>
      </c>
      <c r="DV787">
        <v>-1.1730652041438043</v>
      </c>
      <c r="DW787" t="s">
        <v>4485</v>
      </c>
      <c r="DX787" s="200" t="s">
        <v>4485</v>
      </c>
    </row>
    <row r="788" spans="1:128" ht="15.75" thickBot="1" x14ac:dyDescent="0.3">
      <c r="A788" s="38">
        <v>44951</v>
      </c>
      <c r="B788" s="39">
        <v>44951</v>
      </c>
      <c r="C788" s="40">
        <v>152.44999999999999</v>
      </c>
      <c r="E788" s="81" cm="1">
        <f t="array" ref="E788">INDEX($A$466:$A$918, ROWS($A$466:$A$918) - ROW() + ROW($A$466))</f>
        <v>45266</v>
      </c>
      <c r="F788" s="44" cm="1">
        <f t="array" ref="F788">INDEX($B$466:$B$918, ROWS($B$466:$B$918) - ROW() + ROW($B$466))</f>
        <v>45288</v>
      </c>
      <c r="G788" s="45" cm="1">
        <f t="array" ref="G788">INDEX($C$466:$C$918, ROWS($C$466:$C$918) - ROW() + ROW($C$466))</f>
        <v>154.35</v>
      </c>
      <c r="I788">
        <f t="shared" si="216"/>
        <v>0.16223231667748217</v>
      </c>
      <c r="J788">
        <f t="shared" si="208"/>
        <v>3</v>
      </c>
      <c r="K788" t="str">
        <f t="shared" si="209"/>
        <v/>
      </c>
      <c r="L788" t="str">
        <f t="shared" si="217"/>
        <v/>
      </c>
      <c r="M788" t="str">
        <f t="shared" si="218"/>
        <v/>
      </c>
      <c r="N788">
        <v>0.35889070146819668</v>
      </c>
      <c r="O788" t="s">
        <v>4485</v>
      </c>
      <c r="P788" s="200" t="s">
        <v>4485</v>
      </c>
      <c r="Q788" s="39">
        <v>44951</v>
      </c>
      <c r="R788" s="39">
        <v>44951</v>
      </c>
      <c r="S788" s="41">
        <v>39757.85</v>
      </c>
      <c r="U788" s="81" cm="1">
        <f t="array" ref="U788">INDEX($Q$466:$Q$918, ROWS($Q$466:$Q$918) - ROW() + ROW($Q$466))</f>
        <v>45266</v>
      </c>
      <c r="V788" s="3" cm="1">
        <f t="array" ref="V788">INDEX($R$466:$R$918, ROWS($R$466:$R$918) - ROW() + ROW($R$466))</f>
        <v>45288</v>
      </c>
      <c r="W788" s="78" cm="1">
        <f t="array" ref="W788">INDEX($S$466:$S$918, ROWS($S$466:$S$918) - ROW() + ROW($S$466))</f>
        <v>36992.75</v>
      </c>
      <c r="Y788">
        <f t="shared" si="219"/>
        <v>-1.0576866497985919</v>
      </c>
      <c r="Z788">
        <f t="shared" si="210"/>
        <v>3</v>
      </c>
      <c r="AA788" t="str">
        <f t="shared" si="211"/>
        <v/>
      </c>
      <c r="AB788" t="str">
        <f t="shared" si="220"/>
        <v/>
      </c>
      <c r="AC788" t="str">
        <f t="shared" si="221"/>
        <v/>
      </c>
      <c r="AD788">
        <v>-0.31371740195313114</v>
      </c>
      <c r="AE788" t="s">
        <v>4485</v>
      </c>
      <c r="AF788" s="200" t="s">
        <v>4485</v>
      </c>
      <c r="AG788" s="39">
        <v>44951</v>
      </c>
      <c r="AH788" s="39">
        <v>44951</v>
      </c>
      <c r="AI788" s="40">
        <v>165.5</v>
      </c>
      <c r="AK788" s="81" cm="1">
        <f t="array" ref="AK788">INDEX($AG$466:$AG$918, ROWS($AG$466:$AG$918) - ROW() + ROW($AG$466))</f>
        <v>45266</v>
      </c>
      <c r="AL788" s="3" cm="1">
        <f t="array" ref="AL788">INDEX($AH$466:$AH$918, ROWS($AH$466:$AH$918) - ROW() + ROW($AH$466))</f>
        <v>45288</v>
      </c>
      <c r="AM788" s="78" cm="1">
        <f t="array" ref="AM788">INDEX($AI$466:$AI$918, ROWS($AI$466:$AI$918) - ROW() + ROW($AI$466))</f>
        <v>282.85000000000002</v>
      </c>
      <c r="AO788">
        <f t="shared" si="222"/>
        <v>-1.3256584685155957</v>
      </c>
      <c r="AP788">
        <f t="shared" si="212"/>
        <v>3</v>
      </c>
      <c r="AQ788" t="str">
        <f t="shared" si="213"/>
        <v/>
      </c>
      <c r="AR788" t="str">
        <f t="shared" si="223"/>
        <v/>
      </c>
      <c r="AS788" t="str">
        <f t="shared" si="224"/>
        <v/>
      </c>
      <c r="AT788">
        <v>5.3954629061925266</v>
      </c>
      <c r="AU788" t="s">
        <v>4485</v>
      </c>
      <c r="AV788" s="200" t="s">
        <v>4485</v>
      </c>
      <c r="AW788" s="39">
        <v>44951</v>
      </c>
      <c r="AX788" s="39">
        <v>44951</v>
      </c>
      <c r="AY788" s="40">
        <v>99.15</v>
      </c>
      <c r="BA788" s="81" cm="1">
        <f t="array" ref="BA788">INDEX($AW$466:$AW$918, ROWS($AW$466:$AW$918) - ROW() + ROW($AW$466))</f>
        <v>45266</v>
      </c>
      <c r="BB788" s="3" cm="1">
        <f t="array" ref="BB788">INDEX($AX$466:$AX$918, ROWS($AX$466:$AX$918) - ROW() + ROW($AX$466))</f>
        <v>45288</v>
      </c>
      <c r="BC788" s="78" cm="1">
        <f t="array" ref="BC788">INDEX($AY$466:$AY$918, ROWS($AY$466:$AY$918) - ROW() + ROW($AY$466))</f>
        <v>156.65</v>
      </c>
      <c r="BE788">
        <f t="shared" si="225"/>
        <v>2.4190912062765721</v>
      </c>
      <c r="BF788">
        <f t="shared" si="214"/>
        <v>3</v>
      </c>
      <c r="BG788" t="str">
        <f t="shared" si="215"/>
        <v/>
      </c>
      <c r="BH788" t="str">
        <f t="shared" si="226"/>
        <v/>
      </c>
      <c r="BI788" t="str">
        <f t="shared" si="227"/>
        <v/>
      </c>
      <c r="BJ788">
        <v>-0.32931648533930685</v>
      </c>
      <c r="BK788" t="s">
        <v>4485</v>
      </c>
      <c r="BL788" s="200" t="s">
        <v>4485</v>
      </c>
      <c r="BM788" s="212">
        <v>44951</v>
      </c>
      <c r="BN788" s="49">
        <v>44951</v>
      </c>
      <c r="BO788" s="50">
        <v>1257.0999999999999</v>
      </c>
      <c r="BQ788" s="81" cm="1">
        <f t="array" ref="BQ788">INDEX($AW$466:$AW$918, ROWS($AW$466:$AW$918) - ROW() + ROW($AW$466))</f>
        <v>45266</v>
      </c>
      <c r="BR788" s="3" cm="1">
        <f t="array" ref="BR788">INDEX($AX$466:$AX$918, ROWS($AX$466:$AX$918) - ROW() + ROW($AX$466))</f>
        <v>45288</v>
      </c>
      <c r="BS788" s="78" cm="1">
        <f t="array" ref="BS788">INDEX($BO$466:$BO$918, ROWS($BO$466:$BO$918) - ROW() + ROW($BO$466))</f>
        <v>1459.6</v>
      </c>
      <c r="BU788">
        <f t="shared" ref="BU788:BU851" si="234">((BS788-BS787)/BS787)*100</f>
        <v>-0.38220038220039149</v>
      </c>
      <c r="BV788">
        <f t="shared" si="228"/>
        <v>3</v>
      </c>
      <c r="BW788" t="str">
        <f t="shared" si="198"/>
        <v/>
      </c>
      <c r="BX788" t="str">
        <f t="shared" si="229"/>
        <v/>
      </c>
      <c r="BY788" t="str">
        <f t="shared" ref="BY788:BY851" si="235">IF(ISNUMBER(BX788), (INDEX(BS:BS, MATCH(EOMONTH(BR788, 0), BR:BR, 1)) / BS788 - 1) * 100, "")</f>
        <v/>
      </c>
      <c r="BZ788">
        <v>2.6400632641888109</v>
      </c>
      <c r="CA788" t="s">
        <v>4485</v>
      </c>
      <c r="CB788" s="200" t="s">
        <v>4485</v>
      </c>
      <c r="CC788" s="212">
        <v>44958</v>
      </c>
      <c r="CD788" s="49">
        <v>44980</v>
      </c>
      <c r="CE788" s="50">
        <v>1778.75</v>
      </c>
      <c r="CG788" s="81" cm="1">
        <f t="array" ref="CG788">INDEX($AW$466:$AW$918, ROWS($AW$466:$AW$918) - ROW() + ROW($AW$466))</f>
        <v>45266</v>
      </c>
      <c r="CH788" s="3" cm="1">
        <f t="array" ref="CH788">INDEX($AX$466:$AX$918, ROWS($AX$466:$AX$918) - ROW() + ROW($AX$466))</f>
        <v>45288</v>
      </c>
      <c r="CI788" s="78" cm="1">
        <f t="array" ref="CI788">INDEX($CE$466:$CE$918, ROWS($CE$466:$CE$918) - ROW() + ROW($CE$466))</f>
        <v>2368.65</v>
      </c>
      <c r="CK788">
        <f t="shared" si="197"/>
        <v>0.27941830189877048</v>
      </c>
      <c r="CL788">
        <f t="shared" si="230"/>
        <v>3</v>
      </c>
      <c r="CM788" t="str">
        <f t="shared" si="199"/>
        <v/>
      </c>
      <c r="CN788" t="str">
        <f t="shared" si="231"/>
        <v/>
      </c>
      <c r="CO788" t="str">
        <f t="shared" ref="CO788:CO851" si="236">IF(ISNUMBER(CN788), (INDEX(CI:CI, MATCH(EOMONTH(CH788, 0), CH:CH, 1)) / CI788 - 1) * 100, "")</f>
        <v/>
      </c>
      <c r="CP788">
        <v>0.4958818396577816</v>
      </c>
      <c r="CQ788" t="s">
        <v>4485</v>
      </c>
      <c r="CR788" s="200" t="s">
        <v>4485</v>
      </c>
      <c r="CS788" s="212">
        <v>44951</v>
      </c>
      <c r="CT788" s="49">
        <v>44951</v>
      </c>
      <c r="CU788" s="53">
        <v>352.1</v>
      </c>
      <c r="CW788" s="81" cm="1">
        <f t="array" ref="CW788">INDEX($AW$466:$AW$918, ROWS($AW$466:$AW$918) - ROW() + ROW($AW$466))</f>
        <v>45266</v>
      </c>
      <c r="CX788" s="3" cm="1">
        <f t="array" ref="CX788">INDEX($AX$466:$AX$918, ROWS($AX$466:$AX$918) - ROW() + ROW($AX$466))</f>
        <v>45288</v>
      </c>
      <c r="CY788" s="78" cm="1">
        <f t="array" ref="CY788">INDEX($CU$466:$CU$918, ROWS($CU$466:$CU$918) - ROW() + ROW($CU$466))</f>
        <v>656.75</v>
      </c>
      <c r="DA788">
        <f t="shared" ref="DA788:DA851" si="237">((CY788-CY787)/CY787)*100</f>
        <v>0.69763876111621503</v>
      </c>
      <c r="DB788">
        <f t="shared" si="232"/>
        <v>3</v>
      </c>
      <c r="DC788" t="str">
        <f t="shared" si="200"/>
        <v/>
      </c>
      <c r="DD788" t="str">
        <f t="shared" si="202"/>
        <v/>
      </c>
      <c r="DE788" t="str">
        <f t="shared" si="203"/>
        <v/>
      </c>
      <c r="DF788">
        <v>0.43839409321643175</v>
      </c>
      <c r="DG788" t="s">
        <v>4485</v>
      </c>
      <c r="DH788" s="200" t="s">
        <v>4485</v>
      </c>
      <c r="DI788" s="212">
        <v>44951</v>
      </c>
      <c r="DJ788" s="49">
        <v>44951</v>
      </c>
      <c r="DK788" s="53">
        <v>346.15</v>
      </c>
      <c r="DM788" s="81" cm="1">
        <f t="array" ref="DM788">INDEX($AW$466:$AW$918, ROWS($AW$466:$AW$918) - ROW() + ROW($AW$466))</f>
        <v>45266</v>
      </c>
      <c r="DN788" s="3" cm="1">
        <f t="array" ref="DN788">INDEX($AX$466:$AX$918, ROWS($AX$466:$AX$918) - ROW() + ROW($AX$466))</f>
        <v>45288</v>
      </c>
      <c r="DO788" s="78" cm="1">
        <f t="array" ref="DO788">INDEX($DK$466:$DK$918, ROWS($DK$466:$DK$918) - ROW() + ROW($DK$466))</f>
        <v>475.6</v>
      </c>
      <c r="DQ788">
        <f t="shared" ref="DQ788:DQ851" si="238">((DO788-DO787)/DO787)*100</f>
        <v>0.42229729729729726</v>
      </c>
      <c r="DR788">
        <f t="shared" si="233"/>
        <v>3</v>
      </c>
      <c r="DS788" t="str">
        <f t="shared" si="201"/>
        <v/>
      </c>
      <c r="DT788" t="str">
        <f t="shared" ref="DT788:DT851" si="239">IF(MONTH(DN788)&lt;&gt;MONTH(DN787), DN788, "")</f>
        <v/>
      </c>
      <c r="DU788" t="str">
        <f t="shared" ref="DU788:DU851" si="240">IF(ISNUMBER(DT788), (INDEX(DO:DO, MATCH(EOMONTH(DN788, 0), DN:DN, 1)) / DO788 - 1) * 100, "")</f>
        <v/>
      </c>
      <c r="DV788">
        <v>-1.3719747186681195</v>
      </c>
      <c r="DW788" t="s">
        <v>4485</v>
      </c>
      <c r="DX788" s="200" t="s">
        <v>4485</v>
      </c>
    </row>
    <row r="789" spans="1:128" ht="15.75" thickBot="1" x14ac:dyDescent="0.3">
      <c r="A789" s="42">
        <v>44950</v>
      </c>
      <c r="B789" s="35">
        <v>44951</v>
      </c>
      <c r="C789" s="36">
        <v>155.25</v>
      </c>
      <c r="E789" s="81" cm="1">
        <f t="array" ref="E789">INDEX($A$466:$A$918, ROWS($A$466:$A$918) - ROW() + ROW($A$466))</f>
        <v>45267</v>
      </c>
      <c r="F789" s="44" cm="1">
        <f t="array" ref="F789">INDEX($B$466:$B$918, ROWS($B$466:$B$918) - ROW() + ROW($B$466))</f>
        <v>45288</v>
      </c>
      <c r="G789" s="45" cm="1">
        <f t="array" ref="G789">INDEX($C$466:$C$918, ROWS($C$466:$C$918) - ROW() + ROW($C$466))</f>
        <v>155.69999999999999</v>
      </c>
      <c r="I789">
        <f t="shared" si="216"/>
        <v>0.87463556851311597</v>
      </c>
      <c r="J789">
        <f t="shared" si="208"/>
        <v>4</v>
      </c>
      <c r="K789">
        <f t="shared" si="209"/>
        <v>6.2798634812286602</v>
      </c>
      <c r="L789" t="str">
        <f t="shared" si="217"/>
        <v/>
      </c>
      <c r="M789" t="str">
        <f t="shared" si="218"/>
        <v/>
      </c>
      <c r="N789">
        <v>0.45513654096228129</v>
      </c>
      <c r="O789">
        <v>5.5688418175606467</v>
      </c>
      <c r="P789" s="200" t="s">
        <v>4485</v>
      </c>
      <c r="Q789" s="35">
        <v>44950</v>
      </c>
      <c r="R789" s="35">
        <v>44951</v>
      </c>
      <c r="S789" s="37">
        <v>40088.75</v>
      </c>
      <c r="U789" s="81" cm="1">
        <f t="array" ref="U789">INDEX($Q$466:$Q$918, ROWS($Q$466:$Q$918) - ROW() + ROW($Q$466))</f>
        <v>45267</v>
      </c>
      <c r="V789" s="3" cm="1">
        <f t="array" ref="V789">INDEX($R$466:$R$918, ROWS($R$466:$R$918) - ROW() + ROW($R$466))</f>
        <v>45288</v>
      </c>
      <c r="W789" s="78" cm="1">
        <f t="array" ref="W789">INDEX($S$466:$S$918, ROWS($S$466:$S$918) - ROW() + ROW($S$466))</f>
        <v>37710</v>
      </c>
      <c r="Y789">
        <f t="shared" si="219"/>
        <v>1.9388934318211</v>
      </c>
      <c r="Z789">
        <f t="shared" si="210"/>
        <v>4</v>
      </c>
      <c r="AA789">
        <f t="shared" si="211"/>
        <v>1.2983977876064554</v>
      </c>
      <c r="AB789" t="str">
        <f t="shared" si="220"/>
        <v/>
      </c>
      <c r="AC789" t="str">
        <f t="shared" si="221"/>
        <v/>
      </c>
      <c r="AD789">
        <v>1.9153155826460593</v>
      </c>
      <c r="AE789">
        <v>0.47504790737370972</v>
      </c>
      <c r="AF789" s="200" t="s">
        <v>4485</v>
      </c>
      <c r="AG789" s="35">
        <v>44950</v>
      </c>
      <c r="AH789" s="35">
        <v>44951</v>
      </c>
      <c r="AI789" s="36">
        <v>166.35</v>
      </c>
      <c r="AK789" s="81" cm="1">
        <f t="array" ref="AK789">INDEX($AG$466:$AG$918, ROWS($AG$466:$AG$918) - ROW() + ROW($AG$466))</f>
        <v>45267</v>
      </c>
      <c r="AL789" s="3" cm="1">
        <f t="array" ref="AL789">INDEX($AH$466:$AH$918, ROWS($AH$466:$AH$918) - ROW() + ROW($AH$466))</f>
        <v>45288</v>
      </c>
      <c r="AM789" s="78" cm="1">
        <f t="array" ref="AM789">INDEX($AI$466:$AI$918, ROWS($AI$466:$AI$918) - ROW() + ROW($AI$466))</f>
        <v>285.89999999999998</v>
      </c>
      <c r="AO789">
        <f t="shared" si="222"/>
        <v>1.0783100583347904</v>
      </c>
      <c r="AP789">
        <f t="shared" si="212"/>
        <v>4</v>
      </c>
      <c r="AQ789">
        <f t="shared" si="213"/>
        <v>9.750479846449128</v>
      </c>
      <c r="AR789" t="str">
        <f t="shared" si="223"/>
        <v/>
      </c>
      <c r="AS789" t="str">
        <f t="shared" si="224"/>
        <v/>
      </c>
      <c r="AT789">
        <v>3.5922047702152313</v>
      </c>
      <c r="AU789">
        <v>26.969696969696962</v>
      </c>
      <c r="AV789" s="200" t="s">
        <v>4485</v>
      </c>
      <c r="AW789" s="35">
        <v>44950</v>
      </c>
      <c r="AX789" s="35">
        <v>44951</v>
      </c>
      <c r="AY789" s="36">
        <v>100.75</v>
      </c>
      <c r="BA789" s="81" cm="1">
        <f t="array" ref="BA789">INDEX($AW$466:$AW$918, ROWS($AW$466:$AW$918) - ROW() + ROW($AW$466))</f>
        <v>45267</v>
      </c>
      <c r="BB789" s="3" cm="1">
        <f t="array" ref="BB789">INDEX($AX$466:$AX$918, ROWS($AX$466:$AX$918) - ROW() + ROW($AX$466))</f>
        <v>45288</v>
      </c>
      <c r="BC789" s="78" cm="1">
        <f t="array" ref="BC789">INDEX($AY$466:$AY$918, ROWS($AY$466:$AY$918) - ROW() + ROW($AY$466))</f>
        <v>161</v>
      </c>
      <c r="BE789">
        <f t="shared" si="225"/>
        <v>2.7768911586338936</v>
      </c>
      <c r="BF789">
        <f t="shared" si="214"/>
        <v>4</v>
      </c>
      <c r="BG789">
        <f t="shared" si="215"/>
        <v>10.501029512697333</v>
      </c>
      <c r="BH789" t="str">
        <f t="shared" si="226"/>
        <v/>
      </c>
      <c r="BI789" t="str">
        <f t="shared" si="227"/>
        <v/>
      </c>
      <c r="BJ789">
        <v>-1.0010034508920944</v>
      </c>
      <c r="BK789">
        <v>0.48690813335320482</v>
      </c>
      <c r="BL789" s="200" t="s">
        <v>4485</v>
      </c>
      <c r="BM789" s="212">
        <v>44950</v>
      </c>
      <c r="BN789" s="49">
        <v>44951</v>
      </c>
      <c r="BO789" s="50">
        <v>1274.25</v>
      </c>
      <c r="BQ789" s="81" cm="1">
        <f t="array" ref="BQ789">INDEX($AW$466:$AW$918, ROWS($AW$466:$AW$918) - ROW() + ROW($AW$466))</f>
        <v>45267</v>
      </c>
      <c r="BR789" s="3" cm="1">
        <f t="array" ref="BR789">INDEX($AX$466:$AX$918, ROWS($AX$466:$AX$918) - ROW() + ROW($AX$466))</f>
        <v>45288</v>
      </c>
      <c r="BS789" s="78" cm="1">
        <f t="array" ref="BS789">INDEX($BO$466:$BO$918, ROWS($BO$466:$BO$918) - ROW() + ROW($BO$466))</f>
        <v>1462.8</v>
      </c>
      <c r="BU789">
        <f t="shared" si="234"/>
        <v>0.21923814743765729</v>
      </c>
      <c r="BV789">
        <f t="shared" si="228"/>
        <v>4</v>
      </c>
      <c r="BW789">
        <f t="shared" si="198"/>
        <v>1.9053258560033375</v>
      </c>
      <c r="BX789" t="str">
        <f t="shared" si="229"/>
        <v/>
      </c>
      <c r="BY789" t="str">
        <f t="shared" si="235"/>
        <v/>
      </c>
      <c r="BZ789">
        <v>-0.84750785278254936</v>
      </c>
      <c r="CA789">
        <v>0.41414080787468288</v>
      </c>
      <c r="CB789" s="200" t="s">
        <v>4485</v>
      </c>
      <c r="CC789" s="212">
        <v>44951</v>
      </c>
      <c r="CD789" s="49">
        <v>44951</v>
      </c>
      <c r="CE789" s="50">
        <v>1726.75</v>
      </c>
      <c r="CG789" s="81" cm="1">
        <f t="array" ref="CG789">INDEX($AW$466:$AW$918, ROWS($AW$466:$AW$918) - ROW() + ROW($AW$466))</f>
        <v>45267</v>
      </c>
      <c r="CH789" s="3" cm="1">
        <f t="array" ref="CH789">INDEX($AX$466:$AX$918, ROWS($AX$466:$AX$918) - ROW() + ROW($AX$466))</f>
        <v>45288</v>
      </c>
      <c r="CI789" s="78" cm="1">
        <f t="array" ref="CI789">INDEX($CE$466:$CE$918, ROWS($CE$466:$CE$918) - ROW() + ROW($CE$466))</f>
        <v>2375.9</v>
      </c>
      <c r="CK789">
        <f t="shared" ref="CK789:CK852" si="241">((CI789-CI788)/CI788)*100</f>
        <v>0.30608152323053212</v>
      </c>
      <c r="CL789">
        <f t="shared" si="230"/>
        <v>4</v>
      </c>
      <c r="CM789">
        <f t="shared" si="199"/>
        <v>6.748438693444772</v>
      </c>
      <c r="CN789" t="str">
        <f t="shared" si="231"/>
        <v/>
      </c>
      <c r="CO789" t="str">
        <f t="shared" si="236"/>
        <v/>
      </c>
      <c r="CP789">
        <v>-9.9534095722147775E-2</v>
      </c>
      <c r="CQ789">
        <v>6.362877950891745</v>
      </c>
      <c r="CR789" s="200" t="s">
        <v>4485</v>
      </c>
      <c r="CS789" s="212">
        <v>44950</v>
      </c>
      <c r="CT789" s="49">
        <v>44951</v>
      </c>
      <c r="CU789" s="53">
        <v>365.4</v>
      </c>
      <c r="CW789" s="81" cm="1">
        <f t="array" ref="CW789">INDEX($AW$466:$AW$918, ROWS($AW$466:$AW$918) - ROW() + ROW($AW$466))</f>
        <v>45267</v>
      </c>
      <c r="CX789" s="3" cm="1">
        <f t="array" ref="CX789">INDEX($AX$466:$AX$918, ROWS($AX$466:$AX$918) - ROW() + ROW($AX$466))</f>
        <v>45288</v>
      </c>
      <c r="CY789" s="78" cm="1">
        <f t="array" ref="CY789">INDEX($CU$466:$CU$918, ROWS($CU$466:$CU$918) - ROW() + ROW($CU$466))</f>
        <v>652.75</v>
      </c>
      <c r="DA789">
        <f t="shared" si="237"/>
        <v>-0.60905976398934147</v>
      </c>
      <c r="DB789">
        <f t="shared" si="232"/>
        <v>4</v>
      </c>
      <c r="DC789">
        <f t="shared" si="200"/>
        <v>4.1234646674110742</v>
      </c>
      <c r="DD789" t="str">
        <f t="shared" si="202"/>
        <v/>
      </c>
      <c r="DE789" t="str">
        <f t="shared" si="203"/>
        <v/>
      </c>
      <c r="DF789">
        <v>-0.66620721341603839</v>
      </c>
      <c r="DG789">
        <v>3.6350563234001756</v>
      </c>
      <c r="DH789" s="200" t="s">
        <v>4485</v>
      </c>
      <c r="DI789" s="212">
        <v>44950</v>
      </c>
      <c r="DJ789" s="49">
        <v>44951</v>
      </c>
      <c r="DK789" s="53">
        <v>348.75</v>
      </c>
      <c r="DM789" s="81" cm="1">
        <f t="array" ref="DM789">INDEX($AW$466:$AW$918, ROWS($AW$466:$AW$918) - ROW() + ROW($AW$466))</f>
        <v>45267</v>
      </c>
      <c r="DN789" s="3" cm="1">
        <f t="array" ref="DN789">INDEX($AX$466:$AX$918, ROWS($AX$466:$AX$918) - ROW() + ROW($AX$466))</f>
        <v>45288</v>
      </c>
      <c r="DO789" s="78" cm="1">
        <f t="array" ref="DO789">INDEX($DK$466:$DK$918, ROWS($DK$466:$DK$918) - ROW() + ROW($DK$466))</f>
        <v>476.55</v>
      </c>
      <c r="DQ789">
        <f t="shared" si="238"/>
        <v>0.19974768713204133</v>
      </c>
      <c r="DR789">
        <f t="shared" si="233"/>
        <v>4</v>
      </c>
      <c r="DS789">
        <f t="shared" si="201"/>
        <v>9.6021159153633846</v>
      </c>
      <c r="DT789" t="str">
        <f t="shared" si="239"/>
        <v/>
      </c>
      <c r="DU789" t="str">
        <f t="shared" si="240"/>
        <v/>
      </c>
      <c r="DV789">
        <v>-1.0472022507033341</v>
      </c>
      <c r="DW789">
        <v>3.7188728702490246</v>
      </c>
      <c r="DX789" s="200" t="s">
        <v>4485</v>
      </c>
    </row>
    <row r="790" spans="1:128" ht="15.75" thickBot="1" x14ac:dyDescent="0.3">
      <c r="A790" s="42">
        <v>44949</v>
      </c>
      <c r="B790" s="35">
        <v>44951</v>
      </c>
      <c r="C790" s="36">
        <v>158.9</v>
      </c>
      <c r="E790" s="81" cm="1">
        <f t="array" ref="E790">INDEX($A$466:$A$918, ROWS($A$466:$A$918) - ROW() + ROW($A$466))</f>
        <v>45268</v>
      </c>
      <c r="F790" s="44" cm="1">
        <f t="array" ref="F790">INDEX($B$466:$B$918, ROWS($B$466:$B$918) - ROW() + ROW($B$466))</f>
        <v>45288</v>
      </c>
      <c r="G790" s="45" cm="1">
        <f t="array" ref="G790">INDEX($C$466:$C$918, ROWS($C$466:$C$918) - ROW() + ROW($C$466))</f>
        <v>156.44999999999999</v>
      </c>
      <c r="I790">
        <f t="shared" si="216"/>
        <v>0.48169556840077077</v>
      </c>
      <c r="J790">
        <f t="shared" si="208"/>
        <v>5</v>
      </c>
      <c r="K790" t="str">
        <f t="shared" si="209"/>
        <v/>
      </c>
      <c r="L790" t="str">
        <f t="shared" si="217"/>
        <v/>
      </c>
      <c r="M790" t="str">
        <f t="shared" si="218"/>
        <v/>
      </c>
      <c r="N790">
        <v>0.84142394822007205</v>
      </c>
      <c r="O790" t="s">
        <v>4485</v>
      </c>
      <c r="P790" s="200" t="s">
        <v>4485</v>
      </c>
      <c r="Q790" s="35">
        <v>44949</v>
      </c>
      <c r="R790" s="35">
        <v>44951</v>
      </c>
      <c r="S790" s="37">
        <v>40595.4</v>
      </c>
      <c r="U790" s="81" cm="1">
        <f t="array" ref="U790">INDEX($Q$466:$Q$918, ROWS($Q$466:$Q$918) - ROW() + ROW($Q$466))</f>
        <v>45268</v>
      </c>
      <c r="V790" s="3" cm="1">
        <f t="array" ref="V790">INDEX($R$466:$R$918, ROWS($R$466:$R$918) - ROW() + ROW($R$466))</f>
        <v>45288</v>
      </c>
      <c r="W790" s="78" cm="1">
        <f t="array" ref="W790">INDEX($S$466:$S$918, ROWS($S$466:$S$918) - ROW() + ROW($S$466))</f>
        <v>37498.1</v>
      </c>
      <c r="Y790">
        <f t="shared" si="219"/>
        <v>-0.561919915141876</v>
      </c>
      <c r="Z790">
        <f t="shared" si="210"/>
        <v>5</v>
      </c>
      <c r="AA790" t="str">
        <f t="shared" si="211"/>
        <v/>
      </c>
      <c r="AB790" t="str">
        <f t="shared" si="220"/>
        <v/>
      </c>
      <c r="AC790" t="str">
        <f t="shared" si="221"/>
        <v/>
      </c>
      <c r="AD790">
        <v>-0.26952377899584751</v>
      </c>
      <c r="AE790" t="s">
        <v>4485</v>
      </c>
      <c r="AF790" s="200" t="s">
        <v>4485</v>
      </c>
      <c r="AG790" s="35">
        <v>44949</v>
      </c>
      <c r="AH790" s="35">
        <v>44951</v>
      </c>
      <c r="AI790" s="36">
        <v>166.95</v>
      </c>
      <c r="AK790" s="81" cm="1">
        <f t="array" ref="AK790">INDEX($AG$466:$AG$918, ROWS($AG$466:$AG$918) - ROW() + ROW($AG$466))</f>
        <v>45268</v>
      </c>
      <c r="AL790" s="3" cm="1">
        <f t="array" ref="AL790">INDEX($AH$466:$AH$918, ROWS($AH$466:$AH$918) - ROW() + ROW($AH$466))</f>
        <v>45288</v>
      </c>
      <c r="AM790" s="78" cm="1">
        <f t="array" ref="AM790">INDEX($AI$466:$AI$918, ROWS($AI$466:$AI$918) - ROW() + ROW($AI$466))</f>
        <v>286.35000000000002</v>
      </c>
      <c r="AO790">
        <f t="shared" si="222"/>
        <v>0.15739769150054059</v>
      </c>
      <c r="AP790">
        <f t="shared" si="212"/>
        <v>5</v>
      </c>
      <c r="AQ790" t="str">
        <f t="shared" si="213"/>
        <v/>
      </c>
      <c r="AR790" t="str">
        <f t="shared" si="223"/>
        <v/>
      </c>
      <c r="AS790" t="str">
        <f t="shared" si="224"/>
        <v/>
      </c>
      <c r="AT790">
        <v>2.0216201038888237</v>
      </c>
      <c r="AU790" t="s">
        <v>4485</v>
      </c>
      <c r="AV790" s="200" t="s">
        <v>4485</v>
      </c>
      <c r="AW790" s="35">
        <v>44949</v>
      </c>
      <c r="AX790" s="35">
        <v>44951</v>
      </c>
      <c r="AY790" s="36">
        <v>101.85</v>
      </c>
      <c r="BA790" s="81" cm="1">
        <f t="array" ref="BA790">INDEX($AW$466:$AW$918, ROWS($AW$466:$AW$918) - ROW() + ROW($AW$466))</f>
        <v>45268</v>
      </c>
      <c r="BB790" s="3" cm="1">
        <f t="array" ref="BB790">INDEX($AX$466:$AX$918, ROWS($AX$466:$AX$918) - ROW() + ROW($AX$466))</f>
        <v>45288</v>
      </c>
      <c r="BC790" s="78" cm="1">
        <f t="array" ref="BC790">INDEX($AY$466:$AY$918, ROWS($AY$466:$AY$918) - ROW() + ROW($AY$466))</f>
        <v>159.44999999999999</v>
      </c>
      <c r="BE790">
        <f t="shared" si="225"/>
        <v>-0.96273291925466542</v>
      </c>
      <c r="BF790">
        <f t="shared" si="214"/>
        <v>5</v>
      </c>
      <c r="BG790" t="str">
        <f t="shared" si="215"/>
        <v/>
      </c>
      <c r="BH790" t="str">
        <f t="shared" si="226"/>
        <v/>
      </c>
      <c r="BI790" t="str">
        <f t="shared" si="227"/>
        <v/>
      </c>
      <c r="BJ790">
        <v>-1.0580964153275694</v>
      </c>
      <c r="BK790" t="s">
        <v>4485</v>
      </c>
      <c r="BL790" s="200" t="s">
        <v>4485</v>
      </c>
      <c r="BM790" s="212">
        <v>44949</v>
      </c>
      <c r="BN790" s="49">
        <v>44951</v>
      </c>
      <c r="BO790" s="50">
        <v>1291.3</v>
      </c>
      <c r="BQ790" s="81" cm="1">
        <f t="array" ref="BQ790">INDEX($AW$466:$AW$918, ROWS($AW$466:$AW$918) - ROW() + ROW($AW$466))</f>
        <v>45268</v>
      </c>
      <c r="BR790" s="3" cm="1">
        <f t="array" ref="BR790">INDEX($AX$466:$AX$918, ROWS($AX$466:$AX$918) - ROW() + ROW($AX$466))</f>
        <v>45288</v>
      </c>
      <c r="BS790" s="78" cm="1">
        <f t="array" ref="BS790">INDEX($BO$466:$BO$918, ROWS($BO$466:$BO$918) - ROW() + ROW($BO$466))</f>
        <v>1470.1</v>
      </c>
      <c r="BU790">
        <f t="shared" si="234"/>
        <v>0.49904293136450328</v>
      </c>
      <c r="BV790">
        <f t="shared" si="228"/>
        <v>5</v>
      </c>
      <c r="BW790" t="str">
        <f t="shared" si="198"/>
        <v/>
      </c>
      <c r="BX790" t="str">
        <f t="shared" si="229"/>
        <v/>
      </c>
      <c r="BY790" t="str">
        <f t="shared" si="235"/>
        <v/>
      </c>
      <c r="BZ790">
        <v>-2.1040047818290524</v>
      </c>
      <c r="CA790" t="s">
        <v>4485</v>
      </c>
      <c r="CB790" s="200" t="s">
        <v>4485</v>
      </c>
      <c r="CC790" s="212">
        <v>44950</v>
      </c>
      <c r="CD790" s="49">
        <v>44951</v>
      </c>
      <c r="CE790" s="50">
        <v>1756.25</v>
      </c>
      <c r="CG790" s="81" cm="1">
        <f t="array" ref="CG790">INDEX($AW$466:$AW$918, ROWS($AW$466:$AW$918) - ROW() + ROW($AW$466))</f>
        <v>45268</v>
      </c>
      <c r="CH790" s="3" cm="1">
        <f t="array" ref="CH790">INDEX($AX$466:$AX$918, ROWS($AX$466:$AX$918) - ROW() + ROW($AX$466))</f>
        <v>45288</v>
      </c>
      <c r="CI790" s="78" cm="1">
        <f t="array" ref="CI790">INDEX($CE$466:$CE$918, ROWS($CE$466:$CE$918) - ROW() + ROW($CE$466))</f>
        <v>2343.6</v>
      </c>
      <c r="CK790">
        <f t="shared" si="241"/>
        <v>-1.3594848268024824</v>
      </c>
      <c r="CL790">
        <f t="shared" si="230"/>
        <v>5</v>
      </c>
      <c r="CM790" t="str">
        <f t="shared" si="199"/>
        <v/>
      </c>
      <c r="CN790" t="str">
        <f t="shared" si="231"/>
        <v/>
      </c>
      <c r="CO790" t="str">
        <f t="shared" si="236"/>
        <v/>
      </c>
      <c r="CP790">
        <v>-1.1638013270303043</v>
      </c>
      <c r="CQ790" t="s">
        <v>4485</v>
      </c>
      <c r="CR790" s="200" t="s">
        <v>4485</v>
      </c>
      <c r="CS790" s="212">
        <v>44949</v>
      </c>
      <c r="CT790" s="49">
        <v>44951</v>
      </c>
      <c r="CU790" s="53">
        <v>369.55</v>
      </c>
      <c r="CW790" s="81" cm="1">
        <f t="array" ref="CW790">INDEX($AW$466:$AW$918, ROWS($AW$466:$AW$918) - ROW() + ROW($AW$466))</f>
        <v>45268</v>
      </c>
      <c r="CX790" s="3" cm="1">
        <f t="array" ref="CX790">INDEX($AX$466:$AX$918, ROWS($AX$466:$AX$918) - ROW() + ROW($AX$466))</f>
        <v>45288</v>
      </c>
      <c r="CY790" s="78" cm="1">
        <f t="array" ref="CY790">INDEX($CU$466:$CU$918, ROWS($CU$466:$CU$918) - ROW() + ROW($CU$466))</f>
        <v>651.85</v>
      </c>
      <c r="DA790">
        <f t="shared" si="237"/>
        <v>-0.13787820758329794</v>
      </c>
      <c r="DB790">
        <f t="shared" si="232"/>
        <v>5</v>
      </c>
      <c r="DC790" t="str">
        <f t="shared" si="200"/>
        <v/>
      </c>
      <c r="DD790" t="str">
        <f t="shared" si="202"/>
        <v/>
      </c>
      <c r="DE790" t="str">
        <f t="shared" si="203"/>
        <v/>
      </c>
      <c r="DF790">
        <v>0.20043169904408795</v>
      </c>
      <c r="DG790" t="s">
        <v>4485</v>
      </c>
      <c r="DH790" s="200" t="s">
        <v>4485</v>
      </c>
      <c r="DI790" s="212">
        <v>44949</v>
      </c>
      <c r="DJ790" s="49">
        <v>44951</v>
      </c>
      <c r="DK790" s="53">
        <v>350.2</v>
      </c>
      <c r="DM790" s="81" cm="1">
        <f t="array" ref="DM790">INDEX($AW$466:$AW$918, ROWS($AW$466:$AW$918) - ROW() + ROW($AW$466))</f>
        <v>45268</v>
      </c>
      <c r="DN790" s="3" cm="1">
        <f t="array" ref="DN790">INDEX($AX$466:$AX$918, ROWS($AX$466:$AX$918) - ROW() + ROW($AX$466))</f>
        <v>45288</v>
      </c>
      <c r="DO790" s="78" cm="1">
        <f t="array" ref="DO790">INDEX($DK$466:$DK$918, ROWS($DK$466:$DK$918) - ROW() + ROW($DK$466))</f>
        <v>471.9</v>
      </c>
      <c r="DQ790">
        <f t="shared" si="238"/>
        <v>-0.97576329870948142</v>
      </c>
      <c r="DR790">
        <f t="shared" si="233"/>
        <v>5</v>
      </c>
      <c r="DS790" t="str">
        <f t="shared" si="201"/>
        <v/>
      </c>
      <c r="DT790" t="str">
        <f t="shared" si="239"/>
        <v/>
      </c>
      <c r="DU790" t="str">
        <f t="shared" si="240"/>
        <v/>
      </c>
      <c r="DV790">
        <v>1.0582846311798975</v>
      </c>
      <c r="DW790" t="s">
        <v>4485</v>
      </c>
      <c r="DX790" s="200" t="s">
        <v>4485</v>
      </c>
    </row>
    <row r="791" spans="1:128" ht="15.75" thickBot="1" x14ac:dyDescent="0.3">
      <c r="A791" s="42">
        <v>44946</v>
      </c>
      <c r="B791" s="35">
        <v>44951</v>
      </c>
      <c r="C791" s="36">
        <v>159.5</v>
      </c>
      <c r="E791" s="81" cm="1">
        <f t="array" ref="E791">INDEX($A$466:$A$918, ROWS($A$466:$A$918) - ROW() + ROW($A$466))</f>
        <v>45271</v>
      </c>
      <c r="F791" s="44" cm="1">
        <f t="array" ref="F791">INDEX($B$466:$B$918, ROWS($B$466:$B$918) - ROW() + ROW($B$466))</f>
        <v>45288</v>
      </c>
      <c r="G791" s="45" cm="1">
        <f t="array" ref="G791">INDEX($C$466:$C$918, ROWS($C$466:$C$918) - ROW() + ROW($C$466))</f>
        <v>157.19999999999999</v>
      </c>
      <c r="I791">
        <f t="shared" si="216"/>
        <v>0.4793863854266539</v>
      </c>
      <c r="J791">
        <f t="shared" si="208"/>
        <v>1</v>
      </c>
      <c r="K791" t="str">
        <f t="shared" si="209"/>
        <v/>
      </c>
      <c r="L791" t="str">
        <f t="shared" si="217"/>
        <v/>
      </c>
      <c r="M791" t="str">
        <f t="shared" si="218"/>
        <v/>
      </c>
      <c r="N791">
        <v>0.57766367137354113</v>
      </c>
      <c r="O791" t="s">
        <v>4485</v>
      </c>
      <c r="P791" s="200" t="s">
        <v>4485</v>
      </c>
      <c r="Q791" s="35">
        <v>44946</v>
      </c>
      <c r="R791" s="35">
        <v>44951</v>
      </c>
      <c r="S791" s="37">
        <v>40251.449999999997</v>
      </c>
      <c r="U791" s="81" cm="1">
        <f t="array" ref="U791">INDEX($Q$466:$Q$918, ROWS($Q$466:$Q$918) - ROW() + ROW($Q$466))</f>
        <v>45271</v>
      </c>
      <c r="V791" s="3" cm="1">
        <f t="array" ref="V791">INDEX($R$466:$R$918, ROWS($R$466:$R$918) - ROW() + ROW($R$466))</f>
        <v>45288</v>
      </c>
      <c r="W791" s="78" cm="1">
        <f t="array" ref="W791">INDEX($S$466:$S$918, ROWS($S$466:$S$918) - ROW() + ROW($S$466))</f>
        <v>37401.15</v>
      </c>
      <c r="Y791">
        <f t="shared" si="219"/>
        <v>-0.25854643301926522</v>
      </c>
      <c r="Z791">
        <f t="shared" si="210"/>
        <v>1</v>
      </c>
      <c r="AA791" t="str">
        <f t="shared" si="211"/>
        <v/>
      </c>
      <c r="AB791" t="str">
        <f t="shared" si="220"/>
        <v/>
      </c>
      <c r="AC791" t="str">
        <f t="shared" si="221"/>
        <v/>
      </c>
      <c r="AD791">
        <v>-0.11704677853516651</v>
      </c>
      <c r="AE791" t="s">
        <v>4485</v>
      </c>
      <c r="AF791" s="200" t="s">
        <v>4485</v>
      </c>
      <c r="AG791" s="35">
        <v>44946</v>
      </c>
      <c r="AH791" s="35">
        <v>44951</v>
      </c>
      <c r="AI791" s="36">
        <v>169</v>
      </c>
      <c r="AK791" s="81" cm="1">
        <f t="array" ref="AK791">INDEX($AG$466:$AG$918, ROWS($AG$466:$AG$918) - ROW() + ROW($AG$466))</f>
        <v>45271</v>
      </c>
      <c r="AL791" s="3" cm="1">
        <f t="array" ref="AL791">INDEX($AH$466:$AH$918, ROWS($AH$466:$AH$918) - ROW() + ROW($AH$466))</f>
        <v>45288</v>
      </c>
      <c r="AM791" s="78" cm="1">
        <f t="array" ref="AM791">INDEX($AI$466:$AI$918, ROWS($AI$466:$AI$918) - ROW() + ROW($AI$466))</f>
        <v>288.35000000000002</v>
      </c>
      <c r="AO791">
        <f t="shared" si="222"/>
        <v>0.69844595774401952</v>
      </c>
      <c r="AP791">
        <f t="shared" si="212"/>
        <v>1</v>
      </c>
      <c r="AQ791" t="str">
        <f t="shared" si="213"/>
        <v/>
      </c>
      <c r="AR791" t="str">
        <f t="shared" si="223"/>
        <v/>
      </c>
      <c r="AS791" t="str">
        <f t="shared" si="224"/>
        <v/>
      </c>
      <c r="AT791">
        <v>8.435392871886604</v>
      </c>
      <c r="AU791" t="s">
        <v>4485</v>
      </c>
      <c r="AV791" s="200" t="s">
        <v>4485</v>
      </c>
      <c r="AW791" s="35">
        <v>44946</v>
      </c>
      <c r="AX791" s="35">
        <v>44951</v>
      </c>
      <c r="AY791" s="36">
        <v>102</v>
      </c>
      <c r="BA791" s="81" cm="1">
        <f t="array" ref="BA791">INDEX($AW$466:$AW$918, ROWS($AW$466:$AW$918) - ROW() + ROW($AW$466))</f>
        <v>45271</v>
      </c>
      <c r="BB791" s="3" cm="1">
        <f t="array" ref="BB791">INDEX($AX$466:$AX$918, ROWS($AX$466:$AX$918) - ROW() + ROW($AX$466))</f>
        <v>45288</v>
      </c>
      <c r="BC791" s="78" cm="1">
        <f t="array" ref="BC791">INDEX($AY$466:$AY$918, ROWS($AY$466:$AY$918) - ROW() + ROW($AY$466))</f>
        <v>162.25</v>
      </c>
      <c r="BE791">
        <f t="shared" si="225"/>
        <v>1.7560363750392045</v>
      </c>
      <c r="BF791">
        <f t="shared" si="214"/>
        <v>1</v>
      </c>
      <c r="BG791" t="str">
        <f t="shared" si="215"/>
        <v/>
      </c>
      <c r="BH791" t="str">
        <f t="shared" si="226"/>
        <v/>
      </c>
      <c r="BI791" t="str">
        <f t="shared" si="227"/>
        <v/>
      </c>
      <c r="BJ791">
        <v>1.4492029383838889</v>
      </c>
      <c r="BK791" t="s">
        <v>4485</v>
      </c>
      <c r="BL791" s="200" t="s">
        <v>4485</v>
      </c>
      <c r="BM791" s="212">
        <v>44946</v>
      </c>
      <c r="BN791" s="49">
        <v>44951</v>
      </c>
      <c r="BO791" s="50">
        <v>1293.55</v>
      </c>
      <c r="BQ791" s="81" cm="1">
        <f t="array" ref="BQ791">INDEX($AW$466:$AW$918, ROWS($AW$466:$AW$918) - ROW() + ROW($AW$466))</f>
        <v>45271</v>
      </c>
      <c r="BR791" s="3" cm="1">
        <f t="array" ref="BR791">INDEX($AX$466:$AX$918, ROWS($AX$466:$AX$918) - ROW() + ROW($AX$466))</f>
        <v>45288</v>
      </c>
      <c r="BS791" s="78" cm="1">
        <f t="array" ref="BS791">INDEX($BO$466:$BO$918, ROWS($BO$466:$BO$918) - ROW() + ROW($BO$466))</f>
        <v>1465.25</v>
      </c>
      <c r="BU791">
        <f t="shared" si="234"/>
        <v>-0.32990952996394185</v>
      </c>
      <c r="BV791">
        <f t="shared" si="228"/>
        <v>1</v>
      </c>
      <c r="BW791" t="str">
        <f t="shared" ref="BW791:BW854" si="242">IF(BV791=4, ((BS791 - BS786) / BS786)*100, "")</f>
        <v/>
      </c>
      <c r="BX791" t="str">
        <f t="shared" si="229"/>
        <v/>
      </c>
      <c r="BY791" t="str">
        <f t="shared" si="235"/>
        <v/>
      </c>
      <c r="BZ791">
        <v>-1.202833068750766</v>
      </c>
      <c r="CA791" t="s">
        <v>4485</v>
      </c>
      <c r="CB791" s="200" t="s">
        <v>4485</v>
      </c>
      <c r="CC791" s="212">
        <v>44949</v>
      </c>
      <c r="CD791" s="49">
        <v>44951</v>
      </c>
      <c r="CE791" s="50">
        <v>1769</v>
      </c>
      <c r="CG791" s="81" cm="1">
        <f t="array" ref="CG791">INDEX($AW$466:$AW$918, ROWS($AW$466:$AW$918) - ROW() + ROW($AW$466))</f>
        <v>45271</v>
      </c>
      <c r="CH791" s="3" cm="1">
        <f t="array" ref="CH791">INDEX($AX$466:$AX$918, ROWS($AX$466:$AX$918) - ROW() + ROW($AX$466))</f>
        <v>45288</v>
      </c>
      <c r="CI791" s="78" cm="1">
        <f t="array" ref="CI791">INDEX($CE$466:$CE$918, ROWS($CE$466:$CE$918) - ROW() + ROW($CE$466))</f>
        <v>2362.1999999999998</v>
      </c>
      <c r="CK791">
        <f t="shared" si="241"/>
        <v>0.79365079365078983</v>
      </c>
      <c r="CL791">
        <f t="shared" si="230"/>
        <v>1</v>
      </c>
      <c r="CM791" t="str">
        <f t="shared" ref="CM791:CM854" si="243">IF(CL791=4, ((CI791 - CI786) / CI786)*100, "")</f>
        <v/>
      </c>
      <c r="CN791" t="str">
        <f t="shared" si="231"/>
        <v/>
      </c>
      <c r="CO791" t="str">
        <f t="shared" si="236"/>
        <v/>
      </c>
      <c r="CP791">
        <v>0.63272134522992463</v>
      </c>
      <c r="CQ791" t="s">
        <v>4485</v>
      </c>
      <c r="CR791" s="200" t="s">
        <v>4485</v>
      </c>
      <c r="CS791" s="212">
        <v>44946</v>
      </c>
      <c r="CT791" s="49">
        <v>44951</v>
      </c>
      <c r="CU791" s="53">
        <v>369.55</v>
      </c>
      <c r="CW791" s="81" cm="1">
        <f t="array" ref="CW791">INDEX($AW$466:$AW$918, ROWS($AW$466:$AW$918) - ROW() + ROW($AW$466))</f>
        <v>45271</v>
      </c>
      <c r="CX791" s="3" cm="1">
        <f t="array" ref="CX791">INDEX($AX$466:$AX$918, ROWS($AX$466:$AX$918) - ROW() + ROW($AX$466))</f>
        <v>45288</v>
      </c>
      <c r="CY791" s="78" cm="1">
        <f t="array" ref="CY791">INDEX($CU$466:$CU$918, ROWS($CU$466:$CU$918) - ROW() + ROW($CU$466))</f>
        <v>669.55</v>
      </c>
      <c r="DA791">
        <f t="shared" si="237"/>
        <v>2.7153486231494868</v>
      </c>
      <c r="DB791">
        <f t="shared" si="232"/>
        <v>1</v>
      </c>
      <c r="DC791" t="str">
        <f t="shared" ref="DC791:DC854" si="244">IF(DB791=4, ((CY791 - CY786) / CY786)*100, "")</f>
        <v/>
      </c>
      <c r="DD791" t="str">
        <f t="shared" si="202"/>
        <v/>
      </c>
      <c r="DE791" t="str">
        <f t="shared" si="203"/>
        <v/>
      </c>
      <c r="DF791">
        <v>2.6465610093860668</v>
      </c>
      <c r="DG791" t="s">
        <v>4485</v>
      </c>
      <c r="DH791" s="200" t="s">
        <v>4485</v>
      </c>
      <c r="DI791" s="212">
        <v>44946</v>
      </c>
      <c r="DJ791" s="49">
        <v>44951</v>
      </c>
      <c r="DK791" s="53">
        <v>346.8</v>
      </c>
      <c r="DM791" s="81" cm="1">
        <f t="array" ref="DM791">INDEX($AW$466:$AW$918, ROWS($AW$466:$AW$918) - ROW() + ROW($AW$466))</f>
        <v>45271</v>
      </c>
      <c r="DN791" s="3" cm="1">
        <f t="array" ref="DN791">INDEX($AX$466:$AX$918, ROWS($AX$466:$AX$918) - ROW() + ROW($AX$466))</f>
        <v>45288</v>
      </c>
      <c r="DO791" s="78" cm="1">
        <f t="array" ref="DO791">INDEX($DK$466:$DK$918, ROWS($DK$466:$DK$918) - ROW() + ROW($DK$466))</f>
        <v>467.05</v>
      </c>
      <c r="DQ791">
        <f t="shared" si="238"/>
        <v>-1.0277601186692025</v>
      </c>
      <c r="DR791">
        <f t="shared" si="233"/>
        <v>1</v>
      </c>
      <c r="DS791" t="str">
        <f t="shared" ref="DS791:DS854" si="245">IF(DR791=4, ((DO791 - DO786) / DO786)*100, "")</f>
        <v/>
      </c>
      <c r="DT791" t="str">
        <f t="shared" si="239"/>
        <v/>
      </c>
      <c r="DU791" t="str">
        <f t="shared" si="240"/>
        <v/>
      </c>
      <c r="DV791">
        <v>-0.35948733979367842</v>
      </c>
      <c r="DW791" t="s">
        <v>4485</v>
      </c>
      <c r="DX791" s="200" t="s">
        <v>4485</v>
      </c>
    </row>
    <row r="792" spans="1:128" ht="15.75" thickBot="1" x14ac:dyDescent="0.3">
      <c r="A792" s="42">
        <v>44945</v>
      </c>
      <c r="B792" s="35">
        <v>44951</v>
      </c>
      <c r="C792" s="36">
        <v>159.5</v>
      </c>
      <c r="E792" s="81" cm="1">
        <f t="array" ref="E792">INDEX($A$466:$A$918, ROWS($A$466:$A$918) - ROW() + ROW($A$466))</f>
        <v>45272</v>
      </c>
      <c r="F792" s="44" cm="1">
        <f t="array" ref="F792">INDEX($B$466:$B$918, ROWS($B$466:$B$918) - ROW() + ROW($B$466))</f>
        <v>45288</v>
      </c>
      <c r="G792" s="45" cm="1">
        <f t="array" ref="G792">INDEX($C$466:$C$918, ROWS($C$466:$C$918) - ROW() + ROW($C$466))</f>
        <v>158.25</v>
      </c>
      <c r="I792">
        <f t="shared" si="216"/>
        <v>0.6679389312977172</v>
      </c>
      <c r="J792">
        <f t="shared" si="208"/>
        <v>2</v>
      </c>
      <c r="K792" t="str">
        <f t="shared" si="209"/>
        <v/>
      </c>
      <c r="L792" t="str">
        <f t="shared" si="217"/>
        <v/>
      </c>
      <c r="M792" t="str">
        <f t="shared" si="218"/>
        <v/>
      </c>
      <c r="N792">
        <v>0.28717294192726045</v>
      </c>
      <c r="O792" t="s">
        <v>4485</v>
      </c>
      <c r="P792" s="200" t="s">
        <v>4485</v>
      </c>
      <c r="Q792" s="35">
        <v>44945</v>
      </c>
      <c r="R792" s="35">
        <v>44951</v>
      </c>
      <c r="S792" s="37">
        <v>40672.050000000003</v>
      </c>
      <c r="U792" s="81" cm="1">
        <f t="array" ref="U792">INDEX($Q$466:$Q$918, ROWS($Q$466:$Q$918) - ROW() + ROW($Q$466))</f>
        <v>45272</v>
      </c>
      <c r="V792" s="3" cm="1">
        <f t="array" ref="V792">INDEX($R$466:$R$918, ROWS($R$466:$R$918) - ROW() + ROW($R$466))</f>
        <v>45288</v>
      </c>
      <c r="W792" s="78" cm="1">
        <f t="array" ref="W792">INDEX($S$466:$S$918, ROWS($S$466:$S$918) - ROW() + ROW($S$466))</f>
        <v>37672.050000000003</v>
      </c>
      <c r="Y792">
        <f t="shared" si="219"/>
        <v>0.72430927926013355</v>
      </c>
      <c r="Z792">
        <f t="shared" si="210"/>
        <v>2</v>
      </c>
      <c r="AA792" t="str">
        <f t="shared" si="211"/>
        <v/>
      </c>
      <c r="AB792" t="str">
        <f t="shared" si="220"/>
        <v/>
      </c>
      <c r="AC792" t="str">
        <f t="shared" si="221"/>
        <v/>
      </c>
      <c r="AD792">
        <v>0.3935181460803715</v>
      </c>
      <c r="AE792" t="s">
        <v>4485</v>
      </c>
      <c r="AF792" s="200" t="s">
        <v>4485</v>
      </c>
      <c r="AG792" s="35">
        <v>44945</v>
      </c>
      <c r="AH792" s="35">
        <v>44951</v>
      </c>
      <c r="AI792" s="36">
        <v>169</v>
      </c>
      <c r="AK792" s="81" cm="1">
        <f t="array" ref="AK792">INDEX($AG$466:$AG$918, ROWS($AG$466:$AG$918) - ROW() + ROW($AG$466))</f>
        <v>45272</v>
      </c>
      <c r="AL792" s="3" cm="1">
        <f t="array" ref="AL792">INDEX($AH$466:$AH$918, ROWS($AH$466:$AH$918) - ROW() + ROW($AH$466))</f>
        <v>45288</v>
      </c>
      <c r="AM792" s="78" cm="1">
        <f t="array" ref="AM792">INDEX($AI$466:$AI$918, ROWS($AI$466:$AI$918) - ROW() + ROW($AI$466))</f>
        <v>285.10000000000002</v>
      </c>
      <c r="AO792">
        <f t="shared" si="222"/>
        <v>-1.1271024796254552</v>
      </c>
      <c r="AP792">
        <f t="shared" si="212"/>
        <v>2</v>
      </c>
      <c r="AQ792" t="str">
        <f t="shared" si="213"/>
        <v/>
      </c>
      <c r="AR792" t="str">
        <f t="shared" si="223"/>
        <v/>
      </c>
      <c r="AS792" t="str">
        <f t="shared" si="224"/>
        <v/>
      </c>
      <c r="AT792">
        <v>1.3832487309644641</v>
      </c>
      <c r="AU792" t="s">
        <v>4485</v>
      </c>
      <c r="AV792" s="200" t="s">
        <v>4485</v>
      </c>
      <c r="AW792" s="35">
        <v>44945</v>
      </c>
      <c r="AX792" s="35">
        <v>44951</v>
      </c>
      <c r="AY792" s="36">
        <v>102.85</v>
      </c>
      <c r="BA792" s="81" cm="1">
        <f t="array" ref="BA792">INDEX($AW$466:$AW$918, ROWS($AW$466:$AW$918) - ROW() + ROW($AW$466))</f>
        <v>45272</v>
      </c>
      <c r="BB792" s="3" cm="1">
        <f t="array" ref="BB792">INDEX($AX$466:$AX$918, ROWS($AX$466:$AX$918) - ROW() + ROW($AX$466))</f>
        <v>45288</v>
      </c>
      <c r="BC792" s="78" cm="1">
        <f t="array" ref="BC792">INDEX($AY$466:$AY$918, ROWS($AY$466:$AY$918) - ROW() + ROW($AY$466))</f>
        <v>161.5</v>
      </c>
      <c r="BE792">
        <f t="shared" si="225"/>
        <v>-0.46224961479198773</v>
      </c>
      <c r="BF792">
        <f t="shared" si="214"/>
        <v>2</v>
      </c>
      <c r="BG792" t="str">
        <f t="shared" si="215"/>
        <v/>
      </c>
      <c r="BH792" t="str">
        <f t="shared" si="226"/>
        <v/>
      </c>
      <c r="BI792" t="str">
        <f t="shared" si="227"/>
        <v/>
      </c>
      <c r="BJ792">
        <v>-3.4481060046294178E-2</v>
      </c>
      <c r="BK792" t="s">
        <v>4485</v>
      </c>
      <c r="BL792" s="200" t="s">
        <v>4485</v>
      </c>
      <c r="BM792" s="212">
        <v>44945</v>
      </c>
      <c r="BN792" s="49">
        <v>44951</v>
      </c>
      <c r="BO792" s="50">
        <v>1323.45</v>
      </c>
      <c r="BQ792" s="81" cm="1">
        <f t="array" ref="BQ792">INDEX($AW$466:$AW$918, ROWS($AW$466:$AW$918) - ROW() + ROW($AW$466))</f>
        <v>45272</v>
      </c>
      <c r="BR792" s="3" cm="1">
        <f t="array" ref="BR792">INDEX($AX$466:$AX$918, ROWS($AX$466:$AX$918) - ROW() + ROW($AX$466))</f>
        <v>45288</v>
      </c>
      <c r="BS792" s="78" cm="1">
        <f t="array" ref="BS792">INDEX($BO$466:$BO$918, ROWS($BO$466:$BO$918) - ROW() + ROW($BO$466))</f>
        <v>1491.45</v>
      </c>
      <c r="BU792">
        <f t="shared" si="234"/>
        <v>1.7880907694932637</v>
      </c>
      <c r="BV792">
        <f t="shared" si="228"/>
        <v>2</v>
      </c>
      <c r="BW792" t="str">
        <f t="shared" si="242"/>
        <v/>
      </c>
      <c r="BX792" t="str">
        <f t="shared" si="229"/>
        <v/>
      </c>
      <c r="BY792" t="str">
        <f t="shared" si="235"/>
        <v/>
      </c>
      <c r="BZ792">
        <v>-1.3348989555651634</v>
      </c>
      <c r="CA792" t="s">
        <v>4485</v>
      </c>
      <c r="CB792" s="200" t="s">
        <v>4485</v>
      </c>
      <c r="CC792" s="212">
        <v>44946</v>
      </c>
      <c r="CD792" s="49">
        <v>44951</v>
      </c>
      <c r="CE792" s="50">
        <v>1845.25</v>
      </c>
      <c r="CG792" s="81" cm="1">
        <f t="array" ref="CG792">INDEX($AW$466:$AW$918, ROWS($AW$466:$AW$918) - ROW() + ROW($AW$466))</f>
        <v>45272</v>
      </c>
      <c r="CH792" s="3" cm="1">
        <f t="array" ref="CH792">INDEX($AX$466:$AX$918, ROWS($AX$466:$AX$918) - ROW() + ROW($AX$466))</f>
        <v>45288</v>
      </c>
      <c r="CI792" s="78" cm="1">
        <f t="array" ref="CI792">INDEX($CE$466:$CE$918, ROWS($CE$466:$CE$918) - ROW() + ROW($CE$466))</f>
        <v>2397</v>
      </c>
      <c r="CK792">
        <f t="shared" si="241"/>
        <v>1.4732029464059004</v>
      </c>
      <c r="CL792">
        <f t="shared" si="230"/>
        <v>2</v>
      </c>
      <c r="CM792" t="str">
        <f t="shared" si="243"/>
        <v/>
      </c>
      <c r="CN792" t="str">
        <f t="shared" si="231"/>
        <v/>
      </c>
      <c r="CO792" t="str">
        <f t="shared" si="236"/>
        <v/>
      </c>
      <c r="CP792">
        <v>1.5963682090411251</v>
      </c>
      <c r="CQ792" t="s">
        <v>4485</v>
      </c>
      <c r="CR792" s="200" t="s">
        <v>4485</v>
      </c>
      <c r="CS792" s="212">
        <v>44945</v>
      </c>
      <c r="CT792" s="49">
        <v>44951</v>
      </c>
      <c r="CU792" s="53">
        <v>375.4</v>
      </c>
      <c r="CW792" s="81" cm="1">
        <f t="array" ref="CW792">INDEX($AW$466:$AW$918, ROWS($AW$466:$AW$918) - ROW() + ROW($AW$466))</f>
        <v>45272</v>
      </c>
      <c r="CX792" s="3" cm="1">
        <f t="array" ref="CX792">INDEX($AX$466:$AX$918, ROWS($AX$466:$AX$918) - ROW() + ROW($AX$466))</f>
        <v>45288</v>
      </c>
      <c r="CY792" s="78" cm="1">
        <f t="array" ref="CY792">INDEX($CU$466:$CU$918, ROWS($CU$466:$CU$918) - ROW() + ROW($CU$466))</f>
        <v>665.2</v>
      </c>
      <c r="DA792">
        <f t="shared" si="237"/>
        <v>-0.64969009035918301</v>
      </c>
      <c r="DB792">
        <f t="shared" si="232"/>
        <v>2</v>
      </c>
      <c r="DC792" t="str">
        <f t="shared" si="244"/>
        <v/>
      </c>
      <c r="DD792" t="str">
        <f t="shared" si="202"/>
        <v/>
      </c>
      <c r="DE792" t="str">
        <f t="shared" si="203"/>
        <v/>
      </c>
      <c r="DF792">
        <v>-0.67456153500224847</v>
      </c>
      <c r="DG792" t="s">
        <v>4485</v>
      </c>
      <c r="DH792" s="200" t="s">
        <v>4485</v>
      </c>
      <c r="DI792" s="212">
        <v>44945</v>
      </c>
      <c r="DJ792" s="49">
        <v>44951</v>
      </c>
      <c r="DK792" s="53">
        <v>349.5</v>
      </c>
      <c r="DM792" s="81" cm="1">
        <f t="array" ref="DM792">INDEX($AW$466:$AW$918, ROWS($AW$466:$AW$918) - ROW() + ROW($AW$466))</f>
        <v>45272</v>
      </c>
      <c r="DN792" s="3" cm="1">
        <f t="array" ref="DN792">INDEX($AX$466:$AX$918, ROWS($AX$466:$AX$918) - ROW() + ROW($AX$466))</f>
        <v>45288</v>
      </c>
      <c r="DO792" s="78" cm="1">
        <f t="array" ref="DO792">INDEX($DK$466:$DK$918, ROWS($DK$466:$DK$918) - ROW() + ROW($DK$466))</f>
        <v>450.45</v>
      </c>
      <c r="DQ792">
        <f t="shared" si="238"/>
        <v>-3.554223316561401</v>
      </c>
      <c r="DR792">
        <f t="shared" si="233"/>
        <v>2</v>
      </c>
      <c r="DS792" t="str">
        <f t="shared" si="245"/>
        <v/>
      </c>
      <c r="DT792" t="str">
        <f t="shared" si="239"/>
        <v/>
      </c>
      <c r="DU792" t="str">
        <f t="shared" si="240"/>
        <v/>
      </c>
      <c r="DV792">
        <v>-1.8980392156862782</v>
      </c>
      <c r="DW792" t="s">
        <v>4485</v>
      </c>
      <c r="DX792" s="200" t="s">
        <v>4485</v>
      </c>
    </row>
    <row r="793" spans="1:128" ht="15.75" thickBot="1" x14ac:dyDescent="0.3">
      <c r="A793" s="42">
        <v>44944</v>
      </c>
      <c r="B793" s="35">
        <v>44951</v>
      </c>
      <c r="C793" s="36">
        <v>160.19999999999999</v>
      </c>
      <c r="E793" s="81" cm="1">
        <f t="array" ref="E793">INDEX($A$466:$A$918, ROWS($A$466:$A$918) - ROW() + ROW($A$466))</f>
        <v>45273</v>
      </c>
      <c r="F793" s="44" cm="1">
        <f t="array" ref="F793">INDEX($B$466:$B$918, ROWS($B$466:$B$918) - ROW() + ROW($B$466))</f>
        <v>45288</v>
      </c>
      <c r="G793" s="45" cm="1">
        <f t="array" ref="G793">INDEX($C$466:$C$918, ROWS($C$466:$C$918) - ROW() + ROW($C$466))</f>
        <v>159.6</v>
      </c>
      <c r="I793">
        <f t="shared" si="216"/>
        <v>0.85308056872037563</v>
      </c>
      <c r="J793">
        <f t="shared" si="208"/>
        <v>3</v>
      </c>
      <c r="K793" t="str">
        <f t="shared" si="209"/>
        <v/>
      </c>
      <c r="L793" t="str">
        <f t="shared" si="217"/>
        <v/>
      </c>
      <c r="M793" t="str">
        <f t="shared" si="218"/>
        <v/>
      </c>
      <c r="N793">
        <v>0.82723512567609481</v>
      </c>
      <c r="O793" t="s">
        <v>4485</v>
      </c>
      <c r="P793" s="200" t="s">
        <v>4485</v>
      </c>
      <c r="Q793" s="35">
        <v>44944</v>
      </c>
      <c r="R793" s="35">
        <v>44951</v>
      </c>
      <c r="S793" s="37">
        <v>40773.15</v>
      </c>
      <c r="U793" s="81" cm="1">
        <f t="array" ref="U793">INDEX($Q$466:$Q$918, ROWS($Q$466:$Q$918) - ROW() + ROW($Q$466))</f>
        <v>45273</v>
      </c>
      <c r="V793" s="3" cm="1">
        <f t="array" ref="V793">INDEX($R$466:$R$918, ROWS($R$466:$R$918) - ROW() + ROW($R$466))</f>
        <v>45288</v>
      </c>
      <c r="W793" s="78" cm="1">
        <f t="array" ref="W793">INDEX($S$466:$S$918, ROWS($S$466:$S$918) - ROW() + ROW($S$466))</f>
        <v>37797.1</v>
      </c>
      <c r="Y793">
        <f t="shared" si="219"/>
        <v>0.33194370893008379</v>
      </c>
      <c r="Z793">
        <f t="shared" si="210"/>
        <v>3</v>
      </c>
      <c r="AA793" t="str">
        <f t="shared" si="211"/>
        <v/>
      </c>
      <c r="AB793" t="str">
        <f t="shared" si="220"/>
        <v/>
      </c>
      <c r="AC793" t="str">
        <f t="shared" si="221"/>
        <v/>
      </c>
      <c r="AD793">
        <v>0.45194057996369269</v>
      </c>
      <c r="AE793" t="s">
        <v>4485</v>
      </c>
      <c r="AF793" s="200" t="s">
        <v>4485</v>
      </c>
      <c r="AG793" s="35">
        <v>44944</v>
      </c>
      <c r="AH793" s="35">
        <v>44951</v>
      </c>
      <c r="AI793" s="36">
        <v>169.85</v>
      </c>
      <c r="AK793" s="81" cm="1">
        <f t="array" ref="AK793">INDEX($AG$466:$AG$918, ROWS($AG$466:$AG$918) - ROW() + ROW($AG$466))</f>
        <v>45273</v>
      </c>
      <c r="AL793" s="3" cm="1">
        <f t="array" ref="AL793">INDEX($AH$466:$AH$918, ROWS($AH$466:$AH$918) - ROW() + ROW($AH$466))</f>
        <v>45288</v>
      </c>
      <c r="AM793" s="78" cm="1">
        <f t="array" ref="AM793">INDEX($AI$466:$AI$918, ROWS($AI$466:$AI$918) - ROW() + ROW($AI$466))</f>
        <v>295.2</v>
      </c>
      <c r="AO793">
        <f t="shared" si="222"/>
        <v>3.5426166257453402</v>
      </c>
      <c r="AP793">
        <f t="shared" si="212"/>
        <v>3</v>
      </c>
      <c r="AQ793" t="str">
        <f t="shared" si="213"/>
        <v/>
      </c>
      <c r="AR793" t="str">
        <f t="shared" si="223"/>
        <v/>
      </c>
      <c r="AS793" t="str">
        <f t="shared" si="224"/>
        <v/>
      </c>
      <c r="AT793">
        <v>1.0514457378895954</v>
      </c>
      <c r="AU793" t="s">
        <v>4485</v>
      </c>
      <c r="AV793" s="200" t="s">
        <v>4485</v>
      </c>
      <c r="AW793" s="35">
        <v>44944</v>
      </c>
      <c r="AX793" s="35">
        <v>44951</v>
      </c>
      <c r="AY793" s="36">
        <v>102.9</v>
      </c>
      <c r="BA793" s="81" cm="1">
        <f t="array" ref="BA793">INDEX($AW$466:$AW$918, ROWS($AW$466:$AW$918) - ROW() + ROW($AW$466))</f>
        <v>45273</v>
      </c>
      <c r="BB793" s="3" cm="1">
        <f t="array" ref="BB793">INDEX($AX$466:$AX$918, ROWS($AX$466:$AX$918) - ROW() + ROW($AX$466))</f>
        <v>45288</v>
      </c>
      <c r="BC793" s="78" cm="1">
        <f t="array" ref="BC793">INDEX($AY$466:$AY$918, ROWS($AY$466:$AY$918) - ROW() + ROW($AY$466))</f>
        <v>163.9</v>
      </c>
      <c r="BE793">
        <f t="shared" si="225"/>
        <v>1.486068111455112</v>
      </c>
      <c r="BF793">
        <f t="shared" si="214"/>
        <v>3</v>
      </c>
      <c r="BG793" t="str">
        <f t="shared" si="215"/>
        <v/>
      </c>
      <c r="BH793" t="str">
        <f t="shared" si="226"/>
        <v/>
      </c>
      <c r="BI793" t="str">
        <f t="shared" si="227"/>
        <v/>
      </c>
      <c r="BJ793">
        <v>-0.35971223021583631</v>
      </c>
      <c r="BK793" t="s">
        <v>4485</v>
      </c>
      <c r="BL793" s="200" t="s">
        <v>4485</v>
      </c>
      <c r="BM793" s="212">
        <v>44944</v>
      </c>
      <c r="BN793" s="49">
        <v>44951</v>
      </c>
      <c r="BO793" s="50">
        <v>1313</v>
      </c>
      <c r="BQ793" s="81" cm="1">
        <f t="array" ref="BQ793">INDEX($AW$466:$AW$918, ROWS($AW$466:$AW$918) - ROW() + ROW($AW$466))</f>
        <v>45273</v>
      </c>
      <c r="BR793" s="3" cm="1">
        <f t="array" ref="BR793">INDEX($AX$466:$AX$918, ROWS($AX$466:$AX$918) - ROW() + ROW($AX$466))</f>
        <v>45288</v>
      </c>
      <c r="BS793" s="78" cm="1">
        <f t="array" ref="BS793">INDEX($BO$466:$BO$918, ROWS($BO$466:$BO$918) - ROW() + ROW($BO$466))</f>
        <v>1473.3</v>
      </c>
      <c r="BU793">
        <f t="shared" si="234"/>
        <v>-1.2169365382681345</v>
      </c>
      <c r="BV793">
        <f t="shared" si="228"/>
        <v>3</v>
      </c>
      <c r="BW793" t="str">
        <f t="shared" si="242"/>
        <v/>
      </c>
      <c r="BX793" t="str">
        <f t="shared" si="229"/>
        <v/>
      </c>
      <c r="BY793" t="str">
        <f t="shared" si="235"/>
        <v/>
      </c>
      <c r="BZ793">
        <v>-0.38834951456310962</v>
      </c>
      <c r="CA793" t="s">
        <v>4485</v>
      </c>
      <c r="CB793" s="200" t="s">
        <v>4485</v>
      </c>
      <c r="CC793" s="212">
        <v>44945</v>
      </c>
      <c r="CD793" s="49">
        <v>44951</v>
      </c>
      <c r="CE793" s="50">
        <v>1878.05</v>
      </c>
      <c r="CG793" s="81" cm="1">
        <f t="array" ref="CG793">INDEX($AW$466:$AW$918, ROWS($AW$466:$AW$918) - ROW() + ROW($AW$466))</f>
        <v>45273</v>
      </c>
      <c r="CH793" s="3" cm="1">
        <f t="array" ref="CH793">INDEX($AX$466:$AX$918, ROWS($AX$466:$AX$918) - ROW() + ROW($AX$466))</f>
        <v>45288</v>
      </c>
      <c r="CI793" s="78" cm="1">
        <f t="array" ref="CI793">INDEX($CE$466:$CE$918, ROWS($CE$466:$CE$918) - ROW() + ROW($CE$466))</f>
        <v>2392.6999999999998</v>
      </c>
      <c r="CK793">
        <f t="shared" si="241"/>
        <v>-0.1793909052982971</v>
      </c>
      <c r="CL793">
        <f t="shared" si="230"/>
        <v>3</v>
      </c>
      <c r="CM793" t="str">
        <f t="shared" si="243"/>
        <v/>
      </c>
      <c r="CN793" t="str">
        <f t="shared" si="231"/>
        <v/>
      </c>
      <c r="CO793" t="str">
        <f t="shared" si="236"/>
        <v/>
      </c>
      <c r="CP793">
        <v>-0.29369807837543005</v>
      </c>
      <c r="CQ793" t="s">
        <v>4485</v>
      </c>
      <c r="CR793" s="200" t="s">
        <v>4485</v>
      </c>
      <c r="CS793" s="212">
        <v>44944</v>
      </c>
      <c r="CT793" s="49">
        <v>44951</v>
      </c>
      <c r="CU793" s="53">
        <v>377.45</v>
      </c>
      <c r="CW793" s="81" cm="1">
        <f t="array" ref="CW793">INDEX($AW$466:$AW$918, ROWS($AW$466:$AW$918) - ROW() + ROW($AW$466))</f>
        <v>45273</v>
      </c>
      <c r="CX793" s="3" cm="1">
        <f t="array" ref="CX793">INDEX($AX$466:$AX$918, ROWS($AX$466:$AX$918) - ROW() + ROW($AX$466))</f>
        <v>45288</v>
      </c>
      <c r="CY793" s="78" cm="1">
        <f t="array" ref="CY793">INDEX($CU$466:$CU$918, ROWS($CU$466:$CU$918) - ROW() + ROW($CU$466))</f>
        <v>677.05</v>
      </c>
      <c r="DA793">
        <f t="shared" si="237"/>
        <v>1.7814191220685369</v>
      </c>
      <c r="DB793">
        <f t="shared" si="232"/>
        <v>3</v>
      </c>
      <c r="DC793" t="str">
        <f t="shared" si="244"/>
        <v/>
      </c>
      <c r="DD793" t="str">
        <f t="shared" si="202"/>
        <v/>
      </c>
      <c r="DE793" t="str">
        <f t="shared" si="203"/>
        <v/>
      </c>
      <c r="DF793">
        <v>1.6827648656806484</v>
      </c>
      <c r="DG793" t="s">
        <v>4485</v>
      </c>
      <c r="DH793" s="200" t="s">
        <v>4485</v>
      </c>
      <c r="DI793" s="212">
        <v>44944</v>
      </c>
      <c r="DJ793" s="49">
        <v>44951</v>
      </c>
      <c r="DK793" s="53">
        <v>346.95</v>
      </c>
      <c r="DM793" s="81" cm="1">
        <f t="array" ref="DM793">INDEX($AW$466:$AW$918, ROWS($AW$466:$AW$918) - ROW() + ROW($AW$466))</f>
        <v>45273</v>
      </c>
      <c r="DN793" s="3" cm="1">
        <f t="array" ref="DN793">INDEX($AX$466:$AX$918, ROWS($AX$466:$AX$918) - ROW() + ROW($AX$466))</f>
        <v>45288</v>
      </c>
      <c r="DO793" s="78" cm="1">
        <f t="array" ref="DO793">INDEX($DK$466:$DK$918, ROWS($DK$466:$DK$918) - ROW() + ROW($DK$466))</f>
        <v>450.75</v>
      </c>
      <c r="DQ793">
        <f t="shared" si="238"/>
        <v>6.6600066600069133E-2</v>
      </c>
      <c r="DR793">
        <f t="shared" si="233"/>
        <v>3</v>
      </c>
      <c r="DS793" t="str">
        <f t="shared" si="245"/>
        <v/>
      </c>
      <c r="DT793" t="str">
        <f t="shared" si="239"/>
        <v/>
      </c>
      <c r="DU793" t="str">
        <f t="shared" si="240"/>
        <v/>
      </c>
      <c r="DV793">
        <v>-0.81547809401983107</v>
      </c>
      <c r="DW793" t="s">
        <v>4485</v>
      </c>
      <c r="DX793" s="200" t="s">
        <v>4485</v>
      </c>
    </row>
    <row r="794" spans="1:128" ht="15.75" thickBot="1" x14ac:dyDescent="0.3">
      <c r="A794" s="42">
        <v>44943</v>
      </c>
      <c r="B794" s="35">
        <v>44951</v>
      </c>
      <c r="C794" s="36">
        <v>161</v>
      </c>
      <c r="E794" s="81" cm="1">
        <f t="array" ref="E794">INDEX($A$466:$A$918, ROWS($A$466:$A$918) - ROW() + ROW($A$466))</f>
        <v>45274</v>
      </c>
      <c r="F794" s="44" cm="1">
        <f t="array" ref="F794">INDEX($B$466:$B$918, ROWS($B$466:$B$918) - ROW() + ROW($B$466))</f>
        <v>45288</v>
      </c>
      <c r="G794" s="45" cm="1">
        <f t="array" ref="G794">INDEX($C$466:$C$918, ROWS($C$466:$C$918) - ROW() + ROW($C$466))</f>
        <v>160.75</v>
      </c>
      <c r="I794">
        <f t="shared" si="216"/>
        <v>0.72055137844611894</v>
      </c>
      <c r="J794">
        <f t="shared" si="208"/>
        <v>4</v>
      </c>
      <c r="K794">
        <f t="shared" si="209"/>
        <v>3.2434168272318638</v>
      </c>
      <c r="L794" t="str">
        <f t="shared" si="217"/>
        <v/>
      </c>
      <c r="M794" t="str">
        <f t="shared" si="218"/>
        <v/>
      </c>
      <c r="N794">
        <v>1.009782265698973</v>
      </c>
      <c r="O794">
        <v>3.5922330097087452</v>
      </c>
      <c r="P794" s="200" t="s">
        <v>4485</v>
      </c>
      <c r="Q794" s="35">
        <v>44943</v>
      </c>
      <c r="R794" s="35">
        <v>44951</v>
      </c>
      <c r="S794" s="37">
        <v>40402.5</v>
      </c>
      <c r="U794" s="81" cm="1">
        <f t="array" ref="U794">INDEX($Q$466:$Q$918, ROWS($Q$466:$Q$918) - ROW() + ROW($Q$466))</f>
        <v>45274</v>
      </c>
      <c r="V794" s="3" cm="1">
        <f t="array" ref="V794">INDEX($R$466:$R$918, ROWS($R$466:$R$918) - ROW() + ROW($R$466))</f>
        <v>45288</v>
      </c>
      <c r="W794" s="78" cm="1">
        <f t="array" ref="W794">INDEX($S$466:$S$918, ROWS($S$466:$S$918) - ROW() + ROW($S$466))</f>
        <v>37956.35</v>
      </c>
      <c r="Y794">
        <f t="shared" si="219"/>
        <v>0.42132862044971703</v>
      </c>
      <c r="Z794">
        <f t="shared" si="210"/>
        <v>4</v>
      </c>
      <c r="AA794">
        <f t="shared" si="211"/>
        <v>0.65327499337045492</v>
      </c>
      <c r="AB794" t="str">
        <f t="shared" si="220"/>
        <v/>
      </c>
      <c r="AC794" t="str">
        <f t="shared" si="221"/>
        <v/>
      </c>
      <c r="AD794">
        <v>0.18692955574317238</v>
      </c>
      <c r="AE794">
        <v>0.64549475911145682</v>
      </c>
      <c r="AF794" s="200" t="s">
        <v>4485</v>
      </c>
      <c r="AG794" s="35">
        <v>44943</v>
      </c>
      <c r="AH794" s="35">
        <v>44951</v>
      </c>
      <c r="AI794" s="36">
        <v>168.2</v>
      </c>
      <c r="AK794" s="81" cm="1">
        <f t="array" ref="AK794">INDEX($AG$466:$AG$918, ROWS($AG$466:$AG$918) - ROW() + ROW($AG$466))</f>
        <v>45274</v>
      </c>
      <c r="AL794" s="3" cm="1">
        <f t="array" ref="AL794">INDEX($AH$466:$AH$918, ROWS($AH$466:$AH$918) - ROW() + ROW($AH$466))</f>
        <v>45288</v>
      </c>
      <c r="AM794" s="78" cm="1">
        <f t="array" ref="AM794">INDEX($AI$466:$AI$918, ROWS($AI$466:$AI$918) - ROW() + ROW($AI$466))</f>
        <v>296.5</v>
      </c>
      <c r="AO794">
        <f t="shared" si="222"/>
        <v>0.44037940379404183</v>
      </c>
      <c r="AP794">
        <f t="shared" si="212"/>
        <v>4</v>
      </c>
      <c r="AQ794">
        <f t="shared" si="213"/>
        <v>3.7075900664568109</v>
      </c>
      <c r="AR794" t="str">
        <f t="shared" si="223"/>
        <v/>
      </c>
      <c r="AS794" t="str">
        <f t="shared" si="224"/>
        <v/>
      </c>
      <c r="AT794">
        <v>1.6722408026755853</v>
      </c>
      <c r="AU794">
        <v>15.232345921662221</v>
      </c>
      <c r="AV794" s="200" t="s">
        <v>4485</v>
      </c>
      <c r="AW794" s="35">
        <v>44943</v>
      </c>
      <c r="AX794" s="35">
        <v>44951</v>
      </c>
      <c r="AY794" s="36">
        <v>103.1</v>
      </c>
      <c r="BA794" s="81" cm="1">
        <f t="array" ref="BA794">INDEX($AW$466:$AW$918, ROWS($AW$466:$AW$918) - ROW() + ROW($AW$466))</f>
        <v>45274</v>
      </c>
      <c r="BB794" s="3" cm="1">
        <f t="array" ref="BB794">INDEX($AX$466:$AX$918, ROWS($AX$466:$AX$918) - ROW() + ROW($AX$466))</f>
        <v>45288</v>
      </c>
      <c r="BC794" s="78" cm="1">
        <f t="array" ref="BC794">INDEX($AY$466:$AY$918, ROWS($AY$466:$AY$918) - ROW() + ROW($AY$466))</f>
        <v>164.8</v>
      </c>
      <c r="BE794">
        <f t="shared" si="225"/>
        <v>0.5491153142159888</v>
      </c>
      <c r="BF794">
        <f t="shared" si="214"/>
        <v>4</v>
      </c>
      <c r="BG794">
        <f t="shared" si="215"/>
        <v>2.3602484472049761</v>
      </c>
      <c r="BH794" t="str">
        <f t="shared" si="226"/>
        <v/>
      </c>
      <c r="BI794" t="str">
        <f t="shared" si="227"/>
        <v/>
      </c>
      <c r="BJ794">
        <v>-1.0385243064141241</v>
      </c>
      <c r="BK794">
        <v>-1.0580964153275694</v>
      </c>
      <c r="BL794" s="200" t="s">
        <v>4485</v>
      </c>
      <c r="BM794" s="212">
        <v>44943</v>
      </c>
      <c r="BN794" s="49">
        <v>44951</v>
      </c>
      <c r="BO794" s="50">
        <v>1302.8</v>
      </c>
      <c r="BQ794" s="81" cm="1">
        <f t="array" ref="BQ794">INDEX($AW$466:$AW$918, ROWS($AW$466:$AW$918) - ROW() + ROW($AW$466))</f>
        <v>45274</v>
      </c>
      <c r="BR794" s="3" cm="1">
        <f t="array" ref="BR794">INDEX($AX$466:$AX$918, ROWS($AX$466:$AX$918) - ROW() + ROW($AX$466))</f>
        <v>45288</v>
      </c>
      <c r="BS794" s="78" cm="1">
        <f t="array" ref="BS794">INDEX($BO$466:$BO$918, ROWS($BO$466:$BO$918) - ROW() + ROW($BO$466))</f>
        <v>1478.5</v>
      </c>
      <c r="BU794">
        <f t="shared" si="234"/>
        <v>0.35294916174574392</v>
      </c>
      <c r="BV794">
        <f t="shared" si="228"/>
        <v>4</v>
      </c>
      <c r="BW794">
        <f t="shared" si="242"/>
        <v>1.073284112660654</v>
      </c>
      <c r="BX794" t="str">
        <f t="shared" si="229"/>
        <v/>
      </c>
      <c r="BY794" t="str">
        <f t="shared" si="235"/>
        <v/>
      </c>
      <c r="BZ794">
        <v>1.6663522605797647</v>
      </c>
      <c r="CA794">
        <v>-3.3592349073520649</v>
      </c>
      <c r="CB794" s="200" t="s">
        <v>4485</v>
      </c>
      <c r="CC794" s="212">
        <v>44944</v>
      </c>
      <c r="CD794" s="49">
        <v>44951</v>
      </c>
      <c r="CE794" s="50">
        <v>1890</v>
      </c>
      <c r="CG794" s="81" cm="1">
        <f t="array" ref="CG794">INDEX($AW$466:$AW$918, ROWS($AW$466:$AW$918) - ROW() + ROW($AW$466))</f>
        <v>45274</v>
      </c>
      <c r="CH794" s="3" cm="1">
        <f t="array" ref="CH794">INDEX($AX$466:$AX$918, ROWS($AX$466:$AX$918) - ROW() + ROW($AX$466))</f>
        <v>45288</v>
      </c>
      <c r="CI794" s="78" cm="1">
        <f t="array" ref="CI794">INDEX($CE$466:$CE$918, ROWS($CE$466:$CE$918) - ROW() + ROW($CE$466))</f>
        <v>2422.6999999999998</v>
      </c>
      <c r="CK794">
        <f t="shared" si="241"/>
        <v>1.2538136832866638</v>
      </c>
      <c r="CL794">
        <f t="shared" si="230"/>
        <v>4</v>
      </c>
      <c r="CM794">
        <f t="shared" si="243"/>
        <v>1.9697798728902614</v>
      </c>
      <c r="CN794" t="str">
        <f t="shared" si="231"/>
        <v/>
      </c>
      <c r="CO794" t="str">
        <f t="shared" si="236"/>
        <v/>
      </c>
      <c r="CP794">
        <v>1.2729338495202829</v>
      </c>
      <c r="CQ794">
        <v>2.0350624297797468</v>
      </c>
      <c r="CR794" s="200" t="s">
        <v>4485</v>
      </c>
      <c r="CS794" s="212">
        <v>44943</v>
      </c>
      <c r="CT794" s="49">
        <v>44951</v>
      </c>
      <c r="CU794" s="53">
        <v>375.7</v>
      </c>
      <c r="CW794" s="81" cm="1">
        <f t="array" ref="CW794">INDEX($AW$466:$AW$918, ROWS($AW$466:$AW$918) - ROW() + ROW($AW$466))</f>
        <v>45274</v>
      </c>
      <c r="CX794" s="3" cm="1">
        <f t="array" ref="CX794">INDEX($AX$466:$AX$918, ROWS($AX$466:$AX$918) - ROW() + ROW($AX$466))</f>
        <v>45288</v>
      </c>
      <c r="CY794" s="78" cm="1">
        <f t="array" ref="CY794">INDEX($CU$466:$CU$918, ROWS($CU$466:$CU$918) - ROW() + ROW($CU$466))</f>
        <v>702.05</v>
      </c>
      <c r="DA794">
        <f t="shared" si="237"/>
        <v>3.6924894764049929</v>
      </c>
      <c r="DB794">
        <f t="shared" si="232"/>
        <v>4</v>
      </c>
      <c r="DC794">
        <f t="shared" si="244"/>
        <v>7.5526618153963927</v>
      </c>
      <c r="DD794" t="str">
        <f t="shared" si="202"/>
        <v/>
      </c>
      <c r="DE794" t="str">
        <f t="shared" si="203"/>
        <v/>
      </c>
      <c r="DF794">
        <v>3.8218923933209652</v>
      </c>
      <c r="DG794">
        <v>7.8476719087264835</v>
      </c>
      <c r="DH794" s="200" t="s">
        <v>4485</v>
      </c>
      <c r="DI794" s="212">
        <v>44943</v>
      </c>
      <c r="DJ794" s="49">
        <v>44951</v>
      </c>
      <c r="DK794" s="53">
        <v>348.75</v>
      </c>
      <c r="DM794" s="81" cm="1">
        <f t="array" ref="DM794">INDEX($AW$466:$AW$918, ROWS($AW$466:$AW$918) - ROW() + ROW($AW$466))</f>
        <v>45274</v>
      </c>
      <c r="DN794" s="3" cm="1">
        <f t="array" ref="DN794">INDEX($AX$466:$AX$918, ROWS($AX$466:$AX$918) - ROW() + ROW($AX$466))</f>
        <v>45288</v>
      </c>
      <c r="DO794" s="78" cm="1">
        <f t="array" ref="DO794">INDEX($DK$466:$DK$918, ROWS($DK$466:$DK$918) - ROW() + ROW($DK$466))</f>
        <v>448.75</v>
      </c>
      <c r="DQ794">
        <f t="shared" si="238"/>
        <v>-0.44370493621741547</v>
      </c>
      <c r="DR794">
        <f t="shared" si="233"/>
        <v>4</v>
      </c>
      <c r="DS794">
        <f t="shared" si="245"/>
        <v>-5.833595635295354</v>
      </c>
      <c r="DT794" t="str">
        <f t="shared" si="239"/>
        <v/>
      </c>
      <c r="DU794" t="str">
        <f t="shared" si="240"/>
        <v/>
      </c>
      <c r="DV794">
        <v>4.5945510236982106</v>
      </c>
      <c r="DW794">
        <v>2.4798610014215656</v>
      </c>
      <c r="DX794" s="200" t="s">
        <v>4485</v>
      </c>
    </row>
    <row r="795" spans="1:128" ht="15.75" thickBot="1" x14ac:dyDescent="0.3">
      <c r="A795" s="42">
        <v>44942</v>
      </c>
      <c r="B795" s="35">
        <v>44951</v>
      </c>
      <c r="C795" s="36">
        <v>165.8</v>
      </c>
      <c r="E795" s="81" cm="1">
        <f t="array" ref="E795">INDEX($A$466:$A$918, ROWS($A$466:$A$918) - ROW() + ROW($A$466))</f>
        <v>45275</v>
      </c>
      <c r="F795" s="44" cm="1">
        <f t="array" ref="F795">INDEX($B$466:$B$918, ROWS($B$466:$B$918) - ROW() + ROW($B$466))</f>
        <v>45288</v>
      </c>
      <c r="G795" s="45" cm="1">
        <f t="array" ref="G795">INDEX($C$466:$C$918, ROWS($C$466:$C$918) - ROW() + ROW($C$466))</f>
        <v>161.44999999999999</v>
      </c>
      <c r="I795">
        <f t="shared" si="216"/>
        <v>0.4354587869362293</v>
      </c>
      <c r="J795">
        <f t="shared" si="208"/>
        <v>5</v>
      </c>
      <c r="K795" t="str">
        <f t="shared" si="209"/>
        <v/>
      </c>
      <c r="L795" t="str">
        <f t="shared" si="217"/>
        <v/>
      </c>
      <c r="M795" t="str">
        <f t="shared" si="218"/>
        <v/>
      </c>
      <c r="N795">
        <v>0.28116213683223285</v>
      </c>
      <c r="O795" t="s">
        <v>4485</v>
      </c>
      <c r="P795" s="200" t="s">
        <v>4485</v>
      </c>
      <c r="Q795" s="35">
        <v>44942</v>
      </c>
      <c r="R795" s="35">
        <v>44951</v>
      </c>
      <c r="S795" s="37">
        <v>40171.35</v>
      </c>
      <c r="U795" s="81" cm="1">
        <f t="array" ref="U795">INDEX($Q$466:$Q$918, ROWS($Q$466:$Q$918) - ROW() + ROW($Q$466))</f>
        <v>45275</v>
      </c>
      <c r="V795" s="3" cm="1">
        <f t="array" ref="V795">INDEX($R$466:$R$918, ROWS($R$466:$R$918) - ROW() + ROW($R$466))</f>
        <v>45288</v>
      </c>
      <c r="W795" s="78" cm="1">
        <f t="array" ref="W795">INDEX($S$466:$S$918, ROWS($S$466:$S$918) - ROW() + ROW($S$466))</f>
        <v>37982.800000000003</v>
      </c>
      <c r="Y795">
        <f t="shared" si="219"/>
        <v>6.9685309572718054E-2</v>
      </c>
      <c r="Z795">
        <f t="shared" si="210"/>
        <v>5</v>
      </c>
      <c r="AA795" t="str">
        <f t="shared" si="211"/>
        <v/>
      </c>
      <c r="AB795" t="str">
        <f t="shared" si="220"/>
        <v/>
      </c>
      <c r="AC795" t="str">
        <f t="shared" si="221"/>
        <v/>
      </c>
      <c r="AD795">
        <v>0.46247085504690394</v>
      </c>
      <c r="AE795" t="s">
        <v>4485</v>
      </c>
      <c r="AF795" s="200" t="s">
        <v>4485</v>
      </c>
      <c r="AG795" s="35">
        <v>44942</v>
      </c>
      <c r="AH795" s="35">
        <v>44951</v>
      </c>
      <c r="AI795" s="36">
        <v>166.5</v>
      </c>
      <c r="AK795" s="81" cm="1">
        <f t="array" ref="AK795">INDEX($AG$466:$AG$918, ROWS($AG$466:$AG$918) - ROW() + ROW($AG$466))</f>
        <v>45275</v>
      </c>
      <c r="AL795" s="3" cm="1">
        <f t="array" ref="AL795">INDEX($AH$466:$AH$918, ROWS($AH$466:$AH$918) - ROW() + ROW($AH$466))</f>
        <v>45288</v>
      </c>
      <c r="AM795" s="78" cm="1">
        <f t="array" ref="AM795">INDEX($AI$466:$AI$918, ROWS($AI$466:$AI$918) - ROW() + ROW($AI$466))</f>
        <v>305.95</v>
      </c>
      <c r="AO795">
        <f t="shared" si="222"/>
        <v>3.1871838111298443</v>
      </c>
      <c r="AP795">
        <f t="shared" si="212"/>
        <v>5</v>
      </c>
      <c r="AQ795" t="str">
        <f t="shared" si="213"/>
        <v/>
      </c>
      <c r="AR795" t="str">
        <f t="shared" si="223"/>
        <v/>
      </c>
      <c r="AS795" t="str">
        <f t="shared" si="224"/>
        <v/>
      </c>
      <c r="AT795">
        <v>-0.62134502923975499</v>
      </c>
      <c r="AU795" t="s">
        <v>4485</v>
      </c>
      <c r="AV795" s="200" t="s">
        <v>4485</v>
      </c>
      <c r="AW795" s="35">
        <v>44942</v>
      </c>
      <c r="AX795" s="35">
        <v>44951</v>
      </c>
      <c r="AY795" s="36">
        <v>102.35</v>
      </c>
      <c r="BA795" s="81" cm="1">
        <f t="array" ref="BA795">INDEX($AW$466:$AW$918, ROWS($AW$466:$AW$918) - ROW() + ROW($AW$466))</f>
        <v>45275</v>
      </c>
      <c r="BB795" s="3" cm="1">
        <f t="array" ref="BB795">INDEX($AX$466:$AX$918, ROWS($AX$466:$AX$918) - ROW() + ROW($AX$466))</f>
        <v>45288</v>
      </c>
      <c r="BC795" s="78" cm="1">
        <f t="array" ref="BC795">INDEX($AY$466:$AY$918, ROWS($AY$466:$AY$918) - ROW() + ROW($AY$466))</f>
        <v>170.05</v>
      </c>
      <c r="BE795">
        <f t="shared" si="225"/>
        <v>3.1856796116504853</v>
      </c>
      <c r="BF795">
        <f t="shared" si="214"/>
        <v>5</v>
      </c>
      <c r="BG795" t="str">
        <f t="shared" si="215"/>
        <v/>
      </c>
      <c r="BH795" t="str">
        <f t="shared" si="226"/>
        <v/>
      </c>
      <c r="BI795" t="str">
        <f t="shared" si="227"/>
        <v/>
      </c>
      <c r="BJ795">
        <v>5.4969766628361227E-2</v>
      </c>
      <c r="BK795" t="s">
        <v>4485</v>
      </c>
      <c r="BL795" s="200" t="s">
        <v>4485</v>
      </c>
      <c r="BM795" s="212">
        <v>44942</v>
      </c>
      <c r="BN795" s="49">
        <v>44951</v>
      </c>
      <c r="BO795" s="50">
        <v>1302.5</v>
      </c>
      <c r="BQ795" s="81" cm="1">
        <f t="array" ref="BQ795">INDEX($AW$466:$AW$918, ROWS($AW$466:$AW$918) - ROW() + ROW($AW$466))</f>
        <v>45275</v>
      </c>
      <c r="BR795" s="3" cm="1">
        <f t="array" ref="BR795">INDEX($AX$466:$AX$918, ROWS($AX$466:$AX$918) - ROW() + ROW($AX$466))</f>
        <v>45288</v>
      </c>
      <c r="BS795" s="78" cm="1">
        <f t="array" ref="BS795">INDEX($BO$466:$BO$918, ROWS($BO$466:$BO$918) - ROW() + ROW($BO$466))</f>
        <v>1461.15</v>
      </c>
      <c r="BU795">
        <f t="shared" si="234"/>
        <v>-1.1734866418667507</v>
      </c>
      <c r="BV795">
        <f t="shared" si="228"/>
        <v>5</v>
      </c>
      <c r="BW795" t="str">
        <f t="shared" si="242"/>
        <v/>
      </c>
      <c r="BX795" t="str">
        <f t="shared" si="229"/>
        <v/>
      </c>
      <c r="BY795" t="str">
        <f t="shared" si="235"/>
        <v/>
      </c>
      <c r="BZ795">
        <v>-2.3565066798614493</v>
      </c>
      <c r="CA795" t="s">
        <v>4485</v>
      </c>
      <c r="CB795" s="200" t="s">
        <v>4485</v>
      </c>
      <c r="CC795" s="212">
        <v>44943</v>
      </c>
      <c r="CD795" s="49">
        <v>44951</v>
      </c>
      <c r="CE795" s="50">
        <v>1908.6</v>
      </c>
      <c r="CG795" s="81" cm="1">
        <f t="array" ref="CG795">INDEX($AW$466:$AW$918, ROWS($AW$466:$AW$918) - ROW() + ROW($AW$466))</f>
        <v>45275</v>
      </c>
      <c r="CH795" s="3" cm="1">
        <f t="array" ref="CH795">INDEX($AX$466:$AX$918, ROWS($AX$466:$AX$918) - ROW() + ROW($AX$466))</f>
        <v>45288</v>
      </c>
      <c r="CI795" s="78" cm="1">
        <f t="array" ref="CI795">INDEX($CE$466:$CE$918, ROWS($CE$466:$CE$918) - ROW() + ROW($CE$466))</f>
        <v>2374.5500000000002</v>
      </c>
      <c r="CK795">
        <f t="shared" si="241"/>
        <v>-1.9874520163453848</v>
      </c>
      <c r="CL795">
        <f t="shared" si="230"/>
        <v>5</v>
      </c>
      <c r="CM795" t="str">
        <f t="shared" si="243"/>
        <v/>
      </c>
      <c r="CN795" t="str">
        <f t="shared" si="231"/>
        <v/>
      </c>
      <c r="CO795" t="str">
        <f t="shared" si="236"/>
        <v/>
      </c>
      <c r="CP795">
        <v>-1.8552760060665276</v>
      </c>
      <c r="CQ795" t="s">
        <v>4485</v>
      </c>
      <c r="CR795" s="200" t="s">
        <v>4485</v>
      </c>
      <c r="CS795" s="212">
        <v>44942</v>
      </c>
      <c r="CT795" s="49">
        <v>44951</v>
      </c>
      <c r="CU795" s="53">
        <v>374.75</v>
      </c>
      <c r="CW795" s="81" cm="1">
        <f t="array" ref="CW795">INDEX($AW$466:$AW$918, ROWS($AW$466:$AW$918) - ROW() + ROW($AW$466))</f>
        <v>45275</v>
      </c>
      <c r="CX795" s="3" cm="1">
        <f t="array" ref="CX795">INDEX($AX$466:$AX$918, ROWS($AX$466:$AX$918) - ROW() + ROW($AX$466))</f>
        <v>45288</v>
      </c>
      <c r="CY795" s="78" cm="1">
        <f t="array" ref="CY795">INDEX($CU$466:$CU$918, ROWS($CU$466:$CU$918) - ROW() + ROW($CU$466))</f>
        <v>707.65</v>
      </c>
      <c r="DA795">
        <f t="shared" si="237"/>
        <v>0.79766398404672367</v>
      </c>
      <c r="DB795">
        <f t="shared" si="232"/>
        <v>5</v>
      </c>
      <c r="DC795" t="str">
        <f t="shared" si="244"/>
        <v/>
      </c>
      <c r="DD795" t="str">
        <f t="shared" si="202"/>
        <v/>
      </c>
      <c r="DE795" t="str">
        <f t="shared" si="203"/>
        <v/>
      </c>
      <c r="DF795">
        <v>0.82916368834881404</v>
      </c>
      <c r="DG795" t="s">
        <v>4485</v>
      </c>
      <c r="DH795" s="200" t="s">
        <v>4485</v>
      </c>
      <c r="DI795" s="212">
        <v>44942</v>
      </c>
      <c r="DJ795" s="49">
        <v>44951</v>
      </c>
      <c r="DK795" s="53">
        <v>349.25</v>
      </c>
      <c r="DM795" s="81" cm="1">
        <f t="array" ref="DM795">INDEX($AW$466:$AW$918, ROWS($AW$466:$AW$918) - ROW() + ROW($AW$466))</f>
        <v>45275</v>
      </c>
      <c r="DN795" s="3" cm="1">
        <f t="array" ref="DN795">INDEX($AX$466:$AX$918, ROWS($AX$466:$AX$918) - ROW() + ROW($AX$466))</f>
        <v>45288</v>
      </c>
      <c r="DO795" s="78" cm="1">
        <f t="array" ref="DO795">INDEX($DK$466:$DK$918, ROWS($DK$466:$DK$918) - ROW() + ROW($DK$466))</f>
        <v>451.45</v>
      </c>
      <c r="DQ795">
        <f t="shared" si="238"/>
        <v>0.60167130919219802</v>
      </c>
      <c r="DR795">
        <f t="shared" si="233"/>
        <v>5</v>
      </c>
      <c r="DS795" t="str">
        <f t="shared" si="245"/>
        <v/>
      </c>
      <c r="DT795" t="str">
        <f t="shared" si="239"/>
        <v/>
      </c>
      <c r="DU795" t="str">
        <f t="shared" si="240"/>
        <v/>
      </c>
      <c r="DV795">
        <v>-0.32367447595559634</v>
      </c>
      <c r="DW795" t="s">
        <v>4485</v>
      </c>
      <c r="DX795" s="200" t="s">
        <v>4485</v>
      </c>
    </row>
    <row r="796" spans="1:128" ht="15.75" thickBot="1" x14ac:dyDescent="0.3">
      <c r="A796" s="42">
        <v>44939</v>
      </c>
      <c r="B796" s="35">
        <v>44951</v>
      </c>
      <c r="C796" s="36">
        <v>165.85</v>
      </c>
      <c r="E796" s="81" cm="1">
        <f t="array" ref="E796">INDEX($A$466:$A$918, ROWS($A$466:$A$918) - ROW() + ROW($A$466))</f>
        <v>45278</v>
      </c>
      <c r="F796" s="44" cm="1">
        <f t="array" ref="F796">INDEX($B$466:$B$918, ROWS($B$466:$B$918) - ROW() + ROW($B$466))</f>
        <v>45288</v>
      </c>
      <c r="G796" s="45" cm="1">
        <f t="array" ref="G796">INDEX($C$466:$C$918, ROWS($C$466:$C$918) - ROW() + ROW($C$466))</f>
        <v>165.5</v>
      </c>
      <c r="I796">
        <f t="shared" si="216"/>
        <v>2.5085165685970958</v>
      </c>
      <c r="J796">
        <f t="shared" si="208"/>
        <v>1</v>
      </c>
      <c r="K796" t="str">
        <f t="shared" si="209"/>
        <v/>
      </c>
      <c r="L796" t="str">
        <f t="shared" si="217"/>
        <v/>
      </c>
      <c r="M796" t="str">
        <f t="shared" si="218"/>
        <v/>
      </c>
      <c r="N796">
        <v>2.9595015576323989</v>
      </c>
      <c r="O796" t="s">
        <v>4485</v>
      </c>
      <c r="P796" s="200" t="s">
        <v>4485</v>
      </c>
      <c r="Q796" s="35">
        <v>44939</v>
      </c>
      <c r="R796" s="35">
        <v>44951</v>
      </c>
      <c r="S796" s="37">
        <v>40440.050000000003</v>
      </c>
      <c r="U796" s="81" cm="1">
        <f t="array" ref="U796">INDEX($Q$466:$Q$918, ROWS($Q$466:$Q$918) - ROW() + ROW($Q$466))</f>
        <v>45278</v>
      </c>
      <c r="V796" s="3" cm="1">
        <f t="array" ref="V796">INDEX($R$466:$R$918, ROWS($R$466:$R$918) - ROW() + ROW($R$466))</f>
        <v>45288</v>
      </c>
      <c r="W796" s="78" cm="1">
        <f t="array" ref="W796">INDEX($S$466:$S$918, ROWS($S$466:$S$918) - ROW() + ROW($S$466))</f>
        <v>38013.550000000003</v>
      </c>
      <c r="Y796">
        <f t="shared" si="219"/>
        <v>8.0957696641637794E-2</v>
      </c>
      <c r="Z796">
        <f t="shared" si="210"/>
        <v>1</v>
      </c>
      <c r="AA796" t="str">
        <f t="shared" si="211"/>
        <v/>
      </c>
      <c r="AB796" t="str">
        <f t="shared" si="220"/>
        <v/>
      </c>
      <c r="AC796" t="str">
        <f t="shared" si="221"/>
        <v/>
      </c>
      <c r="AD796">
        <v>0.2900748435365767</v>
      </c>
      <c r="AE796" t="s">
        <v>4485</v>
      </c>
      <c r="AF796" s="200" t="s">
        <v>4485</v>
      </c>
      <c r="AG796" s="35">
        <v>44939</v>
      </c>
      <c r="AH796" s="35">
        <v>44951</v>
      </c>
      <c r="AI796" s="36">
        <v>168.35</v>
      </c>
      <c r="AK796" s="81" cm="1">
        <f t="array" ref="AK796">INDEX($AG$466:$AG$918, ROWS($AG$466:$AG$918) - ROW() + ROW($AG$466))</f>
        <v>45278</v>
      </c>
      <c r="AL796" s="3" cm="1">
        <f t="array" ref="AL796">INDEX($AH$466:$AH$918, ROWS($AH$466:$AH$918) - ROW() + ROW($AH$466))</f>
        <v>45288</v>
      </c>
      <c r="AM796" s="78" cm="1">
        <f t="array" ref="AM796">INDEX($AI$466:$AI$918, ROWS($AI$466:$AI$918) - ROW() + ROW($AI$466))</f>
        <v>303.60000000000002</v>
      </c>
      <c r="AO796">
        <f t="shared" si="222"/>
        <v>-0.76809936264094325</v>
      </c>
      <c r="AP796">
        <f t="shared" si="212"/>
        <v>1</v>
      </c>
      <c r="AQ796" t="str">
        <f t="shared" si="213"/>
        <v/>
      </c>
      <c r="AR796" t="str">
        <f t="shared" si="223"/>
        <v/>
      </c>
      <c r="AS796" t="str">
        <f t="shared" si="224"/>
        <v/>
      </c>
      <c r="AT796">
        <v>-0.96849331862205357</v>
      </c>
      <c r="AU796" t="s">
        <v>4485</v>
      </c>
      <c r="AV796" s="200" t="s">
        <v>4485</v>
      </c>
      <c r="AW796" s="35">
        <v>44939</v>
      </c>
      <c r="AX796" s="35">
        <v>44951</v>
      </c>
      <c r="AY796" s="36">
        <v>100.2</v>
      </c>
      <c r="BA796" s="81" cm="1">
        <f t="array" ref="BA796">INDEX($AW$466:$AW$918, ROWS($AW$466:$AW$918) - ROW() + ROW($AW$466))</f>
        <v>45278</v>
      </c>
      <c r="BB796" s="3" cm="1">
        <f t="array" ref="BB796">INDEX($AX$466:$AX$918, ROWS($AX$466:$AX$918) - ROW() + ROW($AX$466))</f>
        <v>45288</v>
      </c>
      <c r="BC796" s="78" cm="1">
        <f t="array" ref="BC796">INDEX($AY$466:$AY$918, ROWS($AY$466:$AY$918) - ROW() + ROW($AY$466))</f>
        <v>173.6</v>
      </c>
      <c r="BE796">
        <f t="shared" si="225"/>
        <v>2.0876212878565026</v>
      </c>
      <c r="BF796">
        <f t="shared" si="214"/>
        <v>1</v>
      </c>
      <c r="BG796" t="str">
        <f t="shared" si="215"/>
        <v/>
      </c>
      <c r="BH796" t="str">
        <f t="shared" si="226"/>
        <v/>
      </c>
      <c r="BI796" t="str">
        <f t="shared" si="227"/>
        <v/>
      </c>
      <c r="BJ796">
        <v>-5.4939566476882251E-2</v>
      </c>
      <c r="BK796" t="s">
        <v>4485</v>
      </c>
      <c r="BL796" s="200" t="s">
        <v>4485</v>
      </c>
      <c r="BM796" s="212">
        <v>44939</v>
      </c>
      <c r="BN796" s="49">
        <v>44951</v>
      </c>
      <c r="BO796" s="50">
        <v>1315.5</v>
      </c>
      <c r="BQ796" s="81" cm="1">
        <f t="array" ref="BQ796">INDEX($AW$466:$AW$918, ROWS($AW$466:$AW$918) - ROW() + ROW($AW$466))</f>
        <v>45278</v>
      </c>
      <c r="BR796" s="3" cm="1">
        <f t="array" ref="BR796">INDEX($AX$466:$AX$918, ROWS($AX$466:$AX$918) - ROW() + ROW($AX$466))</f>
        <v>45288</v>
      </c>
      <c r="BS796" s="78" cm="1">
        <f t="array" ref="BS796">INDEX($BO$466:$BO$918, ROWS($BO$466:$BO$918) - ROW() + ROW($BO$466))</f>
        <v>1453</v>
      </c>
      <c r="BU796">
        <f t="shared" si="234"/>
        <v>-0.55777983095507588</v>
      </c>
      <c r="BV796">
        <f t="shared" si="228"/>
        <v>1</v>
      </c>
      <c r="BW796" t="str">
        <f t="shared" si="242"/>
        <v/>
      </c>
      <c r="BX796" t="str">
        <f t="shared" si="229"/>
        <v/>
      </c>
      <c r="BY796" t="str">
        <f t="shared" si="235"/>
        <v/>
      </c>
      <c r="BZ796">
        <v>1.456894913536454</v>
      </c>
      <c r="CA796" t="s">
        <v>4485</v>
      </c>
      <c r="CB796" s="200" t="s">
        <v>4485</v>
      </c>
      <c r="CC796" s="212">
        <v>44942</v>
      </c>
      <c r="CD796" s="49">
        <v>44951</v>
      </c>
      <c r="CE796" s="50">
        <v>1900</v>
      </c>
      <c r="CG796" s="81" cm="1">
        <f t="array" ref="CG796">INDEX($AW$466:$AW$918, ROWS($AW$466:$AW$918) - ROW() + ROW($AW$466))</f>
        <v>45278</v>
      </c>
      <c r="CH796" s="3" cm="1">
        <f t="array" ref="CH796">INDEX($AX$466:$AX$918, ROWS($AX$466:$AX$918) - ROW() + ROW($AX$466))</f>
        <v>45288</v>
      </c>
      <c r="CI796" s="78" cm="1">
        <f t="array" ref="CI796">INDEX($CE$466:$CE$918, ROWS($CE$466:$CE$918) - ROW() + ROW($CE$466))</f>
        <v>2351.5</v>
      </c>
      <c r="CK796">
        <f t="shared" si="241"/>
        <v>-0.97071023983492355</v>
      </c>
      <c r="CL796">
        <f t="shared" si="230"/>
        <v>1</v>
      </c>
      <c r="CM796" t="str">
        <f t="shared" si="243"/>
        <v/>
      </c>
      <c r="CN796" t="str">
        <f t="shared" si="231"/>
        <v/>
      </c>
      <c r="CO796" t="str">
        <f t="shared" si="236"/>
        <v/>
      </c>
      <c r="CP796">
        <v>-0.96740050804402666</v>
      </c>
      <c r="CQ796" t="s">
        <v>4485</v>
      </c>
      <c r="CR796" s="200" t="s">
        <v>4485</v>
      </c>
      <c r="CS796" s="212">
        <v>44939</v>
      </c>
      <c r="CT796" s="49">
        <v>44951</v>
      </c>
      <c r="CU796" s="53">
        <v>379.45</v>
      </c>
      <c r="CW796" s="81" cm="1">
        <f t="array" ref="CW796">INDEX($AW$466:$AW$918, ROWS($AW$466:$AW$918) - ROW() + ROW($AW$466))</f>
        <v>45278</v>
      </c>
      <c r="CX796" s="3" cm="1">
        <f t="array" ref="CX796">INDEX($AX$466:$AX$918, ROWS($AX$466:$AX$918) - ROW() + ROW($AX$466))</f>
        <v>45288</v>
      </c>
      <c r="CY796" s="78" cm="1">
        <f t="array" ref="CY796">INDEX($CU$466:$CU$918, ROWS($CU$466:$CU$918) - ROW() + ROW($CU$466))</f>
        <v>700.3</v>
      </c>
      <c r="DA796">
        <f t="shared" si="237"/>
        <v>-1.0386490496714509</v>
      </c>
      <c r="DB796">
        <f t="shared" si="232"/>
        <v>1</v>
      </c>
      <c r="DC796" t="str">
        <f t="shared" si="244"/>
        <v/>
      </c>
      <c r="DD796" t="str">
        <f t="shared" si="202"/>
        <v/>
      </c>
      <c r="DE796" t="str">
        <f t="shared" si="203"/>
        <v/>
      </c>
      <c r="DF796">
        <v>-1.1626258329788646</v>
      </c>
      <c r="DG796" t="s">
        <v>4485</v>
      </c>
      <c r="DH796" s="200" t="s">
        <v>4485</v>
      </c>
      <c r="DI796" s="212">
        <v>44939</v>
      </c>
      <c r="DJ796" s="49">
        <v>44951</v>
      </c>
      <c r="DK796" s="53">
        <v>350.8</v>
      </c>
      <c r="DM796" s="81" cm="1">
        <f t="array" ref="DM796">INDEX($AW$466:$AW$918, ROWS($AW$466:$AW$918) - ROW() + ROW($AW$466))</f>
        <v>45278</v>
      </c>
      <c r="DN796" s="3" cm="1">
        <f t="array" ref="DN796">INDEX($AX$466:$AX$918, ROWS($AX$466:$AX$918) - ROW() + ROW($AX$466))</f>
        <v>45288</v>
      </c>
      <c r="DO796" s="78" cm="1">
        <f t="array" ref="DO796">INDEX($DK$466:$DK$918, ROWS($DK$466:$DK$918) - ROW() + ROW($DK$466))</f>
        <v>449.3</v>
      </c>
      <c r="DQ796">
        <f t="shared" si="238"/>
        <v>-0.47624321630301852</v>
      </c>
      <c r="DR796">
        <f t="shared" si="233"/>
        <v>1</v>
      </c>
      <c r="DS796" t="str">
        <f t="shared" si="245"/>
        <v/>
      </c>
      <c r="DT796" t="str">
        <f t="shared" si="239"/>
        <v/>
      </c>
      <c r="DU796" t="str">
        <f t="shared" si="240"/>
        <v/>
      </c>
      <c r="DV796">
        <v>-0.41750425235813288</v>
      </c>
      <c r="DW796" t="s">
        <v>4485</v>
      </c>
      <c r="DX796" s="200" t="s">
        <v>4485</v>
      </c>
    </row>
    <row r="797" spans="1:128" ht="15.75" thickBot="1" x14ac:dyDescent="0.3">
      <c r="A797" s="42">
        <v>44938</v>
      </c>
      <c r="B797" s="35">
        <v>44951</v>
      </c>
      <c r="C797" s="36">
        <v>166.1</v>
      </c>
      <c r="E797" s="81" cm="1">
        <f t="array" ref="E797">INDEX($A$466:$A$918, ROWS($A$466:$A$918) - ROW() + ROW($A$466))</f>
        <v>45279</v>
      </c>
      <c r="F797" s="44" cm="1">
        <f t="array" ref="F797">INDEX($B$466:$B$918, ROWS($B$466:$B$918) - ROW() + ROW($B$466))</f>
        <v>45288</v>
      </c>
      <c r="G797" s="45" cm="1">
        <f t="array" ref="G797">INDEX($C$466:$C$918, ROWS($C$466:$C$918) - ROW() + ROW($C$466))</f>
        <v>162.65</v>
      </c>
      <c r="I797">
        <f t="shared" si="216"/>
        <v>-1.7220543806646491</v>
      </c>
      <c r="J797">
        <f t="shared" si="208"/>
        <v>2</v>
      </c>
      <c r="K797" t="str">
        <f t="shared" si="209"/>
        <v/>
      </c>
      <c r="L797" t="str">
        <f t="shared" si="217"/>
        <v/>
      </c>
      <c r="M797" t="str">
        <f t="shared" si="218"/>
        <v/>
      </c>
      <c r="N797">
        <v>-1.8456883509833655</v>
      </c>
      <c r="O797" t="s">
        <v>4485</v>
      </c>
      <c r="P797" s="200" t="s">
        <v>4485</v>
      </c>
      <c r="Q797" s="35">
        <v>44938</v>
      </c>
      <c r="R797" s="35">
        <v>44951</v>
      </c>
      <c r="S797" s="37">
        <v>40818.550000000003</v>
      </c>
      <c r="U797" s="81" cm="1">
        <f t="array" ref="U797">INDEX($Q$466:$Q$918, ROWS($Q$466:$Q$918) - ROW() + ROW($Q$466))</f>
        <v>45279</v>
      </c>
      <c r="V797" s="3" cm="1">
        <f t="array" ref="V797">INDEX($R$466:$R$918, ROWS($R$466:$R$918) - ROW() + ROW($R$466))</f>
        <v>45288</v>
      </c>
      <c r="W797" s="78" cm="1">
        <f t="array" ref="W797">INDEX($S$466:$S$918, ROWS($S$466:$S$918) - ROW() + ROW($S$466))</f>
        <v>37929.699999999997</v>
      </c>
      <c r="Y797">
        <f t="shared" si="219"/>
        <v>-0.22057924082335328</v>
      </c>
      <c r="Z797">
        <f t="shared" si="210"/>
        <v>2</v>
      </c>
      <c r="AA797" t="str">
        <f t="shared" si="211"/>
        <v/>
      </c>
      <c r="AB797" t="str">
        <f t="shared" si="220"/>
        <v/>
      </c>
      <c r="AC797" t="str">
        <f t="shared" si="221"/>
        <v/>
      </c>
      <c r="AD797">
        <v>-0.54277819193352217</v>
      </c>
      <c r="AE797" t="s">
        <v>4485</v>
      </c>
      <c r="AF797" s="200" t="s">
        <v>4485</v>
      </c>
      <c r="AG797" s="35">
        <v>44938</v>
      </c>
      <c r="AH797" s="35">
        <v>44951</v>
      </c>
      <c r="AI797" s="36">
        <v>166.75</v>
      </c>
      <c r="AK797" s="81" cm="1">
        <f t="array" ref="AK797">INDEX($AG$466:$AG$918, ROWS($AG$466:$AG$918) - ROW() + ROW($AG$466))</f>
        <v>45279</v>
      </c>
      <c r="AL797" s="3" cm="1">
        <f t="array" ref="AL797">INDEX($AH$466:$AH$918, ROWS($AH$466:$AH$918) - ROW() + ROW($AH$466))</f>
        <v>45288</v>
      </c>
      <c r="AM797" s="78" cm="1">
        <f t="array" ref="AM797">INDEX($AI$466:$AI$918, ROWS($AI$466:$AI$918) - ROW() + ROW($AI$466))</f>
        <v>310.05</v>
      </c>
      <c r="AO797">
        <f t="shared" si="222"/>
        <v>2.1245059288537509</v>
      </c>
      <c r="AP797">
        <f t="shared" si="212"/>
        <v>2</v>
      </c>
      <c r="AQ797" t="str">
        <f t="shared" si="213"/>
        <v/>
      </c>
      <c r="AR797" t="str">
        <f t="shared" si="223"/>
        <v/>
      </c>
      <c r="AS797" t="str">
        <f t="shared" si="224"/>
        <v/>
      </c>
      <c r="AT797">
        <v>1.7083436494181814</v>
      </c>
      <c r="AU797" t="s">
        <v>4485</v>
      </c>
      <c r="AV797" s="200" t="s">
        <v>4485</v>
      </c>
      <c r="AW797" s="35">
        <v>44938</v>
      </c>
      <c r="AX797" s="35">
        <v>44951</v>
      </c>
      <c r="AY797" s="36">
        <v>99.85</v>
      </c>
      <c r="BA797" s="81" cm="1">
        <f t="array" ref="BA797">INDEX($AW$466:$AW$918, ROWS($AW$466:$AW$918) - ROW() + ROW($AW$466))</f>
        <v>45279</v>
      </c>
      <c r="BB797" s="3" cm="1">
        <f t="array" ref="BB797">INDEX($AX$466:$AX$918, ROWS($AX$466:$AX$918) - ROW() + ROW($AX$466))</f>
        <v>45288</v>
      </c>
      <c r="BC797" s="78" cm="1">
        <f t="array" ref="BC797">INDEX($AY$466:$AY$918, ROWS($AY$466:$AY$918) - ROW() + ROW($AY$466))</f>
        <v>173.35</v>
      </c>
      <c r="BE797">
        <f t="shared" si="225"/>
        <v>-0.14400921658986177</v>
      </c>
      <c r="BF797">
        <f t="shared" si="214"/>
        <v>2</v>
      </c>
      <c r="BG797" t="str">
        <f t="shared" si="215"/>
        <v/>
      </c>
      <c r="BH797" t="str">
        <f t="shared" si="226"/>
        <v/>
      </c>
      <c r="BI797" t="str">
        <f t="shared" si="227"/>
        <v/>
      </c>
      <c r="BJ797">
        <v>-0.90450252361200889</v>
      </c>
      <c r="BK797" t="s">
        <v>4485</v>
      </c>
      <c r="BL797" s="200" t="s">
        <v>4485</v>
      </c>
      <c r="BM797" s="212">
        <v>44938</v>
      </c>
      <c r="BN797" s="49">
        <v>44951</v>
      </c>
      <c r="BO797" s="50">
        <v>1318</v>
      </c>
      <c r="BQ797" s="81" cm="1">
        <f t="array" ref="BQ797">INDEX($AW$466:$AW$918, ROWS($AW$466:$AW$918) - ROW() + ROW($AW$466))</f>
        <v>45279</v>
      </c>
      <c r="BR797" s="3" cm="1">
        <f t="array" ref="BR797">INDEX($AX$466:$AX$918, ROWS($AX$466:$AX$918) - ROW() + ROW($AX$466))</f>
        <v>45288</v>
      </c>
      <c r="BS797" s="78" cm="1">
        <f t="array" ref="BS797">INDEX($BO$466:$BO$918, ROWS($BO$466:$BO$918) - ROW() + ROW($BO$466))</f>
        <v>1431.9</v>
      </c>
      <c r="BU797">
        <f t="shared" si="234"/>
        <v>-1.4521679284239442</v>
      </c>
      <c r="BV797">
        <f t="shared" si="228"/>
        <v>2</v>
      </c>
      <c r="BW797" t="str">
        <f t="shared" si="242"/>
        <v/>
      </c>
      <c r="BX797" t="str">
        <f t="shared" si="229"/>
        <v/>
      </c>
      <c r="BY797" t="str">
        <f t="shared" si="235"/>
        <v/>
      </c>
      <c r="BZ797">
        <v>-0.12486732846350751</v>
      </c>
      <c r="CA797" t="s">
        <v>4485</v>
      </c>
      <c r="CB797" s="200" t="s">
        <v>4485</v>
      </c>
      <c r="CC797" s="212">
        <v>44939</v>
      </c>
      <c r="CD797" s="49">
        <v>44951</v>
      </c>
      <c r="CE797" s="50">
        <v>1908.7</v>
      </c>
      <c r="CG797" s="81" cm="1">
        <f t="array" ref="CG797">INDEX($AW$466:$AW$918, ROWS($AW$466:$AW$918) - ROW() + ROW($AW$466))</f>
        <v>45279</v>
      </c>
      <c r="CH797" s="3" cm="1">
        <f t="array" ref="CH797">INDEX($AX$466:$AX$918, ROWS($AX$466:$AX$918) - ROW() + ROW($AX$466))</f>
        <v>45288</v>
      </c>
      <c r="CI797" s="78" cm="1">
        <f t="array" ref="CI797">INDEX($CE$466:$CE$918, ROWS($CE$466:$CE$918) - ROW() + ROW($CE$466))</f>
        <v>2321.4</v>
      </c>
      <c r="CK797">
        <f t="shared" si="241"/>
        <v>-1.2800340208377594</v>
      </c>
      <c r="CL797">
        <f t="shared" si="230"/>
        <v>2</v>
      </c>
      <c r="CM797" t="str">
        <f t="shared" si="243"/>
        <v/>
      </c>
      <c r="CN797" t="str">
        <f t="shared" si="231"/>
        <v/>
      </c>
      <c r="CO797" t="str">
        <f t="shared" si="236"/>
        <v/>
      </c>
      <c r="CP797">
        <v>-1.1072398093324536</v>
      </c>
      <c r="CQ797" t="s">
        <v>4485</v>
      </c>
      <c r="CR797" s="200" t="s">
        <v>4485</v>
      </c>
      <c r="CS797" s="212">
        <v>44938</v>
      </c>
      <c r="CT797" s="49">
        <v>44951</v>
      </c>
      <c r="CU797" s="53">
        <v>376.05</v>
      </c>
      <c r="CW797" s="81" cm="1">
        <f t="array" ref="CW797">INDEX($AW$466:$AW$918, ROWS($AW$466:$AW$918) - ROW() + ROW($AW$466))</f>
        <v>45279</v>
      </c>
      <c r="CX797" s="3" cm="1">
        <f t="array" ref="CX797">INDEX($AX$466:$AX$918, ROWS($AX$466:$AX$918) - ROW() + ROW($AX$466))</f>
        <v>45288</v>
      </c>
      <c r="CY797" s="78" cm="1">
        <f t="array" ref="CY797">INDEX($CU$466:$CU$918, ROWS($CU$466:$CU$918) - ROW() + ROW($CU$466))</f>
        <v>699.4</v>
      </c>
      <c r="DA797">
        <f t="shared" si="237"/>
        <v>-0.12851635013565291</v>
      </c>
      <c r="DB797">
        <f t="shared" si="232"/>
        <v>2</v>
      </c>
      <c r="DC797" t="str">
        <f t="shared" si="244"/>
        <v/>
      </c>
      <c r="DD797" t="str">
        <f t="shared" si="202"/>
        <v/>
      </c>
      <c r="DE797" t="str">
        <f t="shared" si="203"/>
        <v/>
      </c>
      <c r="DF797">
        <v>0.13627886960262972</v>
      </c>
      <c r="DG797" t="s">
        <v>4485</v>
      </c>
      <c r="DH797" s="200" t="s">
        <v>4485</v>
      </c>
      <c r="DI797" s="212">
        <v>44938</v>
      </c>
      <c r="DJ797" s="49">
        <v>44951</v>
      </c>
      <c r="DK797" s="53">
        <v>346.2</v>
      </c>
      <c r="DM797" s="81" cm="1">
        <f t="array" ref="DM797">INDEX($AW$466:$AW$918, ROWS($AW$466:$AW$918) - ROW() + ROW($AW$466))</f>
        <v>45279</v>
      </c>
      <c r="DN797" s="3" cm="1">
        <f t="array" ref="DN797">INDEX($AX$466:$AX$918, ROWS($AX$466:$AX$918) - ROW() + ROW($AX$466))</f>
        <v>45288</v>
      </c>
      <c r="DO797" s="78" cm="1">
        <f t="array" ref="DO797">INDEX($DK$466:$DK$918, ROWS($DK$466:$DK$918) - ROW() + ROW($DK$466))</f>
        <v>451.85</v>
      </c>
      <c r="DQ797">
        <f t="shared" si="238"/>
        <v>0.56754952147785698</v>
      </c>
      <c r="DR797">
        <f t="shared" si="233"/>
        <v>2</v>
      </c>
      <c r="DS797" t="str">
        <f t="shared" si="245"/>
        <v/>
      </c>
      <c r="DT797" t="str">
        <f t="shared" si="239"/>
        <v/>
      </c>
      <c r="DU797" t="str">
        <f t="shared" si="240"/>
        <v/>
      </c>
      <c r="DV797">
        <v>6.0248447204968869</v>
      </c>
      <c r="DW797" t="s">
        <v>4485</v>
      </c>
      <c r="DX797" s="200" t="s">
        <v>4485</v>
      </c>
    </row>
    <row r="798" spans="1:128" ht="15.75" thickBot="1" x14ac:dyDescent="0.3">
      <c r="A798" s="42">
        <v>44937</v>
      </c>
      <c r="B798" s="35">
        <v>44951</v>
      </c>
      <c r="C798" s="36">
        <v>167</v>
      </c>
      <c r="E798" s="81" cm="1">
        <f t="array" ref="E798">INDEX($A$466:$A$918, ROWS($A$466:$A$918) - ROW() + ROW($A$466))</f>
        <v>45280</v>
      </c>
      <c r="F798" s="44" cm="1">
        <f t="array" ref="F798">INDEX($B$466:$B$918, ROWS($B$466:$B$918) - ROW() + ROW($B$466))</f>
        <v>45288</v>
      </c>
      <c r="G798" s="45" cm="1">
        <f t="array" ref="G798">INDEX($C$466:$C$918, ROWS($C$466:$C$918) - ROW() + ROW($C$466))</f>
        <v>155.65</v>
      </c>
      <c r="I798">
        <f t="shared" si="216"/>
        <v>-4.3037196434060867</v>
      </c>
      <c r="J798">
        <f t="shared" si="208"/>
        <v>3</v>
      </c>
      <c r="K798" t="str">
        <f t="shared" si="209"/>
        <v/>
      </c>
      <c r="L798" t="str">
        <f t="shared" si="217"/>
        <v/>
      </c>
      <c r="M798" t="str">
        <f t="shared" si="218"/>
        <v/>
      </c>
      <c r="N798">
        <v>-4.0690505548705271</v>
      </c>
      <c r="O798" t="s">
        <v>4485</v>
      </c>
      <c r="P798" s="200" t="s">
        <v>4485</v>
      </c>
      <c r="Q798" s="35">
        <v>44937</v>
      </c>
      <c r="R798" s="35">
        <v>44951</v>
      </c>
      <c r="S798" s="37">
        <v>41136.699999999997</v>
      </c>
      <c r="U798" s="81" cm="1">
        <f t="array" ref="U798">INDEX($Q$466:$Q$918, ROWS($Q$466:$Q$918) - ROW() + ROW($Q$466))</f>
        <v>45280</v>
      </c>
      <c r="V798" s="3" cm="1">
        <f t="array" ref="V798">INDEX($R$466:$R$918, ROWS($R$466:$R$918) - ROW() + ROW($R$466))</f>
        <v>45288</v>
      </c>
      <c r="W798" s="78" cm="1">
        <f t="array" ref="W798">INDEX($S$466:$S$918, ROWS($S$466:$S$918) - ROW() + ROW($S$466))</f>
        <v>37116</v>
      </c>
      <c r="Y798">
        <f t="shared" si="219"/>
        <v>-2.1452845659206297</v>
      </c>
      <c r="Z798">
        <f t="shared" si="210"/>
        <v>3</v>
      </c>
      <c r="AA798" t="str">
        <f t="shared" si="211"/>
        <v/>
      </c>
      <c r="AB798" t="str">
        <f t="shared" si="220"/>
        <v/>
      </c>
      <c r="AC798" t="str">
        <f t="shared" si="221"/>
        <v/>
      </c>
      <c r="AD798">
        <v>-1.9669695320352669</v>
      </c>
      <c r="AE798" t="s">
        <v>4485</v>
      </c>
      <c r="AF798" s="200" t="s">
        <v>4485</v>
      </c>
      <c r="AG798" s="35">
        <v>44937</v>
      </c>
      <c r="AH798" s="35">
        <v>44951</v>
      </c>
      <c r="AI798" s="36">
        <v>166.95</v>
      </c>
      <c r="AK798" s="81" cm="1">
        <f t="array" ref="AK798">INDEX($AG$466:$AG$918, ROWS($AG$466:$AG$918) - ROW() + ROW($AG$466))</f>
        <v>45280</v>
      </c>
      <c r="AL798" s="3" cm="1">
        <f t="array" ref="AL798">INDEX($AH$466:$AH$918, ROWS($AH$466:$AH$918) - ROW() + ROW($AH$466))</f>
        <v>45288</v>
      </c>
      <c r="AM798" s="78" cm="1">
        <f t="array" ref="AM798">INDEX($AI$466:$AI$918, ROWS($AI$466:$AI$918) - ROW() + ROW($AI$466))</f>
        <v>298.95</v>
      </c>
      <c r="AO798">
        <f t="shared" si="222"/>
        <v>-3.5800677310111344</v>
      </c>
      <c r="AP798">
        <f t="shared" si="212"/>
        <v>3</v>
      </c>
      <c r="AQ798" t="str">
        <f t="shared" si="213"/>
        <v/>
      </c>
      <c r="AR798" t="str">
        <f t="shared" si="223"/>
        <v/>
      </c>
      <c r="AS798" t="str">
        <f t="shared" si="224"/>
        <v/>
      </c>
      <c r="AT798">
        <v>2.8115871470301879</v>
      </c>
      <c r="AU798" t="s">
        <v>4485</v>
      </c>
      <c r="AV798" s="200" t="s">
        <v>4485</v>
      </c>
      <c r="AW798" s="35">
        <v>44937</v>
      </c>
      <c r="AX798" s="35">
        <v>44951</v>
      </c>
      <c r="AY798" s="36">
        <v>100.8</v>
      </c>
      <c r="BA798" s="81" cm="1">
        <f t="array" ref="BA798">INDEX($AW$466:$AW$918, ROWS($AW$466:$AW$918) - ROW() + ROW($AW$466))</f>
        <v>45280</v>
      </c>
      <c r="BB798" s="3" cm="1">
        <f t="array" ref="BB798">INDEX($AX$466:$AX$918, ROWS($AX$466:$AX$918) - ROW() + ROW($AX$466))</f>
        <v>45288</v>
      </c>
      <c r="BC798" s="78" cm="1">
        <f t="array" ref="BC798">INDEX($AY$466:$AY$918, ROWS($AY$466:$AY$918) - ROW() + ROW($AY$466))</f>
        <v>167.65</v>
      </c>
      <c r="BE798">
        <f t="shared" si="225"/>
        <v>-3.2881453706374324</v>
      </c>
      <c r="BF798">
        <f t="shared" si="214"/>
        <v>3</v>
      </c>
      <c r="BG798" t="str">
        <f t="shared" si="215"/>
        <v/>
      </c>
      <c r="BH798" t="str">
        <f t="shared" si="226"/>
        <v/>
      </c>
      <c r="BI798" t="str">
        <f t="shared" si="227"/>
        <v/>
      </c>
      <c r="BJ798">
        <v>-2.6701966717095331</v>
      </c>
      <c r="BK798" t="s">
        <v>4485</v>
      </c>
      <c r="BL798" s="200" t="s">
        <v>4485</v>
      </c>
      <c r="BM798" s="212">
        <v>44937</v>
      </c>
      <c r="BN798" s="49">
        <v>44951</v>
      </c>
      <c r="BO798" s="50">
        <v>1296.8499999999999</v>
      </c>
      <c r="BQ798" s="81" cm="1">
        <f t="array" ref="BQ798">INDEX($AW$466:$AW$918, ROWS($AW$466:$AW$918) - ROW() + ROW($AW$466))</f>
        <v>45280</v>
      </c>
      <c r="BR798" s="3" cm="1">
        <f t="array" ref="BR798">INDEX($AX$466:$AX$918, ROWS($AX$466:$AX$918) - ROW() + ROW($AX$466))</f>
        <v>45288</v>
      </c>
      <c r="BS798" s="78" cm="1">
        <f t="array" ref="BS798">INDEX($BO$466:$BO$918, ROWS($BO$466:$BO$918) - ROW() + ROW($BO$466))</f>
        <v>1412.8</v>
      </c>
      <c r="BU798">
        <f t="shared" si="234"/>
        <v>-1.3338920315664595</v>
      </c>
      <c r="BV798">
        <f t="shared" si="228"/>
        <v>3</v>
      </c>
      <c r="BW798" t="str">
        <f t="shared" si="242"/>
        <v/>
      </c>
      <c r="BX798" t="str">
        <f t="shared" si="229"/>
        <v/>
      </c>
      <c r="BY798" t="str">
        <f t="shared" si="235"/>
        <v/>
      </c>
      <c r="BZ798">
        <v>-5.40726386197412</v>
      </c>
      <c r="CA798" t="s">
        <v>4485</v>
      </c>
      <c r="CB798" s="200" t="s">
        <v>4485</v>
      </c>
      <c r="CC798" s="212">
        <v>44938</v>
      </c>
      <c r="CD798" s="49">
        <v>44951</v>
      </c>
      <c r="CE798" s="50">
        <v>1905.6</v>
      </c>
      <c r="CG798" s="81" cm="1">
        <f t="array" ref="CG798">INDEX($AW$466:$AW$918, ROWS($AW$466:$AW$918) - ROW() + ROW($AW$466))</f>
        <v>45280</v>
      </c>
      <c r="CH798" s="3" cm="1">
        <f t="array" ref="CH798">INDEX($AX$466:$AX$918, ROWS($AX$466:$AX$918) - ROW() + ROW($AX$466))</f>
        <v>45288</v>
      </c>
      <c r="CI798" s="78" cm="1">
        <f t="array" ref="CI798">INDEX($CE$466:$CE$918, ROWS($CE$466:$CE$918) - ROW() + ROW($CE$466))</f>
        <v>2193.4499999999998</v>
      </c>
      <c r="CK798">
        <f t="shared" si="241"/>
        <v>-5.5117601447402551</v>
      </c>
      <c r="CL798">
        <f t="shared" si="230"/>
        <v>3</v>
      </c>
      <c r="CM798" t="str">
        <f t="shared" si="243"/>
        <v/>
      </c>
      <c r="CN798" t="str">
        <f t="shared" si="231"/>
        <v/>
      </c>
      <c r="CO798" t="str">
        <f t="shared" si="236"/>
        <v/>
      </c>
      <c r="CP798">
        <v>-5.5765697611585434</v>
      </c>
      <c r="CQ798" t="s">
        <v>4485</v>
      </c>
      <c r="CR798" s="200" t="s">
        <v>4485</v>
      </c>
      <c r="CS798" s="212">
        <v>44937</v>
      </c>
      <c r="CT798" s="49">
        <v>44951</v>
      </c>
      <c r="CU798" s="53">
        <v>373.8</v>
      </c>
      <c r="CW798" s="81" cm="1">
        <f t="array" ref="CW798">INDEX($AW$466:$AW$918, ROWS($AW$466:$AW$918) - ROW() + ROW($AW$466))</f>
        <v>45280</v>
      </c>
      <c r="CX798" s="3" cm="1">
        <f t="array" ref="CX798">INDEX($AX$466:$AX$918, ROWS($AX$466:$AX$918) - ROW() + ROW($AX$466))</f>
        <v>45288</v>
      </c>
      <c r="CY798" s="78" cm="1">
        <f t="array" ref="CY798">INDEX($CU$466:$CU$918, ROWS($CU$466:$CU$918) - ROW() + ROW($CU$466))</f>
        <v>676.4</v>
      </c>
      <c r="DA798">
        <f t="shared" si="237"/>
        <v>-3.2885330283099798</v>
      </c>
      <c r="DB798">
        <f t="shared" si="232"/>
        <v>3</v>
      </c>
      <c r="DC798" t="str">
        <f t="shared" si="244"/>
        <v/>
      </c>
      <c r="DD798" t="str">
        <f t="shared" si="202"/>
        <v/>
      </c>
      <c r="DE798" t="str">
        <f t="shared" si="203"/>
        <v/>
      </c>
      <c r="DF798">
        <v>-3.25191605185874</v>
      </c>
      <c r="DG798" t="s">
        <v>4485</v>
      </c>
      <c r="DH798" s="200" t="s">
        <v>4485</v>
      </c>
      <c r="DI798" s="212">
        <v>44937</v>
      </c>
      <c r="DJ798" s="49">
        <v>44951</v>
      </c>
      <c r="DK798" s="53">
        <v>354.4</v>
      </c>
      <c r="DM798" s="81" cm="1">
        <f t="array" ref="DM798">INDEX($AW$466:$AW$918, ROWS($AW$466:$AW$918) - ROW() + ROW($AW$466))</f>
        <v>45280</v>
      </c>
      <c r="DN798" s="3" cm="1">
        <f t="array" ref="DN798">INDEX($AX$466:$AX$918, ROWS($AX$466:$AX$918) - ROW() + ROW($AX$466))</f>
        <v>45288</v>
      </c>
      <c r="DO798" s="78" cm="1">
        <f t="array" ref="DO798">INDEX($DK$466:$DK$918, ROWS($DK$466:$DK$918) - ROW() + ROW($DK$466))</f>
        <v>441.1</v>
      </c>
      <c r="DQ798">
        <f t="shared" si="238"/>
        <v>-2.3791081110988159</v>
      </c>
      <c r="DR798">
        <f t="shared" si="233"/>
        <v>3</v>
      </c>
      <c r="DS798" t="str">
        <f t="shared" si="245"/>
        <v/>
      </c>
      <c r="DT798" t="str">
        <f t="shared" si="239"/>
        <v/>
      </c>
      <c r="DU798" t="str">
        <f t="shared" si="240"/>
        <v/>
      </c>
      <c r="DV798">
        <v>5.6239015817223335</v>
      </c>
      <c r="DW798" t="s">
        <v>4485</v>
      </c>
      <c r="DX798" s="200" t="s">
        <v>4485</v>
      </c>
    </row>
    <row r="799" spans="1:128" ht="15.75" thickBot="1" x14ac:dyDescent="0.3">
      <c r="A799" s="42">
        <v>44936</v>
      </c>
      <c r="B799" s="35">
        <v>44951</v>
      </c>
      <c r="C799" s="36">
        <v>166.4</v>
      </c>
      <c r="E799" s="81" cm="1">
        <f t="array" ref="E799">INDEX($A$466:$A$918, ROWS($A$466:$A$918) - ROW() + ROW($A$466))</f>
        <v>45281</v>
      </c>
      <c r="F799" s="44" cm="1">
        <f t="array" ref="F799">INDEX($B$466:$B$918, ROWS($B$466:$B$918) - ROW() + ROW($B$466))</f>
        <v>45288</v>
      </c>
      <c r="G799" s="45" cm="1">
        <f t="array" ref="G799">INDEX($C$466:$C$918, ROWS($C$466:$C$918) - ROW() + ROW($C$466))</f>
        <v>149.69999999999999</v>
      </c>
      <c r="I799">
        <f t="shared" si="216"/>
        <v>-3.8226790876967662</v>
      </c>
      <c r="J799">
        <f t="shared" si="208"/>
        <v>4</v>
      </c>
      <c r="K799">
        <f t="shared" si="209"/>
        <v>-6.8740279937791682</v>
      </c>
      <c r="L799" t="str">
        <f t="shared" si="217"/>
        <v/>
      </c>
      <c r="M799" t="str">
        <f t="shared" si="218"/>
        <v/>
      </c>
      <c r="N799">
        <v>-4.2095115681233821</v>
      </c>
      <c r="O799">
        <v>-6.8728522336769755</v>
      </c>
      <c r="P799" s="200" t="s">
        <v>4485</v>
      </c>
      <c r="Q799" s="35">
        <v>44936</v>
      </c>
      <c r="R799" s="35">
        <v>44951</v>
      </c>
      <c r="S799" s="37">
        <v>41267.550000000003</v>
      </c>
      <c r="U799" s="81" cm="1">
        <f t="array" ref="U799">INDEX($Q$466:$Q$918, ROWS($Q$466:$Q$918) - ROW() + ROW($Q$466))</f>
        <v>45281</v>
      </c>
      <c r="V799" s="3" cm="1">
        <f t="array" ref="V799">INDEX($R$466:$R$918, ROWS($R$466:$R$918) - ROW() + ROW($R$466))</f>
        <v>45288</v>
      </c>
      <c r="W799" s="78" cm="1">
        <f t="array" ref="W799">INDEX($S$466:$S$918, ROWS($S$466:$S$918) - ROW() + ROW($S$466))</f>
        <v>37372.800000000003</v>
      </c>
      <c r="Y799">
        <f t="shared" si="219"/>
        <v>0.69188490139024383</v>
      </c>
      <c r="Z799">
        <f t="shared" si="210"/>
        <v>4</v>
      </c>
      <c r="AA799">
        <f t="shared" si="211"/>
        <v>-1.5374239093063367</v>
      </c>
      <c r="AB799" t="str">
        <f t="shared" si="220"/>
        <v/>
      </c>
      <c r="AC799" t="str">
        <f t="shared" si="221"/>
        <v/>
      </c>
      <c r="AD799">
        <v>0.58316717729254419</v>
      </c>
      <c r="AE799">
        <v>-1.1911444461695944</v>
      </c>
      <c r="AF799" s="200" t="s">
        <v>4485</v>
      </c>
      <c r="AG799" s="35">
        <v>44936</v>
      </c>
      <c r="AH799" s="35">
        <v>44951</v>
      </c>
      <c r="AI799" s="36">
        <v>168.8</v>
      </c>
      <c r="AK799" s="81" cm="1">
        <f t="array" ref="AK799">INDEX($AG$466:$AG$918, ROWS($AG$466:$AG$918) - ROW() + ROW($AG$466))</f>
        <v>45281</v>
      </c>
      <c r="AL799" s="3" cm="1">
        <f t="array" ref="AL799">INDEX($AH$466:$AH$918, ROWS($AH$466:$AH$918) - ROW() + ROW($AH$466))</f>
        <v>45288</v>
      </c>
      <c r="AM799" s="78" cm="1">
        <f t="array" ref="AM799">INDEX($AI$466:$AI$918, ROWS($AI$466:$AI$918) - ROW() + ROW($AI$466))</f>
        <v>303.25</v>
      </c>
      <c r="AO799">
        <f t="shared" si="222"/>
        <v>1.4383676200033491</v>
      </c>
      <c r="AP799">
        <f t="shared" si="212"/>
        <v>4</v>
      </c>
      <c r="AQ799">
        <f t="shared" si="213"/>
        <v>2.2765598650927488</v>
      </c>
      <c r="AR799" t="str">
        <f t="shared" si="223"/>
        <v/>
      </c>
      <c r="AS799" t="str">
        <f t="shared" si="224"/>
        <v/>
      </c>
      <c r="AT799">
        <v>7.8607789747839441</v>
      </c>
      <c r="AU799">
        <v>11.001461988304102</v>
      </c>
      <c r="AV799" s="200" t="s">
        <v>4485</v>
      </c>
      <c r="AW799" s="35">
        <v>44936</v>
      </c>
      <c r="AX799" s="35">
        <v>44951</v>
      </c>
      <c r="AY799" s="36">
        <v>99.6</v>
      </c>
      <c r="BA799" s="81" cm="1">
        <f t="array" ref="BA799">INDEX($AW$466:$AW$918, ROWS($AW$466:$AW$918) - ROW() + ROW($AW$466))</f>
        <v>45281</v>
      </c>
      <c r="BB799" s="3" cm="1">
        <f t="array" ref="BB799">INDEX($AX$466:$AX$918, ROWS($AX$466:$AX$918) - ROW() + ROW($AX$466))</f>
        <v>45288</v>
      </c>
      <c r="BC799" s="78" cm="1">
        <f t="array" ref="BC799">INDEX($AY$466:$AY$918, ROWS($AY$466:$AY$918) - ROW() + ROW($AY$466))</f>
        <v>171.2</v>
      </c>
      <c r="BE799">
        <f t="shared" si="225"/>
        <v>2.1175067104085792</v>
      </c>
      <c r="BF799">
        <f t="shared" si="214"/>
        <v>4</v>
      </c>
      <c r="BG799">
        <f t="shared" si="215"/>
        <v>3.8834951456310538</v>
      </c>
      <c r="BH799" t="str">
        <f t="shared" si="226"/>
        <v/>
      </c>
      <c r="BI799" t="str">
        <f t="shared" si="227"/>
        <v/>
      </c>
      <c r="BJ799">
        <v>0.63469858293826587</v>
      </c>
      <c r="BK799">
        <v>-2.9383838888611242</v>
      </c>
      <c r="BL799" s="200" t="s">
        <v>4485</v>
      </c>
      <c r="BM799" s="212">
        <v>44936</v>
      </c>
      <c r="BN799" s="49">
        <v>44951</v>
      </c>
      <c r="BO799" s="50">
        <v>1306.05</v>
      </c>
      <c r="BQ799" s="81" cm="1">
        <f t="array" ref="BQ799">INDEX($AW$466:$AW$918, ROWS($AW$466:$AW$918) - ROW() + ROW($AW$466))</f>
        <v>45281</v>
      </c>
      <c r="BR799" s="3" cm="1">
        <f t="array" ref="BR799">INDEX($AX$466:$AX$918, ROWS($AX$466:$AX$918) - ROW() + ROW($AX$466))</f>
        <v>45288</v>
      </c>
      <c r="BS799" s="78" cm="1">
        <f t="array" ref="BS799">INDEX($BO$466:$BO$918, ROWS($BO$466:$BO$918) - ROW() + ROW($BO$466))</f>
        <v>1408.05</v>
      </c>
      <c r="BU799">
        <f t="shared" si="234"/>
        <v>-0.33621177802944507</v>
      </c>
      <c r="BV799">
        <f t="shared" si="228"/>
        <v>4</v>
      </c>
      <c r="BW799">
        <f t="shared" si="242"/>
        <v>-4.7649644910382181</v>
      </c>
      <c r="BX799" t="str">
        <f t="shared" si="229"/>
        <v/>
      </c>
      <c r="BY799" t="str">
        <f t="shared" si="235"/>
        <v/>
      </c>
      <c r="BZ799">
        <v>0.62120010573617912</v>
      </c>
      <c r="CA799">
        <v>-5.8263236021771432</v>
      </c>
      <c r="CB799" s="200" t="s">
        <v>4485</v>
      </c>
      <c r="CC799" s="212">
        <v>44937</v>
      </c>
      <c r="CD799" s="49">
        <v>44951</v>
      </c>
      <c r="CE799" s="50">
        <v>1878.85</v>
      </c>
      <c r="CG799" s="81" cm="1">
        <f t="array" ref="CG799">INDEX($AW$466:$AW$918, ROWS($AW$466:$AW$918) - ROW() + ROW($AW$466))</f>
        <v>45281</v>
      </c>
      <c r="CH799" s="3" cm="1">
        <f t="array" ref="CH799">INDEX($AX$466:$AX$918, ROWS($AX$466:$AX$918) - ROW() + ROW($AX$466))</f>
        <v>45288</v>
      </c>
      <c r="CI799" s="78" cm="1">
        <f t="array" ref="CI799">INDEX($CE$466:$CE$918, ROWS($CE$466:$CE$918) - ROW() + ROW($CE$466))</f>
        <v>2244.4499999999998</v>
      </c>
      <c r="CK799">
        <f t="shared" si="241"/>
        <v>2.3251042877658485</v>
      </c>
      <c r="CL799">
        <f t="shared" si="230"/>
        <v>4</v>
      </c>
      <c r="CM799">
        <f t="shared" si="243"/>
        <v>-7.3574937053700422</v>
      </c>
      <c r="CN799" t="str">
        <f t="shared" si="231"/>
        <v/>
      </c>
      <c r="CO799" t="str">
        <f t="shared" si="236"/>
        <v/>
      </c>
      <c r="CP799">
        <v>2.5432070504749995</v>
      </c>
      <c r="CQ799">
        <v>-6.9328734963538485</v>
      </c>
      <c r="CR799" s="200" t="s">
        <v>4485</v>
      </c>
      <c r="CS799" s="212">
        <v>44936</v>
      </c>
      <c r="CT799" s="49">
        <v>44951</v>
      </c>
      <c r="CU799" s="53">
        <v>373.7</v>
      </c>
      <c r="CW799" s="81" cm="1">
        <f t="array" ref="CW799">INDEX($AW$466:$AW$918, ROWS($AW$466:$AW$918) - ROW() + ROW($AW$466))</f>
        <v>45281</v>
      </c>
      <c r="CX799" s="3" cm="1">
        <f t="array" ref="CX799">INDEX($AX$466:$AX$918, ROWS($AX$466:$AX$918) - ROW() + ROW($AX$466))</f>
        <v>45288</v>
      </c>
      <c r="CY799" s="78" cm="1">
        <f t="array" ref="CY799">INDEX($CU$466:$CU$918, ROWS($CU$466:$CU$918) - ROW() + ROW($CU$466))</f>
        <v>694.35</v>
      </c>
      <c r="DA799">
        <f t="shared" si="237"/>
        <v>2.6537551744529932</v>
      </c>
      <c r="DB799">
        <f t="shared" si="232"/>
        <v>4</v>
      </c>
      <c r="DC799">
        <f t="shared" si="244"/>
        <v>-1.0967879780642307</v>
      </c>
      <c r="DD799" t="str">
        <f t="shared" si="202"/>
        <v/>
      </c>
      <c r="DE799" t="str">
        <f t="shared" si="203"/>
        <v/>
      </c>
      <c r="DF799">
        <v>2.5986525505293483</v>
      </c>
      <c r="DG799">
        <v>-0.94353109363831622</v>
      </c>
      <c r="DH799" s="200" t="s">
        <v>4485</v>
      </c>
      <c r="DI799" s="212">
        <v>44936</v>
      </c>
      <c r="DJ799" s="49">
        <v>44951</v>
      </c>
      <c r="DK799" s="53">
        <v>348.8</v>
      </c>
      <c r="DM799" s="81" cm="1">
        <f t="array" ref="DM799">INDEX($AW$466:$AW$918, ROWS($AW$466:$AW$918) - ROW() + ROW($AW$466))</f>
        <v>45281</v>
      </c>
      <c r="DN799" s="3" cm="1">
        <f t="array" ref="DN799">INDEX($AX$466:$AX$918, ROWS($AX$466:$AX$918) - ROW() + ROW($AX$466))</f>
        <v>45288</v>
      </c>
      <c r="DO799" s="78" cm="1">
        <f t="array" ref="DO799">INDEX($DK$466:$DK$918, ROWS($DK$466:$DK$918) - ROW() + ROW($DK$466))</f>
        <v>450.95</v>
      </c>
      <c r="DQ799">
        <f t="shared" si="238"/>
        <v>2.2330537293130734</v>
      </c>
      <c r="DR799">
        <f t="shared" si="233"/>
        <v>4</v>
      </c>
      <c r="DS799">
        <f t="shared" si="245"/>
        <v>0.49025069637882757</v>
      </c>
      <c r="DT799" t="str">
        <f t="shared" si="239"/>
        <v/>
      </c>
      <c r="DU799" t="str">
        <f t="shared" si="240"/>
        <v/>
      </c>
      <c r="DV799">
        <v>4.3677204658901827</v>
      </c>
      <c r="DW799">
        <v>16.014180024660931</v>
      </c>
      <c r="DX799" s="200" t="s">
        <v>4485</v>
      </c>
    </row>
    <row r="800" spans="1:128" ht="15.75" thickBot="1" x14ac:dyDescent="0.3">
      <c r="A800" s="42">
        <v>44935</v>
      </c>
      <c r="B800" s="35">
        <v>44951</v>
      </c>
      <c r="C800" s="36">
        <v>172.5</v>
      </c>
      <c r="E800" s="81" cm="1">
        <f t="array" ref="E800">INDEX($A$466:$A$918, ROWS($A$466:$A$918) - ROW() + ROW($A$466))</f>
        <v>45282</v>
      </c>
      <c r="F800" s="44" cm="1">
        <f t="array" ref="F800">INDEX($B$466:$B$918, ROWS($B$466:$B$918) - ROW() + ROW($B$466))</f>
        <v>45288</v>
      </c>
      <c r="G800" s="45" cm="1">
        <f t="array" ref="G800">INDEX($C$466:$C$918, ROWS($C$466:$C$918) - ROW() + ROW($C$466))</f>
        <v>146.94999999999999</v>
      </c>
      <c r="I800">
        <f t="shared" si="216"/>
        <v>-1.8370073480293923</v>
      </c>
      <c r="J800">
        <f t="shared" si="208"/>
        <v>5</v>
      </c>
      <c r="K800" t="str">
        <f t="shared" si="209"/>
        <v/>
      </c>
      <c r="L800" t="str">
        <f t="shared" si="217"/>
        <v/>
      </c>
      <c r="M800" t="str">
        <f t="shared" si="218"/>
        <v/>
      </c>
      <c r="N800">
        <v>-1.7443810801744533</v>
      </c>
      <c r="O800" t="s">
        <v>4485</v>
      </c>
      <c r="P800" s="200" t="s">
        <v>4485</v>
      </c>
      <c r="Q800" s="35">
        <v>44935</v>
      </c>
      <c r="R800" s="35">
        <v>44951</v>
      </c>
      <c r="S800" s="37">
        <v>41605.449999999997</v>
      </c>
      <c r="U800" s="81" cm="1">
        <f t="array" ref="U800">INDEX($Q$466:$Q$918, ROWS($Q$466:$Q$918) - ROW() + ROW($Q$466))</f>
        <v>45282</v>
      </c>
      <c r="V800" s="3" cm="1">
        <f t="array" ref="V800">INDEX($R$466:$R$918, ROWS($R$466:$R$918) - ROW() + ROW($R$466))</f>
        <v>45288</v>
      </c>
      <c r="W800" s="78" cm="1">
        <f t="array" ref="W800">INDEX($S$466:$S$918, ROWS($S$466:$S$918) - ROW() + ROW($S$466))</f>
        <v>37658.15</v>
      </c>
      <c r="Y800">
        <f t="shared" si="219"/>
        <v>0.76352320404143803</v>
      </c>
      <c r="Z800">
        <f t="shared" si="210"/>
        <v>5</v>
      </c>
      <c r="AA800" t="str">
        <f t="shared" si="211"/>
        <v/>
      </c>
      <c r="AB800" t="str">
        <f t="shared" si="220"/>
        <v/>
      </c>
      <c r="AC800" t="str">
        <f t="shared" si="221"/>
        <v/>
      </c>
      <c r="AD800">
        <v>1.0287609876642694</v>
      </c>
      <c r="AE800" t="s">
        <v>4485</v>
      </c>
      <c r="AF800" s="200" t="s">
        <v>4485</v>
      </c>
      <c r="AG800" s="35">
        <v>44935</v>
      </c>
      <c r="AH800" s="35">
        <v>44951</v>
      </c>
      <c r="AI800" s="36">
        <v>170.95</v>
      </c>
      <c r="AK800" s="81" cm="1">
        <f t="array" ref="AK800">INDEX($AG$466:$AG$918, ROWS($AG$466:$AG$918) - ROW() + ROW($AG$466))</f>
        <v>45282</v>
      </c>
      <c r="AL800" s="3" cm="1">
        <f t="array" ref="AL800">INDEX($AH$466:$AH$918, ROWS($AH$466:$AH$918) - ROW() + ROW($AH$466))</f>
        <v>45288</v>
      </c>
      <c r="AM800" s="78" cm="1">
        <f t="array" ref="AM800">INDEX($AI$466:$AI$918, ROWS($AI$466:$AI$918) - ROW() + ROW($AI$466))</f>
        <v>303.25</v>
      </c>
      <c r="AO800">
        <f t="shared" si="222"/>
        <v>0</v>
      </c>
      <c r="AP800">
        <f t="shared" si="212"/>
        <v>5</v>
      </c>
      <c r="AQ800" t="str">
        <f t="shared" si="213"/>
        <v/>
      </c>
      <c r="AR800" t="str">
        <f t="shared" si="223"/>
        <v/>
      </c>
      <c r="AS800" t="str">
        <f t="shared" si="224"/>
        <v/>
      </c>
      <c r="AT800">
        <v>-0.50488420590495253</v>
      </c>
      <c r="AU800" t="s">
        <v>4485</v>
      </c>
      <c r="AV800" s="200" t="s">
        <v>4485</v>
      </c>
      <c r="AW800" s="35">
        <v>44935</v>
      </c>
      <c r="AX800" s="35">
        <v>44951</v>
      </c>
      <c r="AY800" s="36">
        <v>100.6</v>
      </c>
      <c r="BA800" s="81" cm="1">
        <f t="array" ref="BA800">INDEX($AW$466:$AW$918, ROWS($AW$466:$AW$918) - ROW() + ROW($AW$466))</f>
        <v>45282</v>
      </c>
      <c r="BB800" s="3" cm="1">
        <f t="array" ref="BB800">INDEX($AX$466:$AX$918, ROWS($AX$466:$AX$918) - ROW() + ROW($AX$466))</f>
        <v>45288</v>
      </c>
      <c r="BC800" s="78" cm="1">
        <f t="array" ref="BC800">INDEX($AY$466:$AY$918, ROWS($AY$466:$AY$918) - ROW() + ROW($AY$466))</f>
        <v>174.95</v>
      </c>
      <c r="BE800">
        <f t="shared" si="225"/>
        <v>2.1904205607476639</v>
      </c>
      <c r="BF800">
        <f t="shared" si="214"/>
        <v>5</v>
      </c>
      <c r="BG800" t="str">
        <f t="shared" si="215"/>
        <v/>
      </c>
      <c r="BH800" t="str">
        <f t="shared" si="226"/>
        <v/>
      </c>
      <c r="BI800" t="str">
        <f t="shared" si="227"/>
        <v/>
      </c>
      <c r="BJ800">
        <v>1.058023992174224</v>
      </c>
      <c r="BK800" t="s">
        <v>4485</v>
      </c>
      <c r="BL800" s="200" t="s">
        <v>4485</v>
      </c>
      <c r="BM800" s="212">
        <v>44935</v>
      </c>
      <c r="BN800" s="49">
        <v>44951</v>
      </c>
      <c r="BO800" s="50">
        <v>1310</v>
      </c>
      <c r="BQ800" s="81" cm="1">
        <f t="array" ref="BQ800">INDEX($AW$466:$AW$918, ROWS($AW$466:$AW$918) - ROW() + ROW($AW$466))</f>
        <v>45282</v>
      </c>
      <c r="BR800" s="3" cm="1">
        <f t="array" ref="BR800">INDEX($AX$466:$AX$918, ROWS($AX$466:$AX$918) - ROW() + ROW($AX$466))</f>
        <v>45288</v>
      </c>
      <c r="BS800" s="78" cm="1">
        <f t="array" ref="BS800">INDEX($BO$466:$BO$918, ROWS($BO$466:$BO$918) - ROW() + ROW($BO$466))</f>
        <v>1397.85</v>
      </c>
      <c r="BU800">
        <f t="shared" si="234"/>
        <v>-0.72440609353361363</v>
      </c>
      <c r="BV800">
        <f t="shared" si="228"/>
        <v>5</v>
      </c>
      <c r="BW800" t="str">
        <f t="shared" si="242"/>
        <v/>
      </c>
      <c r="BX800" t="str">
        <f t="shared" si="229"/>
        <v/>
      </c>
      <c r="BY800" t="str">
        <f t="shared" si="235"/>
        <v/>
      </c>
      <c r="BZ800">
        <v>1.5762511493497964</v>
      </c>
      <c r="CA800" t="s">
        <v>4485</v>
      </c>
      <c r="CB800" s="200" t="s">
        <v>4485</v>
      </c>
      <c r="CC800" s="212">
        <v>44936</v>
      </c>
      <c r="CD800" s="49">
        <v>44951</v>
      </c>
      <c r="CE800" s="50">
        <v>1877.05</v>
      </c>
      <c r="CG800" s="81" cm="1">
        <f t="array" ref="CG800">INDEX($AW$466:$AW$918, ROWS($AW$466:$AW$918) - ROW() + ROW($AW$466))</f>
        <v>45282</v>
      </c>
      <c r="CH800" s="3" cm="1">
        <f t="array" ref="CH800">INDEX($AX$466:$AX$918, ROWS($AX$466:$AX$918) - ROW() + ROW($AX$466))</f>
        <v>45288</v>
      </c>
      <c r="CI800" s="78" cm="1">
        <f t="array" ref="CI800">INDEX($CE$466:$CE$918, ROWS($CE$466:$CE$918) - ROW() + ROW($CE$466))</f>
        <v>2200.85</v>
      </c>
      <c r="CK800">
        <f t="shared" si="241"/>
        <v>-1.9425694490855183</v>
      </c>
      <c r="CL800">
        <f t="shared" si="230"/>
        <v>5</v>
      </c>
      <c r="CM800" t="str">
        <f t="shared" si="243"/>
        <v/>
      </c>
      <c r="CN800" t="str">
        <f t="shared" si="231"/>
        <v/>
      </c>
      <c r="CO800" t="str">
        <f t="shared" si="236"/>
        <v/>
      </c>
      <c r="CP800">
        <v>-2.0358960621484221</v>
      </c>
      <c r="CQ800" t="s">
        <v>4485</v>
      </c>
      <c r="CR800" s="200" t="s">
        <v>4485</v>
      </c>
      <c r="CS800" s="212">
        <v>44935</v>
      </c>
      <c r="CT800" s="49">
        <v>44951</v>
      </c>
      <c r="CU800" s="53">
        <v>375.95</v>
      </c>
      <c r="CW800" s="81" cm="1">
        <f t="array" ref="CW800">INDEX($AW$466:$AW$918, ROWS($AW$466:$AW$918) - ROW() + ROW($AW$466))</f>
        <v>45282</v>
      </c>
      <c r="CX800" s="3" cm="1">
        <f t="array" ref="CX800">INDEX($AX$466:$AX$918, ROWS($AX$466:$AX$918) - ROW() + ROW($AX$466))</f>
        <v>45288</v>
      </c>
      <c r="CY800" s="78" cm="1">
        <f t="array" ref="CY800">INDEX($CU$466:$CU$918, ROWS($CU$466:$CU$918) - ROW() + ROW($CU$466))</f>
        <v>716.2</v>
      </c>
      <c r="DA800">
        <f t="shared" si="237"/>
        <v>3.1468279686037333</v>
      </c>
      <c r="DB800">
        <f t="shared" si="232"/>
        <v>5</v>
      </c>
      <c r="DC800" t="str">
        <f t="shared" si="244"/>
        <v/>
      </c>
      <c r="DD800" t="str">
        <f t="shared" si="202"/>
        <v/>
      </c>
      <c r="DE800" t="str">
        <f t="shared" si="203"/>
        <v/>
      </c>
      <c r="DF800">
        <v>3.3265983547409541</v>
      </c>
      <c r="DG800" t="s">
        <v>4485</v>
      </c>
      <c r="DH800" s="200" t="s">
        <v>4485</v>
      </c>
      <c r="DI800" s="212">
        <v>44935</v>
      </c>
      <c r="DJ800" s="49">
        <v>44951</v>
      </c>
      <c r="DK800" s="53">
        <v>348.3</v>
      </c>
      <c r="DM800" s="81" cm="1">
        <f t="array" ref="DM800">INDEX($AW$466:$AW$918, ROWS($AW$466:$AW$918) - ROW() + ROW($AW$466))</f>
        <v>45282</v>
      </c>
      <c r="DN800" s="3" cm="1">
        <f t="array" ref="DN800">INDEX($AX$466:$AX$918, ROWS($AX$466:$AX$918) - ROW() + ROW($AX$466))</f>
        <v>45288</v>
      </c>
      <c r="DO800" s="78" cm="1">
        <f t="array" ref="DO800">INDEX($DK$466:$DK$918, ROWS($DK$466:$DK$918) - ROW() + ROW($DK$466))</f>
        <v>447.65</v>
      </c>
      <c r="DQ800">
        <f t="shared" si="238"/>
        <v>-0.73178844661270903</v>
      </c>
      <c r="DR800">
        <f t="shared" si="233"/>
        <v>5</v>
      </c>
      <c r="DS800" t="str">
        <f t="shared" si="245"/>
        <v/>
      </c>
      <c r="DT800" t="str">
        <f t="shared" si="239"/>
        <v/>
      </c>
      <c r="DU800" t="str">
        <f t="shared" si="240"/>
        <v/>
      </c>
      <c r="DV800">
        <v>-0.82370134183606292</v>
      </c>
      <c r="DW800" t="s">
        <v>4485</v>
      </c>
      <c r="DX800" s="200" t="s">
        <v>4485</v>
      </c>
    </row>
    <row r="801" spans="1:128" ht="15.75" thickBot="1" x14ac:dyDescent="0.3">
      <c r="A801" s="42">
        <v>44932</v>
      </c>
      <c r="B801" s="35">
        <v>44951</v>
      </c>
      <c r="C801" s="36">
        <v>175.5</v>
      </c>
      <c r="E801" s="81" cm="1">
        <f t="array" ref="E801">INDEX($A$466:$A$918, ROWS($A$466:$A$918) - ROW() + ROW($A$466))</f>
        <v>45286</v>
      </c>
      <c r="F801" s="44" cm="1">
        <f t="array" ref="F801">INDEX($B$466:$B$918, ROWS($B$466:$B$918) - ROW() + ROW($B$466))</f>
        <v>45288</v>
      </c>
      <c r="G801" s="45" cm="1">
        <f t="array" ref="G801">INDEX($C$466:$C$918, ROWS($C$466:$C$918) - ROW() + ROW($C$466))</f>
        <v>148.9</v>
      </c>
      <c r="I801">
        <f t="shared" si="216"/>
        <v>1.3269819666553366</v>
      </c>
      <c r="J801">
        <f t="shared" si="208"/>
        <v>2</v>
      </c>
      <c r="K801" t="str">
        <f t="shared" si="209"/>
        <v/>
      </c>
      <c r="L801" t="str">
        <f t="shared" si="217"/>
        <v/>
      </c>
      <c r="M801" t="str">
        <f t="shared" si="218"/>
        <v/>
      </c>
      <c r="N801">
        <v>1.7070672584499829</v>
      </c>
      <c r="O801" t="s">
        <v>4485</v>
      </c>
      <c r="P801" s="200" t="s">
        <v>4485</v>
      </c>
      <c r="Q801" s="35">
        <v>44932</v>
      </c>
      <c r="R801" s="35">
        <v>44951</v>
      </c>
      <c r="S801" s="37">
        <v>41869.85</v>
      </c>
      <c r="U801" s="81" cm="1">
        <f t="array" ref="U801">INDEX($Q$466:$Q$918, ROWS($Q$466:$Q$918) - ROW() + ROW($Q$466))</f>
        <v>45286</v>
      </c>
      <c r="V801" s="3" cm="1">
        <f t="array" ref="V801">INDEX($R$466:$R$918, ROWS($R$466:$R$918) - ROW() + ROW($R$466))</f>
        <v>45288</v>
      </c>
      <c r="W801" s="78" cm="1">
        <f t="array" ref="W801">INDEX($S$466:$S$918, ROWS($S$466:$S$918) - ROW() + ROW($S$466))</f>
        <v>37610.1</v>
      </c>
      <c r="Y801">
        <f t="shared" si="219"/>
        <v>-0.12759522175147453</v>
      </c>
      <c r="Z801">
        <f t="shared" si="210"/>
        <v>2</v>
      </c>
      <c r="AA801" t="str">
        <f t="shared" si="211"/>
        <v/>
      </c>
      <c r="AB801" t="str">
        <f t="shared" si="220"/>
        <v/>
      </c>
      <c r="AC801" t="str">
        <f t="shared" si="221"/>
        <v/>
      </c>
      <c r="AD801">
        <v>-0.12628864266296219</v>
      </c>
      <c r="AE801" t="s">
        <v>4485</v>
      </c>
      <c r="AF801" s="200" t="s">
        <v>4485</v>
      </c>
      <c r="AG801" s="35">
        <v>44932</v>
      </c>
      <c r="AH801" s="35">
        <v>44951</v>
      </c>
      <c r="AI801" s="36">
        <v>169.95</v>
      </c>
      <c r="AK801" s="81" cm="1">
        <f t="array" ref="AK801">INDEX($AG$466:$AG$918, ROWS($AG$466:$AG$918) - ROW() + ROW($AG$466))</f>
        <v>45286</v>
      </c>
      <c r="AL801" s="3" cm="1">
        <f t="array" ref="AL801">INDEX($AH$466:$AH$918, ROWS($AH$466:$AH$918) - ROW() + ROW($AH$466))</f>
        <v>45288</v>
      </c>
      <c r="AM801" s="78" cm="1">
        <f t="array" ref="AM801">INDEX($AI$466:$AI$918, ROWS($AI$466:$AI$918) - ROW() + ROW($AI$466))</f>
        <v>309.55</v>
      </c>
      <c r="AO801">
        <f t="shared" si="222"/>
        <v>2.0774938169826913</v>
      </c>
      <c r="AP801">
        <f t="shared" si="212"/>
        <v>2</v>
      </c>
      <c r="AQ801" t="str">
        <f t="shared" si="213"/>
        <v/>
      </c>
      <c r="AR801" t="str">
        <f t="shared" si="223"/>
        <v/>
      </c>
      <c r="AS801" t="str">
        <f t="shared" si="224"/>
        <v/>
      </c>
      <c r="AT801">
        <v>2.846111417539984</v>
      </c>
      <c r="AU801" t="s">
        <v>4485</v>
      </c>
      <c r="AV801" s="200" t="s">
        <v>4485</v>
      </c>
      <c r="AW801" s="35">
        <v>44932</v>
      </c>
      <c r="AX801" s="35">
        <v>44951</v>
      </c>
      <c r="AY801" s="36">
        <v>99.55</v>
      </c>
      <c r="BA801" s="81" cm="1">
        <f t="array" ref="BA801">INDEX($AW$466:$AW$918, ROWS($AW$466:$AW$918) - ROW() + ROW($AW$466))</f>
        <v>45286</v>
      </c>
      <c r="BB801" s="3" cm="1">
        <f t="array" ref="BB801">INDEX($AX$466:$AX$918, ROWS($AX$466:$AX$918) - ROW() + ROW($AX$466))</f>
        <v>45288</v>
      </c>
      <c r="BC801" s="78" cm="1">
        <f t="array" ref="BC801">INDEX($AY$466:$AY$918, ROWS($AY$466:$AY$918) - ROW() + ROW($AY$466))</f>
        <v>182.35</v>
      </c>
      <c r="BE801">
        <f t="shared" si="225"/>
        <v>4.2297799371248965</v>
      </c>
      <c r="BF801">
        <f t="shared" si="214"/>
        <v>2</v>
      </c>
      <c r="BG801" t="str">
        <f t="shared" si="215"/>
        <v/>
      </c>
      <c r="BH801" t="str">
        <f t="shared" si="226"/>
        <v/>
      </c>
      <c r="BI801" t="str">
        <f t="shared" si="227"/>
        <v/>
      </c>
      <c r="BJ801">
        <v>-1.9053926688233878</v>
      </c>
      <c r="BK801" t="s">
        <v>4485</v>
      </c>
      <c r="BL801" s="200" t="s">
        <v>4485</v>
      </c>
      <c r="BM801" s="212">
        <v>44932</v>
      </c>
      <c r="BN801" s="49">
        <v>44951</v>
      </c>
      <c r="BO801" s="50">
        <v>1276.55</v>
      </c>
      <c r="BQ801" s="81" cm="1">
        <f t="array" ref="BQ801">INDEX($AW$466:$AW$918, ROWS($AW$466:$AW$918) - ROW() + ROW($AW$466))</f>
        <v>45286</v>
      </c>
      <c r="BR801" s="3" cm="1">
        <f t="array" ref="BR801">INDEX($AX$466:$AX$918, ROWS($AX$466:$AX$918) - ROW() + ROW($AX$466))</f>
        <v>45288</v>
      </c>
      <c r="BS801" s="78" cm="1">
        <f t="array" ref="BS801">INDEX($BO$466:$BO$918, ROWS($BO$466:$BO$918) - ROW() + ROW($BO$466))</f>
        <v>1394</v>
      </c>
      <c r="BU801">
        <f t="shared" si="234"/>
        <v>-0.27542297099115853</v>
      </c>
      <c r="BV801">
        <f t="shared" si="228"/>
        <v>2</v>
      </c>
      <c r="BW801" t="str">
        <f t="shared" si="242"/>
        <v/>
      </c>
      <c r="BX801" t="str">
        <f t="shared" si="229"/>
        <v/>
      </c>
      <c r="BY801" t="str">
        <f t="shared" si="235"/>
        <v/>
      </c>
      <c r="BZ801">
        <v>2.2371653950601407</v>
      </c>
      <c r="CA801" t="s">
        <v>4485</v>
      </c>
      <c r="CB801" s="200" t="s">
        <v>4485</v>
      </c>
      <c r="CC801" s="212">
        <v>44935</v>
      </c>
      <c r="CD801" s="49">
        <v>44951</v>
      </c>
      <c r="CE801" s="50">
        <v>1892.5</v>
      </c>
      <c r="CG801" s="81" cm="1">
        <f t="array" ref="CG801">INDEX($AW$466:$AW$918, ROWS($AW$466:$AW$918) - ROW() + ROW($AW$466))</f>
        <v>45286</v>
      </c>
      <c r="CH801" s="3" cm="1">
        <f t="array" ref="CH801">INDEX($AX$466:$AX$918, ROWS($AX$466:$AX$918) - ROW() + ROW($AX$466))</f>
        <v>45288</v>
      </c>
      <c r="CI801" s="78" cm="1">
        <f t="array" ref="CI801">INDEX($CE$466:$CE$918, ROWS($CE$466:$CE$918) - ROW() + ROW($CE$466))</f>
        <v>2242.5500000000002</v>
      </c>
      <c r="CK801">
        <f t="shared" si="241"/>
        <v>1.8947224935820375</v>
      </c>
      <c r="CL801">
        <f t="shared" si="230"/>
        <v>2</v>
      </c>
      <c r="CM801" t="str">
        <f t="shared" si="243"/>
        <v/>
      </c>
      <c r="CN801" t="str">
        <f t="shared" si="231"/>
        <v/>
      </c>
      <c r="CO801" t="str">
        <f t="shared" si="236"/>
        <v/>
      </c>
      <c r="CP801">
        <v>2.0440251572327215</v>
      </c>
      <c r="CQ801" t="s">
        <v>4485</v>
      </c>
      <c r="CR801" s="200" t="s">
        <v>4485</v>
      </c>
      <c r="CS801" s="212">
        <v>44932</v>
      </c>
      <c r="CT801" s="49">
        <v>44951</v>
      </c>
      <c r="CU801" s="53">
        <v>371</v>
      </c>
      <c r="CW801" s="81" cm="1">
        <f t="array" ref="CW801">INDEX($AW$466:$AW$918, ROWS($AW$466:$AW$918) - ROW() + ROW($AW$466))</f>
        <v>45286</v>
      </c>
      <c r="CX801" s="3" cm="1">
        <f t="array" ref="CX801">INDEX($AX$466:$AX$918, ROWS($AX$466:$AX$918) - ROW() + ROW($AX$466))</f>
        <v>45288</v>
      </c>
      <c r="CY801" s="78" cm="1">
        <f t="array" ref="CY801">INDEX($CU$466:$CU$918, ROWS($CU$466:$CU$918) - ROW() + ROW($CU$466))</f>
        <v>716.05</v>
      </c>
      <c r="DA801">
        <f t="shared" si="237"/>
        <v>-2.0943870427267655E-2</v>
      </c>
      <c r="DB801">
        <f t="shared" si="232"/>
        <v>2</v>
      </c>
      <c r="DC801" t="str">
        <f t="shared" si="244"/>
        <v/>
      </c>
      <c r="DD801" t="str">
        <f t="shared" si="202"/>
        <v/>
      </c>
      <c r="DE801" t="str">
        <f t="shared" si="203"/>
        <v/>
      </c>
      <c r="DF801">
        <v>-0.15364201410713355</v>
      </c>
      <c r="DG801" t="s">
        <v>4485</v>
      </c>
      <c r="DH801" s="200" t="s">
        <v>4485</v>
      </c>
      <c r="DI801" s="212">
        <v>44932</v>
      </c>
      <c r="DJ801" s="49">
        <v>44951</v>
      </c>
      <c r="DK801" s="53">
        <v>346.25</v>
      </c>
      <c r="DM801" s="81" cm="1">
        <f t="array" ref="DM801">INDEX($AW$466:$AW$918, ROWS($AW$466:$AW$918) - ROW() + ROW($AW$466))</f>
        <v>45286</v>
      </c>
      <c r="DN801" s="3" cm="1">
        <f t="array" ref="DN801">INDEX($AX$466:$AX$918, ROWS($AX$466:$AX$918) - ROW() + ROW($AX$466))</f>
        <v>45288</v>
      </c>
      <c r="DO801" s="78" cm="1">
        <f t="array" ref="DO801">INDEX($DK$466:$DK$918, ROWS($DK$466:$DK$918) - ROW() + ROW($DK$466))</f>
        <v>452.6</v>
      </c>
      <c r="DQ801">
        <f t="shared" si="238"/>
        <v>1.1057746006925155</v>
      </c>
      <c r="DR801">
        <f t="shared" si="233"/>
        <v>2</v>
      </c>
      <c r="DS801" t="str">
        <f t="shared" si="245"/>
        <v/>
      </c>
      <c r="DT801" t="str">
        <f t="shared" si="239"/>
        <v/>
      </c>
      <c r="DU801" t="str">
        <f t="shared" si="240"/>
        <v/>
      </c>
      <c r="DV801">
        <v>2.2638981915606133</v>
      </c>
      <c r="DW801" t="s">
        <v>4485</v>
      </c>
      <c r="DX801" s="200" t="s">
        <v>4485</v>
      </c>
    </row>
    <row r="802" spans="1:128" ht="15.75" thickBot="1" x14ac:dyDescent="0.3">
      <c r="A802" s="42">
        <v>44931</v>
      </c>
      <c r="B802" s="35">
        <v>44951</v>
      </c>
      <c r="C802" s="36">
        <v>178.75</v>
      </c>
      <c r="E802" s="81" cm="1">
        <f t="array" ref="E802">INDEX($A$466:$A$918, ROWS($A$466:$A$918) - ROW() + ROW($A$466))</f>
        <v>45287</v>
      </c>
      <c r="F802" s="44" cm="1">
        <f t="array" ref="F802">INDEX($B$466:$B$918, ROWS($B$466:$B$918) - ROW() + ROW($B$466))</f>
        <v>45288</v>
      </c>
      <c r="G802" s="45" cm="1">
        <f t="array" ref="G802">INDEX($C$466:$C$918, ROWS($C$466:$C$918) - ROW() + ROW($C$466))</f>
        <v>147.75</v>
      </c>
      <c r="I802">
        <f t="shared" si="216"/>
        <v>-0.77233042310275735</v>
      </c>
      <c r="J802">
        <f t="shared" si="208"/>
        <v>3</v>
      </c>
      <c r="K802" t="str">
        <f t="shared" si="209"/>
        <v/>
      </c>
      <c r="L802" t="str">
        <f t="shared" si="217"/>
        <v/>
      </c>
      <c r="M802" t="str">
        <f t="shared" si="218"/>
        <v/>
      </c>
      <c r="N802">
        <v>-0.67136623027861708</v>
      </c>
      <c r="O802" t="s">
        <v>4485</v>
      </c>
      <c r="P802" s="200" t="s">
        <v>4485</v>
      </c>
      <c r="Q802" s="35">
        <v>44931</v>
      </c>
      <c r="R802" s="35">
        <v>44951</v>
      </c>
      <c r="S802" s="37">
        <v>42437.1</v>
      </c>
      <c r="U802" s="81" cm="1">
        <f t="array" ref="U802">INDEX($Q$466:$Q$918, ROWS($Q$466:$Q$918) - ROW() + ROW($Q$466))</f>
        <v>45287</v>
      </c>
      <c r="V802" s="3" cm="1">
        <f t="array" ref="V802">INDEX($R$466:$R$918, ROWS($R$466:$R$918) - ROW() + ROW($R$466))</f>
        <v>45288</v>
      </c>
      <c r="W802" s="78" cm="1">
        <f t="array" ref="W802">INDEX($S$466:$S$918, ROWS($S$466:$S$918) - ROW() + ROW($S$466))</f>
        <v>37876.1</v>
      </c>
      <c r="Y802">
        <f t="shared" si="219"/>
        <v>0.70725682728841455</v>
      </c>
      <c r="Z802">
        <f t="shared" si="210"/>
        <v>3</v>
      </c>
      <c r="AA802" t="str">
        <f t="shared" si="211"/>
        <v/>
      </c>
      <c r="AB802" t="str">
        <f t="shared" si="220"/>
        <v/>
      </c>
      <c r="AC802" t="str">
        <f t="shared" si="221"/>
        <v/>
      </c>
      <c r="AD802">
        <v>0.97085698693588296</v>
      </c>
      <c r="AE802" t="s">
        <v>4485</v>
      </c>
      <c r="AF802" s="200" t="s">
        <v>4485</v>
      </c>
      <c r="AG802" s="35">
        <v>44931</v>
      </c>
      <c r="AH802" s="35">
        <v>44951</v>
      </c>
      <c r="AI802" s="36">
        <v>170.45</v>
      </c>
      <c r="AK802" s="81" cm="1">
        <f t="array" ref="AK802">INDEX($AG$466:$AG$918, ROWS($AG$466:$AG$918) - ROW() + ROW($AG$466))</f>
        <v>45287</v>
      </c>
      <c r="AL802" s="3" cm="1">
        <f t="array" ref="AL802">INDEX($AH$466:$AH$918, ROWS($AH$466:$AH$918) - ROW() + ROW($AH$466))</f>
        <v>45288</v>
      </c>
      <c r="AM802" s="78" cm="1">
        <f t="array" ref="AM802">INDEX($AI$466:$AI$918, ROWS($AI$466:$AI$918) - ROW() + ROW($AI$466))</f>
        <v>305.64999999999998</v>
      </c>
      <c r="AO802">
        <f t="shared" si="222"/>
        <v>-1.259893393635934</v>
      </c>
      <c r="AP802">
        <f t="shared" si="212"/>
        <v>3</v>
      </c>
      <c r="AQ802" t="str">
        <f t="shared" si="213"/>
        <v/>
      </c>
      <c r="AR802" t="str">
        <f t="shared" si="223"/>
        <v/>
      </c>
      <c r="AS802" t="str">
        <f t="shared" si="224"/>
        <v/>
      </c>
      <c r="AT802">
        <v>1.5660195216132173</v>
      </c>
      <c r="AU802" t="s">
        <v>4485</v>
      </c>
      <c r="AV802" s="200" t="s">
        <v>4485</v>
      </c>
      <c r="AW802" s="35">
        <v>44931</v>
      </c>
      <c r="AX802" s="35">
        <v>44951</v>
      </c>
      <c r="AY802" s="36">
        <v>100.55</v>
      </c>
      <c r="BA802" s="81" cm="1">
        <f t="array" ref="BA802">INDEX($AW$466:$AW$918, ROWS($AW$466:$AW$918) - ROW() + ROW($AW$466))</f>
        <v>45287</v>
      </c>
      <c r="BB802" s="3" cm="1">
        <f t="array" ref="BB802">INDEX($AX$466:$AX$918, ROWS($AX$466:$AX$918) - ROW() + ROW($AX$466))</f>
        <v>45288</v>
      </c>
      <c r="BC802" s="78" cm="1">
        <f t="array" ref="BC802">INDEX($AY$466:$AY$918, ROWS($AY$466:$AY$918) - ROW() + ROW($AY$466))</f>
        <v>180.4</v>
      </c>
      <c r="BE802">
        <f t="shared" si="225"/>
        <v>-1.0693720866465526</v>
      </c>
      <c r="BF802">
        <f t="shared" si="214"/>
        <v>3</v>
      </c>
      <c r="BG802" t="str">
        <f t="shared" si="215"/>
        <v/>
      </c>
      <c r="BH802" t="str">
        <f t="shared" si="226"/>
        <v/>
      </c>
      <c r="BI802" t="str">
        <f t="shared" si="227"/>
        <v/>
      </c>
      <c r="BJ802">
        <v>-2.2098730166973932</v>
      </c>
      <c r="BK802" t="s">
        <v>4485</v>
      </c>
      <c r="BL802" s="200" t="s">
        <v>4485</v>
      </c>
      <c r="BM802" s="212">
        <v>44931</v>
      </c>
      <c r="BN802" s="49">
        <v>44951</v>
      </c>
      <c r="BO802" s="50">
        <v>1274.55</v>
      </c>
      <c r="BQ802" s="81" cm="1">
        <f t="array" ref="BQ802">INDEX($AW$466:$AW$918, ROWS($AW$466:$AW$918) - ROW() + ROW($AW$466))</f>
        <v>45287</v>
      </c>
      <c r="BR802" s="3" cm="1">
        <f t="array" ref="BR802">INDEX($AX$466:$AX$918, ROWS($AX$466:$AX$918) - ROW() + ROW($AX$466))</f>
        <v>45288</v>
      </c>
      <c r="BS802" s="78" cm="1">
        <f t="array" ref="BS802">INDEX($BO$466:$BO$918, ROWS($BO$466:$BO$918) - ROW() + ROW($BO$466))</f>
        <v>1419</v>
      </c>
      <c r="BU802">
        <f t="shared" si="234"/>
        <v>1.7934002869440457</v>
      </c>
      <c r="BV802">
        <f t="shared" si="228"/>
        <v>3</v>
      </c>
      <c r="BW802" t="str">
        <f t="shared" si="242"/>
        <v/>
      </c>
      <c r="BX802" t="str">
        <f t="shared" si="229"/>
        <v/>
      </c>
      <c r="BY802" t="str">
        <f t="shared" si="235"/>
        <v/>
      </c>
      <c r="BZ802">
        <v>-0.81583607386795409</v>
      </c>
      <c r="CA802" t="s">
        <v>4485</v>
      </c>
      <c r="CB802" s="200" t="s">
        <v>4485</v>
      </c>
      <c r="CC802" s="212">
        <v>44932</v>
      </c>
      <c r="CD802" s="49">
        <v>44951</v>
      </c>
      <c r="CE802" s="50">
        <v>1883.4</v>
      </c>
      <c r="CG802" s="81" cm="1">
        <f t="array" ref="CG802">INDEX($AW$466:$AW$918, ROWS($AW$466:$AW$918) - ROW() + ROW($AW$466))</f>
        <v>45287</v>
      </c>
      <c r="CH802" s="3" cm="1">
        <f t="array" ref="CH802">INDEX($AX$466:$AX$918, ROWS($AX$466:$AX$918) - ROW() + ROW($AX$466))</f>
        <v>45288</v>
      </c>
      <c r="CI802" s="78" cm="1">
        <f t="array" ref="CI802">INDEX($CE$466:$CE$918, ROWS($CE$466:$CE$918) - ROW() + ROW($CE$466))</f>
        <v>2323.9</v>
      </c>
      <c r="CK802">
        <f t="shared" si="241"/>
        <v>3.627566832400611</v>
      </c>
      <c r="CL802">
        <f t="shared" si="230"/>
        <v>3</v>
      </c>
      <c r="CM802" t="str">
        <f t="shared" si="243"/>
        <v/>
      </c>
      <c r="CN802" t="str">
        <f t="shared" si="231"/>
        <v/>
      </c>
      <c r="CO802" t="str">
        <f t="shared" si="236"/>
        <v/>
      </c>
      <c r="CP802">
        <v>3.6176056809807724</v>
      </c>
      <c r="CQ802" t="s">
        <v>4485</v>
      </c>
      <c r="CR802" s="200" t="s">
        <v>4485</v>
      </c>
      <c r="CS802" s="212">
        <v>44931</v>
      </c>
      <c r="CT802" s="49">
        <v>44951</v>
      </c>
      <c r="CU802" s="53">
        <v>374.65</v>
      </c>
      <c r="CW802" s="81" cm="1">
        <f t="array" ref="CW802">INDEX($AW$466:$AW$918, ROWS($AW$466:$AW$918) - ROW() + ROW($AW$466))</f>
        <v>45287</v>
      </c>
      <c r="CX802" s="3" cm="1">
        <f t="array" ref="CX802">INDEX($AX$466:$AX$918, ROWS($AX$466:$AX$918) - ROW() + ROW($AX$466))</f>
        <v>45288</v>
      </c>
      <c r="CY802" s="78" cm="1">
        <f t="array" ref="CY802">INDEX($CU$466:$CU$918, ROWS($CU$466:$CU$918) - ROW() + ROW($CU$466))</f>
        <v>720.15</v>
      </c>
      <c r="DA802">
        <f t="shared" si="237"/>
        <v>0.57258571328818142</v>
      </c>
      <c r="DB802">
        <f t="shared" si="232"/>
        <v>3</v>
      </c>
      <c r="DC802" t="str">
        <f t="shared" si="244"/>
        <v/>
      </c>
      <c r="DD802" t="str">
        <f t="shared" si="202"/>
        <v/>
      </c>
      <c r="DE802" t="str">
        <f t="shared" si="203"/>
        <v/>
      </c>
      <c r="DF802">
        <v>0.7833811289081658</v>
      </c>
      <c r="DG802" t="s">
        <v>4485</v>
      </c>
      <c r="DH802" s="200" t="s">
        <v>4485</v>
      </c>
      <c r="DI802" s="212">
        <v>44931</v>
      </c>
      <c r="DJ802" s="49">
        <v>44951</v>
      </c>
      <c r="DK802" s="53">
        <v>343.5</v>
      </c>
      <c r="DM802" s="81" cm="1">
        <f t="array" ref="DM802">INDEX($AW$466:$AW$918, ROWS($AW$466:$AW$918) - ROW() + ROW($AW$466))</f>
        <v>45287</v>
      </c>
      <c r="DN802" s="3" cm="1">
        <f t="array" ref="DN802">INDEX($AX$466:$AX$918, ROWS($AX$466:$AX$918) - ROW() + ROW($AX$466))</f>
        <v>45288</v>
      </c>
      <c r="DO802" s="78" cm="1">
        <f t="array" ref="DO802">INDEX($DK$466:$DK$918, ROWS($DK$466:$DK$918) - ROW() + ROW($DK$466))</f>
        <v>455.1</v>
      </c>
      <c r="DQ802">
        <f t="shared" si="238"/>
        <v>0.55236411842686695</v>
      </c>
      <c r="DR802">
        <f t="shared" si="233"/>
        <v>3</v>
      </c>
      <c r="DS802" t="str">
        <f t="shared" si="245"/>
        <v/>
      </c>
      <c r="DT802" t="str">
        <f t="shared" si="239"/>
        <v/>
      </c>
      <c r="DU802" t="str">
        <f t="shared" si="240"/>
        <v/>
      </c>
      <c r="DV802">
        <v>0.15719151165837641</v>
      </c>
      <c r="DW802" t="s">
        <v>4485</v>
      </c>
      <c r="DX802" s="200" t="s">
        <v>4485</v>
      </c>
    </row>
    <row r="803" spans="1:128" ht="15.75" thickBot="1" x14ac:dyDescent="0.3">
      <c r="A803" s="42">
        <v>44930</v>
      </c>
      <c r="B803" s="35">
        <v>44951</v>
      </c>
      <c r="C803" s="36">
        <v>178.6</v>
      </c>
      <c r="E803" s="81" cm="1">
        <f t="array" ref="E803">INDEX($A$466:$A$918, ROWS($A$466:$A$918) - ROW() + ROW($A$466))</f>
        <v>45288</v>
      </c>
      <c r="F803" s="44" cm="1">
        <f t="array" ref="F803">INDEX($B$466:$B$918, ROWS($B$466:$B$918) - ROW() + ROW($B$466))</f>
        <v>45288</v>
      </c>
      <c r="G803" s="45" cm="1">
        <f t="array" ref="G803">INDEX($C$466:$C$918, ROWS($C$466:$C$918) - ROW() + ROW($C$466))</f>
        <v>148.69999999999999</v>
      </c>
      <c r="I803">
        <f t="shared" si="216"/>
        <v>0.64297800338408706</v>
      </c>
      <c r="J803">
        <f t="shared" si="208"/>
        <v>4</v>
      </c>
      <c r="K803">
        <f t="shared" si="209"/>
        <v>-4.4651461612592458</v>
      </c>
      <c r="L803" t="str">
        <f t="shared" si="217"/>
        <v/>
      </c>
      <c r="M803" t="str">
        <f t="shared" si="218"/>
        <v/>
      </c>
      <c r="N803">
        <v>0.64210882054749385</v>
      </c>
      <c r="O803">
        <v>-4.3059125964010212</v>
      </c>
      <c r="P803" s="200" t="s">
        <v>4485</v>
      </c>
      <c r="Q803" s="35">
        <v>44930</v>
      </c>
      <c r="R803" s="35">
        <v>44951</v>
      </c>
      <c r="S803" s="37">
        <v>42375.15</v>
      </c>
      <c r="U803" s="81" cm="1">
        <f t="array" ref="U803">INDEX($Q$466:$Q$918, ROWS($Q$466:$Q$918) - ROW() + ROW($Q$466))</f>
        <v>45288</v>
      </c>
      <c r="V803" s="3" cm="1">
        <f t="array" ref="V803">INDEX($R$466:$R$918, ROWS($R$466:$R$918) - ROW() + ROW($R$466))</f>
        <v>45288</v>
      </c>
      <c r="W803" s="78" cm="1">
        <f t="array" ref="W803">INDEX($S$466:$S$918, ROWS($S$466:$S$918) - ROW() + ROW($S$466))</f>
        <v>38502.449999999997</v>
      </c>
      <c r="Y803">
        <f t="shared" si="219"/>
        <v>1.6536813452282535</v>
      </c>
      <c r="Z803">
        <f t="shared" si="210"/>
        <v>4</v>
      </c>
      <c r="AA803">
        <f t="shared" si="211"/>
        <v>3.7354510184287024</v>
      </c>
      <c r="AB803" t="str">
        <f t="shared" si="220"/>
        <v/>
      </c>
      <c r="AC803" t="str">
        <f t="shared" si="221"/>
        <v/>
      </c>
      <c r="AD803">
        <v>1.6753472565513194</v>
      </c>
      <c r="AE803">
        <v>4.191725158996471</v>
      </c>
      <c r="AF803" s="200" t="s">
        <v>4485</v>
      </c>
      <c r="AG803" s="35">
        <v>44930</v>
      </c>
      <c r="AH803" s="35">
        <v>44951</v>
      </c>
      <c r="AI803" s="36">
        <v>167.3</v>
      </c>
      <c r="AK803" s="81" cm="1">
        <f t="array" ref="AK803">INDEX($AG$466:$AG$918, ROWS($AG$466:$AG$918) - ROW() + ROW($AG$466))</f>
        <v>45288</v>
      </c>
      <c r="AL803" s="3" cm="1">
        <f t="array" ref="AL803">INDEX($AH$466:$AH$918, ROWS($AH$466:$AH$918) - ROW() + ROW($AH$466))</f>
        <v>45288</v>
      </c>
      <c r="AM803" s="78" cm="1">
        <f t="array" ref="AM803">INDEX($AI$466:$AI$918, ROWS($AI$466:$AI$918) - ROW() + ROW($AI$466))</f>
        <v>314.10000000000002</v>
      </c>
      <c r="AO803">
        <f t="shared" si="222"/>
        <v>2.7646000327171754</v>
      </c>
      <c r="AP803">
        <f t="shared" si="212"/>
        <v>4</v>
      </c>
      <c r="AQ803">
        <f t="shared" si="213"/>
        <v>5.0677370797792385</v>
      </c>
      <c r="AR803" t="str">
        <f t="shared" si="223"/>
        <v/>
      </c>
      <c r="AS803" t="str">
        <f t="shared" si="224"/>
        <v/>
      </c>
      <c r="AT803">
        <v>2.5240257682965441</v>
      </c>
      <c r="AU803">
        <v>14.928376938558054</v>
      </c>
      <c r="AV803" s="200" t="s">
        <v>4485</v>
      </c>
      <c r="AW803" s="35">
        <v>44930</v>
      </c>
      <c r="AX803" s="35">
        <v>44951</v>
      </c>
      <c r="AY803" s="36">
        <v>99.35</v>
      </c>
      <c r="BA803" s="81" cm="1">
        <f t="array" ref="BA803">INDEX($AW$466:$AW$918, ROWS($AW$466:$AW$918) - ROW() + ROW($AW$466))</f>
        <v>45288</v>
      </c>
      <c r="BB803" s="3" cm="1">
        <f t="array" ref="BB803">INDEX($AX$466:$AX$918, ROWS($AX$466:$AX$918) - ROW() + ROW($AX$466))</f>
        <v>45288</v>
      </c>
      <c r="BC803" s="78" cm="1">
        <f t="array" ref="BC803">INDEX($AY$466:$AY$918, ROWS($AY$466:$AY$918) - ROW() + ROW($AY$466))</f>
        <v>182.8</v>
      </c>
      <c r="BE803">
        <f t="shared" si="225"/>
        <v>1.3303769401330408</v>
      </c>
      <c r="BF803">
        <f t="shared" si="214"/>
        <v>4</v>
      </c>
      <c r="BG803">
        <f t="shared" si="215"/>
        <v>9.0366835669549683</v>
      </c>
      <c r="BH803" t="str">
        <f t="shared" si="226"/>
        <v/>
      </c>
      <c r="BI803" t="str">
        <f t="shared" si="227"/>
        <v/>
      </c>
      <c r="BJ803">
        <v>-6.1075999787566566E-2</v>
      </c>
      <c r="BK803">
        <v>-2.502525841299446</v>
      </c>
      <c r="BL803" s="200" t="s">
        <v>4485</v>
      </c>
      <c r="BM803" s="212">
        <v>44930</v>
      </c>
      <c r="BN803" s="49">
        <v>44951</v>
      </c>
      <c r="BO803" s="50">
        <v>1262.6500000000001</v>
      </c>
      <c r="BQ803" s="81" cm="1">
        <f t="array" ref="BQ803">INDEX($AW$466:$AW$918, ROWS($AW$466:$AW$918) - ROW() + ROW($AW$466))</f>
        <v>45288</v>
      </c>
      <c r="BR803" s="3" cm="1">
        <f t="array" ref="BR803">INDEX($AX$466:$AX$918, ROWS($AX$466:$AX$918) - ROW() + ROW($AX$466))</f>
        <v>45288</v>
      </c>
      <c r="BS803" s="78" cm="1">
        <f t="array" ref="BS803">INDEX($BO$466:$BO$918, ROWS($BO$466:$BO$918) - ROW() + ROW($BO$466))</f>
        <v>1432.05</v>
      </c>
      <c r="BU803">
        <f t="shared" si="234"/>
        <v>0.91966173361521886</v>
      </c>
      <c r="BV803">
        <f t="shared" si="228"/>
        <v>4</v>
      </c>
      <c r="BW803">
        <f t="shared" si="242"/>
        <v>1.3625424688561723</v>
      </c>
      <c r="BX803" t="str">
        <f t="shared" si="229"/>
        <v/>
      </c>
      <c r="BY803" t="str">
        <f t="shared" si="235"/>
        <v/>
      </c>
      <c r="BZ803">
        <v>0</v>
      </c>
      <c r="CA803">
        <v>3.6412899814961612</v>
      </c>
      <c r="CB803" s="200" t="s">
        <v>4485</v>
      </c>
      <c r="CC803" s="212">
        <v>44931</v>
      </c>
      <c r="CD803" s="49">
        <v>44951</v>
      </c>
      <c r="CE803" s="50">
        <v>1884.7</v>
      </c>
      <c r="CG803" s="81" cm="1">
        <f t="array" ref="CG803">INDEX($AW$466:$AW$918, ROWS($AW$466:$AW$918) - ROW() + ROW($AW$466))</f>
        <v>45288</v>
      </c>
      <c r="CH803" s="3" cm="1">
        <f t="array" ref="CH803">INDEX($AX$466:$AX$918, ROWS($AX$466:$AX$918) - ROW() + ROW($AX$466))</f>
        <v>45288</v>
      </c>
      <c r="CI803" s="78" cm="1">
        <f t="array" ref="CI803">INDEX($CE$466:$CE$918, ROWS($CE$466:$CE$918) - ROW() + ROW($CE$466))</f>
        <v>2296.1</v>
      </c>
      <c r="CK803">
        <f t="shared" si="241"/>
        <v>-1.1962648995223626</v>
      </c>
      <c r="CL803">
        <f t="shared" si="230"/>
        <v>4</v>
      </c>
      <c r="CM803">
        <f t="shared" si="243"/>
        <v>4.6798422576306775</v>
      </c>
      <c r="CN803" t="str">
        <f t="shared" si="231"/>
        <v/>
      </c>
      <c r="CO803" t="str">
        <f t="shared" si="236"/>
        <v/>
      </c>
      <c r="CP803">
        <v>-1.2909204543005655</v>
      </c>
      <c r="CQ803">
        <v>4.8460569989698943</v>
      </c>
      <c r="CR803" s="200" t="s">
        <v>4485</v>
      </c>
      <c r="CS803" s="212">
        <v>44930</v>
      </c>
      <c r="CT803" s="49">
        <v>44951</v>
      </c>
      <c r="CU803" s="53">
        <v>373.3</v>
      </c>
      <c r="CW803" s="81" cm="1">
        <f t="array" ref="CW803">INDEX($AW$466:$AW$918, ROWS($AW$466:$AW$918) - ROW() + ROW($AW$466))</f>
        <v>45288</v>
      </c>
      <c r="CX803" s="3" cm="1">
        <f t="array" ref="CX803">INDEX($AX$466:$AX$918, ROWS($AX$466:$AX$918) - ROW() + ROW($AX$466))</f>
        <v>45288</v>
      </c>
      <c r="CY803" s="78" cm="1">
        <f t="array" ref="CY803">INDEX($CU$466:$CU$918, ROWS($CU$466:$CU$918) - ROW() + ROW($CU$466))</f>
        <v>728.85</v>
      </c>
      <c r="DA803">
        <f t="shared" si="237"/>
        <v>1.208081649656328</v>
      </c>
      <c r="DB803">
        <f t="shared" si="232"/>
        <v>4</v>
      </c>
      <c r="DC803">
        <f t="shared" si="244"/>
        <v>7.7542874039030236</v>
      </c>
      <c r="DD803" t="str">
        <f t="shared" si="202"/>
        <v/>
      </c>
      <c r="DE803" t="str">
        <f t="shared" si="203"/>
        <v/>
      </c>
      <c r="DF803">
        <v>1.1381775279339206</v>
      </c>
      <c r="DG803">
        <v>7.8922040423484052</v>
      </c>
      <c r="DH803" s="200" t="s">
        <v>4485</v>
      </c>
      <c r="DI803" s="212">
        <v>44930</v>
      </c>
      <c r="DJ803" s="49">
        <v>44951</v>
      </c>
      <c r="DK803" s="53">
        <v>337.85</v>
      </c>
      <c r="DM803" s="81" cm="1">
        <f t="array" ref="DM803">INDEX($AW$466:$AW$918, ROWS($AW$466:$AW$918) - ROW() + ROW($AW$466))</f>
        <v>45288</v>
      </c>
      <c r="DN803" s="3" cm="1">
        <f t="array" ref="DN803">INDEX($AX$466:$AX$918, ROWS($AX$466:$AX$918) - ROW() + ROW($AX$466))</f>
        <v>45288</v>
      </c>
      <c r="DO803" s="78" cm="1">
        <f t="array" ref="DO803">INDEX($DK$466:$DK$918, ROWS($DK$466:$DK$918) - ROW() + ROW($DK$466))</f>
        <v>465.4</v>
      </c>
      <c r="DQ803">
        <f t="shared" si="238"/>
        <v>2.2632388486046922</v>
      </c>
      <c r="DR803">
        <f t="shared" si="233"/>
        <v>4</v>
      </c>
      <c r="DS803">
        <f t="shared" si="245"/>
        <v>5.5089548855134787</v>
      </c>
      <c r="DT803" t="str">
        <f t="shared" si="239"/>
        <v/>
      </c>
      <c r="DU803" t="str">
        <f t="shared" si="240"/>
        <v/>
      </c>
      <c r="DV803">
        <v>0.10462987182840106</v>
      </c>
      <c r="DW803">
        <v>6.1286744315030406</v>
      </c>
      <c r="DX803" s="200" t="s">
        <v>4485</v>
      </c>
    </row>
    <row r="804" spans="1:128" ht="15.75" thickBot="1" x14ac:dyDescent="0.3">
      <c r="A804" s="42">
        <v>44929</v>
      </c>
      <c r="B804" s="35">
        <v>44951</v>
      </c>
      <c r="C804" s="36">
        <v>179.75</v>
      </c>
      <c r="E804" s="81" cm="1">
        <f t="array" ref="E804">INDEX($A$466:$A$918, ROWS($A$466:$A$918) - ROW() + ROW($A$466))</f>
        <v>45292</v>
      </c>
      <c r="F804" s="44" cm="1">
        <f t="array" ref="F804">INDEX($B$466:$B$918, ROWS($B$466:$B$918) - ROW() + ROW($B$466))</f>
        <v>45316</v>
      </c>
      <c r="G804" s="45" cm="1">
        <f t="array" ref="G804">INDEX($C$466:$C$918, ROWS($C$466:$C$918) - ROW() + ROW($C$466))</f>
        <v>153.1</v>
      </c>
      <c r="I804">
        <f t="shared" si="216"/>
        <v>2.9589778076664466</v>
      </c>
      <c r="J804">
        <f t="shared" si="208"/>
        <v>1</v>
      </c>
      <c r="K804" t="str">
        <f t="shared" si="209"/>
        <v/>
      </c>
      <c r="L804">
        <f t="shared" si="217"/>
        <v>45316</v>
      </c>
      <c r="M804">
        <f t="shared" si="218"/>
        <v>-7.9359895493141819</v>
      </c>
      <c r="N804">
        <v>2.1812080536912752</v>
      </c>
      <c r="O804" t="s">
        <v>4485</v>
      </c>
      <c r="P804" s="200">
        <v>-4.8275862068965498</v>
      </c>
      <c r="Q804" s="35">
        <v>44929</v>
      </c>
      <c r="R804" s="35">
        <v>44951</v>
      </c>
      <c r="S804" s="37">
        <v>42427.15</v>
      </c>
      <c r="U804" s="81" cm="1">
        <f t="array" ref="U804">INDEX($Q$466:$Q$918, ROWS($Q$466:$Q$918) - ROW() + ROW($Q$466))</f>
        <v>45292</v>
      </c>
      <c r="V804" s="3" cm="1">
        <f t="array" ref="V804">INDEX($R$466:$R$918, ROWS($R$466:$R$918) - ROW() + ROW($R$466))</f>
        <v>45316</v>
      </c>
      <c r="W804" s="78" cm="1">
        <f t="array" ref="W804">INDEX($S$466:$S$918, ROWS($S$466:$S$918) - ROW() + ROW($S$466))</f>
        <v>39022.050000000003</v>
      </c>
      <c r="Y804">
        <f t="shared" si="219"/>
        <v>1.3495245107779008</v>
      </c>
      <c r="Z804">
        <f t="shared" si="210"/>
        <v>1</v>
      </c>
      <c r="AA804" t="str">
        <f t="shared" si="211"/>
        <v/>
      </c>
      <c r="AB804">
        <f t="shared" si="220"/>
        <v>45316</v>
      </c>
      <c r="AC804">
        <f t="shared" si="221"/>
        <v>-6.1239734970356619</v>
      </c>
      <c r="AD804">
        <v>0.67691868277387901</v>
      </c>
      <c r="AE804" t="s">
        <v>4485</v>
      </c>
      <c r="AF804" s="200">
        <v>-3.7637868180417255</v>
      </c>
      <c r="AG804" s="35">
        <v>44929</v>
      </c>
      <c r="AH804" s="35">
        <v>44951</v>
      </c>
      <c r="AI804" s="36">
        <v>168.65</v>
      </c>
      <c r="AK804" s="81" cm="1">
        <f t="array" ref="AK804">INDEX($AG$466:$AG$918, ROWS($AG$466:$AG$918) - ROW() + ROW($AG$466))</f>
        <v>45292</v>
      </c>
      <c r="AL804" s="3" cm="1">
        <f t="array" ref="AL804">INDEX($AH$466:$AH$918, ROWS($AH$466:$AH$918) - ROW() + ROW($AH$466))</f>
        <v>45316</v>
      </c>
      <c r="AM804" s="78" cm="1">
        <f t="array" ref="AM804">INDEX($AI$466:$AI$918, ROWS($AI$466:$AI$918) - ROW() + ROW($AI$466))</f>
        <v>311.55</v>
      </c>
      <c r="AO804">
        <f t="shared" si="222"/>
        <v>-0.81184336198663209</v>
      </c>
      <c r="AP804">
        <f t="shared" si="212"/>
        <v>1</v>
      </c>
      <c r="AQ804" t="str">
        <f t="shared" si="213"/>
        <v/>
      </c>
      <c r="AR804">
        <f t="shared" si="223"/>
        <v>45316</v>
      </c>
      <c r="AS804">
        <f t="shared" si="224"/>
        <v>0.89873214572300242</v>
      </c>
      <c r="AT804">
        <v>4.9224612306153128</v>
      </c>
      <c r="AU804" t="s">
        <v>4485</v>
      </c>
      <c r="AV804" s="200">
        <v>-8.8395155907313843</v>
      </c>
      <c r="AW804" s="35">
        <v>44929</v>
      </c>
      <c r="AX804" s="35">
        <v>44951</v>
      </c>
      <c r="AY804" s="36">
        <v>101</v>
      </c>
      <c r="BA804" s="81" cm="1">
        <f t="array" ref="BA804">INDEX($AW$466:$AW$918, ROWS($AW$466:$AW$918) - ROW() + ROW($AW$466))</f>
        <v>45292</v>
      </c>
      <c r="BB804" s="3" cm="1">
        <f t="array" ref="BB804">INDEX($AX$466:$AX$918, ROWS($AX$466:$AX$918) - ROW() + ROW($AX$466))</f>
        <v>45316</v>
      </c>
      <c r="BC804" s="78" cm="1">
        <f t="array" ref="BC804">INDEX($AY$466:$AY$918, ROWS($AY$466:$AY$918) - ROW() + ROW($AY$466))</f>
        <v>185.9</v>
      </c>
      <c r="BE804">
        <f t="shared" si="225"/>
        <v>1.6958424507658614</v>
      </c>
      <c r="BF804">
        <f t="shared" si="214"/>
        <v>1</v>
      </c>
      <c r="BG804" t="str">
        <f t="shared" si="215"/>
        <v/>
      </c>
      <c r="BH804">
        <f t="shared" si="226"/>
        <v>45316</v>
      </c>
      <c r="BI804">
        <f t="shared" si="227"/>
        <v>1.8020441097364115</v>
      </c>
      <c r="BJ804">
        <v>-1.0906941758005562</v>
      </c>
      <c r="BK804" t="s">
        <v>4485</v>
      </c>
      <c r="BL804" s="200">
        <v>3.5091531316203906</v>
      </c>
      <c r="BM804" s="212">
        <v>44929</v>
      </c>
      <c r="BN804" s="49">
        <v>44951</v>
      </c>
      <c r="BO804" s="50">
        <v>1276.5999999999999</v>
      </c>
      <c r="BQ804" s="81" cm="1">
        <f t="array" ref="BQ804">INDEX($AW$466:$AW$918, ROWS($AW$466:$AW$918) - ROW() + ROW($AW$466))</f>
        <v>45292</v>
      </c>
      <c r="BR804" s="3" cm="1">
        <f t="array" ref="BR804">INDEX($AX$466:$AX$918, ROWS($AX$466:$AX$918) - ROW() + ROW($AX$466))</f>
        <v>45316</v>
      </c>
      <c r="BS804" s="78" cm="1">
        <f t="array" ref="BS804">INDEX($BO$466:$BO$918, ROWS($BO$466:$BO$918) - ROW() + ROW($BO$466))</f>
        <v>1444.05</v>
      </c>
      <c r="BU804">
        <f t="shared" si="234"/>
        <v>0.83795956845082231</v>
      </c>
      <c r="BV804">
        <f t="shared" si="228"/>
        <v>1</v>
      </c>
      <c r="BW804" t="str">
        <f t="shared" si="242"/>
        <v/>
      </c>
      <c r="BX804">
        <f t="shared" si="229"/>
        <v>45316</v>
      </c>
      <c r="BY804">
        <f t="shared" si="235"/>
        <v>-4.2415428828641684</v>
      </c>
      <c r="BZ804">
        <v>0.78650978418171524</v>
      </c>
      <c r="CA804" t="s">
        <v>4485</v>
      </c>
      <c r="CB804" s="200">
        <v>25.159195904607312</v>
      </c>
      <c r="CC804" s="212">
        <v>44930</v>
      </c>
      <c r="CD804" s="49">
        <v>44951</v>
      </c>
      <c r="CE804" s="50">
        <v>1854.75</v>
      </c>
      <c r="CG804" s="81" cm="1">
        <f t="array" ref="CG804">INDEX($AW$466:$AW$918, ROWS($AW$466:$AW$918) - ROW() + ROW($AW$466))</f>
        <v>45292</v>
      </c>
      <c r="CH804" s="3" cm="1">
        <f t="array" ref="CH804">INDEX($AX$466:$AX$918, ROWS($AX$466:$AX$918) - ROW() + ROW($AX$466))</f>
        <v>45316</v>
      </c>
      <c r="CI804" s="78" cm="1">
        <f t="array" ref="CI804">INDEX($CE$466:$CE$918, ROWS($CE$466:$CE$918) - ROW() + ROW($CE$466))</f>
        <v>2372.5500000000002</v>
      </c>
      <c r="CK804">
        <f t="shared" si="241"/>
        <v>3.3295588171247017</v>
      </c>
      <c r="CL804">
        <f t="shared" si="230"/>
        <v>1</v>
      </c>
      <c r="CM804" t="str">
        <f t="shared" si="243"/>
        <v/>
      </c>
      <c r="CN804">
        <f t="shared" si="231"/>
        <v>45316</v>
      </c>
      <c r="CO804">
        <f t="shared" si="236"/>
        <v>-7.2306168468525449</v>
      </c>
      <c r="CP804">
        <v>3.7820850914205431</v>
      </c>
      <c r="CQ804" t="s">
        <v>4485</v>
      </c>
      <c r="CR804" s="200">
        <v>-3.4494441503440942</v>
      </c>
      <c r="CS804" s="212">
        <v>44929</v>
      </c>
      <c r="CT804" s="49">
        <v>44951</v>
      </c>
      <c r="CU804" s="53">
        <v>382.55</v>
      </c>
      <c r="CW804" s="81" cm="1">
        <f t="array" ref="CW804">INDEX($AW$466:$AW$918, ROWS($AW$466:$AW$918) - ROW() + ROW($AW$466))</f>
        <v>45292</v>
      </c>
      <c r="CX804" s="3" cm="1">
        <f t="array" ref="CX804">INDEX($AX$466:$AX$918, ROWS($AX$466:$AX$918) - ROW() + ROW($AX$466))</f>
        <v>45316</v>
      </c>
      <c r="CY804" s="78" cm="1">
        <f t="array" ref="CY804">INDEX($CU$466:$CU$918, ROWS($CU$466:$CU$918) - ROW() + ROW($CU$466))</f>
        <v>729.8</v>
      </c>
      <c r="DA804">
        <f t="shared" si="237"/>
        <v>0.13034232009328828</v>
      </c>
      <c r="DB804">
        <f t="shared" si="232"/>
        <v>1</v>
      </c>
      <c r="DC804" t="str">
        <f t="shared" si="244"/>
        <v/>
      </c>
      <c r="DD804">
        <f t="shared" si="202"/>
        <v>45316</v>
      </c>
      <c r="DE804">
        <f t="shared" si="203"/>
        <v>3.8709235406960918</v>
      </c>
      <c r="DF804">
        <v>-0.38546255506607308</v>
      </c>
      <c r="DG804" t="s">
        <v>4485</v>
      </c>
      <c r="DH804" s="200">
        <v>10.917634051962398</v>
      </c>
      <c r="DI804" s="212">
        <v>44929</v>
      </c>
      <c r="DJ804" s="49">
        <v>44951</v>
      </c>
      <c r="DK804" s="53">
        <v>338.75</v>
      </c>
      <c r="DM804" s="81" cm="1">
        <f t="array" ref="DM804">INDEX($AW$466:$AW$918, ROWS($AW$466:$AW$918) - ROW() + ROW($AW$466))</f>
        <v>45292</v>
      </c>
      <c r="DN804" s="3" cm="1">
        <f t="array" ref="DN804">INDEX($AX$466:$AX$918, ROWS($AX$466:$AX$918) - ROW() + ROW($AX$466))</f>
        <v>45316</v>
      </c>
      <c r="DO804" s="78" cm="1">
        <f t="array" ref="DO804">INDEX($DK$466:$DK$918, ROWS($DK$466:$DK$918) - ROW() + ROW($DK$466))</f>
        <v>455.65</v>
      </c>
      <c r="DQ804">
        <f t="shared" si="238"/>
        <v>-2.0949720670391065</v>
      </c>
      <c r="DR804">
        <f t="shared" si="233"/>
        <v>1</v>
      </c>
      <c r="DS804" t="str">
        <f t="shared" si="245"/>
        <v/>
      </c>
      <c r="DT804">
        <f t="shared" si="239"/>
        <v>45316</v>
      </c>
      <c r="DU804">
        <f t="shared" si="240"/>
        <v>3.8845605179414155</v>
      </c>
      <c r="DV804">
        <v>1.7734784361144764</v>
      </c>
      <c r="DW804" t="s">
        <v>4485</v>
      </c>
      <c r="DX804" s="200">
        <v>12.60726072607261</v>
      </c>
    </row>
    <row r="805" spans="1:128" ht="15.75" thickBot="1" x14ac:dyDescent="0.3">
      <c r="A805" s="42">
        <v>44928</v>
      </c>
      <c r="B805" s="35">
        <v>44951</v>
      </c>
      <c r="C805" s="36">
        <v>179.05</v>
      </c>
      <c r="E805" s="81" cm="1">
        <f t="array" ref="E805">INDEX($A$466:$A$918, ROWS($A$466:$A$918) - ROW() + ROW($A$466))</f>
        <v>45293</v>
      </c>
      <c r="F805" s="44" cm="1">
        <f t="array" ref="F805">INDEX($B$466:$B$918, ROWS($B$466:$B$918) - ROW() + ROW($B$466))</f>
        <v>45316</v>
      </c>
      <c r="G805" s="45" cm="1">
        <f t="array" ref="G805">INDEX($C$466:$C$918, ROWS($C$466:$C$918) - ROW() + ROW($C$466))</f>
        <v>151.85</v>
      </c>
      <c r="I805">
        <f t="shared" si="216"/>
        <v>-0.81645983017635537</v>
      </c>
      <c r="J805">
        <f t="shared" si="208"/>
        <v>2</v>
      </c>
      <c r="K805" t="str">
        <f t="shared" si="209"/>
        <v/>
      </c>
      <c r="L805" t="str">
        <f t="shared" si="217"/>
        <v/>
      </c>
      <c r="M805" t="str">
        <f t="shared" si="218"/>
        <v/>
      </c>
      <c r="N805">
        <v>-0.68965517241380059</v>
      </c>
      <c r="O805" t="s">
        <v>4485</v>
      </c>
      <c r="P805" s="200" t="s">
        <v>4485</v>
      </c>
      <c r="Q805" s="35">
        <v>44928</v>
      </c>
      <c r="R805" s="35">
        <v>44951</v>
      </c>
      <c r="S805" s="37">
        <v>42178.6</v>
      </c>
      <c r="U805" s="81" cm="1">
        <f t="array" ref="U805">INDEX($Q$466:$Q$918, ROWS($Q$466:$Q$918) - ROW() + ROW($Q$466))</f>
        <v>45293</v>
      </c>
      <c r="V805" s="3" cm="1">
        <f t="array" ref="V805">INDEX($R$466:$R$918, ROWS($R$466:$R$918) - ROW() + ROW($R$466))</f>
        <v>45316</v>
      </c>
      <c r="W805" s="78" cm="1">
        <f t="array" ref="W805">INDEX($S$466:$S$918, ROWS($S$466:$S$918) - ROW() + ROW($S$466))</f>
        <v>39386.85</v>
      </c>
      <c r="Y805">
        <f t="shared" si="219"/>
        <v>0.93485606214946582</v>
      </c>
      <c r="Z805">
        <f t="shared" si="210"/>
        <v>2</v>
      </c>
      <c r="AA805" t="str">
        <f t="shared" si="211"/>
        <v/>
      </c>
      <c r="AB805" t="str">
        <f t="shared" si="220"/>
        <v/>
      </c>
      <c r="AC805" t="str">
        <f t="shared" si="221"/>
        <v/>
      </c>
      <c r="AD805">
        <v>1.0722543389871162</v>
      </c>
      <c r="AE805" t="s">
        <v>4485</v>
      </c>
      <c r="AF805" s="200" t="s">
        <v>4485</v>
      </c>
      <c r="AG805" s="35">
        <v>44928</v>
      </c>
      <c r="AH805" s="35">
        <v>44951</v>
      </c>
      <c r="AI805" s="36">
        <v>169.15</v>
      </c>
      <c r="AK805" s="81" cm="1">
        <f t="array" ref="AK805">INDEX($AG$466:$AG$918, ROWS($AG$466:$AG$918) - ROW() + ROW($AG$466))</f>
        <v>45293</v>
      </c>
      <c r="AL805" s="3" cm="1">
        <f t="array" ref="AL805">INDEX($AH$466:$AH$918, ROWS($AH$466:$AH$918) - ROW() + ROW($AH$466))</f>
        <v>45316</v>
      </c>
      <c r="AM805" s="78" cm="1">
        <f t="array" ref="AM805">INDEX($AI$466:$AI$918, ROWS($AI$466:$AI$918) - ROW() + ROW($AI$466))</f>
        <v>308</v>
      </c>
      <c r="AO805">
        <f t="shared" si="222"/>
        <v>-1.1394639704702332</v>
      </c>
      <c r="AP805">
        <f t="shared" si="212"/>
        <v>2</v>
      </c>
      <c r="AQ805" t="str">
        <f t="shared" si="213"/>
        <v/>
      </c>
      <c r="AR805" t="str">
        <f t="shared" si="223"/>
        <v/>
      </c>
      <c r="AS805" t="str">
        <f t="shared" si="224"/>
        <v/>
      </c>
      <c r="AT805">
        <v>0.6293506245828081</v>
      </c>
      <c r="AU805" t="s">
        <v>4485</v>
      </c>
      <c r="AV805" s="200" t="s">
        <v>4485</v>
      </c>
      <c r="AW805" s="35">
        <v>44928</v>
      </c>
      <c r="AX805" s="35">
        <v>44951</v>
      </c>
      <c r="AY805" s="36">
        <v>100.9</v>
      </c>
      <c r="BA805" s="81" cm="1">
        <f t="array" ref="BA805">INDEX($AW$466:$AW$918, ROWS($AW$466:$AW$918) - ROW() + ROW($AW$466))</f>
        <v>45293</v>
      </c>
      <c r="BB805" s="3" cm="1">
        <f t="array" ref="BB805">INDEX($AX$466:$AX$918, ROWS($AX$466:$AX$918) - ROW() + ROW($AX$466))</f>
        <v>45316</v>
      </c>
      <c r="BC805" s="78" cm="1">
        <f t="array" ref="BC805">INDEX($AY$466:$AY$918, ROWS($AY$466:$AY$918) - ROW() + ROW($AY$466))</f>
        <v>183.45</v>
      </c>
      <c r="BE805">
        <f t="shared" si="225"/>
        <v>-1.317912856374404</v>
      </c>
      <c r="BF805">
        <f t="shared" si="214"/>
        <v>2</v>
      </c>
      <c r="BG805" t="str">
        <f t="shared" si="215"/>
        <v/>
      </c>
      <c r="BH805" t="str">
        <f t="shared" si="226"/>
        <v/>
      </c>
      <c r="BI805" t="str">
        <f t="shared" si="227"/>
        <v/>
      </c>
      <c r="BJ805">
        <v>3.1452007170405709</v>
      </c>
      <c r="BK805" t="s">
        <v>4485</v>
      </c>
      <c r="BL805" s="200" t="s">
        <v>4485</v>
      </c>
      <c r="BM805" s="212">
        <v>44928</v>
      </c>
      <c r="BN805" s="49">
        <v>44951</v>
      </c>
      <c r="BO805" s="50">
        <v>1244</v>
      </c>
      <c r="BQ805" s="81" cm="1">
        <f t="array" ref="BQ805">INDEX($AW$466:$AW$918, ROWS($AW$466:$AW$918) - ROW() + ROW($AW$466))</f>
        <v>45293</v>
      </c>
      <c r="BR805" s="3" cm="1">
        <f t="array" ref="BR805">INDEX($AX$466:$AX$918, ROWS($AX$466:$AX$918) - ROW() + ROW($AX$466))</f>
        <v>45316</v>
      </c>
      <c r="BS805" s="78" cm="1">
        <f t="array" ref="BS805">INDEX($BO$466:$BO$918, ROWS($BO$466:$BO$918) - ROW() + ROW($BO$466))</f>
        <v>1445.5</v>
      </c>
      <c r="BU805">
        <f t="shared" si="234"/>
        <v>0.10041203559433853</v>
      </c>
      <c r="BV805">
        <f t="shared" si="228"/>
        <v>2</v>
      </c>
      <c r="BW805" t="str">
        <f t="shared" si="242"/>
        <v/>
      </c>
      <c r="BX805" t="str">
        <f t="shared" si="229"/>
        <v/>
      </c>
      <c r="BY805" t="str">
        <f t="shared" si="235"/>
        <v/>
      </c>
      <c r="BZ805">
        <v>-1.5357722562117562</v>
      </c>
      <c r="CA805" t="s">
        <v>4485</v>
      </c>
      <c r="CB805" s="200" t="s">
        <v>4485</v>
      </c>
      <c r="CC805" s="212">
        <v>44929</v>
      </c>
      <c r="CD805" s="49">
        <v>44951</v>
      </c>
      <c r="CE805" s="50">
        <v>1884</v>
      </c>
      <c r="CG805" s="81" cm="1">
        <f t="array" ref="CG805">INDEX($AW$466:$AW$918, ROWS($AW$466:$AW$918) - ROW() + ROW($AW$466))</f>
        <v>45293</v>
      </c>
      <c r="CH805" s="3" cm="1">
        <f t="array" ref="CH805">INDEX($AX$466:$AX$918, ROWS($AX$466:$AX$918) - ROW() + ROW($AX$466))</f>
        <v>45316</v>
      </c>
      <c r="CI805" s="78" cm="1">
        <f t="array" ref="CI805">INDEX($CE$466:$CE$918, ROWS($CE$466:$CE$918) - ROW() + ROW($CE$466))</f>
        <v>2338.1999999999998</v>
      </c>
      <c r="CK805">
        <f t="shared" si="241"/>
        <v>-1.4478093190870736</v>
      </c>
      <c r="CL805">
        <f t="shared" si="230"/>
        <v>2</v>
      </c>
      <c r="CM805" t="str">
        <f t="shared" si="243"/>
        <v/>
      </c>
      <c r="CN805" t="str">
        <f t="shared" si="231"/>
        <v/>
      </c>
      <c r="CO805" t="str">
        <f t="shared" si="236"/>
        <v/>
      </c>
      <c r="CP805">
        <v>-1.7236633139227027</v>
      </c>
      <c r="CQ805" t="s">
        <v>4485</v>
      </c>
      <c r="CR805" s="200" t="s">
        <v>4485</v>
      </c>
      <c r="CS805" s="212">
        <v>44928</v>
      </c>
      <c r="CT805" s="49">
        <v>44951</v>
      </c>
      <c r="CU805" s="53">
        <v>382.55</v>
      </c>
      <c r="CW805" s="81" cm="1">
        <f t="array" ref="CW805">INDEX($AW$466:$AW$918, ROWS($AW$466:$AW$918) - ROW() + ROW($AW$466))</f>
        <v>45293</v>
      </c>
      <c r="CX805" s="3" cm="1">
        <f t="array" ref="CX805">INDEX($AX$466:$AX$918, ROWS($AX$466:$AX$918) - ROW() + ROW($AX$466))</f>
        <v>45316</v>
      </c>
      <c r="CY805" s="78" cm="1">
        <f t="array" ref="CY805">INDEX($CU$466:$CU$918, ROWS($CU$466:$CU$918) - ROW() + ROW($CU$466))</f>
        <v>718.05</v>
      </c>
      <c r="DA805">
        <f t="shared" si="237"/>
        <v>-1.610030145245273</v>
      </c>
      <c r="DB805">
        <f t="shared" si="232"/>
        <v>2</v>
      </c>
      <c r="DC805" t="str">
        <f t="shared" si="244"/>
        <v/>
      </c>
      <c r="DD805" t="str">
        <f t="shared" si="202"/>
        <v/>
      </c>
      <c r="DE805" t="str">
        <f t="shared" si="203"/>
        <v/>
      </c>
      <c r="DF805">
        <v>-1.3474295190713101</v>
      </c>
      <c r="DG805" t="s">
        <v>4485</v>
      </c>
      <c r="DH805" s="200" t="s">
        <v>4485</v>
      </c>
      <c r="DI805" s="212">
        <v>44928</v>
      </c>
      <c r="DJ805" s="49">
        <v>44951</v>
      </c>
      <c r="DK805" s="53">
        <v>335.95</v>
      </c>
      <c r="DM805" s="81" cm="1">
        <f t="array" ref="DM805">INDEX($AW$466:$AW$918, ROWS($AW$466:$AW$918) - ROW() + ROW($AW$466))</f>
        <v>45293</v>
      </c>
      <c r="DN805" s="3" cm="1">
        <f t="array" ref="DN805">INDEX($AX$466:$AX$918, ROWS($AX$466:$AX$918) - ROW() + ROW($AX$466))</f>
        <v>45316</v>
      </c>
      <c r="DO805" s="78" cm="1">
        <f t="array" ref="DO805">INDEX($DK$466:$DK$918, ROWS($DK$466:$DK$918) - ROW() + ROW($DK$466))</f>
        <v>459.15</v>
      </c>
      <c r="DQ805">
        <f t="shared" si="238"/>
        <v>0.7681334357511248</v>
      </c>
      <c r="DR805">
        <f t="shared" si="233"/>
        <v>2</v>
      </c>
      <c r="DS805" t="str">
        <f t="shared" si="245"/>
        <v/>
      </c>
      <c r="DT805" t="str">
        <f t="shared" si="239"/>
        <v/>
      </c>
      <c r="DU805" t="str">
        <f t="shared" si="240"/>
        <v/>
      </c>
      <c r="DV805">
        <v>1.2013201320132043</v>
      </c>
      <c r="DW805" t="s">
        <v>4485</v>
      </c>
      <c r="DX805" s="200" t="s">
        <v>4485</v>
      </c>
    </row>
    <row r="806" spans="1:128" ht="15.75" thickBot="1" x14ac:dyDescent="0.3">
      <c r="A806" s="38">
        <v>44924</v>
      </c>
      <c r="B806" s="39">
        <v>44924</v>
      </c>
      <c r="C806" s="40">
        <v>177.5</v>
      </c>
      <c r="E806" s="81" cm="1">
        <f t="array" ref="E806">INDEX($A$466:$A$918, ROWS($A$466:$A$918) - ROW() + ROW($A$466))</f>
        <v>45294</v>
      </c>
      <c r="F806" s="44" cm="1">
        <f t="array" ref="F806">INDEX($B$466:$B$918, ROWS($B$466:$B$918) - ROW() + ROW($B$466))</f>
        <v>45316</v>
      </c>
      <c r="G806" s="45" cm="1">
        <f t="array" ref="G806">INDEX($C$466:$C$918, ROWS($C$466:$C$918) - ROW() + ROW($C$466))</f>
        <v>153.65</v>
      </c>
      <c r="I806">
        <f t="shared" si="216"/>
        <v>1.1853803095159772</v>
      </c>
      <c r="J806">
        <f t="shared" si="208"/>
        <v>3</v>
      </c>
      <c r="K806" t="str">
        <f t="shared" si="209"/>
        <v/>
      </c>
      <c r="L806" t="str">
        <f t="shared" si="217"/>
        <v/>
      </c>
      <c r="M806" t="str">
        <f t="shared" si="218"/>
        <v/>
      </c>
      <c r="N806">
        <v>1.1574074074074074</v>
      </c>
      <c r="O806" t="s">
        <v>4485</v>
      </c>
      <c r="P806" s="200" t="s">
        <v>4485</v>
      </c>
      <c r="Q806" s="39">
        <v>44924</v>
      </c>
      <c r="R806" s="39">
        <v>44924</v>
      </c>
      <c r="S806" s="41">
        <v>43267.35</v>
      </c>
      <c r="U806" s="81" cm="1">
        <f t="array" ref="U806">INDEX($Q$466:$Q$918, ROWS($Q$466:$Q$918) - ROW() + ROW($Q$466))</f>
        <v>45294</v>
      </c>
      <c r="V806" s="3" cm="1">
        <f t="array" ref="V806">INDEX($R$466:$R$918, ROWS($R$466:$R$918) - ROW() + ROW($R$466))</f>
        <v>45316</v>
      </c>
      <c r="W806" s="78" cm="1">
        <f t="array" ref="W806">INDEX($S$466:$S$918, ROWS($S$466:$S$918) - ROW() + ROW($S$466))</f>
        <v>39043.949999999997</v>
      </c>
      <c r="Y806">
        <f t="shared" si="219"/>
        <v>-0.87059513517836906</v>
      </c>
      <c r="Z806">
        <f t="shared" si="210"/>
        <v>3</v>
      </c>
      <c r="AA806" t="str">
        <f t="shared" si="211"/>
        <v/>
      </c>
      <c r="AB806" t="str">
        <f t="shared" si="220"/>
        <v/>
      </c>
      <c r="AC806" t="str">
        <f t="shared" si="221"/>
        <v/>
      </c>
      <c r="AD806">
        <v>-0.99083420942503464</v>
      </c>
      <c r="AE806" t="s">
        <v>4485</v>
      </c>
      <c r="AF806" s="200" t="s">
        <v>4485</v>
      </c>
      <c r="AG806" s="39">
        <v>44924</v>
      </c>
      <c r="AH806" s="39">
        <v>44924</v>
      </c>
      <c r="AI806" s="40">
        <v>166.45</v>
      </c>
      <c r="AK806" s="81" cm="1">
        <f t="array" ref="AK806">INDEX($AG$466:$AG$918, ROWS($AG$466:$AG$918) - ROW() + ROW($AG$466))</f>
        <v>45294</v>
      </c>
      <c r="AL806" s="3" cm="1">
        <f t="array" ref="AL806">INDEX($AH$466:$AH$918, ROWS($AH$466:$AH$918) - ROW() + ROW($AH$466))</f>
        <v>45316</v>
      </c>
      <c r="AM806" s="78" cm="1">
        <f t="array" ref="AM806">INDEX($AI$466:$AI$918, ROWS($AI$466:$AI$918) - ROW() + ROW($AI$466))</f>
        <v>307.8</v>
      </c>
      <c r="AO806">
        <f t="shared" si="222"/>
        <v>-6.4935064935061251E-2</v>
      </c>
      <c r="AP806">
        <f t="shared" si="212"/>
        <v>3</v>
      </c>
      <c r="AQ806" t="str">
        <f t="shared" si="213"/>
        <v/>
      </c>
      <c r="AR806" t="str">
        <f t="shared" si="223"/>
        <v/>
      </c>
      <c r="AS806" t="str">
        <f t="shared" si="224"/>
        <v/>
      </c>
      <c r="AT806">
        <v>-2.5300862314033967</v>
      </c>
      <c r="AU806" t="s">
        <v>4485</v>
      </c>
      <c r="AV806" s="200" t="s">
        <v>4485</v>
      </c>
      <c r="AW806" s="39">
        <v>44924</v>
      </c>
      <c r="AX806" s="39">
        <v>44924</v>
      </c>
      <c r="AY806" s="40">
        <v>99</v>
      </c>
      <c r="BA806" s="81" cm="1">
        <f t="array" ref="BA806">INDEX($AW$466:$AW$918, ROWS($AW$466:$AW$918) - ROW() + ROW($AW$466))</f>
        <v>45294</v>
      </c>
      <c r="BB806" s="3" cm="1">
        <f t="array" ref="BB806">INDEX($AX$466:$AX$918, ROWS($AX$466:$AX$918) - ROW() + ROW($AX$466))</f>
        <v>45316</v>
      </c>
      <c r="BC806" s="78" cm="1">
        <f t="array" ref="BC806">INDEX($AY$466:$AY$918, ROWS($AY$466:$AY$918) - ROW() + ROW($AY$466))</f>
        <v>183.6</v>
      </c>
      <c r="BE806">
        <f t="shared" si="225"/>
        <v>8.1766148814393952E-2</v>
      </c>
      <c r="BF806">
        <f t="shared" si="214"/>
        <v>3</v>
      </c>
      <c r="BG806" t="str">
        <f t="shared" si="215"/>
        <v/>
      </c>
      <c r="BH806" t="str">
        <f t="shared" si="226"/>
        <v/>
      </c>
      <c r="BI806" t="str">
        <f t="shared" si="227"/>
        <v/>
      </c>
      <c r="BJ806">
        <v>-2.256688434800922</v>
      </c>
      <c r="BK806" t="s">
        <v>4485</v>
      </c>
      <c r="BL806" s="200" t="s">
        <v>4485</v>
      </c>
      <c r="BM806" s="212">
        <v>44924</v>
      </c>
      <c r="BN806" s="49">
        <v>44924</v>
      </c>
      <c r="BO806" s="50">
        <v>1259.7</v>
      </c>
      <c r="BQ806" s="81" cm="1">
        <f t="array" ref="BQ806">INDEX($AW$466:$AW$918, ROWS($AW$466:$AW$918) - ROW() + ROW($AW$466))</f>
        <v>45294</v>
      </c>
      <c r="BR806" s="3" cm="1">
        <f t="array" ref="BR806">INDEX($AX$466:$AX$918, ROWS($AX$466:$AX$918) - ROW() + ROW($AX$466))</f>
        <v>45316</v>
      </c>
      <c r="BS806" s="78" cm="1">
        <f t="array" ref="BS806">INDEX($BO$466:$BO$918, ROWS($BO$466:$BO$918) - ROW() + ROW($BO$466))</f>
        <v>1429.7</v>
      </c>
      <c r="BU806">
        <f t="shared" si="234"/>
        <v>-1.093047388446901</v>
      </c>
      <c r="BV806">
        <f t="shared" si="228"/>
        <v>3</v>
      </c>
      <c r="BW806" t="str">
        <f t="shared" si="242"/>
        <v/>
      </c>
      <c r="BX806" t="str">
        <f t="shared" si="229"/>
        <v/>
      </c>
      <c r="BY806" t="str">
        <f t="shared" si="235"/>
        <v/>
      </c>
      <c r="BZ806">
        <v>-0.75450164849100243</v>
      </c>
      <c r="CA806" t="s">
        <v>4485</v>
      </c>
      <c r="CB806" s="200" t="s">
        <v>4485</v>
      </c>
      <c r="CC806" s="212">
        <v>44928</v>
      </c>
      <c r="CD806" s="49">
        <v>44951</v>
      </c>
      <c r="CE806" s="50">
        <v>1900</v>
      </c>
      <c r="CG806" s="81" cm="1">
        <f t="array" ref="CG806">INDEX($AW$466:$AW$918, ROWS($AW$466:$AW$918) - ROW() + ROW($AW$466))</f>
        <v>45294</v>
      </c>
      <c r="CH806" s="3" cm="1">
        <f t="array" ref="CH806">INDEX($AX$466:$AX$918, ROWS($AX$466:$AX$918) - ROW() + ROW($AX$466))</f>
        <v>45316</v>
      </c>
      <c r="CI806" s="78" cm="1">
        <f t="array" ref="CI806">INDEX($CE$466:$CE$918, ROWS($CE$466:$CE$918) - ROW() + ROW($CE$466))</f>
        <v>2317.35</v>
      </c>
      <c r="CK806">
        <f t="shared" si="241"/>
        <v>-0.89171157300487169</v>
      </c>
      <c r="CL806">
        <f t="shared" si="230"/>
        <v>3</v>
      </c>
      <c r="CM806" t="str">
        <f t="shared" si="243"/>
        <v/>
      </c>
      <c r="CN806" t="str">
        <f t="shared" si="231"/>
        <v/>
      </c>
      <c r="CO806" t="str">
        <f t="shared" si="236"/>
        <v/>
      </c>
      <c r="CP806">
        <v>-0.55590269548167848</v>
      </c>
      <c r="CQ806" t="s">
        <v>4485</v>
      </c>
      <c r="CR806" s="200" t="s">
        <v>4485</v>
      </c>
      <c r="CS806" s="212">
        <v>44924</v>
      </c>
      <c r="CT806" s="49">
        <v>44924</v>
      </c>
      <c r="CU806" s="53">
        <v>372.7</v>
      </c>
      <c r="CW806" s="81" cm="1">
        <f t="array" ref="CW806">INDEX($AW$466:$AW$918, ROWS($AW$466:$AW$918) - ROW() + ROW($AW$466))</f>
        <v>45294</v>
      </c>
      <c r="CX806" s="3" cm="1">
        <f t="array" ref="CX806">INDEX($AX$466:$AX$918, ROWS($AX$466:$AX$918) - ROW() + ROW($AX$466))</f>
        <v>45316</v>
      </c>
      <c r="CY806" s="78" cm="1">
        <f t="array" ref="CY806">INDEX($CU$466:$CU$918, ROWS($CU$466:$CU$918) - ROW() + ROW($CU$466))</f>
        <v>720.55</v>
      </c>
      <c r="DA806">
        <f t="shared" si="237"/>
        <v>0.34816516955643761</v>
      </c>
      <c r="DB806">
        <f t="shared" si="232"/>
        <v>3</v>
      </c>
      <c r="DC806" t="str">
        <f t="shared" si="244"/>
        <v/>
      </c>
      <c r="DD806" t="str">
        <f t="shared" si="202"/>
        <v/>
      </c>
      <c r="DE806" t="str">
        <f t="shared" si="203"/>
        <v/>
      </c>
      <c r="DF806">
        <v>0.25215381382642776</v>
      </c>
      <c r="DG806" t="s">
        <v>4485</v>
      </c>
      <c r="DH806" s="200" t="s">
        <v>4485</v>
      </c>
      <c r="DI806" s="212">
        <v>44924</v>
      </c>
      <c r="DJ806" s="49">
        <v>44924</v>
      </c>
      <c r="DK806" s="53">
        <v>326.60000000000002</v>
      </c>
      <c r="DM806" s="81" cm="1">
        <f t="array" ref="DM806">INDEX($AW$466:$AW$918, ROWS($AW$466:$AW$918) - ROW() + ROW($AW$466))</f>
        <v>45294</v>
      </c>
      <c r="DN806" s="3" cm="1">
        <f t="array" ref="DN806">INDEX($AX$466:$AX$918, ROWS($AX$466:$AX$918) - ROW() + ROW($AX$466))</f>
        <v>45316</v>
      </c>
      <c r="DO806" s="78" cm="1">
        <f t="array" ref="DO806">INDEX($DK$466:$DK$918, ROWS($DK$466:$DK$918) - ROW() + ROW($DK$466))</f>
        <v>464.15</v>
      </c>
      <c r="DQ806">
        <f t="shared" si="238"/>
        <v>1.0889687465969726</v>
      </c>
      <c r="DR806">
        <f t="shared" si="233"/>
        <v>3</v>
      </c>
      <c r="DS806" t="str">
        <f t="shared" si="245"/>
        <v/>
      </c>
      <c r="DT806" t="str">
        <f t="shared" si="239"/>
        <v/>
      </c>
      <c r="DU806" t="str">
        <f t="shared" si="240"/>
        <v/>
      </c>
      <c r="DV806">
        <v>0.62614140360030712</v>
      </c>
      <c r="DW806" t="s">
        <v>4485</v>
      </c>
      <c r="DX806" s="200" t="s">
        <v>4485</v>
      </c>
    </row>
    <row r="807" spans="1:128" ht="15.75" thickBot="1" x14ac:dyDescent="0.3">
      <c r="A807" s="42">
        <v>44923</v>
      </c>
      <c r="B807" s="35">
        <v>44924</v>
      </c>
      <c r="C807" s="36">
        <v>175.05</v>
      </c>
      <c r="E807" s="81" cm="1">
        <f t="array" ref="E807">INDEX($A$466:$A$918, ROWS($A$466:$A$918) - ROW() + ROW($A$466))</f>
        <v>45295</v>
      </c>
      <c r="F807" s="44" cm="1">
        <f t="array" ref="F807">INDEX($B$466:$B$918, ROWS($B$466:$B$918) - ROW() + ROW($B$466))</f>
        <v>45316</v>
      </c>
      <c r="G807" s="45" cm="1">
        <f t="array" ref="G807">INDEX($C$466:$C$918, ROWS($C$466:$C$918) - ROW() + ROW($C$466))</f>
        <v>154.9</v>
      </c>
      <c r="I807">
        <f t="shared" si="216"/>
        <v>0.81353726000650828</v>
      </c>
      <c r="J807">
        <f t="shared" si="208"/>
        <v>4</v>
      </c>
      <c r="K807">
        <f t="shared" si="209"/>
        <v>4.83925549915398</v>
      </c>
      <c r="L807" t="str">
        <f t="shared" si="217"/>
        <v/>
      </c>
      <c r="M807" t="str">
        <f t="shared" si="218"/>
        <v/>
      </c>
      <c r="N807">
        <v>0.58842759071592399</v>
      </c>
      <c r="O807">
        <v>3.3243787777031484</v>
      </c>
      <c r="P807" s="200" t="s">
        <v>4485</v>
      </c>
      <c r="Q807" s="35">
        <v>44923</v>
      </c>
      <c r="R807" s="35">
        <v>44924</v>
      </c>
      <c r="S807" s="37">
        <v>44495.6</v>
      </c>
      <c r="U807" s="81" cm="1">
        <f t="array" ref="U807">INDEX($Q$466:$Q$918, ROWS($Q$466:$Q$918) - ROW() + ROW($Q$466))</f>
        <v>45295</v>
      </c>
      <c r="V807" s="3" cm="1">
        <f t="array" ref="V807">INDEX($R$466:$R$918, ROWS($R$466:$R$918) - ROW() + ROW($R$466))</f>
        <v>45316</v>
      </c>
      <c r="W807" s="78" cm="1">
        <f t="array" ref="W807">INDEX($S$466:$S$918, ROWS($S$466:$S$918) - ROW() + ROW($S$466))</f>
        <v>39266.199999999997</v>
      </c>
      <c r="Y807">
        <f t="shared" si="219"/>
        <v>0.56923031609250607</v>
      </c>
      <c r="Z807">
        <f t="shared" si="210"/>
        <v>4</v>
      </c>
      <c r="AA807">
        <f t="shared" si="211"/>
        <v>3.6701244320296929</v>
      </c>
      <c r="AB807" t="str">
        <f t="shared" si="220"/>
        <v/>
      </c>
      <c r="AC807" t="str">
        <f t="shared" si="221"/>
        <v/>
      </c>
      <c r="AD807">
        <v>0.70500941988457899</v>
      </c>
      <c r="AE807">
        <v>1.3212791942932449</v>
      </c>
      <c r="AF807" s="200" t="s">
        <v>4485</v>
      </c>
      <c r="AG807" s="35">
        <v>44923</v>
      </c>
      <c r="AH807" s="35">
        <v>44924</v>
      </c>
      <c r="AI807" s="36">
        <v>165.95</v>
      </c>
      <c r="AK807" s="81" cm="1">
        <f t="array" ref="AK807">INDEX($AG$466:$AG$918, ROWS($AG$466:$AG$918) - ROW() + ROW($AG$466))</f>
        <v>45295</v>
      </c>
      <c r="AL807" s="3" cm="1">
        <f t="array" ref="AL807">INDEX($AH$466:$AH$918, ROWS($AH$466:$AH$918) - ROW() + ROW($AH$466))</f>
        <v>45316</v>
      </c>
      <c r="AM807" s="78" cm="1">
        <f t="array" ref="AM807">INDEX($AI$466:$AI$918, ROWS($AI$466:$AI$918) - ROW() + ROW($AI$466))</f>
        <v>319.2</v>
      </c>
      <c r="AO807">
        <f t="shared" si="222"/>
        <v>3.7037037037036957</v>
      </c>
      <c r="AP807">
        <f t="shared" si="212"/>
        <v>4</v>
      </c>
      <c r="AQ807">
        <f t="shared" si="213"/>
        <v>4.4331752003926095</v>
      </c>
      <c r="AR807" t="str">
        <f t="shared" si="223"/>
        <v/>
      </c>
      <c r="AS807" t="str">
        <f t="shared" si="224"/>
        <v/>
      </c>
      <c r="AT807">
        <v>0.73886836476765871</v>
      </c>
      <c r="AU807">
        <v>6.7367119901112575</v>
      </c>
      <c r="AV807" s="200" t="s">
        <v>4485</v>
      </c>
      <c r="AW807" s="35">
        <v>44923</v>
      </c>
      <c r="AX807" s="35">
        <v>44924</v>
      </c>
      <c r="AY807" s="36">
        <v>99.75</v>
      </c>
      <c r="BA807" s="81" cm="1">
        <f t="array" ref="BA807">INDEX($AW$466:$AW$918, ROWS($AW$466:$AW$918) - ROW() + ROW($AW$466))</f>
        <v>45295</v>
      </c>
      <c r="BB807" s="3" cm="1">
        <f t="array" ref="BB807">INDEX($AX$466:$AX$918, ROWS($AX$466:$AX$918) - ROW() + ROW($AX$466))</f>
        <v>45316</v>
      </c>
      <c r="BC807" s="78" cm="1">
        <f t="array" ref="BC807">INDEX($AY$466:$AY$918, ROWS($AY$466:$AY$918) - ROW() + ROW($AY$466))</f>
        <v>188</v>
      </c>
      <c r="BE807">
        <f t="shared" si="225"/>
        <v>2.3965141612200465</v>
      </c>
      <c r="BF807">
        <f t="shared" si="214"/>
        <v>4</v>
      </c>
      <c r="BG807">
        <f t="shared" si="215"/>
        <v>4.2128603104212825</v>
      </c>
      <c r="BH807" t="str">
        <f t="shared" si="226"/>
        <v/>
      </c>
      <c r="BI807" t="str">
        <f t="shared" si="227"/>
        <v/>
      </c>
      <c r="BJ807">
        <v>1.2581157897572623</v>
      </c>
      <c r="BK807">
        <v>-0.13019795403215334</v>
      </c>
      <c r="BL807" s="200" t="s">
        <v>4485</v>
      </c>
      <c r="BM807" s="212">
        <v>44923</v>
      </c>
      <c r="BN807" s="49">
        <v>44924</v>
      </c>
      <c r="BO807" s="50">
        <v>1242.4000000000001</v>
      </c>
      <c r="BQ807" s="81" cm="1">
        <f t="array" ref="BQ807">INDEX($AW$466:$AW$918, ROWS($AW$466:$AW$918) - ROW() + ROW($AW$466))</f>
        <v>45295</v>
      </c>
      <c r="BR807" s="3" cm="1">
        <f t="array" ref="BR807">INDEX($AX$466:$AX$918, ROWS($AX$466:$AX$918) - ROW() + ROW($AX$466))</f>
        <v>45316</v>
      </c>
      <c r="BS807" s="78" cm="1">
        <f t="array" ref="BS807">INDEX($BO$466:$BO$918, ROWS($BO$466:$BO$918) - ROW() + ROW($BO$466))</f>
        <v>1440.8</v>
      </c>
      <c r="BU807">
        <f t="shared" si="234"/>
        <v>0.77638665454290468</v>
      </c>
      <c r="BV807">
        <f t="shared" si="228"/>
        <v>4</v>
      </c>
      <c r="BW807">
        <f t="shared" si="242"/>
        <v>1.5362931642001376</v>
      </c>
      <c r="BX807" t="str">
        <f t="shared" si="229"/>
        <v/>
      </c>
      <c r="BY807" t="str">
        <f t="shared" si="235"/>
        <v/>
      </c>
      <c r="BZ807">
        <v>0.14693668945249821</v>
      </c>
      <c r="CA807">
        <v>-4.4634317413763024E-2</v>
      </c>
      <c r="CB807" s="200" t="s">
        <v>4485</v>
      </c>
      <c r="CC807" s="212">
        <v>44924</v>
      </c>
      <c r="CD807" s="49">
        <v>44924</v>
      </c>
      <c r="CE807" s="50">
        <v>1851.05</v>
      </c>
      <c r="CG807" s="81" cm="1">
        <f t="array" ref="CG807">INDEX($AW$466:$AW$918, ROWS($AW$466:$AW$918) - ROW() + ROW($AW$466))</f>
        <v>45295</v>
      </c>
      <c r="CH807" s="3" cm="1">
        <f t="array" ref="CH807">INDEX($AX$466:$AX$918, ROWS($AX$466:$AX$918) - ROW() + ROW($AX$466))</f>
        <v>45316</v>
      </c>
      <c r="CI807" s="78" cm="1">
        <f t="array" ref="CI807">INDEX($CE$466:$CE$918, ROWS($CE$466:$CE$918) - ROW() + ROW($CE$466))</f>
        <v>2370.75</v>
      </c>
      <c r="CK807">
        <f t="shared" si="241"/>
        <v>2.3043562690141797</v>
      </c>
      <c r="CL807">
        <f t="shared" si="230"/>
        <v>4</v>
      </c>
      <c r="CM807">
        <f t="shared" si="243"/>
        <v>2.0160075734756191</v>
      </c>
      <c r="CN807" t="str">
        <f t="shared" si="231"/>
        <v/>
      </c>
      <c r="CO807" t="str">
        <f t="shared" si="236"/>
        <v/>
      </c>
      <c r="CP807">
        <v>2.3118757177214877</v>
      </c>
      <c r="CQ807">
        <v>3.0959346753416921</v>
      </c>
      <c r="CR807" s="200" t="s">
        <v>4485</v>
      </c>
      <c r="CS807" s="212">
        <v>44923</v>
      </c>
      <c r="CT807" s="49">
        <v>44924</v>
      </c>
      <c r="CU807" s="53">
        <v>371.8</v>
      </c>
      <c r="CW807" s="81" cm="1">
        <f t="array" ref="CW807">INDEX($AW$466:$AW$918, ROWS($AW$466:$AW$918) - ROW() + ROW($AW$466))</f>
        <v>45295</v>
      </c>
      <c r="CX807" s="3" cm="1">
        <f t="array" ref="CX807">INDEX($AX$466:$AX$918, ROWS($AX$466:$AX$918) - ROW() + ROW($AX$466))</f>
        <v>45316</v>
      </c>
      <c r="CY807" s="78" cm="1">
        <f t="array" ref="CY807">INDEX($CU$466:$CU$918, ROWS($CU$466:$CU$918) - ROW() + ROW($CU$466))</f>
        <v>764.75</v>
      </c>
      <c r="DA807">
        <f t="shared" si="237"/>
        <v>6.1342030393449516</v>
      </c>
      <c r="DB807">
        <f t="shared" si="232"/>
        <v>4</v>
      </c>
      <c r="DC807">
        <f t="shared" si="244"/>
        <v>6.1931542039852845</v>
      </c>
      <c r="DD807" t="str">
        <f t="shared" si="202"/>
        <v/>
      </c>
      <c r="DE807" t="str">
        <f t="shared" si="203"/>
        <v/>
      </c>
      <c r="DF807">
        <v>6.3927897715363651</v>
      </c>
      <c r="DG807">
        <v>4.4946133260138614</v>
      </c>
      <c r="DH807" s="200" t="s">
        <v>4485</v>
      </c>
      <c r="DI807" s="212">
        <v>44923</v>
      </c>
      <c r="DJ807" s="49">
        <v>44924</v>
      </c>
      <c r="DK807" s="53">
        <v>324.45</v>
      </c>
      <c r="DM807" s="81" cm="1">
        <f t="array" ref="DM807">INDEX($AW$466:$AW$918, ROWS($AW$466:$AW$918) - ROW() + ROW($AW$466))</f>
        <v>45295</v>
      </c>
      <c r="DN807" s="3" cm="1">
        <f t="array" ref="DN807">INDEX($AX$466:$AX$918, ROWS($AX$466:$AX$918) - ROW() + ROW($AX$466))</f>
        <v>45316</v>
      </c>
      <c r="DO807" s="78" cm="1">
        <f t="array" ref="DO807">INDEX($DK$466:$DK$918, ROWS($DK$466:$DK$918) - ROW() + ROW($DK$466))</f>
        <v>454.85</v>
      </c>
      <c r="DQ807">
        <f t="shared" si="238"/>
        <v>-2.003662609070334</v>
      </c>
      <c r="DR807">
        <f t="shared" si="233"/>
        <v>4</v>
      </c>
      <c r="DS807">
        <f t="shared" si="245"/>
        <v>-5.4932981762250054E-2</v>
      </c>
      <c r="DT807" t="str">
        <f t="shared" si="239"/>
        <v/>
      </c>
      <c r="DU807" t="str">
        <f t="shared" si="240"/>
        <v/>
      </c>
      <c r="DV807">
        <v>-0.76484314233860218</v>
      </c>
      <c r="DW807">
        <v>1.3065064018816665E-2</v>
      </c>
      <c r="DX807" s="200" t="s">
        <v>4485</v>
      </c>
    </row>
    <row r="808" spans="1:128" ht="15.75" thickBot="1" x14ac:dyDescent="0.3">
      <c r="A808" s="42">
        <v>44922</v>
      </c>
      <c r="B808" s="35">
        <v>44924</v>
      </c>
      <c r="C808" s="36">
        <v>177.8</v>
      </c>
      <c r="E808" s="81" cm="1">
        <f t="array" ref="E808">INDEX($A$466:$A$918, ROWS($A$466:$A$918) - ROW() + ROW($A$466))</f>
        <v>45296</v>
      </c>
      <c r="F808" s="44" cm="1">
        <f t="array" ref="F808">INDEX($B$466:$B$918, ROWS($B$466:$B$918) - ROW() + ROW($B$466))</f>
        <v>45316</v>
      </c>
      <c r="G808" s="45" cm="1">
        <f t="array" ref="G808">INDEX($C$466:$C$918, ROWS($C$466:$C$918) - ROW() + ROW($C$466))</f>
        <v>153.94999999999999</v>
      </c>
      <c r="I808">
        <f t="shared" si="216"/>
        <v>-0.61329890251776442</v>
      </c>
      <c r="J808">
        <f t="shared" si="208"/>
        <v>5</v>
      </c>
      <c r="K808" t="str">
        <f t="shared" si="209"/>
        <v/>
      </c>
      <c r="L808" t="str">
        <f t="shared" si="217"/>
        <v/>
      </c>
      <c r="M808" t="str">
        <f t="shared" si="218"/>
        <v/>
      </c>
      <c r="N808">
        <v>-0.45498862528436051</v>
      </c>
      <c r="O808" t="s">
        <v>4485</v>
      </c>
      <c r="P808" s="200" t="s">
        <v>4485</v>
      </c>
      <c r="Q808" s="35">
        <v>44922</v>
      </c>
      <c r="R808" s="35">
        <v>44924</v>
      </c>
      <c r="S808" s="37">
        <v>43658.85</v>
      </c>
      <c r="U808" s="81" cm="1">
        <f t="array" ref="U808">INDEX($Q$466:$Q$918, ROWS($Q$466:$Q$918) - ROW() + ROW($Q$466))</f>
        <v>45296</v>
      </c>
      <c r="V808" s="3" cm="1">
        <f t="array" ref="V808">INDEX($R$466:$R$918, ROWS($R$466:$R$918) - ROW() + ROW($R$466))</f>
        <v>45316</v>
      </c>
      <c r="W808" s="78" cm="1">
        <f t="array" ref="W808">INDEX($S$466:$S$918, ROWS($S$466:$S$918) - ROW() + ROW($S$466))</f>
        <v>39085.85</v>
      </c>
      <c r="Y808">
        <f t="shared" si="219"/>
        <v>-0.45930087454349683</v>
      </c>
      <c r="Z808">
        <f t="shared" si="210"/>
        <v>5</v>
      </c>
      <c r="AA808" t="str">
        <f t="shared" si="211"/>
        <v/>
      </c>
      <c r="AB808" t="str">
        <f t="shared" si="220"/>
        <v/>
      </c>
      <c r="AC808" t="str">
        <f t="shared" si="221"/>
        <v/>
      </c>
      <c r="AD808">
        <v>-0.42508595770381552</v>
      </c>
      <c r="AE808" t="s">
        <v>4485</v>
      </c>
      <c r="AF808" s="200" t="s">
        <v>4485</v>
      </c>
      <c r="AG808" s="35">
        <v>44922</v>
      </c>
      <c r="AH808" s="35">
        <v>44924</v>
      </c>
      <c r="AI808" s="36">
        <v>165.35</v>
      </c>
      <c r="AK808" s="81" cm="1">
        <f t="array" ref="AK808">INDEX($AG$466:$AG$918, ROWS($AG$466:$AG$918) - ROW() + ROW($AG$466))</f>
        <v>45296</v>
      </c>
      <c r="AL808" s="3" cm="1">
        <f t="array" ref="AL808">INDEX($AH$466:$AH$918, ROWS($AH$466:$AH$918) - ROW() + ROW($AH$466))</f>
        <v>45316</v>
      </c>
      <c r="AM808" s="78" cm="1">
        <f t="array" ref="AM808">INDEX($AI$466:$AI$918, ROWS($AI$466:$AI$918) - ROW() + ROW($AI$466))</f>
        <v>316.7</v>
      </c>
      <c r="AO808">
        <f t="shared" si="222"/>
        <v>-0.78320802005012524</v>
      </c>
      <c r="AP808">
        <f t="shared" si="212"/>
        <v>5</v>
      </c>
      <c r="AQ808" t="str">
        <f t="shared" si="213"/>
        <v/>
      </c>
      <c r="AR808" t="str">
        <f t="shared" si="223"/>
        <v/>
      </c>
      <c r="AS808" t="str">
        <f t="shared" si="224"/>
        <v/>
      </c>
      <c r="AT808">
        <v>-1.5344528083381674</v>
      </c>
      <c r="AU808" t="s">
        <v>4485</v>
      </c>
      <c r="AV808" s="200" t="s">
        <v>4485</v>
      </c>
      <c r="AW808" s="35">
        <v>44922</v>
      </c>
      <c r="AX808" s="35">
        <v>44924</v>
      </c>
      <c r="AY808" s="36">
        <v>100.25</v>
      </c>
      <c r="BA808" s="81" cm="1">
        <f t="array" ref="BA808">INDEX($AW$466:$AW$918, ROWS($AW$466:$AW$918) - ROW() + ROW($AW$466))</f>
        <v>45296</v>
      </c>
      <c r="BB808" s="3" cm="1">
        <f t="array" ref="BB808">INDEX($AX$466:$AX$918, ROWS($AX$466:$AX$918) - ROW() + ROW($AX$466))</f>
        <v>45316</v>
      </c>
      <c r="BC808" s="78" cm="1">
        <f t="array" ref="BC808">INDEX($AY$466:$AY$918, ROWS($AY$466:$AY$918) - ROW() + ROW($AY$466))</f>
        <v>186.85</v>
      </c>
      <c r="BE808">
        <f t="shared" si="225"/>
        <v>-0.61170212765957754</v>
      </c>
      <c r="BF808">
        <f t="shared" si="214"/>
        <v>5</v>
      </c>
      <c r="BG808" t="str">
        <f t="shared" si="215"/>
        <v/>
      </c>
      <c r="BH808" t="str">
        <f t="shared" si="226"/>
        <v/>
      </c>
      <c r="BI808" t="str">
        <f t="shared" si="227"/>
        <v/>
      </c>
      <c r="BJ808">
        <v>1.285052945245575</v>
      </c>
      <c r="BK808" t="s">
        <v>4485</v>
      </c>
      <c r="BL808" s="200" t="s">
        <v>4485</v>
      </c>
      <c r="BM808" s="212">
        <v>44922</v>
      </c>
      <c r="BN808" s="49">
        <v>44924</v>
      </c>
      <c r="BO808" s="50">
        <v>1238.6500000000001</v>
      </c>
      <c r="BQ808" s="81" cm="1">
        <f t="array" ref="BQ808">INDEX($AW$466:$AW$918, ROWS($AW$466:$AW$918) - ROW() + ROW($AW$466))</f>
        <v>45296</v>
      </c>
      <c r="BR808" s="3" cm="1">
        <f t="array" ref="BR808">INDEX($AX$466:$AX$918, ROWS($AX$466:$AX$918) - ROW() + ROW($AX$466))</f>
        <v>45316</v>
      </c>
      <c r="BS808" s="78" cm="1">
        <f t="array" ref="BS808">INDEX($BO$466:$BO$918, ROWS($BO$466:$BO$918) - ROW() + ROW($BO$466))</f>
        <v>1459.35</v>
      </c>
      <c r="BU808">
        <f t="shared" si="234"/>
        <v>1.2874791782343111</v>
      </c>
      <c r="BV808">
        <f t="shared" si="228"/>
        <v>5</v>
      </c>
      <c r="BW808" t="str">
        <f t="shared" si="242"/>
        <v/>
      </c>
      <c r="BX808" t="str">
        <f t="shared" si="229"/>
        <v/>
      </c>
      <c r="BY808" t="str">
        <f t="shared" si="235"/>
        <v/>
      </c>
      <c r="BZ808">
        <v>1.913753508548099</v>
      </c>
      <c r="CA808" t="s">
        <v>4485</v>
      </c>
      <c r="CB808" s="200" t="s">
        <v>4485</v>
      </c>
      <c r="CC808" s="212">
        <v>44923</v>
      </c>
      <c r="CD808" s="49">
        <v>44924</v>
      </c>
      <c r="CE808" s="50">
        <v>1848</v>
      </c>
      <c r="CG808" s="81" cm="1">
        <f t="array" ref="CG808">INDEX($AW$466:$AW$918, ROWS($AW$466:$AW$918) - ROW() + ROW($AW$466))</f>
        <v>45296</v>
      </c>
      <c r="CH808" s="3" cm="1">
        <f t="array" ref="CH808">INDEX($AX$466:$AX$918, ROWS($AX$466:$AX$918) - ROW() + ROW($AX$466))</f>
        <v>45316</v>
      </c>
      <c r="CI808" s="78" cm="1">
        <f t="array" ref="CI808">INDEX($CE$466:$CE$918, ROWS($CE$466:$CE$918) - ROW() + ROW($CE$466))</f>
        <v>2402.65</v>
      </c>
      <c r="CK808">
        <f t="shared" si="241"/>
        <v>1.3455657492354778</v>
      </c>
      <c r="CL808">
        <f t="shared" si="230"/>
        <v>5</v>
      </c>
      <c r="CM808" t="str">
        <f t="shared" si="243"/>
        <v/>
      </c>
      <c r="CN808" t="str">
        <f t="shared" si="231"/>
        <v/>
      </c>
      <c r="CO808" t="str">
        <f t="shared" si="236"/>
        <v/>
      </c>
      <c r="CP808">
        <v>1.2579415501905895</v>
      </c>
      <c r="CQ808" t="s">
        <v>4485</v>
      </c>
      <c r="CR808" s="200" t="s">
        <v>4485</v>
      </c>
      <c r="CS808" s="212">
        <v>44922</v>
      </c>
      <c r="CT808" s="49">
        <v>44924</v>
      </c>
      <c r="CU808" s="53">
        <v>371.2</v>
      </c>
      <c r="CW808" s="81" cm="1">
        <f t="array" ref="CW808">INDEX($AW$466:$AW$918, ROWS($AW$466:$AW$918) - ROW() + ROW($AW$466))</f>
        <v>45296</v>
      </c>
      <c r="CX808" s="3" cm="1">
        <f t="array" ref="CX808">INDEX($AX$466:$AX$918, ROWS($AX$466:$AX$918) - ROW() + ROW($AX$466))</f>
        <v>45316</v>
      </c>
      <c r="CY808" s="78" cm="1">
        <f t="array" ref="CY808">INDEX($CU$466:$CU$918, ROWS($CU$466:$CU$918) - ROW() + ROW($CU$466))</f>
        <v>757.15</v>
      </c>
      <c r="DA808">
        <f t="shared" si="237"/>
        <v>-0.99378881987577938</v>
      </c>
      <c r="DB808">
        <f t="shared" si="232"/>
        <v>5</v>
      </c>
      <c r="DC808" t="str">
        <f t="shared" si="244"/>
        <v/>
      </c>
      <c r="DD808" t="str">
        <f t="shared" ref="DD808:DD871" si="246">IF(MONTH(CX808)&lt;&gt;MONTH(CX807), CX808, "")</f>
        <v/>
      </c>
      <c r="DE808" t="str">
        <f t="shared" ref="DE808:DE871" si="247">IF(ISNUMBER(DD808), (INDEX(CY:CY, MATCH(EOMONTH(CX808, 0), CX:CX, 1)) / CY808 - 1) * 100, "")</f>
        <v/>
      </c>
      <c r="DF808">
        <v>-1.1097977410034059</v>
      </c>
      <c r="DG808" t="s">
        <v>4485</v>
      </c>
      <c r="DH808" s="200" t="s">
        <v>4485</v>
      </c>
      <c r="DI808" s="212">
        <v>44922</v>
      </c>
      <c r="DJ808" s="49">
        <v>44924</v>
      </c>
      <c r="DK808" s="53">
        <v>326.5</v>
      </c>
      <c r="DM808" s="81" cm="1">
        <f t="array" ref="DM808">INDEX($AW$466:$AW$918, ROWS($AW$466:$AW$918) - ROW() + ROW($AW$466))</f>
        <v>45296</v>
      </c>
      <c r="DN808" s="3" cm="1">
        <f t="array" ref="DN808">INDEX($AX$466:$AX$918, ROWS($AX$466:$AX$918) - ROW() + ROW($AX$466))</f>
        <v>45316</v>
      </c>
      <c r="DO808" s="78" cm="1">
        <f t="array" ref="DO808">INDEX($DK$466:$DK$918, ROWS($DK$466:$DK$918) - ROW() + ROW($DK$466))</f>
        <v>455.4</v>
      </c>
      <c r="DQ808">
        <f t="shared" si="238"/>
        <v>0.12091898428052204</v>
      </c>
      <c r="DR808">
        <f t="shared" si="233"/>
        <v>5</v>
      </c>
      <c r="DS808" t="str">
        <f t="shared" si="245"/>
        <v/>
      </c>
      <c r="DT808" t="str">
        <f t="shared" si="239"/>
        <v/>
      </c>
      <c r="DU808" t="str">
        <f t="shared" si="240"/>
        <v/>
      </c>
      <c r="DV808">
        <v>-0.61397779229262517</v>
      </c>
      <c r="DW808" t="s">
        <v>4485</v>
      </c>
      <c r="DX808" s="200" t="s">
        <v>4485</v>
      </c>
    </row>
    <row r="809" spans="1:128" ht="15.75" thickBot="1" x14ac:dyDescent="0.3">
      <c r="A809" s="42">
        <v>44921</v>
      </c>
      <c r="B809" s="35">
        <v>44924</v>
      </c>
      <c r="C809" s="36">
        <v>175.8</v>
      </c>
      <c r="E809" s="81" cm="1">
        <f t="array" ref="E809">INDEX($A$466:$A$918, ROWS($A$466:$A$918) - ROW() + ROW($A$466))</f>
        <v>45299</v>
      </c>
      <c r="F809" s="44" cm="1">
        <f t="array" ref="F809">INDEX($B$466:$B$918, ROWS($B$466:$B$918) - ROW() + ROW($B$466))</f>
        <v>45316</v>
      </c>
      <c r="G809" s="45" cm="1">
        <f t="array" ref="G809">INDEX($C$466:$C$918, ROWS($C$466:$C$918) - ROW() + ROW($C$466))</f>
        <v>149.65</v>
      </c>
      <c r="I809">
        <f t="shared" si="216"/>
        <v>-2.7931146476128506</v>
      </c>
      <c r="J809">
        <f t="shared" si="208"/>
        <v>1</v>
      </c>
      <c r="K809" t="str">
        <f t="shared" si="209"/>
        <v/>
      </c>
      <c r="L809" t="str">
        <f t="shared" si="217"/>
        <v/>
      </c>
      <c r="M809" t="str">
        <f t="shared" si="218"/>
        <v/>
      </c>
      <c r="N809">
        <v>-2.5465230166503465</v>
      </c>
      <c r="O809" t="s">
        <v>4485</v>
      </c>
      <c r="P809" s="200" t="s">
        <v>4485</v>
      </c>
      <c r="Q809" s="35">
        <v>44921</v>
      </c>
      <c r="R809" s="35">
        <v>44924</v>
      </c>
      <c r="S809" s="37">
        <v>43665.05</v>
      </c>
      <c r="U809" s="81" cm="1">
        <f t="array" ref="U809">INDEX($Q$466:$Q$918, ROWS($Q$466:$Q$918) - ROW() + ROW($Q$466))</f>
        <v>45299</v>
      </c>
      <c r="V809" s="3" cm="1">
        <f t="array" ref="V809">INDEX($R$466:$R$918, ROWS($R$466:$R$918) - ROW() + ROW($R$466))</f>
        <v>45316</v>
      </c>
      <c r="W809" s="78" cm="1">
        <f t="array" ref="W809">INDEX($S$466:$S$918, ROWS($S$466:$S$918) - ROW() + ROW($S$466))</f>
        <v>37758.449999999997</v>
      </c>
      <c r="Y809">
        <f t="shared" si="219"/>
        <v>-3.3961139389318684</v>
      </c>
      <c r="Z809">
        <f t="shared" si="210"/>
        <v>1</v>
      </c>
      <c r="AA809" t="str">
        <f t="shared" si="211"/>
        <v/>
      </c>
      <c r="AB809" t="str">
        <f t="shared" si="220"/>
        <v/>
      </c>
      <c r="AC809" t="str">
        <f t="shared" si="221"/>
        <v/>
      </c>
      <c r="AD809">
        <v>-3.1225945073486723</v>
      </c>
      <c r="AE809" t="s">
        <v>4485</v>
      </c>
      <c r="AF809" s="200" t="s">
        <v>4485</v>
      </c>
      <c r="AG809" s="35">
        <v>44921</v>
      </c>
      <c r="AH809" s="35">
        <v>44924</v>
      </c>
      <c r="AI809" s="36">
        <v>165.85</v>
      </c>
      <c r="AK809" s="81" cm="1">
        <f t="array" ref="AK809">INDEX($AG$466:$AG$918, ROWS($AG$466:$AG$918) - ROW() + ROW($AG$466))</f>
        <v>45299</v>
      </c>
      <c r="AL809" s="3" cm="1">
        <f t="array" ref="AL809">INDEX($AH$466:$AH$918, ROWS($AH$466:$AH$918) - ROW() + ROW($AH$466))</f>
        <v>45316</v>
      </c>
      <c r="AM809" s="78" cm="1">
        <f t="array" ref="AM809">INDEX($AI$466:$AI$918, ROWS($AI$466:$AI$918) - ROW() + ROW($AI$466))</f>
        <v>317.14999999999998</v>
      </c>
      <c r="AO809">
        <f t="shared" si="222"/>
        <v>0.14209030628354552</v>
      </c>
      <c r="AP809">
        <f t="shared" si="212"/>
        <v>1</v>
      </c>
      <c r="AQ809" t="str">
        <f t="shared" si="213"/>
        <v/>
      </c>
      <c r="AR809" t="str">
        <f t="shared" si="223"/>
        <v/>
      </c>
      <c r="AS809" t="str">
        <f t="shared" si="224"/>
        <v/>
      </c>
      <c r="AT809">
        <v>-2.8423012839360973</v>
      </c>
      <c r="AU809" t="s">
        <v>4485</v>
      </c>
      <c r="AV809" s="200" t="s">
        <v>4485</v>
      </c>
      <c r="AW809" s="35">
        <v>44921</v>
      </c>
      <c r="AX809" s="35">
        <v>44924</v>
      </c>
      <c r="AY809" s="36">
        <v>99.2</v>
      </c>
      <c r="BA809" s="81" cm="1">
        <f t="array" ref="BA809">INDEX($AW$466:$AW$918, ROWS($AW$466:$AW$918) - ROW() + ROW($AW$466))</f>
        <v>45299</v>
      </c>
      <c r="BB809" s="3" cm="1">
        <f t="array" ref="BB809">INDEX($AX$466:$AX$918, ROWS($AX$466:$AX$918) - ROW() + ROW($AX$466))</f>
        <v>45316</v>
      </c>
      <c r="BC809" s="78" cm="1">
        <f t="array" ref="BC809">INDEX($AY$466:$AY$918, ROWS($AY$466:$AY$918) - ROW() + ROW($AY$466))</f>
        <v>184.6</v>
      </c>
      <c r="BE809">
        <f t="shared" si="225"/>
        <v>-1.2041744715012044</v>
      </c>
      <c r="BF809">
        <f t="shared" si="214"/>
        <v>1</v>
      </c>
      <c r="BG809" t="str">
        <f t="shared" si="215"/>
        <v/>
      </c>
      <c r="BH809" t="str">
        <f t="shared" si="226"/>
        <v/>
      </c>
      <c r="BI809" t="str">
        <f t="shared" si="227"/>
        <v/>
      </c>
      <c r="BJ809">
        <v>3.945467440699777</v>
      </c>
      <c r="BK809" t="s">
        <v>4485</v>
      </c>
      <c r="BL809" s="200" t="s">
        <v>4485</v>
      </c>
      <c r="BM809" s="212">
        <v>44921</v>
      </c>
      <c r="BN809" s="49">
        <v>44924</v>
      </c>
      <c r="BO809" s="50">
        <v>1243.45</v>
      </c>
      <c r="BQ809" s="81" cm="1">
        <f t="array" ref="BQ809">INDEX($AW$466:$AW$918, ROWS($AW$466:$AW$918) - ROW() + ROW($AW$466))</f>
        <v>45299</v>
      </c>
      <c r="BR809" s="3" cm="1">
        <f t="array" ref="BR809">INDEX($AX$466:$AX$918, ROWS($AX$466:$AX$918) - ROW() + ROW($AX$466))</f>
        <v>45316</v>
      </c>
      <c r="BS809" s="78" cm="1">
        <f t="array" ref="BS809">INDEX($BO$466:$BO$918, ROWS($BO$466:$BO$918) - ROW() + ROW($BO$466))</f>
        <v>1427.25</v>
      </c>
      <c r="BU809">
        <f t="shared" si="234"/>
        <v>-2.1996094151505745</v>
      </c>
      <c r="BV809">
        <f t="shared" si="228"/>
        <v>1</v>
      </c>
      <c r="BW809" t="str">
        <f t="shared" si="242"/>
        <v/>
      </c>
      <c r="BX809" t="str">
        <f t="shared" si="229"/>
        <v/>
      </c>
      <c r="BY809" t="str">
        <f t="shared" si="235"/>
        <v/>
      </c>
      <c r="BZ809">
        <v>1.7338507761642492</v>
      </c>
      <c r="CA809" t="s">
        <v>4485</v>
      </c>
      <c r="CB809" s="200" t="s">
        <v>4485</v>
      </c>
      <c r="CC809" s="212">
        <v>44922</v>
      </c>
      <c r="CD809" s="49">
        <v>44924</v>
      </c>
      <c r="CE809" s="50">
        <v>1862.45</v>
      </c>
      <c r="CG809" s="81" cm="1">
        <f t="array" ref="CG809">INDEX($AW$466:$AW$918, ROWS($AW$466:$AW$918) - ROW() + ROW($AW$466))</f>
        <v>45299</v>
      </c>
      <c r="CH809" s="3" cm="1">
        <f t="array" ref="CH809">INDEX($AX$466:$AX$918, ROWS($AX$466:$AX$918) - ROW() + ROW($AX$466))</f>
        <v>45316</v>
      </c>
      <c r="CI809" s="78" cm="1">
        <f t="array" ref="CI809">INDEX($CE$466:$CE$918, ROWS($CE$466:$CE$918) - ROW() + ROW($CE$466))</f>
        <v>2336.65</v>
      </c>
      <c r="CK809">
        <f t="shared" si="241"/>
        <v>-2.7469668907248246</v>
      </c>
      <c r="CL809">
        <f t="shared" si="230"/>
        <v>1</v>
      </c>
      <c r="CM809" t="str">
        <f t="shared" si="243"/>
        <v/>
      </c>
      <c r="CN809" t="str">
        <f t="shared" si="231"/>
        <v/>
      </c>
      <c r="CO809" t="str">
        <f t="shared" si="236"/>
        <v/>
      </c>
      <c r="CP809">
        <v>-2.5243652486719332</v>
      </c>
      <c r="CQ809" t="s">
        <v>4485</v>
      </c>
      <c r="CR809" s="200" t="s">
        <v>4485</v>
      </c>
      <c r="CS809" s="212">
        <v>44921</v>
      </c>
      <c r="CT809" s="49">
        <v>44924</v>
      </c>
      <c r="CU809" s="53">
        <v>370.35</v>
      </c>
      <c r="CW809" s="81" cm="1">
        <f t="array" ref="CW809">INDEX($AW$466:$AW$918, ROWS($AW$466:$AW$918) - ROW() + ROW($AW$466))</f>
        <v>45299</v>
      </c>
      <c r="CX809" s="3" cm="1">
        <f t="array" ref="CX809">INDEX($AX$466:$AX$918, ROWS($AX$466:$AX$918) - ROW() + ROW($AX$466))</f>
        <v>45316</v>
      </c>
      <c r="CY809" s="78" cm="1">
        <f t="array" ref="CY809">INDEX($CU$466:$CU$918, ROWS($CU$466:$CU$918) - ROW() + ROW($CU$466))</f>
        <v>760.75</v>
      </c>
      <c r="DA809">
        <f t="shared" si="237"/>
        <v>0.4754672125734693</v>
      </c>
      <c r="DB809">
        <f t="shared" si="232"/>
        <v>1</v>
      </c>
      <c r="DC809" t="str">
        <f t="shared" si="244"/>
        <v/>
      </c>
      <c r="DD809" t="str">
        <f t="shared" si="246"/>
        <v/>
      </c>
      <c r="DE809" t="str">
        <f t="shared" si="247"/>
        <v/>
      </c>
      <c r="DF809">
        <v>0.84334949199812859</v>
      </c>
      <c r="DG809" t="s">
        <v>4485</v>
      </c>
      <c r="DH809" s="200" t="s">
        <v>4485</v>
      </c>
      <c r="DI809" s="212">
        <v>44921</v>
      </c>
      <c r="DJ809" s="49">
        <v>44924</v>
      </c>
      <c r="DK809" s="53">
        <v>325.3</v>
      </c>
      <c r="DM809" s="81" cm="1">
        <f t="array" ref="DM809">INDEX($AW$466:$AW$918, ROWS($AW$466:$AW$918) - ROW() + ROW($AW$466))</f>
        <v>45299</v>
      </c>
      <c r="DN809" s="3" cm="1">
        <f t="array" ref="DN809">INDEX($AX$466:$AX$918, ROWS($AX$466:$AX$918) - ROW() + ROW($AX$466))</f>
        <v>45316</v>
      </c>
      <c r="DO809" s="78" cm="1">
        <f t="array" ref="DO809">INDEX($DK$466:$DK$918, ROWS($DK$466:$DK$918) - ROW() + ROW($DK$466))</f>
        <v>457.15</v>
      </c>
      <c r="DQ809">
        <f t="shared" si="238"/>
        <v>0.38427755819060172</v>
      </c>
      <c r="DR809">
        <f t="shared" si="233"/>
        <v>1</v>
      </c>
      <c r="DS809" t="str">
        <f t="shared" si="245"/>
        <v/>
      </c>
      <c r="DT809" t="str">
        <f t="shared" si="239"/>
        <v/>
      </c>
      <c r="DU809" t="str">
        <f t="shared" si="240"/>
        <v/>
      </c>
      <c r="DV809">
        <v>-1.643007360672976</v>
      </c>
      <c r="DW809" t="s">
        <v>4485</v>
      </c>
      <c r="DX809" s="200" t="s">
        <v>4485</v>
      </c>
    </row>
    <row r="810" spans="1:128" ht="15.75" thickBot="1" x14ac:dyDescent="0.3">
      <c r="A810" s="42">
        <v>44918</v>
      </c>
      <c r="B810" s="35">
        <v>44924</v>
      </c>
      <c r="C810" s="36">
        <v>166.15</v>
      </c>
      <c r="E810" s="81" cm="1">
        <f t="array" ref="E810">INDEX($A$466:$A$918, ROWS($A$466:$A$918) - ROW() + ROW($A$466))</f>
        <v>45300</v>
      </c>
      <c r="F810" s="44" cm="1">
        <f t="array" ref="F810">INDEX($B$466:$B$918, ROWS($B$466:$B$918) - ROW() + ROW($B$466))</f>
        <v>45316</v>
      </c>
      <c r="G810" s="45" cm="1">
        <f t="array" ref="G810">INDEX($C$466:$C$918, ROWS($C$466:$C$918) - ROW() + ROW($C$466))</f>
        <v>149.35</v>
      </c>
      <c r="I810">
        <f t="shared" si="216"/>
        <v>-0.20046775810224612</v>
      </c>
      <c r="J810">
        <f t="shared" si="208"/>
        <v>2</v>
      </c>
      <c r="K810" t="str">
        <f t="shared" si="209"/>
        <v/>
      </c>
      <c r="L810" t="str">
        <f t="shared" si="217"/>
        <v/>
      </c>
      <c r="M810" t="str">
        <f t="shared" si="218"/>
        <v/>
      </c>
      <c r="N810">
        <v>-0.36850921273032589</v>
      </c>
      <c r="O810" t="s">
        <v>4485</v>
      </c>
      <c r="P810" s="200" t="s">
        <v>4485</v>
      </c>
      <c r="Q810" s="35">
        <v>44918</v>
      </c>
      <c r="R810" s="35">
        <v>44924</v>
      </c>
      <c r="S810" s="37">
        <v>43033.1</v>
      </c>
      <c r="U810" s="81" cm="1">
        <f t="array" ref="U810">INDEX($Q$466:$Q$918, ROWS($Q$466:$Q$918) - ROW() + ROW($Q$466))</f>
        <v>45300</v>
      </c>
      <c r="V810" s="3" cm="1">
        <f t="array" ref="V810">INDEX($R$466:$R$918, ROWS($R$466:$R$918) - ROW() + ROW($R$466))</f>
        <v>45316</v>
      </c>
      <c r="W810" s="78" cm="1">
        <f t="array" ref="W810">INDEX($S$466:$S$918, ROWS($S$466:$S$918) - ROW() + ROW($S$466))</f>
        <v>36577.550000000003</v>
      </c>
      <c r="Y810">
        <f t="shared" si="219"/>
        <v>-3.1275118549622518</v>
      </c>
      <c r="Z810">
        <f t="shared" si="210"/>
        <v>2</v>
      </c>
      <c r="AA810" t="str">
        <f t="shared" si="211"/>
        <v/>
      </c>
      <c r="AB810" t="str">
        <f t="shared" si="220"/>
        <v/>
      </c>
      <c r="AC810" t="str">
        <f t="shared" si="221"/>
        <v/>
      </c>
      <c r="AD810">
        <v>-3.2916903224437166</v>
      </c>
      <c r="AE810" t="s">
        <v>4485</v>
      </c>
      <c r="AF810" s="200" t="s">
        <v>4485</v>
      </c>
      <c r="AG810" s="35">
        <v>44918</v>
      </c>
      <c r="AH810" s="35">
        <v>44924</v>
      </c>
      <c r="AI810" s="36">
        <v>163.19999999999999</v>
      </c>
      <c r="AK810" s="81" cm="1">
        <f t="array" ref="AK810">INDEX($AG$466:$AG$918, ROWS($AG$466:$AG$918) - ROW() + ROW($AG$466))</f>
        <v>45300</v>
      </c>
      <c r="AL810" s="3" cm="1">
        <f t="array" ref="AL810">INDEX($AH$466:$AH$918, ROWS($AH$466:$AH$918) - ROW() + ROW($AH$466))</f>
        <v>45316</v>
      </c>
      <c r="AM810" s="78" cm="1">
        <f t="array" ref="AM810">INDEX($AI$466:$AI$918, ROWS($AI$466:$AI$918) - ROW() + ROW($AI$466))</f>
        <v>320.05</v>
      </c>
      <c r="AO810">
        <f t="shared" si="222"/>
        <v>0.9143938199590208</v>
      </c>
      <c r="AP810">
        <f t="shared" si="212"/>
        <v>2</v>
      </c>
      <c r="AQ810" t="str">
        <f t="shared" si="213"/>
        <v/>
      </c>
      <c r="AR810" t="str">
        <f t="shared" si="223"/>
        <v/>
      </c>
      <c r="AS810" t="str">
        <f t="shared" si="224"/>
        <v/>
      </c>
      <c r="AT810">
        <v>-4.2973872692423996</v>
      </c>
      <c r="AU810" t="s">
        <v>4485</v>
      </c>
      <c r="AV810" s="200" t="s">
        <v>4485</v>
      </c>
      <c r="AW810" s="35">
        <v>44918</v>
      </c>
      <c r="AX810" s="35">
        <v>44924</v>
      </c>
      <c r="AY810" s="36">
        <v>96.45</v>
      </c>
      <c r="BA810" s="81" cm="1">
        <f t="array" ref="BA810">INDEX($AW$466:$AW$918, ROWS($AW$466:$AW$918) - ROW() + ROW($AW$466))</f>
        <v>45300</v>
      </c>
      <c r="BB810" s="3" cm="1">
        <f t="array" ref="BB810">INDEX($AX$466:$AX$918, ROWS($AX$466:$AX$918) - ROW() + ROW($AX$466))</f>
        <v>45316</v>
      </c>
      <c r="BC810" s="78" cm="1">
        <f t="array" ref="BC810">INDEX($AY$466:$AY$918, ROWS($AY$466:$AY$918) - ROW() + ROW($AY$466))</f>
        <v>185.5</v>
      </c>
      <c r="BE810">
        <f t="shared" si="225"/>
        <v>0.48754062838570189</v>
      </c>
      <c r="BF810">
        <f t="shared" si="214"/>
        <v>2</v>
      </c>
      <c r="BG810" t="str">
        <f t="shared" si="215"/>
        <v/>
      </c>
      <c r="BH810" t="str">
        <f t="shared" si="226"/>
        <v/>
      </c>
      <c r="BI810" t="str">
        <f t="shared" si="227"/>
        <v/>
      </c>
      <c r="BJ810">
        <v>-0.88448611356801687</v>
      </c>
      <c r="BK810" t="s">
        <v>4485</v>
      </c>
      <c r="BL810" s="200" t="s">
        <v>4485</v>
      </c>
      <c r="BM810" s="212">
        <v>44918</v>
      </c>
      <c r="BN810" s="49">
        <v>44924</v>
      </c>
      <c r="BO810" s="50">
        <v>1224.3</v>
      </c>
      <c r="BQ810" s="81" cm="1">
        <f t="array" ref="BQ810">INDEX($AW$466:$AW$918, ROWS($AW$466:$AW$918) - ROW() + ROW($AW$466))</f>
        <v>45300</v>
      </c>
      <c r="BR810" s="3" cm="1">
        <f t="array" ref="BR810">INDEX($AX$466:$AX$918, ROWS($AX$466:$AX$918) - ROW() + ROW($AX$466))</f>
        <v>45316</v>
      </c>
      <c r="BS810" s="78" cm="1">
        <f t="array" ref="BS810">INDEX($BO$466:$BO$918, ROWS($BO$466:$BO$918) - ROW() + ROW($BO$466))</f>
        <v>1456.25</v>
      </c>
      <c r="BU810">
        <f t="shared" si="234"/>
        <v>2.0318794885268874</v>
      </c>
      <c r="BV810">
        <f t="shared" si="228"/>
        <v>2</v>
      </c>
      <c r="BW810" t="str">
        <f t="shared" si="242"/>
        <v/>
      </c>
      <c r="BX810" t="str">
        <f t="shared" si="229"/>
        <v/>
      </c>
      <c r="BY810" t="str">
        <f t="shared" si="235"/>
        <v/>
      </c>
      <c r="BZ810">
        <v>1.1813203716237031</v>
      </c>
      <c r="CA810" t="s">
        <v>4485</v>
      </c>
      <c r="CB810" s="200" t="s">
        <v>4485</v>
      </c>
      <c r="CC810" s="212">
        <v>44921</v>
      </c>
      <c r="CD810" s="49">
        <v>44924</v>
      </c>
      <c r="CE810" s="50">
        <v>1815.05</v>
      </c>
      <c r="CG810" s="81" cm="1">
        <f t="array" ref="CG810">INDEX($AW$466:$AW$918, ROWS($AW$466:$AW$918) - ROW() + ROW($AW$466))</f>
        <v>45300</v>
      </c>
      <c r="CH810" s="3" cm="1">
        <f t="array" ref="CH810">INDEX($AX$466:$AX$918, ROWS($AX$466:$AX$918) - ROW() + ROW($AX$466))</f>
        <v>45316</v>
      </c>
      <c r="CI810" s="78" cm="1">
        <f t="array" ref="CI810">INDEX($CE$466:$CE$918, ROWS($CE$466:$CE$918) - ROW() + ROW($CE$466))</f>
        <v>2317</v>
      </c>
      <c r="CK810">
        <f t="shared" si="241"/>
        <v>-0.8409475103246139</v>
      </c>
      <c r="CL810">
        <f t="shared" si="230"/>
        <v>2</v>
      </c>
      <c r="CM810" t="str">
        <f t="shared" si="243"/>
        <v/>
      </c>
      <c r="CN810" t="str">
        <f t="shared" si="231"/>
        <v/>
      </c>
      <c r="CO810" t="str">
        <f t="shared" si="236"/>
        <v/>
      </c>
      <c r="CP810">
        <v>-1.0127234106464655</v>
      </c>
      <c r="CQ810" t="s">
        <v>4485</v>
      </c>
      <c r="CR810" s="200" t="s">
        <v>4485</v>
      </c>
      <c r="CS810" s="212">
        <v>44918</v>
      </c>
      <c r="CT810" s="49">
        <v>44924</v>
      </c>
      <c r="CU810" s="53">
        <v>357.15</v>
      </c>
      <c r="CW810" s="81" cm="1">
        <f t="array" ref="CW810">INDEX($AW$466:$AW$918, ROWS($AW$466:$AW$918) - ROW() + ROW($AW$466))</f>
        <v>45300</v>
      </c>
      <c r="CX810" s="3" cm="1">
        <f t="array" ref="CX810">INDEX($AX$466:$AX$918, ROWS($AX$466:$AX$918) - ROW() + ROW($AX$466))</f>
        <v>45316</v>
      </c>
      <c r="CY810" s="78" cm="1">
        <f t="array" ref="CY810">INDEX($CU$466:$CU$918, ROWS($CU$466:$CU$918) - ROW() + ROW($CU$466))</f>
        <v>792.3</v>
      </c>
      <c r="DA810">
        <f t="shared" si="237"/>
        <v>4.1472231350640758</v>
      </c>
      <c r="DB810">
        <f t="shared" si="232"/>
        <v>2</v>
      </c>
      <c r="DC810" t="str">
        <f t="shared" si="244"/>
        <v/>
      </c>
      <c r="DD810" t="str">
        <f t="shared" si="246"/>
        <v/>
      </c>
      <c r="DE810" t="str">
        <f t="shared" si="247"/>
        <v/>
      </c>
      <c r="DF810">
        <v>3.9905175819834153</v>
      </c>
      <c r="DG810" t="s">
        <v>4485</v>
      </c>
      <c r="DH810" s="200" t="s">
        <v>4485</v>
      </c>
      <c r="DI810" s="212">
        <v>44918</v>
      </c>
      <c r="DJ810" s="49">
        <v>44924</v>
      </c>
      <c r="DK810" s="53">
        <v>325.05</v>
      </c>
      <c r="DM810" s="81" cm="1">
        <f t="array" ref="DM810">INDEX($AW$466:$AW$918, ROWS($AW$466:$AW$918) - ROW() + ROW($AW$466))</f>
        <v>45300</v>
      </c>
      <c r="DN810" s="3" cm="1">
        <f t="array" ref="DN810">INDEX($AX$466:$AX$918, ROWS($AX$466:$AX$918) - ROW() + ROW($AX$466))</f>
        <v>45316</v>
      </c>
      <c r="DO810" s="78" cm="1">
        <f t="array" ref="DO810">INDEX($DK$466:$DK$918, ROWS($DK$466:$DK$918) - ROW() + ROW($DK$466))</f>
        <v>461.25</v>
      </c>
      <c r="DQ810">
        <f t="shared" si="238"/>
        <v>0.89686098654709023</v>
      </c>
      <c r="DR810">
        <f t="shared" si="233"/>
        <v>2</v>
      </c>
      <c r="DS810" t="str">
        <f t="shared" si="245"/>
        <v/>
      </c>
      <c r="DT810" t="str">
        <f t="shared" si="239"/>
        <v/>
      </c>
      <c r="DU810" t="str">
        <f t="shared" si="240"/>
        <v/>
      </c>
      <c r="DV810">
        <v>0</v>
      </c>
      <c r="DW810" t="s">
        <v>4485</v>
      </c>
      <c r="DX810" s="200" t="s">
        <v>4485</v>
      </c>
    </row>
    <row r="811" spans="1:128" ht="15.75" thickBot="1" x14ac:dyDescent="0.3">
      <c r="A811" s="42">
        <v>44917</v>
      </c>
      <c r="B811" s="35">
        <v>44924</v>
      </c>
      <c r="C811" s="36">
        <v>176.95</v>
      </c>
      <c r="E811" s="81" cm="1">
        <f t="array" ref="E811">INDEX($A$466:$A$918, ROWS($A$466:$A$918) - ROW() + ROW($A$466))</f>
        <v>45301</v>
      </c>
      <c r="F811" s="44" cm="1">
        <f t="array" ref="F811">INDEX($B$466:$B$918, ROWS($B$466:$B$918) - ROW() + ROW($B$466))</f>
        <v>45316</v>
      </c>
      <c r="G811" s="45" cm="1">
        <f t="array" ref="G811">INDEX($C$466:$C$918, ROWS($C$466:$C$918) - ROW() + ROW($C$466))</f>
        <v>146.5</v>
      </c>
      <c r="I811">
        <f t="shared" si="216"/>
        <v>-1.9082691663876761</v>
      </c>
      <c r="J811">
        <f t="shared" si="208"/>
        <v>3</v>
      </c>
      <c r="K811" t="str">
        <f t="shared" si="209"/>
        <v/>
      </c>
      <c r="L811" t="str">
        <f t="shared" si="217"/>
        <v/>
      </c>
      <c r="M811" t="str">
        <f t="shared" si="218"/>
        <v/>
      </c>
      <c r="N811">
        <v>-2.0174848688634834</v>
      </c>
      <c r="O811" t="s">
        <v>4485</v>
      </c>
      <c r="P811" s="200" t="s">
        <v>4485</v>
      </c>
      <c r="Q811" s="35">
        <v>44917</v>
      </c>
      <c r="R811" s="35">
        <v>44924</v>
      </c>
      <c r="S811" s="37">
        <v>43558.85</v>
      </c>
      <c r="U811" s="81" cm="1">
        <f t="array" ref="U811">INDEX($Q$466:$Q$918, ROWS($Q$466:$Q$918) - ROW() + ROW($Q$466))</f>
        <v>45301</v>
      </c>
      <c r="V811" s="3" cm="1">
        <f t="array" ref="V811">INDEX($R$466:$R$918, ROWS($R$466:$R$918) - ROW() + ROW($R$466))</f>
        <v>45316</v>
      </c>
      <c r="W811" s="78" cm="1">
        <f t="array" ref="W811">INDEX($S$466:$S$918, ROWS($S$466:$S$918) - ROW() + ROW($S$466))</f>
        <v>37191.599999999999</v>
      </c>
      <c r="Y811">
        <f t="shared" si="219"/>
        <v>1.6787619728494543</v>
      </c>
      <c r="Z811">
        <f t="shared" si="210"/>
        <v>3</v>
      </c>
      <c r="AA811" t="str">
        <f t="shared" si="211"/>
        <v/>
      </c>
      <c r="AB811" t="str">
        <f t="shared" si="220"/>
        <v/>
      </c>
      <c r="AC811" t="str">
        <f t="shared" si="221"/>
        <v/>
      </c>
      <c r="AD811">
        <v>1.8823048530079471</v>
      </c>
      <c r="AE811" t="s">
        <v>4485</v>
      </c>
      <c r="AF811" s="200" t="s">
        <v>4485</v>
      </c>
      <c r="AG811" s="35">
        <v>44917</v>
      </c>
      <c r="AH811" s="35">
        <v>44924</v>
      </c>
      <c r="AI811" s="36">
        <v>166.2</v>
      </c>
      <c r="AK811" s="81" cm="1">
        <f t="array" ref="AK811">INDEX($AG$466:$AG$918, ROWS($AG$466:$AG$918) - ROW() + ROW($AG$466))</f>
        <v>45301</v>
      </c>
      <c r="AL811" s="3" cm="1">
        <f t="array" ref="AL811">INDEX($AH$466:$AH$918, ROWS($AH$466:$AH$918) - ROW() + ROW($AH$466))</f>
        <v>45316</v>
      </c>
      <c r="AM811" s="78" cm="1">
        <f t="array" ref="AM811">INDEX($AI$466:$AI$918, ROWS($AI$466:$AI$918) - ROW() + ROW($AI$466))</f>
        <v>314.05</v>
      </c>
      <c r="AO811">
        <f t="shared" si="222"/>
        <v>-1.8747070770192158</v>
      </c>
      <c r="AP811">
        <f t="shared" si="212"/>
        <v>3</v>
      </c>
      <c r="AQ811" t="str">
        <f t="shared" si="213"/>
        <v/>
      </c>
      <c r="AR811" t="str">
        <f t="shared" si="223"/>
        <v/>
      </c>
      <c r="AS811" t="str">
        <f t="shared" si="224"/>
        <v/>
      </c>
      <c r="AT811">
        <v>-3.9211552650996144</v>
      </c>
      <c r="AU811" t="s">
        <v>4485</v>
      </c>
      <c r="AV811" s="200" t="s">
        <v>4485</v>
      </c>
      <c r="AW811" s="35">
        <v>44917</v>
      </c>
      <c r="AX811" s="35">
        <v>44924</v>
      </c>
      <c r="AY811" s="36">
        <v>98.55</v>
      </c>
      <c r="BA811" s="81" cm="1">
        <f t="array" ref="BA811">INDEX($AW$466:$AW$918, ROWS($AW$466:$AW$918) - ROW() + ROW($AW$466))</f>
        <v>45301</v>
      </c>
      <c r="BB811" s="3" cm="1">
        <f t="array" ref="BB811">INDEX($AX$466:$AX$918, ROWS($AX$466:$AX$918) - ROW() + ROW($AX$466))</f>
        <v>45316</v>
      </c>
      <c r="BC811" s="78" cm="1">
        <f t="array" ref="BC811">INDEX($AY$466:$AY$918, ROWS($AY$466:$AY$918) - ROW() + ROW($AY$466))</f>
        <v>186.5</v>
      </c>
      <c r="BE811">
        <f t="shared" si="225"/>
        <v>0.53908355795148255</v>
      </c>
      <c r="BF811">
        <f t="shared" si="214"/>
        <v>3</v>
      </c>
      <c r="BG811" t="str">
        <f t="shared" si="215"/>
        <v/>
      </c>
      <c r="BH811" t="str">
        <f t="shared" si="226"/>
        <v/>
      </c>
      <c r="BI811" t="str">
        <f t="shared" si="227"/>
        <v/>
      </c>
      <c r="BJ811">
        <v>0.86943219193799015</v>
      </c>
      <c r="BK811" t="s">
        <v>4485</v>
      </c>
      <c r="BL811" s="200" t="s">
        <v>4485</v>
      </c>
      <c r="BM811" s="212">
        <v>44917</v>
      </c>
      <c r="BN811" s="49">
        <v>44924</v>
      </c>
      <c r="BO811" s="50">
        <v>1245.7</v>
      </c>
      <c r="BQ811" s="81" cm="1">
        <f t="array" ref="BQ811">INDEX($AW$466:$AW$918, ROWS($AW$466:$AW$918) - ROW() + ROW($AW$466))</f>
        <v>45301</v>
      </c>
      <c r="BR811" s="3" cm="1">
        <f t="array" ref="BR811">INDEX($AX$466:$AX$918, ROWS($AX$466:$AX$918) - ROW() + ROW($AX$466))</f>
        <v>45316</v>
      </c>
      <c r="BS811" s="78" cm="1">
        <f t="array" ref="BS811">INDEX($BO$466:$BO$918, ROWS($BO$466:$BO$918) - ROW() + ROW($BO$466))</f>
        <v>1458.75</v>
      </c>
      <c r="BU811">
        <f t="shared" si="234"/>
        <v>0.17167381974248927</v>
      </c>
      <c r="BV811">
        <f t="shared" si="228"/>
        <v>3</v>
      </c>
      <c r="BW811" t="str">
        <f t="shared" si="242"/>
        <v/>
      </c>
      <c r="BX811" t="str">
        <f t="shared" si="229"/>
        <v/>
      </c>
      <c r="BY811" t="str">
        <f t="shared" si="235"/>
        <v/>
      </c>
      <c r="BZ811">
        <v>0.71754332623897565</v>
      </c>
      <c r="CA811" t="s">
        <v>4485</v>
      </c>
      <c r="CB811" s="200" t="s">
        <v>4485</v>
      </c>
      <c r="CC811" s="212">
        <v>44918</v>
      </c>
      <c r="CD811" s="49">
        <v>44924</v>
      </c>
      <c r="CE811" s="50">
        <v>1775.8</v>
      </c>
      <c r="CG811" s="81" cm="1">
        <f t="array" ref="CG811">INDEX($AW$466:$AW$918, ROWS($AW$466:$AW$918) - ROW() + ROW($AW$466))</f>
        <v>45301</v>
      </c>
      <c r="CH811" s="3" cm="1">
        <f t="array" ref="CH811">INDEX($AX$466:$AX$918, ROWS($AX$466:$AX$918) - ROW() + ROW($AX$466))</f>
        <v>45316</v>
      </c>
      <c r="CI811" s="78" cm="1">
        <f t="array" ref="CI811">INDEX($CE$466:$CE$918, ROWS($CE$466:$CE$918) - ROW() + ROW($CE$466))</f>
        <v>2294.85</v>
      </c>
      <c r="CK811">
        <f t="shared" si="241"/>
        <v>-0.95597755718602029</v>
      </c>
      <c r="CL811">
        <f t="shared" si="230"/>
        <v>3</v>
      </c>
      <c r="CM811" t="str">
        <f t="shared" si="243"/>
        <v/>
      </c>
      <c r="CN811" t="str">
        <f t="shared" si="231"/>
        <v/>
      </c>
      <c r="CO811" t="str">
        <f t="shared" si="236"/>
        <v/>
      </c>
      <c r="CP811">
        <v>-0.78682128535819185</v>
      </c>
      <c r="CQ811" t="s">
        <v>4485</v>
      </c>
      <c r="CR811" s="200" t="s">
        <v>4485</v>
      </c>
      <c r="CS811" s="212">
        <v>44917</v>
      </c>
      <c r="CT811" s="49">
        <v>44924</v>
      </c>
      <c r="CU811" s="53">
        <v>378.7</v>
      </c>
      <c r="CW811" s="81" cm="1">
        <f t="array" ref="CW811">INDEX($AW$466:$AW$918, ROWS($AW$466:$AW$918) - ROW() + ROW($AW$466))</f>
        <v>45301</v>
      </c>
      <c r="CX811" s="3" cm="1">
        <f t="array" ref="CX811">INDEX($AX$466:$AX$918, ROWS($AX$466:$AX$918) - ROW() + ROW($AX$466))</f>
        <v>45316</v>
      </c>
      <c r="CY811" s="78" cm="1">
        <f t="array" ref="CY811">INDEX($CU$466:$CU$918, ROWS($CU$466:$CU$918) - ROW() + ROW($CU$466))</f>
        <v>798.4</v>
      </c>
      <c r="DA811">
        <f t="shared" si="237"/>
        <v>0.76991038747949303</v>
      </c>
      <c r="DB811">
        <f t="shared" si="232"/>
        <v>3</v>
      </c>
      <c r="DC811" t="str">
        <f t="shared" si="244"/>
        <v/>
      </c>
      <c r="DD811" t="str">
        <f t="shared" si="246"/>
        <v/>
      </c>
      <c r="DE811" t="str">
        <f t="shared" si="247"/>
        <v/>
      </c>
      <c r="DF811">
        <v>0.8168693009118454</v>
      </c>
      <c r="DG811" t="s">
        <v>4485</v>
      </c>
      <c r="DH811" s="200" t="s">
        <v>4485</v>
      </c>
      <c r="DI811" s="212">
        <v>44917</v>
      </c>
      <c r="DJ811" s="49">
        <v>44924</v>
      </c>
      <c r="DK811" s="53">
        <v>328.45</v>
      </c>
      <c r="DM811" s="81" cm="1">
        <f t="array" ref="DM811">INDEX($AW$466:$AW$918, ROWS($AW$466:$AW$918) - ROW() + ROW($AW$466))</f>
        <v>45301</v>
      </c>
      <c r="DN811" s="3" cm="1">
        <f t="array" ref="DN811">INDEX($AX$466:$AX$918, ROWS($AX$466:$AX$918) - ROW() + ROW($AX$466))</f>
        <v>45316</v>
      </c>
      <c r="DO811" s="78" cm="1">
        <f t="array" ref="DO811">INDEX($DK$466:$DK$918, ROWS($DK$466:$DK$918) - ROW() + ROW($DK$466))</f>
        <v>452.5</v>
      </c>
      <c r="DQ811">
        <f t="shared" si="238"/>
        <v>-1.8970189701897018</v>
      </c>
      <c r="DR811">
        <f t="shared" si="233"/>
        <v>3</v>
      </c>
      <c r="DS811" t="str">
        <f t="shared" si="245"/>
        <v/>
      </c>
      <c r="DT811" t="str">
        <f t="shared" si="239"/>
        <v/>
      </c>
      <c r="DU811" t="str">
        <f t="shared" si="240"/>
        <v/>
      </c>
      <c r="DV811">
        <v>-2.4989977281838742</v>
      </c>
      <c r="DW811" t="s">
        <v>4485</v>
      </c>
      <c r="DX811" s="200" t="s">
        <v>4485</v>
      </c>
    </row>
    <row r="812" spans="1:128" ht="15.75" thickBot="1" x14ac:dyDescent="0.3">
      <c r="A812" s="42">
        <v>44916</v>
      </c>
      <c r="B812" s="35">
        <v>44924</v>
      </c>
      <c r="C812" s="36">
        <v>177.15</v>
      </c>
      <c r="E812" s="81" cm="1">
        <f t="array" ref="E812">INDEX($A$466:$A$918, ROWS($A$466:$A$918) - ROW() + ROW($A$466))</f>
        <v>45302</v>
      </c>
      <c r="F812" s="44" cm="1">
        <f t="array" ref="F812">INDEX($B$466:$B$918, ROWS($B$466:$B$918) - ROW() + ROW($B$466))</f>
        <v>45316</v>
      </c>
      <c r="G812" s="45" cm="1">
        <f t="array" ref="G812">INDEX($C$466:$C$918, ROWS($C$466:$C$918) - ROW() + ROW($C$466))</f>
        <v>148.55000000000001</v>
      </c>
      <c r="I812">
        <f t="shared" si="216"/>
        <v>1.3993174061433526</v>
      </c>
      <c r="J812">
        <f t="shared" si="208"/>
        <v>4</v>
      </c>
      <c r="K812">
        <f t="shared" si="209"/>
        <v>-4.0994189799870844</v>
      </c>
      <c r="L812" t="str">
        <f t="shared" si="217"/>
        <v/>
      </c>
      <c r="M812" t="str">
        <f t="shared" si="218"/>
        <v/>
      </c>
      <c r="N812">
        <v>1.5099519560741368</v>
      </c>
      <c r="O812">
        <v>-3.8674033149171199</v>
      </c>
      <c r="P812" s="200" t="s">
        <v>4485</v>
      </c>
      <c r="Q812" s="35">
        <v>44916</v>
      </c>
      <c r="R812" s="35">
        <v>44924</v>
      </c>
      <c r="S812" s="37">
        <v>43418.5</v>
      </c>
      <c r="U812" s="81" cm="1">
        <f t="array" ref="U812">INDEX($Q$466:$Q$918, ROWS($Q$466:$Q$918) - ROW() + ROW($Q$466))</f>
        <v>45302</v>
      </c>
      <c r="V812" s="3" cm="1">
        <f t="array" ref="V812">INDEX($R$466:$R$918, ROWS($R$466:$R$918) - ROW() + ROW($R$466))</f>
        <v>45316</v>
      </c>
      <c r="W812" s="78" cm="1">
        <f t="array" ref="W812">INDEX($S$466:$S$918, ROWS($S$466:$S$918) - ROW() + ROW($S$466))</f>
        <v>36984</v>
      </c>
      <c r="Y812">
        <f t="shared" si="219"/>
        <v>-0.55819055915851579</v>
      </c>
      <c r="Z812">
        <f t="shared" si="210"/>
        <v>4</v>
      </c>
      <c r="AA812">
        <f t="shared" si="211"/>
        <v>-5.8121234038435023</v>
      </c>
      <c r="AB812" t="str">
        <f t="shared" si="220"/>
        <v/>
      </c>
      <c r="AC812" t="str">
        <f t="shared" si="221"/>
        <v/>
      </c>
      <c r="AD812">
        <v>-0.86419055004470879</v>
      </c>
      <c r="AE812">
        <v>-5.7751292724529684</v>
      </c>
      <c r="AF812" s="200" t="s">
        <v>4485</v>
      </c>
      <c r="AG812" s="35">
        <v>44916</v>
      </c>
      <c r="AH812" s="35">
        <v>44924</v>
      </c>
      <c r="AI812" s="36">
        <v>168.1</v>
      </c>
      <c r="AK812" s="81" cm="1">
        <f t="array" ref="AK812">INDEX($AG$466:$AG$918, ROWS($AG$466:$AG$918) - ROW() + ROW($AG$466))</f>
        <v>45302</v>
      </c>
      <c r="AL812" s="3" cm="1">
        <f t="array" ref="AL812">INDEX($AH$466:$AH$918, ROWS($AH$466:$AH$918) - ROW() + ROW($AH$466))</f>
        <v>45316</v>
      </c>
      <c r="AM812" s="78" cm="1">
        <f t="array" ref="AM812">INDEX($AI$466:$AI$918, ROWS($AI$466:$AI$918) - ROW() + ROW($AI$466))</f>
        <v>314.35000000000002</v>
      </c>
      <c r="AO812">
        <f t="shared" si="222"/>
        <v>9.5526190097121905E-2</v>
      </c>
      <c r="AP812">
        <f t="shared" si="212"/>
        <v>4</v>
      </c>
      <c r="AQ812">
        <f t="shared" si="213"/>
        <v>-1.5194235588972325</v>
      </c>
      <c r="AR812" t="str">
        <f t="shared" si="223"/>
        <v/>
      </c>
      <c r="AS812" t="str">
        <f t="shared" si="224"/>
        <v/>
      </c>
      <c r="AT812">
        <v>-0.81184860120679958</v>
      </c>
      <c r="AU812">
        <v>-12.748504149778036</v>
      </c>
      <c r="AV812" s="200" t="s">
        <v>4485</v>
      </c>
      <c r="AW812" s="35">
        <v>44916</v>
      </c>
      <c r="AX812" s="35">
        <v>44924</v>
      </c>
      <c r="AY812" s="36">
        <v>99.35</v>
      </c>
      <c r="BA812" s="81" cm="1">
        <f t="array" ref="BA812">INDEX($AW$466:$AW$918, ROWS($AW$466:$AW$918) - ROW() + ROW($AW$466))</f>
        <v>45302</v>
      </c>
      <c r="BB812" s="3" cm="1">
        <f t="array" ref="BB812">INDEX($AX$466:$AX$918, ROWS($AX$466:$AX$918) - ROW() + ROW($AX$466))</f>
        <v>45316</v>
      </c>
      <c r="BC812" s="78" cm="1">
        <f t="array" ref="BC812">INDEX($AY$466:$AY$918, ROWS($AY$466:$AY$918) - ROW() + ROW($AY$466))</f>
        <v>185.15</v>
      </c>
      <c r="BE812">
        <f t="shared" si="225"/>
        <v>-0.72386058981232937</v>
      </c>
      <c r="BF812">
        <f t="shared" si="214"/>
        <v>4</v>
      </c>
      <c r="BG812">
        <f t="shared" si="215"/>
        <v>-1.5159574468085075</v>
      </c>
      <c r="BH812" t="str">
        <f t="shared" si="226"/>
        <v/>
      </c>
      <c r="BI812" t="str">
        <f t="shared" si="227"/>
        <v/>
      </c>
      <c r="BJ812">
        <v>-0.24771245134219017</v>
      </c>
      <c r="BK812">
        <v>4.9965412653647689</v>
      </c>
      <c r="BL812" s="200" t="s">
        <v>4485</v>
      </c>
      <c r="BM812" s="212">
        <v>44916</v>
      </c>
      <c r="BN812" s="49">
        <v>44924</v>
      </c>
      <c r="BO812" s="50">
        <v>1236.55</v>
      </c>
      <c r="BQ812" s="81" cm="1">
        <f t="array" ref="BQ812">INDEX($AW$466:$AW$918, ROWS($AW$466:$AW$918) - ROW() + ROW($AW$466))</f>
        <v>45302</v>
      </c>
      <c r="BR812" s="3" cm="1">
        <f t="array" ref="BR812">INDEX($AX$466:$AX$918, ROWS($AX$466:$AX$918) - ROW() + ROW($AX$466))</f>
        <v>45316</v>
      </c>
      <c r="BS812" s="78" cm="1">
        <f t="array" ref="BS812">INDEX($BO$466:$BO$918, ROWS($BO$466:$BO$918) - ROW() + ROW($BO$466))</f>
        <v>1434.55</v>
      </c>
      <c r="BU812">
        <f t="shared" si="234"/>
        <v>-1.6589545844044589</v>
      </c>
      <c r="BV812">
        <f t="shared" si="228"/>
        <v>4</v>
      </c>
      <c r="BW812">
        <f t="shared" si="242"/>
        <v>-0.43378678511937818</v>
      </c>
      <c r="BX812" t="str">
        <f t="shared" si="229"/>
        <v/>
      </c>
      <c r="BY812" t="str">
        <f t="shared" si="235"/>
        <v/>
      </c>
      <c r="BZ812">
        <v>0.63998067982854168</v>
      </c>
      <c r="CA812">
        <v>6.3345241132942194</v>
      </c>
      <c r="CB812" s="200" t="s">
        <v>4485</v>
      </c>
      <c r="CC812" s="212">
        <v>44917</v>
      </c>
      <c r="CD812" s="49">
        <v>44924</v>
      </c>
      <c r="CE812" s="50">
        <v>1865.15</v>
      </c>
      <c r="CG812" s="81" cm="1">
        <f t="array" ref="CG812">INDEX($AW$466:$AW$918, ROWS($AW$466:$AW$918) - ROW() + ROW($AW$466))</f>
        <v>45302</v>
      </c>
      <c r="CH812" s="3" cm="1">
        <f t="array" ref="CH812">INDEX($AX$466:$AX$918, ROWS($AX$466:$AX$918) - ROW() + ROW($AX$466))</f>
        <v>45316</v>
      </c>
      <c r="CI812" s="78" cm="1">
        <f t="array" ref="CI812">INDEX($CE$466:$CE$918, ROWS($CE$466:$CE$918) - ROW() + ROW($CE$466))</f>
        <v>2310.0500000000002</v>
      </c>
      <c r="CK812">
        <f t="shared" si="241"/>
        <v>0.66235265921521114</v>
      </c>
      <c r="CL812">
        <f t="shared" si="230"/>
        <v>4</v>
      </c>
      <c r="CM812">
        <f t="shared" si="243"/>
        <v>-2.5603711905515056</v>
      </c>
      <c r="CN812" t="str">
        <f t="shared" si="231"/>
        <v/>
      </c>
      <c r="CO812" t="str">
        <f t="shared" si="236"/>
        <v/>
      </c>
      <c r="CP812">
        <v>0.81709341955782022</v>
      </c>
      <c r="CQ812">
        <v>-2.2744599745870318</v>
      </c>
      <c r="CR812" s="200" t="s">
        <v>4485</v>
      </c>
      <c r="CS812" s="212">
        <v>44916</v>
      </c>
      <c r="CT812" s="49">
        <v>44924</v>
      </c>
      <c r="CU812" s="53">
        <v>381.2</v>
      </c>
      <c r="CW812" s="81" cm="1">
        <f t="array" ref="CW812">INDEX($AW$466:$AW$918, ROWS($AW$466:$AW$918) - ROW() + ROW($AW$466))</f>
        <v>45302</v>
      </c>
      <c r="CX812" s="3" cm="1">
        <f t="array" ref="CX812">INDEX($AX$466:$AX$918, ROWS($AX$466:$AX$918) - ROW() + ROW($AX$466))</f>
        <v>45316</v>
      </c>
      <c r="CY812" s="78" cm="1">
        <f t="array" ref="CY812">INDEX($CU$466:$CU$918, ROWS($CU$466:$CU$918) - ROW() + ROW($CU$466))</f>
        <v>798.4</v>
      </c>
      <c r="DA812">
        <f t="shared" si="237"/>
        <v>0</v>
      </c>
      <c r="DB812">
        <f t="shared" si="232"/>
        <v>4</v>
      </c>
      <c r="DC812">
        <f t="shared" si="244"/>
        <v>4.4001307616868228</v>
      </c>
      <c r="DD812" t="str">
        <f t="shared" si="246"/>
        <v/>
      </c>
      <c r="DE812" t="str">
        <f t="shared" si="247"/>
        <v/>
      </c>
      <c r="DF812">
        <v>0.17586834997802789</v>
      </c>
      <c r="DG812">
        <v>4.734699238245347</v>
      </c>
      <c r="DH812" s="200" t="s">
        <v>4485</v>
      </c>
      <c r="DI812" s="212">
        <v>44916</v>
      </c>
      <c r="DJ812" s="49">
        <v>44924</v>
      </c>
      <c r="DK812" s="53">
        <v>334.7</v>
      </c>
      <c r="DM812" s="81" cm="1">
        <f t="array" ref="DM812">INDEX($AW$466:$AW$918, ROWS($AW$466:$AW$918) - ROW() + ROW($AW$466))</f>
        <v>45302</v>
      </c>
      <c r="DN812" s="3" cm="1">
        <f t="array" ref="DN812">INDEX($AX$466:$AX$918, ROWS($AX$466:$AX$918) - ROW() + ROW($AX$466))</f>
        <v>45316</v>
      </c>
      <c r="DO812" s="78" cm="1">
        <f t="array" ref="DO812">INDEX($DK$466:$DK$918, ROWS($DK$466:$DK$918) - ROW() + ROW($DK$466))</f>
        <v>460.65</v>
      </c>
      <c r="DQ812">
        <f t="shared" si="238"/>
        <v>1.8011049723756853</v>
      </c>
      <c r="DR812">
        <f t="shared" si="233"/>
        <v>4</v>
      </c>
      <c r="DS812">
        <f t="shared" si="245"/>
        <v>1.2751456524128733</v>
      </c>
      <c r="DT812" t="str">
        <f t="shared" si="239"/>
        <v/>
      </c>
      <c r="DU812" t="str">
        <f t="shared" si="240"/>
        <v/>
      </c>
      <c r="DV812">
        <v>2.4533991228070144</v>
      </c>
      <c r="DW812">
        <v>-2.351404310907903</v>
      </c>
      <c r="DX812" s="200" t="s">
        <v>4485</v>
      </c>
    </row>
    <row r="813" spans="1:128" ht="15.75" thickBot="1" x14ac:dyDescent="0.3">
      <c r="A813" s="42">
        <v>44915</v>
      </c>
      <c r="B813" s="35">
        <v>44924</v>
      </c>
      <c r="C813" s="36">
        <v>189.75</v>
      </c>
      <c r="E813" s="81" cm="1">
        <f t="array" ref="E813">INDEX($A$466:$A$918, ROWS($A$466:$A$918) - ROW() + ROW($A$466))</f>
        <v>45303</v>
      </c>
      <c r="F813" s="44" cm="1">
        <f t="array" ref="F813">INDEX($B$466:$B$918, ROWS($B$466:$B$918) - ROW() + ROW($B$466))</f>
        <v>45316</v>
      </c>
      <c r="G813" s="45" cm="1">
        <f t="array" ref="G813">INDEX($C$466:$C$918, ROWS($C$466:$C$918) - ROW() + ROW($C$466))</f>
        <v>148.75</v>
      </c>
      <c r="I813">
        <f t="shared" si="216"/>
        <v>0.13463480309659279</v>
      </c>
      <c r="J813">
        <f t="shared" si="208"/>
        <v>5</v>
      </c>
      <c r="K813" t="str">
        <f t="shared" si="209"/>
        <v/>
      </c>
      <c r="L813" t="str">
        <f t="shared" si="217"/>
        <v/>
      </c>
      <c r="M813" t="str">
        <f t="shared" si="218"/>
        <v/>
      </c>
      <c r="N813">
        <v>0.47329276538200715</v>
      </c>
      <c r="O813" t="s">
        <v>4485</v>
      </c>
      <c r="P813" s="200" t="s">
        <v>4485</v>
      </c>
      <c r="Q813" s="35">
        <v>44915</v>
      </c>
      <c r="R813" s="35">
        <v>44924</v>
      </c>
      <c r="S813" s="37">
        <v>43838.05</v>
      </c>
      <c r="U813" s="81" cm="1">
        <f t="array" ref="U813">INDEX($Q$466:$Q$918, ROWS($Q$466:$Q$918) - ROW() + ROW($Q$466))</f>
        <v>45303</v>
      </c>
      <c r="V813" s="3" cm="1">
        <f t="array" ref="V813">INDEX($R$466:$R$918, ROWS($R$466:$R$918) - ROW() + ROW($R$466))</f>
        <v>45316</v>
      </c>
      <c r="W813" s="78" cm="1">
        <f t="array" ref="W813">INDEX($S$466:$S$918, ROWS($S$466:$S$918) - ROW() + ROW($S$466))</f>
        <v>37013.199999999997</v>
      </c>
      <c r="Y813">
        <f t="shared" si="219"/>
        <v>7.8953060783033449E-2</v>
      </c>
      <c r="Z813">
        <f t="shared" si="210"/>
        <v>5</v>
      </c>
      <c r="AA813" t="str">
        <f t="shared" si="211"/>
        <v/>
      </c>
      <c r="AB813" t="str">
        <f t="shared" si="220"/>
        <v/>
      </c>
      <c r="AC813" t="str">
        <f t="shared" si="221"/>
        <v/>
      </c>
      <c r="AD813">
        <v>0.11217385045569721</v>
      </c>
      <c r="AE813" t="s">
        <v>4485</v>
      </c>
      <c r="AF813" s="200" t="s">
        <v>4485</v>
      </c>
      <c r="AG813" s="35">
        <v>44915</v>
      </c>
      <c r="AH813" s="35">
        <v>44924</v>
      </c>
      <c r="AI813" s="36">
        <v>170.15</v>
      </c>
      <c r="AK813" s="81" cm="1">
        <f t="array" ref="AK813">INDEX($AG$466:$AG$918, ROWS($AG$466:$AG$918) - ROW() + ROW($AG$466))</f>
        <v>45303</v>
      </c>
      <c r="AL813" s="3" cm="1">
        <f t="array" ref="AL813">INDEX($AH$466:$AH$918, ROWS($AH$466:$AH$918) - ROW() + ROW($AH$466))</f>
        <v>45316</v>
      </c>
      <c r="AM813" s="78" cm="1">
        <f t="array" ref="AM813">INDEX($AI$466:$AI$918, ROWS($AI$466:$AI$918) - ROW() + ROW($AI$466))</f>
        <v>314</v>
      </c>
      <c r="AO813">
        <f t="shared" si="222"/>
        <v>-0.1113408620963966</v>
      </c>
      <c r="AP813">
        <f t="shared" si="212"/>
        <v>5</v>
      </c>
      <c r="AQ813" t="str">
        <f t="shared" si="213"/>
        <v/>
      </c>
      <c r="AR813" t="str">
        <f t="shared" si="223"/>
        <v/>
      </c>
      <c r="AS813" t="str">
        <f t="shared" si="224"/>
        <v/>
      </c>
      <c r="AT813">
        <v>-2.6545736091140357</v>
      </c>
      <c r="AU813" t="s">
        <v>4485</v>
      </c>
      <c r="AV813" s="200" t="s">
        <v>4485</v>
      </c>
      <c r="AW813" s="35">
        <v>44915</v>
      </c>
      <c r="AX813" s="35">
        <v>44924</v>
      </c>
      <c r="AY813" s="36">
        <v>101.5</v>
      </c>
      <c r="BA813" s="81" cm="1">
        <f t="array" ref="BA813">INDEX($AW$466:$AW$918, ROWS($AW$466:$AW$918) - ROW() + ROW($AW$466))</f>
        <v>45303</v>
      </c>
      <c r="BB813" s="3" cm="1">
        <f t="array" ref="BB813">INDEX($AX$466:$AX$918, ROWS($AX$466:$AX$918) - ROW() + ROW($AX$466))</f>
        <v>45316</v>
      </c>
      <c r="BC813" s="78" cm="1">
        <f t="array" ref="BC813">INDEX($AY$466:$AY$918, ROWS($AY$466:$AY$918) - ROW() + ROW($AY$466))</f>
        <v>184.3</v>
      </c>
      <c r="BE813">
        <f t="shared" si="225"/>
        <v>-0.45908722657304579</v>
      </c>
      <c r="BF813">
        <f t="shared" si="214"/>
        <v>5</v>
      </c>
      <c r="BG813" t="str">
        <f t="shared" si="215"/>
        <v/>
      </c>
      <c r="BH813" t="str">
        <f t="shared" si="226"/>
        <v/>
      </c>
      <c r="BI813" t="str">
        <f t="shared" si="227"/>
        <v/>
      </c>
      <c r="BJ813">
        <v>0.52959659436448647</v>
      </c>
      <c r="BK813" t="s">
        <v>4485</v>
      </c>
      <c r="BL813" s="200" t="s">
        <v>4485</v>
      </c>
      <c r="BM813" s="212">
        <v>44915</v>
      </c>
      <c r="BN813" s="49">
        <v>44924</v>
      </c>
      <c r="BO813" s="50">
        <v>1236.6500000000001</v>
      </c>
      <c r="BQ813" s="81" cm="1">
        <f t="array" ref="BQ813">INDEX($AW$466:$AW$918, ROWS($AW$466:$AW$918) - ROW() + ROW($AW$466))</f>
        <v>45303</v>
      </c>
      <c r="BR813" s="3" cm="1">
        <f t="array" ref="BR813">INDEX($AX$466:$AX$918, ROWS($AX$466:$AX$918) - ROW() + ROW($AX$466))</f>
        <v>45316</v>
      </c>
      <c r="BS813" s="78" cm="1">
        <f t="array" ref="BS813">INDEX($BO$466:$BO$918, ROWS($BO$466:$BO$918) - ROW() + ROW($BO$466))</f>
        <v>1437.75</v>
      </c>
      <c r="BU813">
        <f t="shared" si="234"/>
        <v>0.2230664668362933</v>
      </c>
      <c r="BV813">
        <f t="shared" si="228"/>
        <v>5</v>
      </c>
      <c r="BW813" t="str">
        <f t="shared" si="242"/>
        <v/>
      </c>
      <c r="BX813" t="str">
        <f t="shared" si="229"/>
        <v/>
      </c>
      <c r="BY813" t="str">
        <f t="shared" si="235"/>
        <v/>
      </c>
      <c r="BZ813">
        <v>2.2316875637410654</v>
      </c>
      <c r="CA813" t="s">
        <v>4485</v>
      </c>
      <c r="CB813" s="200" t="s">
        <v>4485</v>
      </c>
      <c r="CC813" s="212">
        <v>44916</v>
      </c>
      <c r="CD813" s="49">
        <v>44924</v>
      </c>
      <c r="CE813" s="50">
        <v>1852.4</v>
      </c>
      <c r="CG813" s="81" cm="1">
        <f t="array" ref="CG813">INDEX($AW$466:$AW$918, ROWS($AW$466:$AW$918) - ROW() + ROW($AW$466))</f>
        <v>45303</v>
      </c>
      <c r="CH813" s="3" cm="1">
        <f t="array" ref="CH813">INDEX($AX$466:$AX$918, ROWS($AX$466:$AX$918) - ROW() + ROW($AX$466))</f>
        <v>45316</v>
      </c>
      <c r="CI813" s="78" cm="1">
        <f t="array" ref="CI813">INDEX($CE$466:$CE$918, ROWS($CE$466:$CE$918) - ROW() + ROW($CE$466))</f>
        <v>2305.65</v>
      </c>
      <c r="CK813">
        <f t="shared" si="241"/>
        <v>-0.19047206770416616</v>
      </c>
      <c r="CL813">
        <f t="shared" si="230"/>
        <v>5</v>
      </c>
      <c r="CM813" t="str">
        <f t="shared" si="243"/>
        <v/>
      </c>
      <c r="CN813" t="str">
        <f t="shared" si="231"/>
        <v/>
      </c>
      <c r="CO813" t="str">
        <f t="shared" si="236"/>
        <v/>
      </c>
      <c r="CP813">
        <v>-0.1646946647596837</v>
      </c>
      <c r="CQ813" t="s">
        <v>4485</v>
      </c>
      <c r="CR813" s="200" t="s">
        <v>4485</v>
      </c>
      <c r="CS813" s="212">
        <v>44915</v>
      </c>
      <c r="CT813" s="49">
        <v>44924</v>
      </c>
      <c r="CU813" s="53">
        <v>390.2</v>
      </c>
      <c r="CW813" s="81" cm="1">
        <f t="array" ref="CW813">INDEX($AW$466:$AW$918, ROWS($AW$466:$AW$918) - ROW() + ROW($AW$466))</f>
        <v>45303</v>
      </c>
      <c r="CX813" s="3" cm="1">
        <f t="array" ref="CX813">INDEX($AX$466:$AX$918, ROWS($AX$466:$AX$918) - ROW() + ROW($AX$466))</f>
        <v>45316</v>
      </c>
      <c r="CY813" s="78" cm="1">
        <f t="array" ref="CY813">INDEX($CU$466:$CU$918, ROWS($CU$466:$CU$918) - ROW() + ROW($CU$466))</f>
        <v>802.4</v>
      </c>
      <c r="DA813">
        <f t="shared" si="237"/>
        <v>0.50100200400801598</v>
      </c>
      <c r="DB813">
        <f t="shared" si="232"/>
        <v>5</v>
      </c>
      <c r="DC813" t="str">
        <f t="shared" si="244"/>
        <v/>
      </c>
      <c r="DD813" t="str">
        <f t="shared" si="246"/>
        <v/>
      </c>
      <c r="DE813" t="str">
        <f t="shared" si="247"/>
        <v/>
      </c>
      <c r="DF813">
        <v>0.38873910590004501</v>
      </c>
      <c r="DG813" t="s">
        <v>4485</v>
      </c>
      <c r="DH813" s="200" t="s">
        <v>4485</v>
      </c>
      <c r="DI813" s="212">
        <v>44915</v>
      </c>
      <c r="DJ813" s="49">
        <v>44924</v>
      </c>
      <c r="DK813" s="53">
        <v>341.35</v>
      </c>
      <c r="DM813" s="81" cm="1">
        <f t="array" ref="DM813">INDEX($AW$466:$AW$918, ROWS($AW$466:$AW$918) - ROW() + ROW($AW$466))</f>
        <v>45303</v>
      </c>
      <c r="DN813" s="3" cm="1">
        <f t="array" ref="DN813">INDEX($AX$466:$AX$918, ROWS($AX$466:$AX$918) - ROW() + ROW($AX$466))</f>
        <v>45316</v>
      </c>
      <c r="DO813" s="78" cm="1">
        <f t="array" ref="DO813">INDEX($DK$466:$DK$918, ROWS($DK$466:$DK$918) - ROW() + ROW($DK$466))</f>
        <v>459.7</v>
      </c>
      <c r="DQ813">
        <f t="shared" si="238"/>
        <v>-0.20623032671225194</v>
      </c>
      <c r="DR813">
        <f t="shared" si="233"/>
        <v>5</v>
      </c>
      <c r="DS813" t="str">
        <f t="shared" si="245"/>
        <v/>
      </c>
      <c r="DT813" t="str">
        <f t="shared" si="239"/>
        <v/>
      </c>
      <c r="DU813" t="str">
        <f t="shared" si="240"/>
        <v/>
      </c>
      <c r="DV813">
        <v>0.33444816053511706</v>
      </c>
      <c r="DW813" t="s">
        <v>4485</v>
      </c>
      <c r="DX813" s="200" t="s">
        <v>4485</v>
      </c>
    </row>
    <row r="814" spans="1:128" ht="15.75" thickBot="1" x14ac:dyDescent="0.3">
      <c r="A814" s="42">
        <v>44914</v>
      </c>
      <c r="B814" s="35">
        <v>44924</v>
      </c>
      <c r="C814" s="36">
        <v>194.25</v>
      </c>
      <c r="E814" s="81" cm="1">
        <f t="array" ref="E814">INDEX($A$466:$A$918, ROWS($A$466:$A$918) - ROW() + ROW($A$466))</f>
        <v>45306</v>
      </c>
      <c r="F814" s="44" cm="1">
        <f t="array" ref="F814">INDEX($B$466:$B$918, ROWS($B$466:$B$918) - ROW() + ROW($B$466))</f>
        <v>45316</v>
      </c>
      <c r="G814" s="45" cm="1">
        <f t="array" ref="G814">INDEX($C$466:$C$918, ROWS($C$466:$C$918) - ROW() + ROW($C$466))</f>
        <v>152.5</v>
      </c>
      <c r="I814">
        <f t="shared" si="216"/>
        <v>2.5210084033613445</v>
      </c>
      <c r="J814">
        <f t="shared" si="208"/>
        <v>1</v>
      </c>
      <c r="K814" t="str">
        <f t="shared" si="209"/>
        <v/>
      </c>
      <c r="L814" t="str">
        <f t="shared" si="217"/>
        <v/>
      </c>
      <c r="M814" t="str">
        <f t="shared" si="218"/>
        <v/>
      </c>
      <c r="N814">
        <v>2.2207267833109094</v>
      </c>
      <c r="O814" t="s">
        <v>4485</v>
      </c>
      <c r="P814" s="200" t="s">
        <v>4485</v>
      </c>
      <c r="Q814" s="35">
        <v>44914</v>
      </c>
      <c r="R814" s="35">
        <v>44924</v>
      </c>
      <c r="S814" s="37">
        <v>44234.05</v>
      </c>
      <c r="U814" s="81" cm="1">
        <f t="array" ref="U814">INDEX($Q$466:$Q$918, ROWS($Q$466:$Q$918) - ROW() + ROW($Q$466))</f>
        <v>45306</v>
      </c>
      <c r="V814" s="3" cm="1">
        <f t="array" ref="V814">INDEX($R$466:$R$918, ROWS($R$466:$R$918) - ROW() + ROW($R$466))</f>
        <v>45316</v>
      </c>
      <c r="W814" s="78" cm="1">
        <f t="array" ref="W814">INDEX($S$466:$S$918, ROWS($S$466:$S$918) - ROW() + ROW($S$466))</f>
        <v>37741.5</v>
      </c>
      <c r="Y814">
        <f t="shared" si="219"/>
        <v>1.9676763965288142</v>
      </c>
      <c r="Z814">
        <f t="shared" si="210"/>
        <v>1</v>
      </c>
      <c r="AA814" t="str">
        <f t="shared" si="211"/>
        <v/>
      </c>
      <c r="AB814" t="str">
        <f t="shared" si="220"/>
        <v/>
      </c>
      <c r="AC814" t="str">
        <f t="shared" si="221"/>
        <v/>
      </c>
      <c r="AD814">
        <v>2.0513223989158691</v>
      </c>
      <c r="AE814" t="s">
        <v>4485</v>
      </c>
      <c r="AF814" s="200" t="s">
        <v>4485</v>
      </c>
      <c r="AG814" s="35">
        <v>44914</v>
      </c>
      <c r="AH814" s="35">
        <v>44924</v>
      </c>
      <c r="AI814" s="36">
        <v>172.45</v>
      </c>
      <c r="AK814" s="81" cm="1">
        <f t="array" ref="AK814">INDEX($AG$466:$AG$918, ROWS($AG$466:$AG$918) - ROW() + ROW($AG$466))</f>
        <v>45306</v>
      </c>
      <c r="AL814" s="3" cm="1">
        <f t="array" ref="AL814">INDEX($AH$466:$AH$918, ROWS($AH$466:$AH$918) - ROW() + ROW($AH$466))</f>
        <v>45316</v>
      </c>
      <c r="AM814" s="78" cm="1">
        <f t="array" ref="AM814">INDEX($AI$466:$AI$918, ROWS($AI$466:$AI$918) - ROW() + ROW($AI$466))</f>
        <v>318.39999999999998</v>
      </c>
      <c r="AO814">
        <f t="shared" si="222"/>
        <v>1.4012738853503113</v>
      </c>
      <c r="AP814">
        <f t="shared" si="212"/>
        <v>1</v>
      </c>
      <c r="AQ814" t="str">
        <f t="shared" si="213"/>
        <v/>
      </c>
      <c r="AR814" t="str">
        <f t="shared" si="223"/>
        <v/>
      </c>
      <c r="AS814" t="str">
        <f t="shared" si="224"/>
        <v/>
      </c>
      <c r="AT814">
        <v>2.6360640836268527</v>
      </c>
      <c r="AU814" t="s">
        <v>4485</v>
      </c>
      <c r="AV814" s="200" t="s">
        <v>4485</v>
      </c>
      <c r="AW814" s="35">
        <v>44914</v>
      </c>
      <c r="AX814" s="35">
        <v>44924</v>
      </c>
      <c r="AY814" s="36">
        <v>101</v>
      </c>
      <c r="BA814" s="81" cm="1">
        <f t="array" ref="BA814">INDEX($AW$466:$AW$918, ROWS($AW$466:$AW$918) - ROW() + ROW($AW$466))</f>
        <v>45306</v>
      </c>
      <c r="BB814" s="3" cm="1">
        <f t="array" ref="BB814">INDEX($AX$466:$AX$918, ROWS($AX$466:$AX$918) - ROW() + ROW($AX$466))</f>
        <v>45316</v>
      </c>
      <c r="BC814" s="78" cm="1">
        <f t="array" ref="BC814">INDEX($AY$466:$AY$918, ROWS($AY$466:$AY$918) - ROW() + ROW($AY$466))</f>
        <v>189.25</v>
      </c>
      <c r="BE814">
        <f t="shared" si="225"/>
        <v>2.6858383071079697</v>
      </c>
      <c r="BF814">
        <f t="shared" si="214"/>
        <v>1</v>
      </c>
      <c r="BG814" t="str">
        <f t="shared" si="215"/>
        <v/>
      </c>
      <c r="BH814" t="str">
        <f t="shared" si="226"/>
        <v/>
      </c>
      <c r="BI814" t="str">
        <f t="shared" si="227"/>
        <v/>
      </c>
      <c r="BJ814">
        <v>-1.2754266125576679</v>
      </c>
      <c r="BK814" t="s">
        <v>4485</v>
      </c>
      <c r="BL814" s="200" t="s">
        <v>4485</v>
      </c>
      <c r="BM814" s="212">
        <v>44914</v>
      </c>
      <c r="BN814" s="49">
        <v>44924</v>
      </c>
      <c r="BO814" s="50">
        <v>1274.3499999999999</v>
      </c>
      <c r="BQ814" s="81" cm="1">
        <f t="array" ref="BQ814">INDEX($AW$466:$AW$918, ROWS($AW$466:$AW$918) - ROW() + ROW($AW$466))</f>
        <v>45306</v>
      </c>
      <c r="BR814" s="3" cm="1">
        <f t="array" ref="BR814">INDEX($AX$466:$AX$918, ROWS($AX$466:$AX$918) - ROW() + ROW($AX$466))</f>
        <v>45316</v>
      </c>
      <c r="BS814" s="78" cm="1">
        <f t="array" ref="BS814">INDEX($BO$466:$BO$918, ROWS($BO$466:$BO$918) - ROW() + ROW($BO$466))</f>
        <v>1430.65</v>
      </c>
      <c r="BU814">
        <f t="shared" si="234"/>
        <v>-0.4938271604938208</v>
      </c>
      <c r="BV814">
        <f t="shared" si="228"/>
        <v>1</v>
      </c>
      <c r="BW814" t="str">
        <f t="shared" si="242"/>
        <v/>
      </c>
      <c r="BX814" t="str">
        <f t="shared" si="229"/>
        <v/>
      </c>
      <c r="BY814" t="str">
        <f t="shared" si="235"/>
        <v/>
      </c>
      <c r="BZ814">
        <v>1.3907634528490138</v>
      </c>
      <c r="CA814" t="s">
        <v>4485</v>
      </c>
      <c r="CB814" s="200" t="s">
        <v>4485</v>
      </c>
      <c r="CC814" s="212">
        <v>44915</v>
      </c>
      <c r="CD814" s="49">
        <v>44924</v>
      </c>
      <c r="CE814" s="50">
        <v>1869</v>
      </c>
      <c r="CG814" s="81" cm="1">
        <f t="array" ref="CG814">INDEX($AW$466:$AW$918, ROWS($AW$466:$AW$918) - ROW() + ROW($AW$466))</f>
        <v>45306</v>
      </c>
      <c r="CH814" s="3" cm="1">
        <f t="array" ref="CH814">INDEX($AX$466:$AX$918, ROWS($AX$466:$AX$918) - ROW() + ROW($AX$466))</f>
        <v>45316</v>
      </c>
      <c r="CI814" s="78" cm="1">
        <f t="array" ref="CI814">INDEX($CE$466:$CE$918, ROWS($CE$466:$CE$918) - ROW() + ROW($CE$466))</f>
        <v>2301</v>
      </c>
      <c r="CK814">
        <f t="shared" si="241"/>
        <v>-0.20167848545963571</v>
      </c>
      <c r="CL814">
        <f t="shared" si="230"/>
        <v>1</v>
      </c>
      <c r="CM814" t="str">
        <f t="shared" si="243"/>
        <v/>
      </c>
      <c r="CN814" t="str">
        <f t="shared" si="231"/>
        <v/>
      </c>
      <c r="CO814" t="str">
        <f t="shared" si="236"/>
        <v/>
      </c>
      <c r="CP814">
        <v>-0.44497503798567395</v>
      </c>
      <c r="CQ814" t="s">
        <v>4485</v>
      </c>
      <c r="CR814" s="200" t="s">
        <v>4485</v>
      </c>
      <c r="CS814" s="212">
        <v>44914</v>
      </c>
      <c r="CT814" s="49">
        <v>44924</v>
      </c>
      <c r="CU814" s="53">
        <v>397.75</v>
      </c>
      <c r="CW814" s="81" cm="1">
        <f t="array" ref="CW814">INDEX($AW$466:$AW$918, ROWS($AW$466:$AW$918) - ROW() + ROW($AW$466))</f>
        <v>45306</v>
      </c>
      <c r="CX814" s="3" cm="1">
        <f t="array" ref="CX814">INDEX($AX$466:$AX$918, ROWS($AX$466:$AX$918) - ROW() + ROW($AX$466))</f>
        <v>45316</v>
      </c>
      <c r="CY814" s="78" cm="1">
        <f t="array" ref="CY814">INDEX($CU$466:$CU$918, ROWS($CU$466:$CU$918) - ROW() + ROW($CU$466))</f>
        <v>807.85</v>
      </c>
      <c r="DA814">
        <f t="shared" si="237"/>
        <v>0.67921236291127196</v>
      </c>
      <c r="DB814">
        <f t="shared" si="232"/>
        <v>1</v>
      </c>
      <c r="DC814" t="str">
        <f t="shared" si="244"/>
        <v/>
      </c>
      <c r="DD814" t="str">
        <f t="shared" si="246"/>
        <v/>
      </c>
      <c r="DE814" t="str">
        <f t="shared" si="247"/>
        <v/>
      </c>
      <c r="DF814">
        <v>0.60583348947598814</v>
      </c>
      <c r="DG814" t="s">
        <v>4485</v>
      </c>
      <c r="DH814" s="200" t="s">
        <v>4485</v>
      </c>
      <c r="DI814" s="212">
        <v>44914</v>
      </c>
      <c r="DJ814" s="49">
        <v>44924</v>
      </c>
      <c r="DK814" s="53">
        <v>343.25</v>
      </c>
      <c r="DM814" s="81" cm="1">
        <f t="array" ref="DM814">INDEX($AW$466:$AW$918, ROWS($AW$466:$AW$918) - ROW() + ROW($AW$466))</f>
        <v>45306</v>
      </c>
      <c r="DN814" s="3" cm="1">
        <f t="array" ref="DN814">INDEX($AX$466:$AX$918, ROWS($AX$466:$AX$918) - ROW() + ROW($AX$466))</f>
        <v>45316</v>
      </c>
      <c r="DO814" s="78" cm="1">
        <f t="array" ref="DO814">INDEX($DK$466:$DK$918, ROWS($DK$466:$DK$918) - ROW() + ROW($DK$466))</f>
        <v>461.6</v>
      </c>
      <c r="DQ814">
        <f t="shared" si="238"/>
        <v>0.41331303023711857</v>
      </c>
      <c r="DR814">
        <f t="shared" si="233"/>
        <v>1</v>
      </c>
      <c r="DS814" t="str">
        <f t="shared" si="245"/>
        <v/>
      </c>
      <c r="DT814" t="str">
        <f t="shared" si="239"/>
        <v/>
      </c>
      <c r="DU814" t="str">
        <f t="shared" si="240"/>
        <v/>
      </c>
      <c r="DV814">
        <v>5.7333333333333334</v>
      </c>
      <c r="DW814" t="s">
        <v>4485</v>
      </c>
      <c r="DX814" s="200" t="s">
        <v>4485</v>
      </c>
    </row>
    <row r="815" spans="1:128" ht="15.75" thickBot="1" x14ac:dyDescent="0.3">
      <c r="A815" s="42">
        <v>44911</v>
      </c>
      <c r="B815" s="35">
        <v>44924</v>
      </c>
      <c r="C815" s="36">
        <v>191.15</v>
      </c>
      <c r="E815" s="81" cm="1">
        <f t="array" ref="E815">INDEX($A$466:$A$918, ROWS($A$466:$A$918) - ROW() + ROW($A$466))</f>
        <v>45307</v>
      </c>
      <c r="F815" s="44" cm="1">
        <f t="array" ref="F815">INDEX($B$466:$B$918, ROWS($B$466:$B$918) - ROW() + ROW($B$466))</f>
        <v>45316</v>
      </c>
      <c r="G815" s="45" cm="1">
        <f t="array" ref="G815">INDEX($C$466:$C$918, ROWS($C$466:$C$918) - ROW() + ROW($C$466))</f>
        <v>150.25</v>
      </c>
      <c r="I815">
        <f t="shared" si="216"/>
        <v>-1.4754098360655739</v>
      </c>
      <c r="J815">
        <f t="shared" si="208"/>
        <v>2</v>
      </c>
      <c r="K815" t="str">
        <f t="shared" si="209"/>
        <v/>
      </c>
      <c r="L815" t="str">
        <f t="shared" si="217"/>
        <v/>
      </c>
      <c r="M815" t="str">
        <f t="shared" si="218"/>
        <v/>
      </c>
      <c r="N815">
        <v>-1.0862409479921036</v>
      </c>
      <c r="O815" t="s">
        <v>4485</v>
      </c>
      <c r="P815" s="200" t="s">
        <v>4485</v>
      </c>
      <c r="Q815" s="35">
        <v>44911</v>
      </c>
      <c r="R815" s="35">
        <v>44924</v>
      </c>
      <c r="S815" s="37">
        <v>43196.1</v>
      </c>
      <c r="U815" s="81" cm="1">
        <f t="array" ref="U815">INDEX($Q$466:$Q$918, ROWS($Q$466:$Q$918) - ROW() + ROW($Q$466))</f>
        <v>45307</v>
      </c>
      <c r="V815" s="3" cm="1">
        <f t="array" ref="V815">INDEX($R$466:$R$918, ROWS($R$466:$R$918) - ROW() + ROW($R$466))</f>
        <v>45316</v>
      </c>
      <c r="W815" s="78" cm="1">
        <f t="array" ref="W815">INDEX($S$466:$S$918, ROWS($S$466:$S$918) - ROW() + ROW($S$466))</f>
        <v>38390.9</v>
      </c>
      <c r="Y815">
        <f t="shared" si="219"/>
        <v>1.7206523323132401</v>
      </c>
      <c r="Z815">
        <f t="shared" si="210"/>
        <v>2</v>
      </c>
      <c r="AA815" t="str">
        <f t="shared" si="211"/>
        <v/>
      </c>
      <c r="AB815" t="str">
        <f t="shared" si="220"/>
        <v/>
      </c>
      <c r="AC815" t="str">
        <f t="shared" si="221"/>
        <v/>
      </c>
      <c r="AD815">
        <v>1.7173885591615103</v>
      </c>
      <c r="AE815" t="s">
        <v>4485</v>
      </c>
      <c r="AF815" s="200" t="s">
        <v>4485</v>
      </c>
      <c r="AG815" s="35">
        <v>44911</v>
      </c>
      <c r="AH815" s="35">
        <v>44924</v>
      </c>
      <c r="AI815" s="36">
        <v>170.3</v>
      </c>
      <c r="AK815" s="81" cm="1">
        <f t="array" ref="AK815">INDEX($AG$466:$AG$918, ROWS($AG$466:$AG$918) - ROW() + ROW($AG$466))</f>
        <v>45307</v>
      </c>
      <c r="AL815" s="3" cm="1">
        <f t="array" ref="AL815">INDEX($AH$466:$AH$918, ROWS($AH$466:$AH$918) - ROW() + ROW($AH$466))</f>
        <v>45316</v>
      </c>
      <c r="AM815" s="78" cm="1">
        <f t="array" ref="AM815">INDEX($AI$466:$AI$918, ROWS($AI$466:$AI$918) - ROW() + ROW($AI$466))</f>
        <v>311.64999999999998</v>
      </c>
      <c r="AO815">
        <f t="shared" si="222"/>
        <v>-2.1199748743718594</v>
      </c>
      <c r="AP815">
        <f t="shared" si="212"/>
        <v>2</v>
      </c>
      <c r="AQ815" t="str">
        <f t="shared" si="213"/>
        <v/>
      </c>
      <c r="AR815" t="str">
        <f t="shared" si="223"/>
        <v/>
      </c>
      <c r="AS815" t="str">
        <f t="shared" si="224"/>
        <v/>
      </c>
      <c r="AT815">
        <v>-2.9447581091553094</v>
      </c>
      <c r="AU815" t="s">
        <v>4485</v>
      </c>
      <c r="AV815" s="200" t="s">
        <v>4485</v>
      </c>
      <c r="AW815" s="35">
        <v>44911</v>
      </c>
      <c r="AX815" s="35">
        <v>44924</v>
      </c>
      <c r="AY815" s="36">
        <v>99.7</v>
      </c>
      <c r="BA815" s="81" cm="1">
        <f t="array" ref="BA815">INDEX($AW$466:$AW$918, ROWS($AW$466:$AW$918) - ROW() + ROW($AW$466))</f>
        <v>45307</v>
      </c>
      <c r="BB815" s="3" cm="1">
        <f t="array" ref="BB815">INDEX($AX$466:$AX$918, ROWS($AX$466:$AX$918) - ROW() + ROW($AX$466))</f>
        <v>45316</v>
      </c>
      <c r="BC815" s="78" cm="1">
        <f t="array" ref="BC815">INDEX($AY$466:$AY$918, ROWS($AY$466:$AY$918) - ROW() + ROW($AY$466))</f>
        <v>186.75</v>
      </c>
      <c r="BE815">
        <f t="shared" si="225"/>
        <v>-1.321003963011889</v>
      </c>
      <c r="BF815">
        <f t="shared" si="214"/>
        <v>2</v>
      </c>
      <c r="BG815" t="str">
        <f t="shared" si="215"/>
        <v/>
      </c>
      <c r="BH815" t="str">
        <f t="shared" si="226"/>
        <v/>
      </c>
      <c r="BI815" t="str">
        <f t="shared" si="227"/>
        <v/>
      </c>
      <c r="BJ815">
        <v>-1.7642403043378334</v>
      </c>
      <c r="BK815" t="s">
        <v>4485</v>
      </c>
      <c r="BL815" s="200" t="s">
        <v>4485</v>
      </c>
      <c r="BM815" s="212">
        <v>44911</v>
      </c>
      <c r="BN815" s="49">
        <v>44924</v>
      </c>
      <c r="BO815" s="50">
        <v>1259.5999999999999</v>
      </c>
      <c r="BQ815" s="81" cm="1">
        <f t="array" ref="BQ815">INDEX($AW$466:$AW$918, ROWS($AW$466:$AW$918) - ROW() + ROW($AW$466))</f>
        <v>45307</v>
      </c>
      <c r="BR815" s="3" cm="1">
        <f t="array" ref="BR815">INDEX($AX$466:$AX$918, ROWS($AX$466:$AX$918) - ROW() + ROW($AX$466))</f>
        <v>45316</v>
      </c>
      <c r="BS815" s="78" cm="1">
        <f t="array" ref="BS815">INDEX($BO$466:$BO$918, ROWS($BO$466:$BO$918) - ROW() + ROW($BO$466))</f>
        <v>1408.8</v>
      </c>
      <c r="BU815">
        <f t="shared" si="234"/>
        <v>-1.5272778107853169</v>
      </c>
      <c r="BV815">
        <f t="shared" si="228"/>
        <v>2</v>
      </c>
      <c r="BW815" t="str">
        <f t="shared" si="242"/>
        <v/>
      </c>
      <c r="BX815" t="str">
        <f t="shared" si="229"/>
        <v/>
      </c>
      <c r="BY815" t="str">
        <f t="shared" si="235"/>
        <v/>
      </c>
      <c r="BZ815">
        <v>2.0777867808774215</v>
      </c>
      <c r="CA815" t="s">
        <v>4485</v>
      </c>
      <c r="CB815" s="200" t="s">
        <v>4485</v>
      </c>
      <c r="CC815" s="212">
        <v>44914</v>
      </c>
      <c r="CD815" s="49">
        <v>44924</v>
      </c>
      <c r="CE815" s="50">
        <v>1892.15</v>
      </c>
      <c r="CG815" s="81" cm="1">
        <f t="array" ref="CG815">INDEX($AW$466:$AW$918, ROWS($AW$466:$AW$918) - ROW() + ROW($AW$466))</f>
        <v>45307</v>
      </c>
      <c r="CH815" s="3" cm="1">
        <f t="array" ref="CH815">INDEX($AX$466:$AX$918, ROWS($AX$466:$AX$918) - ROW() + ROW($AX$466))</f>
        <v>45316</v>
      </c>
      <c r="CI815" s="78" cm="1">
        <f t="array" ref="CI815">INDEX($CE$466:$CE$918, ROWS($CE$466:$CE$918) - ROW() + ROW($CE$466))</f>
        <v>2265.65</v>
      </c>
      <c r="CK815">
        <f t="shared" si="241"/>
        <v>-1.5362885701868714</v>
      </c>
      <c r="CL815">
        <f t="shared" si="230"/>
        <v>2</v>
      </c>
      <c r="CM815" t="str">
        <f t="shared" si="243"/>
        <v/>
      </c>
      <c r="CN815" t="str">
        <f t="shared" si="231"/>
        <v/>
      </c>
      <c r="CO815" t="str">
        <f t="shared" si="236"/>
        <v/>
      </c>
      <c r="CP815">
        <v>-1.5218576256404706</v>
      </c>
      <c r="CQ815" t="s">
        <v>4485</v>
      </c>
      <c r="CR815" s="200" t="s">
        <v>4485</v>
      </c>
      <c r="CS815" s="212">
        <v>44911</v>
      </c>
      <c r="CT815" s="49">
        <v>44924</v>
      </c>
      <c r="CU815" s="53">
        <v>394.9</v>
      </c>
      <c r="CW815" s="81" cm="1">
        <f t="array" ref="CW815">INDEX($AW$466:$AW$918, ROWS($AW$466:$AW$918) - ROW() + ROW($AW$466))</f>
        <v>45307</v>
      </c>
      <c r="CX815" s="3" cm="1">
        <f t="array" ref="CX815">INDEX($AX$466:$AX$918, ROWS($AX$466:$AX$918) - ROW() + ROW($AX$466))</f>
        <v>45316</v>
      </c>
      <c r="CY815" s="78" cm="1">
        <f t="array" ref="CY815">INDEX($CU$466:$CU$918, ROWS($CU$466:$CU$918) - ROW() + ROW($CU$466))</f>
        <v>788.5</v>
      </c>
      <c r="DA815">
        <f t="shared" si="237"/>
        <v>-2.3952466423222161</v>
      </c>
      <c r="DB815">
        <f t="shared" si="232"/>
        <v>2</v>
      </c>
      <c r="DC815" t="str">
        <f t="shared" si="244"/>
        <v/>
      </c>
      <c r="DD815" t="str">
        <f t="shared" si="246"/>
        <v/>
      </c>
      <c r="DE815" t="str">
        <f t="shared" si="247"/>
        <v/>
      </c>
      <c r="DF815">
        <v>-2.3032033772038685</v>
      </c>
      <c r="DG815" t="s">
        <v>4485</v>
      </c>
      <c r="DH815" s="200" t="s">
        <v>4485</v>
      </c>
      <c r="DI815" s="212">
        <v>44911</v>
      </c>
      <c r="DJ815" s="49">
        <v>44924</v>
      </c>
      <c r="DK815" s="53">
        <v>343.65</v>
      </c>
      <c r="DM815" s="81" cm="1">
        <f t="array" ref="DM815">INDEX($AW$466:$AW$918, ROWS($AW$466:$AW$918) - ROW() + ROW($AW$466))</f>
        <v>45307</v>
      </c>
      <c r="DN815" s="3" cm="1">
        <f t="array" ref="DN815">INDEX($AX$466:$AX$918, ROWS($AX$466:$AX$918) - ROW() + ROW($AX$466))</f>
        <v>45316</v>
      </c>
      <c r="DO815" s="78" cm="1">
        <f t="array" ref="DO815">INDEX($DK$466:$DK$918, ROWS($DK$466:$DK$918) - ROW() + ROW($DK$466))</f>
        <v>474.45</v>
      </c>
      <c r="DQ815">
        <f t="shared" si="238"/>
        <v>2.7837954939341345</v>
      </c>
      <c r="DR815">
        <f t="shared" si="233"/>
        <v>2</v>
      </c>
      <c r="DS815" t="str">
        <f t="shared" si="245"/>
        <v/>
      </c>
      <c r="DT815" t="str">
        <f t="shared" si="239"/>
        <v/>
      </c>
      <c r="DU815" t="str">
        <f t="shared" si="240"/>
        <v/>
      </c>
      <c r="DV815">
        <v>-1.8032786885245844</v>
      </c>
      <c r="DW815" t="s">
        <v>4485</v>
      </c>
      <c r="DX815" s="200" t="s">
        <v>4485</v>
      </c>
    </row>
    <row r="816" spans="1:128" ht="15.75" thickBot="1" x14ac:dyDescent="0.3">
      <c r="A816" s="42">
        <v>44910</v>
      </c>
      <c r="B816" s="35">
        <v>44924</v>
      </c>
      <c r="C816" s="36">
        <v>198.5</v>
      </c>
      <c r="E816" s="81" cm="1">
        <f t="array" ref="E816">INDEX($A$466:$A$918, ROWS($A$466:$A$918) - ROW() + ROW($A$466))</f>
        <v>45308</v>
      </c>
      <c r="F816" s="44" cm="1">
        <f t="array" ref="F816">INDEX($B$466:$B$918, ROWS($B$466:$B$918) - ROW() + ROW($B$466))</f>
        <v>45316</v>
      </c>
      <c r="G816" s="45" cm="1">
        <f t="array" ref="G816">INDEX($C$466:$C$918, ROWS($C$466:$C$918) - ROW() + ROW($C$466))</f>
        <v>144.19999999999999</v>
      </c>
      <c r="I816">
        <f t="shared" si="216"/>
        <v>-4.0266222961730529</v>
      </c>
      <c r="J816">
        <f t="shared" si="208"/>
        <v>3</v>
      </c>
      <c r="K816" t="str">
        <f t="shared" si="209"/>
        <v/>
      </c>
      <c r="L816" t="str">
        <f t="shared" si="217"/>
        <v/>
      </c>
      <c r="M816" t="str">
        <f t="shared" si="218"/>
        <v/>
      </c>
      <c r="N816">
        <v>-3.9933444259567388</v>
      </c>
      <c r="O816" t="s">
        <v>4485</v>
      </c>
      <c r="P816" s="200" t="s">
        <v>4485</v>
      </c>
      <c r="Q816" s="35">
        <v>44910</v>
      </c>
      <c r="R816" s="35">
        <v>44924</v>
      </c>
      <c r="S816" s="37">
        <v>44156.3</v>
      </c>
      <c r="U816" s="81" cm="1">
        <f t="array" ref="U816">INDEX($Q$466:$Q$918, ROWS($Q$466:$Q$918) - ROW() + ROW($Q$466))</f>
        <v>45308</v>
      </c>
      <c r="V816" s="3" cm="1">
        <f t="array" ref="V816">INDEX($R$466:$R$918, ROWS($R$466:$R$918) - ROW() + ROW($R$466))</f>
        <v>45316</v>
      </c>
      <c r="W816" s="78" cm="1">
        <f t="array" ref="W816">INDEX($S$466:$S$918, ROWS($S$466:$S$918) - ROW() + ROW($S$466))</f>
        <v>37694.65</v>
      </c>
      <c r="Y816">
        <f t="shared" si="219"/>
        <v>-1.8135808225386745</v>
      </c>
      <c r="Z816">
        <f t="shared" si="210"/>
        <v>3</v>
      </c>
      <c r="AA816" t="str">
        <f t="shared" si="211"/>
        <v/>
      </c>
      <c r="AB816" t="str">
        <f t="shared" si="220"/>
        <v/>
      </c>
      <c r="AC816" t="str">
        <f t="shared" si="221"/>
        <v/>
      </c>
      <c r="AD816">
        <v>-1.4840079715116545</v>
      </c>
      <c r="AE816" t="s">
        <v>4485</v>
      </c>
      <c r="AF816" s="200" t="s">
        <v>4485</v>
      </c>
      <c r="AG816" s="35">
        <v>44910</v>
      </c>
      <c r="AH816" s="35">
        <v>44924</v>
      </c>
      <c r="AI816" s="36">
        <v>172.6</v>
      </c>
      <c r="AK816" s="81" cm="1">
        <f t="array" ref="AK816">INDEX($AG$466:$AG$918, ROWS($AG$466:$AG$918) - ROW() + ROW($AG$466))</f>
        <v>45308</v>
      </c>
      <c r="AL816" s="3" cm="1">
        <f t="array" ref="AL816">INDEX($AH$466:$AH$918, ROWS($AH$466:$AH$918) - ROW() + ROW($AH$466))</f>
        <v>45316</v>
      </c>
      <c r="AM816" s="78" cm="1">
        <f t="array" ref="AM816">INDEX($AI$466:$AI$918, ROWS($AI$466:$AI$918) - ROW() + ROW($AI$466))</f>
        <v>310.05</v>
      </c>
      <c r="AO816">
        <f t="shared" si="222"/>
        <v>-0.51339643831219828</v>
      </c>
      <c r="AP816">
        <f t="shared" si="212"/>
        <v>3</v>
      </c>
      <c r="AQ816" t="str">
        <f t="shared" si="213"/>
        <v/>
      </c>
      <c r="AR816" t="str">
        <f t="shared" si="223"/>
        <v/>
      </c>
      <c r="AS816" t="str">
        <f t="shared" si="224"/>
        <v/>
      </c>
      <c r="AT816">
        <v>-2.6234743926086459</v>
      </c>
      <c r="AU816" t="s">
        <v>4485</v>
      </c>
      <c r="AV816" s="200" t="s">
        <v>4485</v>
      </c>
      <c r="AW816" s="35">
        <v>44910</v>
      </c>
      <c r="AX816" s="35">
        <v>44924</v>
      </c>
      <c r="AY816" s="36">
        <v>103.7</v>
      </c>
      <c r="BA816" s="81" cm="1">
        <f t="array" ref="BA816">INDEX($AW$466:$AW$918, ROWS($AW$466:$AW$918) - ROW() + ROW($AW$466))</f>
        <v>45308</v>
      </c>
      <c r="BB816" s="3" cm="1">
        <f t="array" ref="BB816">INDEX($AX$466:$AX$918, ROWS($AX$466:$AX$918) - ROW() + ROW($AX$466))</f>
        <v>45316</v>
      </c>
      <c r="BC816" s="78" cm="1">
        <f t="array" ref="BC816">INDEX($AY$466:$AY$918, ROWS($AY$466:$AY$918) - ROW() + ROW($AY$466))</f>
        <v>185.8</v>
      </c>
      <c r="BE816">
        <f t="shared" si="225"/>
        <v>-0.50870147255688813</v>
      </c>
      <c r="BF816">
        <f t="shared" si="214"/>
        <v>3</v>
      </c>
      <c r="BG816" t="str">
        <f t="shared" si="215"/>
        <v/>
      </c>
      <c r="BH816" t="str">
        <f t="shared" si="226"/>
        <v/>
      </c>
      <c r="BI816" t="str">
        <f t="shared" si="227"/>
        <v/>
      </c>
      <c r="BJ816">
        <v>2.7211768375091037</v>
      </c>
      <c r="BK816" t="s">
        <v>4485</v>
      </c>
      <c r="BL816" s="200" t="s">
        <v>4485</v>
      </c>
      <c r="BM816" s="212">
        <v>44910</v>
      </c>
      <c r="BN816" s="49">
        <v>44924</v>
      </c>
      <c r="BO816" s="50">
        <v>1277.7</v>
      </c>
      <c r="BQ816" s="81" cm="1">
        <f t="array" ref="BQ816">INDEX($AW$466:$AW$918, ROWS($AW$466:$AW$918) - ROW() + ROW($AW$466))</f>
        <v>45308</v>
      </c>
      <c r="BR816" s="3" cm="1">
        <f t="array" ref="BR816">INDEX($AX$466:$AX$918, ROWS($AX$466:$AX$918) - ROW() + ROW($AX$466))</f>
        <v>45316</v>
      </c>
      <c r="BS816" s="78" cm="1">
        <f t="array" ref="BS816">INDEX($BO$466:$BO$918, ROWS($BO$466:$BO$918) - ROW() + ROW($BO$466))</f>
        <v>1425.05</v>
      </c>
      <c r="BU816">
        <f t="shared" si="234"/>
        <v>1.1534639409426461</v>
      </c>
      <c r="BV816">
        <f t="shared" si="228"/>
        <v>3</v>
      </c>
      <c r="BW816" t="str">
        <f t="shared" si="242"/>
        <v/>
      </c>
      <c r="BX816" t="str">
        <f t="shared" si="229"/>
        <v/>
      </c>
      <c r="BY816" t="str">
        <f t="shared" si="235"/>
        <v/>
      </c>
      <c r="BZ816">
        <v>-0.31751431649374251</v>
      </c>
      <c r="CA816" t="s">
        <v>4485</v>
      </c>
      <c r="CB816" s="200" t="s">
        <v>4485</v>
      </c>
      <c r="CC816" s="212">
        <v>44911</v>
      </c>
      <c r="CD816" s="49">
        <v>44924</v>
      </c>
      <c r="CE816" s="50">
        <v>1859.55</v>
      </c>
      <c r="CG816" s="81" cm="1">
        <f t="array" ref="CG816">INDEX($AW$466:$AW$918, ROWS($AW$466:$AW$918) - ROW() + ROW($AW$466))</f>
        <v>45308</v>
      </c>
      <c r="CH816" s="3" cm="1">
        <f t="array" ref="CH816">INDEX($AX$466:$AX$918, ROWS($AX$466:$AX$918) - ROW() + ROW($AX$466))</f>
        <v>45316</v>
      </c>
      <c r="CI816" s="78" cm="1">
        <f t="array" ref="CI816">INDEX($CE$466:$CE$918, ROWS($CE$466:$CE$918) - ROW() + ROW($CE$466))</f>
        <v>2191.65</v>
      </c>
      <c r="CK816">
        <f t="shared" si="241"/>
        <v>-3.2661708560457261</v>
      </c>
      <c r="CL816">
        <f t="shared" si="230"/>
        <v>3</v>
      </c>
      <c r="CM816" t="str">
        <f t="shared" si="243"/>
        <v/>
      </c>
      <c r="CN816" t="str">
        <f t="shared" si="231"/>
        <v/>
      </c>
      <c r="CO816" t="str">
        <f t="shared" si="236"/>
        <v/>
      </c>
      <c r="CP816">
        <v>-2.9512697323267028</v>
      </c>
      <c r="CQ816" t="s">
        <v>4485</v>
      </c>
      <c r="CR816" s="200" t="s">
        <v>4485</v>
      </c>
      <c r="CS816" s="212">
        <v>44910</v>
      </c>
      <c r="CT816" s="49">
        <v>44924</v>
      </c>
      <c r="CU816" s="53">
        <v>400.95</v>
      </c>
      <c r="CW816" s="81" cm="1">
        <f t="array" ref="CW816">INDEX($AW$466:$AW$918, ROWS($AW$466:$AW$918) - ROW() + ROW($AW$466))</f>
        <v>45308</v>
      </c>
      <c r="CX816" s="3" cm="1">
        <f t="array" ref="CX816">INDEX($AX$466:$AX$918, ROWS($AX$466:$AX$918) - ROW() + ROW($AX$466))</f>
        <v>45316</v>
      </c>
      <c r="CY816" s="78" cm="1">
        <f t="array" ref="CY816">INDEX($CU$466:$CU$918, ROWS($CU$466:$CU$918) - ROW() + ROW($CU$466))</f>
        <v>777.5</v>
      </c>
      <c r="DA816">
        <f t="shared" si="237"/>
        <v>-1.3950538998097652</v>
      </c>
      <c r="DB816">
        <f t="shared" si="232"/>
        <v>3</v>
      </c>
      <c r="DC816" t="str">
        <f t="shared" si="244"/>
        <v/>
      </c>
      <c r="DD816" t="str">
        <f t="shared" si="246"/>
        <v/>
      </c>
      <c r="DE816" t="str">
        <f t="shared" si="247"/>
        <v/>
      </c>
      <c r="DF816">
        <v>-1.4678782487132322</v>
      </c>
      <c r="DG816" t="s">
        <v>4485</v>
      </c>
      <c r="DH816" s="200" t="s">
        <v>4485</v>
      </c>
      <c r="DI816" s="212">
        <v>44910</v>
      </c>
      <c r="DJ816" s="49">
        <v>44924</v>
      </c>
      <c r="DK816" s="53">
        <v>349.9</v>
      </c>
      <c r="DM816" s="81" cm="1">
        <f t="array" ref="DM816">INDEX($AW$466:$AW$918, ROWS($AW$466:$AW$918) - ROW() + ROW($AW$466))</f>
        <v>45308</v>
      </c>
      <c r="DN816" s="3" cm="1">
        <f t="array" ref="DN816">INDEX($AX$466:$AX$918, ROWS($AX$466:$AX$918) - ROW() + ROW($AX$466))</f>
        <v>45316</v>
      </c>
      <c r="DO816" s="78" cm="1">
        <f t="array" ref="DO816">INDEX($DK$466:$DK$918, ROWS($DK$466:$DK$918) - ROW() + ROW($DK$466))</f>
        <v>471.5</v>
      </c>
      <c r="DQ816">
        <f t="shared" si="238"/>
        <v>-0.6217725787754218</v>
      </c>
      <c r="DR816">
        <f t="shared" si="233"/>
        <v>3</v>
      </c>
      <c r="DS816" t="str">
        <f t="shared" si="245"/>
        <v/>
      </c>
      <c r="DT816" t="str">
        <f t="shared" si="239"/>
        <v/>
      </c>
      <c r="DU816" t="str">
        <f t="shared" si="240"/>
        <v/>
      </c>
      <c r="DV816">
        <v>-2.0547065622190832</v>
      </c>
      <c r="DW816" t="s">
        <v>4485</v>
      </c>
      <c r="DX816" s="200" t="s">
        <v>4485</v>
      </c>
    </row>
    <row r="817" spans="1:128" ht="15.75" thickBot="1" x14ac:dyDescent="0.3">
      <c r="A817" s="42">
        <v>44909</v>
      </c>
      <c r="B817" s="35">
        <v>44924</v>
      </c>
      <c r="C817" s="36">
        <v>204.45</v>
      </c>
      <c r="E817" s="81" cm="1">
        <f t="array" ref="E817">INDEX($A$466:$A$918, ROWS($A$466:$A$918) - ROW() + ROW($A$466))</f>
        <v>45309</v>
      </c>
      <c r="F817" s="44" cm="1">
        <f t="array" ref="F817">INDEX($B$466:$B$918, ROWS($B$466:$B$918) - ROW() + ROW($B$466))</f>
        <v>45316</v>
      </c>
      <c r="G817" s="45" cm="1">
        <f t="array" ref="G817">INDEX($C$466:$C$918, ROWS($C$466:$C$918) - ROW() + ROW($C$466))</f>
        <v>143.94999999999999</v>
      </c>
      <c r="I817">
        <f t="shared" si="216"/>
        <v>-0.17337031900138697</v>
      </c>
      <c r="J817">
        <f t="shared" si="208"/>
        <v>4</v>
      </c>
      <c r="K817">
        <f t="shared" si="209"/>
        <v>-3.096600471221826</v>
      </c>
      <c r="L817" t="str">
        <f t="shared" si="217"/>
        <v/>
      </c>
      <c r="M817" t="str">
        <f t="shared" si="218"/>
        <v/>
      </c>
      <c r="N817">
        <v>-0.55459272097054513</v>
      </c>
      <c r="O817">
        <v>-3.0087897227856772</v>
      </c>
      <c r="P817" s="200" t="s">
        <v>4485</v>
      </c>
      <c r="Q817" s="35">
        <v>44909</v>
      </c>
      <c r="R817" s="35">
        <v>44924</v>
      </c>
      <c r="S817" s="37">
        <v>45523.55</v>
      </c>
      <c r="U817" s="81" cm="1">
        <f t="array" ref="U817">INDEX($Q$466:$Q$918, ROWS($Q$466:$Q$918) - ROW() + ROW($Q$466))</f>
        <v>45309</v>
      </c>
      <c r="V817" s="3" cm="1">
        <f t="array" ref="V817">INDEX($R$466:$R$918, ROWS($R$466:$R$918) - ROW() + ROW($R$466))</f>
        <v>45316</v>
      </c>
      <c r="W817" s="78" cm="1">
        <f t="array" ref="W817">INDEX($S$466:$S$918, ROWS($S$466:$S$918) - ROW() + ROW($S$466))</f>
        <v>37738.25</v>
      </c>
      <c r="Y817">
        <f t="shared" si="219"/>
        <v>0.11566628155454035</v>
      </c>
      <c r="Z817">
        <f t="shared" si="210"/>
        <v>4</v>
      </c>
      <c r="AA817">
        <f t="shared" si="211"/>
        <v>2.0393954142331818</v>
      </c>
      <c r="AB817" t="str">
        <f t="shared" si="220"/>
        <v/>
      </c>
      <c r="AC817" t="str">
        <f t="shared" si="221"/>
        <v/>
      </c>
      <c r="AD817">
        <v>9.3517574008216281E-2</v>
      </c>
      <c r="AE817">
        <v>2.4739358762122139</v>
      </c>
      <c r="AF817" s="200" t="s">
        <v>4485</v>
      </c>
      <c r="AG817" s="35">
        <v>44909</v>
      </c>
      <c r="AH817" s="35">
        <v>44924</v>
      </c>
      <c r="AI817" s="36">
        <v>172.8</v>
      </c>
      <c r="AK817" s="81" cm="1">
        <f t="array" ref="AK817">INDEX($AG$466:$AG$918, ROWS($AG$466:$AG$918) - ROW() + ROW($AG$466))</f>
        <v>45309</v>
      </c>
      <c r="AL817" s="3" cm="1">
        <f t="array" ref="AL817">INDEX($AH$466:$AH$918, ROWS($AH$466:$AH$918) - ROW() + ROW($AH$466))</f>
        <v>45316</v>
      </c>
      <c r="AM817" s="78" cm="1">
        <f t="array" ref="AM817">INDEX($AI$466:$AI$918, ROWS($AI$466:$AI$918) - ROW() + ROW($AI$466))</f>
        <v>299.64999999999998</v>
      </c>
      <c r="AO817">
        <f t="shared" si="222"/>
        <v>-3.3542976939203459</v>
      </c>
      <c r="AP817">
        <f t="shared" si="212"/>
        <v>4</v>
      </c>
      <c r="AQ817">
        <f t="shared" si="213"/>
        <v>-4.6763162080483678</v>
      </c>
      <c r="AR817" t="str">
        <f t="shared" si="223"/>
        <v/>
      </c>
      <c r="AS817" t="str">
        <f t="shared" si="224"/>
        <v/>
      </c>
      <c r="AT817">
        <v>4.205224317675996</v>
      </c>
      <c r="AU817">
        <v>-1.60380488883973</v>
      </c>
      <c r="AV817" s="200" t="s">
        <v>4485</v>
      </c>
      <c r="AW817" s="35">
        <v>44909</v>
      </c>
      <c r="AX817" s="35">
        <v>44924</v>
      </c>
      <c r="AY817" s="36">
        <v>106</v>
      </c>
      <c r="BA817" s="81" cm="1">
        <f t="array" ref="BA817">INDEX($AW$466:$AW$918, ROWS($AW$466:$AW$918) - ROW() + ROW($AW$466))</f>
        <v>45309</v>
      </c>
      <c r="BB817" s="3" cm="1">
        <f t="array" ref="BB817">INDEX($AX$466:$AX$918, ROWS($AX$466:$AX$918) - ROW() + ROW($AX$466))</f>
        <v>45316</v>
      </c>
      <c r="BC817" s="78" cm="1">
        <f t="array" ref="BC817">INDEX($AY$466:$AY$918, ROWS($AY$466:$AY$918) - ROW() + ROW($AY$466))</f>
        <v>188.9</v>
      </c>
      <c r="BE817">
        <f t="shared" si="225"/>
        <v>1.6684607104413316</v>
      </c>
      <c r="BF817">
        <f t="shared" si="214"/>
        <v>4</v>
      </c>
      <c r="BG817">
        <f t="shared" si="215"/>
        <v>2.0253848231163918</v>
      </c>
      <c r="BH817" t="str">
        <f t="shared" si="226"/>
        <v/>
      </c>
      <c r="BI817" t="str">
        <f t="shared" si="227"/>
        <v/>
      </c>
      <c r="BJ817">
        <v>-2.1658274928522721</v>
      </c>
      <c r="BK817">
        <v>-2.0195621325765321</v>
      </c>
      <c r="BL817" s="200" t="s">
        <v>4485</v>
      </c>
      <c r="BM817" s="212">
        <v>44909</v>
      </c>
      <c r="BN817" s="49">
        <v>44924</v>
      </c>
      <c r="BO817" s="50">
        <v>1276.6500000000001</v>
      </c>
      <c r="BQ817" s="81" cm="1">
        <f t="array" ref="BQ817">INDEX($AW$466:$AW$918, ROWS($AW$466:$AW$918) - ROW() + ROW($AW$466))</f>
        <v>45309</v>
      </c>
      <c r="BR817" s="3" cm="1">
        <f t="array" ref="BR817">INDEX($AX$466:$AX$918, ROWS($AX$466:$AX$918) - ROW() + ROW($AX$466))</f>
        <v>45316</v>
      </c>
      <c r="BS817" s="78" cm="1">
        <f t="array" ref="BS817">INDEX($BO$466:$BO$918, ROWS($BO$466:$BO$918) - ROW() + ROW($BO$466))</f>
        <v>1408.85</v>
      </c>
      <c r="BU817">
        <f t="shared" si="234"/>
        <v>-1.136802217466057</v>
      </c>
      <c r="BV817">
        <f t="shared" si="228"/>
        <v>4</v>
      </c>
      <c r="BW817">
        <f t="shared" si="242"/>
        <v>-1.7915025617789584</v>
      </c>
      <c r="BX817" t="str">
        <f t="shared" si="229"/>
        <v/>
      </c>
      <c r="BY817" t="str">
        <f t="shared" si="235"/>
        <v/>
      </c>
      <c r="BZ817">
        <v>-1.8315226665149775</v>
      </c>
      <c r="CA817">
        <v>3.5395044693742874</v>
      </c>
      <c r="CB817" s="200" t="s">
        <v>4485</v>
      </c>
      <c r="CC817" s="212">
        <v>44910</v>
      </c>
      <c r="CD817" s="49">
        <v>44924</v>
      </c>
      <c r="CE817" s="50">
        <v>1889.65</v>
      </c>
      <c r="CG817" s="81" cm="1">
        <f t="array" ref="CG817">INDEX($AW$466:$AW$918, ROWS($AW$466:$AW$918) - ROW() + ROW($AW$466))</f>
        <v>45309</v>
      </c>
      <c r="CH817" s="3" cm="1">
        <f t="array" ref="CH817">INDEX($AX$466:$AX$918, ROWS($AX$466:$AX$918) - ROW() + ROW($AX$466))</f>
        <v>45316</v>
      </c>
      <c r="CI817" s="78" cm="1">
        <f t="array" ref="CI817">INDEX($CE$466:$CE$918, ROWS($CE$466:$CE$918) - ROW() + ROW($CE$466))</f>
        <v>2184.9</v>
      </c>
      <c r="CK817">
        <f t="shared" si="241"/>
        <v>-0.30798713298199987</v>
      </c>
      <c r="CL817">
        <f t="shared" si="230"/>
        <v>4</v>
      </c>
      <c r="CM817">
        <f t="shared" si="243"/>
        <v>-5.4176316529945279</v>
      </c>
      <c r="CN817" t="str">
        <f t="shared" si="231"/>
        <v/>
      </c>
      <c r="CO817" t="str">
        <f t="shared" si="236"/>
        <v/>
      </c>
      <c r="CP817">
        <v>-0.46767349546014508</v>
      </c>
      <c r="CQ817">
        <v>-5.4544272526329634</v>
      </c>
      <c r="CR817" s="200" t="s">
        <v>4485</v>
      </c>
      <c r="CS817" s="212">
        <v>44909</v>
      </c>
      <c r="CT817" s="49">
        <v>44924</v>
      </c>
      <c r="CU817" s="53">
        <v>410</v>
      </c>
      <c r="CW817" s="81" cm="1">
        <f t="array" ref="CW817">INDEX($AW$466:$AW$918, ROWS($AW$466:$AW$918) - ROW() + ROW($AW$466))</f>
        <v>45309</v>
      </c>
      <c r="CX817" s="3" cm="1">
        <f t="array" ref="CX817">INDEX($AX$466:$AX$918, ROWS($AX$466:$AX$918) - ROW() + ROW($AX$466))</f>
        <v>45316</v>
      </c>
      <c r="CY817" s="78" cm="1">
        <f t="array" ref="CY817">INDEX($CU$466:$CU$918, ROWS($CU$466:$CU$918) - ROW() + ROW($CU$466))</f>
        <v>777.95</v>
      </c>
      <c r="DA817">
        <f t="shared" si="237"/>
        <v>5.7877813504828998E-2</v>
      </c>
      <c r="DB817">
        <f t="shared" si="232"/>
        <v>4</v>
      </c>
      <c r="DC817">
        <f t="shared" si="244"/>
        <v>-2.5613727454909734</v>
      </c>
      <c r="DD817" t="str">
        <f t="shared" si="246"/>
        <v/>
      </c>
      <c r="DE817" t="str">
        <f t="shared" si="247"/>
        <v/>
      </c>
      <c r="DF817">
        <v>1.9347349413142131E-2</v>
      </c>
      <c r="DG817">
        <v>-2.7587936547745939</v>
      </c>
      <c r="DH817" s="200" t="s">
        <v>4485</v>
      </c>
      <c r="DI817" s="212">
        <v>44909</v>
      </c>
      <c r="DJ817" s="49">
        <v>44924</v>
      </c>
      <c r="DK817" s="53">
        <v>350.45</v>
      </c>
      <c r="DM817" s="81" cm="1">
        <f t="array" ref="DM817">INDEX($AW$466:$AW$918, ROWS($AW$466:$AW$918) - ROW() + ROW($AW$466))</f>
        <v>45309</v>
      </c>
      <c r="DN817" s="3" cm="1">
        <f t="array" ref="DN817">INDEX($AX$466:$AX$918, ROWS($AX$466:$AX$918) - ROW() + ROW($AX$466))</f>
        <v>45316</v>
      </c>
      <c r="DO817" s="78" cm="1">
        <f t="array" ref="DO817">INDEX($DK$466:$DK$918, ROWS($DK$466:$DK$918) - ROW() + ROW($DK$466))</f>
        <v>473.35</v>
      </c>
      <c r="DQ817">
        <f t="shared" si="238"/>
        <v>0.39236479321315437</v>
      </c>
      <c r="DR817">
        <f t="shared" si="233"/>
        <v>4</v>
      </c>
      <c r="DS817">
        <f t="shared" si="245"/>
        <v>2.7569738413112006</v>
      </c>
      <c r="DT817" t="str">
        <f t="shared" si="239"/>
        <v/>
      </c>
      <c r="DU817" t="str">
        <f t="shared" si="240"/>
        <v/>
      </c>
      <c r="DV817">
        <v>3.6973908483020756</v>
      </c>
      <c r="DW817">
        <v>5.8060200668896291</v>
      </c>
      <c r="DX817" s="200" t="s">
        <v>4485</v>
      </c>
    </row>
    <row r="818" spans="1:128" ht="15.75" thickBot="1" x14ac:dyDescent="0.3">
      <c r="A818" s="42">
        <v>44908</v>
      </c>
      <c r="B818" s="35">
        <v>44924</v>
      </c>
      <c r="C818" s="36">
        <v>197</v>
      </c>
      <c r="E818" s="81" cm="1">
        <f t="array" ref="E818">INDEX($A$466:$A$918, ROWS($A$466:$A$918) - ROW() + ROW($A$466))</f>
        <v>45310</v>
      </c>
      <c r="F818" s="44" cm="1">
        <f t="array" ref="F818">INDEX($B$466:$B$918, ROWS($B$466:$B$918) - ROW() + ROW($B$466))</f>
        <v>45316</v>
      </c>
      <c r="G818" s="45" cm="1">
        <f t="array" ref="G818">INDEX($C$466:$C$918, ROWS($C$466:$C$918) - ROW() + ROW($C$466))</f>
        <v>144.05000000000001</v>
      </c>
      <c r="I818">
        <f t="shared" si="216"/>
        <v>6.9468565474138766E-2</v>
      </c>
      <c r="J818">
        <f t="shared" si="208"/>
        <v>5</v>
      </c>
      <c r="K818" t="str">
        <f t="shared" ref="K818:K849" si="248">IF(J818=4, ((G818 - G813) / G813)*100, "")</f>
        <v/>
      </c>
      <c r="L818" t="str">
        <f t="shared" si="217"/>
        <v/>
      </c>
      <c r="M818" t="str">
        <f t="shared" si="218"/>
        <v/>
      </c>
      <c r="N818">
        <v>0.13942140118509383</v>
      </c>
      <c r="O818" t="s">
        <v>4485</v>
      </c>
      <c r="P818" s="200" t="s">
        <v>4485</v>
      </c>
      <c r="Q818" s="35">
        <v>44908</v>
      </c>
      <c r="R818" s="35">
        <v>44924</v>
      </c>
      <c r="S818" s="37">
        <v>47102.75</v>
      </c>
      <c r="U818" s="81" cm="1">
        <f t="array" ref="U818">INDEX($Q$466:$Q$918, ROWS($Q$466:$Q$918) - ROW() + ROW($Q$466))</f>
        <v>45310</v>
      </c>
      <c r="V818" s="3" cm="1">
        <f t="array" ref="V818">INDEX($R$466:$R$918, ROWS($R$466:$R$918) - ROW() + ROW($R$466))</f>
        <v>45316</v>
      </c>
      <c r="W818" s="78" cm="1">
        <f t="array" ref="W818">INDEX($S$466:$S$918, ROWS($S$466:$S$918) - ROW() + ROW($S$466))</f>
        <v>37719.050000000003</v>
      </c>
      <c r="Y818">
        <f t="shared" si="219"/>
        <v>-5.0876762965948584E-2</v>
      </c>
      <c r="Z818">
        <f t="shared" si="210"/>
        <v>5</v>
      </c>
      <c r="AA818" t="str">
        <f t="shared" ref="AA818:AA849" si="249">IF(Z818=4, ((W818 - W813) / W813)*100, "")</f>
        <v/>
      </c>
      <c r="AB818" t="str">
        <f t="shared" si="220"/>
        <v/>
      </c>
      <c r="AC818" t="str">
        <f t="shared" si="221"/>
        <v/>
      </c>
      <c r="AD818">
        <v>-0.19772745946719222</v>
      </c>
      <c r="AE818" t="s">
        <v>4485</v>
      </c>
      <c r="AF818" s="200" t="s">
        <v>4485</v>
      </c>
      <c r="AG818" s="35">
        <v>44908</v>
      </c>
      <c r="AH818" s="35">
        <v>44924</v>
      </c>
      <c r="AI818" s="36">
        <v>170.55</v>
      </c>
      <c r="AK818" s="81" cm="1">
        <f t="array" ref="AK818">INDEX($AG$466:$AG$918, ROWS($AG$466:$AG$918) - ROW() + ROW($AG$466))</f>
        <v>45310</v>
      </c>
      <c r="AL818" s="3" cm="1">
        <f t="array" ref="AL818">INDEX($AH$466:$AH$918, ROWS($AH$466:$AH$918) - ROW() + ROW($AH$466))</f>
        <v>45316</v>
      </c>
      <c r="AM818" s="78" cm="1">
        <f t="array" ref="AM818">INDEX($AI$466:$AI$918, ROWS($AI$466:$AI$918) - ROW() + ROW($AI$466))</f>
        <v>308.45</v>
      </c>
      <c r="AO818">
        <f t="shared" si="222"/>
        <v>2.9367595528116177</v>
      </c>
      <c r="AP818">
        <f t="shared" si="212"/>
        <v>5</v>
      </c>
      <c r="AQ818" t="str">
        <f t="shared" ref="AQ818:AQ849" si="250">IF(AP818=4, ((AM818 - AM813) / AM813)*100, "")</f>
        <v/>
      </c>
      <c r="AR818" t="str">
        <f t="shared" si="223"/>
        <v/>
      </c>
      <c r="AS818" t="str">
        <f t="shared" si="224"/>
        <v/>
      </c>
      <c r="AT818">
        <v>1.2140287769784122</v>
      </c>
      <c r="AU818" t="s">
        <v>4485</v>
      </c>
      <c r="AV818" s="200" t="s">
        <v>4485</v>
      </c>
      <c r="AW818" s="35">
        <v>44908</v>
      </c>
      <c r="AX818" s="35">
        <v>44924</v>
      </c>
      <c r="AY818" s="36">
        <v>106</v>
      </c>
      <c r="BA818" s="81" cm="1">
        <f t="array" ref="BA818">INDEX($AW$466:$AW$918, ROWS($AW$466:$AW$918) - ROW() + ROW($AW$466))</f>
        <v>45310</v>
      </c>
      <c r="BB818" s="3" cm="1">
        <f t="array" ref="BB818">INDEX($AX$466:$AX$918, ROWS($AX$466:$AX$918) - ROW() + ROW($AX$466))</f>
        <v>45316</v>
      </c>
      <c r="BC818" s="78" cm="1">
        <f t="array" ref="BC818">INDEX($AY$466:$AY$918, ROWS($AY$466:$AY$918) - ROW() + ROW($AY$466))</f>
        <v>192</v>
      </c>
      <c r="BE818">
        <f t="shared" si="225"/>
        <v>1.6410799364743218</v>
      </c>
      <c r="BF818">
        <f t="shared" si="214"/>
        <v>5</v>
      </c>
      <c r="BG818" t="str">
        <f t="shared" ref="BG818:BG849" si="251">IF(BF818=4, ((BC818 - BC813) / BC813)*100, "")</f>
        <v/>
      </c>
      <c r="BH818" t="str">
        <f t="shared" si="226"/>
        <v/>
      </c>
      <c r="BI818" t="str">
        <f t="shared" si="227"/>
        <v/>
      </c>
      <c r="BJ818">
        <v>-0.54309876638994492</v>
      </c>
      <c r="BK818" t="s">
        <v>4485</v>
      </c>
      <c r="BL818" s="200" t="s">
        <v>4485</v>
      </c>
      <c r="BM818" s="212">
        <v>44908</v>
      </c>
      <c r="BN818" s="49">
        <v>44924</v>
      </c>
      <c r="BO818" s="50">
        <v>1284.0999999999999</v>
      </c>
      <c r="BQ818" s="81" cm="1">
        <f t="array" ref="BQ818">INDEX($AW$466:$AW$918, ROWS($AW$466:$AW$918) - ROW() + ROW($AW$466))</f>
        <v>45310</v>
      </c>
      <c r="BR818" s="3" cm="1">
        <f t="array" ref="BR818">INDEX($AX$466:$AX$918, ROWS($AX$466:$AX$918) - ROW() + ROW($AX$466))</f>
        <v>45316</v>
      </c>
      <c r="BS818" s="78" cm="1">
        <f t="array" ref="BS818">INDEX($BO$466:$BO$918, ROWS($BO$466:$BO$918) - ROW() + ROW($BO$466))</f>
        <v>1439.5</v>
      </c>
      <c r="BU818">
        <f t="shared" si="234"/>
        <v>2.1755332363275079</v>
      </c>
      <c r="BV818">
        <f t="shared" si="228"/>
        <v>5</v>
      </c>
      <c r="BW818" t="str">
        <f t="shared" si="242"/>
        <v/>
      </c>
      <c r="BX818" t="str">
        <f t="shared" si="229"/>
        <v/>
      </c>
      <c r="BY818" t="str">
        <f t="shared" si="235"/>
        <v/>
      </c>
      <c r="BZ818">
        <v>3.9457674256909381</v>
      </c>
      <c r="CA818" t="s">
        <v>4485</v>
      </c>
      <c r="CB818" s="200" t="s">
        <v>4485</v>
      </c>
      <c r="CC818" s="212">
        <v>44909</v>
      </c>
      <c r="CD818" s="49">
        <v>44924</v>
      </c>
      <c r="CE818" s="50">
        <v>1900.55</v>
      </c>
      <c r="CG818" s="81" cm="1">
        <f t="array" ref="CG818">INDEX($AW$466:$AW$918, ROWS($AW$466:$AW$918) - ROW() + ROW($AW$466))</f>
        <v>45310</v>
      </c>
      <c r="CH818" s="3" cm="1">
        <f t="array" ref="CH818">INDEX($AX$466:$AX$918, ROWS($AX$466:$AX$918) - ROW() + ROW($AX$466))</f>
        <v>45316</v>
      </c>
      <c r="CI818" s="78" cm="1">
        <f t="array" ref="CI818">INDEX($CE$466:$CE$918, ROWS($CE$466:$CE$918) - ROW() + ROW($CE$466))</f>
        <v>2222.4</v>
      </c>
      <c r="CK818">
        <f t="shared" si="241"/>
        <v>1.7163256899629271</v>
      </c>
      <c r="CL818">
        <f t="shared" si="230"/>
        <v>5</v>
      </c>
      <c r="CM818" t="str">
        <f t="shared" si="243"/>
        <v/>
      </c>
      <c r="CN818" t="str">
        <f t="shared" si="231"/>
        <v/>
      </c>
      <c r="CO818" t="str">
        <f t="shared" si="236"/>
        <v/>
      </c>
      <c r="CP818">
        <v>1.5104632240023963</v>
      </c>
      <c r="CQ818" t="s">
        <v>4485</v>
      </c>
      <c r="CR818" s="200" t="s">
        <v>4485</v>
      </c>
      <c r="CS818" s="212">
        <v>44908</v>
      </c>
      <c r="CT818" s="49">
        <v>44924</v>
      </c>
      <c r="CU818" s="53">
        <v>403.2</v>
      </c>
      <c r="CW818" s="81" cm="1">
        <f t="array" ref="CW818">INDEX($AW$466:$AW$918, ROWS($AW$466:$AW$918) - ROW() + ROW($AW$466))</f>
        <v>45310</v>
      </c>
      <c r="CX818" s="3" cm="1">
        <f t="array" ref="CX818">INDEX($AX$466:$AX$918, ROWS($AX$466:$AX$918) - ROW() + ROW($AX$466))</f>
        <v>45316</v>
      </c>
      <c r="CY818" s="78" cm="1">
        <f t="array" ref="CY818">INDEX($CU$466:$CU$918, ROWS($CU$466:$CU$918) - ROW() + ROW($CU$466))</f>
        <v>785.65</v>
      </c>
      <c r="DA818">
        <f t="shared" si="237"/>
        <v>0.98978083424383723</v>
      </c>
      <c r="DB818">
        <f t="shared" si="232"/>
        <v>5</v>
      </c>
      <c r="DC818" t="str">
        <f t="shared" si="244"/>
        <v/>
      </c>
      <c r="DD818" t="str">
        <f t="shared" si="246"/>
        <v/>
      </c>
      <c r="DE818" t="str">
        <f t="shared" si="247"/>
        <v/>
      </c>
      <c r="DF818">
        <v>1.3024695338190611</v>
      </c>
      <c r="DG818" t="s">
        <v>4485</v>
      </c>
      <c r="DH818" s="200" t="s">
        <v>4485</v>
      </c>
      <c r="DI818" s="212">
        <v>44908</v>
      </c>
      <c r="DJ818" s="49">
        <v>44924</v>
      </c>
      <c r="DK818" s="53">
        <v>348.9</v>
      </c>
      <c r="DM818" s="81" cm="1">
        <f t="array" ref="DM818">INDEX($AW$466:$AW$918, ROWS($AW$466:$AW$918) - ROW() + ROW($AW$466))</f>
        <v>45310</v>
      </c>
      <c r="DN818" s="3" cm="1">
        <f t="array" ref="DN818">INDEX($AX$466:$AX$918, ROWS($AX$466:$AX$918) - ROW() + ROW($AX$466))</f>
        <v>45316</v>
      </c>
      <c r="DO818" s="78" cm="1">
        <f t="array" ref="DO818">INDEX($DK$466:$DK$918, ROWS($DK$466:$DK$918) - ROW() + ROW($DK$466))</f>
        <v>482.9</v>
      </c>
      <c r="DQ818">
        <f t="shared" si="238"/>
        <v>2.0175345938523193</v>
      </c>
      <c r="DR818">
        <f t="shared" si="233"/>
        <v>5</v>
      </c>
      <c r="DS818" t="str">
        <f t="shared" si="245"/>
        <v/>
      </c>
      <c r="DT818" t="str">
        <f t="shared" si="239"/>
        <v/>
      </c>
      <c r="DU818" t="str">
        <f t="shared" si="240"/>
        <v/>
      </c>
      <c r="DV818">
        <v>4.2609685168795108</v>
      </c>
      <c r="DW818" t="s">
        <v>4485</v>
      </c>
      <c r="DX818" s="200" t="s">
        <v>4485</v>
      </c>
    </row>
    <row r="819" spans="1:128" ht="15.75" thickBot="1" x14ac:dyDescent="0.3">
      <c r="A819" s="42">
        <v>44907</v>
      </c>
      <c r="B819" s="35">
        <v>44924</v>
      </c>
      <c r="C819" s="36">
        <v>195.9</v>
      </c>
      <c r="E819" s="81" cm="1">
        <f t="array" ref="E819">INDEX($A$466:$A$918, ROWS($A$466:$A$918) - ROW() + ROW($A$466))</f>
        <v>45311</v>
      </c>
      <c r="F819" s="44" cm="1">
        <f t="array" ref="F819">INDEX($B$466:$B$918, ROWS($B$466:$B$918) - ROW() + ROW($B$466))</f>
        <v>45316</v>
      </c>
      <c r="G819" s="45" cm="1">
        <f t="array" ref="G819">INDEX($C$466:$C$918, ROWS($C$466:$C$918) - ROW() + ROW($C$466))</f>
        <v>144.15</v>
      </c>
      <c r="I819">
        <f t="shared" si="216"/>
        <v>6.9420340159662836E-2</v>
      </c>
      <c r="J819">
        <f t="shared" si="208"/>
        <v>6</v>
      </c>
      <c r="K819" t="str">
        <f t="shared" si="248"/>
        <v/>
      </c>
      <c r="L819" t="str">
        <f t="shared" si="217"/>
        <v/>
      </c>
      <c r="M819" t="str">
        <f t="shared" si="218"/>
        <v/>
      </c>
      <c r="N819">
        <v>0.34806822137138876</v>
      </c>
      <c r="O819" t="s">
        <v>4485</v>
      </c>
      <c r="P819" s="200" t="s">
        <v>4485</v>
      </c>
      <c r="Q819" s="35">
        <v>44907</v>
      </c>
      <c r="R819" s="35">
        <v>44924</v>
      </c>
      <c r="S819" s="37">
        <v>46639.7</v>
      </c>
      <c r="U819" s="81" cm="1">
        <f t="array" ref="U819">INDEX($Q$466:$Q$918, ROWS($Q$466:$Q$918) - ROW() + ROW($Q$466))</f>
        <v>45311</v>
      </c>
      <c r="V819" s="3" cm="1">
        <f t="array" ref="V819">INDEX($R$466:$R$918, ROWS($R$466:$R$918) - ROW() + ROW($R$466))</f>
        <v>45316</v>
      </c>
      <c r="W819" s="78" cm="1">
        <f t="array" ref="W819">INDEX($S$466:$S$918, ROWS($S$466:$S$918) - ROW() + ROW($S$466))</f>
        <v>37486.1</v>
      </c>
      <c r="Y819">
        <f t="shared" si="219"/>
        <v>-0.61759243671302522</v>
      </c>
      <c r="Z819">
        <f t="shared" si="210"/>
        <v>6</v>
      </c>
      <c r="AA819" t="str">
        <f t="shared" si="249"/>
        <v/>
      </c>
      <c r="AB819" t="str">
        <f t="shared" si="220"/>
        <v/>
      </c>
      <c r="AC819" t="str">
        <f t="shared" si="221"/>
        <v/>
      </c>
      <c r="AD819">
        <v>-0.47856674306382868</v>
      </c>
      <c r="AE819" t="s">
        <v>4485</v>
      </c>
      <c r="AF819" s="200" t="s">
        <v>4485</v>
      </c>
      <c r="AG819" s="35">
        <v>44907</v>
      </c>
      <c r="AH819" s="35">
        <v>44924</v>
      </c>
      <c r="AI819" s="36">
        <v>170.25</v>
      </c>
      <c r="AK819" s="81" cm="1">
        <f t="array" ref="AK819">INDEX($AG$466:$AG$918, ROWS($AG$466:$AG$918) - ROW() + ROW($AG$466))</f>
        <v>45311</v>
      </c>
      <c r="AL819" s="3" cm="1">
        <f t="array" ref="AL819">INDEX($AH$466:$AH$918, ROWS($AH$466:$AH$918) - ROW() + ROW($AH$466))</f>
        <v>45316</v>
      </c>
      <c r="AM819" s="78" cm="1">
        <f t="array" ref="AM819">INDEX($AI$466:$AI$918, ROWS($AI$466:$AI$918) - ROW() + ROW($AI$466))</f>
        <v>308.39999999999998</v>
      </c>
      <c r="AO819">
        <f t="shared" si="222"/>
        <v>-1.6210082671425312E-2</v>
      </c>
      <c r="AP819">
        <f t="shared" si="212"/>
        <v>6</v>
      </c>
      <c r="AQ819" t="str">
        <f t="shared" si="250"/>
        <v/>
      </c>
      <c r="AR819" t="str">
        <f t="shared" si="223"/>
        <v/>
      </c>
      <c r="AS819" t="str">
        <f t="shared" si="224"/>
        <v/>
      </c>
      <c r="AT819">
        <v>-3.1874722345624091</v>
      </c>
      <c r="AU819" t="s">
        <v>4485</v>
      </c>
      <c r="AV819" s="200" t="s">
        <v>4485</v>
      </c>
      <c r="AW819" s="35">
        <v>44907</v>
      </c>
      <c r="AX819" s="35">
        <v>44924</v>
      </c>
      <c r="AY819" s="36">
        <v>105.4</v>
      </c>
      <c r="BA819" s="81" cm="1">
        <f t="array" ref="BA819">INDEX($AW$466:$AW$918, ROWS($AW$466:$AW$918) - ROW() + ROW($AW$466))</f>
        <v>45311</v>
      </c>
      <c r="BB819" s="3" cm="1">
        <f t="array" ref="BB819">INDEX($AX$466:$AX$918, ROWS($AX$466:$AX$918) - ROW() + ROW($AX$466))</f>
        <v>45316</v>
      </c>
      <c r="BC819" s="78" cm="1">
        <f t="array" ref="BC819">INDEX($AY$466:$AY$918, ROWS($AY$466:$AY$918) - ROW() + ROW($AY$466))</f>
        <v>193.1</v>
      </c>
      <c r="BE819">
        <f t="shared" si="225"/>
        <v>0.57291666666666363</v>
      </c>
      <c r="BF819">
        <f t="shared" si="214"/>
        <v>6</v>
      </c>
      <c r="BG819" t="str">
        <f t="shared" si="251"/>
        <v/>
      </c>
      <c r="BH819" t="str">
        <f t="shared" si="226"/>
        <v/>
      </c>
      <c r="BI819" t="str">
        <f t="shared" si="227"/>
        <v/>
      </c>
      <c r="BJ819">
        <v>-2.0984476168187798</v>
      </c>
      <c r="BK819" t="s">
        <v>4485</v>
      </c>
      <c r="BL819" s="200" t="s">
        <v>4485</v>
      </c>
      <c r="BM819" s="212">
        <v>44907</v>
      </c>
      <c r="BN819" s="49">
        <v>44924</v>
      </c>
      <c r="BO819" s="50">
        <v>1271.25</v>
      </c>
      <c r="BQ819" s="81" cm="1">
        <f t="array" ref="BQ819">INDEX($AW$466:$AW$918, ROWS($AW$466:$AW$918) - ROW() + ROW($AW$466))</f>
        <v>45311</v>
      </c>
      <c r="BR819" s="3" cm="1">
        <f t="array" ref="BR819">INDEX($AX$466:$AX$918, ROWS($AX$466:$AX$918) - ROW() + ROW($AX$466))</f>
        <v>45316</v>
      </c>
      <c r="BS819" s="78" cm="1">
        <f t="array" ref="BS819">INDEX($BO$466:$BO$918, ROWS($BO$466:$BO$918) - ROW() + ROW($BO$466))</f>
        <v>1439.95</v>
      </c>
      <c r="BU819">
        <f t="shared" si="234"/>
        <v>3.1260854463358488E-2</v>
      </c>
      <c r="BV819">
        <f t="shared" si="228"/>
        <v>6</v>
      </c>
      <c r="BW819" t="str">
        <f t="shared" si="242"/>
        <v/>
      </c>
      <c r="BX819" t="str">
        <f t="shared" si="229"/>
        <v/>
      </c>
      <c r="BY819" t="str">
        <f t="shared" si="235"/>
        <v/>
      </c>
      <c r="BZ819">
        <v>-3.2329988851727984</v>
      </c>
      <c r="CA819" t="s">
        <v>4485</v>
      </c>
      <c r="CB819" s="200" t="s">
        <v>4485</v>
      </c>
      <c r="CC819" s="212">
        <v>44908</v>
      </c>
      <c r="CD819" s="49">
        <v>44924</v>
      </c>
      <c r="CE819" s="50">
        <v>1864.9</v>
      </c>
      <c r="CG819" s="81" cm="1">
        <f t="array" ref="CG819">INDEX($AW$466:$AW$918, ROWS($AW$466:$AW$918) - ROW() + ROW($AW$466))</f>
        <v>45311</v>
      </c>
      <c r="CH819" s="3" cm="1">
        <f t="array" ref="CH819">INDEX($AX$466:$AX$918, ROWS($AX$466:$AX$918) - ROW() + ROW($AX$466))</f>
        <v>45316</v>
      </c>
      <c r="CI819" s="78" cm="1">
        <f t="array" ref="CI819">INDEX($CE$466:$CE$918, ROWS($CE$466:$CE$918) - ROW() + ROW($CE$466))</f>
        <v>2202.0500000000002</v>
      </c>
      <c r="CK819">
        <f t="shared" si="241"/>
        <v>-0.91567674586032699</v>
      </c>
      <c r="CL819">
        <f t="shared" si="230"/>
        <v>6</v>
      </c>
      <c r="CM819" t="str">
        <f t="shared" si="243"/>
        <v/>
      </c>
      <c r="CN819" t="str">
        <f t="shared" si="231"/>
        <v/>
      </c>
      <c r="CO819" t="str">
        <f t="shared" si="236"/>
        <v/>
      </c>
      <c r="CP819">
        <v>-0.30256502890174641</v>
      </c>
      <c r="CQ819" t="s">
        <v>4485</v>
      </c>
      <c r="CR819" s="200" t="s">
        <v>4485</v>
      </c>
      <c r="CS819" s="212">
        <v>44907</v>
      </c>
      <c r="CT819" s="49">
        <v>44924</v>
      </c>
      <c r="CU819" s="53">
        <v>405.85</v>
      </c>
      <c r="CW819" s="81" cm="1">
        <f t="array" ref="CW819">INDEX($AW$466:$AW$918, ROWS($AW$466:$AW$918) - ROW() + ROW($AW$466))</f>
        <v>45311</v>
      </c>
      <c r="CX819" s="3" cm="1">
        <f t="array" ref="CX819">INDEX($AX$466:$AX$918, ROWS($AX$466:$AX$918) - ROW() + ROW($AX$466))</f>
        <v>45316</v>
      </c>
      <c r="CY819" s="78" cm="1">
        <f t="array" ref="CY819">INDEX($CU$466:$CU$918, ROWS($CU$466:$CU$918) - ROW() + ROW($CU$466))</f>
        <v>776.35</v>
      </c>
      <c r="DA819">
        <f t="shared" si="237"/>
        <v>-1.1837332145357289</v>
      </c>
      <c r="DB819">
        <f t="shared" si="232"/>
        <v>6</v>
      </c>
      <c r="DC819" t="str">
        <f t="shared" si="244"/>
        <v/>
      </c>
      <c r="DD819" t="str">
        <f t="shared" si="246"/>
        <v/>
      </c>
      <c r="DE819" t="str">
        <f t="shared" si="247"/>
        <v/>
      </c>
      <c r="DF819">
        <v>-1.0820444274711987</v>
      </c>
      <c r="DG819" t="s">
        <v>4485</v>
      </c>
      <c r="DH819" s="200" t="s">
        <v>4485</v>
      </c>
      <c r="DI819" s="212">
        <v>44907</v>
      </c>
      <c r="DJ819" s="49">
        <v>44924</v>
      </c>
      <c r="DK819" s="53">
        <v>350.85</v>
      </c>
      <c r="DM819" s="81" cm="1">
        <f t="array" ref="DM819">INDEX($AW$466:$AW$918, ROWS($AW$466:$AW$918) - ROW() + ROW($AW$466))</f>
        <v>45311</v>
      </c>
      <c r="DN819" s="3" cm="1">
        <f t="array" ref="DN819">INDEX($AX$466:$AX$918, ROWS($AX$466:$AX$918) - ROW() + ROW($AX$466))</f>
        <v>45316</v>
      </c>
      <c r="DO819" s="78" cm="1">
        <f t="array" ref="DO819">INDEX($DK$466:$DK$918, ROWS($DK$466:$DK$918) - ROW() + ROW($DK$466))</f>
        <v>482.2</v>
      </c>
      <c r="DQ819">
        <f t="shared" si="238"/>
        <v>-0.14495754814661185</v>
      </c>
      <c r="DR819">
        <f t="shared" si="233"/>
        <v>6</v>
      </c>
      <c r="DS819" t="str">
        <f t="shared" si="245"/>
        <v/>
      </c>
      <c r="DT819" t="str">
        <f t="shared" si="239"/>
        <v/>
      </c>
      <c r="DU819" t="str">
        <f t="shared" si="240"/>
        <v/>
      </c>
      <c r="DV819">
        <v>1.9160805238903658</v>
      </c>
      <c r="DW819" t="s">
        <v>4485</v>
      </c>
      <c r="DX819" s="200" t="s">
        <v>4485</v>
      </c>
    </row>
    <row r="820" spans="1:128" ht="15.75" thickBot="1" x14ac:dyDescent="0.3">
      <c r="A820" s="42">
        <v>44904</v>
      </c>
      <c r="B820" s="35">
        <v>44924</v>
      </c>
      <c r="C820" s="36">
        <v>193.55</v>
      </c>
      <c r="E820" s="81" cm="1">
        <f t="array" ref="E820">INDEX($A$466:$A$918, ROWS($A$466:$A$918) - ROW() + ROW($A$466))</f>
        <v>45314</v>
      </c>
      <c r="F820" s="44" cm="1">
        <f t="array" ref="F820">INDEX($B$466:$B$918, ROWS($B$466:$B$918) - ROW() + ROW($B$466))</f>
        <v>45316</v>
      </c>
      <c r="G820" s="45" cm="1">
        <f t="array" ref="G820">INDEX($C$466:$C$918, ROWS($C$466:$C$918) - ROW() + ROW($C$466))</f>
        <v>138.94999999999999</v>
      </c>
      <c r="I820">
        <f t="shared" si="216"/>
        <v>-3.6073534512660546</v>
      </c>
      <c r="J820">
        <f t="shared" si="208"/>
        <v>2</v>
      </c>
      <c r="K820" t="str">
        <f t="shared" si="248"/>
        <v/>
      </c>
      <c r="L820" t="str">
        <f t="shared" si="217"/>
        <v/>
      </c>
      <c r="M820" t="str">
        <f t="shared" si="218"/>
        <v/>
      </c>
      <c r="N820">
        <v>-3.3992369060006973</v>
      </c>
      <c r="O820" t="s">
        <v>4485</v>
      </c>
      <c r="P820" s="200" t="s">
        <v>4485</v>
      </c>
      <c r="Q820" s="35">
        <v>44904</v>
      </c>
      <c r="R820" s="35">
        <v>44924</v>
      </c>
      <c r="S820" s="37">
        <v>46638.3</v>
      </c>
      <c r="U820" s="81" cm="1">
        <f t="array" ref="U820">INDEX($Q$466:$Q$918, ROWS($Q$466:$Q$918) - ROW() + ROW($Q$466))</f>
        <v>45314</v>
      </c>
      <c r="V820" s="3" cm="1">
        <f t="array" ref="V820">INDEX($R$466:$R$918, ROWS($R$466:$R$918) - ROW() + ROW($R$466))</f>
        <v>45316</v>
      </c>
      <c r="W820" s="78" cm="1">
        <f t="array" ref="W820">INDEX($S$466:$S$918, ROWS($S$466:$S$918) - ROW() + ROW($S$466))</f>
        <v>36549.800000000003</v>
      </c>
      <c r="Y820">
        <f t="shared" si="219"/>
        <v>-2.4977258237053084</v>
      </c>
      <c r="Z820">
        <f t="shared" si="210"/>
        <v>2</v>
      </c>
      <c r="AA820" t="str">
        <f t="shared" si="249"/>
        <v/>
      </c>
      <c r="AB820" t="str">
        <f t="shared" si="220"/>
        <v/>
      </c>
      <c r="AC820" t="str">
        <f t="shared" si="221"/>
        <v/>
      </c>
      <c r="AD820">
        <v>-2.2302188990203846</v>
      </c>
      <c r="AE820" t="s">
        <v>4485</v>
      </c>
      <c r="AF820" s="200" t="s">
        <v>4485</v>
      </c>
      <c r="AG820" s="35">
        <v>44904</v>
      </c>
      <c r="AH820" s="35">
        <v>44924</v>
      </c>
      <c r="AI820" s="36">
        <v>170.2</v>
      </c>
      <c r="AK820" s="81" cm="1">
        <f t="array" ref="AK820">INDEX($AG$466:$AG$918, ROWS($AG$466:$AG$918) - ROW() + ROW($AG$466))</f>
        <v>45314</v>
      </c>
      <c r="AL820" s="3" cm="1">
        <f t="array" ref="AL820">INDEX($AH$466:$AH$918, ROWS($AH$466:$AH$918) - ROW() + ROW($AH$466))</f>
        <v>45316</v>
      </c>
      <c r="AM820" s="78" cm="1">
        <f t="array" ref="AM820">INDEX($AI$466:$AI$918, ROWS($AI$466:$AI$918) - ROW() + ROW($AI$466))</f>
        <v>301.64999999999998</v>
      </c>
      <c r="AO820">
        <f t="shared" si="222"/>
        <v>-2.1887159533073932</v>
      </c>
      <c r="AP820">
        <f t="shared" si="212"/>
        <v>2</v>
      </c>
      <c r="AQ820" t="str">
        <f t="shared" si="250"/>
        <v/>
      </c>
      <c r="AR820" t="str">
        <f t="shared" si="223"/>
        <v/>
      </c>
      <c r="AS820" t="str">
        <f t="shared" si="224"/>
        <v/>
      </c>
      <c r="AT820">
        <v>-1.1930710106688185</v>
      </c>
      <c r="AU820" t="s">
        <v>4485</v>
      </c>
      <c r="AV820" s="200" t="s">
        <v>4485</v>
      </c>
      <c r="AW820" s="35">
        <v>44904</v>
      </c>
      <c r="AX820" s="35">
        <v>44924</v>
      </c>
      <c r="AY820" s="36">
        <v>106.3</v>
      </c>
      <c r="BA820" s="81" cm="1">
        <f t="array" ref="BA820">INDEX($AW$466:$AW$918, ROWS($AW$466:$AW$918) - ROW() + ROW($AW$466))</f>
        <v>45314</v>
      </c>
      <c r="BB820" s="3" cm="1">
        <f t="array" ref="BB820">INDEX($AX$466:$AX$918, ROWS($AX$466:$AX$918) - ROW() + ROW($AX$466))</f>
        <v>45316</v>
      </c>
      <c r="BC820" s="78" cm="1">
        <f t="array" ref="BC820">INDEX($AY$466:$AY$918, ROWS($AY$466:$AY$918) - ROW() + ROW($AY$466))</f>
        <v>186.65</v>
      </c>
      <c r="BE820">
        <f t="shared" si="225"/>
        <v>-3.3402382185396111</v>
      </c>
      <c r="BF820">
        <f t="shared" si="214"/>
        <v>2</v>
      </c>
      <c r="BG820" t="str">
        <f t="shared" si="251"/>
        <v/>
      </c>
      <c r="BH820" t="str">
        <f t="shared" si="226"/>
        <v/>
      </c>
      <c r="BI820" t="str">
        <f t="shared" si="227"/>
        <v/>
      </c>
      <c r="BJ820">
        <v>-1.1872509960159314</v>
      </c>
      <c r="BK820" t="s">
        <v>4485</v>
      </c>
      <c r="BL820" s="200" t="s">
        <v>4485</v>
      </c>
      <c r="BM820" s="212">
        <v>44904</v>
      </c>
      <c r="BN820" s="49">
        <v>44924</v>
      </c>
      <c r="BO820" s="50">
        <v>1275.25</v>
      </c>
      <c r="BQ820" s="81" cm="1">
        <f t="array" ref="BQ820">INDEX($AW$466:$AW$918, ROWS($AW$466:$AW$918) - ROW() + ROW($AW$466))</f>
        <v>45314</v>
      </c>
      <c r="BR820" s="3" cm="1">
        <f t="array" ref="BR820">INDEX($AX$466:$AX$918, ROWS($AX$466:$AX$918) - ROW() + ROW($AX$466))</f>
        <v>45316</v>
      </c>
      <c r="BS820" s="78" cm="1">
        <f t="array" ref="BS820">INDEX($BO$466:$BO$918, ROWS($BO$466:$BO$918) - ROW() + ROW($BO$466))</f>
        <v>1370.65</v>
      </c>
      <c r="BU820">
        <f t="shared" si="234"/>
        <v>-4.8126671064967503</v>
      </c>
      <c r="BV820">
        <f t="shared" si="228"/>
        <v>2</v>
      </c>
      <c r="BW820" t="str">
        <f t="shared" si="242"/>
        <v/>
      </c>
      <c r="BX820" t="str">
        <f t="shared" si="229"/>
        <v/>
      </c>
      <c r="BY820" t="str">
        <f t="shared" si="235"/>
        <v/>
      </c>
      <c r="BZ820">
        <v>-0.89861751152073199</v>
      </c>
      <c r="CA820" t="s">
        <v>4485</v>
      </c>
      <c r="CB820" s="200" t="s">
        <v>4485</v>
      </c>
      <c r="CC820" s="212">
        <v>44907</v>
      </c>
      <c r="CD820" s="49">
        <v>44924</v>
      </c>
      <c r="CE820" s="50">
        <v>1917.55</v>
      </c>
      <c r="CG820" s="81" cm="1">
        <f t="array" ref="CG820">INDEX($AW$466:$AW$918, ROWS($AW$466:$AW$918) - ROW() + ROW($AW$466))</f>
        <v>45314</v>
      </c>
      <c r="CH820" s="3" cm="1">
        <f t="array" ref="CH820">INDEX($AX$466:$AX$918, ROWS($AX$466:$AX$918) - ROW() + ROW($AX$466))</f>
        <v>45316</v>
      </c>
      <c r="CI820" s="78" cm="1">
        <f t="array" ref="CI820">INDEX($CE$466:$CE$918, ROWS($CE$466:$CE$918) - ROW() + ROW($CE$466))</f>
        <v>2106.5</v>
      </c>
      <c r="CK820">
        <f t="shared" si="241"/>
        <v>-4.3391385300061387</v>
      </c>
      <c r="CL820">
        <f t="shared" si="230"/>
        <v>2</v>
      </c>
      <c r="CM820" t="str">
        <f t="shared" si="243"/>
        <v/>
      </c>
      <c r="CN820" t="str">
        <f t="shared" si="231"/>
        <v/>
      </c>
      <c r="CO820" t="str">
        <f t="shared" si="236"/>
        <v/>
      </c>
      <c r="CP820">
        <v>-4.4752457308510998</v>
      </c>
      <c r="CQ820" t="s">
        <v>4485</v>
      </c>
      <c r="CR820" s="200" t="s">
        <v>4485</v>
      </c>
      <c r="CS820" s="212">
        <v>44904</v>
      </c>
      <c r="CT820" s="49">
        <v>44924</v>
      </c>
      <c r="CU820" s="53">
        <v>404.45</v>
      </c>
      <c r="CW820" s="81" cm="1">
        <f t="array" ref="CW820">INDEX($AW$466:$AW$918, ROWS($AW$466:$AW$918) - ROW() + ROW($AW$466))</f>
        <v>45314</v>
      </c>
      <c r="CX820" s="3" cm="1">
        <f t="array" ref="CX820">INDEX($AX$466:$AX$918, ROWS($AX$466:$AX$918) - ROW() + ROW($AX$466))</f>
        <v>45316</v>
      </c>
      <c r="CY820" s="78" cm="1">
        <f t="array" ref="CY820">INDEX($CU$466:$CU$918, ROWS($CU$466:$CU$918) - ROW() + ROW($CU$466))</f>
        <v>742.05</v>
      </c>
      <c r="DA820">
        <f t="shared" si="237"/>
        <v>-4.4181103883557764</v>
      </c>
      <c r="DB820">
        <f t="shared" si="232"/>
        <v>2</v>
      </c>
      <c r="DC820" t="str">
        <f t="shared" si="244"/>
        <v/>
      </c>
      <c r="DD820" t="str">
        <f t="shared" si="246"/>
        <v/>
      </c>
      <c r="DE820" t="str">
        <f t="shared" si="247"/>
        <v/>
      </c>
      <c r="DF820">
        <v>-4.8581172382729552</v>
      </c>
      <c r="DG820" t="s">
        <v>4485</v>
      </c>
      <c r="DH820" s="200" t="s">
        <v>4485</v>
      </c>
      <c r="DI820" s="212">
        <v>44904</v>
      </c>
      <c r="DJ820" s="49">
        <v>44924</v>
      </c>
      <c r="DK820" s="53">
        <v>339.95</v>
      </c>
      <c r="DM820" s="81" cm="1">
        <f t="array" ref="DM820">INDEX($AW$466:$AW$918, ROWS($AW$466:$AW$918) - ROW() + ROW($AW$466))</f>
        <v>45314</v>
      </c>
      <c r="DN820" s="3" cm="1">
        <f t="array" ref="DN820">INDEX($AX$466:$AX$918, ROWS($AX$466:$AX$918) - ROW() + ROW($AX$466))</f>
        <v>45316</v>
      </c>
      <c r="DO820" s="78" cm="1">
        <f t="array" ref="DO820">INDEX($DK$466:$DK$918, ROWS($DK$466:$DK$918) - ROW() + ROW($DK$466))</f>
        <v>461.7</v>
      </c>
      <c r="DQ820">
        <f t="shared" si="238"/>
        <v>-4.2513479883865619</v>
      </c>
      <c r="DR820">
        <f t="shared" si="233"/>
        <v>2</v>
      </c>
      <c r="DS820" t="str">
        <f t="shared" si="245"/>
        <v/>
      </c>
      <c r="DT820" t="str">
        <f t="shared" si="239"/>
        <v/>
      </c>
      <c r="DU820" t="str">
        <f t="shared" si="240"/>
        <v/>
      </c>
      <c r="DV820">
        <v>-5.6996668253212732</v>
      </c>
      <c r="DW820" t="s">
        <v>4485</v>
      </c>
      <c r="DX820" s="200" t="s">
        <v>4485</v>
      </c>
    </row>
    <row r="821" spans="1:128" ht="15.75" thickBot="1" x14ac:dyDescent="0.3">
      <c r="A821" s="42">
        <v>44903</v>
      </c>
      <c r="B821" s="35">
        <v>44924</v>
      </c>
      <c r="C821" s="36">
        <v>197.7</v>
      </c>
      <c r="E821" s="81" cm="1">
        <f t="array" ref="E821">INDEX($A$466:$A$918, ROWS($A$466:$A$918) - ROW() + ROW($A$466))</f>
        <v>45315</v>
      </c>
      <c r="F821" s="44" cm="1">
        <f t="array" ref="F821">INDEX($B$466:$B$918, ROWS($B$466:$B$918) - ROW() + ROW($B$466))</f>
        <v>45316</v>
      </c>
      <c r="G821" s="45" cm="1">
        <f t="array" ref="G821">INDEX($C$466:$C$918, ROWS($C$466:$C$918) - ROW() + ROW($C$466))</f>
        <v>139.80000000000001</v>
      </c>
      <c r="I821">
        <f t="shared" si="216"/>
        <v>0.61173083843110676</v>
      </c>
      <c r="J821">
        <f t="shared" si="208"/>
        <v>3</v>
      </c>
      <c r="K821" t="str">
        <f t="shared" si="248"/>
        <v/>
      </c>
      <c r="L821" t="str">
        <f t="shared" si="217"/>
        <v/>
      </c>
      <c r="M821" t="str">
        <f t="shared" si="218"/>
        <v/>
      </c>
      <c r="N821">
        <v>0.25134649910232987</v>
      </c>
      <c r="O821" t="s">
        <v>4485</v>
      </c>
      <c r="P821" s="200" t="s">
        <v>4485</v>
      </c>
      <c r="Q821" s="35">
        <v>44903</v>
      </c>
      <c r="R821" s="35">
        <v>44924</v>
      </c>
      <c r="S821" s="37">
        <v>46346.75</v>
      </c>
      <c r="U821" s="81" cm="1">
        <f t="array" ref="U821">INDEX($Q$466:$Q$918, ROWS($Q$466:$Q$918) - ROW() + ROW($Q$466))</f>
        <v>45315</v>
      </c>
      <c r="V821" s="3" cm="1">
        <f t="array" ref="V821">INDEX($R$466:$R$918, ROWS($R$466:$R$918) - ROW() + ROW($R$466))</f>
        <v>45316</v>
      </c>
      <c r="W821" s="78" cm="1">
        <f t="array" ref="W821">INDEX($S$466:$S$918, ROWS($S$466:$S$918) - ROW() + ROW($S$466))</f>
        <v>36620.449999999997</v>
      </c>
      <c r="Y821">
        <f t="shared" si="219"/>
        <v>0.1932979113428642</v>
      </c>
      <c r="Z821">
        <f t="shared" si="210"/>
        <v>3</v>
      </c>
      <c r="AA821" t="str">
        <f t="shared" si="249"/>
        <v/>
      </c>
      <c r="AB821" t="str">
        <f t="shared" si="220"/>
        <v/>
      </c>
      <c r="AC821" t="str">
        <f t="shared" si="221"/>
        <v/>
      </c>
      <c r="AD821">
        <v>-0.20579641712259339</v>
      </c>
      <c r="AE821" t="s">
        <v>4485</v>
      </c>
      <c r="AF821" s="200" t="s">
        <v>4485</v>
      </c>
      <c r="AG821" s="35">
        <v>44903</v>
      </c>
      <c r="AH821" s="35">
        <v>44924</v>
      </c>
      <c r="AI821" s="36">
        <v>171.8</v>
      </c>
      <c r="AK821" s="81" cm="1">
        <f t="array" ref="AK821">INDEX($AG$466:$AG$918, ROWS($AG$466:$AG$918) - ROW() + ROW($AG$466))</f>
        <v>45315</v>
      </c>
      <c r="AL821" s="3" cm="1">
        <f t="array" ref="AL821">INDEX($AH$466:$AH$918, ROWS($AH$466:$AH$918) - ROW() + ROW($AH$466))</f>
        <v>45316</v>
      </c>
      <c r="AM821" s="78" cm="1">
        <f t="array" ref="AM821">INDEX($AI$466:$AI$918, ROWS($AI$466:$AI$918) - ROW() + ROW($AI$466))</f>
        <v>308.8</v>
      </c>
      <c r="AO821">
        <f t="shared" si="222"/>
        <v>2.3702967014752314</v>
      </c>
      <c r="AP821">
        <f t="shared" si="212"/>
        <v>3</v>
      </c>
      <c r="AQ821" t="str">
        <f t="shared" si="250"/>
        <v/>
      </c>
      <c r="AR821" t="str">
        <f t="shared" si="223"/>
        <v/>
      </c>
      <c r="AS821" t="str">
        <f t="shared" si="224"/>
        <v/>
      </c>
      <c r="AT821">
        <v>2.0318123766399627</v>
      </c>
      <c r="AU821" t="s">
        <v>4485</v>
      </c>
      <c r="AV821" s="200" t="s">
        <v>4485</v>
      </c>
      <c r="AW821" s="35">
        <v>44903</v>
      </c>
      <c r="AX821" s="35">
        <v>44924</v>
      </c>
      <c r="AY821" s="36">
        <v>106.25</v>
      </c>
      <c r="BA821" s="81" cm="1">
        <f t="array" ref="BA821">INDEX($AW$466:$AW$918, ROWS($AW$466:$AW$918) - ROW() + ROW($AW$466))</f>
        <v>45315</v>
      </c>
      <c r="BB821" s="3" cm="1">
        <f t="array" ref="BB821">INDEX($AX$466:$AX$918, ROWS($AX$466:$AX$918) - ROW() + ROW($AX$466))</f>
        <v>45316</v>
      </c>
      <c r="BC821" s="78" cm="1">
        <f t="array" ref="BC821">INDEX($AY$466:$AY$918, ROWS($AY$466:$AY$918) - ROW() + ROW($AY$466))</f>
        <v>189.5</v>
      </c>
      <c r="BE821">
        <f t="shared" si="225"/>
        <v>1.5269220466113014</v>
      </c>
      <c r="BF821">
        <f t="shared" si="214"/>
        <v>3</v>
      </c>
      <c r="BG821" t="str">
        <f t="shared" si="251"/>
        <v/>
      </c>
      <c r="BH821" t="str">
        <f t="shared" si="226"/>
        <v/>
      </c>
      <c r="BI821" t="str">
        <f t="shared" si="227"/>
        <v/>
      </c>
      <c r="BJ821">
        <v>0.3467462301427206</v>
      </c>
      <c r="BK821" t="s">
        <v>4485</v>
      </c>
      <c r="BL821" s="200" t="s">
        <v>4485</v>
      </c>
      <c r="BM821" s="212">
        <v>44903</v>
      </c>
      <c r="BN821" s="49">
        <v>44924</v>
      </c>
      <c r="BO821" s="50">
        <v>1273.9000000000001</v>
      </c>
      <c r="BQ821" s="81" cm="1">
        <f t="array" ref="BQ821">INDEX($AW$466:$AW$918, ROWS($AW$466:$AW$918) - ROW() + ROW($AW$466))</f>
        <v>45315</v>
      </c>
      <c r="BR821" s="3" cm="1">
        <f t="array" ref="BR821">INDEX($AX$466:$AX$918, ROWS($AX$466:$AX$918) - ROW() + ROW($AX$466))</f>
        <v>45316</v>
      </c>
      <c r="BS821" s="78" cm="1">
        <f t="array" ref="BS821">INDEX($BO$466:$BO$918, ROWS($BO$466:$BO$918) - ROW() + ROW($BO$466))</f>
        <v>1412.3</v>
      </c>
      <c r="BU821">
        <f t="shared" si="234"/>
        <v>3.0387042644000921</v>
      </c>
      <c r="BV821">
        <f t="shared" si="228"/>
        <v>3</v>
      </c>
      <c r="BW821" t="str">
        <f t="shared" si="242"/>
        <v/>
      </c>
      <c r="BX821" t="str">
        <f t="shared" si="229"/>
        <v/>
      </c>
      <c r="BY821" t="str">
        <f t="shared" si="235"/>
        <v/>
      </c>
      <c r="BZ821">
        <v>7.294815159265287</v>
      </c>
      <c r="CA821" t="s">
        <v>4485</v>
      </c>
      <c r="CB821" s="200" t="s">
        <v>4485</v>
      </c>
      <c r="CC821" s="212">
        <v>44904</v>
      </c>
      <c r="CD821" s="49">
        <v>44924</v>
      </c>
      <c r="CE821" s="50">
        <v>1855.6</v>
      </c>
      <c r="CG821" s="81" cm="1">
        <f t="array" ref="CG821">INDEX($AW$466:$AW$918, ROWS($AW$466:$AW$918) - ROW() + ROW($AW$466))</f>
        <v>45315</v>
      </c>
      <c r="CH821" s="3" cm="1">
        <f t="array" ref="CH821">INDEX($AX$466:$AX$918, ROWS($AX$466:$AX$918) - ROW() + ROW($AX$466))</f>
        <v>45316</v>
      </c>
      <c r="CI821" s="78" cm="1">
        <f t="array" ref="CI821">INDEX($CE$466:$CE$918, ROWS($CE$466:$CE$918) - ROW() + ROW($CE$466))</f>
        <v>2157.85</v>
      </c>
      <c r="CK821">
        <f t="shared" si="241"/>
        <v>2.4376928554474202</v>
      </c>
      <c r="CL821">
        <f t="shared" si="230"/>
        <v>3</v>
      </c>
      <c r="CM821" t="str">
        <f t="shared" si="243"/>
        <v/>
      </c>
      <c r="CN821" t="str">
        <f t="shared" si="231"/>
        <v/>
      </c>
      <c r="CO821" t="str">
        <f t="shared" si="236"/>
        <v/>
      </c>
      <c r="CP821">
        <v>2.1741192090663333</v>
      </c>
      <c r="CQ821" t="s">
        <v>4485</v>
      </c>
      <c r="CR821" s="200" t="s">
        <v>4485</v>
      </c>
      <c r="CS821" s="212">
        <v>44903</v>
      </c>
      <c r="CT821" s="49">
        <v>44924</v>
      </c>
      <c r="CU821" s="53">
        <v>407.25</v>
      </c>
      <c r="CW821" s="81" cm="1">
        <f t="array" ref="CW821">INDEX($AW$466:$AW$918, ROWS($AW$466:$AW$918) - ROW() + ROW($AW$466))</f>
        <v>45315</v>
      </c>
      <c r="CX821" s="3" cm="1">
        <f t="array" ref="CX821">INDEX($AX$466:$AX$918, ROWS($AX$466:$AX$918) - ROW() + ROW($AX$466))</f>
        <v>45316</v>
      </c>
      <c r="CY821" s="78" cm="1">
        <f t="array" ref="CY821">INDEX($CU$466:$CU$918, ROWS($CU$466:$CU$918) - ROW() + ROW($CU$466))</f>
        <v>749.5</v>
      </c>
      <c r="DA821">
        <f t="shared" si="237"/>
        <v>1.0039754733508586</v>
      </c>
      <c r="DB821">
        <f t="shared" si="232"/>
        <v>3</v>
      </c>
      <c r="DC821" t="str">
        <f t="shared" si="244"/>
        <v/>
      </c>
      <c r="DD821" t="str">
        <f t="shared" si="246"/>
        <v/>
      </c>
      <c r="DE821" t="str">
        <f t="shared" si="247"/>
        <v/>
      </c>
      <c r="DF821">
        <v>1.0956310022994755</v>
      </c>
      <c r="DG821" t="s">
        <v>4485</v>
      </c>
      <c r="DH821" s="200" t="s">
        <v>4485</v>
      </c>
      <c r="DI821" s="212">
        <v>44903</v>
      </c>
      <c r="DJ821" s="49">
        <v>44924</v>
      </c>
      <c r="DK821" s="53">
        <v>337.6</v>
      </c>
      <c r="DM821" s="81" cm="1">
        <f t="array" ref="DM821">INDEX($AW$466:$AW$918, ROWS($AW$466:$AW$918) - ROW() + ROW($AW$466))</f>
        <v>45315</v>
      </c>
      <c r="DN821" s="3" cm="1">
        <f t="array" ref="DN821">INDEX($AX$466:$AX$918, ROWS($AX$466:$AX$918) - ROW() + ROW($AX$466))</f>
        <v>45316</v>
      </c>
      <c r="DO821" s="78" cm="1">
        <f t="array" ref="DO821">INDEX($DK$466:$DK$918, ROWS($DK$466:$DK$918) - ROW() + ROW($DK$466))</f>
        <v>476.55</v>
      </c>
      <c r="DQ821">
        <f t="shared" si="238"/>
        <v>3.2163742690058528</v>
      </c>
      <c r="DR821">
        <f t="shared" si="233"/>
        <v>3</v>
      </c>
      <c r="DS821" t="str">
        <f t="shared" si="245"/>
        <v/>
      </c>
      <c r="DT821" t="str">
        <f t="shared" si="239"/>
        <v/>
      </c>
      <c r="DU821" t="str">
        <f t="shared" si="240"/>
        <v/>
      </c>
      <c r="DV821">
        <v>1.3753943217665587</v>
      </c>
      <c r="DW821" t="s">
        <v>4485</v>
      </c>
      <c r="DX821" s="200" t="s">
        <v>4485</v>
      </c>
    </row>
    <row r="822" spans="1:128" ht="15.75" thickBot="1" x14ac:dyDescent="0.3">
      <c r="A822" s="42">
        <v>44902</v>
      </c>
      <c r="B822" s="35">
        <v>44924</v>
      </c>
      <c r="C822" s="36">
        <v>193</v>
      </c>
      <c r="E822" s="81" cm="1">
        <f t="array" ref="E822">INDEX($A$466:$A$918, ROWS($A$466:$A$918) - ROW() + ROW($A$466))</f>
        <v>45316</v>
      </c>
      <c r="F822" s="44" cm="1">
        <f t="array" ref="F822">INDEX($B$466:$B$918, ROWS($B$466:$B$918) - ROW() + ROW($B$466))</f>
        <v>45316</v>
      </c>
      <c r="G822" s="45" cm="1">
        <f t="array" ref="G822">INDEX($C$466:$C$918, ROWS($C$466:$C$918) - ROW() + ROW($C$466))</f>
        <v>140.94999999999999</v>
      </c>
      <c r="I822">
        <f t="shared" si="216"/>
        <v>0.82260371959941136</v>
      </c>
      <c r="J822">
        <f t="shared" si="208"/>
        <v>4</v>
      </c>
      <c r="K822">
        <f t="shared" si="248"/>
        <v>-2.0840569642236888</v>
      </c>
      <c r="L822" t="str">
        <f t="shared" si="217"/>
        <v/>
      </c>
      <c r="M822" t="str">
        <f t="shared" si="218"/>
        <v/>
      </c>
      <c r="N822">
        <v>1.1461318051575891</v>
      </c>
      <c r="O822">
        <v>-1.5684907633321716</v>
      </c>
      <c r="P822" s="200" t="s">
        <v>4485</v>
      </c>
      <c r="Q822" s="35">
        <v>44902</v>
      </c>
      <c r="R822" s="35">
        <v>44924</v>
      </c>
      <c r="S822" s="37">
        <v>46537.4</v>
      </c>
      <c r="U822" s="81" cm="1">
        <f t="array" ref="U822">INDEX($Q$466:$Q$918, ROWS($Q$466:$Q$918) - ROW() + ROW($Q$466))</f>
        <v>45316</v>
      </c>
      <c r="V822" s="3" cm="1">
        <f t="array" ref="V822">INDEX($R$466:$R$918, ROWS($R$466:$R$918) - ROW() + ROW($R$466))</f>
        <v>45316</v>
      </c>
      <c r="W822" s="78" cm="1">
        <f t="array" ref="W822">INDEX($S$466:$S$918, ROWS($S$466:$S$918) - ROW() + ROW($S$466))</f>
        <v>36632.35</v>
      </c>
      <c r="Y822">
        <f t="shared" si="219"/>
        <v>3.2495504560980153E-2</v>
      </c>
      <c r="Z822">
        <f t="shared" si="210"/>
        <v>4</v>
      </c>
      <c r="AA822">
        <f t="shared" si="249"/>
        <v>-2.9304485502109965</v>
      </c>
      <c r="AB822" t="str">
        <f t="shared" si="220"/>
        <v/>
      </c>
      <c r="AC822" t="str">
        <f t="shared" si="221"/>
        <v/>
      </c>
      <c r="AD822">
        <v>0.40574081544741175</v>
      </c>
      <c r="AE822">
        <v>-2.6971509752522582</v>
      </c>
      <c r="AF822" s="200" t="s">
        <v>4485</v>
      </c>
      <c r="AG822" s="35">
        <v>44902</v>
      </c>
      <c r="AH822" s="35">
        <v>44924</v>
      </c>
      <c r="AI822" s="36">
        <v>173.3</v>
      </c>
      <c r="AK822" s="81" cm="1">
        <f t="array" ref="AK822">INDEX($AG$466:$AG$918, ROWS($AG$466:$AG$918) - ROW() + ROW($AG$466))</f>
        <v>45316</v>
      </c>
      <c r="AL822" s="3" cm="1">
        <f t="array" ref="AL822">INDEX($AH$466:$AH$918, ROWS($AH$466:$AH$918) - ROW() + ROW($AH$466))</f>
        <v>45316</v>
      </c>
      <c r="AM822" s="78" cm="1">
        <f t="array" ref="AM822">INDEX($AI$466:$AI$918, ROWS($AI$466:$AI$918) - ROW() + ROW($AI$466))</f>
        <v>314.35000000000002</v>
      </c>
      <c r="AO822">
        <f t="shared" si="222"/>
        <v>1.7972797927461177</v>
      </c>
      <c r="AP822">
        <f t="shared" si="212"/>
        <v>4</v>
      </c>
      <c r="AQ822">
        <f t="shared" si="250"/>
        <v>4.9057233439012338</v>
      </c>
      <c r="AR822" t="str">
        <f t="shared" si="223"/>
        <v/>
      </c>
      <c r="AS822" t="str">
        <f t="shared" si="224"/>
        <v/>
      </c>
      <c r="AT822">
        <v>6.8388711879836164</v>
      </c>
      <c r="AU822">
        <v>5.5418165467625844</v>
      </c>
      <c r="AV822" s="200" t="s">
        <v>4485</v>
      </c>
      <c r="AW822" s="35">
        <v>44902</v>
      </c>
      <c r="AX822" s="35">
        <v>44924</v>
      </c>
      <c r="AY822" s="36">
        <v>106.65</v>
      </c>
      <c r="BA822" s="81" cm="1">
        <f t="array" ref="BA822">INDEX($AW$466:$AW$918, ROWS($AW$466:$AW$918) - ROW() + ROW($AW$466))</f>
        <v>45316</v>
      </c>
      <c r="BB822" s="3" cm="1">
        <f t="array" ref="BB822">INDEX($AX$466:$AX$918, ROWS($AX$466:$AX$918) - ROW() + ROW($AX$466))</f>
        <v>45316</v>
      </c>
      <c r="BC822" s="78" cm="1">
        <f t="array" ref="BC822">INDEX($AY$466:$AY$918, ROWS($AY$466:$AY$918) - ROW() + ROW($AY$466))</f>
        <v>189.25</v>
      </c>
      <c r="BE822">
        <f t="shared" si="225"/>
        <v>-0.13192612137203166</v>
      </c>
      <c r="BF822">
        <f t="shared" si="214"/>
        <v>4</v>
      </c>
      <c r="BG822">
        <f t="shared" si="251"/>
        <v>0.18528321863419497</v>
      </c>
      <c r="BH822" t="str">
        <f t="shared" si="226"/>
        <v/>
      </c>
      <c r="BI822" t="str">
        <f t="shared" si="227"/>
        <v/>
      </c>
      <c r="BJ822">
        <v>-0.45269473909781516</v>
      </c>
      <c r="BK822">
        <v>-3.8896216411927393</v>
      </c>
      <c r="BL822" s="200" t="s">
        <v>4485</v>
      </c>
      <c r="BM822" s="212">
        <v>44902</v>
      </c>
      <c r="BN822" s="49">
        <v>44924</v>
      </c>
      <c r="BO822" s="50">
        <v>1273</v>
      </c>
      <c r="BQ822" s="81" cm="1">
        <f t="array" ref="BQ822">INDEX($AW$466:$AW$918, ROWS($AW$466:$AW$918) - ROW() + ROW($AW$466))</f>
        <v>45316</v>
      </c>
      <c r="BR822" s="3" cm="1">
        <f t="array" ref="BR822">INDEX($AX$466:$AX$918, ROWS($AX$466:$AX$918) - ROW() + ROW($AX$466))</f>
        <v>45316</v>
      </c>
      <c r="BS822" s="78" cm="1">
        <f t="array" ref="BS822">INDEX($BO$466:$BO$918, ROWS($BO$466:$BO$918) - ROW() + ROW($BO$466))</f>
        <v>1382.8</v>
      </c>
      <c r="BU822">
        <f t="shared" si="234"/>
        <v>-2.088791333286129</v>
      </c>
      <c r="BV822">
        <f t="shared" si="228"/>
        <v>4</v>
      </c>
      <c r="BW822">
        <f t="shared" si="242"/>
        <v>-1.8490258011853606</v>
      </c>
      <c r="BX822" t="str">
        <f t="shared" si="229"/>
        <v/>
      </c>
      <c r="BY822" t="str">
        <f t="shared" si="235"/>
        <v/>
      </c>
      <c r="BZ822">
        <v>-3.7705184462863715</v>
      </c>
      <c r="CA822">
        <v>2.9202155397184</v>
      </c>
      <c r="CB822" s="200" t="s">
        <v>4485</v>
      </c>
      <c r="CC822" s="212">
        <v>44903</v>
      </c>
      <c r="CD822" s="49">
        <v>44924</v>
      </c>
      <c r="CE822" s="50">
        <v>1867.9</v>
      </c>
      <c r="CG822" s="81" cm="1">
        <f t="array" ref="CG822">INDEX($AW$466:$AW$918, ROWS($AW$466:$AW$918) - ROW() + ROW($AW$466))</f>
        <v>45316</v>
      </c>
      <c r="CH822" s="3" cm="1">
        <f t="array" ref="CH822">INDEX($AX$466:$AX$918, ROWS($AX$466:$AX$918) - ROW() + ROW($AX$466))</f>
        <v>45316</v>
      </c>
      <c r="CI822" s="78" cm="1">
        <f t="array" ref="CI822">INDEX($CE$466:$CE$918, ROWS($CE$466:$CE$918) - ROW() + ROW($CE$466))</f>
        <v>2201</v>
      </c>
      <c r="CK822">
        <f t="shared" si="241"/>
        <v>1.9996756030307989</v>
      </c>
      <c r="CL822">
        <f t="shared" si="230"/>
        <v>4</v>
      </c>
      <c r="CM822">
        <f t="shared" si="243"/>
        <v>0.7368758295574126</v>
      </c>
      <c r="CN822" t="str">
        <f t="shared" si="231"/>
        <v/>
      </c>
      <c r="CO822" t="str">
        <f t="shared" si="236"/>
        <v/>
      </c>
      <c r="CP822">
        <v>2.3343775379974558</v>
      </c>
      <c r="CQ822">
        <v>1.0818492287240307</v>
      </c>
      <c r="CR822" s="200" t="s">
        <v>4485</v>
      </c>
      <c r="CS822" s="212">
        <v>44902</v>
      </c>
      <c r="CT822" s="49">
        <v>44924</v>
      </c>
      <c r="CU822" s="53">
        <v>410.6</v>
      </c>
      <c r="CW822" s="81" cm="1">
        <f t="array" ref="CW822">INDEX($AW$466:$AW$918, ROWS($AW$466:$AW$918) - ROW() + ROW($AW$466))</f>
        <v>45316</v>
      </c>
      <c r="CX822" s="3" cm="1">
        <f t="array" ref="CX822">INDEX($AX$466:$AX$918, ROWS($AX$466:$AX$918) - ROW() + ROW($AX$466))</f>
        <v>45316</v>
      </c>
      <c r="CY822" s="78" cm="1">
        <f t="array" ref="CY822">INDEX($CU$466:$CU$918, ROWS($CU$466:$CU$918) - ROW() + ROW($CU$466))</f>
        <v>758.05</v>
      </c>
      <c r="DA822">
        <f t="shared" si="237"/>
        <v>1.1407605070046636</v>
      </c>
      <c r="DB822">
        <f t="shared" si="232"/>
        <v>4</v>
      </c>
      <c r="DC822">
        <f t="shared" si="244"/>
        <v>-2.5580050131756655</v>
      </c>
      <c r="DD822" t="str">
        <f t="shared" si="246"/>
        <v/>
      </c>
      <c r="DE822" t="str">
        <f t="shared" si="247"/>
        <v/>
      </c>
      <c r="DF822">
        <v>1.5052180893765053</v>
      </c>
      <c r="DG822">
        <v>-2.166483977045595</v>
      </c>
      <c r="DH822" s="200" t="s">
        <v>4485</v>
      </c>
      <c r="DI822" s="212">
        <v>44902</v>
      </c>
      <c r="DJ822" s="49">
        <v>44924</v>
      </c>
      <c r="DK822" s="53">
        <v>337.35</v>
      </c>
      <c r="DM822" s="81" cm="1">
        <f t="array" ref="DM822">INDEX($AW$466:$AW$918, ROWS($AW$466:$AW$918) - ROW() + ROW($AW$466))</f>
        <v>45316</v>
      </c>
      <c r="DN822" s="3" cm="1">
        <f t="array" ref="DN822">INDEX($AX$466:$AX$918, ROWS($AX$466:$AX$918) - ROW() + ROW($AX$466))</f>
        <v>45316</v>
      </c>
      <c r="DO822" s="78" cm="1">
        <f t="array" ref="DO822">INDEX($DK$466:$DK$918, ROWS($DK$466:$DK$918) - ROW() + ROW($DK$466))</f>
        <v>473.35</v>
      </c>
      <c r="DQ822">
        <f t="shared" si="238"/>
        <v>-0.67149302276780787</v>
      </c>
      <c r="DR822">
        <f t="shared" si="233"/>
        <v>4</v>
      </c>
      <c r="DS822">
        <f t="shared" si="245"/>
        <v>0</v>
      </c>
      <c r="DT822" t="str">
        <f t="shared" si="239"/>
        <v/>
      </c>
      <c r="DU822" t="str">
        <f t="shared" si="240"/>
        <v/>
      </c>
      <c r="DV822">
        <v>0.34851879512074535</v>
      </c>
      <c r="DW822">
        <v>1.9345049943102881</v>
      </c>
      <c r="DX822" s="200" t="s">
        <v>4485</v>
      </c>
    </row>
    <row r="823" spans="1:128" ht="15.75" thickBot="1" x14ac:dyDescent="0.3">
      <c r="A823" s="42">
        <v>44901</v>
      </c>
      <c r="B823" s="35">
        <v>44924</v>
      </c>
      <c r="C823" s="36">
        <v>196.3</v>
      </c>
      <c r="E823" s="81" cm="1">
        <f t="array" ref="E823">INDEX($A$466:$A$918, ROWS($A$466:$A$918) - ROW() + ROW($A$466))</f>
        <v>45323</v>
      </c>
      <c r="F823" s="44" cm="1">
        <f t="array" ref="F823">INDEX($B$466:$B$918, ROWS($B$466:$B$918) - ROW() + ROW($B$466))</f>
        <v>45351</v>
      </c>
      <c r="G823" s="45" cm="1">
        <f t="array" ref="G823">INDEX($C$466:$C$918, ROWS($C$466:$C$918) - ROW() + ROW($C$466))</f>
        <v>144.85</v>
      </c>
      <c r="I823">
        <f t="shared" si="216"/>
        <v>2.766938630720118</v>
      </c>
      <c r="J823">
        <f t="shared" si="208"/>
        <v>4</v>
      </c>
      <c r="K823">
        <f t="shared" si="248"/>
        <v>0.55536272127732234</v>
      </c>
      <c r="L823">
        <f t="shared" si="217"/>
        <v>45351</v>
      </c>
      <c r="M823">
        <f t="shared" si="218"/>
        <v>-6.5239903348291222</v>
      </c>
      <c r="N823">
        <v>-0.72463768115942806</v>
      </c>
      <c r="O823">
        <v>3.044412607449857</v>
      </c>
      <c r="P823" s="200">
        <v>-6.0479666319082304</v>
      </c>
      <c r="Q823" s="35">
        <v>44901</v>
      </c>
      <c r="R823" s="35">
        <v>44924</v>
      </c>
      <c r="S823" s="37">
        <v>47378.400000000001</v>
      </c>
      <c r="U823" s="81" cm="1">
        <f t="array" ref="U823">INDEX($Q$466:$Q$918, ROWS($Q$466:$Q$918) - ROW() + ROW($Q$466))</f>
        <v>45323</v>
      </c>
      <c r="V823" s="3" cm="1">
        <f t="array" ref="V823">INDEX($R$466:$R$918, ROWS($R$466:$R$918) - ROW() + ROW($R$466))</f>
        <v>45351</v>
      </c>
      <c r="W823" s="78" cm="1">
        <f t="array" ref="W823">INDEX($S$466:$S$918, ROWS($S$466:$S$918) - ROW() + ROW($S$466))</f>
        <v>37059.35</v>
      </c>
      <c r="Y823">
        <f t="shared" si="219"/>
        <v>1.1656363842341537</v>
      </c>
      <c r="Z823">
        <f t="shared" si="210"/>
        <v>4</v>
      </c>
      <c r="AA823">
        <f t="shared" si="249"/>
        <v>-1.7489836037758222</v>
      </c>
      <c r="AB823">
        <f t="shared" si="220"/>
        <v>45351</v>
      </c>
      <c r="AC823">
        <f t="shared" si="221"/>
        <v>-7.4882586985470567</v>
      </c>
      <c r="AD823">
        <v>-0.80411962234114076</v>
      </c>
      <c r="AE823">
        <v>1.2343163465549032</v>
      </c>
      <c r="AF823" s="200">
        <v>-7.3066848939794422</v>
      </c>
      <c r="AG823" s="35">
        <v>44901</v>
      </c>
      <c r="AH823" s="35">
        <v>44924</v>
      </c>
      <c r="AI823" s="36">
        <v>176.25</v>
      </c>
      <c r="AK823" s="81" cm="1">
        <f t="array" ref="AK823">INDEX($AG$466:$AG$918, ROWS($AG$466:$AG$918) - ROW() + ROW($AG$466))</f>
        <v>45323</v>
      </c>
      <c r="AL823" s="3" cm="1">
        <f t="array" ref="AL823">INDEX($AH$466:$AH$918, ROWS($AH$466:$AH$918) - ROW() + ROW($AH$466))</f>
        <v>45351</v>
      </c>
      <c r="AM823" s="78" cm="1">
        <f t="array" ref="AM823">INDEX($AI$466:$AI$918, ROWS($AI$466:$AI$918) - ROW() + ROW($AI$466))</f>
        <v>321.35000000000002</v>
      </c>
      <c r="AO823">
        <f t="shared" si="222"/>
        <v>2.2268172419277872</v>
      </c>
      <c r="AP823">
        <f t="shared" si="212"/>
        <v>4</v>
      </c>
      <c r="AQ823">
        <f t="shared" si="250"/>
        <v>4.1822013292267899</v>
      </c>
      <c r="AR823">
        <f t="shared" si="223"/>
        <v>45351</v>
      </c>
      <c r="AS823">
        <f t="shared" si="224"/>
        <v>4.3255017893262693</v>
      </c>
      <c r="AT823">
        <v>6.2761506276152998E-2</v>
      </c>
      <c r="AU823">
        <v>8.8529813381884459</v>
      </c>
      <c r="AV823" s="200">
        <v>26.029688480033442</v>
      </c>
      <c r="AW823" s="35">
        <v>44901</v>
      </c>
      <c r="AX823" s="35">
        <v>44924</v>
      </c>
      <c r="AY823" s="36">
        <v>106.7</v>
      </c>
      <c r="BA823" s="81" cm="1">
        <f t="array" ref="BA823">INDEX($AW$466:$AW$918, ROWS($AW$466:$AW$918) - ROW() + ROW($AW$466))</f>
        <v>45323</v>
      </c>
      <c r="BB823" s="3" cm="1">
        <f t="array" ref="BB823">INDEX($AX$466:$AX$918, ROWS($AX$466:$AX$918) - ROW() + ROW($AX$466))</f>
        <v>45351</v>
      </c>
      <c r="BC823" s="78" cm="1">
        <f t="array" ref="BC823">INDEX($AY$466:$AY$918, ROWS($AY$466:$AY$918) - ROW() + ROW($AY$466))</f>
        <v>184</v>
      </c>
      <c r="BE823">
        <f t="shared" si="225"/>
        <v>-2.7741083223249667</v>
      </c>
      <c r="BF823">
        <f t="shared" si="214"/>
        <v>4</v>
      </c>
      <c r="BG823">
        <f t="shared" si="251"/>
        <v>-4.1666666666666661</v>
      </c>
      <c r="BH823">
        <f t="shared" si="226"/>
        <v>45351</v>
      </c>
      <c r="BI823">
        <f t="shared" si="227"/>
        <v>11.576086956521747</v>
      </c>
      <c r="BJ823">
        <v>1.9391235896090289</v>
      </c>
      <c r="BK823">
        <v>4.0635379834994181</v>
      </c>
      <c r="BL823" s="200">
        <v>27.897757986048543</v>
      </c>
      <c r="BM823" s="212">
        <v>44901</v>
      </c>
      <c r="BN823" s="49">
        <v>44924</v>
      </c>
      <c r="BO823" s="50">
        <v>1296.55</v>
      </c>
      <c r="BQ823" s="81" cm="1">
        <f t="array" ref="BQ823">INDEX($AW$466:$AW$918, ROWS($AW$466:$AW$918) - ROW() + ROW($AW$466))</f>
        <v>45323</v>
      </c>
      <c r="BR823" s="3" cm="1">
        <f t="array" ref="BR823">INDEX($AX$466:$AX$918, ROWS($AX$466:$AX$918) - ROW() + ROW($AX$466))</f>
        <v>45351</v>
      </c>
      <c r="BS823" s="78" cm="1">
        <f t="array" ref="BS823">INDEX($BO$466:$BO$918, ROWS($BO$466:$BO$918) - ROW() + ROW($BO$466))</f>
        <v>1441</v>
      </c>
      <c r="BU823">
        <f t="shared" si="234"/>
        <v>4.2088516054382445</v>
      </c>
      <c r="BV823">
        <f t="shared" si="228"/>
        <v>4</v>
      </c>
      <c r="BW823">
        <f t="shared" si="242"/>
        <v>0.10420284821118443</v>
      </c>
      <c r="BX823">
        <f t="shared" si="229"/>
        <v>45351</v>
      </c>
      <c r="BY823">
        <f t="shared" si="235"/>
        <v>7.8036086051353148</v>
      </c>
      <c r="BZ823">
        <v>-0.4588986432561874</v>
      </c>
      <c r="CA823">
        <v>8.1098651064521263</v>
      </c>
      <c r="CB823" s="200">
        <v>16.997394267388266</v>
      </c>
      <c r="CC823" s="212">
        <v>44902</v>
      </c>
      <c r="CD823" s="49">
        <v>44924</v>
      </c>
      <c r="CE823" s="50">
        <v>1864.65</v>
      </c>
      <c r="CG823" s="81" cm="1">
        <f t="array" ref="CG823">INDEX($AW$466:$AW$918, ROWS($AW$466:$AW$918) - ROW() + ROW($AW$466))</f>
        <v>45323</v>
      </c>
      <c r="CH823" s="3" cm="1">
        <f t="array" ref="CH823">INDEX($AX$466:$AX$918, ROWS($AX$466:$AX$918) - ROW() + ROW($AX$466))</f>
        <v>45351</v>
      </c>
      <c r="CI823" s="78" cm="1">
        <f t="array" ref="CI823">INDEX($CE$466:$CE$918, ROWS($CE$466:$CE$918) - ROW() + ROW($CE$466))</f>
        <v>2291.8000000000002</v>
      </c>
      <c r="CK823">
        <f t="shared" si="241"/>
        <v>4.125397546569749</v>
      </c>
      <c r="CL823">
        <f t="shared" si="230"/>
        <v>4</v>
      </c>
      <c r="CM823">
        <f t="shared" si="243"/>
        <v>3.122750179985605</v>
      </c>
      <c r="CN823">
        <f t="shared" si="231"/>
        <v>45351</v>
      </c>
      <c r="CO823">
        <f t="shared" si="236"/>
        <v>-11.523693166943016</v>
      </c>
      <c r="CP823">
        <v>2.6318098078774849E-2</v>
      </c>
      <c r="CQ823">
        <v>5.8313029353753372</v>
      </c>
      <c r="CR823" s="200">
        <v>-11.204174706191894</v>
      </c>
      <c r="CS823" s="212">
        <v>44901</v>
      </c>
      <c r="CT823" s="49">
        <v>44924</v>
      </c>
      <c r="CU823" s="53">
        <v>417.75</v>
      </c>
      <c r="CW823" s="81" cm="1">
        <f t="array" ref="CW823">INDEX($AW$466:$AW$918, ROWS($AW$466:$AW$918) - ROW() + ROW($AW$466))</f>
        <v>45323</v>
      </c>
      <c r="CX823" s="3" cm="1">
        <f t="array" ref="CX823">INDEX($AX$466:$AX$918, ROWS($AX$466:$AX$918) - ROW() + ROW($AX$466))</f>
        <v>45351</v>
      </c>
      <c r="CY823" s="78" cm="1">
        <f t="array" ref="CY823">INDEX($CU$466:$CU$918, ROWS($CU$466:$CU$918) - ROW() + ROW($CU$466))</f>
        <v>802.1</v>
      </c>
      <c r="DA823">
        <f t="shared" si="237"/>
        <v>5.8109623375766866</v>
      </c>
      <c r="DB823">
        <f t="shared" si="232"/>
        <v>4</v>
      </c>
      <c r="DC823">
        <f t="shared" si="244"/>
        <v>2.0938076751734291</v>
      </c>
      <c r="DD823">
        <f t="shared" si="246"/>
        <v>45351</v>
      </c>
      <c r="DE823">
        <f t="shared" si="247"/>
        <v>12.492207954120428</v>
      </c>
      <c r="DF823">
        <v>-0.31771741839024026</v>
      </c>
      <c r="DG823">
        <v>7.044420658282041</v>
      </c>
      <c r="DH823" s="200">
        <v>12.642959815011579</v>
      </c>
      <c r="DI823" s="212">
        <v>44901</v>
      </c>
      <c r="DJ823" s="49">
        <v>44924</v>
      </c>
      <c r="DK823" s="53">
        <v>331.5</v>
      </c>
      <c r="DM823" s="81" cm="1">
        <f t="array" ref="DM823">INDEX($AW$466:$AW$918, ROWS($AW$466:$AW$918) - ROW() + ROW($AW$466))</f>
        <v>45323</v>
      </c>
      <c r="DN823" s="3" cm="1">
        <f t="array" ref="DN823">INDEX($AX$466:$AX$918, ROWS($AX$466:$AX$918) - ROW() + ROW($AX$466))</f>
        <v>45351</v>
      </c>
      <c r="DO823" s="78" cm="1">
        <f t="array" ref="DO823">INDEX($DK$466:$DK$918, ROWS($DK$466:$DK$918) - ROW() + ROW($DK$466))</f>
        <v>511.55</v>
      </c>
      <c r="DQ823">
        <f t="shared" si="238"/>
        <v>8.0701383754093143</v>
      </c>
      <c r="DR823">
        <f t="shared" si="233"/>
        <v>4</v>
      </c>
      <c r="DS823">
        <f t="shared" si="245"/>
        <v>5.9329053634292892</v>
      </c>
      <c r="DT823">
        <f t="shared" si="239"/>
        <v>45351</v>
      </c>
      <c r="DU823">
        <f t="shared" si="240"/>
        <v>17.984556739321668</v>
      </c>
      <c r="DV823">
        <v>2.3094958968347066</v>
      </c>
      <c r="DW823">
        <v>8.6258401792382458</v>
      </c>
      <c r="DX823" s="200">
        <v>25.254955884038033</v>
      </c>
    </row>
    <row r="824" spans="1:128" ht="15.75" thickBot="1" x14ac:dyDescent="0.3">
      <c r="A824" s="42">
        <v>44900</v>
      </c>
      <c r="B824" s="35">
        <v>44924</v>
      </c>
      <c r="C824" s="36">
        <v>197.35</v>
      </c>
      <c r="E824" s="81" cm="1">
        <f t="array" ref="E824">INDEX($A$466:$A$918, ROWS($A$466:$A$918) - ROW() + ROW($A$466))</f>
        <v>45324</v>
      </c>
      <c r="F824" s="44" cm="1">
        <f t="array" ref="F824">INDEX($B$466:$B$918, ROWS($B$466:$B$918) - ROW() + ROW($B$466))</f>
        <v>45351</v>
      </c>
      <c r="G824" s="45" cm="1">
        <f t="array" ref="G824">INDEX($C$466:$C$918, ROWS($C$466:$C$918) - ROW() + ROW($C$466))</f>
        <v>138.15</v>
      </c>
      <c r="I824">
        <f t="shared" si="216"/>
        <v>-4.6254746289264679</v>
      </c>
      <c r="J824">
        <f t="shared" si="208"/>
        <v>5</v>
      </c>
      <c r="K824" t="str">
        <f t="shared" si="248"/>
        <v/>
      </c>
      <c r="L824" t="str">
        <f t="shared" si="217"/>
        <v/>
      </c>
      <c r="M824" t="str">
        <f t="shared" si="218"/>
        <v/>
      </c>
      <c r="N824">
        <v>-4.5881126173096938</v>
      </c>
      <c r="O824" t="s">
        <v>4485</v>
      </c>
      <c r="P824" s="200" t="s">
        <v>4485</v>
      </c>
      <c r="Q824" s="35">
        <v>44900</v>
      </c>
      <c r="R824" s="35">
        <v>44924</v>
      </c>
      <c r="S824" s="37">
        <v>47811.6</v>
      </c>
      <c r="U824" s="81" cm="1">
        <f t="array" ref="U824">INDEX($Q$466:$Q$918, ROWS($Q$466:$Q$918) - ROW() + ROW($Q$466))</f>
        <v>45324</v>
      </c>
      <c r="V824" s="3" cm="1">
        <f t="array" ref="V824">INDEX($R$466:$R$918, ROWS($R$466:$R$918) - ROW() + ROW($R$466))</f>
        <v>45351</v>
      </c>
      <c r="W824" s="78" cm="1">
        <f t="array" ref="W824">INDEX($S$466:$S$918, ROWS($S$466:$S$918) - ROW() + ROW($S$466))</f>
        <v>36985.949999999997</v>
      </c>
      <c r="Y824">
        <f t="shared" si="219"/>
        <v>-0.19806067834433538</v>
      </c>
      <c r="Z824">
        <f t="shared" si="210"/>
        <v>5</v>
      </c>
      <c r="AA824" t="str">
        <f t="shared" si="249"/>
        <v/>
      </c>
      <c r="AB824" t="str">
        <f t="shared" si="220"/>
        <v/>
      </c>
      <c r="AC824" t="str">
        <f t="shared" si="221"/>
        <v/>
      </c>
      <c r="AD824">
        <v>-9.307276561198885E-2</v>
      </c>
      <c r="AE824" t="s">
        <v>4485</v>
      </c>
      <c r="AF824" s="200" t="s">
        <v>4485</v>
      </c>
      <c r="AG824" s="35">
        <v>44900</v>
      </c>
      <c r="AH824" s="35">
        <v>44924</v>
      </c>
      <c r="AI824" s="36">
        <v>176.1</v>
      </c>
      <c r="AK824" s="81" cm="1">
        <f t="array" ref="AK824">INDEX($AG$466:$AG$918, ROWS($AG$466:$AG$918) - ROW() + ROW($AG$466))</f>
        <v>45324</v>
      </c>
      <c r="AL824" s="3" cm="1">
        <f t="array" ref="AL824">INDEX($AH$466:$AH$918, ROWS($AH$466:$AH$918) - ROW() + ROW($AH$466))</f>
        <v>45351</v>
      </c>
      <c r="AM824" s="78" cm="1">
        <f t="array" ref="AM824">INDEX($AI$466:$AI$918, ROWS($AI$466:$AI$918) - ROW() + ROW($AI$466))</f>
        <v>331.55</v>
      </c>
      <c r="AO824">
        <f t="shared" si="222"/>
        <v>3.1741092266998558</v>
      </c>
      <c r="AP824">
        <f t="shared" si="212"/>
        <v>5</v>
      </c>
      <c r="AQ824" t="str">
        <f t="shared" si="250"/>
        <v/>
      </c>
      <c r="AR824" t="str">
        <f t="shared" si="223"/>
        <v/>
      </c>
      <c r="AS824" t="str">
        <f t="shared" si="224"/>
        <v/>
      </c>
      <c r="AT824">
        <v>6.3662973029479373</v>
      </c>
      <c r="AU824" t="s">
        <v>4485</v>
      </c>
      <c r="AV824" s="200" t="s">
        <v>4485</v>
      </c>
      <c r="AW824" s="35">
        <v>44900</v>
      </c>
      <c r="AX824" s="35">
        <v>44924</v>
      </c>
      <c r="AY824" s="36">
        <v>108</v>
      </c>
      <c r="BA824" s="81" cm="1">
        <f t="array" ref="BA824">INDEX($AW$466:$AW$918, ROWS($AW$466:$AW$918) - ROW() + ROW($AW$466))</f>
        <v>45324</v>
      </c>
      <c r="BB824" s="3" cm="1">
        <f t="array" ref="BB824">INDEX($AX$466:$AX$918, ROWS($AX$466:$AX$918) - ROW() + ROW($AX$466))</f>
        <v>45351</v>
      </c>
      <c r="BC824" s="78" cm="1">
        <f t="array" ref="BC824">INDEX($AY$466:$AY$918, ROWS($AY$466:$AY$918) - ROW() + ROW($AY$466))</f>
        <v>185.1</v>
      </c>
      <c r="BE824">
        <f t="shared" si="225"/>
        <v>0.59782608695651862</v>
      </c>
      <c r="BF824">
        <f t="shared" si="214"/>
        <v>5</v>
      </c>
      <c r="BG824" t="str">
        <f t="shared" si="251"/>
        <v/>
      </c>
      <c r="BH824" t="str">
        <f t="shared" si="226"/>
        <v/>
      </c>
      <c r="BI824" t="str">
        <f t="shared" si="227"/>
        <v/>
      </c>
      <c r="BJ824">
        <v>-1.4157378568302916</v>
      </c>
      <c r="BK824" t="s">
        <v>4485</v>
      </c>
      <c r="BL824" s="200" t="s">
        <v>4485</v>
      </c>
      <c r="BM824" s="212">
        <v>44900</v>
      </c>
      <c r="BN824" s="49">
        <v>44924</v>
      </c>
      <c r="BO824" s="50">
        <v>1293.45</v>
      </c>
      <c r="BQ824" s="81" cm="1">
        <f t="array" ref="BQ824">INDEX($AW$466:$AW$918, ROWS($AW$466:$AW$918) - ROW() + ROW($AW$466))</f>
        <v>45324</v>
      </c>
      <c r="BR824" s="3" cm="1">
        <f t="array" ref="BR824">INDEX($AX$466:$AX$918, ROWS($AX$466:$AX$918) - ROW() + ROW($AX$466))</f>
        <v>45351</v>
      </c>
      <c r="BS824" s="78" cm="1">
        <f t="array" ref="BS824">INDEX($BO$466:$BO$918, ROWS($BO$466:$BO$918) - ROW() + ROW($BO$466))</f>
        <v>1440.45</v>
      </c>
      <c r="BU824">
        <f t="shared" si="234"/>
        <v>-3.8167938931294554E-2</v>
      </c>
      <c r="BV824">
        <f t="shared" si="228"/>
        <v>5</v>
      </c>
      <c r="BW824" t="str">
        <f t="shared" si="242"/>
        <v/>
      </c>
      <c r="BX824" t="str">
        <f t="shared" si="229"/>
        <v/>
      </c>
      <c r="BY824" t="str">
        <f t="shared" si="235"/>
        <v/>
      </c>
      <c r="BZ824">
        <v>-1.6586490278612902</v>
      </c>
      <c r="CA824" t="s">
        <v>4485</v>
      </c>
      <c r="CB824" s="200" t="s">
        <v>4485</v>
      </c>
      <c r="CC824" s="212">
        <v>44901</v>
      </c>
      <c r="CD824" s="49">
        <v>44924</v>
      </c>
      <c r="CE824" s="50">
        <v>1882.75</v>
      </c>
      <c r="CG824" s="81" cm="1">
        <f t="array" ref="CG824">INDEX($AW$466:$AW$918, ROWS($AW$466:$AW$918) - ROW() + ROW($AW$466))</f>
        <v>45324</v>
      </c>
      <c r="CH824" s="3" cm="1">
        <f t="array" ref="CH824">INDEX($AX$466:$AX$918, ROWS($AX$466:$AX$918) - ROW() + ROW($AX$466))</f>
        <v>45351</v>
      </c>
      <c r="CI824" s="78" cm="1">
        <f t="array" ref="CI824">INDEX($CE$466:$CE$918, ROWS($CE$466:$CE$918) - ROW() + ROW($CE$466))</f>
        <v>2271.25</v>
      </c>
      <c r="CK824">
        <f t="shared" si="241"/>
        <v>-0.89667510253949645</v>
      </c>
      <c r="CL824">
        <f t="shared" si="230"/>
        <v>5</v>
      </c>
      <c r="CM824" t="str">
        <f t="shared" si="243"/>
        <v/>
      </c>
      <c r="CN824" t="str">
        <f t="shared" si="231"/>
        <v/>
      </c>
      <c r="CO824" t="str">
        <f t="shared" si="236"/>
        <v/>
      </c>
      <c r="CP824">
        <v>-0.93404665848097612</v>
      </c>
      <c r="CQ824" t="s">
        <v>4485</v>
      </c>
      <c r="CR824" s="200" t="s">
        <v>4485</v>
      </c>
      <c r="CS824" s="212">
        <v>44900</v>
      </c>
      <c r="CT824" s="49">
        <v>44924</v>
      </c>
      <c r="CU824" s="53">
        <v>420.3</v>
      </c>
      <c r="CW824" s="81" cm="1">
        <f t="array" ref="CW824">INDEX($AW$466:$AW$918, ROWS($AW$466:$AW$918) - ROW() + ROW($AW$466))</f>
        <v>45324</v>
      </c>
      <c r="CX824" s="3" cm="1">
        <f t="array" ref="CX824">INDEX($AX$466:$AX$918, ROWS($AX$466:$AX$918) - ROW() + ROW($AX$466))</f>
        <v>45351</v>
      </c>
      <c r="CY824" s="78" cm="1">
        <f t="array" ref="CY824">INDEX($CU$466:$CU$918, ROWS($CU$466:$CU$918) - ROW() + ROW($CU$466))</f>
        <v>794.35</v>
      </c>
      <c r="DA824">
        <f t="shared" si="237"/>
        <v>-0.96621368906620109</v>
      </c>
      <c r="DB824">
        <f t="shared" si="232"/>
        <v>5</v>
      </c>
      <c r="DC824" t="str">
        <f t="shared" si="244"/>
        <v/>
      </c>
      <c r="DD824" t="str">
        <f t="shared" si="246"/>
        <v/>
      </c>
      <c r="DE824" t="str">
        <f t="shared" si="247"/>
        <v/>
      </c>
      <c r="DF824">
        <v>-1.0749328166989451</v>
      </c>
      <c r="DG824" t="s">
        <v>4485</v>
      </c>
      <c r="DH824" s="200" t="s">
        <v>4485</v>
      </c>
      <c r="DI824" s="212">
        <v>44900</v>
      </c>
      <c r="DJ824" s="49">
        <v>44924</v>
      </c>
      <c r="DK824" s="53">
        <v>341.2</v>
      </c>
      <c r="DM824" s="81" cm="1">
        <f t="array" ref="DM824">INDEX($AW$466:$AW$918, ROWS($AW$466:$AW$918) - ROW() + ROW($AW$466))</f>
        <v>45324</v>
      </c>
      <c r="DN824" s="3" cm="1">
        <f t="array" ref="DN824">INDEX($AX$466:$AX$918, ROWS($AX$466:$AX$918) - ROW() + ROW($AX$466))</f>
        <v>45351</v>
      </c>
      <c r="DO824" s="78" cm="1">
        <f t="array" ref="DO824">INDEX($DK$466:$DK$918, ROWS($DK$466:$DK$918) - ROW() + ROW($DK$466))</f>
        <v>560.4</v>
      </c>
      <c r="DQ824">
        <f t="shared" si="238"/>
        <v>9.5494086599550325</v>
      </c>
      <c r="DR824">
        <f t="shared" si="233"/>
        <v>5</v>
      </c>
      <c r="DS824" t="str">
        <f t="shared" si="245"/>
        <v/>
      </c>
      <c r="DT824" t="str">
        <f t="shared" si="239"/>
        <v/>
      </c>
      <c r="DU824" t="str">
        <f t="shared" si="240"/>
        <v/>
      </c>
      <c r="DV824">
        <v>2.4177838890798569</v>
      </c>
      <c r="DW824" t="s">
        <v>4485</v>
      </c>
      <c r="DX824" s="200" t="s">
        <v>4485</v>
      </c>
    </row>
    <row r="825" spans="1:128" ht="15.75" thickBot="1" x14ac:dyDescent="0.3">
      <c r="A825" s="42">
        <v>44897</v>
      </c>
      <c r="B825" s="35">
        <v>44924</v>
      </c>
      <c r="C825" s="36">
        <v>193.2</v>
      </c>
      <c r="E825" s="81" cm="1">
        <f t="array" ref="E825">INDEX($A$466:$A$918, ROWS($A$466:$A$918) - ROW() + ROW($A$466))</f>
        <v>45327</v>
      </c>
      <c r="F825" s="44" cm="1">
        <f t="array" ref="F825">INDEX($B$466:$B$918, ROWS($B$466:$B$918) - ROW() + ROW($B$466))</f>
        <v>45351</v>
      </c>
      <c r="G825" s="45" cm="1">
        <f t="array" ref="G825">INDEX($C$466:$C$918, ROWS($C$466:$C$918) - ROW() + ROW($C$466))</f>
        <v>136.6</v>
      </c>
      <c r="I825">
        <f t="shared" si="216"/>
        <v>-1.1219688744118792</v>
      </c>
      <c r="J825">
        <f t="shared" si="208"/>
        <v>1</v>
      </c>
      <c r="K825" t="str">
        <f t="shared" si="248"/>
        <v/>
      </c>
      <c r="L825" t="str">
        <f t="shared" si="217"/>
        <v/>
      </c>
      <c r="M825" t="str">
        <f t="shared" si="218"/>
        <v/>
      </c>
      <c r="N825">
        <v>-0.98360655737704505</v>
      </c>
      <c r="O825" t="s">
        <v>4485</v>
      </c>
      <c r="P825" s="200" t="s">
        <v>4485</v>
      </c>
      <c r="Q825" s="35">
        <v>44897</v>
      </c>
      <c r="R825" s="35">
        <v>44924</v>
      </c>
      <c r="S825" s="37">
        <v>47917.45</v>
      </c>
      <c r="U825" s="81" cm="1">
        <f t="array" ref="U825">INDEX($Q$466:$Q$918, ROWS($Q$466:$Q$918) - ROW() + ROW($Q$466))</f>
        <v>45327</v>
      </c>
      <c r="V825" s="3" cm="1">
        <f t="array" ref="V825">INDEX($R$466:$R$918, ROWS($R$466:$R$918) - ROW() + ROW($R$466))</f>
        <v>45351</v>
      </c>
      <c r="W825" s="78" cm="1">
        <f t="array" ref="W825">INDEX($S$466:$S$918, ROWS($S$466:$S$918) - ROW() + ROW($S$466))</f>
        <v>36820.65</v>
      </c>
      <c r="Y825">
        <f t="shared" si="219"/>
        <v>-0.44692646802365665</v>
      </c>
      <c r="Z825">
        <f t="shared" si="210"/>
        <v>1</v>
      </c>
      <c r="AA825" t="str">
        <f t="shared" si="249"/>
        <v/>
      </c>
      <c r="AB825" t="str">
        <f t="shared" si="220"/>
        <v/>
      </c>
      <c r="AC825" t="str">
        <f t="shared" si="221"/>
        <v/>
      </c>
      <c r="AD825">
        <v>-0.58870296055121507</v>
      </c>
      <c r="AE825" t="s">
        <v>4485</v>
      </c>
      <c r="AF825" s="200" t="s">
        <v>4485</v>
      </c>
      <c r="AG825" s="35">
        <v>44897</v>
      </c>
      <c r="AH825" s="35">
        <v>44924</v>
      </c>
      <c r="AI825" s="36">
        <v>173.1</v>
      </c>
      <c r="AK825" s="81" cm="1">
        <f t="array" ref="AK825">INDEX($AG$466:$AG$918, ROWS($AG$466:$AG$918) - ROW() + ROW($AG$466))</f>
        <v>45327</v>
      </c>
      <c r="AL825" s="3" cm="1">
        <f t="array" ref="AL825">INDEX($AH$466:$AH$918, ROWS($AH$466:$AH$918) - ROW() + ROW($AH$466))</f>
        <v>45351</v>
      </c>
      <c r="AM825" s="78" cm="1">
        <f t="array" ref="AM825">INDEX($AI$466:$AI$918, ROWS($AI$466:$AI$918) - ROW() + ROW($AI$466))</f>
        <v>335</v>
      </c>
      <c r="AO825">
        <f t="shared" si="222"/>
        <v>1.0405670336299166</v>
      </c>
      <c r="AP825">
        <f t="shared" si="212"/>
        <v>1</v>
      </c>
      <c r="AQ825" t="str">
        <f t="shared" si="250"/>
        <v/>
      </c>
      <c r="AR825" t="str">
        <f t="shared" si="223"/>
        <v/>
      </c>
      <c r="AS825" t="str">
        <f t="shared" si="224"/>
        <v/>
      </c>
      <c r="AT825">
        <v>5.1498771498771587</v>
      </c>
      <c r="AU825" t="s">
        <v>4485</v>
      </c>
      <c r="AV825" s="200" t="s">
        <v>4485</v>
      </c>
      <c r="AW825" s="35">
        <v>44897</v>
      </c>
      <c r="AX825" s="35">
        <v>44924</v>
      </c>
      <c r="AY825" s="36">
        <v>106.85</v>
      </c>
      <c r="BA825" s="81" cm="1">
        <f t="array" ref="BA825">INDEX($AW$466:$AW$918, ROWS($AW$466:$AW$918) - ROW() + ROW($AW$466))</f>
        <v>45327</v>
      </c>
      <c r="BB825" s="3" cm="1">
        <f t="array" ref="BB825">INDEX($AX$466:$AX$918, ROWS($AX$466:$AX$918) - ROW() + ROW($AX$466))</f>
        <v>45351</v>
      </c>
      <c r="BC825" s="78" cm="1">
        <f t="array" ref="BC825">INDEX($AY$466:$AY$918, ROWS($AY$466:$AY$918) - ROW() + ROW($AY$466))</f>
        <v>181.3</v>
      </c>
      <c r="BE825">
        <f t="shared" si="225"/>
        <v>-2.0529443544030164</v>
      </c>
      <c r="BF825">
        <f t="shared" si="214"/>
        <v>1</v>
      </c>
      <c r="BG825" t="str">
        <f t="shared" si="251"/>
        <v/>
      </c>
      <c r="BH825" t="str">
        <f t="shared" si="226"/>
        <v/>
      </c>
      <c r="BI825" t="str">
        <f t="shared" si="227"/>
        <v/>
      </c>
      <c r="BJ825">
        <v>-1.3237943549440003</v>
      </c>
      <c r="BK825" t="s">
        <v>4485</v>
      </c>
      <c r="BL825" s="200" t="s">
        <v>4485</v>
      </c>
      <c r="BM825" s="212">
        <v>44897</v>
      </c>
      <c r="BN825" s="49">
        <v>44924</v>
      </c>
      <c r="BO825" s="50">
        <v>1301.0999999999999</v>
      </c>
      <c r="BQ825" s="81" cm="1">
        <f t="array" ref="BQ825">INDEX($AW$466:$AW$918, ROWS($AW$466:$AW$918) - ROW() + ROW($AW$466))</f>
        <v>45327</v>
      </c>
      <c r="BR825" s="3" cm="1">
        <f t="array" ref="BR825">INDEX($AX$466:$AX$918, ROWS($AX$466:$AX$918) - ROW() + ROW($AX$466))</f>
        <v>45351</v>
      </c>
      <c r="BS825" s="78" cm="1">
        <f t="array" ref="BS825">INDEX($BO$466:$BO$918, ROWS($BO$466:$BO$918) - ROW() + ROW($BO$466))</f>
        <v>1423.35</v>
      </c>
      <c r="BU825">
        <f t="shared" si="234"/>
        <v>-1.1871290221805779</v>
      </c>
      <c r="BV825">
        <f t="shared" si="228"/>
        <v>1</v>
      </c>
      <c r="BW825" t="str">
        <f t="shared" si="242"/>
        <v/>
      </c>
      <c r="BX825" t="str">
        <f t="shared" si="229"/>
        <v/>
      </c>
      <c r="BY825" t="str">
        <f t="shared" si="235"/>
        <v/>
      </c>
      <c r="BZ825">
        <v>-1.6866242038216512</v>
      </c>
      <c r="CA825" t="s">
        <v>4485</v>
      </c>
      <c r="CB825" s="200" t="s">
        <v>4485</v>
      </c>
      <c r="CC825" s="212">
        <v>44900</v>
      </c>
      <c r="CD825" s="49">
        <v>44924</v>
      </c>
      <c r="CE825" s="50">
        <v>1900.5</v>
      </c>
      <c r="CG825" s="81" cm="1">
        <f t="array" ref="CG825">INDEX($AW$466:$AW$918, ROWS($AW$466:$AW$918) - ROW() + ROW($AW$466))</f>
        <v>45327</v>
      </c>
      <c r="CH825" s="3" cm="1">
        <f t="array" ref="CH825">INDEX($AX$466:$AX$918, ROWS($AX$466:$AX$918) - ROW() + ROW($AX$466))</f>
        <v>45351</v>
      </c>
      <c r="CI825" s="78" cm="1">
        <f t="array" ref="CI825">INDEX($CE$466:$CE$918, ROWS($CE$466:$CE$918) - ROW() + ROW($CE$466))</f>
        <v>2201.35</v>
      </c>
      <c r="CK825">
        <f t="shared" si="241"/>
        <v>-3.0776004402861901</v>
      </c>
      <c r="CL825">
        <f t="shared" si="230"/>
        <v>1</v>
      </c>
      <c r="CM825" t="str">
        <f t="shared" si="243"/>
        <v/>
      </c>
      <c r="CN825" t="str">
        <f t="shared" si="231"/>
        <v/>
      </c>
      <c r="CO825" t="str">
        <f t="shared" si="236"/>
        <v/>
      </c>
      <c r="CP825">
        <v>-2.9015979814970443</v>
      </c>
      <c r="CQ825" t="s">
        <v>4485</v>
      </c>
      <c r="CR825" s="200" t="s">
        <v>4485</v>
      </c>
      <c r="CS825" s="212">
        <v>44897</v>
      </c>
      <c r="CT825" s="49">
        <v>44924</v>
      </c>
      <c r="CU825" s="53">
        <v>413.45</v>
      </c>
      <c r="CW825" s="81" cm="1">
        <f t="array" ref="CW825">INDEX($AW$466:$AW$918, ROWS($AW$466:$AW$918) - ROW() + ROW($AW$466))</f>
        <v>45327</v>
      </c>
      <c r="CX825" s="3" cm="1">
        <f t="array" ref="CX825">INDEX($AX$466:$AX$918, ROWS($AX$466:$AX$918) - ROW() + ROW($AX$466))</f>
        <v>45351</v>
      </c>
      <c r="CY825" s="78" cm="1">
        <f t="array" ref="CY825">INDEX($CU$466:$CU$918, ROWS($CU$466:$CU$918) - ROW() + ROW($CU$466))</f>
        <v>790.1</v>
      </c>
      <c r="DA825">
        <f t="shared" si="237"/>
        <v>-0.53502863976836401</v>
      </c>
      <c r="DB825">
        <f t="shared" si="232"/>
        <v>1</v>
      </c>
      <c r="DC825" t="str">
        <f t="shared" si="244"/>
        <v/>
      </c>
      <c r="DD825" t="str">
        <f t="shared" si="246"/>
        <v/>
      </c>
      <c r="DE825" t="str">
        <f t="shared" si="247"/>
        <v/>
      </c>
      <c r="DF825">
        <v>-0.61279929243793319</v>
      </c>
      <c r="DG825" t="s">
        <v>4485</v>
      </c>
      <c r="DH825" s="200" t="s">
        <v>4485</v>
      </c>
      <c r="DI825" s="212">
        <v>44897</v>
      </c>
      <c r="DJ825" s="49">
        <v>44924</v>
      </c>
      <c r="DK825" s="53">
        <v>343.6</v>
      </c>
      <c r="DM825" s="81" cm="1">
        <f t="array" ref="DM825">INDEX($AW$466:$AW$918, ROWS($AW$466:$AW$918) - ROW() + ROW($AW$466))</f>
        <v>45327</v>
      </c>
      <c r="DN825" s="3" cm="1">
        <f t="array" ref="DN825">INDEX($AX$466:$AX$918, ROWS($AX$466:$AX$918) - ROW() + ROW($AX$466))</f>
        <v>45351</v>
      </c>
      <c r="DO825" s="78" cm="1">
        <f t="array" ref="DO825">INDEX($DK$466:$DK$918, ROWS($DK$466:$DK$918) - ROW() + ROW($DK$466))</f>
        <v>576.35</v>
      </c>
      <c r="DQ825">
        <f t="shared" si="238"/>
        <v>2.8461812990720996</v>
      </c>
      <c r="DR825">
        <f t="shared" si="233"/>
        <v>1</v>
      </c>
      <c r="DS825" t="str">
        <f t="shared" si="245"/>
        <v/>
      </c>
      <c r="DT825" t="str">
        <f t="shared" si="239"/>
        <v/>
      </c>
      <c r="DU825" t="str">
        <f t="shared" si="240"/>
        <v/>
      </c>
      <c r="DV825">
        <v>2.8194226896397456</v>
      </c>
      <c r="DW825" t="s">
        <v>4485</v>
      </c>
      <c r="DX825" s="200" t="s">
        <v>4485</v>
      </c>
    </row>
    <row r="826" spans="1:128" ht="15.75" thickBot="1" x14ac:dyDescent="0.3">
      <c r="A826" s="42">
        <v>44896</v>
      </c>
      <c r="B826" s="35">
        <v>44924</v>
      </c>
      <c r="C826" s="36">
        <v>191.05</v>
      </c>
      <c r="E826" s="81" cm="1">
        <f t="array" ref="E826">INDEX($A$466:$A$918, ROWS($A$466:$A$918) - ROW() + ROW($A$466))</f>
        <v>45328</v>
      </c>
      <c r="F826" s="44" cm="1">
        <f t="array" ref="F826">INDEX($B$466:$B$918, ROWS($B$466:$B$918) - ROW() + ROW($B$466))</f>
        <v>45351</v>
      </c>
      <c r="G826" s="45" cm="1">
        <f t="array" ref="G826">INDEX($C$466:$C$918, ROWS($C$466:$C$918) - ROW() + ROW($C$466))</f>
        <v>133.69999999999999</v>
      </c>
      <c r="I826">
        <f t="shared" si="216"/>
        <v>-2.1229868228404141</v>
      </c>
      <c r="J826">
        <f t="shared" si="208"/>
        <v>2</v>
      </c>
      <c r="K826" t="str">
        <f t="shared" si="248"/>
        <v/>
      </c>
      <c r="L826" t="str">
        <f t="shared" si="217"/>
        <v/>
      </c>
      <c r="M826" t="str">
        <f t="shared" si="218"/>
        <v/>
      </c>
      <c r="N826">
        <v>-2.2442972774098684</v>
      </c>
      <c r="O826" t="s">
        <v>4485</v>
      </c>
      <c r="P826" s="200" t="s">
        <v>4485</v>
      </c>
      <c r="Q826" s="35">
        <v>44896</v>
      </c>
      <c r="R826" s="35">
        <v>44924</v>
      </c>
      <c r="S826" s="37">
        <v>47915.95</v>
      </c>
      <c r="U826" s="81" cm="1">
        <f t="array" ref="U826">INDEX($Q$466:$Q$918, ROWS($Q$466:$Q$918) - ROW() + ROW($Q$466))</f>
        <v>45328</v>
      </c>
      <c r="V826" s="3" cm="1">
        <f t="array" ref="V826">INDEX($R$466:$R$918, ROWS($R$466:$R$918) - ROW() + ROW($R$466))</f>
        <v>45351</v>
      </c>
      <c r="W826" s="78" cm="1">
        <f t="array" ref="W826">INDEX($S$466:$S$918, ROWS($S$466:$S$918) - ROW() + ROW($S$466))</f>
        <v>36376.449999999997</v>
      </c>
      <c r="Y826">
        <f t="shared" si="219"/>
        <v>-1.206388263107806</v>
      </c>
      <c r="Z826">
        <f t="shared" si="210"/>
        <v>2</v>
      </c>
      <c r="AA826" t="str">
        <f t="shared" si="249"/>
        <v/>
      </c>
      <c r="AB826" t="str">
        <f t="shared" si="220"/>
        <v/>
      </c>
      <c r="AC826" t="str">
        <f t="shared" si="221"/>
        <v/>
      </c>
      <c r="AD826">
        <v>-1.1063084334596536</v>
      </c>
      <c r="AE826" t="s">
        <v>4485</v>
      </c>
      <c r="AF826" s="200" t="s">
        <v>4485</v>
      </c>
      <c r="AG826" s="35">
        <v>44896</v>
      </c>
      <c r="AH826" s="35">
        <v>44924</v>
      </c>
      <c r="AI826" s="36">
        <v>173.25</v>
      </c>
      <c r="AK826" s="81" cm="1">
        <f t="array" ref="AK826">INDEX($AG$466:$AG$918, ROWS($AG$466:$AG$918) - ROW() + ROW($AG$466))</f>
        <v>45328</v>
      </c>
      <c r="AL826" s="3" cm="1">
        <f t="array" ref="AL826">INDEX($AH$466:$AH$918, ROWS($AH$466:$AH$918) - ROW() + ROW($AH$466))</f>
        <v>45351</v>
      </c>
      <c r="AM826" s="78" cm="1">
        <f t="array" ref="AM826">INDEX($AI$466:$AI$918, ROWS($AI$466:$AI$918) - ROW() + ROW($AI$466))</f>
        <v>335.15</v>
      </c>
      <c r="AO826">
        <f t="shared" si="222"/>
        <v>4.4776119402978286E-2</v>
      </c>
      <c r="AP826">
        <f t="shared" si="212"/>
        <v>2</v>
      </c>
      <c r="AQ826" t="str">
        <f t="shared" si="250"/>
        <v/>
      </c>
      <c r="AR826" t="str">
        <f t="shared" si="223"/>
        <v/>
      </c>
      <c r="AS826" t="str">
        <f t="shared" si="224"/>
        <v/>
      </c>
      <c r="AT826">
        <v>-1.1496401532853706</v>
      </c>
      <c r="AU826" t="s">
        <v>4485</v>
      </c>
      <c r="AV826" s="200" t="s">
        <v>4485</v>
      </c>
      <c r="AW826" s="35">
        <v>44896</v>
      </c>
      <c r="AX826" s="35">
        <v>44924</v>
      </c>
      <c r="AY826" s="36">
        <v>105.05</v>
      </c>
      <c r="BA826" s="81" cm="1">
        <f t="array" ref="BA826">INDEX($AW$466:$AW$918, ROWS($AW$466:$AW$918) - ROW() + ROW($AW$466))</f>
        <v>45328</v>
      </c>
      <c r="BB826" s="3" cm="1">
        <f t="array" ref="BB826">INDEX($AX$466:$AX$918, ROWS($AX$466:$AX$918) - ROW() + ROW($AX$466))</f>
        <v>45351</v>
      </c>
      <c r="BC826" s="78" cm="1">
        <f t="array" ref="BC826">INDEX($AY$466:$AY$918, ROWS($AY$466:$AY$918) - ROW() + ROW($AY$466))</f>
        <v>183.6</v>
      </c>
      <c r="BE826">
        <f t="shared" si="225"/>
        <v>1.2686155543298305</v>
      </c>
      <c r="BF826">
        <f t="shared" si="214"/>
        <v>2</v>
      </c>
      <c r="BG826" t="str">
        <f t="shared" si="251"/>
        <v/>
      </c>
      <c r="BH826" t="str">
        <f t="shared" si="226"/>
        <v/>
      </c>
      <c r="BI826" t="str">
        <f t="shared" si="227"/>
        <v/>
      </c>
      <c r="BJ826">
        <v>-6.3505503810320607E-2</v>
      </c>
      <c r="BK826" t="s">
        <v>4485</v>
      </c>
      <c r="BL826" s="200" t="s">
        <v>4485</v>
      </c>
      <c r="BM826" s="212">
        <v>44896</v>
      </c>
      <c r="BN826" s="49">
        <v>44924</v>
      </c>
      <c r="BO826" s="50">
        <v>1297.9000000000001</v>
      </c>
      <c r="BQ826" s="81" cm="1">
        <f t="array" ref="BQ826">INDEX($AW$466:$AW$918, ROWS($AW$466:$AW$918) - ROW() + ROW($AW$466))</f>
        <v>45328</v>
      </c>
      <c r="BR826" s="3" cm="1">
        <f t="array" ref="BR826">INDEX($AX$466:$AX$918, ROWS($AX$466:$AX$918) - ROW() + ROW($AX$466))</f>
        <v>45351</v>
      </c>
      <c r="BS826" s="78" cm="1">
        <f t="array" ref="BS826">INDEX($BO$466:$BO$918, ROWS($BO$466:$BO$918) - ROW() + ROW($BO$466))</f>
        <v>1468.05</v>
      </c>
      <c r="BU826">
        <f t="shared" si="234"/>
        <v>3.1404784487301121</v>
      </c>
      <c r="BV826">
        <f t="shared" si="228"/>
        <v>2</v>
      </c>
      <c r="BW826" t="str">
        <f t="shared" si="242"/>
        <v/>
      </c>
      <c r="BX826" t="str">
        <f t="shared" si="229"/>
        <v/>
      </c>
      <c r="BY826" t="str">
        <f t="shared" si="235"/>
        <v/>
      </c>
      <c r="BZ826">
        <v>-5.7530838602674406</v>
      </c>
      <c r="CA826" t="s">
        <v>4485</v>
      </c>
      <c r="CB826" s="200" t="s">
        <v>4485</v>
      </c>
      <c r="CC826" s="212">
        <v>44897</v>
      </c>
      <c r="CD826" s="49">
        <v>44924</v>
      </c>
      <c r="CE826" s="50">
        <v>1948.6</v>
      </c>
      <c r="CG826" s="81" cm="1">
        <f t="array" ref="CG826">INDEX($AW$466:$AW$918, ROWS($AW$466:$AW$918) - ROW() + ROW($AW$466))</f>
        <v>45328</v>
      </c>
      <c r="CH826" s="3" cm="1">
        <f t="array" ref="CH826">INDEX($AX$466:$AX$918, ROWS($AX$466:$AX$918) - ROW() + ROW($AX$466))</f>
        <v>45351</v>
      </c>
      <c r="CI826" s="78" cm="1">
        <f t="array" ref="CI826">INDEX($CE$466:$CE$918, ROWS($CE$466:$CE$918) - ROW() + ROW($CE$466))</f>
        <v>2201.6</v>
      </c>
      <c r="CK826">
        <f t="shared" si="241"/>
        <v>1.1356667499488951E-2</v>
      </c>
      <c r="CL826">
        <f t="shared" si="230"/>
        <v>2</v>
      </c>
      <c r="CM826" t="str">
        <f t="shared" si="243"/>
        <v/>
      </c>
      <c r="CN826" t="str">
        <f t="shared" si="231"/>
        <v/>
      </c>
      <c r="CO826" t="str">
        <f t="shared" si="236"/>
        <v/>
      </c>
      <c r="CP826">
        <v>-0.17323516673885625</v>
      </c>
      <c r="CQ826" t="s">
        <v>4485</v>
      </c>
      <c r="CR826" s="200" t="s">
        <v>4485</v>
      </c>
      <c r="CS826" s="212">
        <v>44896</v>
      </c>
      <c r="CT826" s="49">
        <v>44924</v>
      </c>
      <c r="CU826" s="53">
        <v>415.55</v>
      </c>
      <c r="CW826" s="81" cm="1">
        <f t="array" ref="CW826">INDEX($AW$466:$AW$918, ROWS($AW$466:$AW$918) - ROW() + ROW($AW$466))</f>
        <v>45328</v>
      </c>
      <c r="CX826" s="3" cm="1">
        <f t="array" ref="CX826">INDEX($AX$466:$AX$918, ROWS($AX$466:$AX$918) - ROW() + ROW($AX$466))</f>
        <v>45351</v>
      </c>
      <c r="CY826" s="78" cm="1">
        <f t="array" ref="CY826">INDEX($CU$466:$CU$918, ROWS($CU$466:$CU$918) - ROW() + ROW($CU$466))</f>
        <v>801.75</v>
      </c>
      <c r="DA826">
        <f t="shared" si="237"/>
        <v>1.4744968991266898</v>
      </c>
      <c r="DB826">
        <f t="shared" si="232"/>
        <v>2</v>
      </c>
      <c r="DC826" t="str">
        <f t="shared" si="244"/>
        <v/>
      </c>
      <c r="DD826" t="str">
        <f t="shared" si="246"/>
        <v/>
      </c>
      <c r="DE826" t="str">
        <f t="shared" si="247"/>
        <v/>
      </c>
      <c r="DF826">
        <v>1.366641240783117</v>
      </c>
      <c r="DG826" t="s">
        <v>4485</v>
      </c>
      <c r="DH826" s="200" t="s">
        <v>4485</v>
      </c>
      <c r="DI826" s="212">
        <v>44896</v>
      </c>
      <c r="DJ826" s="49">
        <v>44924</v>
      </c>
      <c r="DK826" s="53">
        <v>341.35</v>
      </c>
      <c r="DM826" s="81" cm="1">
        <f t="array" ref="DM826">INDEX($AW$466:$AW$918, ROWS($AW$466:$AW$918) - ROW() + ROW($AW$466))</f>
        <v>45328</v>
      </c>
      <c r="DN826" s="3" cm="1">
        <f t="array" ref="DN826">INDEX($AX$466:$AX$918, ROWS($AX$466:$AX$918) - ROW() + ROW($AX$466))</f>
        <v>45351</v>
      </c>
      <c r="DO826" s="78" cm="1">
        <f t="array" ref="DO826">INDEX($DK$466:$DK$918, ROWS($DK$466:$DK$918) - ROW() + ROW($DK$466))</f>
        <v>613.29999999999995</v>
      </c>
      <c r="DQ826">
        <f t="shared" si="238"/>
        <v>6.4110349613949733</v>
      </c>
      <c r="DR826">
        <f t="shared" si="233"/>
        <v>2</v>
      </c>
      <c r="DS826" t="str">
        <f t="shared" si="245"/>
        <v/>
      </c>
      <c r="DT826" t="str">
        <f t="shared" si="239"/>
        <v/>
      </c>
      <c r="DU826" t="str">
        <f t="shared" si="240"/>
        <v/>
      </c>
      <c r="DV826">
        <v>4.6789989118607185</v>
      </c>
      <c r="DW826" t="s">
        <v>4485</v>
      </c>
      <c r="DX826" s="200" t="s">
        <v>4485</v>
      </c>
    </row>
    <row r="827" spans="1:128" ht="15.75" thickBot="1" x14ac:dyDescent="0.3">
      <c r="A827" s="38">
        <v>44889</v>
      </c>
      <c r="B827" s="39">
        <v>44889</v>
      </c>
      <c r="C827" s="40">
        <v>184</v>
      </c>
      <c r="E827" s="81" cm="1">
        <f t="array" ref="E827">INDEX($A$466:$A$918, ROWS($A$466:$A$918) - ROW() + ROW($A$466))</f>
        <v>45329</v>
      </c>
      <c r="F827" s="44" cm="1">
        <f t="array" ref="F827">INDEX($B$466:$B$918, ROWS($B$466:$B$918) - ROW() + ROW($B$466))</f>
        <v>45351</v>
      </c>
      <c r="G827" s="45" cm="1">
        <f t="array" ref="G827">INDEX($C$466:$C$918, ROWS($C$466:$C$918) - ROW() + ROW($C$466))</f>
        <v>132</v>
      </c>
      <c r="I827">
        <f t="shared" si="216"/>
        <v>-1.271503365744195</v>
      </c>
      <c r="J827">
        <f t="shared" si="208"/>
        <v>3</v>
      </c>
      <c r="K827" t="str">
        <f t="shared" si="248"/>
        <v/>
      </c>
      <c r="L827" t="str">
        <f t="shared" si="217"/>
        <v/>
      </c>
      <c r="M827" t="str">
        <f t="shared" si="218"/>
        <v/>
      </c>
      <c r="N827">
        <v>-1.2796386902521555</v>
      </c>
      <c r="O827" t="s">
        <v>4485</v>
      </c>
      <c r="P827" s="200" t="s">
        <v>4485</v>
      </c>
      <c r="Q827" s="39">
        <v>44889</v>
      </c>
      <c r="R827" s="39">
        <v>44889</v>
      </c>
      <c r="S827" s="41">
        <v>46613.3</v>
      </c>
      <c r="U827" s="81" cm="1">
        <f t="array" ref="U827">INDEX($Q$466:$Q$918, ROWS($Q$466:$Q$918) - ROW() + ROW($Q$466))</f>
        <v>45329</v>
      </c>
      <c r="V827" s="3" cm="1">
        <f t="array" ref="V827">INDEX($R$466:$R$918, ROWS($R$466:$R$918) - ROW() + ROW($R$466))</f>
        <v>45351</v>
      </c>
      <c r="W827" s="78" cm="1">
        <f t="array" ref="W827">INDEX($S$466:$S$918, ROWS($S$466:$S$918) - ROW() + ROW($S$466))</f>
        <v>36353.949999999997</v>
      </c>
      <c r="Y827">
        <f t="shared" si="219"/>
        <v>-6.1853204477072397E-2</v>
      </c>
      <c r="Z827">
        <f t="shared" si="210"/>
        <v>3</v>
      </c>
      <c r="AA827" t="str">
        <f t="shared" si="249"/>
        <v/>
      </c>
      <c r="AB827" t="str">
        <f t="shared" si="220"/>
        <v/>
      </c>
      <c r="AC827" t="str">
        <f t="shared" si="221"/>
        <v/>
      </c>
      <c r="AD827">
        <v>-0.22307675380687919</v>
      </c>
      <c r="AE827" t="s">
        <v>4485</v>
      </c>
      <c r="AF827" s="200" t="s">
        <v>4485</v>
      </c>
      <c r="AG827" s="39">
        <v>44889</v>
      </c>
      <c r="AH827" s="39">
        <v>44889</v>
      </c>
      <c r="AI827" s="40">
        <v>169.7</v>
      </c>
      <c r="AK827" s="81" cm="1">
        <f t="array" ref="AK827">INDEX($AG$466:$AG$918, ROWS($AG$466:$AG$918) - ROW() + ROW($AG$466))</f>
        <v>45329</v>
      </c>
      <c r="AL827" s="3" cm="1">
        <f t="array" ref="AL827">INDEX($AH$466:$AH$918, ROWS($AH$466:$AH$918) - ROW() + ROW($AH$466))</f>
        <v>45351</v>
      </c>
      <c r="AM827" s="78" cm="1">
        <f t="array" ref="AM827">INDEX($AI$466:$AI$918, ROWS($AI$466:$AI$918) - ROW() + ROW($AI$466))</f>
        <v>332.15</v>
      </c>
      <c r="AO827">
        <f t="shared" si="222"/>
        <v>-0.8951215873489482</v>
      </c>
      <c r="AP827">
        <f t="shared" si="212"/>
        <v>3</v>
      </c>
      <c r="AQ827" t="str">
        <f t="shared" si="250"/>
        <v/>
      </c>
      <c r="AR827" t="str">
        <f t="shared" si="223"/>
        <v/>
      </c>
      <c r="AS827" t="str">
        <f t="shared" si="224"/>
        <v/>
      </c>
      <c r="AT827">
        <v>2.6191376701966762</v>
      </c>
      <c r="AU827" t="s">
        <v>4485</v>
      </c>
      <c r="AV827" s="200" t="s">
        <v>4485</v>
      </c>
      <c r="AW827" s="39">
        <v>44889</v>
      </c>
      <c r="AX827" s="39">
        <v>44889</v>
      </c>
      <c r="AY827" s="40">
        <v>106.85</v>
      </c>
      <c r="BA827" s="81" cm="1">
        <f t="array" ref="BA827">INDEX($AW$466:$AW$918, ROWS($AW$466:$AW$918) - ROW() + ROW($AW$466))</f>
        <v>45329</v>
      </c>
      <c r="BB827" s="3" cm="1">
        <f t="array" ref="BB827">INDEX($AX$466:$AX$918, ROWS($AX$466:$AX$918) - ROW() + ROW($AX$466))</f>
        <v>45351</v>
      </c>
      <c r="BC827" s="78" cm="1">
        <f t="array" ref="BC827">INDEX($AY$466:$AY$918, ROWS($AY$466:$AY$918) - ROW() + ROW($AY$466))</f>
        <v>182.05</v>
      </c>
      <c r="BE827">
        <f t="shared" si="225"/>
        <v>-0.84422657952068791</v>
      </c>
      <c r="BF827">
        <f t="shared" si="214"/>
        <v>3</v>
      </c>
      <c r="BG827" t="str">
        <f t="shared" si="251"/>
        <v/>
      </c>
      <c r="BH827" t="str">
        <f t="shared" si="226"/>
        <v/>
      </c>
      <c r="BI827" t="str">
        <f t="shared" si="227"/>
        <v/>
      </c>
      <c r="BJ827">
        <v>5.8250370684172256E-2</v>
      </c>
      <c r="BK827" t="s">
        <v>4485</v>
      </c>
      <c r="BL827" s="200" t="s">
        <v>4485</v>
      </c>
      <c r="BM827" s="212">
        <v>44889</v>
      </c>
      <c r="BN827" s="49">
        <v>44889</v>
      </c>
      <c r="BO827" s="50">
        <v>1243.0999999999999</v>
      </c>
      <c r="BQ827" s="81" cm="1">
        <f t="array" ref="BQ827">INDEX($AW$466:$AW$918, ROWS($AW$466:$AW$918) - ROW() + ROW($AW$466))</f>
        <v>45329</v>
      </c>
      <c r="BR827" s="3" cm="1">
        <f t="array" ref="BR827">INDEX($AX$466:$AX$918, ROWS($AX$466:$AX$918) - ROW() + ROW($AX$466))</f>
        <v>45351</v>
      </c>
      <c r="BS827" s="78" cm="1">
        <f t="array" ref="BS827">INDEX($BO$466:$BO$918, ROWS($BO$466:$BO$918) - ROW() + ROW($BO$466))</f>
        <v>1478.7</v>
      </c>
      <c r="BU827">
        <f t="shared" si="234"/>
        <v>0.72545213037703693</v>
      </c>
      <c r="BV827">
        <f t="shared" si="228"/>
        <v>3</v>
      </c>
      <c r="BW827" t="str">
        <f t="shared" si="242"/>
        <v/>
      </c>
      <c r="BX827" t="str">
        <f t="shared" si="229"/>
        <v/>
      </c>
      <c r="BY827" t="str">
        <f t="shared" si="235"/>
        <v/>
      </c>
      <c r="BZ827">
        <v>0.68191816981961417</v>
      </c>
      <c r="CA827" t="s">
        <v>4485</v>
      </c>
      <c r="CB827" s="200" t="s">
        <v>4485</v>
      </c>
      <c r="CC827" s="212">
        <v>44896</v>
      </c>
      <c r="CD827" s="49">
        <v>44924</v>
      </c>
      <c r="CE827" s="50">
        <v>1914.95</v>
      </c>
      <c r="CG827" s="81" cm="1">
        <f t="array" ref="CG827">INDEX($AW$466:$AW$918, ROWS($AW$466:$AW$918) - ROW() + ROW($AW$466))</f>
        <v>45329</v>
      </c>
      <c r="CH827" s="3" cm="1">
        <f t="array" ref="CH827">INDEX($AX$466:$AX$918, ROWS($AX$466:$AX$918) - ROW() + ROW($AX$466))</f>
        <v>45351</v>
      </c>
      <c r="CI827" s="78" cm="1">
        <f t="array" ref="CI827">INDEX($CE$466:$CE$918, ROWS($CE$466:$CE$918) - ROW() + ROW($CE$466))</f>
        <v>2182.9499999999998</v>
      </c>
      <c r="CK827">
        <f t="shared" si="241"/>
        <v>-0.84711119186046924</v>
      </c>
      <c r="CL827">
        <f t="shared" si="230"/>
        <v>3</v>
      </c>
      <c r="CM827" t="str">
        <f t="shared" si="243"/>
        <v/>
      </c>
      <c r="CN827" t="str">
        <f t="shared" si="231"/>
        <v/>
      </c>
      <c r="CO827" t="str">
        <f t="shared" si="236"/>
        <v/>
      </c>
      <c r="CP827">
        <v>-0.86539559310422742</v>
      </c>
      <c r="CQ827" t="s">
        <v>4485</v>
      </c>
      <c r="CR827" s="200" t="s">
        <v>4485</v>
      </c>
      <c r="CS827" s="212">
        <v>44889</v>
      </c>
      <c r="CT827" s="49">
        <v>44889</v>
      </c>
      <c r="CU827" s="53">
        <v>392.7</v>
      </c>
      <c r="CW827" s="81" cm="1">
        <f t="array" ref="CW827">INDEX($AW$466:$AW$918, ROWS($AW$466:$AW$918) - ROW() + ROW($AW$466))</f>
        <v>45329</v>
      </c>
      <c r="CX827" s="3" cm="1">
        <f t="array" ref="CX827">INDEX($AX$466:$AX$918, ROWS($AX$466:$AX$918) - ROW() + ROW($AX$466))</f>
        <v>45351</v>
      </c>
      <c r="CY827" s="78" cm="1">
        <f t="array" ref="CY827">INDEX($CU$466:$CU$918, ROWS($CU$466:$CU$918) - ROW() + ROW($CU$466))</f>
        <v>830.5</v>
      </c>
      <c r="DA827">
        <f t="shared" si="237"/>
        <v>3.5859058309946992</v>
      </c>
      <c r="DB827">
        <f t="shared" si="232"/>
        <v>3</v>
      </c>
      <c r="DC827" t="str">
        <f t="shared" si="244"/>
        <v/>
      </c>
      <c r="DD827" t="str">
        <f t="shared" si="246"/>
        <v/>
      </c>
      <c r="DE827" t="str">
        <f t="shared" si="247"/>
        <v/>
      </c>
      <c r="DF827">
        <v>3.775004703078952</v>
      </c>
      <c r="DG827" t="s">
        <v>4485</v>
      </c>
      <c r="DH827" s="200" t="s">
        <v>4485</v>
      </c>
      <c r="DI827" s="212">
        <v>44889</v>
      </c>
      <c r="DJ827" s="49">
        <v>44889</v>
      </c>
      <c r="DK827" s="53">
        <v>320.14999999999998</v>
      </c>
      <c r="DM827" s="81" cm="1">
        <f t="array" ref="DM827">INDEX($AW$466:$AW$918, ROWS($AW$466:$AW$918) - ROW() + ROW($AW$466))</f>
        <v>45329</v>
      </c>
      <c r="DN827" s="3" cm="1">
        <f t="array" ref="DN827">INDEX($AX$466:$AX$918, ROWS($AX$466:$AX$918) - ROW() + ROW($AX$466))</f>
        <v>45351</v>
      </c>
      <c r="DO827" s="78" cm="1">
        <f t="array" ref="DO827">INDEX($DK$466:$DK$918, ROWS($DK$466:$DK$918) - ROW() + ROW($DK$466))</f>
        <v>605.75</v>
      </c>
      <c r="DQ827">
        <f t="shared" si="238"/>
        <v>-1.2310451654981176</v>
      </c>
      <c r="DR827">
        <f t="shared" si="233"/>
        <v>3</v>
      </c>
      <c r="DS827" t="str">
        <f t="shared" si="245"/>
        <v/>
      </c>
      <c r="DT827" t="str">
        <f t="shared" si="239"/>
        <v/>
      </c>
      <c r="DU827" t="str">
        <f t="shared" si="240"/>
        <v/>
      </c>
      <c r="DV827">
        <v>1.3721413721413769</v>
      </c>
      <c r="DW827" t="s">
        <v>4485</v>
      </c>
      <c r="DX827" s="200" t="s">
        <v>4485</v>
      </c>
    </row>
    <row r="828" spans="1:128" ht="15.75" thickBot="1" x14ac:dyDescent="0.3">
      <c r="A828" s="42">
        <v>44888</v>
      </c>
      <c r="B828" s="35">
        <v>44889</v>
      </c>
      <c r="C828" s="36">
        <v>185.55</v>
      </c>
      <c r="E828" s="81" cm="1">
        <f t="array" ref="E828">INDEX($A$466:$A$918, ROWS($A$466:$A$918) - ROW() + ROW($A$466))</f>
        <v>45330</v>
      </c>
      <c r="F828" s="44" cm="1">
        <f t="array" ref="F828">INDEX($B$466:$B$918, ROWS($B$466:$B$918) - ROW() + ROW($B$466))</f>
        <v>45351</v>
      </c>
      <c r="G828" s="45" cm="1">
        <f t="array" ref="G828">INDEX($C$466:$C$918, ROWS($C$466:$C$918) - ROW() + ROW($C$466))</f>
        <v>132.85</v>
      </c>
      <c r="I828">
        <f t="shared" si="216"/>
        <v>0.6439393939393897</v>
      </c>
      <c r="J828">
        <f t="shared" si="208"/>
        <v>4</v>
      </c>
      <c r="K828">
        <f t="shared" si="248"/>
        <v>-8.2844321712115985</v>
      </c>
      <c r="L828" t="str">
        <f t="shared" si="217"/>
        <v/>
      </c>
      <c r="M828" t="str">
        <f t="shared" si="218"/>
        <v/>
      </c>
      <c r="N828">
        <v>0.99123141441096674</v>
      </c>
      <c r="O828">
        <v>-7.9249217935349368</v>
      </c>
      <c r="P828" s="200" t="s">
        <v>4485</v>
      </c>
      <c r="Q828" s="35">
        <v>44888</v>
      </c>
      <c r="R828" s="35">
        <v>44889</v>
      </c>
      <c r="S828" s="37">
        <v>47123.8</v>
      </c>
      <c r="U828" s="81" cm="1">
        <f t="array" ref="U828">INDEX($Q$466:$Q$918, ROWS($Q$466:$Q$918) - ROW() + ROW($Q$466))</f>
        <v>45330</v>
      </c>
      <c r="V828" s="3" cm="1">
        <f t="array" ref="V828">INDEX($R$466:$R$918, ROWS($R$466:$R$918) - ROW() + ROW($R$466))</f>
        <v>45351</v>
      </c>
      <c r="W828" s="78" cm="1">
        <f t="array" ref="W828">INDEX($S$466:$S$918, ROWS($S$466:$S$918) - ROW() + ROW($S$466))</f>
        <v>36810</v>
      </c>
      <c r="Y828">
        <f t="shared" si="219"/>
        <v>1.2544716598884109</v>
      </c>
      <c r="Z828">
        <f t="shared" si="210"/>
        <v>4</v>
      </c>
      <c r="AA828">
        <f t="shared" si="249"/>
        <v>-0.67283964775420657</v>
      </c>
      <c r="AB828" t="str">
        <f t="shared" si="220"/>
        <v/>
      </c>
      <c r="AC828" t="str">
        <f t="shared" si="221"/>
        <v/>
      </c>
      <c r="AD828">
        <v>1.2864550740059753</v>
      </c>
      <c r="AE828">
        <v>-0.7383682682657069</v>
      </c>
      <c r="AF828" s="200" t="s">
        <v>4485</v>
      </c>
      <c r="AG828" s="35">
        <v>44888</v>
      </c>
      <c r="AH828" s="35">
        <v>44889</v>
      </c>
      <c r="AI828" s="36">
        <v>168.15</v>
      </c>
      <c r="AK828" s="81" cm="1">
        <f t="array" ref="AK828">INDEX($AG$466:$AG$918, ROWS($AG$466:$AG$918) - ROW() + ROW($AG$466))</f>
        <v>45330</v>
      </c>
      <c r="AL828" s="3" cm="1">
        <f t="array" ref="AL828">INDEX($AH$466:$AH$918, ROWS($AH$466:$AH$918) - ROW() + ROW($AH$466))</f>
        <v>45351</v>
      </c>
      <c r="AM828" s="78" cm="1">
        <f t="array" ref="AM828">INDEX($AI$466:$AI$918, ROWS($AI$466:$AI$918) - ROW() + ROW($AI$466))</f>
        <v>332.4</v>
      </c>
      <c r="AO828">
        <f t="shared" si="222"/>
        <v>7.5267198554869783E-2</v>
      </c>
      <c r="AP828">
        <f t="shared" si="212"/>
        <v>4</v>
      </c>
      <c r="AQ828">
        <f t="shared" si="250"/>
        <v>3.438618328924834</v>
      </c>
      <c r="AR828" t="str">
        <f t="shared" si="223"/>
        <v/>
      </c>
      <c r="AS828" t="str">
        <f t="shared" si="224"/>
        <v/>
      </c>
      <c r="AT828">
        <v>1.7783101446604586</v>
      </c>
      <c r="AU828">
        <v>15.471461425883323</v>
      </c>
      <c r="AV828" s="200" t="s">
        <v>4485</v>
      </c>
      <c r="AW828" s="35">
        <v>44888</v>
      </c>
      <c r="AX828" s="35">
        <v>44889</v>
      </c>
      <c r="AY828" s="36">
        <v>107.2</v>
      </c>
      <c r="BA828" s="81" cm="1">
        <f t="array" ref="BA828">INDEX($AW$466:$AW$918, ROWS($AW$466:$AW$918) - ROW() + ROW($AW$466))</f>
        <v>45330</v>
      </c>
      <c r="BB828" s="3" cm="1">
        <f t="array" ref="BB828">INDEX($AX$466:$AX$918, ROWS($AX$466:$AX$918) - ROW() + ROW($AX$466))</f>
        <v>45351</v>
      </c>
      <c r="BC828" s="78" cm="1">
        <f t="array" ref="BC828">INDEX($AY$466:$AY$918, ROWS($AY$466:$AY$918) - ROW() + ROW($AY$466))</f>
        <v>185.25</v>
      </c>
      <c r="BE828">
        <f t="shared" si="225"/>
        <v>1.7577588574567364</v>
      </c>
      <c r="BF828">
        <f t="shared" si="214"/>
        <v>4</v>
      </c>
      <c r="BG828">
        <f t="shared" si="251"/>
        <v>0.67934782608695654</v>
      </c>
      <c r="BH828" t="str">
        <f t="shared" si="226"/>
        <v/>
      </c>
      <c r="BI828" t="str">
        <f t="shared" si="227"/>
        <v/>
      </c>
      <c r="BJ828">
        <v>0.62450383699391132</v>
      </c>
      <c r="BK828">
        <v>-2.1184586475842409</v>
      </c>
      <c r="BL828" s="200" t="s">
        <v>4485</v>
      </c>
      <c r="BM828" s="212">
        <v>44888</v>
      </c>
      <c r="BN828" s="49">
        <v>44889</v>
      </c>
      <c r="BO828" s="50">
        <v>1229</v>
      </c>
      <c r="BQ828" s="81" cm="1">
        <f t="array" ref="BQ828">INDEX($AW$466:$AW$918, ROWS($AW$466:$AW$918) - ROW() + ROW($AW$466))</f>
        <v>45330</v>
      </c>
      <c r="BR828" s="3" cm="1">
        <f t="array" ref="BR828">INDEX($AX$466:$AX$918, ROWS($AX$466:$AX$918) - ROW() + ROW($AX$466))</f>
        <v>45351</v>
      </c>
      <c r="BS828" s="78" cm="1">
        <f t="array" ref="BS828">INDEX($BO$466:$BO$918, ROWS($BO$466:$BO$918) - ROW() + ROW($BO$466))</f>
        <v>1467.1</v>
      </c>
      <c r="BU828">
        <f t="shared" si="234"/>
        <v>-0.78447284777170057</v>
      </c>
      <c r="BV828">
        <f t="shared" si="228"/>
        <v>4</v>
      </c>
      <c r="BW828">
        <f t="shared" si="242"/>
        <v>1.8112421929215761</v>
      </c>
      <c r="BX828" t="str">
        <f t="shared" si="229"/>
        <v/>
      </c>
      <c r="BY828" t="str">
        <f t="shared" si="235"/>
        <v/>
      </c>
      <c r="BZ828">
        <v>0.43150535285121761</v>
      </c>
      <c r="CA828">
        <v>-7.8622970535177323</v>
      </c>
      <c r="CB828" s="200" t="s">
        <v>4485</v>
      </c>
      <c r="CC828" s="212">
        <v>44889</v>
      </c>
      <c r="CD828" s="49">
        <v>44889</v>
      </c>
      <c r="CE828" s="50">
        <v>1739.05</v>
      </c>
      <c r="CG828" s="81" cm="1">
        <f t="array" ref="CG828">INDEX($AW$466:$AW$918, ROWS($AW$466:$AW$918) - ROW() + ROW($AW$466))</f>
        <v>45330</v>
      </c>
      <c r="CH828" s="3" cm="1">
        <f t="array" ref="CH828">INDEX($AX$466:$AX$918, ROWS($AX$466:$AX$918) - ROW() + ROW($AX$466))</f>
        <v>45351</v>
      </c>
      <c r="CI828" s="78" cm="1">
        <f t="array" ref="CI828">INDEX($CE$466:$CE$918, ROWS($CE$466:$CE$918) - ROW() + ROW($CE$466))</f>
        <v>2111.65</v>
      </c>
      <c r="CK828">
        <f t="shared" si="241"/>
        <v>-3.2662223138413493</v>
      </c>
      <c r="CL828">
        <f t="shared" si="230"/>
        <v>4</v>
      </c>
      <c r="CM828">
        <f t="shared" si="243"/>
        <v>-7.8606335631381477</v>
      </c>
      <c r="CN828" t="str">
        <f t="shared" si="231"/>
        <v/>
      </c>
      <c r="CO828" t="str">
        <f t="shared" si="236"/>
        <v/>
      </c>
      <c r="CP828">
        <v>-3.2453473373871509</v>
      </c>
      <c r="CQ828">
        <v>-7.8955446412910097</v>
      </c>
      <c r="CR828" s="200" t="s">
        <v>4485</v>
      </c>
      <c r="CS828" s="212">
        <v>44888</v>
      </c>
      <c r="CT828" s="49">
        <v>44889</v>
      </c>
      <c r="CU828" s="53">
        <v>392.55</v>
      </c>
      <c r="CW828" s="81" cm="1">
        <f t="array" ref="CW828">INDEX($AW$466:$AW$918, ROWS($AW$466:$AW$918) - ROW() + ROW($AW$466))</f>
        <v>45330</v>
      </c>
      <c r="CX828" s="3" cm="1">
        <f t="array" ref="CX828">INDEX($AX$466:$AX$918, ROWS($AX$466:$AX$918) - ROW() + ROW($AX$466))</f>
        <v>45351</v>
      </c>
      <c r="CY828" s="78" cm="1">
        <f t="array" ref="CY828">INDEX($CU$466:$CU$918, ROWS($CU$466:$CU$918) - ROW() + ROW($CU$466))</f>
        <v>834.15</v>
      </c>
      <c r="DA828">
        <f t="shared" si="237"/>
        <v>0.43949428055388046</v>
      </c>
      <c r="DB828">
        <f t="shared" si="232"/>
        <v>4</v>
      </c>
      <c r="DC828">
        <f t="shared" si="244"/>
        <v>3.9957611270415105</v>
      </c>
      <c r="DD828" t="str">
        <f t="shared" si="246"/>
        <v/>
      </c>
      <c r="DE828" t="str">
        <f t="shared" si="247"/>
        <v/>
      </c>
      <c r="DF828">
        <v>0.4109009607831261</v>
      </c>
      <c r="DG828">
        <v>3.8497593900381313</v>
      </c>
      <c r="DH828" s="200" t="s">
        <v>4485</v>
      </c>
      <c r="DI828" s="212">
        <v>44888</v>
      </c>
      <c r="DJ828" s="49">
        <v>44889</v>
      </c>
      <c r="DK828" s="53">
        <v>310.55</v>
      </c>
      <c r="DM828" s="81" cm="1">
        <f t="array" ref="DM828">INDEX($AW$466:$AW$918, ROWS($AW$466:$AW$918) - ROW() + ROW($AW$466))</f>
        <v>45330</v>
      </c>
      <c r="DN828" s="3" cm="1">
        <f t="array" ref="DN828">INDEX($AX$466:$AX$918, ROWS($AX$466:$AX$918) - ROW() + ROW($AX$466))</f>
        <v>45351</v>
      </c>
      <c r="DO828" s="78" cm="1">
        <f t="array" ref="DO828">INDEX($DK$466:$DK$918, ROWS($DK$466:$DK$918) - ROW() + ROW($DK$466))</f>
        <v>623.04999999999995</v>
      </c>
      <c r="DQ828">
        <f t="shared" si="238"/>
        <v>2.8559636813867031</v>
      </c>
      <c r="DR828">
        <f t="shared" si="233"/>
        <v>4</v>
      </c>
      <c r="DS828">
        <f t="shared" si="245"/>
        <v>21.796500830808316</v>
      </c>
      <c r="DT828" t="str">
        <f t="shared" si="239"/>
        <v/>
      </c>
      <c r="DU828" t="str">
        <f t="shared" si="240"/>
        <v/>
      </c>
      <c r="DV828">
        <v>5.2399507793273079</v>
      </c>
      <c r="DW828">
        <v>17.600550017188027</v>
      </c>
      <c r="DX828" s="200" t="s">
        <v>4485</v>
      </c>
    </row>
    <row r="829" spans="1:128" ht="15.75" thickBot="1" x14ac:dyDescent="0.3">
      <c r="A829" s="42">
        <v>44887</v>
      </c>
      <c r="B829" s="35">
        <v>44889</v>
      </c>
      <c r="C829" s="36">
        <v>185.2</v>
      </c>
      <c r="E829" s="81" cm="1">
        <f t="array" ref="E829">INDEX($A$466:$A$918, ROWS($A$466:$A$918) - ROW() + ROW($A$466))</f>
        <v>45331</v>
      </c>
      <c r="F829" s="44" cm="1">
        <f t="array" ref="F829">INDEX($B$466:$B$918, ROWS($B$466:$B$918) - ROW() + ROW($B$466))</f>
        <v>45351</v>
      </c>
      <c r="G829" s="45" cm="1">
        <f t="array" ref="G829">INDEX($C$466:$C$918, ROWS($C$466:$C$918) - ROW() + ROW($C$466))</f>
        <v>133.25</v>
      </c>
      <c r="I829">
        <f t="shared" si="216"/>
        <v>0.30109145652992525</v>
      </c>
      <c r="J829">
        <f t="shared" si="208"/>
        <v>5</v>
      </c>
      <c r="K829" t="str">
        <f t="shared" si="248"/>
        <v/>
      </c>
      <c r="L829" t="str">
        <f t="shared" si="217"/>
        <v/>
      </c>
      <c r="M829" t="str">
        <f t="shared" si="218"/>
        <v/>
      </c>
      <c r="N829">
        <v>0.30200075500189183</v>
      </c>
      <c r="O829" t="s">
        <v>4485</v>
      </c>
      <c r="P829" s="200" t="s">
        <v>4485</v>
      </c>
      <c r="Q829" s="35">
        <v>44887</v>
      </c>
      <c r="R829" s="35">
        <v>44889</v>
      </c>
      <c r="S829" s="37">
        <v>47044.55</v>
      </c>
      <c r="U829" s="81" cm="1">
        <f t="array" ref="U829">INDEX($Q$466:$Q$918, ROWS($Q$466:$Q$918) - ROW() + ROW($Q$466))</f>
        <v>45331</v>
      </c>
      <c r="V829" s="3" cm="1">
        <f t="array" ref="V829">INDEX($R$466:$R$918, ROWS($R$466:$R$918) - ROW() + ROW($R$466))</f>
        <v>45351</v>
      </c>
      <c r="W829" s="78" cm="1">
        <f t="array" ref="W829">INDEX($S$466:$S$918, ROWS($S$466:$S$918) - ROW() + ROW($S$466))</f>
        <v>36320.949999999997</v>
      </c>
      <c r="Y829">
        <f t="shared" si="219"/>
        <v>-1.3285791904373889</v>
      </c>
      <c r="Z829">
        <f t="shared" si="210"/>
        <v>5</v>
      </c>
      <c r="AA829" t="str">
        <f t="shared" si="249"/>
        <v/>
      </c>
      <c r="AB829" t="str">
        <f t="shared" si="220"/>
        <v/>
      </c>
      <c r="AC829" t="str">
        <f t="shared" si="221"/>
        <v/>
      </c>
      <c r="AD829">
        <v>-1.1883263134258244</v>
      </c>
      <c r="AE829" t="s">
        <v>4485</v>
      </c>
      <c r="AF829" s="200" t="s">
        <v>4485</v>
      </c>
      <c r="AG829" s="35">
        <v>44887</v>
      </c>
      <c r="AH829" s="35">
        <v>44889</v>
      </c>
      <c r="AI829" s="36">
        <v>167.45</v>
      </c>
      <c r="AK829" s="81" cm="1">
        <f t="array" ref="AK829">INDEX($AG$466:$AG$918, ROWS($AG$466:$AG$918) - ROW() + ROW($AG$466))</f>
        <v>45331</v>
      </c>
      <c r="AL829" s="3" cm="1">
        <f t="array" ref="AL829">INDEX($AH$466:$AH$918, ROWS($AH$466:$AH$918) - ROW() + ROW($AH$466))</f>
        <v>45351</v>
      </c>
      <c r="AM829" s="78" cm="1">
        <f t="array" ref="AM829">INDEX($AI$466:$AI$918, ROWS($AI$466:$AI$918) - ROW() + ROW($AI$466))</f>
        <v>325.45</v>
      </c>
      <c r="AO829">
        <f t="shared" si="222"/>
        <v>-2.0908543922984322</v>
      </c>
      <c r="AP829">
        <f t="shared" si="212"/>
        <v>5</v>
      </c>
      <c r="AQ829" t="str">
        <f t="shared" si="250"/>
        <v/>
      </c>
      <c r="AR829" t="str">
        <f t="shared" si="223"/>
        <v/>
      </c>
      <c r="AS829" t="str">
        <f t="shared" si="224"/>
        <v/>
      </c>
      <c r="AT829">
        <v>-7.2605468042730239</v>
      </c>
      <c r="AU829" t="s">
        <v>4485</v>
      </c>
      <c r="AV829" s="200" t="s">
        <v>4485</v>
      </c>
      <c r="AW829" s="35">
        <v>44887</v>
      </c>
      <c r="AX829" s="35">
        <v>44889</v>
      </c>
      <c r="AY829" s="36">
        <v>107.8</v>
      </c>
      <c r="BA829" s="81" cm="1">
        <f t="array" ref="BA829">INDEX($AW$466:$AW$918, ROWS($AW$466:$AW$918) - ROW() + ROW($AW$466))</f>
        <v>45331</v>
      </c>
      <c r="BB829" s="3" cm="1">
        <f t="array" ref="BB829">INDEX($AX$466:$AX$918, ROWS($AX$466:$AX$918) - ROW() + ROW($AX$466))</f>
        <v>45351</v>
      </c>
      <c r="BC829" s="78" cm="1">
        <f t="array" ref="BC829">INDEX($AY$466:$AY$918, ROWS($AY$466:$AY$918) - ROW() + ROW($AY$466))</f>
        <v>181.5</v>
      </c>
      <c r="BE829">
        <f t="shared" si="225"/>
        <v>-2.0242914979757085</v>
      </c>
      <c r="BF829">
        <f t="shared" si="214"/>
        <v>5</v>
      </c>
      <c r="BG829" t="str">
        <f t="shared" si="251"/>
        <v/>
      </c>
      <c r="BH829" t="str">
        <f t="shared" si="226"/>
        <v/>
      </c>
      <c r="BI829" t="str">
        <f t="shared" si="227"/>
        <v/>
      </c>
      <c r="BJ829">
        <v>-1.3517067269762819</v>
      </c>
      <c r="BK829" t="s">
        <v>4485</v>
      </c>
      <c r="BL829" s="200" t="s">
        <v>4485</v>
      </c>
      <c r="BM829" s="212">
        <v>44887</v>
      </c>
      <c r="BN829" s="49">
        <v>44889</v>
      </c>
      <c r="BO829" s="50">
        <v>1232.6500000000001</v>
      </c>
      <c r="BQ829" s="81" cm="1">
        <f t="array" ref="BQ829">INDEX($AW$466:$AW$918, ROWS($AW$466:$AW$918) - ROW() + ROW($AW$466))</f>
        <v>45331</v>
      </c>
      <c r="BR829" s="3" cm="1">
        <f t="array" ref="BR829">INDEX($AX$466:$AX$918, ROWS($AX$466:$AX$918) - ROW() + ROW($AX$466))</f>
        <v>45351</v>
      </c>
      <c r="BS829" s="78" cm="1">
        <f t="array" ref="BS829">INDEX($BO$466:$BO$918, ROWS($BO$466:$BO$918) - ROW() + ROW($BO$466))</f>
        <v>1447.1</v>
      </c>
      <c r="BU829">
        <f t="shared" si="234"/>
        <v>-1.3632335900756596</v>
      </c>
      <c r="BV829">
        <f t="shared" si="228"/>
        <v>5</v>
      </c>
      <c r="BW829" t="str">
        <f t="shared" si="242"/>
        <v/>
      </c>
      <c r="BX829" t="str">
        <f t="shared" si="229"/>
        <v/>
      </c>
      <c r="BY829" t="str">
        <f t="shared" si="235"/>
        <v/>
      </c>
      <c r="BZ829">
        <v>1.5500081579376732</v>
      </c>
      <c r="CA829" t="s">
        <v>4485</v>
      </c>
      <c r="CB829" s="200" t="s">
        <v>4485</v>
      </c>
      <c r="CC829" s="212">
        <v>44888</v>
      </c>
      <c r="CD829" s="49">
        <v>44889</v>
      </c>
      <c r="CE829" s="50">
        <v>1734.5</v>
      </c>
      <c r="CG829" s="81" cm="1">
        <f t="array" ref="CG829">INDEX($AW$466:$AW$918, ROWS($AW$466:$AW$918) - ROW() + ROW($AW$466))</f>
        <v>45331</v>
      </c>
      <c r="CH829" s="3" cm="1">
        <f t="array" ref="CH829">INDEX($AX$466:$AX$918, ROWS($AX$466:$AX$918) - ROW() + ROW($AX$466))</f>
        <v>45351</v>
      </c>
      <c r="CI829" s="78" cm="1">
        <f t="array" ref="CI829">INDEX($CE$466:$CE$918, ROWS($CE$466:$CE$918) - ROW() + ROW($CE$466))</f>
        <v>2131.1</v>
      </c>
      <c r="CK829">
        <f t="shared" si="241"/>
        <v>0.9210806715127895</v>
      </c>
      <c r="CL829">
        <f t="shared" si="230"/>
        <v>5</v>
      </c>
      <c r="CM829" t="str">
        <f t="shared" si="243"/>
        <v/>
      </c>
      <c r="CN829" t="str">
        <f t="shared" si="231"/>
        <v/>
      </c>
      <c r="CO829" t="str">
        <f t="shared" si="236"/>
        <v/>
      </c>
      <c r="CP829">
        <v>1.2783583688432838</v>
      </c>
      <c r="CQ829" t="s">
        <v>4485</v>
      </c>
      <c r="CR829" s="200" t="s">
        <v>4485</v>
      </c>
      <c r="CS829" s="212">
        <v>44887</v>
      </c>
      <c r="CT829" s="49">
        <v>44889</v>
      </c>
      <c r="CU829" s="53">
        <v>392.05</v>
      </c>
      <c r="CW829" s="81" cm="1">
        <f t="array" ref="CW829">INDEX($AW$466:$AW$918, ROWS($AW$466:$AW$918) - ROW() + ROW($AW$466))</f>
        <v>45331</v>
      </c>
      <c r="CX829" s="3" cm="1">
        <f t="array" ref="CX829">INDEX($AX$466:$AX$918, ROWS($AX$466:$AX$918) - ROW() + ROW($AX$466))</f>
        <v>45351</v>
      </c>
      <c r="CY829" s="78" cm="1">
        <f t="array" ref="CY829">INDEX($CU$466:$CU$918, ROWS($CU$466:$CU$918) - ROW() + ROW($CU$466))</f>
        <v>836.15</v>
      </c>
      <c r="DA829">
        <f t="shared" si="237"/>
        <v>0.23976503027033511</v>
      </c>
      <c r="DB829">
        <f t="shared" si="232"/>
        <v>5</v>
      </c>
      <c r="DC829" t="str">
        <f t="shared" si="244"/>
        <v/>
      </c>
      <c r="DD829" t="str">
        <f t="shared" si="246"/>
        <v/>
      </c>
      <c r="DE829" t="str">
        <f t="shared" si="247"/>
        <v/>
      </c>
      <c r="DF829">
        <v>0.42727327435758011</v>
      </c>
      <c r="DG829" t="s">
        <v>4485</v>
      </c>
      <c r="DH829" s="200" t="s">
        <v>4485</v>
      </c>
      <c r="DI829" s="212">
        <v>44887</v>
      </c>
      <c r="DJ829" s="49">
        <v>44889</v>
      </c>
      <c r="DK829" s="53">
        <v>307.35000000000002</v>
      </c>
      <c r="DM829" s="81" cm="1">
        <f t="array" ref="DM829">INDEX($AW$466:$AW$918, ROWS($AW$466:$AW$918) - ROW() + ROW($AW$466))</f>
        <v>45331</v>
      </c>
      <c r="DN829" s="3" cm="1">
        <f t="array" ref="DN829">INDEX($AX$466:$AX$918, ROWS($AX$466:$AX$918) - ROW() + ROW($AX$466))</f>
        <v>45351</v>
      </c>
      <c r="DO829" s="78" cm="1">
        <f t="array" ref="DO829">INDEX($DK$466:$DK$918, ROWS($DK$466:$DK$918) - ROW() + ROW($DK$466))</f>
        <v>615.4</v>
      </c>
      <c r="DQ829">
        <f t="shared" si="238"/>
        <v>-1.2278308321964493</v>
      </c>
      <c r="DR829">
        <f t="shared" si="233"/>
        <v>5</v>
      </c>
      <c r="DS829" t="str">
        <f t="shared" si="245"/>
        <v/>
      </c>
      <c r="DT829" t="str">
        <f t="shared" si="239"/>
        <v/>
      </c>
      <c r="DU829" t="str">
        <f t="shared" si="240"/>
        <v/>
      </c>
      <c r="DV829">
        <v>0.58462437883659746</v>
      </c>
      <c r="DW829" t="s">
        <v>4485</v>
      </c>
      <c r="DX829" s="200" t="s">
        <v>4485</v>
      </c>
    </row>
    <row r="830" spans="1:128" ht="15.75" thickBot="1" x14ac:dyDescent="0.3">
      <c r="A830" s="42">
        <v>44886</v>
      </c>
      <c r="B830" s="35">
        <v>44889</v>
      </c>
      <c r="C830" s="36">
        <v>184.55</v>
      </c>
      <c r="E830" s="81" cm="1">
        <f t="array" ref="E830">INDEX($A$466:$A$918, ROWS($A$466:$A$918) - ROW() + ROW($A$466))</f>
        <v>45334</v>
      </c>
      <c r="F830" s="44" cm="1">
        <f t="array" ref="F830">INDEX($B$466:$B$918, ROWS($B$466:$B$918) - ROW() + ROW($B$466))</f>
        <v>45351</v>
      </c>
      <c r="G830" s="45" cm="1">
        <f t="array" ref="G830">INDEX($C$466:$C$918, ROWS($C$466:$C$918) - ROW() + ROW($C$466))</f>
        <v>131</v>
      </c>
      <c r="I830">
        <f t="shared" si="216"/>
        <v>-1.6885553470919326</v>
      </c>
      <c r="J830">
        <f t="shared" si="208"/>
        <v>1</v>
      </c>
      <c r="K830" t="str">
        <f t="shared" si="248"/>
        <v/>
      </c>
      <c r="L830" t="str">
        <f t="shared" si="217"/>
        <v/>
      </c>
      <c r="M830" t="str">
        <f t="shared" si="218"/>
        <v/>
      </c>
      <c r="N830">
        <v>-1.5430937147158323</v>
      </c>
      <c r="O830" t="s">
        <v>4485</v>
      </c>
      <c r="P830" s="200" t="s">
        <v>4485</v>
      </c>
      <c r="Q830" s="35">
        <v>44886</v>
      </c>
      <c r="R830" s="35">
        <v>44889</v>
      </c>
      <c r="S830" s="37">
        <v>46764.65</v>
      </c>
      <c r="U830" s="81" cm="1">
        <f t="array" ref="U830">INDEX($Q$466:$Q$918, ROWS($Q$466:$Q$918) - ROW() + ROW($Q$466))</f>
        <v>45334</v>
      </c>
      <c r="V830" s="3" cm="1">
        <f t="array" ref="V830">INDEX($R$466:$R$918, ROWS($R$466:$R$918) - ROW() + ROW($R$466))</f>
        <v>45351</v>
      </c>
      <c r="W830" s="78" cm="1">
        <f t="array" ref="W830">INDEX($S$466:$S$918, ROWS($S$466:$S$918) - ROW() + ROW($S$466))</f>
        <v>36196.800000000003</v>
      </c>
      <c r="Y830">
        <f t="shared" si="219"/>
        <v>-0.34181374661178793</v>
      </c>
      <c r="Z830">
        <f t="shared" si="210"/>
        <v>1</v>
      </c>
      <c r="AA830" t="str">
        <f t="shared" si="249"/>
        <v/>
      </c>
      <c r="AB830" t="str">
        <f t="shared" si="220"/>
        <v/>
      </c>
      <c r="AC830" t="str">
        <f t="shared" si="221"/>
        <v/>
      </c>
      <c r="AD830">
        <v>-0.50228417412334003</v>
      </c>
      <c r="AE830" t="s">
        <v>4485</v>
      </c>
      <c r="AF830" s="200" t="s">
        <v>4485</v>
      </c>
      <c r="AG830" s="35">
        <v>44886</v>
      </c>
      <c r="AH830" s="35">
        <v>44889</v>
      </c>
      <c r="AI830" s="36">
        <v>165</v>
      </c>
      <c r="AK830" s="81" cm="1">
        <f t="array" ref="AK830">INDEX($AG$466:$AG$918, ROWS($AG$466:$AG$918) - ROW() + ROW($AG$466))</f>
        <v>45334</v>
      </c>
      <c r="AL830" s="3" cm="1">
        <f t="array" ref="AL830">INDEX($AH$466:$AH$918, ROWS($AH$466:$AH$918) - ROW() + ROW($AH$466))</f>
        <v>45351</v>
      </c>
      <c r="AM830" s="78" cm="1">
        <f t="array" ref="AM830">INDEX($AI$466:$AI$918, ROWS($AI$466:$AI$918) - ROW() + ROW($AI$466))</f>
        <v>317.39999999999998</v>
      </c>
      <c r="AO830">
        <f t="shared" si="222"/>
        <v>-2.4734982332155515</v>
      </c>
      <c r="AP830">
        <f t="shared" si="212"/>
        <v>1</v>
      </c>
      <c r="AQ830" t="str">
        <f t="shared" si="250"/>
        <v/>
      </c>
      <c r="AR830" t="str">
        <f t="shared" si="223"/>
        <v/>
      </c>
      <c r="AS830" t="str">
        <f t="shared" si="224"/>
        <v/>
      </c>
      <c r="AT830">
        <v>-3.9632955876610829</v>
      </c>
      <c r="AU830" t="s">
        <v>4485</v>
      </c>
      <c r="AV830" s="200" t="s">
        <v>4485</v>
      </c>
      <c r="AW830" s="35">
        <v>44886</v>
      </c>
      <c r="AX830" s="35">
        <v>44889</v>
      </c>
      <c r="AY830" s="36">
        <v>106.15</v>
      </c>
      <c r="BA830" s="81" cm="1">
        <f t="array" ref="BA830">INDEX($AW$466:$AW$918, ROWS($AW$466:$AW$918) - ROW() + ROW($AW$466))</f>
        <v>45334</v>
      </c>
      <c r="BB830" s="3" cm="1">
        <f t="array" ref="BB830">INDEX($AX$466:$AX$918, ROWS($AX$466:$AX$918) - ROW() + ROW($AX$466))</f>
        <v>45351</v>
      </c>
      <c r="BC830" s="78" cm="1">
        <f t="array" ref="BC830">INDEX($AY$466:$AY$918, ROWS($AY$466:$AY$918) - ROW() + ROW($AY$466))</f>
        <v>175.4</v>
      </c>
      <c r="BE830">
        <f t="shared" si="225"/>
        <v>-3.3608815426997216</v>
      </c>
      <c r="BF830">
        <f t="shared" si="214"/>
        <v>1</v>
      </c>
      <c r="BG830" t="str">
        <f t="shared" si="251"/>
        <v/>
      </c>
      <c r="BH830" t="str">
        <f t="shared" si="226"/>
        <v/>
      </c>
      <c r="BI830" t="str">
        <f t="shared" si="227"/>
        <v/>
      </c>
      <c r="BJ830">
        <v>-1.3035828534868745</v>
      </c>
      <c r="BK830" t="s">
        <v>4485</v>
      </c>
      <c r="BL830" s="200" t="s">
        <v>4485</v>
      </c>
      <c r="BM830" s="212">
        <v>44886</v>
      </c>
      <c r="BN830" s="49">
        <v>44889</v>
      </c>
      <c r="BO830" s="50">
        <v>1225.8</v>
      </c>
      <c r="BQ830" s="81" cm="1">
        <f t="array" ref="BQ830">INDEX($AW$466:$AW$918, ROWS($AW$466:$AW$918) - ROW() + ROW($AW$466))</f>
        <v>45334</v>
      </c>
      <c r="BR830" s="3" cm="1">
        <f t="array" ref="BR830">INDEX($AX$466:$AX$918, ROWS($AX$466:$AX$918) - ROW() + ROW($AX$466))</f>
        <v>45351</v>
      </c>
      <c r="BS830" s="78" cm="1">
        <f t="array" ref="BS830">INDEX($BO$466:$BO$918, ROWS($BO$466:$BO$918) - ROW() + ROW($BO$466))</f>
        <v>1440.8</v>
      </c>
      <c r="BU830">
        <f t="shared" si="234"/>
        <v>-0.43535346555179011</v>
      </c>
      <c r="BV830">
        <f t="shared" si="228"/>
        <v>1</v>
      </c>
      <c r="BW830" t="str">
        <f t="shared" si="242"/>
        <v/>
      </c>
      <c r="BX830" t="str">
        <f t="shared" si="229"/>
        <v/>
      </c>
      <c r="BY830" t="str">
        <f t="shared" si="235"/>
        <v/>
      </c>
      <c r="BZ830">
        <v>0.68016281062553796</v>
      </c>
      <c r="CA830" t="s">
        <v>4485</v>
      </c>
      <c r="CB830" s="200" t="s">
        <v>4485</v>
      </c>
      <c r="CC830" s="212">
        <v>44887</v>
      </c>
      <c r="CD830" s="49">
        <v>44889</v>
      </c>
      <c r="CE830" s="50">
        <v>1711.8</v>
      </c>
      <c r="CG830" s="81" cm="1">
        <f t="array" ref="CG830">INDEX($AW$466:$AW$918, ROWS($AW$466:$AW$918) - ROW() + ROW($AW$466))</f>
        <v>45334</v>
      </c>
      <c r="CH830" s="3" cm="1">
        <f t="array" ref="CH830">INDEX($AX$466:$AX$918, ROWS($AX$466:$AX$918) - ROW() + ROW($AX$466))</f>
        <v>45351</v>
      </c>
      <c r="CI830" s="78" cm="1">
        <f t="array" ref="CI830">INDEX($CE$466:$CE$918, ROWS($CE$466:$CE$918) - ROW() + ROW($CE$466))</f>
        <v>2055.25</v>
      </c>
      <c r="CK830">
        <f t="shared" si="241"/>
        <v>-3.5591947820374412</v>
      </c>
      <c r="CL830">
        <f t="shared" si="230"/>
        <v>1</v>
      </c>
      <c r="CM830" t="str">
        <f t="shared" si="243"/>
        <v/>
      </c>
      <c r="CN830" t="str">
        <f t="shared" si="231"/>
        <v/>
      </c>
      <c r="CO830" t="str">
        <f t="shared" si="236"/>
        <v/>
      </c>
      <c r="CP830">
        <v>-3.528112072207584</v>
      </c>
      <c r="CQ830" t="s">
        <v>4485</v>
      </c>
      <c r="CR830" s="200" t="s">
        <v>4485</v>
      </c>
      <c r="CS830" s="212">
        <v>44886</v>
      </c>
      <c r="CT830" s="49">
        <v>44889</v>
      </c>
      <c r="CU830" s="53">
        <v>394.55</v>
      </c>
      <c r="CW830" s="81" cm="1">
        <f t="array" ref="CW830">INDEX($AW$466:$AW$918, ROWS($AW$466:$AW$918) - ROW() + ROW($AW$466))</f>
        <v>45334</v>
      </c>
      <c r="CX830" s="3" cm="1">
        <f t="array" ref="CX830">INDEX($AX$466:$AX$918, ROWS($AX$466:$AX$918) - ROW() + ROW($AX$466))</f>
        <v>45351</v>
      </c>
      <c r="CY830" s="78" cm="1">
        <f t="array" ref="CY830">INDEX($CU$466:$CU$918, ROWS($CU$466:$CU$918) - ROW() + ROW($CU$466))</f>
        <v>811.2</v>
      </c>
      <c r="DA830">
        <f t="shared" si="237"/>
        <v>-2.9839143694313139</v>
      </c>
      <c r="DB830">
        <f t="shared" si="232"/>
        <v>1</v>
      </c>
      <c r="DC830" t="str">
        <f t="shared" si="244"/>
        <v/>
      </c>
      <c r="DD830" t="str">
        <f t="shared" si="246"/>
        <v/>
      </c>
      <c r="DE830" t="str">
        <f t="shared" si="247"/>
        <v/>
      </c>
      <c r="DF830">
        <v>-3.2118887823585753</v>
      </c>
      <c r="DG830" t="s">
        <v>4485</v>
      </c>
      <c r="DH830" s="200" t="s">
        <v>4485</v>
      </c>
      <c r="DI830" s="212">
        <v>44886</v>
      </c>
      <c r="DJ830" s="49">
        <v>44889</v>
      </c>
      <c r="DK830" s="53">
        <v>310.55</v>
      </c>
      <c r="DM830" s="81" cm="1">
        <f t="array" ref="DM830">INDEX($AW$466:$AW$918, ROWS($AW$466:$AW$918) - ROW() + ROW($AW$466))</f>
        <v>45334</v>
      </c>
      <c r="DN830" s="3" cm="1">
        <f t="array" ref="DN830">INDEX($AX$466:$AX$918, ROWS($AX$466:$AX$918) - ROW() + ROW($AX$466))</f>
        <v>45351</v>
      </c>
      <c r="DO830" s="78" cm="1">
        <f t="array" ref="DO830">INDEX($DK$466:$DK$918, ROWS($DK$466:$DK$918) - ROW() + ROW($DK$466))</f>
        <v>592.5</v>
      </c>
      <c r="DQ830">
        <f t="shared" si="238"/>
        <v>-3.7211569710757195</v>
      </c>
      <c r="DR830">
        <f t="shared" si="233"/>
        <v>1</v>
      </c>
      <c r="DS830" t="str">
        <f t="shared" si="245"/>
        <v/>
      </c>
      <c r="DT830" t="str">
        <f t="shared" si="239"/>
        <v/>
      </c>
      <c r="DU830" t="str">
        <f t="shared" si="240"/>
        <v/>
      </c>
      <c r="DV830">
        <v>-9.1543156059285096</v>
      </c>
      <c r="DW830" t="s">
        <v>4485</v>
      </c>
      <c r="DX830" s="200" t="s">
        <v>4485</v>
      </c>
    </row>
    <row r="831" spans="1:128" ht="15.75" thickBot="1" x14ac:dyDescent="0.3">
      <c r="A831" s="42">
        <v>44883</v>
      </c>
      <c r="B831" s="35">
        <v>44889</v>
      </c>
      <c r="C831" s="36">
        <v>183.3</v>
      </c>
      <c r="E831" s="81" cm="1">
        <f t="array" ref="E831">INDEX($A$466:$A$918, ROWS($A$466:$A$918) - ROW() + ROW($A$466))</f>
        <v>45335</v>
      </c>
      <c r="F831" s="44" cm="1">
        <f t="array" ref="F831">INDEX($B$466:$B$918, ROWS($B$466:$B$918) - ROW() + ROW($B$466))</f>
        <v>45351</v>
      </c>
      <c r="G831" s="45" cm="1">
        <f t="array" ref="G831">INDEX($C$466:$C$918, ROWS($C$466:$C$918) - ROW() + ROW($C$466))</f>
        <v>134.69999999999999</v>
      </c>
      <c r="I831">
        <f t="shared" si="216"/>
        <v>2.8244274809160217</v>
      </c>
      <c r="J831">
        <f t="shared" si="208"/>
        <v>2</v>
      </c>
      <c r="K831" t="str">
        <f t="shared" si="248"/>
        <v/>
      </c>
      <c r="L831" t="str">
        <f t="shared" si="217"/>
        <v/>
      </c>
      <c r="M831" t="str">
        <f t="shared" si="218"/>
        <v/>
      </c>
      <c r="N831">
        <v>2.5993883792048753</v>
      </c>
      <c r="O831" t="s">
        <v>4485</v>
      </c>
      <c r="P831" s="200" t="s">
        <v>4485</v>
      </c>
      <c r="Q831" s="35">
        <v>44883</v>
      </c>
      <c r="R831" s="35">
        <v>44889</v>
      </c>
      <c r="S831" s="37">
        <v>46391.85</v>
      </c>
      <c r="U831" s="81" cm="1">
        <f t="array" ref="U831">INDEX($Q$466:$Q$918, ROWS($Q$466:$Q$918) - ROW() + ROW($Q$466))</f>
        <v>45335</v>
      </c>
      <c r="V831" s="3" cm="1">
        <f t="array" ref="V831">INDEX($R$466:$R$918, ROWS($R$466:$R$918) - ROW() + ROW($R$466))</f>
        <v>45351</v>
      </c>
      <c r="W831" s="78" cm="1">
        <f t="array" ref="W831">INDEX($S$466:$S$918, ROWS($S$466:$S$918) - ROW() + ROW($S$466))</f>
        <v>36097.599999999999</v>
      </c>
      <c r="Y831">
        <f t="shared" si="219"/>
        <v>-0.2740573752376021</v>
      </c>
      <c r="Z831">
        <f t="shared" si="210"/>
        <v>2</v>
      </c>
      <c r="AA831" t="str">
        <f t="shared" si="249"/>
        <v/>
      </c>
      <c r="AB831" t="str">
        <f t="shared" si="220"/>
        <v/>
      </c>
      <c r="AC831" t="str">
        <f t="shared" si="221"/>
        <v/>
      </c>
      <c r="AD831">
        <v>-0.28334689854881484</v>
      </c>
      <c r="AE831" t="s">
        <v>4485</v>
      </c>
      <c r="AF831" s="200" t="s">
        <v>4485</v>
      </c>
      <c r="AG831" s="35">
        <v>44883</v>
      </c>
      <c r="AH831" s="35">
        <v>44889</v>
      </c>
      <c r="AI831" s="36">
        <v>166.55</v>
      </c>
      <c r="AK831" s="81" cm="1">
        <f t="array" ref="AK831">INDEX($AG$466:$AG$918, ROWS($AG$466:$AG$918) - ROW() + ROW($AG$466))</f>
        <v>45335</v>
      </c>
      <c r="AL831" s="3" cm="1">
        <f t="array" ref="AL831">INDEX($AH$466:$AH$918, ROWS($AH$466:$AH$918) - ROW() + ROW($AH$466))</f>
        <v>45351</v>
      </c>
      <c r="AM831" s="78" cm="1">
        <f t="array" ref="AM831">INDEX($AI$466:$AI$918, ROWS($AI$466:$AI$918) - ROW() + ROW($AI$466))</f>
        <v>322.5</v>
      </c>
      <c r="AO831">
        <f t="shared" si="222"/>
        <v>1.6068052930056784</v>
      </c>
      <c r="AP831">
        <f t="shared" si="212"/>
        <v>2</v>
      </c>
      <c r="AQ831" t="str">
        <f t="shared" si="250"/>
        <v/>
      </c>
      <c r="AR831" t="str">
        <f t="shared" si="223"/>
        <v/>
      </c>
      <c r="AS831" t="str">
        <f t="shared" si="224"/>
        <v/>
      </c>
      <c r="AT831">
        <v>4.6249237649928849</v>
      </c>
      <c r="AU831" t="s">
        <v>4485</v>
      </c>
      <c r="AV831" s="200" t="s">
        <v>4485</v>
      </c>
      <c r="AW831" s="35">
        <v>44883</v>
      </c>
      <c r="AX831" s="35">
        <v>44889</v>
      </c>
      <c r="AY831" s="36">
        <v>107.7</v>
      </c>
      <c r="BA831" s="81" cm="1">
        <f t="array" ref="BA831">INDEX($AW$466:$AW$918, ROWS($AW$466:$AW$918) - ROW() + ROW($AW$466))</f>
        <v>45335</v>
      </c>
      <c r="BB831" s="3" cm="1">
        <f t="array" ref="BB831">INDEX($AX$466:$AX$918, ROWS($AX$466:$AX$918) - ROW() + ROW($AX$466))</f>
        <v>45351</v>
      </c>
      <c r="BC831" s="78" cm="1">
        <f t="array" ref="BC831">INDEX($AY$466:$AY$918, ROWS($AY$466:$AY$918) - ROW() + ROW($AY$466))</f>
        <v>177.3</v>
      </c>
      <c r="BE831">
        <f t="shared" si="225"/>
        <v>1.0832383124287375</v>
      </c>
      <c r="BF831">
        <f t="shared" si="214"/>
        <v>2</v>
      </c>
      <c r="BG831" t="str">
        <f t="shared" si="251"/>
        <v/>
      </c>
      <c r="BH831" t="str">
        <f t="shared" si="226"/>
        <v/>
      </c>
      <c r="BI831" t="str">
        <f t="shared" si="227"/>
        <v/>
      </c>
      <c r="BJ831">
        <v>-3.2115171650055396</v>
      </c>
      <c r="BK831" t="s">
        <v>4485</v>
      </c>
      <c r="BL831" s="200" t="s">
        <v>4485</v>
      </c>
      <c r="BM831" s="212">
        <v>44883</v>
      </c>
      <c r="BN831" s="49">
        <v>44889</v>
      </c>
      <c r="BO831" s="50">
        <v>1247.3</v>
      </c>
      <c r="BQ831" s="81" cm="1">
        <f t="array" ref="BQ831">INDEX($AW$466:$AW$918, ROWS($AW$466:$AW$918) - ROW() + ROW($AW$466))</f>
        <v>45335</v>
      </c>
      <c r="BR831" s="3" cm="1">
        <f t="array" ref="BR831">INDEX($AX$466:$AX$918, ROWS($AX$466:$AX$918) - ROW() + ROW($AX$466))</f>
        <v>45351</v>
      </c>
      <c r="BS831" s="78" cm="1">
        <f t="array" ref="BS831">INDEX($BO$466:$BO$918, ROWS($BO$466:$BO$918) - ROW() + ROW($BO$466))</f>
        <v>1473.15</v>
      </c>
      <c r="BU831">
        <f t="shared" si="234"/>
        <v>2.2452803997779105</v>
      </c>
      <c r="BV831">
        <f t="shared" si="228"/>
        <v>2</v>
      </c>
      <c r="BW831" t="str">
        <f t="shared" si="242"/>
        <v/>
      </c>
      <c r="BX831" t="str">
        <f t="shared" si="229"/>
        <v/>
      </c>
      <c r="BY831" t="str">
        <f t="shared" si="235"/>
        <v/>
      </c>
      <c r="BZ831">
        <v>-1.2766636523219319</v>
      </c>
      <c r="CA831" t="s">
        <v>4485</v>
      </c>
      <c r="CB831" s="200" t="s">
        <v>4485</v>
      </c>
      <c r="CC831" s="212">
        <v>44886</v>
      </c>
      <c r="CD831" s="49">
        <v>44889</v>
      </c>
      <c r="CE831" s="50">
        <v>1675.4</v>
      </c>
      <c r="CG831" s="81" cm="1">
        <f t="array" ref="CG831">INDEX($AW$466:$AW$918, ROWS($AW$466:$AW$918) - ROW() + ROW($AW$466))</f>
        <v>45335</v>
      </c>
      <c r="CH831" s="3" cm="1">
        <f t="array" ref="CH831">INDEX($AX$466:$AX$918, ROWS($AX$466:$AX$918) - ROW() + ROW($AX$466))</f>
        <v>45351</v>
      </c>
      <c r="CI831" s="78" cm="1">
        <f t="array" ref="CI831">INDEX($CE$466:$CE$918, ROWS($CE$466:$CE$918) - ROW() + ROW($CE$466))</f>
        <v>2073.1</v>
      </c>
      <c r="CK831">
        <f t="shared" si="241"/>
        <v>0.86850748084174223</v>
      </c>
      <c r="CL831">
        <f t="shared" si="230"/>
        <v>2</v>
      </c>
      <c r="CM831" t="str">
        <f t="shared" si="243"/>
        <v/>
      </c>
      <c r="CN831" t="str">
        <f t="shared" si="231"/>
        <v/>
      </c>
      <c r="CO831" t="str">
        <f t="shared" si="236"/>
        <v/>
      </c>
      <c r="CP831">
        <v>0.52384084984041124</v>
      </c>
      <c r="CQ831" t="s">
        <v>4485</v>
      </c>
      <c r="CR831" s="200" t="s">
        <v>4485</v>
      </c>
      <c r="CS831" s="212">
        <v>44883</v>
      </c>
      <c r="CT831" s="49">
        <v>44889</v>
      </c>
      <c r="CU831" s="53">
        <v>402.15</v>
      </c>
      <c r="CW831" s="81" cm="1">
        <f t="array" ref="CW831">INDEX($AW$466:$AW$918, ROWS($AW$466:$AW$918) - ROW() + ROW($AW$466))</f>
        <v>45335</v>
      </c>
      <c r="CX831" s="3" cm="1">
        <f t="array" ref="CX831">INDEX($AX$466:$AX$918, ROWS($AX$466:$AX$918) - ROW() + ROW($AX$466))</f>
        <v>45351</v>
      </c>
      <c r="CY831" s="78" cm="1">
        <f t="array" ref="CY831">INDEX($CU$466:$CU$918, ROWS($CU$466:$CU$918) - ROW() + ROW($CU$466))</f>
        <v>832.1</v>
      </c>
      <c r="DA831">
        <f t="shared" si="237"/>
        <v>2.5764299802761315</v>
      </c>
      <c r="DB831">
        <f t="shared" si="232"/>
        <v>2</v>
      </c>
      <c r="DC831" t="str">
        <f t="shared" si="244"/>
        <v/>
      </c>
      <c r="DD831" t="str">
        <f t="shared" si="246"/>
        <v/>
      </c>
      <c r="DE831" t="str">
        <f t="shared" si="247"/>
        <v/>
      </c>
      <c r="DF831">
        <v>2.6931649331352152</v>
      </c>
      <c r="DG831" t="s">
        <v>4485</v>
      </c>
      <c r="DH831" s="200" t="s">
        <v>4485</v>
      </c>
      <c r="DI831" s="212">
        <v>44883</v>
      </c>
      <c r="DJ831" s="49">
        <v>44889</v>
      </c>
      <c r="DK831" s="53">
        <v>304.89999999999998</v>
      </c>
      <c r="DM831" s="81" cm="1">
        <f t="array" ref="DM831">INDEX($AW$466:$AW$918, ROWS($AW$466:$AW$918) - ROW() + ROW($AW$466))</f>
        <v>45335</v>
      </c>
      <c r="DN831" s="3" cm="1">
        <f t="array" ref="DN831">INDEX($AX$466:$AX$918, ROWS($AX$466:$AX$918) - ROW() + ROW($AX$466))</f>
        <v>45351</v>
      </c>
      <c r="DO831" s="78" cm="1">
        <f t="array" ref="DO831">INDEX($DK$466:$DK$918, ROWS($DK$466:$DK$918) - ROW() + ROW($DK$466))</f>
        <v>587</v>
      </c>
      <c r="DQ831">
        <f t="shared" si="238"/>
        <v>-0.92827004219409281</v>
      </c>
      <c r="DR831">
        <f t="shared" si="233"/>
        <v>2</v>
      </c>
      <c r="DS831" t="str">
        <f t="shared" si="245"/>
        <v/>
      </c>
      <c r="DT831" t="str">
        <f t="shared" si="239"/>
        <v/>
      </c>
      <c r="DU831" t="str">
        <f t="shared" si="240"/>
        <v/>
      </c>
      <c r="DV831">
        <v>0.20260183407977087</v>
      </c>
      <c r="DW831" t="s">
        <v>4485</v>
      </c>
      <c r="DX831" s="200" t="s">
        <v>4485</v>
      </c>
    </row>
    <row r="832" spans="1:128" ht="15.75" thickBot="1" x14ac:dyDescent="0.3">
      <c r="A832" s="42">
        <v>44882</v>
      </c>
      <c r="B832" s="35">
        <v>44889</v>
      </c>
      <c r="C832" s="36">
        <v>187.8</v>
      </c>
      <c r="E832" s="81" cm="1">
        <f t="array" ref="E832">INDEX($A$466:$A$918, ROWS($A$466:$A$918) - ROW() + ROW($A$466))</f>
        <v>45336</v>
      </c>
      <c r="F832" s="44" cm="1">
        <f t="array" ref="F832">INDEX($B$466:$B$918, ROWS($B$466:$B$918) - ROW() + ROW($B$466))</f>
        <v>45351</v>
      </c>
      <c r="G832" s="45" cm="1">
        <f t="array" ref="G832">INDEX($C$466:$C$918, ROWS($C$466:$C$918) - ROW() + ROW($C$466))</f>
        <v>136.9</v>
      </c>
      <c r="I832">
        <f t="shared" si="216"/>
        <v>1.633259094283606</v>
      </c>
      <c r="J832">
        <f t="shared" si="208"/>
        <v>3</v>
      </c>
      <c r="K832" t="str">
        <f t="shared" si="248"/>
        <v/>
      </c>
      <c r="L832" t="str">
        <f t="shared" si="217"/>
        <v/>
      </c>
      <c r="M832" t="str">
        <f t="shared" si="218"/>
        <v/>
      </c>
      <c r="N832">
        <v>1.5648286140089591</v>
      </c>
      <c r="O832" t="s">
        <v>4485</v>
      </c>
      <c r="P832" s="200" t="s">
        <v>4485</v>
      </c>
      <c r="Q832" s="35">
        <v>44882</v>
      </c>
      <c r="R832" s="35">
        <v>44889</v>
      </c>
      <c r="S832" s="37">
        <v>46095.4</v>
      </c>
      <c r="U832" s="81" cm="1">
        <f t="array" ref="U832">INDEX($Q$466:$Q$918, ROWS($Q$466:$Q$918) - ROW() + ROW($Q$466))</f>
        <v>45336</v>
      </c>
      <c r="V832" s="3" cm="1">
        <f t="array" ref="V832">INDEX($R$466:$R$918, ROWS($R$466:$R$918) - ROW() + ROW($R$466))</f>
        <v>45351</v>
      </c>
      <c r="W832" s="78" cm="1">
        <f t="array" ref="W832">INDEX($S$466:$S$918, ROWS($S$466:$S$918) - ROW() + ROW($S$466))</f>
        <v>36118.9</v>
      </c>
      <c r="Y832">
        <f t="shared" si="219"/>
        <v>5.90066929657454E-2</v>
      </c>
      <c r="Z832">
        <f t="shared" si="210"/>
        <v>3</v>
      </c>
      <c r="AA832" t="str">
        <f t="shared" si="249"/>
        <v/>
      </c>
      <c r="AB832" t="str">
        <f t="shared" si="220"/>
        <v/>
      </c>
      <c r="AC832" t="str">
        <f t="shared" si="221"/>
        <v/>
      </c>
      <c r="AD832">
        <v>0.12604301287221614</v>
      </c>
      <c r="AE832" t="s">
        <v>4485</v>
      </c>
      <c r="AF832" s="200" t="s">
        <v>4485</v>
      </c>
      <c r="AG832" s="35">
        <v>44882</v>
      </c>
      <c r="AH832" s="35">
        <v>44889</v>
      </c>
      <c r="AI832" s="36">
        <v>169</v>
      </c>
      <c r="AK832" s="81" cm="1">
        <f t="array" ref="AK832">INDEX($AG$466:$AG$918, ROWS($AG$466:$AG$918) - ROW() + ROW($AG$466))</f>
        <v>45336</v>
      </c>
      <c r="AL832" s="3" cm="1">
        <f t="array" ref="AL832">INDEX($AH$466:$AH$918, ROWS($AH$466:$AH$918) - ROW() + ROW($AH$466))</f>
        <v>45351</v>
      </c>
      <c r="AM832" s="78" cm="1">
        <f t="array" ref="AM832">INDEX($AI$466:$AI$918, ROWS($AI$466:$AI$918) - ROW() + ROW($AI$466))</f>
        <v>328.65</v>
      </c>
      <c r="AO832">
        <f t="shared" si="222"/>
        <v>1.9069767441860392</v>
      </c>
      <c r="AP832">
        <f t="shared" si="212"/>
        <v>3</v>
      </c>
      <c r="AQ832" t="str">
        <f t="shared" si="250"/>
        <v/>
      </c>
      <c r="AR832" t="str">
        <f t="shared" si="223"/>
        <v/>
      </c>
      <c r="AS832" t="str">
        <f t="shared" si="224"/>
        <v/>
      </c>
      <c r="AT832">
        <v>2.0305061692412409</v>
      </c>
      <c r="AU832" t="s">
        <v>4485</v>
      </c>
      <c r="AV832" s="200" t="s">
        <v>4485</v>
      </c>
      <c r="AW832" s="35">
        <v>44882</v>
      </c>
      <c r="AX832" s="35">
        <v>44889</v>
      </c>
      <c r="AY832" s="36">
        <v>111</v>
      </c>
      <c r="BA832" s="81" cm="1">
        <f t="array" ref="BA832">INDEX($AW$466:$AW$918, ROWS($AW$466:$AW$918) - ROW() + ROW($AW$466))</f>
        <v>45336</v>
      </c>
      <c r="BB832" s="3" cm="1">
        <f t="array" ref="BB832">INDEX($AX$466:$AX$918, ROWS($AX$466:$AX$918) - ROW() + ROW($AX$466))</f>
        <v>45351</v>
      </c>
      <c r="BC832" s="78" cm="1">
        <f t="array" ref="BC832">INDEX($AY$466:$AY$918, ROWS($AY$466:$AY$918) - ROW() + ROW($AY$466))</f>
        <v>182.45</v>
      </c>
      <c r="BE832">
        <f t="shared" si="225"/>
        <v>2.9046813310772572</v>
      </c>
      <c r="BF832">
        <f t="shared" si="214"/>
        <v>3</v>
      </c>
      <c r="BG832" t="str">
        <f t="shared" si="251"/>
        <v/>
      </c>
      <c r="BH832" t="str">
        <f t="shared" si="226"/>
        <v/>
      </c>
      <c r="BI832" t="str">
        <f t="shared" si="227"/>
        <v/>
      </c>
      <c r="BJ832">
        <v>4.484567728972479</v>
      </c>
      <c r="BK832" t="s">
        <v>4485</v>
      </c>
      <c r="BL832" s="200" t="s">
        <v>4485</v>
      </c>
      <c r="BM832" s="212">
        <v>44882</v>
      </c>
      <c r="BN832" s="49">
        <v>44889</v>
      </c>
      <c r="BO832" s="50">
        <v>1256.0999999999999</v>
      </c>
      <c r="BQ832" s="81" cm="1">
        <f t="array" ref="BQ832">INDEX($AW$466:$AW$918, ROWS($AW$466:$AW$918) - ROW() + ROW($AW$466))</f>
        <v>45336</v>
      </c>
      <c r="BR832" s="3" cm="1">
        <f t="array" ref="BR832">INDEX($AX$466:$AX$918, ROWS($AX$466:$AX$918) - ROW() + ROW($AX$466))</f>
        <v>45351</v>
      </c>
      <c r="BS832" s="78" cm="1">
        <f t="array" ref="BS832">INDEX($BO$466:$BO$918, ROWS($BO$466:$BO$918) - ROW() + ROW($BO$466))</f>
        <v>1460.55</v>
      </c>
      <c r="BU832">
        <f t="shared" si="234"/>
        <v>-0.85531004989309545</v>
      </c>
      <c r="BV832">
        <f t="shared" si="228"/>
        <v>3</v>
      </c>
      <c r="BW832" t="str">
        <f t="shared" si="242"/>
        <v/>
      </c>
      <c r="BX832" t="str">
        <f t="shared" si="229"/>
        <v/>
      </c>
      <c r="BY832" t="str">
        <f t="shared" si="235"/>
        <v/>
      </c>
      <c r="BZ832">
        <v>1.433266878603368</v>
      </c>
      <c r="CA832" t="s">
        <v>4485</v>
      </c>
      <c r="CB832" s="200" t="s">
        <v>4485</v>
      </c>
      <c r="CC832" s="212">
        <v>44883</v>
      </c>
      <c r="CD832" s="49">
        <v>44889</v>
      </c>
      <c r="CE832" s="50">
        <v>1682.9</v>
      </c>
      <c r="CG832" s="81" cm="1">
        <f t="array" ref="CG832">INDEX($AW$466:$AW$918, ROWS($AW$466:$AW$918) - ROW() + ROW($AW$466))</f>
        <v>45336</v>
      </c>
      <c r="CH832" s="3" cm="1">
        <f t="array" ref="CH832">INDEX($AX$466:$AX$918, ROWS($AX$466:$AX$918) - ROW() + ROW($AX$466))</f>
        <v>45351</v>
      </c>
      <c r="CI832" s="78" cm="1">
        <f t="array" ref="CI832">INDEX($CE$466:$CE$918, ROWS($CE$466:$CE$918) - ROW() + ROW($CE$466))</f>
        <v>2061.3000000000002</v>
      </c>
      <c r="CK832">
        <f t="shared" si="241"/>
        <v>-0.56919589021271177</v>
      </c>
      <c r="CL832">
        <f t="shared" si="230"/>
        <v>3</v>
      </c>
      <c r="CM832" t="str">
        <f t="shared" si="243"/>
        <v/>
      </c>
      <c r="CN832" t="str">
        <f t="shared" si="231"/>
        <v/>
      </c>
      <c r="CO832" t="str">
        <f t="shared" si="236"/>
        <v/>
      </c>
      <c r="CP832">
        <v>-0.55989141499831219</v>
      </c>
      <c r="CQ832" t="s">
        <v>4485</v>
      </c>
      <c r="CR832" s="200" t="s">
        <v>4485</v>
      </c>
      <c r="CS832" s="212">
        <v>44882</v>
      </c>
      <c r="CT832" s="49">
        <v>44889</v>
      </c>
      <c r="CU832" s="53">
        <v>403.9</v>
      </c>
      <c r="CW832" s="81" cm="1">
        <f t="array" ref="CW832">INDEX($AW$466:$AW$918, ROWS($AW$466:$AW$918) - ROW() + ROW($AW$466))</f>
        <v>45336</v>
      </c>
      <c r="CX832" s="3" cm="1">
        <f t="array" ref="CX832">INDEX($AX$466:$AX$918, ROWS($AX$466:$AX$918) - ROW() + ROW($AX$466))</f>
        <v>45351</v>
      </c>
      <c r="CY832" s="78" cm="1">
        <f t="array" ref="CY832">INDEX($CU$466:$CU$918, ROWS($CU$466:$CU$918) - ROW() + ROW($CU$466))</f>
        <v>847.35</v>
      </c>
      <c r="DA832">
        <f t="shared" si="237"/>
        <v>1.8327124143732725</v>
      </c>
      <c r="DB832">
        <f t="shared" si="232"/>
        <v>3</v>
      </c>
      <c r="DC832" t="str">
        <f t="shared" si="244"/>
        <v/>
      </c>
      <c r="DD832" t="str">
        <f t="shared" si="246"/>
        <v/>
      </c>
      <c r="DE832" t="str">
        <f t="shared" si="247"/>
        <v/>
      </c>
      <c r="DF832">
        <v>1.7423283294145935</v>
      </c>
      <c r="DG832" t="s">
        <v>4485</v>
      </c>
      <c r="DH832" s="200" t="s">
        <v>4485</v>
      </c>
      <c r="DI832" s="212">
        <v>44882</v>
      </c>
      <c r="DJ832" s="49">
        <v>44889</v>
      </c>
      <c r="DK832" s="53">
        <v>305.95</v>
      </c>
      <c r="DM832" s="81" cm="1">
        <f t="array" ref="DM832">INDEX($AW$466:$AW$918, ROWS($AW$466:$AW$918) - ROW() + ROW($AW$466))</f>
        <v>45336</v>
      </c>
      <c r="DN832" s="3" cm="1">
        <f t="array" ref="DN832">INDEX($AX$466:$AX$918, ROWS($AX$466:$AX$918) - ROW() + ROW($AX$466))</f>
        <v>45351</v>
      </c>
      <c r="DO832" s="78" cm="1">
        <f t="array" ref="DO832">INDEX($DK$466:$DK$918, ROWS($DK$466:$DK$918) - ROW() + ROW($DK$466))</f>
        <v>625.5</v>
      </c>
      <c r="DQ832">
        <f t="shared" si="238"/>
        <v>6.5587734241908002</v>
      </c>
      <c r="DR832">
        <f t="shared" si="233"/>
        <v>3</v>
      </c>
      <c r="DS832" t="str">
        <f t="shared" si="245"/>
        <v/>
      </c>
      <c r="DT832" t="str">
        <f t="shared" si="239"/>
        <v/>
      </c>
      <c r="DU832" t="str">
        <f t="shared" si="240"/>
        <v/>
      </c>
      <c r="DV832">
        <v>6.1508992231563209</v>
      </c>
      <c r="DW832" t="s">
        <v>4485</v>
      </c>
      <c r="DX832" s="200" t="s">
        <v>4485</v>
      </c>
    </row>
    <row r="833" spans="1:128" ht="15.75" thickBot="1" x14ac:dyDescent="0.3">
      <c r="A833" s="42">
        <v>44881</v>
      </c>
      <c r="B833" s="35">
        <v>44889</v>
      </c>
      <c r="C833" s="36">
        <v>189.55</v>
      </c>
      <c r="E833" s="81" cm="1">
        <f t="array" ref="E833">INDEX($A$466:$A$918, ROWS($A$466:$A$918) - ROW() + ROW($A$466))</f>
        <v>45337</v>
      </c>
      <c r="F833" s="44" cm="1">
        <f t="array" ref="F833">INDEX($B$466:$B$918, ROWS($B$466:$B$918) - ROW() + ROW($B$466))</f>
        <v>45351</v>
      </c>
      <c r="G833" s="45" cm="1">
        <f t="array" ref="G833">INDEX($C$466:$C$918, ROWS($C$466:$C$918) - ROW() + ROW($C$466))</f>
        <v>138.15</v>
      </c>
      <c r="I833">
        <f t="shared" si="216"/>
        <v>0.91307523739956165</v>
      </c>
      <c r="J833">
        <f t="shared" si="208"/>
        <v>4</v>
      </c>
      <c r="K833">
        <f t="shared" si="248"/>
        <v>3.9894617990214614</v>
      </c>
      <c r="L833" t="str">
        <f t="shared" si="217"/>
        <v/>
      </c>
      <c r="M833" t="str">
        <f t="shared" si="218"/>
        <v/>
      </c>
      <c r="N833">
        <v>0.84372707263387914</v>
      </c>
      <c r="O833">
        <v>3.7750094375235945</v>
      </c>
      <c r="P833" s="200" t="s">
        <v>4485</v>
      </c>
      <c r="Q833" s="35">
        <v>44881</v>
      </c>
      <c r="R833" s="35">
        <v>44889</v>
      </c>
      <c r="S833" s="37">
        <v>46393.65</v>
      </c>
      <c r="U833" s="81" cm="1">
        <f t="array" ref="U833">INDEX($Q$466:$Q$918, ROWS($Q$466:$Q$918) - ROW() + ROW($Q$466))</f>
        <v>45337</v>
      </c>
      <c r="V833" s="3" cm="1">
        <f t="array" ref="V833">INDEX($R$466:$R$918, ROWS($R$466:$R$918) - ROW() + ROW($R$466))</f>
        <v>45351</v>
      </c>
      <c r="W833" s="78" cm="1">
        <f t="array" ref="W833">INDEX($S$466:$S$918, ROWS($S$466:$S$918) - ROW() + ROW($S$466))</f>
        <v>36336</v>
      </c>
      <c r="Y833">
        <f t="shared" si="219"/>
        <v>0.60107035374831064</v>
      </c>
      <c r="Z833">
        <f t="shared" si="210"/>
        <v>4</v>
      </c>
      <c r="AA833">
        <f t="shared" si="249"/>
        <v>-1.2876935615321923</v>
      </c>
      <c r="AB833" t="str">
        <f t="shared" si="220"/>
        <v/>
      </c>
      <c r="AC833" t="str">
        <f t="shared" si="221"/>
        <v/>
      </c>
      <c r="AD833">
        <v>0.6617246432468219</v>
      </c>
      <c r="AE833">
        <v>-1.1900954662057797</v>
      </c>
      <c r="AF833" s="200" t="s">
        <v>4485</v>
      </c>
      <c r="AG833" s="35">
        <v>44881</v>
      </c>
      <c r="AH833" s="35">
        <v>44889</v>
      </c>
      <c r="AI833" s="36">
        <v>170.8</v>
      </c>
      <c r="AK833" s="81" cm="1">
        <f t="array" ref="AK833">INDEX($AG$466:$AG$918, ROWS($AG$466:$AG$918) - ROW() + ROW($AG$466))</f>
        <v>45337</v>
      </c>
      <c r="AL833" s="3" cm="1">
        <f t="array" ref="AL833">INDEX($AH$466:$AH$918, ROWS($AH$466:$AH$918) - ROW() + ROW($AH$466))</f>
        <v>45351</v>
      </c>
      <c r="AM833" s="78" cm="1">
        <f t="array" ref="AM833">INDEX($AI$466:$AI$918, ROWS($AI$466:$AI$918) - ROW() + ROW($AI$466))</f>
        <v>340.25</v>
      </c>
      <c r="AO833">
        <f t="shared" si="222"/>
        <v>3.5295907500380412</v>
      </c>
      <c r="AP833">
        <f t="shared" si="212"/>
        <v>4</v>
      </c>
      <c r="AQ833">
        <f t="shared" si="250"/>
        <v>2.361612515042125</v>
      </c>
      <c r="AR833" t="str">
        <f t="shared" si="223"/>
        <v/>
      </c>
      <c r="AS833" t="str">
        <f t="shared" si="224"/>
        <v/>
      </c>
      <c r="AT833">
        <v>9.3791658731670147</v>
      </c>
      <c r="AU833">
        <v>3.99239543726237</v>
      </c>
      <c r="AV833" s="200" t="s">
        <v>4485</v>
      </c>
      <c r="AW833" s="35">
        <v>44881</v>
      </c>
      <c r="AX833" s="35">
        <v>44889</v>
      </c>
      <c r="AY833" s="36">
        <v>108.85</v>
      </c>
      <c r="BA833" s="81" cm="1">
        <f t="array" ref="BA833">INDEX($AW$466:$AW$918, ROWS($AW$466:$AW$918) - ROW() + ROW($AW$466))</f>
        <v>45337</v>
      </c>
      <c r="BB833" s="3" cm="1">
        <f t="array" ref="BB833">INDEX($AX$466:$AX$918, ROWS($AX$466:$AX$918) - ROW() + ROW($AX$466))</f>
        <v>45351</v>
      </c>
      <c r="BC833" s="78" cm="1">
        <f t="array" ref="BC833">INDEX($AY$466:$AY$918, ROWS($AY$466:$AY$918) - ROW() + ROW($AY$466))</f>
        <v>186.25</v>
      </c>
      <c r="BE833">
        <f t="shared" si="225"/>
        <v>2.0827624006577206</v>
      </c>
      <c r="BF833">
        <f t="shared" si="214"/>
        <v>4</v>
      </c>
      <c r="BG833">
        <f t="shared" si="251"/>
        <v>0.53981106612685559</v>
      </c>
      <c r="BH833" t="str">
        <f t="shared" si="226"/>
        <v/>
      </c>
      <c r="BI833" t="str">
        <f t="shared" si="227"/>
        <v/>
      </c>
      <c r="BJ833">
        <v>-0.92946235410378275</v>
      </c>
      <c r="BK833">
        <v>-2.453584389628142</v>
      </c>
      <c r="BL833" s="200" t="s">
        <v>4485</v>
      </c>
      <c r="BM833" s="212">
        <v>44881</v>
      </c>
      <c r="BN833" s="49">
        <v>44889</v>
      </c>
      <c r="BO833" s="50">
        <v>1258.95</v>
      </c>
      <c r="BQ833" s="81" cm="1">
        <f t="array" ref="BQ833">INDEX($AW$466:$AW$918, ROWS($AW$466:$AW$918) - ROW() + ROW($AW$466))</f>
        <v>45337</v>
      </c>
      <c r="BR833" s="3" cm="1">
        <f t="array" ref="BR833">INDEX($AX$466:$AX$918, ROWS($AX$466:$AX$918) - ROW() + ROW($AX$466))</f>
        <v>45351</v>
      </c>
      <c r="BS833" s="78" cm="1">
        <f t="array" ref="BS833">INDEX($BO$466:$BO$918, ROWS($BO$466:$BO$918) - ROW() + ROW($BO$466))</f>
        <v>1459.85</v>
      </c>
      <c r="BU833">
        <f t="shared" si="234"/>
        <v>-4.7927150730892161E-2</v>
      </c>
      <c r="BV833">
        <f t="shared" si="228"/>
        <v>4</v>
      </c>
      <c r="BW833">
        <f t="shared" si="242"/>
        <v>-0.49417217640242661</v>
      </c>
      <c r="BX833" t="str">
        <f t="shared" si="229"/>
        <v/>
      </c>
      <c r="BY833" t="str">
        <f t="shared" si="235"/>
        <v/>
      </c>
      <c r="BZ833">
        <v>-0.2071713147410407</v>
      </c>
      <c r="CA833">
        <v>2.170011421112735</v>
      </c>
      <c r="CB833" s="200" t="s">
        <v>4485</v>
      </c>
      <c r="CC833" s="212">
        <v>44882</v>
      </c>
      <c r="CD833" s="49">
        <v>44889</v>
      </c>
      <c r="CE833" s="50">
        <v>1721.2</v>
      </c>
      <c r="CG833" s="81" cm="1">
        <f t="array" ref="CG833">INDEX($AW$466:$AW$918, ROWS($AW$466:$AW$918) - ROW() + ROW($AW$466))</f>
        <v>45337</v>
      </c>
      <c r="CH833" s="3" cm="1">
        <f t="array" ref="CH833">INDEX($AX$466:$AX$918, ROWS($AX$466:$AX$918) - ROW() + ROW($AX$466))</f>
        <v>45351</v>
      </c>
      <c r="CI833" s="78" cm="1">
        <f t="array" ref="CI833">INDEX($CE$466:$CE$918, ROWS($CE$466:$CE$918) - ROW() + ROW($CE$466))</f>
        <v>2052.6</v>
      </c>
      <c r="CK833">
        <f t="shared" si="241"/>
        <v>-0.42206374617960857</v>
      </c>
      <c r="CL833">
        <f t="shared" si="230"/>
        <v>4</v>
      </c>
      <c r="CM833">
        <f t="shared" si="243"/>
        <v>-2.7963914474463185</v>
      </c>
      <c r="CN833" t="str">
        <f t="shared" si="231"/>
        <v/>
      </c>
      <c r="CO833" t="str">
        <f t="shared" si="236"/>
        <v/>
      </c>
      <c r="CP833">
        <v>-0.24374192604869968</v>
      </c>
      <c r="CQ833">
        <v>-2.5710000714166688</v>
      </c>
      <c r="CR833" s="200" t="s">
        <v>4485</v>
      </c>
      <c r="CS833" s="212">
        <v>44881</v>
      </c>
      <c r="CT833" s="49">
        <v>44889</v>
      </c>
      <c r="CU833" s="53">
        <v>402.7</v>
      </c>
      <c r="CW833" s="81" cm="1">
        <f t="array" ref="CW833">INDEX($AW$466:$AW$918, ROWS($AW$466:$AW$918) - ROW() + ROW($AW$466))</f>
        <v>45337</v>
      </c>
      <c r="CX833" s="3" cm="1">
        <f t="array" ref="CX833">INDEX($AX$466:$AX$918, ROWS($AX$466:$AX$918) - ROW() + ROW($AX$466))</f>
        <v>45351</v>
      </c>
      <c r="CY833" s="78" cm="1">
        <f t="array" ref="CY833">INDEX($CU$466:$CU$918, ROWS($CU$466:$CU$918) - ROW() + ROW($CU$466))</f>
        <v>852.45</v>
      </c>
      <c r="DA833">
        <f t="shared" si="237"/>
        <v>0.60187643830766779</v>
      </c>
      <c r="DB833">
        <f t="shared" si="232"/>
        <v>4</v>
      </c>
      <c r="DC833">
        <f t="shared" si="244"/>
        <v>2.1938500269735739</v>
      </c>
      <c r="DD833" t="str">
        <f t="shared" si="246"/>
        <v/>
      </c>
      <c r="DE833" t="str">
        <f t="shared" si="247"/>
        <v/>
      </c>
      <c r="DF833">
        <v>0.90068736667457028</v>
      </c>
      <c r="DG833">
        <v>2.4733706445206662</v>
      </c>
      <c r="DH833" s="200" t="s">
        <v>4485</v>
      </c>
      <c r="DI833" s="212">
        <v>44881</v>
      </c>
      <c r="DJ833" s="49">
        <v>44889</v>
      </c>
      <c r="DK833" s="53">
        <v>307.39999999999998</v>
      </c>
      <c r="DM833" s="81" cm="1">
        <f t="array" ref="DM833">INDEX($AW$466:$AW$918, ROWS($AW$466:$AW$918) - ROW() + ROW($AW$466))</f>
        <v>45337</v>
      </c>
      <c r="DN833" s="3" cm="1">
        <f t="array" ref="DN833">INDEX($AX$466:$AX$918, ROWS($AX$466:$AX$918) - ROW() + ROW($AX$466))</f>
        <v>45351</v>
      </c>
      <c r="DO833" s="78" cm="1">
        <f t="array" ref="DO833">INDEX($DK$466:$DK$918, ROWS($DK$466:$DK$918) - ROW() + ROW($DK$466))</f>
        <v>653.15</v>
      </c>
      <c r="DQ833">
        <f t="shared" si="238"/>
        <v>4.4204636290967194</v>
      </c>
      <c r="DR833">
        <f t="shared" si="233"/>
        <v>4</v>
      </c>
      <c r="DS833">
        <f t="shared" si="245"/>
        <v>4.8310729475965051</v>
      </c>
      <c r="DT833" t="str">
        <f t="shared" si="239"/>
        <v/>
      </c>
      <c r="DU833" t="str">
        <f t="shared" si="240"/>
        <v/>
      </c>
      <c r="DV833">
        <v>12.91228070175438</v>
      </c>
      <c r="DW833">
        <v>9.7437396472766249</v>
      </c>
      <c r="DX833" s="200" t="s">
        <v>4485</v>
      </c>
    </row>
    <row r="834" spans="1:128" ht="15.75" thickBot="1" x14ac:dyDescent="0.3">
      <c r="A834" s="42">
        <v>44880</v>
      </c>
      <c r="B834" s="35">
        <v>44889</v>
      </c>
      <c r="C834" s="36">
        <v>190.4</v>
      </c>
      <c r="E834" s="81" cm="1">
        <f t="array" ref="E834">INDEX($A$466:$A$918, ROWS($A$466:$A$918) - ROW() + ROW($A$466))</f>
        <v>45338</v>
      </c>
      <c r="F834" s="44" cm="1">
        <f t="array" ref="F834">INDEX($B$466:$B$918, ROWS($B$466:$B$918) - ROW() + ROW($B$466))</f>
        <v>45351</v>
      </c>
      <c r="G834" s="45" cm="1">
        <f t="array" ref="G834">INDEX($C$466:$C$918, ROWS($C$466:$C$918) - ROW() + ROW($C$466))</f>
        <v>140.4</v>
      </c>
      <c r="I834">
        <f t="shared" si="216"/>
        <v>1.6286644951140066</v>
      </c>
      <c r="J834">
        <f t="shared" si="208"/>
        <v>5</v>
      </c>
      <c r="K834" t="str">
        <f t="shared" si="248"/>
        <v/>
      </c>
      <c r="L834" t="str">
        <f t="shared" si="217"/>
        <v/>
      </c>
      <c r="M834" t="str">
        <f t="shared" si="218"/>
        <v/>
      </c>
      <c r="N834">
        <v>1.7460894870862176</v>
      </c>
      <c r="O834" t="s">
        <v>4485</v>
      </c>
      <c r="P834" s="200" t="s">
        <v>4485</v>
      </c>
      <c r="Q834" s="35">
        <v>44880</v>
      </c>
      <c r="R834" s="35">
        <v>44889</v>
      </c>
      <c r="S834" s="37">
        <v>46932.95</v>
      </c>
      <c r="U834" s="81" cm="1">
        <f t="array" ref="U834">INDEX($Q$466:$Q$918, ROWS($Q$466:$Q$918) - ROW() + ROW($Q$466))</f>
        <v>45338</v>
      </c>
      <c r="V834" s="3" cm="1">
        <f t="array" ref="V834">INDEX($R$466:$R$918, ROWS($R$466:$R$918) - ROW() + ROW($R$466))</f>
        <v>45351</v>
      </c>
      <c r="W834" s="78" cm="1">
        <f t="array" ref="W834">INDEX($S$466:$S$918, ROWS($S$466:$S$918) - ROW() + ROW($S$466))</f>
        <v>36483.599999999999</v>
      </c>
      <c r="Y834">
        <f t="shared" si="219"/>
        <v>0.40620871862615193</v>
      </c>
      <c r="Z834">
        <f t="shared" si="210"/>
        <v>5</v>
      </c>
      <c r="AA834" t="str">
        <f t="shared" si="249"/>
        <v/>
      </c>
      <c r="AB834" t="str">
        <f t="shared" si="220"/>
        <v/>
      </c>
      <c r="AC834" t="str">
        <f t="shared" si="221"/>
        <v/>
      </c>
      <c r="AD834">
        <v>0.10536174198080075</v>
      </c>
      <c r="AE834" t="s">
        <v>4485</v>
      </c>
      <c r="AF834" s="200" t="s">
        <v>4485</v>
      </c>
      <c r="AG834" s="35">
        <v>44880</v>
      </c>
      <c r="AH834" s="35">
        <v>44889</v>
      </c>
      <c r="AI834" s="36">
        <v>173.15</v>
      </c>
      <c r="AK834" s="81" cm="1">
        <f t="array" ref="AK834">INDEX($AG$466:$AG$918, ROWS($AG$466:$AG$918) - ROW() + ROW($AG$466))</f>
        <v>45338</v>
      </c>
      <c r="AL834" s="3" cm="1">
        <f t="array" ref="AL834">INDEX($AH$466:$AH$918, ROWS($AH$466:$AH$918) - ROW() + ROW($AH$466))</f>
        <v>45351</v>
      </c>
      <c r="AM834" s="78" cm="1">
        <f t="array" ref="AM834">INDEX($AI$466:$AI$918, ROWS($AI$466:$AI$918) - ROW() + ROW($AI$466))</f>
        <v>338.1</v>
      </c>
      <c r="AO834">
        <f t="shared" si="222"/>
        <v>-0.63188831741365969</v>
      </c>
      <c r="AP834">
        <f t="shared" si="212"/>
        <v>5</v>
      </c>
      <c r="AQ834" t="str">
        <f t="shared" si="250"/>
        <v/>
      </c>
      <c r="AR834" t="str">
        <f t="shared" si="223"/>
        <v/>
      </c>
      <c r="AS834" t="str">
        <f t="shared" si="224"/>
        <v/>
      </c>
      <c r="AT834">
        <v>2.890223731174375</v>
      </c>
      <c r="AU834" t="s">
        <v>4485</v>
      </c>
      <c r="AV834" s="200" t="s">
        <v>4485</v>
      </c>
      <c r="AW834" s="35">
        <v>44880</v>
      </c>
      <c r="AX834" s="35">
        <v>44889</v>
      </c>
      <c r="AY834" s="36">
        <v>107.65</v>
      </c>
      <c r="BA834" s="81" cm="1">
        <f t="array" ref="BA834">INDEX($AW$466:$AW$918, ROWS($AW$466:$AW$918) - ROW() + ROW($AW$466))</f>
        <v>45338</v>
      </c>
      <c r="BB834" s="3" cm="1">
        <f t="array" ref="BB834">INDEX($AX$466:$AX$918, ROWS($AX$466:$AX$918) - ROW() + ROW($AX$466))</f>
        <v>45351</v>
      </c>
      <c r="BC834" s="78" cm="1">
        <f t="array" ref="BC834">INDEX($AY$466:$AY$918, ROWS($AY$466:$AY$918) - ROW() + ROW($AY$466))</f>
        <v>188.8</v>
      </c>
      <c r="BE834">
        <f t="shared" si="225"/>
        <v>1.3691275167785295</v>
      </c>
      <c r="BF834">
        <f t="shared" si="214"/>
        <v>5</v>
      </c>
      <c r="BG834" t="str">
        <f t="shared" si="251"/>
        <v/>
      </c>
      <c r="BH834" t="str">
        <f t="shared" si="226"/>
        <v/>
      </c>
      <c r="BI834" t="str">
        <f t="shared" si="227"/>
        <v/>
      </c>
      <c r="BJ834">
        <v>8.8695980373655399</v>
      </c>
      <c r="BK834" t="s">
        <v>4485</v>
      </c>
      <c r="BL834" s="200" t="s">
        <v>4485</v>
      </c>
      <c r="BM834" s="212">
        <v>44880</v>
      </c>
      <c r="BN834" s="49">
        <v>44889</v>
      </c>
      <c r="BO834" s="50">
        <v>1263.0999999999999</v>
      </c>
      <c r="BQ834" s="81" cm="1">
        <f t="array" ref="BQ834">INDEX($AW$466:$AW$918, ROWS($AW$466:$AW$918) - ROW() + ROW($AW$466))</f>
        <v>45338</v>
      </c>
      <c r="BR834" s="3" cm="1">
        <f t="array" ref="BR834">INDEX($AX$466:$AX$918, ROWS($AX$466:$AX$918) - ROW() + ROW($AX$466))</f>
        <v>45351</v>
      </c>
      <c r="BS834" s="78" cm="1">
        <f t="array" ref="BS834">INDEX($BO$466:$BO$918, ROWS($BO$466:$BO$918) - ROW() + ROW($BO$466))</f>
        <v>1510.3</v>
      </c>
      <c r="BU834">
        <f t="shared" si="234"/>
        <v>3.4558345035448883</v>
      </c>
      <c r="BV834">
        <f t="shared" si="228"/>
        <v>5</v>
      </c>
      <c r="BW834" t="str">
        <f t="shared" si="242"/>
        <v/>
      </c>
      <c r="BX834" t="str">
        <f t="shared" si="229"/>
        <v/>
      </c>
      <c r="BY834" t="str">
        <f t="shared" si="235"/>
        <v/>
      </c>
      <c r="BZ834">
        <v>-0.85169807303310985</v>
      </c>
      <c r="CA834" t="s">
        <v>4485</v>
      </c>
      <c r="CB834" s="200" t="s">
        <v>4485</v>
      </c>
      <c r="CC834" s="212">
        <v>44881</v>
      </c>
      <c r="CD834" s="49">
        <v>44889</v>
      </c>
      <c r="CE834" s="50">
        <v>1709.65</v>
      </c>
      <c r="CG834" s="81" cm="1">
        <f t="array" ref="CG834">INDEX($AW$466:$AW$918, ROWS($AW$466:$AW$918) - ROW() + ROW($AW$466))</f>
        <v>45338</v>
      </c>
      <c r="CH834" s="3" cm="1">
        <f t="array" ref="CH834">INDEX($AX$466:$AX$918, ROWS($AX$466:$AX$918) - ROW() + ROW($AX$466))</f>
        <v>45351</v>
      </c>
      <c r="CI834" s="78" cm="1">
        <f t="array" ref="CI834">INDEX($CE$466:$CE$918, ROWS($CE$466:$CE$918) - ROW() + ROW($CE$466))</f>
        <v>2089.9499999999998</v>
      </c>
      <c r="CK834">
        <f t="shared" si="241"/>
        <v>1.8196433791289053</v>
      </c>
      <c r="CL834">
        <f t="shared" si="230"/>
        <v>5</v>
      </c>
      <c r="CM834" t="str">
        <f t="shared" si="243"/>
        <v/>
      </c>
      <c r="CN834" t="str">
        <f t="shared" si="231"/>
        <v/>
      </c>
      <c r="CO834" t="str">
        <f t="shared" si="236"/>
        <v/>
      </c>
      <c r="CP834">
        <v>1.8691817137830773</v>
      </c>
      <c r="CQ834" t="s">
        <v>4485</v>
      </c>
      <c r="CR834" s="200" t="s">
        <v>4485</v>
      </c>
      <c r="CS834" s="212">
        <v>44880</v>
      </c>
      <c r="CT834" s="49">
        <v>44889</v>
      </c>
      <c r="CU834" s="53">
        <v>407.4</v>
      </c>
      <c r="CW834" s="81" cm="1">
        <f t="array" ref="CW834">INDEX($AW$466:$AW$918, ROWS($AW$466:$AW$918) - ROW() + ROW($AW$466))</f>
        <v>45338</v>
      </c>
      <c r="CX834" s="3" cm="1">
        <f t="array" ref="CX834">INDEX($AX$466:$AX$918, ROWS($AX$466:$AX$918) - ROW() + ROW($AX$466))</f>
        <v>45351</v>
      </c>
      <c r="CY834" s="78" cm="1">
        <f t="array" ref="CY834">INDEX($CU$466:$CU$918, ROWS($CU$466:$CU$918) - ROW() + ROW($CU$466))</f>
        <v>863.05</v>
      </c>
      <c r="DA834">
        <f t="shared" si="237"/>
        <v>1.2434746905976783</v>
      </c>
      <c r="DB834">
        <f t="shared" si="232"/>
        <v>5</v>
      </c>
      <c r="DC834" t="str">
        <f t="shared" si="244"/>
        <v/>
      </c>
      <c r="DD834" t="str">
        <f t="shared" si="246"/>
        <v/>
      </c>
      <c r="DE834" t="str">
        <f t="shared" si="247"/>
        <v/>
      </c>
      <c r="DF834">
        <v>1.3976979093258135</v>
      </c>
      <c r="DG834" t="s">
        <v>4485</v>
      </c>
      <c r="DH834" s="200" t="s">
        <v>4485</v>
      </c>
      <c r="DI834" s="212">
        <v>44880</v>
      </c>
      <c r="DJ834" s="49">
        <v>44889</v>
      </c>
      <c r="DK834" s="53">
        <v>310.14999999999998</v>
      </c>
      <c r="DM834" s="81" cm="1">
        <f t="array" ref="DM834">INDEX($AW$466:$AW$918, ROWS($AW$466:$AW$918) - ROW() + ROW($AW$466))</f>
        <v>45338</v>
      </c>
      <c r="DN834" s="3" cm="1">
        <f t="array" ref="DN834">INDEX($AX$466:$AX$918, ROWS($AX$466:$AX$918) - ROW() + ROW($AX$466))</f>
        <v>45351</v>
      </c>
      <c r="DO834" s="78" cm="1">
        <f t="array" ref="DO834">INDEX($DK$466:$DK$918, ROWS($DK$466:$DK$918) - ROW() + ROW($DK$466))</f>
        <v>656.5</v>
      </c>
      <c r="DQ834">
        <f t="shared" si="238"/>
        <v>0.51289902778841345</v>
      </c>
      <c r="DR834">
        <f t="shared" si="233"/>
        <v>5</v>
      </c>
      <c r="DS834" t="str">
        <f t="shared" si="245"/>
        <v/>
      </c>
      <c r="DT834" t="str">
        <f t="shared" si="239"/>
        <v/>
      </c>
      <c r="DU834" t="str">
        <f t="shared" si="240"/>
        <v/>
      </c>
      <c r="DV834">
        <v>1.8645121193287757</v>
      </c>
      <c r="DW834" t="s">
        <v>4485</v>
      </c>
      <c r="DX834" s="200" t="s">
        <v>4485</v>
      </c>
    </row>
    <row r="835" spans="1:128" ht="15.75" thickBot="1" x14ac:dyDescent="0.3">
      <c r="A835" s="42">
        <v>44879</v>
      </c>
      <c r="B835" s="35">
        <v>44889</v>
      </c>
      <c r="C835" s="36">
        <v>185.85</v>
      </c>
      <c r="E835" s="81" cm="1">
        <f t="array" ref="E835">INDEX($A$466:$A$918, ROWS($A$466:$A$918) - ROW() + ROW($A$466))</f>
        <v>45341</v>
      </c>
      <c r="F835" s="44" cm="1">
        <f t="array" ref="F835">INDEX($B$466:$B$918, ROWS($B$466:$B$918) - ROW() + ROW($B$466))</f>
        <v>45351</v>
      </c>
      <c r="G835" s="45" cm="1">
        <f t="array" ref="G835">INDEX($C$466:$C$918, ROWS($C$466:$C$918) - ROW() + ROW($C$466))</f>
        <v>137.94999999999999</v>
      </c>
      <c r="I835">
        <f t="shared" si="216"/>
        <v>-1.7450142450142572</v>
      </c>
      <c r="J835">
        <f t="shared" si="208"/>
        <v>1</v>
      </c>
      <c r="K835" t="str">
        <f t="shared" si="248"/>
        <v/>
      </c>
      <c r="L835" t="str">
        <f t="shared" si="217"/>
        <v/>
      </c>
      <c r="M835" t="str">
        <f t="shared" si="218"/>
        <v/>
      </c>
      <c r="N835">
        <v>-1.4301036825169826</v>
      </c>
      <c r="O835" t="s">
        <v>4485</v>
      </c>
      <c r="P835" s="200" t="s">
        <v>4485</v>
      </c>
      <c r="Q835" s="35">
        <v>44879</v>
      </c>
      <c r="R835" s="35">
        <v>44889</v>
      </c>
      <c r="S835" s="37">
        <v>47064.800000000003</v>
      </c>
      <c r="U835" s="81" cm="1">
        <f t="array" ref="U835">INDEX($Q$466:$Q$918, ROWS($Q$466:$Q$918) - ROW() + ROW($Q$466))</f>
        <v>45341</v>
      </c>
      <c r="V835" s="3" cm="1">
        <f t="array" ref="V835">INDEX($R$466:$R$918, ROWS($R$466:$R$918) - ROW() + ROW($R$466))</f>
        <v>45351</v>
      </c>
      <c r="W835" s="78" cm="1">
        <f t="array" ref="W835">INDEX($S$466:$S$918, ROWS($S$466:$S$918) - ROW() + ROW($S$466))</f>
        <v>36804.5</v>
      </c>
      <c r="Y835">
        <f t="shared" si="219"/>
        <v>0.87957328772380328</v>
      </c>
      <c r="Z835">
        <f t="shared" si="210"/>
        <v>1</v>
      </c>
      <c r="AA835" t="str">
        <f t="shared" si="249"/>
        <v/>
      </c>
      <c r="AB835" t="str">
        <f t="shared" si="220"/>
        <v/>
      </c>
      <c r="AC835" t="str">
        <f t="shared" si="221"/>
        <v/>
      </c>
      <c r="AD835">
        <v>0.89552649500917558</v>
      </c>
      <c r="AE835" t="s">
        <v>4485</v>
      </c>
      <c r="AF835" s="200" t="s">
        <v>4485</v>
      </c>
      <c r="AG835" s="35">
        <v>44879</v>
      </c>
      <c r="AH835" s="35">
        <v>44889</v>
      </c>
      <c r="AI835" s="36">
        <v>172.4</v>
      </c>
      <c r="AK835" s="81" cm="1">
        <f t="array" ref="AK835">INDEX($AG$466:$AG$918, ROWS($AG$466:$AG$918) - ROW() + ROW($AG$466))</f>
        <v>45341</v>
      </c>
      <c r="AL835" s="3" cm="1">
        <f t="array" ref="AL835">INDEX($AH$466:$AH$918, ROWS($AH$466:$AH$918) - ROW() + ROW($AH$466))</f>
        <v>45351</v>
      </c>
      <c r="AM835" s="78" cm="1">
        <f t="array" ref="AM835">INDEX($AI$466:$AI$918, ROWS($AI$466:$AI$918) - ROW() + ROW($AI$466))</f>
        <v>338.7</v>
      </c>
      <c r="AO835">
        <f t="shared" si="222"/>
        <v>0.17746228926352139</v>
      </c>
      <c r="AP835">
        <f t="shared" si="212"/>
        <v>1</v>
      </c>
      <c r="AQ835" t="str">
        <f t="shared" si="250"/>
        <v/>
      </c>
      <c r="AR835" t="str">
        <f t="shared" si="223"/>
        <v/>
      </c>
      <c r="AS835" t="str">
        <f t="shared" si="224"/>
        <v/>
      </c>
      <c r="AT835">
        <v>6.5149335815212792</v>
      </c>
      <c r="AU835" t="s">
        <v>4485</v>
      </c>
      <c r="AV835" s="200" t="s">
        <v>4485</v>
      </c>
      <c r="AW835" s="35">
        <v>44879</v>
      </c>
      <c r="AX835" s="35">
        <v>44889</v>
      </c>
      <c r="AY835" s="36">
        <v>107.15</v>
      </c>
      <c r="BA835" s="81" cm="1">
        <f t="array" ref="BA835">INDEX($AW$466:$AW$918, ROWS($AW$466:$AW$918) - ROW() + ROW($AW$466))</f>
        <v>45341</v>
      </c>
      <c r="BB835" s="3" cm="1">
        <f t="array" ref="BB835">INDEX($AX$466:$AX$918, ROWS($AX$466:$AX$918) - ROW() + ROW($AX$466))</f>
        <v>45351</v>
      </c>
      <c r="BC835" s="78" cm="1">
        <f t="array" ref="BC835">INDEX($AY$466:$AY$918, ROWS($AY$466:$AY$918) - ROW() + ROW($AY$466))</f>
        <v>189.35</v>
      </c>
      <c r="BE835">
        <f t="shared" si="225"/>
        <v>0.29131355932202485</v>
      </c>
      <c r="BF835">
        <f t="shared" si="214"/>
        <v>1</v>
      </c>
      <c r="BG835" t="str">
        <f t="shared" si="251"/>
        <v/>
      </c>
      <c r="BH835" t="str">
        <f t="shared" si="226"/>
        <v/>
      </c>
      <c r="BI835" t="str">
        <f t="shared" si="227"/>
        <v/>
      </c>
      <c r="BJ835">
        <v>1.9562687269395536</v>
      </c>
      <c r="BK835" t="s">
        <v>4485</v>
      </c>
      <c r="BL835" s="200" t="s">
        <v>4485</v>
      </c>
      <c r="BM835" s="212">
        <v>44879</v>
      </c>
      <c r="BN835" s="49">
        <v>44889</v>
      </c>
      <c r="BO835" s="50">
        <v>1252.7</v>
      </c>
      <c r="BQ835" s="81" cm="1">
        <f t="array" ref="BQ835">INDEX($AW$466:$AW$918, ROWS($AW$466:$AW$918) - ROW() + ROW($AW$466))</f>
        <v>45341</v>
      </c>
      <c r="BR835" s="3" cm="1">
        <f t="array" ref="BR835">INDEX($AX$466:$AX$918, ROWS($AX$466:$AX$918) - ROW() + ROW($AX$466))</f>
        <v>45351</v>
      </c>
      <c r="BS835" s="78" cm="1">
        <f t="array" ref="BS835">INDEX($BO$466:$BO$918, ROWS($BO$466:$BO$918) - ROW() + ROW($BO$466))</f>
        <v>1494</v>
      </c>
      <c r="BU835">
        <f t="shared" si="234"/>
        <v>-1.0792557769979445</v>
      </c>
      <c r="BV835">
        <f t="shared" si="228"/>
        <v>1</v>
      </c>
      <c r="BW835" t="str">
        <f t="shared" si="242"/>
        <v/>
      </c>
      <c r="BX835" t="str">
        <f t="shared" si="229"/>
        <v/>
      </c>
      <c r="BY835" t="str">
        <f t="shared" si="235"/>
        <v/>
      </c>
      <c r="BZ835">
        <v>7.46805540642114</v>
      </c>
      <c r="CA835" t="s">
        <v>4485</v>
      </c>
      <c r="CB835" s="200" t="s">
        <v>4485</v>
      </c>
      <c r="CC835" s="212">
        <v>44880</v>
      </c>
      <c r="CD835" s="49">
        <v>44889</v>
      </c>
      <c r="CE835" s="50">
        <v>1689.25</v>
      </c>
      <c r="CG835" s="81" cm="1">
        <f t="array" ref="CG835">INDEX($AW$466:$AW$918, ROWS($AW$466:$AW$918) - ROW() + ROW($AW$466))</f>
        <v>45341</v>
      </c>
      <c r="CH835" s="3" cm="1">
        <f t="array" ref="CH835">INDEX($AX$466:$AX$918, ROWS($AX$466:$AX$918) - ROW() + ROW($AX$466))</f>
        <v>45351</v>
      </c>
      <c r="CI835" s="78" cm="1">
        <f t="array" ref="CI835">INDEX($CE$466:$CE$918, ROWS($CE$466:$CE$918) - ROW() + ROW($CE$466))</f>
        <v>2105.8000000000002</v>
      </c>
      <c r="CK835">
        <f t="shared" si="241"/>
        <v>0.75839134907535422</v>
      </c>
      <c r="CL835">
        <f t="shared" si="230"/>
        <v>1</v>
      </c>
      <c r="CM835" t="str">
        <f t="shared" si="243"/>
        <v/>
      </c>
      <c r="CN835" t="str">
        <f t="shared" si="231"/>
        <v/>
      </c>
      <c r="CO835" t="str">
        <f t="shared" si="236"/>
        <v/>
      </c>
      <c r="CP835">
        <v>0.82030125683583943</v>
      </c>
      <c r="CQ835" t="s">
        <v>4485</v>
      </c>
      <c r="CR835" s="200" t="s">
        <v>4485</v>
      </c>
      <c r="CS835" s="212">
        <v>44879</v>
      </c>
      <c r="CT835" s="49">
        <v>44889</v>
      </c>
      <c r="CU835" s="53">
        <v>408.85</v>
      </c>
      <c r="CW835" s="81" cm="1">
        <f t="array" ref="CW835">INDEX($AW$466:$AW$918, ROWS($AW$466:$AW$918) - ROW() + ROW($AW$466))</f>
        <v>45341</v>
      </c>
      <c r="CX835" s="3" cm="1">
        <f t="array" ref="CX835">INDEX($AX$466:$AX$918, ROWS($AX$466:$AX$918) - ROW() + ROW($AX$466))</f>
        <v>45351</v>
      </c>
      <c r="CY835" s="78" cm="1">
        <f t="array" ref="CY835">INDEX($CU$466:$CU$918, ROWS($CU$466:$CU$918) - ROW() + ROW($CU$466))</f>
        <v>849.2</v>
      </c>
      <c r="DA835">
        <f t="shared" si="237"/>
        <v>-1.6047737674526286</v>
      </c>
      <c r="DB835">
        <f t="shared" si="232"/>
        <v>1</v>
      </c>
      <c r="DC835" t="str">
        <f t="shared" si="244"/>
        <v/>
      </c>
      <c r="DD835" t="str">
        <f t="shared" si="246"/>
        <v/>
      </c>
      <c r="DE835" t="str">
        <f t="shared" si="247"/>
        <v/>
      </c>
      <c r="DF835">
        <v>-1.7027684466581643</v>
      </c>
      <c r="DG835" t="s">
        <v>4485</v>
      </c>
      <c r="DH835" s="200" t="s">
        <v>4485</v>
      </c>
      <c r="DI835" s="212">
        <v>44879</v>
      </c>
      <c r="DJ835" s="49">
        <v>44889</v>
      </c>
      <c r="DK835" s="53">
        <v>309.39999999999998</v>
      </c>
      <c r="DM835" s="81" cm="1">
        <f t="array" ref="DM835">INDEX($AW$466:$AW$918, ROWS($AW$466:$AW$918) - ROW() + ROW($AW$466))</f>
        <v>45341</v>
      </c>
      <c r="DN835" s="3" cm="1">
        <f t="array" ref="DN835">INDEX($AX$466:$AX$918, ROWS($AX$466:$AX$918) - ROW() + ROW($AX$466))</f>
        <v>45351</v>
      </c>
      <c r="DO835" s="78" cm="1">
        <f t="array" ref="DO835">INDEX($DK$466:$DK$918, ROWS($DK$466:$DK$918) - ROW() + ROW($DK$466))</f>
        <v>654.29999999999995</v>
      </c>
      <c r="DQ835">
        <f t="shared" si="238"/>
        <v>-0.33511043412034203</v>
      </c>
      <c r="DR835">
        <f t="shared" si="233"/>
        <v>1</v>
      </c>
      <c r="DS835" t="str">
        <f t="shared" si="245"/>
        <v/>
      </c>
      <c r="DT835" t="str">
        <f t="shared" si="239"/>
        <v/>
      </c>
      <c r="DU835" t="str">
        <f t="shared" si="240"/>
        <v/>
      </c>
      <c r="DV835">
        <v>3.5823237165519162</v>
      </c>
      <c r="DW835" t="s">
        <v>4485</v>
      </c>
      <c r="DX835" s="200" t="s">
        <v>4485</v>
      </c>
    </row>
    <row r="836" spans="1:128" ht="15.75" thickBot="1" x14ac:dyDescent="0.3">
      <c r="A836" s="42">
        <v>44876</v>
      </c>
      <c r="B836" s="35">
        <v>44889</v>
      </c>
      <c r="C836" s="36">
        <v>190.7</v>
      </c>
      <c r="E836" s="81" cm="1">
        <f t="array" ref="E836">INDEX($A$466:$A$918, ROWS($A$466:$A$918) - ROW() + ROW($A$466))</f>
        <v>45342</v>
      </c>
      <c r="F836" s="44" cm="1">
        <f t="array" ref="F836">INDEX($B$466:$B$918, ROWS($B$466:$B$918) - ROW() + ROW($B$466))</f>
        <v>45351</v>
      </c>
      <c r="G836" s="45" cm="1">
        <f t="array" ref="G836">INDEX($C$466:$C$918, ROWS($C$466:$C$918) - ROW() + ROW($C$466))</f>
        <v>136.69999999999999</v>
      </c>
      <c r="I836">
        <f t="shared" si="216"/>
        <v>-0.90612540775643369</v>
      </c>
      <c r="J836">
        <f t="shared" si="208"/>
        <v>2</v>
      </c>
      <c r="K836" t="str">
        <f t="shared" si="248"/>
        <v/>
      </c>
      <c r="L836" t="str">
        <f t="shared" si="217"/>
        <v/>
      </c>
      <c r="M836" t="str">
        <f t="shared" si="218"/>
        <v/>
      </c>
      <c r="N836">
        <v>-1.1606819006166083</v>
      </c>
      <c r="O836" t="s">
        <v>4485</v>
      </c>
      <c r="P836" s="200" t="s">
        <v>4485</v>
      </c>
      <c r="Q836" s="35">
        <v>44876</v>
      </c>
      <c r="R836" s="35">
        <v>44889</v>
      </c>
      <c r="S836" s="37">
        <v>47586.3</v>
      </c>
      <c r="U836" s="81" cm="1">
        <f t="array" ref="U836">INDEX($Q$466:$Q$918, ROWS($Q$466:$Q$918) - ROW() + ROW($Q$466))</f>
        <v>45342</v>
      </c>
      <c r="V836" s="3" cm="1">
        <f t="array" ref="V836">INDEX($R$466:$R$918, ROWS($R$466:$R$918) - ROW() + ROW($R$466))</f>
        <v>45351</v>
      </c>
      <c r="W836" s="78" cm="1">
        <f t="array" ref="W836">INDEX($S$466:$S$918, ROWS($S$466:$S$918) - ROW() + ROW($S$466))</f>
        <v>36479.75</v>
      </c>
      <c r="Y836">
        <f t="shared" si="219"/>
        <v>-0.88236492820171453</v>
      </c>
      <c r="Z836">
        <f t="shared" si="210"/>
        <v>2</v>
      </c>
      <c r="AA836" t="str">
        <f t="shared" si="249"/>
        <v/>
      </c>
      <c r="AB836" t="str">
        <f t="shared" si="220"/>
        <v/>
      </c>
      <c r="AC836" t="str">
        <f t="shared" si="221"/>
        <v/>
      </c>
      <c r="AD836">
        <v>-0.61212745996421081</v>
      </c>
      <c r="AE836" t="s">
        <v>4485</v>
      </c>
      <c r="AF836" s="200" t="s">
        <v>4485</v>
      </c>
      <c r="AG836" s="35">
        <v>44876</v>
      </c>
      <c r="AH836" s="35">
        <v>44889</v>
      </c>
      <c r="AI836" s="36">
        <v>172.4</v>
      </c>
      <c r="AK836" s="81" cm="1">
        <f t="array" ref="AK836">INDEX($AG$466:$AG$918, ROWS($AG$466:$AG$918) - ROW() + ROW($AG$466))</f>
        <v>45342</v>
      </c>
      <c r="AL836" s="3" cm="1">
        <f t="array" ref="AL836">INDEX($AH$466:$AH$918, ROWS($AH$466:$AH$918) - ROW() + ROW($AH$466))</f>
        <v>45351</v>
      </c>
      <c r="AM836" s="78" cm="1">
        <f t="array" ref="AM836">INDEX($AI$466:$AI$918, ROWS($AI$466:$AI$918) - ROW() + ROW($AI$466))</f>
        <v>345.3</v>
      </c>
      <c r="AO836">
        <f t="shared" si="222"/>
        <v>1.948627103631539</v>
      </c>
      <c r="AP836">
        <f t="shared" si="212"/>
        <v>2</v>
      </c>
      <c r="AQ836" t="str">
        <f t="shared" si="250"/>
        <v/>
      </c>
      <c r="AR836" t="str">
        <f t="shared" si="223"/>
        <v/>
      </c>
      <c r="AS836" t="str">
        <f t="shared" si="224"/>
        <v/>
      </c>
      <c r="AT836">
        <v>-0.9452696798792668</v>
      </c>
      <c r="AU836" t="s">
        <v>4485</v>
      </c>
      <c r="AV836" s="200" t="s">
        <v>4485</v>
      </c>
      <c r="AW836" s="35">
        <v>44876</v>
      </c>
      <c r="AX836" s="35">
        <v>44889</v>
      </c>
      <c r="AY836" s="36">
        <v>107.8</v>
      </c>
      <c r="BA836" s="81" cm="1">
        <f t="array" ref="BA836">INDEX($AW$466:$AW$918, ROWS($AW$466:$AW$918) - ROW() + ROW($AW$466))</f>
        <v>45342</v>
      </c>
      <c r="BB836" s="3" cm="1">
        <f t="array" ref="BB836">INDEX($AX$466:$AX$918, ROWS($AX$466:$AX$918) - ROW() + ROW($AX$466))</f>
        <v>45351</v>
      </c>
      <c r="BC836" s="78" cm="1">
        <f t="array" ref="BC836">INDEX($AY$466:$AY$918, ROWS($AY$466:$AY$918) - ROW() + ROW($AY$466))</f>
        <v>191.25</v>
      </c>
      <c r="BE836">
        <f t="shared" si="225"/>
        <v>1.0034327964087699</v>
      </c>
      <c r="BF836">
        <f t="shared" si="214"/>
        <v>2</v>
      </c>
      <c r="BG836" t="str">
        <f t="shared" si="251"/>
        <v/>
      </c>
      <c r="BH836" t="str">
        <f t="shared" si="226"/>
        <v/>
      </c>
      <c r="BI836" t="str">
        <f t="shared" si="227"/>
        <v/>
      </c>
      <c r="BJ836">
        <v>-1.0540888446311925</v>
      </c>
      <c r="BK836" t="s">
        <v>4485</v>
      </c>
      <c r="BL836" s="200" t="s">
        <v>4485</v>
      </c>
      <c r="BM836" s="212">
        <v>44876</v>
      </c>
      <c r="BN836" s="49">
        <v>44889</v>
      </c>
      <c r="BO836" s="50">
        <v>1255.0999999999999</v>
      </c>
      <c r="BQ836" s="81" cm="1">
        <f t="array" ref="BQ836">INDEX($AW$466:$AW$918, ROWS($AW$466:$AW$918) - ROW() + ROW($AW$466))</f>
        <v>45342</v>
      </c>
      <c r="BR836" s="3" cm="1">
        <f t="array" ref="BR836">INDEX($AX$466:$AX$918, ROWS($AX$466:$AX$918) - ROW() + ROW($AX$466))</f>
        <v>45351</v>
      </c>
      <c r="BS836" s="78" cm="1">
        <f t="array" ref="BS836">INDEX($BO$466:$BO$918, ROWS($BO$466:$BO$918) - ROW() + ROW($BO$466))</f>
        <v>1513.15</v>
      </c>
      <c r="BU836">
        <f t="shared" si="234"/>
        <v>1.2817938420348121</v>
      </c>
      <c r="BV836">
        <f t="shared" si="228"/>
        <v>2</v>
      </c>
      <c r="BW836" t="str">
        <f t="shared" si="242"/>
        <v/>
      </c>
      <c r="BX836" t="str">
        <f t="shared" si="229"/>
        <v/>
      </c>
      <c r="BY836" t="str">
        <f t="shared" si="235"/>
        <v/>
      </c>
      <c r="BZ836">
        <v>-0.46460508567717207</v>
      </c>
      <c r="CA836" t="s">
        <v>4485</v>
      </c>
      <c r="CB836" s="200" t="s">
        <v>4485</v>
      </c>
      <c r="CC836" s="212">
        <v>44879</v>
      </c>
      <c r="CD836" s="49">
        <v>44889</v>
      </c>
      <c r="CE836" s="50">
        <v>1696.7</v>
      </c>
      <c r="CG836" s="81" cm="1">
        <f t="array" ref="CG836">INDEX($AW$466:$AW$918, ROWS($AW$466:$AW$918) - ROW() + ROW($AW$466))</f>
        <v>45342</v>
      </c>
      <c r="CH836" s="3" cm="1">
        <f t="array" ref="CH836">INDEX($AX$466:$AX$918, ROWS($AX$466:$AX$918) - ROW() + ROW($AX$466))</f>
        <v>45351</v>
      </c>
      <c r="CI836" s="78" cm="1">
        <f t="array" ref="CI836">INDEX($CE$466:$CE$918, ROWS($CE$466:$CE$918) - ROW() + ROW($CE$466))</f>
        <v>2088.85</v>
      </c>
      <c r="CK836">
        <f t="shared" si="241"/>
        <v>-0.80491974546491929</v>
      </c>
      <c r="CL836">
        <f t="shared" si="230"/>
        <v>2</v>
      </c>
      <c r="CM836" t="str">
        <f t="shared" si="243"/>
        <v/>
      </c>
      <c r="CN836" t="str">
        <f t="shared" si="231"/>
        <v/>
      </c>
      <c r="CO836" t="str">
        <f t="shared" si="236"/>
        <v/>
      </c>
      <c r="CP836">
        <v>-0.76842556026072406</v>
      </c>
      <c r="CQ836" t="s">
        <v>4485</v>
      </c>
      <c r="CR836" s="200" t="s">
        <v>4485</v>
      </c>
      <c r="CS836" s="212">
        <v>44876</v>
      </c>
      <c r="CT836" s="49">
        <v>44889</v>
      </c>
      <c r="CU836" s="53">
        <v>403.05</v>
      </c>
      <c r="CW836" s="81" cm="1">
        <f t="array" ref="CW836">INDEX($AW$466:$AW$918, ROWS($AW$466:$AW$918) - ROW() + ROW($AW$466))</f>
        <v>45342</v>
      </c>
      <c r="CX836" s="3" cm="1">
        <f t="array" ref="CX836">INDEX($AX$466:$AX$918, ROWS($AX$466:$AX$918) - ROW() + ROW($AX$466))</f>
        <v>45351</v>
      </c>
      <c r="CY836" s="78" cm="1">
        <f t="array" ref="CY836">INDEX($CU$466:$CU$918, ROWS($CU$466:$CU$918) - ROW() + ROW($CU$466))</f>
        <v>863.85</v>
      </c>
      <c r="DA836">
        <f t="shared" si="237"/>
        <v>1.7251530852567094</v>
      </c>
      <c r="DB836">
        <f t="shared" si="232"/>
        <v>2</v>
      </c>
      <c r="DC836" t="str">
        <f t="shared" si="244"/>
        <v/>
      </c>
      <c r="DD836" t="str">
        <f t="shared" si="246"/>
        <v/>
      </c>
      <c r="DE836" t="str">
        <f t="shared" si="247"/>
        <v/>
      </c>
      <c r="DF836">
        <v>1.8029695969832611</v>
      </c>
      <c r="DG836" t="s">
        <v>4485</v>
      </c>
      <c r="DH836" s="200" t="s">
        <v>4485</v>
      </c>
      <c r="DI836" s="212">
        <v>44876</v>
      </c>
      <c r="DJ836" s="49">
        <v>44889</v>
      </c>
      <c r="DK836" s="53">
        <v>310.5</v>
      </c>
      <c r="DM836" s="81" cm="1">
        <f t="array" ref="DM836">INDEX($AW$466:$AW$918, ROWS($AW$466:$AW$918) - ROW() + ROW($AW$466))</f>
        <v>45342</v>
      </c>
      <c r="DN836" s="3" cm="1">
        <f t="array" ref="DN836">INDEX($AX$466:$AX$918, ROWS($AX$466:$AX$918) - ROW() + ROW($AX$466))</f>
        <v>45351</v>
      </c>
      <c r="DO836" s="78" cm="1">
        <f t="array" ref="DO836">INDEX($DK$466:$DK$918, ROWS($DK$466:$DK$918) - ROW() + ROW($DK$466))</f>
        <v>661.35</v>
      </c>
      <c r="DQ836">
        <f t="shared" si="238"/>
        <v>1.0774873911050082</v>
      </c>
      <c r="DR836">
        <f t="shared" si="233"/>
        <v>2</v>
      </c>
      <c r="DS836" t="str">
        <f t="shared" si="245"/>
        <v/>
      </c>
      <c r="DT836" t="str">
        <f t="shared" si="239"/>
        <v/>
      </c>
      <c r="DU836" t="str">
        <f t="shared" si="240"/>
        <v/>
      </c>
      <c r="DV836">
        <v>1.7670817906428808</v>
      </c>
      <c r="DW836" t="s">
        <v>4485</v>
      </c>
      <c r="DX836" s="200" t="s">
        <v>4485</v>
      </c>
    </row>
    <row r="837" spans="1:128" ht="15.75" thickBot="1" x14ac:dyDescent="0.3">
      <c r="A837" s="42">
        <v>44875</v>
      </c>
      <c r="B837" s="35">
        <v>44889</v>
      </c>
      <c r="C837" s="36">
        <v>192.5</v>
      </c>
      <c r="E837" s="81" cm="1">
        <f t="array" ref="E837">INDEX($A$466:$A$918, ROWS($A$466:$A$918) - ROW() + ROW($A$466))</f>
        <v>45343</v>
      </c>
      <c r="F837" s="44" cm="1">
        <f t="array" ref="F837">INDEX($B$466:$B$918, ROWS($B$466:$B$918) - ROW() + ROW($B$466))</f>
        <v>45351</v>
      </c>
      <c r="G837" s="45" cm="1">
        <f t="array" ref="G837">INDEX($C$466:$C$918, ROWS($C$466:$C$918) - ROW() + ROW($C$466))</f>
        <v>133.94999999999999</v>
      </c>
      <c r="I837">
        <f t="shared" si="216"/>
        <v>-2.0117044623262621</v>
      </c>
      <c r="J837">
        <f t="shared" si="208"/>
        <v>3</v>
      </c>
      <c r="K837" t="str">
        <f t="shared" si="248"/>
        <v/>
      </c>
      <c r="L837" t="str">
        <f t="shared" si="217"/>
        <v/>
      </c>
      <c r="M837" t="str">
        <f t="shared" si="218"/>
        <v/>
      </c>
      <c r="N837">
        <v>-1.834862385321101</v>
      </c>
      <c r="O837" t="s">
        <v>4485</v>
      </c>
      <c r="P837" s="200" t="s">
        <v>4485</v>
      </c>
      <c r="Q837" s="35">
        <v>44875</v>
      </c>
      <c r="R837" s="35">
        <v>44889</v>
      </c>
      <c r="S837" s="37">
        <v>48953.2</v>
      </c>
      <c r="U837" s="81" cm="1">
        <f t="array" ref="U837">INDEX($Q$466:$Q$918, ROWS($Q$466:$Q$918) - ROW() + ROW($Q$466))</f>
        <v>45343</v>
      </c>
      <c r="V837" s="3" cm="1">
        <f t="array" ref="V837">INDEX($R$466:$R$918, ROWS($R$466:$R$918) - ROW() + ROW($R$466))</f>
        <v>45351</v>
      </c>
      <c r="W837" s="78" cm="1">
        <f t="array" ref="W837">INDEX($S$466:$S$918, ROWS($S$466:$S$918) - ROW() + ROW($S$466))</f>
        <v>36333.949999999997</v>
      </c>
      <c r="Y837">
        <f t="shared" si="219"/>
        <v>-0.39967379162412819</v>
      </c>
      <c r="Z837">
        <f t="shared" si="210"/>
        <v>3</v>
      </c>
      <c r="AA837" t="str">
        <f t="shared" si="249"/>
        <v/>
      </c>
      <c r="AB837" t="str">
        <f t="shared" si="220"/>
        <v/>
      </c>
      <c r="AC837" t="str">
        <f t="shared" si="221"/>
        <v/>
      </c>
      <c r="AD837">
        <v>-0.34231774495612982</v>
      </c>
      <c r="AE837" t="s">
        <v>4485</v>
      </c>
      <c r="AF837" s="200" t="s">
        <v>4485</v>
      </c>
      <c r="AG837" s="35">
        <v>44875</v>
      </c>
      <c r="AH837" s="35">
        <v>44889</v>
      </c>
      <c r="AI837" s="36">
        <v>173.2</v>
      </c>
      <c r="AK837" s="81" cm="1">
        <f t="array" ref="AK837">INDEX($AG$466:$AG$918, ROWS($AG$466:$AG$918) - ROW() + ROW($AG$466))</f>
        <v>45343</v>
      </c>
      <c r="AL837" s="3" cm="1">
        <f t="array" ref="AL837">INDEX($AH$466:$AH$918, ROWS($AH$466:$AH$918) - ROW() + ROW($AH$466))</f>
        <v>45351</v>
      </c>
      <c r="AM837" s="78" cm="1">
        <f t="array" ref="AM837">INDEX($AI$466:$AI$918, ROWS($AI$466:$AI$918) - ROW() + ROW($AI$466))</f>
        <v>336.55</v>
      </c>
      <c r="AO837">
        <f t="shared" si="222"/>
        <v>-2.5340283811178685</v>
      </c>
      <c r="AP837">
        <f t="shared" si="212"/>
        <v>3</v>
      </c>
      <c r="AQ837" t="str">
        <f t="shared" si="250"/>
        <v/>
      </c>
      <c r="AR837" t="str">
        <f t="shared" si="223"/>
        <v/>
      </c>
      <c r="AS837" t="str">
        <f t="shared" si="224"/>
        <v/>
      </c>
      <c r="AT837">
        <v>-4.0978348035284613</v>
      </c>
      <c r="AU837" t="s">
        <v>4485</v>
      </c>
      <c r="AV837" s="200" t="s">
        <v>4485</v>
      </c>
      <c r="AW837" s="35">
        <v>44875</v>
      </c>
      <c r="AX837" s="35">
        <v>44889</v>
      </c>
      <c r="AY837" s="36">
        <v>107.1</v>
      </c>
      <c r="BA837" s="81" cm="1">
        <f t="array" ref="BA837">INDEX($AW$466:$AW$918, ROWS($AW$466:$AW$918) - ROW() + ROW($AW$466))</f>
        <v>45343</v>
      </c>
      <c r="BB837" s="3" cm="1">
        <f t="array" ref="BB837">INDEX($AX$466:$AX$918, ROWS($AX$466:$AX$918) - ROW() + ROW($AX$466))</f>
        <v>45351</v>
      </c>
      <c r="BC837" s="78" cm="1">
        <f t="array" ref="BC837">INDEX($AY$466:$AY$918, ROWS($AY$466:$AY$918) - ROW() + ROW($AY$466))</f>
        <v>188.8</v>
      </c>
      <c r="BE837">
        <f t="shared" si="225"/>
        <v>-1.281045751633981</v>
      </c>
      <c r="BF837">
        <f t="shared" si="214"/>
        <v>3</v>
      </c>
      <c r="BG837" t="str">
        <f t="shared" si="251"/>
        <v/>
      </c>
      <c r="BH837" t="str">
        <f t="shared" si="226"/>
        <v/>
      </c>
      <c r="BI837" t="str">
        <f t="shared" si="227"/>
        <v/>
      </c>
      <c r="BJ837">
        <v>1.1536856574780812</v>
      </c>
      <c r="BK837" t="s">
        <v>4485</v>
      </c>
      <c r="BL837" s="200" t="s">
        <v>4485</v>
      </c>
      <c r="BM837" s="212">
        <v>44875</v>
      </c>
      <c r="BN837" s="49">
        <v>44889</v>
      </c>
      <c r="BO837" s="50">
        <v>1243.75</v>
      </c>
      <c r="BQ837" s="81" cm="1">
        <f t="array" ref="BQ837">INDEX($AW$466:$AW$918, ROWS($AW$466:$AW$918) - ROW() + ROW($AW$466))</f>
        <v>45343</v>
      </c>
      <c r="BR837" s="3" cm="1">
        <f t="array" ref="BR837">INDEX($AX$466:$AX$918, ROWS($AX$466:$AX$918) - ROW() + ROW($AX$466))</f>
        <v>45351</v>
      </c>
      <c r="BS837" s="78" cm="1">
        <f t="array" ref="BS837">INDEX($BO$466:$BO$918, ROWS($BO$466:$BO$918) - ROW() + ROW($BO$466))</f>
        <v>1502</v>
      </c>
      <c r="BU837">
        <f t="shared" si="234"/>
        <v>-0.73687340977431781</v>
      </c>
      <c r="BV837">
        <f t="shared" si="228"/>
        <v>3</v>
      </c>
      <c r="BW837" t="str">
        <f t="shared" si="242"/>
        <v/>
      </c>
      <c r="BX837" t="str">
        <f t="shared" si="229"/>
        <v/>
      </c>
      <c r="BY837" t="str">
        <f t="shared" si="235"/>
        <v/>
      </c>
      <c r="BZ837">
        <v>-1.8369805259988019</v>
      </c>
      <c r="CA837" t="s">
        <v>4485</v>
      </c>
      <c r="CB837" s="200" t="s">
        <v>4485</v>
      </c>
      <c r="CC837" s="212">
        <v>44876</v>
      </c>
      <c r="CD837" s="49">
        <v>44889</v>
      </c>
      <c r="CE837" s="50">
        <v>1674.95</v>
      </c>
      <c r="CG837" s="81" cm="1">
        <f t="array" ref="CG837">INDEX($AW$466:$AW$918, ROWS($AW$466:$AW$918) - ROW() + ROW($AW$466))</f>
        <v>45343</v>
      </c>
      <c r="CH837" s="3" cm="1">
        <f t="array" ref="CH837">INDEX($AX$466:$AX$918, ROWS($AX$466:$AX$918) - ROW() + ROW($AX$466))</f>
        <v>45351</v>
      </c>
      <c r="CI837" s="78" cm="1">
        <f t="array" ref="CI837">INDEX($CE$466:$CE$918, ROWS($CE$466:$CE$918) - ROW() + ROW($CE$466))</f>
        <v>2086.35</v>
      </c>
      <c r="CK837">
        <f t="shared" si="241"/>
        <v>-0.11968307920626182</v>
      </c>
      <c r="CL837">
        <f t="shared" si="230"/>
        <v>3</v>
      </c>
      <c r="CM837" t="str">
        <f t="shared" si="243"/>
        <v/>
      </c>
      <c r="CN837" t="str">
        <f t="shared" si="231"/>
        <v/>
      </c>
      <c r="CO837" t="str">
        <f t="shared" si="236"/>
        <v/>
      </c>
      <c r="CP837">
        <v>6.7128575195974011E-2</v>
      </c>
      <c r="CQ837" t="s">
        <v>4485</v>
      </c>
      <c r="CR837" s="200" t="s">
        <v>4485</v>
      </c>
      <c r="CS837" s="212">
        <v>44875</v>
      </c>
      <c r="CT837" s="49">
        <v>44889</v>
      </c>
      <c r="CU837" s="53">
        <v>393.8</v>
      </c>
      <c r="CW837" s="81" cm="1">
        <f t="array" ref="CW837">INDEX($AW$466:$AW$918, ROWS($AW$466:$AW$918) - ROW() + ROW($AW$466))</f>
        <v>45343</v>
      </c>
      <c r="CX837" s="3" cm="1">
        <f t="array" ref="CX837">INDEX($AX$466:$AX$918, ROWS($AX$466:$AX$918) - ROW() + ROW($AX$466))</f>
        <v>45351</v>
      </c>
      <c r="CY837" s="78" cm="1">
        <f t="array" ref="CY837">INDEX($CU$466:$CU$918, ROWS($CU$466:$CU$918) - ROW() + ROW($CU$466))</f>
        <v>885.9</v>
      </c>
      <c r="DA837">
        <f t="shared" si="237"/>
        <v>2.552526480291712</v>
      </c>
      <c r="DB837">
        <f t="shared" si="232"/>
        <v>3</v>
      </c>
      <c r="DC837" t="str">
        <f t="shared" si="244"/>
        <v/>
      </c>
      <c r="DD837" t="str">
        <f t="shared" si="246"/>
        <v/>
      </c>
      <c r="DE837" t="str">
        <f t="shared" si="247"/>
        <v/>
      </c>
      <c r="DF837">
        <v>2.6565574719296272</v>
      </c>
      <c r="DG837" t="s">
        <v>4485</v>
      </c>
      <c r="DH837" s="200" t="s">
        <v>4485</v>
      </c>
      <c r="DI837" s="212">
        <v>44875</v>
      </c>
      <c r="DJ837" s="49">
        <v>44889</v>
      </c>
      <c r="DK837" s="53">
        <v>307.2</v>
      </c>
      <c r="DM837" s="81" cm="1">
        <f t="array" ref="DM837">INDEX($AW$466:$AW$918, ROWS($AW$466:$AW$918) - ROW() + ROW($AW$466))</f>
        <v>45343</v>
      </c>
      <c r="DN837" s="3" cm="1">
        <f t="array" ref="DN837">INDEX($AX$466:$AX$918, ROWS($AX$466:$AX$918) - ROW() + ROW($AX$466))</f>
        <v>45351</v>
      </c>
      <c r="DO837" s="78" cm="1">
        <f t="array" ref="DO837">INDEX($DK$466:$DK$918, ROWS($DK$466:$DK$918) - ROW() + ROW($DK$466))</f>
        <v>634.70000000000005</v>
      </c>
      <c r="DQ837">
        <f t="shared" si="238"/>
        <v>-4.0296363498903718</v>
      </c>
      <c r="DR837">
        <f t="shared" si="233"/>
        <v>3</v>
      </c>
      <c r="DS837" t="str">
        <f t="shared" si="245"/>
        <v/>
      </c>
      <c r="DT837" t="str">
        <f t="shared" si="239"/>
        <v/>
      </c>
      <c r="DU837" t="str">
        <f t="shared" si="240"/>
        <v/>
      </c>
      <c r="DV837">
        <v>-3.2247395402679011</v>
      </c>
      <c r="DW837" t="s">
        <v>4485</v>
      </c>
      <c r="DX837" s="200" t="s">
        <v>4485</v>
      </c>
    </row>
    <row r="838" spans="1:128" ht="15.75" thickBot="1" x14ac:dyDescent="0.3">
      <c r="A838" s="42">
        <v>44874</v>
      </c>
      <c r="B838" s="35">
        <v>44889</v>
      </c>
      <c r="C838" s="36">
        <v>193.6</v>
      </c>
      <c r="E838" s="81" cm="1">
        <f t="array" ref="E838">INDEX($A$466:$A$918, ROWS($A$466:$A$918) - ROW() + ROW($A$466))</f>
        <v>45344</v>
      </c>
      <c r="F838" s="44" cm="1">
        <f t="array" ref="F838">INDEX($B$466:$B$918, ROWS($B$466:$B$918) - ROW() + ROW($B$466))</f>
        <v>45351</v>
      </c>
      <c r="G838" s="45" cm="1">
        <f t="array" ref="G838">INDEX($C$466:$C$918, ROWS($C$466:$C$918) - ROW() + ROW($C$466))</f>
        <v>135.55000000000001</v>
      </c>
      <c r="I838">
        <f t="shared" si="216"/>
        <v>1.1944755505785911</v>
      </c>
      <c r="J838">
        <f t="shared" si="208"/>
        <v>4</v>
      </c>
      <c r="K838">
        <f t="shared" si="248"/>
        <v>-1.8820123054650701</v>
      </c>
      <c r="L838" t="str">
        <f t="shared" si="217"/>
        <v/>
      </c>
      <c r="M838" t="str">
        <f t="shared" si="218"/>
        <v/>
      </c>
      <c r="N838">
        <v>1.0467289719626209</v>
      </c>
      <c r="O838">
        <v>-1.6733357584576085</v>
      </c>
      <c r="P838" s="200" t="s">
        <v>4485</v>
      </c>
      <c r="Q838" s="35">
        <v>44874</v>
      </c>
      <c r="R838" s="35">
        <v>44889</v>
      </c>
      <c r="S838" s="37">
        <v>49328.95</v>
      </c>
      <c r="U838" s="81" cm="1">
        <f t="array" ref="U838">INDEX($Q$466:$Q$918, ROWS($Q$466:$Q$918) - ROW() + ROW($Q$466))</f>
        <v>45344</v>
      </c>
      <c r="V838" s="3" cm="1">
        <f t="array" ref="V838">INDEX($R$466:$R$918, ROWS($R$466:$R$918) - ROW() + ROW($R$466))</f>
        <v>45351</v>
      </c>
      <c r="W838" s="78" cm="1">
        <f t="array" ref="W838">INDEX($S$466:$S$918, ROWS($S$466:$S$918) - ROW() + ROW($S$466))</f>
        <v>36195.050000000003</v>
      </c>
      <c r="Y838">
        <f t="shared" si="219"/>
        <v>-0.3822870896227748</v>
      </c>
      <c r="Z838">
        <f t="shared" si="210"/>
        <v>4</v>
      </c>
      <c r="AA838">
        <f t="shared" si="249"/>
        <v>-0.38790730955525399</v>
      </c>
      <c r="AB838" t="str">
        <f t="shared" si="220"/>
        <v/>
      </c>
      <c r="AC838" t="str">
        <f t="shared" si="221"/>
        <v/>
      </c>
      <c r="AD838">
        <v>-0.61553499642051579</v>
      </c>
      <c r="AE838">
        <v>-0.57583979506109029</v>
      </c>
      <c r="AF838" s="200" t="s">
        <v>4485</v>
      </c>
      <c r="AG838" s="35">
        <v>44874</v>
      </c>
      <c r="AH838" s="35">
        <v>44889</v>
      </c>
      <c r="AI838" s="36">
        <v>174.1</v>
      </c>
      <c r="AK838" s="81" cm="1">
        <f t="array" ref="AK838">INDEX($AG$466:$AG$918, ROWS($AG$466:$AG$918) - ROW() + ROW($AG$466))</f>
        <v>45344</v>
      </c>
      <c r="AL838" s="3" cm="1">
        <f t="array" ref="AL838">INDEX($AH$466:$AH$918, ROWS($AH$466:$AH$918) - ROW() + ROW($AH$466))</f>
        <v>45351</v>
      </c>
      <c r="AM838" s="78" cm="1">
        <f t="array" ref="AM838">INDEX($AI$466:$AI$918, ROWS($AI$466:$AI$918) - ROW() + ROW($AI$466))</f>
        <v>338.75</v>
      </c>
      <c r="AO838">
        <f t="shared" si="222"/>
        <v>0.65369187342147927</v>
      </c>
      <c r="AP838">
        <f t="shared" si="212"/>
        <v>4</v>
      </c>
      <c r="AQ838">
        <f t="shared" si="250"/>
        <v>-0.44085231447465101</v>
      </c>
      <c r="AR838" t="str">
        <f t="shared" si="223"/>
        <v/>
      </c>
      <c r="AS838" t="str">
        <f t="shared" si="224"/>
        <v/>
      </c>
      <c r="AT838">
        <v>-0.9616188644535496</v>
      </c>
      <c r="AU838">
        <v>3.1078610603290717</v>
      </c>
      <c r="AV838" s="200" t="s">
        <v>4485</v>
      </c>
      <c r="AW838" s="35">
        <v>44874</v>
      </c>
      <c r="AX838" s="35">
        <v>44889</v>
      </c>
      <c r="AY838" s="36">
        <v>108.7</v>
      </c>
      <c r="BA838" s="81" cm="1">
        <f t="array" ref="BA838">INDEX($AW$466:$AW$918, ROWS($AW$466:$AW$918) - ROW() + ROW($AW$466))</f>
        <v>45344</v>
      </c>
      <c r="BB838" s="3" cm="1">
        <f t="array" ref="BB838">INDEX($AX$466:$AX$918, ROWS($AX$466:$AX$918) - ROW() + ROW($AX$466))</f>
        <v>45351</v>
      </c>
      <c r="BC838" s="78" cm="1">
        <f t="array" ref="BC838">INDEX($AY$466:$AY$918, ROWS($AY$466:$AY$918) - ROW() + ROW($AY$466))</f>
        <v>195.4</v>
      </c>
      <c r="BE838">
        <f t="shared" si="225"/>
        <v>3.4957627118644039</v>
      </c>
      <c r="BF838">
        <f t="shared" si="214"/>
        <v>4</v>
      </c>
      <c r="BG838">
        <f t="shared" si="251"/>
        <v>4.9127516778523521</v>
      </c>
      <c r="BH838" t="str">
        <f t="shared" si="226"/>
        <v/>
      </c>
      <c r="BI838" t="str">
        <f t="shared" si="227"/>
        <v/>
      </c>
      <c r="BJ838">
        <v>8.6680094154189806</v>
      </c>
      <c r="BK838">
        <v>20.726282587011031</v>
      </c>
      <c r="BL838" s="200" t="s">
        <v>4485</v>
      </c>
      <c r="BM838" s="212">
        <v>44874</v>
      </c>
      <c r="BN838" s="49">
        <v>44889</v>
      </c>
      <c r="BO838" s="50">
        <v>1266.5</v>
      </c>
      <c r="BQ838" s="81" cm="1">
        <f t="array" ref="BQ838">INDEX($AW$466:$AW$918, ROWS($AW$466:$AW$918) - ROW() + ROW($AW$466))</f>
        <v>45344</v>
      </c>
      <c r="BR838" s="3" cm="1">
        <f t="array" ref="BR838">INDEX($AX$466:$AX$918, ROWS($AX$466:$AX$918) - ROW() + ROW($AX$466))</f>
        <v>45351</v>
      </c>
      <c r="BS838" s="78" cm="1">
        <f t="array" ref="BS838">INDEX($BO$466:$BO$918, ROWS($BO$466:$BO$918) - ROW() + ROW($BO$466))</f>
        <v>1509.7</v>
      </c>
      <c r="BU838">
        <f t="shared" si="234"/>
        <v>0.51264980026631457</v>
      </c>
      <c r="BV838">
        <f t="shared" si="228"/>
        <v>4</v>
      </c>
      <c r="BW838">
        <f t="shared" si="242"/>
        <v>3.4147343905195831</v>
      </c>
      <c r="BX838" t="str">
        <f t="shared" si="229"/>
        <v/>
      </c>
      <c r="BY838" t="str">
        <f t="shared" si="235"/>
        <v/>
      </c>
      <c r="BZ838">
        <v>4.473872584108805</v>
      </c>
      <c r="CA838">
        <v>8.7671670392845762</v>
      </c>
      <c r="CB838" s="200" t="s">
        <v>4485</v>
      </c>
      <c r="CC838" s="212">
        <v>44875</v>
      </c>
      <c r="CD838" s="49">
        <v>44889</v>
      </c>
      <c r="CE838" s="50">
        <v>1688.25</v>
      </c>
      <c r="CG838" s="81" cm="1">
        <f t="array" ref="CG838">INDEX($AW$466:$AW$918, ROWS($AW$466:$AW$918) - ROW() + ROW($AW$466))</f>
        <v>45344</v>
      </c>
      <c r="CH838" s="3" cm="1">
        <f t="array" ref="CH838">INDEX($AX$466:$AX$918, ROWS($AX$466:$AX$918) - ROW() + ROW($AX$466))</f>
        <v>45351</v>
      </c>
      <c r="CI838" s="78" cm="1">
        <f t="array" ref="CI838">INDEX($CE$466:$CE$918, ROWS($CE$466:$CE$918) - ROW() + ROW($CE$466))</f>
        <v>2105.9499999999998</v>
      </c>
      <c r="CK838">
        <f t="shared" si="241"/>
        <v>0.93943969132695426</v>
      </c>
      <c r="CL838">
        <f t="shared" si="230"/>
        <v>4</v>
      </c>
      <c r="CM838">
        <f t="shared" si="243"/>
        <v>2.5991425509110355</v>
      </c>
      <c r="CN838" t="str">
        <f t="shared" si="231"/>
        <v/>
      </c>
      <c r="CO838" t="str">
        <f t="shared" si="236"/>
        <v/>
      </c>
      <c r="CP838">
        <v>0.96791969141571554</v>
      </c>
      <c r="CQ838">
        <v>2.9711437437388613</v>
      </c>
      <c r="CR838" s="200" t="s">
        <v>4485</v>
      </c>
      <c r="CS838" s="212">
        <v>44874</v>
      </c>
      <c r="CT838" s="49">
        <v>44889</v>
      </c>
      <c r="CU838" s="53">
        <v>399.6</v>
      </c>
      <c r="CW838" s="81" cm="1">
        <f t="array" ref="CW838">INDEX($AW$466:$AW$918, ROWS($AW$466:$AW$918) - ROW() + ROW($AW$466))</f>
        <v>45344</v>
      </c>
      <c r="CX838" s="3" cm="1">
        <f t="array" ref="CX838">INDEX($AX$466:$AX$918, ROWS($AX$466:$AX$918) - ROW() + ROW($AX$466))</f>
        <v>45351</v>
      </c>
      <c r="CY838" s="78" cm="1">
        <f t="array" ref="CY838">INDEX($CU$466:$CU$918, ROWS($CU$466:$CU$918) - ROW() + ROW($CU$466))</f>
        <v>894.65</v>
      </c>
      <c r="DA838">
        <f t="shared" si="237"/>
        <v>0.98769612823117725</v>
      </c>
      <c r="DB838">
        <f t="shared" si="232"/>
        <v>4</v>
      </c>
      <c r="DC838">
        <f t="shared" si="244"/>
        <v>4.9504369757756965</v>
      </c>
      <c r="DD838" t="str">
        <f t="shared" si="246"/>
        <v/>
      </c>
      <c r="DE838" t="str">
        <f t="shared" si="247"/>
        <v/>
      </c>
      <c r="DF838">
        <v>0.60889665670631754</v>
      </c>
      <c r="DG838">
        <v>4.7979797979798011</v>
      </c>
      <c r="DH838" s="200" t="s">
        <v>4485</v>
      </c>
      <c r="DI838" s="212">
        <v>44874</v>
      </c>
      <c r="DJ838" s="49">
        <v>44889</v>
      </c>
      <c r="DK838" s="53">
        <v>308.14999999999998</v>
      </c>
      <c r="DM838" s="81" cm="1">
        <f t="array" ref="DM838">INDEX($AW$466:$AW$918, ROWS($AW$466:$AW$918) - ROW() + ROW($AW$466))</f>
        <v>45344</v>
      </c>
      <c r="DN838" s="3" cm="1">
        <f t="array" ref="DN838">INDEX($AX$466:$AX$918, ROWS($AX$466:$AX$918) - ROW() + ROW($AX$466))</f>
        <v>45351</v>
      </c>
      <c r="DO838" s="78" cm="1">
        <f t="array" ref="DO838">INDEX($DK$466:$DK$918, ROWS($DK$466:$DK$918) - ROW() + ROW($DK$466))</f>
        <v>627.4</v>
      </c>
      <c r="DQ838">
        <f t="shared" si="238"/>
        <v>-1.1501496770127726</v>
      </c>
      <c r="DR838">
        <f t="shared" si="233"/>
        <v>4</v>
      </c>
      <c r="DS838">
        <f t="shared" si="245"/>
        <v>-3.9424328255377783</v>
      </c>
      <c r="DT838" t="str">
        <f t="shared" si="239"/>
        <v/>
      </c>
      <c r="DU838" t="str">
        <f t="shared" si="240"/>
        <v/>
      </c>
      <c r="DV838">
        <v>2.2727272727272649</v>
      </c>
      <c r="DW838">
        <v>6.2771908017402147</v>
      </c>
      <c r="DX838" s="200" t="s">
        <v>4485</v>
      </c>
    </row>
    <row r="839" spans="1:128" ht="15.75" thickBot="1" x14ac:dyDescent="0.3">
      <c r="A839" s="42">
        <v>44872</v>
      </c>
      <c r="B839" s="35">
        <v>44889</v>
      </c>
      <c r="C839" s="36">
        <v>196.05</v>
      </c>
      <c r="E839" s="81" cm="1">
        <f t="array" ref="E839">INDEX($A$466:$A$918, ROWS($A$466:$A$918) - ROW() + ROW($A$466))</f>
        <v>45345</v>
      </c>
      <c r="F839" s="44" cm="1">
        <f t="array" ref="F839">INDEX($B$466:$B$918, ROWS($B$466:$B$918) - ROW() + ROW($B$466))</f>
        <v>45351</v>
      </c>
      <c r="G839" s="45" cm="1">
        <f t="array" ref="G839">INDEX($C$466:$C$918, ROWS($C$466:$C$918) - ROW() + ROW($C$466))</f>
        <v>135.19999999999999</v>
      </c>
      <c r="I839">
        <f t="shared" si="216"/>
        <v>-0.25820730357803223</v>
      </c>
      <c r="J839">
        <f t="shared" si="208"/>
        <v>5</v>
      </c>
      <c r="K839" t="str">
        <f t="shared" si="248"/>
        <v/>
      </c>
      <c r="L839" t="str">
        <f t="shared" si="217"/>
        <v/>
      </c>
      <c r="M839" t="str">
        <f t="shared" si="218"/>
        <v/>
      </c>
      <c r="N839">
        <v>3.6995930447638138E-2</v>
      </c>
      <c r="O839" t="s">
        <v>4485</v>
      </c>
      <c r="P839" s="200" t="s">
        <v>4485</v>
      </c>
      <c r="Q839" s="35">
        <v>44872</v>
      </c>
      <c r="R839" s="35">
        <v>44889</v>
      </c>
      <c r="S839" s="37">
        <v>49701.5</v>
      </c>
      <c r="U839" s="81" cm="1">
        <f t="array" ref="U839">INDEX($Q$466:$Q$918, ROWS($Q$466:$Q$918) - ROW() + ROW($Q$466))</f>
        <v>45345</v>
      </c>
      <c r="V839" s="3" cm="1">
        <f t="array" ref="V839">INDEX($R$466:$R$918, ROWS($R$466:$R$918) - ROW() + ROW($R$466))</f>
        <v>45351</v>
      </c>
      <c r="W839" s="78" cm="1">
        <f t="array" ref="W839">INDEX($S$466:$S$918, ROWS($S$466:$S$918) - ROW() + ROW($S$466))</f>
        <v>36215</v>
      </c>
      <c r="Y839">
        <f t="shared" si="219"/>
        <v>5.511803409581445E-2</v>
      </c>
      <c r="Z839">
        <f t="shared" si="210"/>
        <v>5</v>
      </c>
      <c r="AA839" t="str">
        <f t="shared" si="249"/>
        <v/>
      </c>
      <c r="AB839" t="str">
        <f t="shared" si="220"/>
        <v/>
      </c>
      <c r="AC839" t="str">
        <f t="shared" si="221"/>
        <v/>
      </c>
      <c r="AD839">
        <v>1.8008308756609397E-2</v>
      </c>
      <c r="AE839" t="s">
        <v>4485</v>
      </c>
      <c r="AF839" s="200" t="s">
        <v>4485</v>
      </c>
      <c r="AG839" s="35">
        <v>44872</v>
      </c>
      <c r="AH839" s="35">
        <v>44889</v>
      </c>
      <c r="AI839" s="36">
        <v>176.8</v>
      </c>
      <c r="AK839" s="81" cm="1">
        <f t="array" ref="AK839">INDEX($AG$466:$AG$918, ROWS($AG$466:$AG$918) - ROW() + ROW($AG$466))</f>
        <v>45345</v>
      </c>
      <c r="AL839" s="3" cm="1">
        <f t="array" ref="AL839">INDEX($AH$466:$AH$918, ROWS($AH$466:$AH$918) - ROW() + ROW($AH$466))</f>
        <v>45351</v>
      </c>
      <c r="AM839" s="78" cm="1">
        <f t="array" ref="AM839">INDEX($AI$466:$AI$918, ROWS($AI$466:$AI$918) - ROW() + ROW($AI$466))</f>
        <v>337.65</v>
      </c>
      <c r="AO839">
        <f t="shared" si="222"/>
        <v>-0.32472324723247903</v>
      </c>
      <c r="AP839">
        <f t="shared" si="212"/>
        <v>5</v>
      </c>
      <c r="AQ839" t="str">
        <f t="shared" si="250"/>
        <v/>
      </c>
      <c r="AR839" t="str">
        <f t="shared" si="223"/>
        <v/>
      </c>
      <c r="AS839" t="str">
        <f t="shared" si="224"/>
        <v/>
      </c>
      <c r="AT839">
        <v>3.2674772036474007</v>
      </c>
      <c r="AU839" t="s">
        <v>4485</v>
      </c>
      <c r="AV839" s="200" t="s">
        <v>4485</v>
      </c>
      <c r="AW839" s="35">
        <v>44872</v>
      </c>
      <c r="AX839" s="35">
        <v>44889</v>
      </c>
      <c r="AY839" s="36">
        <v>110.3</v>
      </c>
      <c r="BA839" s="81" cm="1">
        <f t="array" ref="BA839">INDEX($AW$466:$AW$918, ROWS($AW$466:$AW$918) - ROW() + ROW($AW$466))</f>
        <v>45345</v>
      </c>
      <c r="BB839" s="3" cm="1">
        <f t="array" ref="BB839">INDEX($AX$466:$AX$918, ROWS($AX$466:$AX$918) - ROW() + ROW($AX$466))</f>
        <v>45351</v>
      </c>
      <c r="BC839" s="78" cm="1">
        <f t="array" ref="BC839">INDEX($AY$466:$AY$918, ROWS($AY$466:$AY$918) - ROW() + ROW($AY$466))</f>
        <v>205.55</v>
      </c>
      <c r="BE839">
        <f t="shared" si="225"/>
        <v>5.1944728761514867</v>
      </c>
      <c r="BF839">
        <f t="shared" si="214"/>
        <v>5</v>
      </c>
      <c r="BG839" t="str">
        <f t="shared" si="251"/>
        <v/>
      </c>
      <c r="BH839" t="str">
        <f t="shared" si="226"/>
        <v/>
      </c>
      <c r="BI839" t="str">
        <f t="shared" si="227"/>
        <v/>
      </c>
      <c r="BJ839">
        <v>5.4978673991201576</v>
      </c>
      <c r="BK839" t="s">
        <v>4485</v>
      </c>
      <c r="BL839" s="200" t="s">
        <v>4485</v>
      </c>
      <c r="BM839" s="212">
        <v>44872</v>
      </c>
      <c r="BN839" s="49">
        <v>44889</v>
      </c>
      <c r="BO839" s="50">
        <v>1282.1500000000001</v>
      </c>
      <c r="BQ839" s="81" cm="1">
        <f t="array" ref="BQ839">INDEX($AW$466:$AW$918, ROWS($AW$466:$AW$918) - ROW() + ROW($AW$466))</f>
        <v>45345</v>
      </c>
      <c r="BR839" s="3" cm="1">
        <f t="array" ref="BR839">INDEX($AX$466:$AX$918, ROWS($AX$466:$AX$918) - ROW() + ROW($AX$466))</f>
        <v>45351</v>
      </c>
      <c r="BS839" s="78" cm="1">
        <f t="array" ref="BS839">INDEX($BO$466:$BO$918, ROWS($BO$466:$BO$918) - ROW() + ROW($BO$466))</f>
        <v>1527.85</v>
      </c>
      <c r="BU839">
        <f t="shared" si="234"/>
        <v>1.2022256077366273</v>
      </c>
      <c r="BV839">
        <f t="shared" si="228"/>
        <v>5</v>
      </c>
      <c r="BW839" t="str">
        <f t="shared" si="242"/>
        <v/>
      </c>
      <c r="BX839" t="str">
        <f t="shared" si="229"/>
        <v/>
      </c>
      <c r="BY839" t="str">
        <f t="shared" si="235"/>
        <v/>
      </c>
      <c r="BZ839">
        <v>0.32300690060197412</v>
      </c>
      <c r="CA839" t="s">
        <v>4485</v>
      </c>
      <c r="CB839" s="200" t="s">
        <v>4485</v>
      </c>
      <c r="CC839" s="212">
        <v>44874</v>
      </c>
      <c r="CD839" s="49">
        <v>44889</v>
      </c>
      <c r="CE839" s="50">
        <v>1742.15</v>
      </c>
      <c r="CG839" s="81" cm="1">
        <f t="array" ref="CG839">INDEX($AW$466:$AW$918, ROWS($AW$466:$AW$918) - ROW() + ROW($AW$466))</f>
        <v>45345</v>
      </c>
      <c r="CH839" s="3" cm="1">
        <f t="array" ref="CH839">INDEX($AX$466:$AX$918, ROWS($AX$466:$AX$918) - ROW() + ROW($AX$466))</f>
        <v>45351</v>
      </c>
      <c r="CI839" s="78" cm="1">
        <f t="array" ref="CI839">INDEX($CE$466:$CE$918, ROWS($CE$466:$CE$918) - ROW() + ROW($CE$466))</f>
        <v>2087.8000000000002</v>
      </c>
      <c r="CK839">
        <f t="shared" si="241"/>
        <v>-0.86184382345258148</v>
      </c>
      <c r="CL839">
        <f t="shared" si="230"/>
        <v>5</v>
      </c>
      <c r="CM839" t="str">
        <f t="shared" si="243"/>
        <v/>
      </c>
      <c r="CN839" t="str">
        <f t="shared" si="231"/>
        <v/>
      </c>
      <c r="CO839" t="str">
        <f t="shared" si="236"/>
        <v/>
      </c>
      <c r="CP839">
        <v>-0.82813278599056883</v>
      </c>
      <c r="CQ839" t="s">
        <v>4485</v>
      </c>
      <c r="CR839" s="200" t="s">
        <v>4485</v>
      </c>
      <c r="CS839" s="212">
        <v>44872</v>
      </c>
      <c r="CT839" s="49">
        <v>44889</v>
      </c>
      <c r="CU839" s="53">
        <v>399.4</v>
      </c>
      <c r="CW839" s="81" cm="1">
        <f t="array" ref="CW839">INDEX($AW$466:$AW$918, ROWS($AW$466:$AW$918) - ROW() + ROW($AW$466))</f>
        <v>45345</v>
      </c>
      <c r="CX839" s="3" cm="1">
        <f t="array" ref="CX839">INDEX($AX$466:$AX$918, ROWS($AX$466:$AX$918) - ROW() + ROW($AX$466))</f>
        <v>45351</v>
      </c>
      <c r="CY839" s="78" cm="1">
        <f t="array" ref="CY839">INDEX($CU$466:$CU$918, ROWS($CU$466:$CU$918) - ROW() + ROW($CU$466))</f>
        <v>898.55</v>
      </c>
      <c r="DA839">
        <f t="shared" si="237"/>
        <v>0.43592466327613899</v>
      </c>
      <c r="DB839">
        <f t="shared" si="232"/>
        <v>5</v>
      </c>
      <c r="DC839" t="str">
        <f t="shared" si="244"/>
        <v/>
      </c>
      <c r="DD839" t="str">
        <f t="shared" si="246"/>
        <v/>
      </c>
      <c r="DE839" t="str">
        <f t="shared" si="247"/>
        <v/>
      </c>
      <c r="DF839">
        <v>0.78453348276828239</v>
      </c>
      <c r="DG839" t="s">
        <v>4485</v>
      </c>
      <c r="DH839" s="200" t="s">
        <v>4485</v>
      </c>
      <c r="DI839" s="212">
        <v>44872</v>
      </c>
      <c r="DJ839" s="49">
        <v>44889</v>
      </c>
      <c r="DK839" s="53">
        <v>311.75</v>
      </c>
      <c r="DM839" s="81" cm="1">
        <f t="array" ref="DM839">INDEX($AW$466:$AW$918, ROWS($AW$466:$AW$918) - ROW() + ROW($AW$466))</f>
        <v>45345</v>
      </c>
      <c r="DN839" s="3" cm="1">
        <f t="array" ref="DN839">INDEX($AX$466:$AX$918, ROWS($AX$466:$AX$918) - ROW() + ROW($AX$466))</f>
        <v>45351</v>
      </c>
      <c r="DO839" s="78" cm="1">
        <f t="array" ref="DO839">INDEX($DK$466:$DK$918, ROWS($DK$466:$DK$918) - ROW() + ROW($DK$466))</f>
        <v>618.15</v>
      </c>
      <c r="DQ839">
        <f t="shared" si="238"/>
        <v>-1.4743385400063755</v>
      </c>
      <c r="DR839">
        <f t="shared" si="233"/>
        <v>5</v>
      </c>
      <c r="DS839" t="str">
        <f t="shared" si="245"/>
        <v/>
      </c>
      <c r="DT839" t="str">
        <f t="shared" si="239"/>
        <v/>
      </c>
      <c r="DU839" t="str">
        <f t="shared" si="240"/>
        <v/>
      </c>
      <c r="DV839">
        <v>-1.1528822055137806</v>
      </c>
      <c r="DW839" t="s">
        <v>4485</v>
      </c>
      <c r="DX839" s="200" t="s">
        <v>4485</v>
      </c>
    </row>
    <row r="840" spans="1:128" ht="15.75" thickBot="1" x14ac:dyDescent="0.3">
      <c r="A840" s="42">
        <v>44869</v>
      </c>
      <c r="B840" s="35">
        <v>44889</v>
      </c>
      <c r="C840" s="36">
        <v>189</v>
      </c>
      <c r="E840" s="81" cm="1">
        <f t="array" ref="E840">INDEX($A$466:$A$918, ROWS($A$466:$A$918) - ROW() + ROW($A$466))</f>
        <v>45348</v>
      </c>
      <c r="F840" s="44" cm="1">
        <f t="array" ref="F840">INDEX($B$466:$B$918, ROWS($B$466:$B$918) - ROW() + ROW($B$466))</f>
        <v>45351</v>
      </c>
      <c r="G840" s="45" cm="1">
        <f t="array" ref="G840">INDEX($C$466:$C$918, ROWS($C$466:$C$918) - ROW() + ROW($C$466))</f>
        <v>134.94999999999999</v>
      </c>
      <c r="I840">
        <f t="shared" si="216"/>
        <v>-0.1849112426035503</v>
      </c>
      <c r="J840">
        <f t="shared" si="208"/>
        <v>1</v>
      </c>
      <c r="K840" t="str">
        <f t="shared" si="248"/>
        <v/>
      </c>
      <c r="L840" t="str">
        <f t="shared" si="217"/>
        <v/>
      </c>
      <c r="M840" t="str">
        <f t="shared" si="218"/>
        <v/>
      </c>
      <c r="N840">
        <v>-0.29585798816566367</v>
      </c>
      <c r="O840" t="s">
        <v>4485</v>
      </c>
      <c r="P840" s="200" t="s">
        <v>4485</v>
      </c>
      <c r="Q840" s="35">
        <v>44869</v>
      </c>
      <c r="R840" s="35">
        <v>44889</v>
      </c>
      <c r="S840" s="37">
        <v>49511.75</v>
      </c>
      <c r="U840" s="81" cm="1">
        <f t="array" ref="U840">INDEX($Q$466:$Q$918, ROWS($Q$466:$Q$918) - ROW() + ROW($Q$466))</f>
        <v>45348</v>
      </c>
      <c r="V840" s="3" cm="1">
        <f t="array" ref="V840">INDEX($R$466:$R$918, ROWS($R$466:$R$918) - ROW() + ROW($R$466))</f>
        <v>45351</v>
      </c>
      <c r="W840" s="78" cm="1">
        <f t="array" ref="W840">INDEX($S$466:$S$918, ROWS($S$466:$S$918) - ROW() + ROW($S$466))</f>
        <v>36126.199999999997</v>
      </c>
      <c r="Y840">
        <f t="shared" si="219"/>
        <v>-0.24520226425515093</v>
      </c>
      <c r="Z840">
        <f t="shared" si="210"/>
        <v>1</v>
      </c>
      <c r="AA840" t="str">
        <f t="shared" si="249"/>
        <v/>
      </c>
      <c r="AB840" t="str">
        <f t="shared" si="220"/>
        <v/>
      </c>
      <c r="AC840" t="str">
        <f t="shared" si="221"/>
        <v/>
      </c>
      <c r="AD840">
        <v>-0.15498207110892398</v>
      </c>
      <c r="AE840" t="s">
        <v>4485</v>
      </c>
      <c r="AF840" s="200" t="s">
        <v>4485</v>
      </c>
      <c r="AG840" s="35">
        <v>44869</v>
      </c>
      <c r="AH840" s="35">
        <v>44889</v>
      </c>
      <c r="AI840" s="36">
        <v>178.25</v>
      </c>
      <c r="AK840" s="81" cm="1">
        <f t="array" ref="AK840">INDEX($AG$466:$AG$918, ROWS($AG$466:$AG$918) - ROW() + ROW($AG$466))</f>
        <v>45348</v>
      </c>
      <c r="AL840" s="3" cm="1">
        <f t="array" ref="AL840">INDEX($AH$466:$AH$918, ROWS($AH$466:$AH$918) - ROW() + ROW($AH$466))</f>
        <v>45351</v>
      </c>
      <c r="AM840" s="78" cm="1">
        <f t="array" ref="AM840">INDEX($AI$466:$AI$918, ROWS($AI$466:$AI$918) - ROW() + ROW($AI$466))</f>
        <v>337.35</v>
      </c>
      <c r="AO840">
        <f t="shared" si="222"/>
        <v>-8.8849400266534748E-2</v>
      </c>
      <c r="AP840">
        <f t="shared" si="212"/>
        <v>1</v>
      </c>
      <c r="AQ840" t="str">
        <f t="shared" si="250"/>
        <v/>
      </c>
      <c r="AR840" t="str">
        <f t="shared" si="223"/>
        <v/>
      </c>
      <c r="AS840" t="str">
        <f t="shared" si="224"/>
        <v/>
      </c>
      <c r="AT840">
        <v>3.147739350829859</v>
      </c>
      <c r="AU840" t="s">
        <v>4485</v>
      </c>
      <c r="AV840" s="200" t="s">
        <v>4485</v>
      </c>
      <c r="AW840" s="35">
        <v>44869</v>
      </c>
      <c r="AX840" s="35">
        <v>44889</v>
      </c>
      <c r="AY840" s="36">
        <v>109.65</v>
      </c>
      <c r="BA840" s="81" cm="1">
        <f t="array" ref="BA840">INDEX($AW$466:$AW$918, ROWS($AW$466:$AW$918) - ROW() + ROW($AW$466))</f>
        <v>45348</v>
      </c>
      <c r="BB840" s="3" cm="1">
        <f t="array" ref="BB840">INDEX($AX$466:$AX$918, ROWS($AX$466:$AX$918) - ROW() + ROW($AX$466))</f>
        <v>45351</v>
      </c>
      <c r="BC840" s="78" cm="1">
        <f t="array" ref="BC840">INDEX($AY$466:$AY$918, ROWS($AY$466:$AY$918) - ROW() + ROW($AY$466))</f>
        <v>204.25</v>
      </c>
      <c r="BE840">
        <f t="shared" si="225"/>
        <v>-0.63244952566286128</v>
      </c>
      <c r="BF840">
        <f t="shared" si="214"/>
        <v>1</v>
      </c>
      <c r="BG840" t="str">
        <f t="shared" si="251"/>
        <v/>
      </c>
      <c r="BH840" t="str">
        <f t="shared" si="226"/>
        <v/>
      </c>
      <c r="BI840" t="str">
        <f t="shared" si="227"/>
        <v/>
      </c>
      <c r="BJ840">
        <v>8.8965561035497345</v>
      </c>
      <c r="BK840" t="s">
        <v>4485</v>
      </c>
      <c r="BL840" s="200" t="s">
        <v>4485</v>
      </c>
      <c r="BM840" s="212">
        <v>44869</v>
      </c>
      <c r="BN840" s="49">
        <v>44889</v>
      </c>
      <c r="BO840" s="50">
        <v>1272.1500000000001</v>
      </c>
      <c r="BQ840" s="81" cm="1">
        <f t="array" ref="BQ840">INDEX($AW$466:$AW$918, ROWS($AW$466:$AW$918) - ROW() + ROW($AW$466))</f>
        <v>45348</v>
      </c>
      <c r="BR840" s="3" cm="1">
        <f t="array" ref="BR840">INDEX($AX$466:$AX$918, ROWS($AX$466:$AX$918) - ROW() + ROW($AX$466))</f>
        <v>45351</v>
      </c>
      <c r="BS840" s="78" cm="1">
        <f t="array" ref="BS840">INDEX($BO$466:$BO$918, ROWS($BO$466:$BO$918) - ROW() + ROW($BO$466))</f>
        <v>1546.6</v>
      </c>
      <c r="BU840">
        <f t="shared" si="234"/>
        <v>1.2272147134862716</v>
      </c>
      <c r="BV840">
        <f t="shared" si="228"/>
        <v>1</v>
      </c>
      <c r="BW840" t="str">
        <f t="shared" si="242"/>
        <v/>
      </c>
      <c r="BX840" t="str">
        <f t="shared" si="229"/>
        <v/>
      </c>
      <c r="BY840" t="str">
        <f t="shared" si="235"/>
        <v/>
      </c>
      <c r="BZ840">
        <v>7.2101078101370657</v>
      </c>
      <c r="CA840" t="s">
        <v>4485</v>
      </c>
      <c r="CB840" s="200" t="s">
        <v>4485</v>
      </c>
      <c r="CC840" s="212">
        <v>44872</v>
      </c>
      <c r="CD840" s="49">
        <v>44889</v>
      </c>
      <c r="CE840" s="50">
        <v>1772.2</v>
      </c>
      <c r="CG840" s="81" cm="1">
        <f t="array" ref="CG840">INDEX($AW$466:$AW$918, ROWS($AW$466:$AW$918) - ROW() + ROW($AW$466))</f>
        <v>45348</v>
      </c>
      <c r="CH840" s="3" cm="1">
        <f t="array" ref="CH840">INDEX($AX$466:$AX$918, ROWS($AX$466:$AX$918) - ROW() + ROW($AX$466))</f>
        <v>45351</v>
      </c>
      <c r="CI840" s="78" cm="1">
        <f t="array" ref="CI840">INDEX($CE$466:$CE$918, ROWS($CE$466:$CE$918) - ROW() + ROW($CE$466))</f>
        <v>2110.3000000000002</v>
      </c>
      <c r="CK840">
        <f t="shared" si="241"/>
        <v>1.0776894338538174</v>
      </c>
      <c r="CL840">
        <f t="shared" si="230"/>
        <v>1</v>
      </c>
      <c r="CM840" t="str">
        <f t="shared" si="243"/>
        <v/>
      </c>
      <c r="CN840" t="str">
        <f t="shared" si="231"/>
        <v/>
      </c>
      <c r="CO840" t="str">
        <f t="shared" si="236"/>
        <v/>
      </c>
      <c r="CP840">
        <v>1.1460975259606774</v>
      </c>
      <c r="CQ840" t="s">
        <v>4485</v>
      </c>
      <c r="CR840" s="200" t="s">
        <v>4485</v>
      </c>
      <c r="CS840" s="212">
        <v>44869</v>
      </c>
      <c r="CT840" s="49">
        <v>44889</v>
      </c>
      <c r="CU840" s="53">
        <v>389.8</v>
      </c>
      <c r="CW840" s="81" cm="1">
        <f t="array" ref="CW840">INDEX($AW$466:$AW$918, ROWS($AW$466:$AW$918) - ROW() + ROW($AW$466))</f>
        <v>45348</v>
      </c>
      <c r="CX840" s="3" cm="1">
        <f t="array" ref="CX840">INDEX($AX$466:$AX$918, ROWS($AX$466:$AX$918) - ROW() + ROW($AX$466))</f>
        <v>45351</v>
      </c>
      <c r="CY840" s="78" cm="1">
        <f t="array" ref="CY840">INDEX($CU$466:$CU$918, ROWS($CU$466:$CU$918) - ROW() + ROW($CU$466))</f>
        <v>904.25</v>
      </c>
      <c r="DA840">
        <f t="shared" si="237"/>
        <v>0.63435535028657797</v>
      </c>
      <c r="DB840">
        <f t="shared" si="232"/>
        <v>1</v>
      </c>
      <c r="DC840" t="str">
        <f t="shared" si="244"/>
        <v/>
      </c>
      <c r="DD840" t="str">
        <f t="shared" si="246"/>
        <v/>
      </c>
      <c r="DE840" t="str">
        <f t="shared" si="247"/>
        <v/>
      </c>
      <c r="DF840">
        <v>0.40589380038921069</v>
      </c>
      <c r="DG840" t="s">
        <v>4485</v>
      </c>
      <c r="DH840" s="200" t="s">
        <v>4485</v>
      </c>
      <c r="DI840" s="212">
        <v>44869</v>
      </c>
      <c r="DJ840" s="49">
        <v>44889</v>
      </c>
      <c r="DK840" s="53">
        <v>302.85000000000002</v>
      </c>
      <c r="DM840" s="81" cm="1">
        <f t="array" ref="DM840">INDEX($AW$466:$AW$918, ROWS($AW$466:$AW$918) - ROW() + ROW($AW$466))</f>
        <v>45348</v>
      </c>
      <c r="DN840" s="3" cm="1">
        <f t="array" ref="DN840">INDEX($AX$466:$AX$918, ROWS($AX$466:$AX$918) - ROW() + ROW($AX$466))</f>
        <v>45351</v>
      </c>
      <c r="DO840" s="78" cm="1">
        <f t="array" ref="DO840">INDEX($DK$466:$DK$918, ROWS($DK$466:$DK$918) - ROW() + ROW($DK$466))</f>
        <v>628.35</v>
      </c>
      <c r="DQ840">
        <f t="shared" si="238"/>
        <v>1.650084930842036</v>
      </c>
      <c r="DR840">
        <f t="shared" si="233"/>
        <v>1</v>
      </c>
      <c r="DS840" t="str">
        <f t="shared" si="245"/>
        <v/>
      </c>
      <c r="DT840" t="str">
        <f t="shared" si="239"/>
        <v/>
      </c>
      <c r="DU840" t="str">
        <f t="shared" si="240"/>
        <v/>
      </c>
      <c r="DV840">
        <v>-3.6511156186612612</v>
      </c>
      <c r="DW840" t="s">
        <v>4485</v>
      </c>
      <c r="DX840" s="200" t="s">
        <v>4485</v>
      </c>
    </row>
    <row r="841" spans="1:128" ht="15.75" thickBot="1" x14ac:dyDescent="0.3">
      <c r="A841" s="42">
        <v>44868</v>
      </c>
      <c r="B841" s="35">
        <v>44889</v>
      </c>
      <c r="C841" s="36">
        <v>187.65</v>
      </c>
      <c r="E841" s="81" cm="1">
        <f t="array" ref="E841">INDEX($A$466:$A$918, ROWS($A$466:$A$918) - ROW() + ROW($A$466))</f>
        <v>45349</v>
      </c>
      <c r="F841" s="44" cm="1">
        <f t="array" ref="F841">INDEX($B$466:$B$918, ROWS($B$466:$B$918) - ROW() + ROW($B$466))</f>
        <v>45351</v>
      </c>
      <c r="G841" s="45" cm="1">
        <f t="array" ref="G841">INDEX($C$466:$C$918, ROWS($C$466:$C$918) - ROW() + ROW($C$466))</f>
        <v>136.05000000000001</v>
      </c>
      <c r="I841">
        <f t="shared" si="216"/>
        <v>0.81511670989256968</v>
      </c>
      <c r="J841">
        <f t="shared" si="208"/>
        <v>2</v>
      </c>
      <c r="K841" t="str">
        <f t="shared" si="248"/>
        <v/>
      </c>
      <c r="L841" t="str">
        <f t="shared" si="217"/>
        <v/>
      </c>
      <c r="M841" t="str">
        <f t="shared" si="218"/>
        <v/>
      </c>
      <c r="N841">
        <v>0.8902077151335227</v>
      </c>
      <c r="O841" t="s">
        <v>4485</v>
      </c>
      <c r="P841" s="200" t="s">
        <v>4485</v>
      </c>
      <c r="Q841" s="35">
        <v>44868</v>
      </c>
      <c r="R841" s="35">
        <v>44889</v>
      </c>
      <c r="S841" s="37">
        <v>49427.9</v>
      </c>
      <c r="U841" s="81" cm="1">
        <f t="array" ref="U841">INDEX($Q$466:$Q$918, ROWS($Q$466:$Q$918) - ROW() + ROW($Q$466))</f>
        <v>45349</v>
      </c>
      <c r="V841" s="3" cm="1">
        <f t="array" ref="V841">INDEX($R$466:$R$918, ROWS($R$466:$R$918) - ROW() + ROW($R$466))</f>
        <v>45351</v>
      </c>
      <c r="W841" s="78" cm="1">
        <f t="array" ref="W841">INDEX($S$466:$S$918, ROWS($S$466:$S$918) - ROW() + ROW($S$466))</f>
        <v>35671.25</v>
      </c>
      <c r="Y841">
        <f t="shared" si="219"/>
        <v>-1.2593353300374719</v>
      </c>
      <c r="Z841">
        <f t="shared" si="210"/>
        <v>2</v>
      </c>
      <c r="AA841" t="str">
        <f t="shared" si="249"/>
        <v/>
      </c>
      <c r="AB841" t="str">
        <f t="shared" si="220"/>
        <v/>
      </c>
      <c r="AC841" t="str">
        <f t="shared" si="221"/>
        <v/>
      </c>
      <c r="AD841">
        <v>-1.0242752115411211</v>
      </c>
      <c r="AE841" t="s">
        <v>4485</v>
      </c>
      <c r="AF841" s="200" t="s">
        <v>4485</v>
      </c>
      <c r="AG841" s="35">
        <v>44868</v>
      </c>
      <c r="AH841" s="35">
        <v>44889</v>
      </c>
      <c r="AI841" s="36">
        <v>179.25</v>
      </c>
      <c r="AK841" s="81" cm="1">
        <f t="array" ref="AK841">INDEX($AG$466:$AG$918, ROWS($AG$466:$AG$918) - ROW() + ROW($AG$466))</f>
        <v>45349</v>
      </c>
      <c r="AL841" s="3" cm="1">
        <f t="array" ref="AL841">INDEX($AH$466:$AH$918, ROWS($AH$466:$AH$918) - ROW() + ROW($AH$466))</f>
        <v>45351</v>
      </c>
      <c r="AM841" s="78" cm="1">
        <f t="array" ref="AM841">INDEX($AI$466:$AI$918, ROWS($AI$466:$AI$918) - ROW() + ROW($AI$466))</f>
        <v>335.05</v>
      </c>
      <c r="AO841">
        <f t="shared" si="222"/>
        <v>-0.68178449681340192</v>
      </c>
      <c r="AP841">
        <f t="shared" si="212"/>
        <v>2</v>
      </c>
      <c r="AQ841" t="str">
        <f t="shared" si="250"/>
        <v/>
      </c>
      <c r="AR841" t="str">
        <f t="shared" si="223"/>
        <v/>
      </c>
      <c r="AS841" t="str">
        <f t="shared" si="224"/>
        <v/>
      </c>
      <c r="AT841">
        <v>-0.46766011414076286</v>
      </c>
      <c r="AU841" t="s">
        <v>4485</v>
      </c>
      <c r="AV841" s="200" t="s">
        <v>4485</v>
      </c>
      <c r="AW841" s="35">
        <v>44868</v>
      </c>
      <c r="AX841" s="35">
        <v>44889</v>
      </c>
      <c r="AY841" s="36">
        <v>110.4</v>
      </c>
      <c r="BA841" s="81" cm="1">
        <f t="array" ref="BA841">INDEX($AW$466:$AW$918, ROWS($AW$466:$AW$918) - ROW() + ROW($AW$466))</f>
        <v>45349</v>
      </c>
      <c r="BB841" s="3" cm="1">
        <f t="array" ref="BB841">INDEX($AX$466:$AX$918, ROWS($AX$466:$AX$918) - ROW() + ROW($AX$466))</f>
        <v>45351</v>
      </c>
      <c r="BC841" s="78" cm="1">
        <f t="array" ref="BC841">INDEX($AY$466:$AY$918, ROWS($AY$466:$AY$918) - ROW() + ROW($AY$466))</f>
        <v>205.25</v>
      </c>
      <c r="BE841">
        <f t="shared" si="225"/>
        <v>0.48959608323133408</v>
      </c>
      <c r="BF841">
        <f t="shared" si="214"/>
        <v>2</v>
      </c>
      <c r="BG841" t="str">
        <f t="shared" si="251"/>
        <v/>
      </c>
      <c r="BH841" t="str">
        <f t="shared" si="226"/>
        <v/>
      </c>
      <c r="BI841" t="str">
        <f t="shared" si="227"/>
        <v/>
      </c>
      <c r="BJ841">
        <v>-0.89219764413172153</v>
      </c>
      <c r="BK841" t="s">
        <v>4485</v>
      </c>
      <c r="BL841" s="200" t="s">
        <v>4485</v>
      </c>
      <c r="BM841" s="212">
        <v>44868</v>
      </c>
      <c r="BN841" s="49">
        <v>44889</v>
      </c>
      <c r="BO841" s="50">
        <v>1280.2</v>
      </c>
      <c r="BQ841" s="81" cm="1">
        <f t="array" ref="BQ841">INDEX($AW$466:$AW$918, ROWS($AW$466:$AW$918) - ROW() + ROW($AW$466))</f>
        <v>45349</v>
      </c>
      <c r="BR841" s="3" cm="1">
        <f t="array" ref="BR841">INDEX($AX$466:$AX$918, ROWS($AX$466:$AX$918) - ROW() + ROW($AX$466))</f>
        <v>45351</v>
      </c>
      <c r="BS841" s="78" cm="1">
        <f t="array" ref="BS841">INDEX($BO$466:$BO$918, ROWS($BO$466:$BO$918) - ROW() + ROW($BO$466))</f>
        <v>1543.75</v>
      </c>
      <c r="BU841">
        <f t="shared" si="234"/>
        <v>-0.18427518427517842</v>
      </c>
      <c r="BV841">
        <f t="shared" si="228"/>
        <v>2</v>
      </c>
      <c r="BW841" t="str">
        <f t="shared" si="242"/>
        <v/>
      </c>
      <c r="BX841" t="str">
        <f t="shared" si="229"/>
        <v/>
      </c>
      <c r="BY841" t="str">
        <f t="shared" si="235"/>
        <v/>
      </c>
      <c r="BZ841">
        <v>3.3307548801019373</v>
      </c>
      <c r="CA841" t="s">
        <v>4485</v>
      </c>
      <c r="CB841" s="200" t="s">
        <v>4485</v>
      </c>
      <c r="CC841" s="212">
        <v>44869</v>
      </c>
      <c r="CD841" s="49">
        <v>44889</v>
      </c>
      <c r="CE841" s="50">
        <v>1747.55</v>
      </c>
      <c r="CG841" s="81" cm="1">
        <f t="array" ref="CG841">INDEX($AW$466:$AW$918, ROWS($AW$466:$AW$918) - ROW() + ROW($AW$466))</f>
        <v>45349</v>
      </c>
      <c r="CH841" s="3" cm="1">
        <f t="array" ref="CH841">INDEX($AX$466:$AX$918, ROWS($AX$466:$AX$918) - ROW() + ROW($AX$466))</f>
        <v>45351</v>
      </c>
      <c r="CI841" s="78" cm="1">
        <f t="array" ref="CI841">INDEX($CE$466:$CE$918, ROWS($CE$466:$CE$918) - ROW() + ROW($CE$466))</f>
        <v>2068.4</v>
      </c>
      <c r="CK841">
        <f t="shared" si="241"/>
        <v>-1.9854996919869254</v>
      </c>
      <c r="CL841">
        <f t="shared" si="230"/>
        <v>2</v>
      </c>
      <c r="CM841" t="str">
        <f t="shared" si="243"/>
        <v/>
      </c>
      <c r="CN841" t="str">
        <f t="shared" si="231"/>
        <v/>
      </c>
      <c r="CO841" t="str">
        <f t="shared" si="236"/>
        <v/>
      </c>
      <c r="CP841">
        <v>-1.9397724315757103</v>
      </c>
      <c r="CQ841" t="s">
        <v>4485</v>
      </c>
      <c r="CR841" s="200" t="s">
        <v>4485</v>
      </c>
      <c r="CS841" s="212">
        <v>44868</v>
      </c>
      <c r="CT841" s="49">
        <v>44889</v>
      </c>
      <c r="CU841" s="53">
        <v>387.3</v>
      </c>
      <c r="CW841" s="81" cm="1">
        <f t="array" ref="CW841">INDEX($AW$466:$AW$918, ROWS($AW$466:$AW$918) - ROW() + ROW($AW$466))</f>
        <v>45349</v>
      </c>
      <c r="CX841" s="3" cm="1">
        <f t="array" ref="CX841">INDEX($AX$466:$AX$918, ROWS($AX$466:$AX$918) - ROW() + ROW($AX$466))</f>
        <v>45351</v>
      </c>
      <c r="CY841" s="78" cm="1">
        <f t="array" ref="CY841">INDEX($CU$466:$CU$918, ROWS($CU$466:$CU$918) - ROW() + ROW($CU$466))</f>
        <v>914.65</v>
      </c>
      <c r="DA841">
        <f t="shared" si="237"/>
        <v>1.1501244124965415</v>
      </c>
      <c r="DB841">
        <f t="shared" si="232"/>
        <v>2</v>
      </c>
      <c r="DC841" t="str">
        <f t="shared" si="244"/>
        <v/>
      </c>
      <c r="DD841" t="str">
        <f t="shared" si="246"/>
        <v/>
      </c>
      <c r="DE841" t="str">
        <f t="shared" si="247"/>
        <v/>
      </c>
      <c r="DF841">
        <v>1.495182190718795</v>
      </c>
      <c r="DG841" t="s">
        <v>4485</v>
      </c>
      <c r="DH841" s="200" t="s">
        <v>4485</v>
      </c>
      <c r="DI841" s="212">
        <v>44868</v>
      </c>
      <c r="DJ841" s="49">
        <v>44889</v>
      </c>
      <c r="DK841" s="53">
        <v>307.10000000000002</v>
      </c>
      <c r="DM841" s="81" cm="1">
        <f t="array" ref="DM841">INDEX($AW$466:$AW$918, ROWS($AW$466:$AW$918) - ROW() + ROW($AW$466))</f>
        <v>45349</v>
      </c>
      <c r="DN841" s="3" cm="1">
        <f t="array" ref="DN841">INDEX($AX$466:$AX$918, ROWS($AX$466:$AX$918) - ROW() + ROW($AX$466))</f>
        <v>45351</v>
      </c>
      <c r="DO841" s="78" cm="1">
        <f t="array" ref="DO841">INDEX($DK$466:$DK$918, ROWS($DK$466:$DK$918) - ROW() + ROW($DK$466))</f>
        <v>624.20000000000005</v>
      </c>
      <c r="DQ841">
        <f t="shared" si="238"/>
        <v>-0.66045993474973774</v>
      </c>
      <c r="DR841">
        <f t="shared" si="233"/>
        <v>2</v>
      </c>
      <c r="DS841" t="str">
        <f t="shared" si="245"/>
        <v/>
      </c>
      <c r="DT841" t="str">
        <f t="shared" si="239"/>
        <v/>
      </c>
      <c r="DU841" t="str">
        <f t="shared" si="240"/>
        <v/>
      </c>
      <c r="DV841">
        <v>0.75438596491227272</v>
      </c>
      <c r="DW841" t="s">
        <v>4485</v>
      </c>
      <c r="DX841" s="200" t="s">
        <v>4485</v>
      </c>
    </row>
    <row r="842" spans="1:128" ht="15.75" thickBot="1" x14ac:dyDescent="0.3">
      <c r="A842" s="42">
        <v>44867</v>
      </c>
      <c r="B842" s="35">
        <v>44889</v>
      </c>
      <c r="C842" s="36">
        <v>185.95</v>
      </c>
      <c r="E842" s="81" cm="1">
        <f t="array" ref="E842">INDEX($A$466:$A$918, ROWS($A$466:$A$918) - ROW() + ROW($A$466))</f>
        <v>45350</v>
      </c>
      <c r="F842" s="44" cm="1">
        <f t="array" ref="F842">INDEX($B$466:$B$918, ROWS($B$466:$B$918) - ROW() + ROW($B$466))</f>
        <v>45351</v>
      </c>
      <c r="G842" s="45" cm="1">
        <f t="array" ref="G842">INDEX($C$466:$C$918, ROWS($C$466:$C$918) - ROW() + ROW($C$466))</f>
        <v>133.4</v>
      </c>
      <c r="I842">
        <f t="shared" si="216"/>
        <v>-1.9478133039323817</v>
      </c>
      <c r="J842">
        <f t="shared" si="208"/>
        <v>3</v>
      </c>
      <c r="K842" t="str">
        <f t="shared" si="248"/>
        <v/>
      </c>
      <c r="L842" t="str">
        <f t="shared" si="217"/>
        <v/>
      </c>
      <c r="M842" t="str">
        <f t="shared" si="218"/>
        <v/>
      </c>
      <c r="N842">
        <v>-1.6911764705882435</v>
      </c>
      <c r="O842" t="s">
        <v>4485</v>
      </c>
      <c r="P842" s="200" t="s">
        <v>4485</v>
      </c>
      <c r="Q842" s="35">
        <v>44867</v>
      </c>
      <c r="R842" s="35">
        <v>44889</v>
      </c>
      <c r="S842" s="37">
        <v>50010.1</v>
      </c>
      <c r="U842" s="81" cm="1">
        <f t="array" ref="U842">INDEX($Q$466:$Q$918, ROWS($Q$466:$Q$918) - ROW() + ROW($Q$466))</f>
        <v>45350</v>
      </c>
      <c r="V842" s="3" cm="1">
        <f t="array" ref="V842">INDEX($R$466:$R$918, ROWS($R$466:$R$918) - ROW() + ROW($R$466))</f>
        <v>45351</v>
      </c>
      <c r="W842" s="78" cm="1">
        <f t="array" ref="W842">INDEX($S$466:$S$918, ROWS($S$466:$S$918) - ROW() + ROW($S$466))</f>
        <v>34338</v>
      </c>
      <c r="Y842">
        <f t="shared" si="219"/>
        <v>-3.737603812594176</v>
      </c>
      <c r="Z842">
        <f t="shared" si="210"/>
        <v>3</v>
      </c>
      <c r="AA842" t="str">
        <f t="shared" si="249"/>
        <v/>
      </c>
      <c r="AB842" t="str">
        <f t="shared" si="220"/>
        <v/>
      </c>
      <c r="AC842" t="str">
        <f t="shared" si="221"/>
        <v/>
      </c>
      <c r="AD842">
        <v>-3.4321584939931391</v>
      </c>
      <c r="AE842" t="s">
        <v>4485</v>
      </c>
      <c r="AF842" s="200" t="s">
        <v>4485</v>
      </c>
      <c r="AG842" s="35">
        <v>44867</v>
      </c>
      <c r="AH842" s="35">
        <v>44889</v>
      </c>
      <c r="AI842" s="36">
        <v>181.35</v>
      </c>
      <c r="AK842" s="81" cm="1">
        <f t="array" ref="AK842">INDEX($AG$466:$AG$918, ROWS($AG$466:$AG$918) - ROW() + ROW($AG$466))</f>
        <v>45350</v>
      </c>
      <c r="AL842" s="3" cm="1">
        <f t="array" ref="AL842">INDEX($AH$466:$AH$918, ROWS($AH$466:$AH$918) - ROW() + ROW($AH$466))</f>
        <v>45351</v>
      </c>
      <c r="AM842" s="78" cm="1">
        <f t="array" ref="AM842">INDEX($AI$466:$AI$918, ROWS($AI$466:$AI$918) - ROW() + ROW($AI$466))</f>
        <v>332.45</v>
      </c>
      <c r="AO842">
        <f t="shared" si="222"/>
        <v>-0.77600358155499849</v>
      </c>
      <c r="AP842">
        <f t="shared" si="212"/>
        <v>3</v>
      </c>
      <c r="AQ842" t="str">
        <f t="shared" si="250"/>
        <v/>
      </c>
      <c r="AR842" t="str">
        <f t="shared" si="223"/>
        <v/>
      </c>
      <c r="AS842" t="str">
        <f t="shared" si="224"/>
        <v/>
      </c>
      <c r="AT842">
        <v>-3.8384964561599144</v>
      </c>
      <c r="AU842" t="s">
        <v>4485</v>
      </c>
      <c r="AV842" s="200" t="s">
        <v>4485</v>
      </c>
      <c r="AW842" s="35">
        <v>44867</v>
      </c>
      <c r="AX842" s="35">
        <v>44889</v>
      </c>
      <c r="AY842" s="36">
        <v>107.7</v>
      </c>
      <c r="BA842" s="81" cm="1">
        <f t="array" ref="BA842">INDEX($AW$466:$AW$918, ROWS($AW$466:$AW$918) - ROW() + ROW($AW$466))</f>
        <v>45350</v>
      </c>
      <c r="BB842" s="3" cm="1">
        <f t="array" ref="BB842">INDEX($AX$466:$AX$918, ROWS($AX$466:$AX$918) - ROW() + ROW($AX$466))</f>
        <v>45351</v>
      </c>
      <c r="BC842" s="78" cm="1">
        <f t="array" ref="BC842">INDEX($AY$466:$AY$918, ROWS($AY$466:$AY$918) - ROW() + ROW($AY$466))</f>
        <v>205.5</v>
      </c>
      <c r="BE842">
        <f t="shared" si="225"/>
        <v>0.12180267965895249</v>
      </c>
      <c r="BF842">
        <f t="shared" si="214"/>
        <v>3</v>
      </c>
      <c r="BG842" t="str">
        <f t="shared" si="251"/>
        <v/>
      </c>
      <c r="BH842" t="str">
        <f t="shared" si="226"/>
        <v/>
      </c>
      <c r="BI842" t="str">
        <f t="shared" si="227"/>
        <v/>
      </c>
      <c r="BJ842">
        <v>-2.2986251397414992</v>
      </c>
      <c r="BK842" t="s">
        <v>4485</v>
      </c>
      <c r="BL842" s="200" t="s">
        <v>4485</v>
      </c>
      <c r="BM842" s="212">
        <v>44867</v>
      </c>
      <c r="BN842" s="49">
        <v>44889</v>
      </c>
      <c r="BO842" s="50">
        <v>1277.45</v>
      </c>
      <c r="BQ842" s="81" cm="1">
        <f t="array" ref="BQ842">INDEX($AW$466:$AW$918, ROWS($AW$466:$AW$918) - ROW() + ROW($AW$466))</f>
        <v>45350</v>
      </c>
      <c r="BR842" s="3" cm="1">
        <f t="array" ref="BR842">INDEX($AX$466:$AX$918, ROWS($AX$466:$AX$918) - ROW() + ROW($AX$466))</f>
        <v>45351</v>
      </c>
      <c r="BS842" s="78" cm="1">
        <f t="array" ref="BS842">INDEX($BO$466:$BO$918, ROWS($BO$466:$BO$918) - ROW() + ROW($BO$466))</f>
        <v>1540.65</v>
      </c>
      <c r="BU842">
        <f t="shared" si="234"/>
        <v>-0.2008097165991844</v>
      </c>
      <c r="BV842">
        <f t="shared" si="228"/>
        <v>3</v>
      </c>
      <c r="BW842" t="str">
        <f t="shared" si="242"/>
        <v/>
      </c>
      <c r="BX842" t="str">
        <f t="shared" si="229"/>
        <v/>
      </c>
      <c r="BY842" t="str">
        <f t="shared" si="235"/>
        <v/>
      </c>
      <c r="BZ842">
        <v>2.3118587344224757</v>
      </c>
      <c r="CA842" t="s">
        <v>4485</v>
      </c>
      <c r="CB842" s="200" t="s">
        <v>4485</v>
      </c>
      <c r="CC842" s="212">
        <v>44868</v>
      </c>
      <c r="CD842" s="49">
        <v>44889</v>
      </c>
      <c r="CE842" s="50">
        <v>1660.1</v>
      </c>
      <c r="CG842" s="81" cm="1">
        <f t="array" ref="CG842">INDEX($AW$466:$AW$918, ROWS($AW$466:$AW$918) - ROW() + ROW($AW$466))</f>
        <v>45350</v>
      </c>
      <c r="CH842" s="3" cm="1">
        <f t="array" ref="CH842">INDEX($AX$466:$AX$918, ROWS($AX$466:$AX$918) - ROW() + ROW($AX$466))</f>
        <v>45351</v>
      </c>
      <c r="CI842" s="78" cm="1">
        <f t="array" ref="CI842">INDEX($CE$466:$CE$918, ROWS($CE$466:$CE$918) - ROW() + ROW($CE$466))</f>
        <v>2012.5</v>
      </c>
      <c r="CK842">
        <f t="shared" si="241"/>
        <v>-2.7025720363566084</v>
      </c>
      <c r="CL842">
        <f t="shared" si="230"/>
        <v>3</v>
      </c>
      <c r="CM842" t="str">
        <f t="shared" si="243"/>
        <v/>
      </c>
      <c r="CN842" t="str">
        <f t="shared" si="231"/>
        <v/>
      </c>
      <c r="CO842" t="str">
        <f t="shared" si="236"/>
        <v/>
      </c>
      <c r="CP842">
        <v>-2.6873808891998188</v>
      </c>
      <c r="CQ842" t="s">
        <v>4485</v>
      </c>
      <c r="CR842" s="200" t="s">
        <v>4485</v>
      </c>
      <c r="CS842" s="212">
        <v>44867</v>
      </c>
      <c r="CT842" s="49">
        <v>44889</v>
      </c>
      <c r="CU842" s="53">
        <v>386.95</v>
      </c>
      <c r="CW842" s="81" cm="1">
        <f t="array" ref="CW842">INDEX($AW$466:$AW$918, ROWS($AW$466:$AW$918) - ROW() + ROW($AW$466))</f>
        <v>45350</v>
      </c>
      <c r="CX842" s="3" cm="1">
        <f t="array" ref="CX842">INDEX($AX$466:$AX$918, ROWS($AX$466:$AX$918) - ROW() + ROW($AX$466))</f>
        <v>45351</v>
      </c>
      <c r="CY842" s="78" cm="1">
        <f t="array" ref="CY842">INDEX($CU$466:$CU$918, ROWS($CU$466:$CU$918) - ROW() + ROW($CU$466))</f>
        <v>896.55</v>
      </c>
      <c r="DA842">
        <f t="shared" si="237"/>
        <v>-1.9788990324167741</v>
      </c>
      <c r="DB842">
        <f t="shared" si="232"/>
        <v>3</v>
      </c>
      <c r="DC842" t="str">
        <f t="shared" si="244"/>
        <v/>
      </c>
      <c r="DD842" t="str">
        <f t="shared" si="246"/>
        <v/>
      </c>
      <c r="DE842" t="str">
        <f t="shared" si="247"/>
        <v/>
      </c>
      <c r="DF842">
        <v>-1.8987341772151876</v>
      </c>
      <c r="DG842" t="s">
        <v>4485</v>
      </c>
      <c r="DH842" s="200" t="s">
        <v>4485</v>
      </c>
      <c r="DI842" s="212">
        <v>44867</v>
      </c>
      <c r="DJ842" s="49">
        <v>44889</v>
      </c>
      <c r="DK842" s="53">
        <v>306.89999999999998</v>
      </c>
      <c r="DM842" s="81" cm="1">
        <f t="array" ref="DM842">INDEX($AW$466:$AW$918, ROWS($AW$466:$AW$918) - ROW() + ROW($AW$466))</f>
        <v>45350</v>
      </c>
      <c r="DN842" s="3" cm="1">
        <f t="array" ref="DN842">INDEX($AX$466:$AX$918, ROWS($AX$466:$AX$918) - ROW() + ROW($AX$466))</f>
        <v>45351</v>
      </c>
      <c r="DO842" s="78" cm="1">
        <f t="array" ref="DO842">INDEX($DK$466:$DK$918, ROWS($DK$466:$DK$918) - ROW() + ROW($DK$466))</f>
        <v>607.70000000000005</v>
      </c>
      <c r="DQ842">
        <f t="shared" si="238"/>
        <v>-2.6433835309195768</v>
      </c>
      <c r="DR842">
        <f t="shared" si="233"/>
        <v>3</v>
      </c>
      <c r="DS842" t="str">
        <f t="shared" si="245"/>
        <v/>
      </c>
      <c r="DT842" t="str">
        <f t="shared" si="239"/>
        <v/>
      </c>
      <c r="DU842" t="str">
        <f t="shared" si="240"/>
        <v/>
      </c>
      <c r="DV842">
        <v>-1.2449939056242345</v>
      </c>
      <c r="DW842" t="s">
        <v>4485</v>
      </c>
      <c r="DX842" s="200" t="s">
        <v>4485</v>
      </c>
    </row>
    <row r="843" spans="1:128" ht="15.75" thickBot="1" x14ac:dyDescent="0.3">
      <c r="A843" s="42">
        <v>44866</v>
      </c>
      <c r="B843" s="35">
        <v>44889</v>
      </c>
      <c r="C843" s="36">
        <v>185.25</v>
      </c>
      <c r="E843" s="81" cm="1">
        <f t="array" ref="E843">INDEX($A$466:$A$918, ROWS($A$466:$A$918) - ROW() + ROW($A$466))</f>
        <v>45351</v>
      </c>
      <c r="F843" s="44" cm="1">
        <f t="array" ref="F843">INDEX($B$466:$B$918, ROWS($B$466:$B$918) - ROW() + ROW($B$466))</f>
        <v>45351</v>
      </c>
      <c r="G843" s="45" cm="1">
        <f t="array" ref="G843">INDEX($C$466:$C$918, ROWS($C$466:$C$918) - ROW() + ROW($C$466))</f>
        <v>135.4</v>
      </c>
      <c r="I843">
        <f t="shared" si="216"/>
        <v>1.4992503748125936</v>
      </c>
      <c r="J843">
        <f t="shared" si="208"/>
        <v>4</v>
      </c>
      <c r="K843">
        <f t="shared" si="248"/>
        <v>-0.11066027296201082</v>
      </c>
      <c r="L843" t="str">
        <f t="shared" si="217"/>
        <v/>
      </c>
      <c r="M843" t="str">
        <f t="shared" si="218"/>
        <v/>
      </c>
      <c r="N843">
        <v>1.0845175766641864</v>
      </c>
      <c r="O843">
        <v>0</v>
      </c>
      <c r="P843" s="200" t="s">
        <v>4485</v>
      </c>
      <c r="Q843" s="35">
        <v>44866</v>
      </c>
      <c r="R843" s="35">
        <v>44889</v>
      </c>
      <c r="S843" s="37">
        <v>50135.75</v>
      </c>
      <c r="U843" s="81" cm="1">
        <f t="array" ref="U843">INDEX($Q$466:$Q$918, ROWS($Q$466:$Q$918) - ROW() + ROW($Q$466))</f>
        <v>45351</v>
      </c>
      <c r="V843" s="3" cm="1">
        <f t="array" ref="V843">INDEX($R$466:$R$918, ROWS($R$466:$R$918) - ROW() + ROW($R$466))</f>
        <v>45351</v>
      </c>
      <c r="W843" s="78" cm="1">
        <f t="array" ref="W843">INDEX($S$466:$S$918, ROWS($S$466:$S$918) - ROW() + ROW($S$466))</f>
        <v>34284.25</v>
      </c>
      <c r="Y843">
        <f t="shared" si="219"/>
        <v>-0.15653212184751586</v>
      </c>
      <c r="Z843">
        <f t="shared" si="210"/>
        <v>4</v>
      </c>
      <c r="AA843">
        <f t="shared" si="249"/>
        <v>-5.279174914801894</v>
      </c>
      <c r="AB843" t="str">
        <f t="shared" si="220"/>
        <v/>
      </c>
      <c r="AC843" t="str">
        <f t="shared" si="221"/>
        <v/>
      </c>
      <c r="AD843">
        <v>-0.41159490121575976</v>
      </c>
      <c r="AE843">
        <v>-4.9450815845649236</v>
      </c>
      <c r="AF843" s="200" t="s">
        <v>4485</v>
      </c>
      <c r="AG843" s="35">
        <v>44866</v>
      </c>
      <c r="AH843" s="35">
        <v>44889</v>
      </c>
      <c r="AI843" s="36">
        <v>182.1</v>
      </c>
      <c r="AK843" s="81" cm="1">
        <f t="array" ref="AK843">INDEX($AG$466:$AG$918, ROWS($AG$466:$AG$918) - ROW() + ROW($AG$466))</f>
        <v>45351</v>
      </c>
      <c r="AL843" s="3" cm="1">
        <f t="array" ref="AL843">INDEX($AH$466:$AH$918, ROWS($AH$466:$AH$918) - ROW() + ROW($AH$466))</f>
        <v>45351</v>
      </c>
      <c r="AM843" s="78" cm="1">
        <f t="array" ref="AM843">INDEX($AI$466:$AI$918, ROWS($AI$466:$AI$918) - ROW() + ROW($AI$466))</f>
        <v>335.25</v>
      </c>
      <c r="AO843">
        <f t="shared" si="222"/>
        <v>0.84223191457362345</v>
      </c>
      <c r="AP843">
        <f t="shared" si="212"/>
        <v>4</v>
      </c>
      <c r="AQ843">
        <f t="shared" si="250"/>
        <v>-1.033210332103321</v>
      </c>
      <c r="AR843" t="str">
        <f t="shared" si="223"/>
        <v/>
      </c>
      <c r="AS843" t="str">
        <f t="shared" si="224"/>
        <v/>
      </c>
      <c r="AT843">
        <v>-0.15734989648033881</v>
      </c>
      <c r="AU843">
        <v>1.7899358324890084</v>
      </c>
      <c r="AV843" s="200" t="s">
        <v>4485</v>
      </c>
      <c r="AW843" s="35">
        <v>44866</v>
      </c>
      <c r="AX843" s="35">
        <v>44889</v>
      </c>
      <c r="AY843" s="36">
        <v>109.25</v>
      </c>
      <c r="BA843" s="81" cm="1">
        <f t="array" ref="BA843">INDEX($AW$466:$AW$918, ROWS($AW$466:$AW$918) - ROW() + ROW($AW$466))</f>
        <v>45351</v>
      </c>
      <c r="BB843" s="3" cm="1">
        <f t="array" ref="BB843">INDEX($AX$466:$AX$918, ROWS($AX$466:$AX$918) - ROW() + ROW($AX$466))</f>
        <v>45351</v>
      </c>
      <c r="BC843" s="78" cm="1">
        <f t="array" ref="BC843">INDEX($AY$466:$AY$918, ROWS($AY$466:$AY$918) - ROW() + ROW($AY$466))</f>
        <v>205.3</v>
      </c>
      <c r="BE843">
        <f t="shared" si="225"/>
        <v>-9.7323600973230479E-2</v>
      </c>
      <c r="BF843">
        <f t="shared" si="214"/>
        <v>4</v>
      </c>
      <c r="BG843">
        <f t="shared" si="251"/>
        <v>5.0665301944728789</v>
      </c>
      <c r="BH843" t="str">
        <f t="shared" si="226"/>
        <v/>
      </c>
      <c r="BI843" t="str">
        <f t="shared" si="227"/>
        <v/>
      </c>
      <c r="BJ843">
        <v>-0.25695071765532834</v>
      </c>
      <c r="BK843">
        <v>10.955539179562749</v>
      </c>
      <c r="BL843" s="200" t="s">
        <v>4485</v>
      </c>
      <c r="BM843" s="212">
        <v>44866</v>
      </c>
      <c r="BN843" s="49">
        <v>44889</v>
      </c>
      <c r="BO843" s="50">
        <v>1275.2</v>
      </c>
      <c r="BQ843" s="81" cm="1">
        <f t="array" ref="BQ843">INDEX($AW$466:$AW$918, ROWS($AW$466:$AW$918) - ROW() + ROW($AW$466))</f>
        <v>45351</v>
      </c>
      <c r="BR843" s="3" cm="1">
        <f t="array" ref="BR843">INDEX($AX$466:$AX$918, ROWS($AX$466:$AX$918) - ROW() + ROW($AX$466))</f>
        <v>45351</v>
      </c>
      <c r="BS843" s="78" cm="1">
        <f t="array" ref="BS843">INDEX($BO$466:$BO$918, ROWS($BO$466:$BO$918) - ROW() + ROW($BO$466))</f>
        <v>1553.45</v>
      </c>
      <c r="BU843">
        <f t="shared" si="234"/>
        <v>0.8308181611657387</v>
      </c>
      <c r="BV843">
        <f t="shared" si="228"/>
        <v>4</v>
      </c>
      <c r="BW843">
        <f t="shared" si="242"/>
        <v>2.8979267404120024</v>
      </c>
      <c r="BX843" t="str">
        <f t="shared" si="229"/>
        <v/>
      </c>
      <c r="BY843" t="str">
        <f t="shared" si="235"/>
        <v/>
      </c>
      <c r="BZ843">
        <v>0.4906602393044715</v>
      </c>
      <c r="CA843">
        <v>14.266138109920238</v>
      </c>
      <c r="CB843" s="200" t="s">
        <v>4485</v>
      </c>
      <c r="CC843" s="212">
        <v>44867</v>
      </c>
      <c r="CD843" s="49">
        <v>44889</v>
      </c>
      <c r="CE843" s="50">
        <v>1599.35</v>
      </c>
      <c r="CG843" s="81" cm="1">
        <f t="array" ref="CG843">INDEX($AW$466:$AW$918, ROWS($AW$466:$AW$918) - ROW() + ROW($AW$466))</f>
        <v>45351</v>
      </c>
      <c r="CH843" s="3" cm="1">
        <f t="array" ref="CH843">INDEX($AX$466:$AX$918, ROWS($AX$466:$AX$918) - ROW() + ROW($AX$466))</f>
        <v>45351</v>
      </c>
      <c r="CI843" s="78" cm="1">
        <f t="array" ref="CI843">INDEX($CE$466:$CE$918, ROWS($CE$466:$CE$918) - ROW() + ROW($CE$466))</f>
        <v>2027.7</v>
      </c>
      <c r="CK843">
        <f t="shared" si="241"/>
        <v>0.75527950310559233</v>
      </c>
      <c r="CL843">
        <f t="shared" si="230"/>
        <v>4</v>
      </c>
      <c r="CM843">
        <f t="shared" si="243"/>
        <v>-3.7156627650229006</v>
      </c>
      <c r="CN843" t="str">
        <f t="shared" si="231"/>
        <v/>
      </c>
      <c r="CO843" t="str">
        <f t="shared" si="236"/>
        <v/>
      </c>
      <c r="CP843">
        <v>0.39415949825231389</v>
      </c>
      <c r="CQ843">
        <v>-3.9033765987233937</v>
      </c>
      <c r="CR843" s="200" t="s">
        <v>4485</v>
      </c>
      <c r="CS843" s="212">
        <v>44866</v>
      </c>
      <c r="CT843" s="49">
        <v>44889</v>
      </c>
      <c r="CU843" s="53">
        <v>391.7</v>
      </c>
      <c r="CW843" s="81" cm="1">
        <f t="array" ref="CW843">INDEX($AW$466:$AW$918, ROWS($AW$466:$AW$918) - ROW() + ROW($AW$466))</f>
        <v>45351</v>
      </c>
      <c r="CX843" s="3" cm="1">
        <f t="array" ref="CX843">INDEX($AX$466:$AX$918, ROWS($AX$466:$AX$918) - ROW() + ROW($AX$466))</f>
        <v>45351</v>
      </c>
      <c r="CY843" s="78" cm="1">
        <f t="array" ref="CY843">INDEX($CU$466:$CU$918, ROWS($CU$466:$CU$918) - ROW() + ROW($CU$466))</f>
        <v>902.3</v>
      </c>
      <c r="DA843">
        <f t="shared" si="237"/>
        <v>0.64134738720651396</v>
      </c>
      <c r="DB843">
        <f t="shared" si="232"/>
        <v>4</v>
      </c>
      <c r="DC843">
        <f t="shared" si="244"/>
        <v>0.85508299334935201</v>
      </c>
      <c r="DD843" t="str">
        <f t="shared" si="246"/>
        <v/>
      </c>
      <c r="DE843" t="str">
        <f t="shared" si="247"/>
        <v/>
      </c>
      <c r="DF843">
        <v>0.24471635150167359</v>
      </c>
      <c r="DG843">
        <v>1.0030820958251661</v>
      </c>
      <c r="DH843" s="200" t="s">
        <v>4485</v>
      </c>
      <c r="DI843" s="212">
        <v>44866</v>
      </c>
      <c r="DJ843" s="49">
        <v>44889</v>
      </c>
      <c r="DK843" s="53">
        <v>306.35000000000002</v>
      </c>
      <c r="DM843" s="81" cm="1">
        <f t="array" ref="DM843">INDEX($AW$466:$AW$918, ROWS($AW$466:$AW$918) - ROW() + ROW($AW$466))</f>
        <v>45351</v>
      </c>
      <c r="DN843" s="3" cm="1">
        <f t="array" ref="DN843">INDEX($AX$466:$AX$918, ROWS($AX$466:$AX$918) - ROW() + ROW($AX$466))</f>
        <v>45351</v>
      </c>
      <c r="DO843" s="78" cm="1">
        <f t="array" ref="DO843">INDEX($DK$466:$DK$918, ROWS($DK$466:$DK$918) - ROW() + ROW($DK$466))</f>
        <v>603.54999999999995</v>
      </c>
      <c r="DQ843">
        <f t="shared" si="238"/>
        <v>-0.68290274806649509</v>
      </c>
      <c r="DR843">
        <f t="shared" si="233"/>
        <v>4</v>
      </c>
      <c r="DS843">
        <f t="shared" si="245"/>
        <v>-3.801402613962388</v>
      </c>
      <c r="DT843" t="str">
        <f t="shared" si="239"/>
        <v/>
      </c>
      <c r="DU843" t="str">
        <f t="shared" si="240"/>
        <v/>
      </c>
      <c r="DV843">
        <v>-3.6321960680596002</v>
      </c>
      <c r="DW843">
        <v>-8.6800334168755295</v>
      </c>
      <c r="DX843" s="200" t="s">
        <v>4485</v>
      </c>
    </row>
    <row r="844" spans="1:128" ht="15.75" thickBot="1" x14ac:dyDescent="0.3">
      <c r="A844" s="38">
        <v>44861</v>
      </c>
      <c r="B844" s="39">
        <v>44861</v>
      </c>
      <c r="C844" s="40">
        <v>187.9</v>
      </c>
      <c r="E844" s="81" cm="1">
        <f t="array" ref="E844">INDEX($A$466:$A$918, ROWS($A$466:$A$918) - ROW() + ROW($A$466))</f>
        <v>45352</v>
      </c>
      <c r="F844" s="44" cm="1">
        <f t="array" ref="F844">INDEX($B$466:$B$918, ROWS($B$466:$B$918) - ROW() + ROW($B$466))</f>
        <v>45379</v>
      </c>
      <c r="G844" s="45" cm="1">
        <f t="array" ref="G844">INDEX($C$466:$C$918, ROWS($C$466:$C$918) - ROW() + ROW($C$466))</f>
        <v>138.55000000000001</v>
      </c>
      <c r="I844">
        <f t="shared" si="216"/>
        <v>2.3264401772525889</v>
      </c>
      <c r="J844">
        <f t="shared" si="208"/>
        <v>5</v>
      </c>
      <c r="K844" t="str">
        <f t="shared" si="248"/>
        <v/>
      </c>
      <c r="L844">
        <f t="shared" si="217"/>
        <v>45379</v>
      </c>
      <c r="M844">
        <f t="shared" si="218"/>
        <v>-2.5261638397690356</v>
      </c>
      <c r="N844">
        <v>1.7758046614872407</v>
      </c>
      <c r="O844" t="s">
        <v>4485</v>
      </c>
      <c r="P844" s="200">
        <v>-1.7448200654307522</v>
      </c>
      <c r="Q844" s="39">
        <v>44861</v>
      </c>
      <c r="R844" s="39">
        <v>44861</v>
      </c>
      <c r="S844" s="41">
        <v>50827.1</v>
      </c>
      <c r="U844" s="81" cm="1">
        <f t="array" ref="U844">INDEX($Q$466:$Q$918, ROWS($Q$466:$Q$918) - ROW() + ROW($Q$466))</f>
        <v>45352</v>
      </c>
      <c r="V844" s="3" cm="1">
        <f t="array" ref="V844">INDEX($R$466:$R$918, ROWS($R$466:$R$918) - ROW() + ROW($R$466))</f>
        <v>45379</v>
      </c>
      <c r="W844" s="78" cm="1">
        <f t="array" ref="W844">INDEX($S$466:$S$918, ROWS($S$466:$S$918) - ROW() + ROW($S$466))</f>
        <v>35835.550000000003</v>
      </c>
      <c r="Y844">
        <f t="shared" si="219"/>
        <v>4.5248182474459933</v>
      </c>
      <c r="Z844">
        <f t="shared" si="210"/>
        <v>5</v>
      </c>
      <c r="AA844" t="str">
        <f t="shared" si="249"/>
        <v/>
      </c>
      <c r="AB844">
        <f t="shared" si="220"/>
        <v>45379</v>
      </c>
      <c r="AC844">
        <f t="shared" si="221"/>
        <v>-4.1924848369845114</v>
      </c>
      <c r="AD844">
        <v>3.7826202908519506</v>
      </c>
      <c r="AE844" t="s">
        <v>4485</v>
      </c>
      <c r="AF844" s="200">
        <v>-3.2476440959521069</v>
      </c>
      <c r="AG844" s="35">
        <v>44861</v>
      </c>
      <c r="AH844" s="35">
        <v>44861</v>
      </c>
      <c r="AI844" s="36">
        <v>170.3</v>
      </c>
      <c r="AK844" s="81" cm="1">
        <f t="array" ref="AK844">INDEX($AG$466:$AG$918, ROWS($AG$466:$AG$918) - ROW() + ROW($AG$466))</f>
        <v>45352</v>
      </c>
      <c r="AL844" s="3" cm="1">
        <f t="array" ref="AL844">INDEX($AH$466:$AH$918, ROWS($AH$466:$AH$918) - ROW() + ROW($AH$466))</f>
        <v>45379</v>
      </c>
      <c r="AM844" s="78" cm="1">
        <f t="array" ref="AM844">INDEX($AI$466:$AI$918, ROWS($AI$466:$AI$918) - ROW() + ROW($AI$466))</f>
        <v>344.85</v>
      </c>
      <c r="AO844">
        <f t="shared" si="222"/>
        <v>2.8635346756152193</v>
      </c>
      <c r="AP844">
        <f t="shared" si="212"/>
        <v>5</v>
      </c>
      <c r="AQ844" t="str">
        <f t="shared" si="250"/>
        <v/>
      </c>
      <c r="AR844">
        <f t="shared" si="223"/>
        <v>45379</v>
      </c>
      <c r="AS844">
        <f t="shared" si="224"/>
        <v>-2.6533275337103146</v>
      </c>
      <c r="AT844">
        <v>-2.952886529528858</v>
      </c>
      <c r="AU844" t="s">
        <v>4485</v>
      </c>
      <c r="AV844" s="200">
        <v>-10.837606837606838</v>
      </c>
      <c r="AW844" s="35">
        <v>44861</v>
      </c>
      <c r="AX844" s="35">
        <v>44861</v>
      </c>
      <c r="AY844" s="36">
        <v>108.1</v>
      </c>
      <c r="BA844" s="81" cm="1">
        <f t="array" ref="BA844">INDEX($AW$466:$AW$918, ROWS($AW$466:$AW$918) - ROW() + ROW($AW$466))</f>
        <v>45352</v>
      </c>
      <c r="BB844" s="3" cm="1">
        <f t="array" ref="BB844">INDEX($AX$466:$AX$918, ROWS($AX$466:$AX$918) - ROW() + ROW($AX$466))</f>
        <v>45379</v>
      </c>
      <c r="BC844" s="78" cm="1">
        <f t="array" ref="BC844">INDEX($AY$466:$AY$918, ROWS($AY$466:$AY$918) - ROW() + ROW($AY$466))</f>
        <v>206.65</v>
      </c>
      <c r="BE844">
        <f t="shared" si="225"/>
        <v>0.65757428153920805</v>
      </c>
      <c r="BF844">
        <f t="shared" si="214"/>
        <v>5</v>
      </c>
      <c r="BG844" t="str">
        <f t="shared" si="251"/>
        <v/>
      </c>
      <c r="BH844">
        <f t="shared" si="226"/>
        <v>45379</v>
      </c>
      <c r="BI844">
        <f t="shared" si="227"/>
        <v>-2.298572465521409</v>
      </c>
      <c r="BJ844">
        <v>7.1890031597802206</v>
      </c>
      <c r="BK844" t="s">
        <v>4485</v>
      </c>
      <c r="BL844" s="200">
        <v>-9.0482359788955797</v>
      </c>
      <c r="BM844" s="212">
        <v>44861</v>
      </c>
      <c r="BN844" s="49">
        <v>44861</v>
      </c>
      <c r="BO844" s="50">
        <v>1252.8499999999999</v>
      </c>
      <c r="BQ844" s="81" cm="1">
        <f t="array" ref="BQ844">INDEX($AW$466:$AW$918, ROWS($AW$466:$AW$918) - ROW() + ROW($AW$466))</f>
        <v>45352</v>
      </c>
      <c r="BR844" s="3" cm="1">
        <f t="array" ref="BR844">INDEX($AX$466:$AX$918, ROWS($AX$466:$AX$918) - ROW() + ROW($AX$466))</f>
        <v>45379</v>
      </c>
      <c r="BS844" s="78" cm="1">
        <f t="array" ref="BS844">INDEX($BO$466:$BO$918, ROWS($BO$466:$BO$918) - ROW() + ROW($BO$466))</f>
        <v>1549.7</v>
      </c>
      <c r="BU844">
        <f t="shared" si="234"/>
        <v>-0.24139817824841481</v>
      </c>
      <c r="BV844">
        <f t="shared" si="228"/>
        <v>5</v>
      </c>
      <c r="BW844" t="str">
        <f t="shared" si="242"/>
        <v/>
      </c>
      <c r="BX844">
        <f t="shared" si="229"/>
        <v>45379</v>
      </c>
      <c r="BY844">
        <f t="shared" si="235"/>
        <v>-3.0457507904755765</v>
      </c>
      <c r="BZ844">
        <v>-4.0817200616755258</v>
      </c>
      <c r="CA844" t="s">
        <v>4485</v>
      </c>
      <c r="CB844" s="200">
        <v>0.40187541862022336</v>
      </c>
      <c r="CC844" s="212">
        <v>44866</v>
      </c>
      <c r="CD844" s="49">
        <v>44889</v>
      </c>
      <c r="CE844" s="50">
        <v>1613.9</v>
      </c>
      <c r="CG844" s="81" cm="1">
        <f t="array" ref="CG844">INDEX($AW$466:$AW$918, ROWS($AW$466:$AW$918) - ROW() + ROW($AW$466))</f>
        <v>45352</v>
      </c>
      <c r="CH844" s="3" cm="1">
        <f t="array" ref="CH844">INDEX($AX$466:$AX$918, ROWS($AX$466:$AX$918) - ROW() + ROW($AX$466))</f>
        <v>45379</v>
      </c>
      <c r="CI844" s="78" cm="1">
        <f t="array" ref="CI844">INDEX($CE$466:$CE$918, ROWS($CE$466:$CE$918) - ROW() + ROW($CE$466))</f>
        <v>2068</v>
      </c>
      <c r="CK844">
        <f t="shared" si="241"/>
        <v>1.9874734921339425</v>
      </c>
      <c r="CL844">
        <f t="shared" si="230"/>
        <v>5</v>
      </c>
      <c r="CM844" t="str">
        <f t="shared" si="243"/>
        <v/>
      </c>
      <c r="CN844">
        <f t="shared" si="231"/>
        <v>45379</v>
      </c>
      <c r="CO844">
        <f t="shared" si="236"/>
        <v>-6.0565764023210793</v>
      </c>
      <c r="CP844">
        <v>1.5087164798261508</v>
      </c>
      <c r="CQ844" t="s">
        <v>4485</v>
      </c>
      <c r="CR844" s="200">
        <v>-5.5121749495244181</v>
      </c>
      <c r="CS844" s="212">
        <v>44861</v>
      </c>
      <c r="CT844" s="49">
        <v>44861</v>
      </c>
      <c r="CU844" s="53">
        <v>382.75</v>
      </c>
      <c r="CW844" s="81" cm="1">
        <f t="array" ref="CW844">INDEX($AW$466:$AW$918, ROWS($AW$466:$AW$918) - ROW() + ROW($AW$466))</f>
        <v>45352</v>
      </c>
      <c r="CX844" s="3" cm="1">
        <f t="array" ref="CX844">INDEX($AX$466:$AX$918, ROWS($AX$466:$AX$918) - ROW() + ROW($AX$466))</f>
        <v>45379</v>
      </c>
      <c r="CY844" s="78" cm="1">
        <f t="array" ref="CY844">INDEX($CU$466:$CU$918, ROWS($CU$466:$CU$918) - ROW() + ROW($CU$466))</f>
        <v>917.6</v>
      </c>
      <c r="DA844">
        <f t="shared" si="237"/>
        <v>1.6956666297240464</v>
      </c>
      <c r="DB844">
        <f t="shared" si="232"/>
        <v>5</v>
      </c>
      <c r="DC844" t="str">
        <f t="shared" si="244"/>
        <v/>
      </c>
      <c r="DD844">
        <f t="shared" si="246"/>
        <v>45379</v>
      </c>
      <c r="DE844">
        <f t="shared" si="247"/>
        <v>-2.3594158674803856</v>
      </c>
      <c r="DF844">
        <v>0.96537949400798184</v>
      </c>
      <c r="DG844" t="s">
        <v>4485</v>
      </c>
      <c r="DH844" s="200">
        <v>-1.4177382129904381</v>
      </c>
      <c r="DI844" s="212">
        <v>44861</v>
      </c>
      <c r="DJ844" s="49">
        <v>44861</v>
      </c>
      <c r="DK844" s="53">
        <v>305.64999999999998</v>
      </c>
      <c r="DM844" s="81" cm="1">
        <f t="array" ref="DM844">INDEX($AW$466:$AW$918, ROWS($AW$466:$AW$918) - ROW() + ROW($AW$466))</f>
        <v>45352</v>
      </c>
      <c r="DN844" s="3" cm="1">
        <f t="array" ref="DN844">INDEX($AX$466:$AX$918, ROWS($AX$466:$AX$918) - ROW() + ROW($AX$466))</f>
        <v>45379</v>
      </c>
      <c r="DO844" s="78" cm="1">
        <f t="array" ref="DO844">INDEX($DK$466:$DK$918, ROWS($DK$466:$DK$918) - ROW() + ROW($DK$466))</f>
        <v>623</v>
      </c>
      <c r="DQ844">
        <f t="shared" si="238"/>
        <v>3.2225996189213895</v>
      </c>
      <c r="DR844">
        <f t="shared" si="233"/>
        <v>5</v>
      </c>
      <c r="DS844" t="str">
        <f t="shared" si="245"/>
        <v/>
      </c>
      <c r="DT844">
        <f t="shared" si="239"/>
        <v>45379</v>
      </c>
      <c r="DU844">
        <f t="shared" si="240"/>
        <v>-3.1219903691813822</v>
      </c>
      <c r="DV844">
        <v>7.794346354404909</v>
      </c>
      <c r="DW844" t="s">
        <v>4485</v>
      </c>
      <c r="DX844" s="200">
        <v>1.8840702707290102</v>
      </c>
    </row>
    <row r="845" spans="1:128" ht="15.75" thickBot="1" x14ac:dyDescent="0.3">
      <c r="A845" s="42">
        <v>44859</v>
      </c>
      <c r="B845" s="35">
        <v>44861</v>
      </c>
      <c r="C845" s="36">
        <v>186.6</v>
      </c>
      <c r="E845" s="81" cm="1">
        <f t="array" ref="E845">INDEX($A$466:$A$918, ROWS($A$466:$A$918) - ROW() + ROW($A$466))</f>
        <v>45353</v>
      </c>
      <c r="F845" s="44" cm="1">
        <f t="array" ref="F845">INDEX($B$466:$B$918, ROWS($B$466:$B$918) - ROW() + ROW($B$466))</f>
        <v>45379</v>
      </c>
      <c r="G845" s="45" cm="1">
        <f t="array" ref="G845">INDEX($C$466:$C$918, ROWS($C$466:$C$918) - ROW() + ROW($C$466))</f>
        <v>139.30000000000001</v>
      </c>
      <c r="I845">
        <f t="shared" si="216"/>
        <v>0.5413208228076507</v>
      </c>
      <c r="J845">
        <f t="shared" si="208"/>
        <v>6</v>
      </c>
      <c r="K845" t="str">
        <f t="shared" si="248"/>
        <v/>
      </c>
      <c r="L845" t="str">
        <f t="shared" si="217"/>
        <v/>
      </c>
      <c r="M845" t="str">
        <f t="shared" si="218"/>
        <v/>
      </c>
      <c r="N845">
        <v>0.47255543438747888</v>
      </c>
      <c r="O845" t="s">
        <v>4485</v>
      </c>
      <c r="P845" s="200" t="s">
        <v>4485</v>
      </c>
      <c r="Q845" s="35">
        <v>44859</v>
      </c>
      <c r="R845" s="35">
        <v>44861</v>
      </c>
      <c r="S845" s="37">
        <v>52132.7</v>
      </c>
      <c r="U845" s="81" cm="1">
        <f t="array" ref="U845">INDEX($Q$466:$Q$918, ROWS($Q$466:$Q$918) - ROW() + ROW($Q$466))</f>
        <v>45353</v>
      </c>
      <c r="V845" s="3" cm="1">
        <f t="array" ref="V845">INDEX($R$466:$R$918, ROWS($R$466:$R$918) - ROW() + ROW($R$466))</f>
        <v>45379</v>
      </c>
      <c r="W845" s="78" cm="1">
        <f t="array" ref="W845">INDEX($S$466:$S$918, ROWS($S$466:$S$918) - ROW() + ROW($S$466))</f>
        <v>35730.75</v>
      </c>
      <c r="Y845">
        <f t="shared" si="219"/>
        <v>-0.29244702537006662</v>
      </c>
      <c r="Z845">
        <f t="shared" si="210"/>
        <v>6</v>
      </c>
      <c r="AA845" t="str">
        <f t="shared" si="249"/>
        <v/>
      </c>
      <c r="AB845" t="str">
        <f t="shared" si="220"/>
        <v/>
      </c>
      <c r="AC845" t="str">
        <f t="shared" si="221"/>
        <v/>
      </c>
      <c r="AD845">
        <v>-0.21386034063192419</v>
      </c>
      <c r="AE845" t="s">
        <v>4485</v>
      </c>
      <c r="AF845" s="200" t="s">
        <v>4485</v>
      </c>
      <c r="AG845" s="35">
        <v>44859</v>
      </c>
      <c r="AH845" s="35">
        <v>44861</v>
      </c>
      <c r="AI845" s="36">
        <v>169.25</v>
      </c>
      <c r="AK845" s="81" cm="1">
        <f t="array" ref="AK845">INDEX($AG$466:$AG$918, ROWS($AG$466:$AG$918) - ROW() + ROW($AG$466))</f>
        <v>45353</v>
      </c>
      <c r="AL845" s="3" cm="1">
        <f t="array" ref="AL845">INDEX($AH$466:$AH$918, ROWS($AH$466:$AH$918) - ROW() + ROW($AH$466))</f>
        <v>45379</v>
      </c>
      <c r="AM845" s="78" cm="1">
        <f t="array" ref="AM845">INDEX($AI$466:$AI$918, ROWS($AI$466:$AI$918) - ROW() + ROW($AI$466))</f>
        <v>344.1</v>
      </c>
      <c r="AO845">
        <f t="shared" si="222"/>
        <v>-0.21748586341887774</v>
      </c>
      <c r="AP845">
        <f t="shared" si="212"/>
        <v>6</v>
      </c>
      <c r="AQ845" t="str">
        <f t="shared" si="250"/>
        <v/>
      </c>
      <c r="AR845" t="str">
        <f t="shared" si="223"/>
        <v/>
      </c>
      <c r="AS845" t="str">
        <f t="shared" si="224"/>
        <v/>
      </c>
      <c r="AT845">
        <v>-0.56410256410255633</v>
      </c>
      <c r="AU845" t="s">
        <v>4485</v>
      </c>
      <c r="AV845" s="200" t="s">
        <v>4485</v>
      </c>
      <c r="AW845" s="35">
        <v>44859</v>
      </c>
      <c r="AX845" s="35">
        <v>44861</v>
      </c>
      <c r="AY845" s="36">
        <v>105.3</v>
      </c>
      <c r="BA845" s="81" cm="1">
        <f t="array" ref="BA845">INDEX($AW$466:$AW$918, ROWS($AW$466:$AW$918) - ROW() + ROW($AW$466))</f>
        <v>45353</v>
      </c>
      <c r="BB845" s="3" cm="1">
        <f t="array" ref="BB845">INDEX($AX$466:$AX$918, ROWS($AX$466:$AX$918) - ROW() + ROW($AX$466))</f>
        <v>45379</v>
      </c>
      <c r="BC845" s="78" cm="1">
        <f t="array" ref="BC845">INDEX($AY$466:$AY$918, ROWS($AY$466:$AY$918) - ROW() + ROW($AY$466))</f>
        <v>207.75</v>
      </c>
      <c r="BE845">
        <f t="shared" si="225"/>
        <v>0.53230099201548242</v>
      </c>
      <c r="BF845">
        <f t="shared" si="214"/>
        <v>6</v>
      </c>
      <c r="BG845" t="str">
        <f t="shared" si="251"/>
        <v/>
      </c>
      <c r="BH845" t="str">
        <f t="shared" si="226"/>
        <v/>
      </c>
      <c r="BI845" t="str">
        <f t="shared" si="227"/>
        <v/>
      </c>
      <c r="BJ845">
        <v>4.9982162639178496</v>
      </c>
      <c r="BK845" t="s">
        <v>4485</v>
      </c>
      <c r="BL845" s="200" t="s">
        <v>4485</v>
      </c>
      <c r="BM845" s="212">
        <v>44859</v>
      </c>
      <c r="BN845" s="49">
        <v>44861</v>
      </c>
      <c r="BO845" s="50">
        <v>1252.45</v>
      </c>
      <c r="BQ845" s="81" cm="1">
        <f t="array" ref="BQ845">INDEX($AW$466:$AW$918, ROWS($AW$466:$AW$918) - ROW() + ROW($AW$466))</f>
        <v>45353</v>
      </c>
      <c r="BR845" s="3" cm="1">
        <f t="array" ref="BR845">INDEX($AX$466:$AX$918, ROWS($AX$466:$AX$918) - ROW() + ROW($AX$466))</f>
        <v>45379</v>
      </c>
      <c r="BS845" s="78" cm="1">
        <f t="array" ref="BS845">INDEX($BO$466:$BO$918, ROWS($BO$466:$BO$918) - ROW() + ROW($BO$466))</f>
        <v>1555.75</v>
      </c>
      <c r="BU845">
        <f t="shared" si="234"/>
        <v>0.3903981415757859</v>
      </c>
      <c r="BV845">
        <f t="shared" si="228"/>
        <v>6</v>
      </c>
      <c r="BW845" t="str">
        <f t="shared" si="242"/>
        <v/>
      </c>
      <c r="BX845" t="str">
        <f t="shared" si="229"/>
        <v/>
      </c>
      <c r="BY845" t="str">
        <f t="shared" si="235"/>
        <v/>
      </c>
      <c r="BZ845">
        <v>-0.60281312793034159</v>
      </c>
      <c r="CA845" t="s">
        <v>4485</v>
      </c>
      <c r="CB845" s="200" t="s">
        <v>4485</v>
      </c>
      <c r="CC845" s="212">
        <v>44861</v>
      </c>
      <c r="CD845" s="49">
        <v>44861</v>
      </c>
      <c r="CE845" s="50">
        <v>1579.1</v>
      </c>
      <c r="CG845" s="81" cm="1">
        <f t="array" ref="CG845">INDEX($AW$466:$AW$918, ROWS($AW$466:$AW$918) - ROW() + ROW($AW$466))</f>
        <v>45353</v>
      </c>
      <c r="CH845" s="3" cm="1">
        <f t="array" ref="CH845">INDEX($AX$466:$AX$918, ROWS($AX$466:$AX$918) - ROW() + ROW($AX$466))</f>
        <v>45379</v>
      </c>
      <c r="CI845" s="78" cm="1">
        <f t="array" ref="CI845">INDEX($CE$466:$CE$918, ROWS($CE$466:$CE$918) - ROW() + ROW($CE$466))</f>
        <v>2076.75</v>
      </c>
      <c r="CK845">
        <f t="shared" si="241"/>
        <v>0.42311411992263054</v>
      </c>
      <c r="CL845">
        <f t="shared" si="230"/>
        <v>6</v>
      </c>
      <c r="CM845" t="str">
        <f t="shared" si="243"/>
        <v/>
      </c>
      <c r="CN845" t="str">
        <f t="shared" si="231"/>
        <v/>
      </c>
      <c r="CO845" t="str">
        <f t="shared" si="236"/>
        <v/>
      </c>
      <c r="CP845">
        <v>0.47921379746529297</v>
      </c>
      <c r="CQ845" t="s">
        <v>4485</v>
      </c>
      <c r="CR845" s="200" t="s">
        <v>4485</v>
      </c>
      <c r="CS845" s="212">
        <v>44859</v>
      </c>
      <c r="CT845" s="49">
        <v>44861</v>
      </c>
      <c r="CU845" s="53">
        <v>370.2</v>
      </c>
      <c r="CW845" s="81" cm="1">
        <f t="array" ref="CW845">INDEX($AW$466:$AW$918, ROWS($AW$466:$AW$918) - ROW() + ROW($AW$466))</f>
        <v>45353</v>
      </c>
      <c r="CX845" s="3" cm="1">
        <f t="array" ref="CX845">INDEX($AX$466:$AX$918, ROWS($AX$466:$AX$918) - ROW() + ROW($AX$466))</f>
        <v>45379</v>
      </c>
      <c r="CY845" s="78" cm="1">
        <f t="array" ref="CY845">INDEX($CU$466:$CU$918, ROWS($CU$466:$CU$918) - ROW() + ROW($CU$466))</f>
        <v>927.55</v>
      </c>
      <c r="DA845">
        <f t="shared" si="237"/>
        <v>1.0843504795117622</v>
      </c>
      <c r="DB845">
        <f t="shared" si="232"/>
        <v>6</v>
      </c>
      <c r="DC845" t="str">
        <f t="shared" si="244"/>
        <v/>
      </c>
      <c r="DD845" t="str">
        <f t="shared" si="246"/>
        <v/>
      </c>
      <c r="DE845" t="str">
        <f t="shared" si="247"/>
        <v/>
      </c>
      <c r="DF845">
        <v>1.4342235410484743</v>
      </c>
      <c r="DG845" t="s">
        <v>4485</v>
      </c>
      <c r="DH845" s="200" t="s">
        <v>4485</v>
      </c>
      <c r="DI845" s="212">
        <v>44859</v>
      </c>
      <c r="DJ845" s="49">
        <v>44861</v>
      </c>
      <c r="DK845" s="53">
        <v>303.7</v>
      </c>
      <c r="DM845" s="81" cm="1">
        <f t="array" ref="DM845">INDEX($AW$466:$AW$918, ROWS($AW$466:$AW$918) - ROW() + ROW($AW$466))</f>
        <v>45353</v>
      </c>
      <c r="DN845" s="3" cm="1">
        <f t="array" ref="DN845">INDEX($AX$466:$AX$918, ROWS($AX$466:$AX$918) - ROW() + ROW($AX$466))</f>
        <v>45379</v>
      </c>
      <c r="DO845" s="78" cm="1">
        <f t="array" ref="DO845">INDEX($DK$466:$DK$918, ROWS($DK$466:$DK$918) - ROW() + ROW($DK$466))</f>
        <v>624.35</v>
      </c>
      <c r="DQ845">
        <f t="shared" si="238"/>
        <v>0.21669341894061359</v>
      </c>
      <c r="DR845">
        <f t="shared" si="233"/>
        <v>6</v>
      </c>
      <c r="DS845" t="str">
        <f t="shared" si="245"/>
        <v/>
      </c>
      <c r="DT845" t="str">
        <f t="shared" si="239"/>
        <v/>
      </c>
      <c r="DU845" t="str">
        <f t="shared" si="240"/>
        <v/>
      </c>
      <c r="DV845">
        <v>0.61104981753373888</v>
      </c>
      <c r="DW845" t="s">
        <v>4485</v>
      </c>
      <c r="DX845" s="200" t="s">
        <v>4485</v>
      </c>
    </row>
    <row r="846" spans="1:128" ht="15.75" thickBot="1" x14ac:dyDescent="0.3">
      <c r="A846" s="42">
        <v>44855</v>
      </c>
      <c r="B846" s="35">
        <v>44861</v>
      </c>
      <c r="C846" s="36">
        <v>185.95</v>
      </c>
      <c r="E846" s="81" cm="1">
        <f t="array" ref="E846">INDEX($A$466:$A$918, ROWS($A$466:$A$918) - ROW() + ROW($A$466))</f>
        <v>45355</v>
      </c>
      <c r="F846" s="44" cm="1">
        <f t="array" ref="F846">INDEX($B$466:$B$918, ROWS($B$466:$B$918) - ROW() + ROW($B$466))</f>
        <v>45379</v>
      </c>
      <c r="G846" s="45" cm="1">
        <f t="array" ref="G846">INDEX($C$466:$C$918, ROWS($C$466:$C$918) - ROW() + ROW($C$466))</f>
        <v>140.75</v>
      </c>
      <c r="I846">
        <f t="shared" si="216"/>
        <v>1.0409188801148517</v>
      </c>
      <c r="J846">
        <f t="shared" si="208"/>
        <v>1</v>
      </c>
      <c r="K846" t="str">
        <f t="shared" si="248"/>
        <v/>
      </c>
      <c r="L846" t="str">
        <f t="shared" si="217"/>
        <v/>
      </c>
      <c r="M846" t="str">
        <f t="shared" si="218"/>
        <v/>
      </c>
      <c r="N846">
        <v>1.1577424023155014</v>
      </c>
      <c r="O846" t="s">
        <v>4485</v>
      </c>
      <c r="P846" s="200" t="s">
        <v>4485</v>
      </c>
      <c r="Q846" s="35">
        <v>44855</v>
      </c>
      <c r="R846" s="35">
        <v>44861</v>
      </c>
      <c r="S846" s="37">
        <v>53111.15</v>
      </c>
      <c r="U846" s="81" cm="1">
        <f t="array" ref="U846">INDEX($Q$466:$Q$918, ROWS($Q$466:$Q$918) - ROW() + ROW($Q$466))</f>
        <v>45355</v>
      </c>
      <c r="V846" s="3" cm="1">
        <f t="array" ref="V846">INDEX($R$466:$R$918, ROWS($R$466:$R$918) - ROW() + ROW($R$466))</f>
        <v>45379</v>
      </c>
      <c r="W846" s="78" cm="1">
        <f t="array" ref="W846">INDEX($S$466:$S$918, ROWS($S$466:$S$918) - ROW() + ROW($S$466))</f>
        <v>35608.9</v>
      </c>
      <c r="Y846">
        <f t="shared" si="219"/>
        <v>-0.34102278849449996</v>
      </c>
      <c r="Z846">
        <f t="shared" si="210"/>
        <v>1</v>
      </c>
      <c r="AA846" t="str">
        <f t="shared" si="249"/>
        <v/>
      </c>
      <c r="AB846" t="str">
        <f t="shared" si="220"/>
        <v/>
      </c>
      <c r="AC846" t="str">
        <f t="shared" si="221"/>
        <v/>
      </c>
      <c r="AD846">
        <v>-0.17477597154050117</v>
      </c>
      <c r="AE846" t="s">
        <v>4485</v>
      </c>
      <c r="AF846" s="200" t="s">
        <v>4485</v>
      </c>
      <c r="AG846" s="35">
        <v>44855</v>
      </c>
      <c r="AH846" s="35">
        <v>44861</v>
      </c>
      <c r="AI846" s="36">
        <v>165.5</v>
      </c>
      <c r="AK846" s="81" cm="1">
        <f t="array" ref="AK846">INDEX($AG$466:$AG$918, ROWS($AG$466:$AG$918) - ROW() + ROW($AG$466))</f>
        <v>45355</v>
      </c>
      <c r="AL846" s="3" cm="1">
        <f t="array" ref="AL846">INDEX($AH$466:$AH$918, ROWS($AH$466:$AH$918) - ROW() + ROW($AH$466))</f>
        <v>45379</v>
      </c>
      <c r="AM846" s="78" cm="1">
        <f t="array" ref="AM846">INDEX($AI$466:$AI$918, ROWS($AI$466:$AI$918) - ROW() + ROW($AI$466))</f>
        <v>356.3</v>
      </c>
      <c r="AO846">
        <f t="shared" si="222"/>
        <v>3.5454809648358001</v>
      </c>
      <c r="AP846">
        <f t="shared" si="212"/>
        <v>1</v>
      </c>
      <c r="AQ846" t="str">
        <f t="shared" si="250"/>
        <v/>
      </c>
      <c r="AR846" t="str">
        <f t="shared" si="223"/>
        <v/>
      </c>
      <c r="AS846" t="str">
        <f t="shared" si="224"/>
        <v/>
      </c>
      <c r="AT846">
        <v>-4.993983152827929</v>
      </c>
      <c r="AU846" t="s">
        <v>4485</v>
      </c>
      <c r="AV846" s="200" t="s">
        <v>4485</v>
      </c>
      <c r="AW846" s="35">
        <v>44855</v>
      </c>
      <c r="AX846" s="35">
        <v>44861</v>
      </c>
      <c r="AY846" s="36">
        <v>103.65</v>
      </c>
      <c r="BA846" s="81" cm="1">
        <f t="array" ref="BA846">INDEX($AW$466:$AW$918, ROWS($AW$466:$AW$918) - ROW() + ROW($AW$466))</f>
        <v>45355</v>
      </c>
      <c r="BB846" s="3" cm="1">
        <f t="array" ref="BB846">INDEX($AX$466:$AX$918, ROWS($AX$466:$AX$918) - ROW() + ROW($AX$466))</f>
        <v>45379</v>
      </c>
      <c r="BC846" s="78" cm="1">
        <f t="array" ref="BC846">INDEX($AY$466:$AY$918, ROWS($AY$466:$AY$918) - ROW() + ROW($AY$466))</f>
        <v>210.65</v>
      </c>
      <c r="BE846">
        <f t="shared" si="225"/>
        <v>1.395908543922987</v>
      </c>
      <c r="BF846">
        <f t="shared" si="214"/>
        <v>1</v>
      </c>
      <c r="BG846" t="str">
        <f t="shared" si="251"/>
        <v/>
      </c>
      <c r="BH846" t="str">
        <f t="shared" si="226"/>
        <v/>
      </c>
      <c r="BI846" t="str">
        <f t="shared" si="227"/>
        <v/>
      </c>
      <c r="BJ846">
        <v>3.5067327122190135</v>
      </c>
      <c r="BK846" t="s">
        <v>4485</v>
      </c>
      <c r="BL846" s="200" t="s">
        <v>4485</v>
      </c>
      <c r="BM846" s="212">
        <v>44855</v>
      </c>
      <c r="BN846" s="49">
        <v>44861</v>
      </c>
      <c r="BO846" s="50">
        <v>1244.75</v>
      </c>
      <c r="BQ846" s="81" cm="1">
        <f t="array" ref="BQ846">INDEX($AW$466:$AW$918, ROWS($AW$466:$AW$918) - ROW() + ROW($AW$466))</f>
        <v>45355</v>
      </c>
      <c r="BR846" s="3" cm="1">
        <f t="array" ref="BR846">INDEX($AX$466:$AX$918, ROWS($AX$466:$AX$918) - ROW() + ROW($AX$466))</f>
        <v>45379</v>
      </c>
      <c r="BS846" s="78" cm="1">
        <f t="array" ref="BS846">INDEX($BO$466:$BO$918, ROWS($BO$466:$BO$918) - ROW() + ROW($BO$466))</f>
        <v>1525.3</v>
      </c>
      <c r="BU846">
        <f t="shared" si="234"/>
        <v>-1.9572553430821178</v>
      </c>
      <c r="BV846">
        <f t="shared" si="228"/>
        <v>1</v>
      </c>
      <c r="BW846" t="str">
        <f t="shared" si="242"/>
        <v/>
      </c>
      <c r="BX846" t="str">
        <f t="shared" si="229"/>
        <v/>
      </c>
      <c r="BY846" t="str">
        <f t="shared" si="235"/>
        <v/>
      </c>
      <c r="BZ846">
        <v>-0.62893081761006298</v>
      </c>
      <c r="CA846" t="s">
        <v>4485</v>
      </c>
      <c r="CB846" s="200" t="s">
        <v>4485</v>
      </c>
      <c r="CC846" s="212">
        <v>44859</v>
      </c>
      <c r="CD846" s="49">
        <v>44861</v>
      </c>
      <c r="CE846" s="50">
        <v>1533.8</v>
      </c>
      <c r="CG846" s="81" cm="1">
        <f t="array" ref="CG846">INDEX($AW$466:$AW$918, ROWS($AW$466:$AW$918) - ROW() + ROW($AW$466))</f>
        <v>45355</v>
      </c>
      <c r="CH846" s="3" cm="1">
        <f t="array" ref="CH846">INDEX($AX$466:$AX$918, ROWS($AX$466:$AX$918) - ROW() + ROW($AX$466))</f>
        <v>45379</v>
      </c>
      <c r="CI846" s="78" cm="1">
        <f t="array" ref="CI846">INDEX($CE$466:$CE$918, ROWS($CE$466:$CE$918) - ROW() + ROW($CE$466))</f>
        <v>2035.85</v>
      </c>
      <c r="CK846">
        <f t="shared" si="241"/>
        <v>-1.9694233778740866</v>
      </c>
      <c r="CL846">
        <f t="shared" si="230"/>
        <v>1</v>
      </c>
      <c r="CM846" t="str">
        <f t="shared" si="243"/>
        <v/>
      </c>
      <c r="CN846" t="str">
        <f t="shared" si="231"/>
        <v/>
      </c>
      <c r="CO846" t="str">
        <f t="shared" si="236"/>
        <v/>
      </c>
      <c r="CP846">
        <v>-1.852031181910629</v>
      </c>
      <c r="CQ846" t="s">
        <v>4485</v>
      </c>
      <c r="CR846" s="200" t="s">
        <v>4485</v>
      </c>
      <c r="CS846" s="212">
        <v>44855</v>
      </c>
      <c r="CT846" s="49">
        <v>44861</v>
      </c>
      <c r="CU846" s="53">
        <v>370.25</v>
      </c>
      <c r="CW846" s="81" cm="1">
        <f t="array" ref="CW846">INDEX($AW$466:$AW$918, ROWS($AW$466:$AW$918) - ROW() + ROW($AW$466))</f>
        <v>45355</v>
      </c>
      <c r="CX846" s="3" cm="1">
        <f t="array" ref="CX846">INDEX($AX$466:$AX$918, ROWS($AX$466:$AX$918) - ROW() + ROW($AX$466))</f>
        <v>45379</v>
      </c>
      <c r="CY846" s="78" cm="1">
        <f t="array" ref="CY846">INDEX($CU$466:$CU$918, ROWS($CU$466:$CU$918) - ROW() + ROW($CU$466))</f>
        <v>935.6</v>
      </c>
      <c r="DA846">
        <f t="shared" si="237"/>
        <v>0.86787774243976801</v>
      </c>
      <c r="DB846">
        <f t="shared" si="232"/>
        <v>1</v>
      </c>
      <c r="DC846" t="str">
        <f t="shared" si="244"/>
        <v/>
      </c>
      <c r="DD846" t="str">
        <f t="shared" si="246"/>
        <v/>
      </c>
      <c r="DE846" t="str">
        <f t="shared" si="247"/>
        <v/>
      </c>
      <c r="DF846">
        <v>0.95888184625384998</v>
      </c>
      <c r="DG846" t="s">
        <v>4485</v>
      </c>
      <c r="DH846" s="200" t="s">
        <v>4485</v>
      </c>
      <c r="DI846" s="212">
        <v>44855</v>
      </c>
      <c r="DJ846" s="49">
        <v>44861</v>
      </c>
      <c r="DK846" s="53">
        <v>299.39999999999998</v>
      </c>
      <c r="DM846" s="81" cm="1">
        <f t="array" ref="DM846">INDEX($AW$466:$AW$918, ROWS($AW$466:$AW$918) - ROW() + ROW($AW$466))</f>
        <v>45355</v>
      </c>
      <c r="DN846" s="3" cm="1">
        <f t="array" ref="DN846">INDEX($AX$466:$AX$918, ROWS($AX$466:$AX$918) - ROW() + ROW($AX$466))</f>
        <v>45379</v>
      </c>
      <c r="DO846" s="78" cm="1">
        <f t="array" ref="DO846">INDEX($DK$466:$DK$918, ROWS($DK$466:$DK$918) - ROW() + ROW($DK$466))</f>
        <v>642.5</v>
      </c>
      <c r="DQ846">
        <f t="shared" si="238"/>
        <v>2.907023304236402</v>
      </c>
      <c r="DR846">
        <f t="shared" si="233"/>
        <v>1</v>
      </c>
      <c r="DS846" t="str">
        <f t="shared" si="245"/>
        <v/>
      </c>
      <c r="DT846" t="str">
        <f t="shared" si="239"/>
        <v/>
      </c>
      <c r="DU846" t="str">
        <f t="shared" si="240"/>
        <v/>
      </c>
      <c r="DV846">
        <v>5.423871784057356</v>
      </c>
      <c r="DW846" t="s">
        <v>4485</v>
      </c>
      <c r="DX846" s="200" t="s">
        <v>4485</v>
      </c>
    </row>
    <row r="847" spans="1:128" ht="15.75" thickBot="1" x14ac:dyDescent="0.3">
      <c r="A847" s="42">
        <v>44854</v>
      </c>
      <c r="B847" s="35">
        <v>44861</v>
      </c>
      <c r="C847" s="36">
        <v>187.55</v>
      </c>
      <c r="E847" s="81" cm="1">
        <f t="array" ref="E847">INDEX($A$466:$A$918, ROWS($A$466:$A$918) - ROW() + ROW($A$466))</f>
        <v>45356</v>
      </c>
      <c r="F847" s="44" cm="1">
        <f t="array" ref="F847">INDEX($B$466:$B$918, ROWS($B$466:$B$918) - ROW() + ROW($B$466))</f>
        <v>45379</v>
      </c>
      <c r="G847" s="45" cm="1">
        <f t="array" ref="G847">INDEX($C$466:$C$918, ROWS($C$466:$C$918) - ROW() + ROW($C$466))</f>
        <v>138.55000000000001</v>
      </c>
      <c r="I847">
        <f t="shared" si="216"/>
        <v>-1.5630550621669546</v>
      </c>
      <c r="J847">
        <f t="shared" si="208"/>
        <v>2</v>
      </c>
      <c r="K847" t="str">
        <f t="shared" si="248"/>
        <v/>
      </c>
      <c r="L847" t="str">
        <f t="shared" si="217"/>
        <v/>
      </c>
      <c r="M847" t="str">
        <f t="shared" si="218"/>
        <v/>
      </c>
      <c r="N847">
        <v>-1.6094420600858368</v>
      </c>
      <c r="O847" t="s">
        <v>4485</v>
      </c>
      <c r="P847" s="200" t="s">
        <v>4485</v>
      </c>
      <c r="Q847" s="35">
        <v>44854</v>
      </c>
      <c r="R847" s="35">
        <v>44861</v>
      </c>
      <c r="S847" s="37">
        <v>53821.8</v>
      </c>
      <c r="U847" s="81" cm="1">
        <f t="array" ref="U847">INDEX($Q$466:$Q$918, ROWS($Q$466:$Q$918) - ROW() + ROW($Q$466))</f>
        <v>45356</v>
      </c>
      <c r="V847" s="3" cm="1">
        <f t="array" ref="V847">INDEX($R$466:$R$918, ROWS($R$466:$R$918) - ROW() + ROW($R$466))</f>
        <v>45379</v>
      </c>
      <c r="W847" s="78" cm="1">
        <f t="array" ref="W847">INDEX($S$466:$S$918, ROWS($S$466:$S$918) - ROW() + ROW($S$466))</f>
        <v>35808.85</v>
      </c>
      <c r="Y847">
        <f t="shared" si="219"/>
        <v>0.56151692413974341</v>
      </c>
      <c r="Z847">
        <f t="shared" si="210"/>
        <v>2</v>
      </c>
      <c r="AA847" t="str">
        <f t="shared" si="249"/>
        <v/>
      </c>
      <c r="AB847" t="str">
        <f t="shared" si="220"/>
        <v/>
      </c>
      <c r="AC847" t="str">
        <f t="shared" si="221"/>
        <v/>
      </c>
      <c r="AD847">
        <v>0.63139465055500243</v>
      </c>
      <c r="AE847" t="s">
        <v>4485</v>
      </c>
      <c r="AF847" s="200" t="s">
        <v>4485</v>
      </c>
      <c r="AG847" s="35">
        <v>44854</v>
      </c>
      <c r="AH847" s="35">
        <v>44861</v>
      </c>
      <c r="AI847" s="36">
        <v>167.15</v>
      </c>
      <c r="AK847" s="81" cm="1">
        <f t="array" ref="AK847">INDEX($AG$466:$AG$918, ROWS($AG$466:$AG$918) - ROW() + ROW($AG$466))</f>
        <v>45356</v>
      </c>
      <c r="AL847" s="3" cm="1">
        <f t="array" ref="AL847">INDEX($AH$466:$AH$918, ROWS($AH$466:$AH$918) - ROW() + ROW($AH$466))</f>
        <v>45379</v>
      </c>
      <c r="AM847" s="78" cm="1">
        <f t="array" ref="AM847">INDEX($AI$466:$AI$918, ROWS($AI$466:$AI$918) - ROW() + ROW($AI$466))</f>
        <v>359.6</v>
      </c>
      <c r="AO847">
        <f t="shared" si="222"/>
        <v>0.92618579848442639</v>
      </c>
      <c r="AP847">
        <f t="shared" si="212"/>
        <v>2</v>
      </c>
      <c r="AQ847" t="str">
        <f t="shared" si="250"/>
        <v/>
      </c>
      <c r="AR847" t="str">
        <f t="shared" si="223"/>
        <v/>
      </c>
      <c r="AS847" t="str">
        <f t="shared" si="224"/>
        <v/>
      </c>
      <c r="AT847">
        <v>-4.9941192436442643</v>
      </c>
      <c r="AU847" t="s">
        <v>4485</v>
      </c>
      <c r="AV847" s="200" t="s">
        <v>4485</v>
      </c>
      <c r="AW847" s="35">
        <v>44854</v>
      </c>
      <c r="AX847" s="35">
        <v>44861</v>
      </c>
      <c r="AY847" s="36">
        <v>108.2</v>
      </c>
      <c r="BA847" s="81" cm="1">
        <f t="array" ref="BA847">INDEX($AW$466:$AW$918, ROWS($AW$466:$AW$918) - ROW() + ROW($AW$466))</f>
        <v>45356</v>
      </c>
      <c r="BB847" s="3" cm="1">
        <f t="array" ref="BB847">INDEX($AX$466:$AX$918, ROWS($AX$466:$AX$918) - ROW() + ROW($AX$466))</f>
        <v>45379</v>
      </c>
      <c r="BC847" s="78" cm="1">
        <f t="array" ref="BC847">INDEX($AY$466:$AY$918, ROWS($AY$466:$AY$918) - ROW() + ROW($AY$466))</f>
        <v>211.75</v>
      </c>
      <c r="BE847">
        <f t="shared" si="225"/>
        <v>0.52219321148824793</v>
      </c>
      <c r="BF847">
        <f t="shared" si="214"/>
        <v>2</v>
      </c>
      <c r="BG847" t="str">
        <f t="shared" si="251"/>
        <v/>
      </c>
      <c r="BH847" t="str">
        <f t="shared" si="226"/>
        <v/>
      </c>
      <c r="BI847" t="str">
        <f t="shared" si="227"/>
        <v/>
      </c>
      <c r="BJ847">
        <v>-7.7467952040357906</v>
      </c>
      <c r="BK847" t="s">
        <v>4485</v>
      </c>
      <c r="BL847" s="200" t="s">
        <v>4485</v>
      </c>
      <c r="BM847" s="212">
        <v>44854</v>
      </c>
      <c r="BN847" s="49">
        <v>44861</v>
      </c>
      <c r="BO847" s="50">
        <v>1222.6500000000001</v>
      </c>
      <c r="BQ847" s="81" cm="1">
        <f t="array" ref="BQ847">INDEX($AW$466:$AW$918, ROWS($AW$466:$AW$918) - ROW() + ROW($AW$466))</f>
        <v>45356</v>
      </c>
      <c r="BR847" s="3" cm="1">
        <f t="array" ref="BR847">INDEX($AX$466:$AX$918, ROWS($AX$466:$AX$918) - ROW() + ROW($AX$466))</f>
        <v>45379</v>
      </c>
      <c r="BS847" s="78" cm="1">
        <f t="array" ref="BS847">INDEX($BO$466:$BO$918, ROWS($BO$466:$BO$918) - ROW() + ROW($BO$466))</f>
        <v>1499.35</v>
      </c>
      <c r="BU847">
        <f t="shared" si="234"/>
        <v>-1.7013046613780927</v>
      </c>
      <c r="BV847">
        <f t="shared" si="228"/>
        <v>2</v>
      </c>
      <c r="BW847" t="str">
        <f t="shared" si="242"/>
        <v/>
      </c>
      <c r="BX847" t="str">
        <f t="shared" si="229"/>
        <v/>
      </c>
      <c r="BY847" t="str">
        <f t="shared" si="235"/>
        <v/>
      </c>
      <c r="BZ847">
        <v>-4.0054249547920389</v>
      </c>
      <c r="CA847" t="s">
        <v>4485</v>
      </c>
      <c r="CB847" s="200" t="s">
        <v>4485</v>
      </c>
      <c r="CC847" s="212">
        <v>44855</v>
      </c>
      <c r="CD847" s="49">
        <v>44861</v>
      </c>
      <c r="CE847" s="50">
        <v>1530.7</v>
      </c>
      <c r="CG847" s="81" cm="1">
        <f t="array" ref="CG847">INDEX($AW$466:$AW$918, ROWS($AW$466:$AW$918) - ROW() + ROW($AW$466))</f>
        <v>45356</v>
      </c>
      <c r="CH847" s="3" cm="1">
        <f t="array" ref="CH847">INDEX($AX$466:$AX$918, ROWS($AX$466:$AX$918) - ROW() + ROW($AX$466))</f>
        <v>45379</v>
      </c>
      <c r="CI847" s="78" cm="1">
        <f t="array" ref="CI847">INDEX($CE$466:$CE$918, ROWS($CE$466:$CE$918) - ROW() + ROW($CE$466))</f>
        <v>2002</v>
      </c>
      <c r="CK847">
        <f t="shared" si="241"/>
        <v>-1.6626961711324464</v>
      </c>
      <c r="CL847">
        <f t="shared" si="230"/>
        <v>2</v>
      </c>
      <c r="CM847" t="str">
        <f t="shared" si="243"/>
        <v/>
      </c>
      <c r="CN847" t="str">
        <f t="shared" si="231"/>
        <v/>
      </c>
      <c r="CO847" t="str">
        <f t="shared" si="236"/>
        <v/>
      </c>
      <c r="CP847">
        <v>-1.5342492785081725</v>
      </c>
      <c r="CQ847" t="s">
        <v>4485</v>
      </c>
      <c r="CR847" s="200" t="s">
        <v>4485</v>
      </c>
      <c r="CS847" s="212">
        <v>44854</v>
      </c>
      <c r="CT847" s="49">
        <v>44861</v>
      </c>
      <c r="CU847" s="53">
        <v>373.55</v>
      </c>
      <c r="CW847" s="81" cm="1">
        <f t="array" ref="CW847">INDEX($AW$466:$AW$918, ROWS($AW$466:$AW$918) - ROW() + ROW($AW$466))</f>
        <v>45356</v>
      </c>
      <c r="CX847" s="3" cm="1">
        <f t="array" ref="CX847">INDEX($AX$466:$AX$918, ROWS($AX$466:$AX$918) - ROW() + ROW($AX$466))</f>
        <v>45379</v>
      </c>
      <c r="CY847" s="78" cm="1">
        <f t="array" ref="CY847">INDEX($CU$466:$CU$918, ROWS($CU$466:$CU$918) - ROW() + ROW($CU$466))</f>
        <v>936.25</v>
      </c>
      <c r="DA847">
        <f t="shared" si="237"/>
        <v>6.9474134245401595E-2</v>
      </c>
      <c r="DB847">
        <f t="shared" si="232"/>
        <v>2</v>
      </c>
      <c r="DC847" t="str">
        <f t="shared" si="244"/>
        <v/>
      </c>
      <c r="DD847" t="str">
        <f t="shared" si="246"/>
        <v/>
      </c>
      <c r="DE847" t="str">
        <f t="shared" si="247"/>
        <v/>
      </c>
      <c r="DF847">
        <v>2.6829791800815628E-2</v>
      </c>
      <c r="DG847" t="s">
        <v>4485</v>
      </c>
      <c r="DH847" s="200" t="s">
        <v>4485</v>
      </c>
      <c r="DI847" s="212">
        <v>44854</v>
      </c>
      <c r="DJ847" s="49">
        <v>44861</v>
      </c>
      <c r="DK847" s="53">
        <v>298.3</v>
      </c>
      <c r="DM847" s="81" cm="1">
        <f t="array" ref="DM847">INDEX($AW$466:$AW$918, ROWS($AW$466:$AW$918) - ROW() + ROW($AW$466))</f>
        <v>45356</v>
      </c>
      <c r="DN847" s="3" cm="1">
        <f t="array" ref="DN847">INDEX($AX$466:$AX$918, ROWS($AX$466:$AX$918) - ROW() + ROW($AX$466))</f>
        <v>45379</v>
      </c>
      <c r="DO847" s="78" cm="1">
        <f t="array" ref="DO847">INDEX($DK$466:$DK$918, ROWS($DK$466:$DK$918) - ROW() + ROW($DK$466))</f>
        <v>643.65</v>
      </c>
      <c r="DQ847">
        <f t="shared" si="238"/>
        <v>0.1789883268482455</v>
      </c>
      <c r="DR847">
        <f t="shared" si="233"/>
        <v>2</v>
      </c>
      <c r="DS847" t="str">
        <f t="shared" si="245"/>
        <v/>
      </c>
      <c r="DT847" t="str">
        <f t="shared" si="239"/>
        <v/>
      </c>
      <c r="DU847" t="str">
        <f t="shared" si="240"/>
        <v/>
      </c>
      <c r="DV847">
        <v>1.0561689870379298</v>
      </c>
      <c r="DW847" t="s">
        <v>4485</v>
      </c>
      <c r="DX847" s="200" t="s">
        <v>4485</v>
      </c>
    </row>
    <row r="848" spans="1:128" ht="15.75" thickBot="1" x14ac:dyDescent="0.3">
      <c r="A848" s="42">
        <v>44853</v>
      </c>
      <c r="B848" s="35">
        <v>44861</v>
      </c>
      <c r="C848" s="36">
        <v>193.4</v>
      </c>
      <c r="E848" s="81" cm="1">
        <f t="array" ref="E848">INDEX($A$466:$A$918, ROWS($A$466:$A$918) - ROW() + ROW($A$466))</f>
        <v>45357</v>
      </c>
      <c r="F848" s="44" cm="1">
        <f t="array" ref="F848">INDEX($B$466:$B$918, ROWS($B$466:$B$918) - ROW() + ROW($B$466))</f>
        <v>45379</v>
      </c>
      <c r="G848" s="45" cm="1">
        <f t="array" ref="G848">INDEX($C$466:$C$918, ROWS($C$466:$C$918) - ROW() + ROW($C$466))</f>
        <v>137.5</v>
      </c>
      <c r="I848">
        <f t="shared" si="216"/>
        <v>-0.75784915193071911</v>
      </c>
      <c r="J848">
        <f t="shared" si="208"/>
        <v>3</v>
      </c>
      <c r="K848" t="str">
        <f t="shared" si="248"/>
        <v/>
      </c>
      <c r="L848" t="str">
        <f t="shared" si="217"/>
        <v/>
      </c>
      <c r="M848" t="str">
        <f t="shared" si="218"/>
        <v/>
      </c>
      <c r="N848">
        <v>-0.65430752453653618</v>
      </c>
      <c r="O848" t="s">
        <v>4485</v>
      </c>
      <c r="P848" s="200" t="s">
        <v>4485</v>
      </c>
      <c r="Q848" s="35">
        <v>44853</v>
      </c>
      <c r="R848" s="35">
        <v>44861</v>
      </c>
      <c r="S848" s="37">
        <v>52832.75</v>
      </c>
      <c r="U848" s="81" cm="1">
        <f t="array" ref="U848">INDEX($Q$466:$Q$918, ROWS($Q$466:$Q$918) - ROW() + ROW($Q$466))</f>
        <v>45357</v>
      </c>
      <c r="V848" s="3" cm="1">
        <f t="array" ref="V848">INDEX($R$466:$R$918, ROWS($R$466:$R$918) - ROW() + ROW($R$466))</f>
        <v>45379</v>
      </c>
      <c r="W848" s="78" cm="1">
        <f t="array" ref="W848">INDEX($S$466:$S$918, ROWS($S$466:$S$918) - ROW() + ROW($S$466))</f>
        <v>35833.300000000003</v>
      </c>
      <c r="Y848">
        <f t="shared" si="219"/>
        <v>6.8279210306961463E-2</v>
      </c>
      <c r="Z848">
        <f t="shared" si="210"/>
        <v>3</v>
      </c>
      <c r="AA848" t="str">
        <f t="shared" si="249"/>
        <v/>
      </c>
      <c r="AB848" t="str">
        <f t="shared" si="220"/>
        <v/>
      </c>
      <c r="AC848" t="str">
        <f t="shared" si="221"/>
        <v/>
      </c>
      <c r="AD848">
        <v>4.6087403570154659E-2</v>
      </c>
      <c r="AE848" t="s">
        <v>4485</v>
      </c>
      <c r="AF848" s="200" t="s">
        <v>4485</v>
      </c>
      <c r="AG848" s="35">
        <v>44853</v>
      </c>
      <c r="AH848" s="35">
        <v>44861</v>
      </c>
      <c r="AI848" s="36">
        <v>164.45</v>
      </c>
      <c r="AK848" s="81" cm="1">
        <f t="array" ref="AK848">INDEX($AG$466:$AG$918, ROWS($AG$466:$AG$918) - ROW() + ROW($AG$466))</f>
        <v>45357</v>
      </c>
      <c r="AL848" s="3" cm="1">
        <f t="array" ref="AL848">INDEX($AH$466:$AH$918, ROWS($AH$466:$AH$918) - ROW() + ROW($AH$466))</f>
        <v>45379</v>
      </c>
      <c r="AM848" s="78" cm="1">
        <f t="array" ref="AM848">INDEX($AI$466:$AI$918, ROWS($AI$466:$AI$918) - ROW() + ROW($AI$466))</f>
        <v>353.7</v>
      </c>
      <c r="AO848">
        <f t="shared" si="222"/>
        <v>-1.6407119021134688</v>
      </c>
      <c r="AP848">
        <f t="shared" si="212"/>
        <v>3</v>
      </c>
      <c r="AQ848" t="str">
        <f t="shared" si="250"/>
        <v/>
      </c>
      <c r="AR848" t="str">
        <f t="shared" si="223"/>
        <v/>
      </c>
      <c r="AS848" t="str">
        <f t="shared" si="224"/>
        <v/>
      </c>
      <c r="AT848">
        <v>-4.9995238548709544</v>
      </c>
      <c r="AU848" t="s">
        <v>4485</v>
      </c>
      <c r="AV848" s="200" t="s">
        <v>4485</v>
      </c>
      <c r="AW848" s="35">
        <v>44853</v>
      </c>
      <c r="AX848" s="35">
        <v>44861</v>
      </c>
      <c r="AY848" s="36">
        <v>106.05</v>
      </c>
      <c r="BA848" s="81" cm="1">
        <f t="array" ref="BA848">INDEX($AW$466:$AW$918, ROWS($AW$466:$AW$918) - ROW() + ROW($AW$466))</f>
        <v>45357</v>
      </c>
      <c r="BB848" s="3" cm="1">
        <f t="array" ref="BB848">INDEX($AX$466:$AX$918, ROWS($AX$466:$AX$918) - ROW() + ROW($AX$466))</f>
        <v>45379</v>
      </c>
      <c r="BC848" s="78" cm="1">
        <f t="array" ref="BC848">INDEX($AY$466:$AY$918, ROWS($AY$466:$AY$918) - ROW() + ROW($AY$466))</f>
        <v>211.5</v>
      </c>
      <c r="BE848">
        <f t="shared" si="225"/>
        <v>-0.11806375442739078</v>
      </c>
      <c r="BF848">
        <f t="shared" si="214"/>
        <v>3</v>
      </c>
      <c r="BG848" t="str">
        <f t="shared" si="251"/>
        <v/>
      </c>
      <c r="BH848" t="str">
        <f t="shared" si="226"/>
        <v/>
      </c>
      <c r="BI848" t="str">
        <f t="shared" si="227"/>
        <v/>
      </c>
      <c r="BJ848">
        <v>-1.3296378141503427</v>
      </c>
      <c r="BK848" t="s">
        <v>4485</v>
      </c>
      <c r="BL848" s="200" t="s">
        <v>4485</v>
      </c>
      <c r="BM848" s="212">
        <v>44853</v>
      </c>
      <c r="BN848" s="49">
        <v>44861</v>
      </c>
      <c r="BO848" s="50">
        <v>1227.3499999999999</v>
      </c>
      <c r="BQ848" s="81" cm="1">
        <f t="array" ref="BQ848">INDEX($AW$466:$AW$918, ROWS($AW$466:$AW$918) - ROW() + ROW($AW$466))</f>
        <v>45357</v>
      </c>
      <c r="BR848" s="3" cm="1">
        <f t="array" ref="BR848">INDEX($AX$466:$AX$918, ROWS($AX$466:$AX$918) - ROW() + ROW($AX$466))</f>
        <v>45379</v>
      </c>
      <c r="BS848" s="78" cm="1">
        <f t="array" ref="BS848">INDEX($BO$466:$BO$918, ROWS($BO$466:$BO$918) - ROW() + ROW($BO$466))</f>
        <v>1525.9</v>
      </c>
      <c r="BU848">
        <f t="shared" si="234"/>
        <v>1.7707673325107671</v>
      </c>
      <c r="BV848">
        <f t="shared" si="228"/>
        <v>3</v>
      </c>
      <c r="BW848" t="str">
        <f t="shared" si="242"/>
        <v/>
      </c>
      <c r="BX848" t="str">
        <f t="shared" si="229"/>
        <v/>
      </c>
      <c r="BY848" t="str">
        <f t="shared" si="235"/>
        <v/>
      </c>
      <c r="BZ848">
        <v>0.58867853442592066</v>
      </c>
      <c r="CA848" t="s">
        <v>4485</v>
      </c>
      <c r="CB848" s="200" t="s">
        <v>4485</v>
      </c>
      <c r="CC848" s="212">
        <v>44854</v>
      </c>
      <c r="CD848" s="49">
        <v>44861</v>
      </c>
      <c r="CE848" s="50">
        <v>1527.4</v>
      </c>
      <c r="CG848" s="81" cm="1">
        <f t="array" ref="CG848">INDEX($AW$466:$AW$918, ROWS($AW$466:$AW$918) - ROW() + ROW($AW$466))</f>
        <v>45357</v>
      </c>
      <c r="CH848" s="3" cm="1">
        <f t="array" ref="CH848">INDEX($AX$466:$AX$918, ROWS($AX$466:$AX$918) - ROW() + ROW($AX$466))</f>
        <v>45379</v>
      </c>
      <c r="CI848" s="78" cm="1">
        <f t="array" ref="CI848">INDEX($CE$466:$CE$918, ROWS($CE$466:$CE$918) - ROW() + ROW($CE$466))</f>
        <v>1954</v>
      </c>
      <c r="CK848">
        <f t="shared" si="241"/>
        <v>-2.3976023976023977</v>
      </c>
      <c r="CL848">
        <f t="shared" si="230"/>
        <v>3</v>
      </c>
      <c r="CM848" t="str">
        <f t="shared" si="243"/>
        <v/>
      </c>
      <c r="CN848" t="str">
        <f t="shared" si="231"/>
        <v/>
      </c>
      <c r="CO848" t="str">
        <f t="shared" si="236"/>
        <v/>
      </c>
      <c r="CP848">
        <v>-2.5050727723640374</v>
      </c>
      <c r="CQ848" t="s">
        <v>4485</v>
      </c>
      <c r="CR848" s="200" t="s">
        <v>4485</v>
      </c>
      <c r="CS848" s="212">
        <v>44853</v>
      </c>
      <c r="CT848" s="49">
        <v>44861</v>
      </c>
      <c r="CU848" s="53">
        <v>370.6</v>
      </c>
      <c r="CW848" s="81" cm="1">
        <f t="array" ref="CW848">INDEX($AW$466:$AW$918, ROWS($AW$466:$AW$918) - ROW() + ROW($AW$466))</f>
        <v>45357</v>
      </c>
      <c r="CX848" s="3" cm="1">
        <f t="array" ref="CX848">INDEX($AX$466:$AX$918, ROWS($AX$466:$AX$918) - ROW() + ROW($AX$466))</f>
        <v>45379</v>
      </c>
      <c r="CY848" s="78" cm="1">
        <f t="array" ref="CY848">INDEX($CU$466:$CU$918, ROWS($CU$466:$CU$918) - ROW() + ROW($CU$466))</f>
        <v>927.85</v>
      </c>
      <c r="DA848">
        <f t="shared" si="237"/>
        <v>-0.89719626168224054</v>
      </c>
      <c r="DB848">
        <f t="shared" si="232"/>
        <v>3</v>
      </c>
      <c r="DC848" t="str">
        <f t="shared" si="244"/>
        <v/>
      </c>
      <c r="DD848" t="str">
        <f t="shared" si="246"/>
        <v/>
      </c>
      <c r="DE848" t="str">
        <f t="shared" si="247"/>
        <v/>
      </c>
      <c r="DF848">
        <v>-1.0031650662518008</v>
      </c>
      <c r="DG848" t="s">
        <v>4485</v>
      </c>
      <c r="DH848" s="200" t="s">
        <v>4485</v>
      </c>
      <c r="DI848" s="212">
        <v>44853</v>
      </c>
      <c r="DJ848" s="49">
        <v>44861</v>
      </c>
      <c r="DK848" s="53">
        <v>293.5</v>
      </c>
      <c r="DM848" s="81" cm="1">
        <f t="array" ref="DM848">INDEX($AW$466:$AW$918, ROWS($AW$466:$AW$918) - ROW() + ROW($AW$466))</f>
        <v>45357</v>
      </c>
      <c r="DN848" s="3" cm="1">
        <f t="array" ref="DN848">INDEX($AX$466:$AX$918, ROWS($AX$466:$AX$918) - ROW() + ROW($AX$466))</f>
        <v>45379</v>
      </c>
      <c r="DO848" s="78" cm="1">
        <f t="array" ref="DO848">INDEX($DK$466:$DK$918, ROWS($DK$466:$DK$918) - ROW() + ROW($DK$466))</f>
        <v>637.29999999999995</v>
      </c>
      <c r="DQ848">
        <f t="shared" si="238"/>
        <v>-0.98656101918745009</v>
      </c>
      <c r="DR848">
        <f t="shared" si="233"/>
        <v>3</v>
      </c>
      <c r="DS848" t="str">
        <f t="shared" si="245"/>
        <v/>
      </c>
      <c r="DT848" t="str">
        <f t="shared" si="239"/>
        <v/>
      </c>
      <c r="DU848" t="str">
        <f t="shared" si="240"/>
        <v/>
      </c>
      <c r="DV848">
        <v>0.37212984956453254</v>
      </c>
      <c r="DW848" t="s">
        <v>4485</v>
      </c>
      <c r="DX848" s="200" t="s">
        <v>4485</v>
      </c>
    </row>
    <row r="849" spans="1:128" ht="15.75" thickBot="1" x14ac:dyDescent="0.3">
      <c r="A849" s="42">
        <v>44852</v>
      </c>
      <c r="B849" s="35">
        <v>44861</v>
      </c>
      <c r="C849" s="36">
        <v>191.85</v>
      </c>
      <c r="E849" s="81" cm="1">
        <f t="array" ref="E849">INDEX($A$466:$A$918, ROWS($A$466:$A$918) - ROW() + ROW($A$466))</f>
        <v>45358</v>
      </c>
      <c r="F849" s="44" cm="1">
        <f t="array" ref="F849">INDEX($B$466:$B$918, ROWS($B$466:$B$918) - ROW() + ROW($B$466))</f>
        <v>45379</v>
      </c>
      <c r="G849" s="45" cm="1">
        <f t="array" ref="G849">INDEX($C$466:$C$918, ROWS($C$466:$C$918) - ROW() + ROW($C$466))</f>
        <v>137.15</v>
      </c>
      <c r="I849">
        <f t="shared" si="216"/>
        <v>-0.25454545454545041</v>
      </c>
      <c r="J849">
        <f t="shared" si="208"/>
        <v>4</v>
      </c>
      <c r="K849">
        <f t="shared" si="248"/>
        <v>-1.0104655359076187</v>
      </c>
      <c r="L849" t="str">
        <f t="shared" si="217"/>
        <v/>
      </c>
      <c r="M849" t="str">
        <f t="shared" si="218"/>
        <v/>
      </c>
      <c r="N849">
        <v>7.3179656055612372E-2</v>
      </c>
      <c r="O849">
        <v>-0.58160668847692565</v>
      </c>
      <c r="P849" s="200" t="s">
        <v>4485</v>
      </c>
      <c r="Q849" s="35">
        <v>44852</v>
      </c>
      <c r="R849" s="35">
        <v>44861</v>
      </c>
      <c r="S849" s="37">
        <v>52337.9</v>
      </c>
      <c r="U849" s="81" cm="1">
        <f t="array" ref="U849">INDEX($Q$466:$Q$918, ROWS($Q$466:$Q$918) - ROW() + ROW($Q$466))</f>
        <v>45358</v>
      </c>
      <c r="V849" s="3" cm="1">
        <f t="array" ref="V849">INDEX($R$466:$R$918, ROWS($R$466:$R$918) - ROW() + ROW($R$466))</f>
        <v>45379</v>
      </c>
      <c r="W849" s="78" cm="1">
        <f t="array" ref="W849">INDEX($S$466:$S$918, ROWS($S$466:$S$918) - ROW() + ROW($S$466))</f>
        <v>35973.599999999999</v>
      </c>
      <c r="Y849">
        <f t="shared" si="219"/>
        <v>0.39153524793975336</v>
      </c>
      <c r="Z849">
        <f t="shared" si="210"/>
        <v>4</v>
      </c>
      <c r="AA849">
        <f t="shared" si="249"/>
        <v>0.38523198332381009</v>
      </c>
      <c r="AB849" t="str">
        <f t="shared" si="220"/>
        <v/>
      </c>
      <c r="AC849" t="str">
        <f t="shared" si="221"/>
        <v/>
      </c>
      <c r="AD849">
        <v>0.45128047158319617</v>
      </c>
      <c r="AE849">
        <v>0.73945407338654212</v>
      </c>
      <c r="AF849" s="200" t="s">
        <v>4485</v>
      </c>
      <c r="AG849" s="35">
        <v>44852</v>
      </c>
      <c r="AH849" s="35">
        <v>44861</v>
      </c>
      <c r="AI849" s="36">
        <v>167.25</v>
      </c>
      <c r="AK849" s="81" cm="1">
        <f t="array" ref="AK849">INDEX($AG$466:$AG$918, ROWS($AG$466:$AG$918) - ROW() + ROW($AG$466))</f>
        <v>45358</v>
      </c>
      <c r="AL849" s="3" cm="1">
        <f t="array" ref="AL849">INDEX($AH$466:$AH$918, ROWS($AH$466:$AH$918) - ROW() + ROW($AH$466))</f>
        <v>45379</v>
      </c>
      <c r="AM849" s="78" cm="1">
        <f t="array" ref="AM849">INDEX($AI$466:$AI$918, ROWS($AI$466:$AI$918) - ROW() + ROW($AI$466))</f>
        <v>353.3</v>
      </c>
      <c r="AO849">
        <f t="shared" si="222"/>
        <v>-0.11309018942606086</v>
      </c>
      <c r="AP849">
        <f t="shared" si="212"/>
        <v>4</v>
      </c>
      <c r="AQ849">
        <f t="shared" si="250"/>
        <v>2.4503407278526863</v>
      </c>
      <c r="AR849" t="str">
        <f t="shared" si="223"/>
        <v/>
      </c>
      <c r="AS849" t="str">
        <f t="shared" si="224"/>
        <v/>
      </c>
      <c r="AT849">
        <v>4.9919807538091483</v>
      </c>
      <c r="AU849">
        <v>-10.478632478632472</v>
      </c>
      <c r="AV849" s="200" t="s">
        <v>4485</v>
      </c>
      <c r="AW849" s="35">
        <v>44852</v>
      </c>
      <c r="AX849" s="35">
        <v>44861</v>
      </c>
      <c r="AY849" s="36">
        <v>106.3</v>
      </c>
      <c r="BA849" s="81" cm="1">
        <f t="array" ref="BA849">INDEX($AW$466:$AW$918, ROWS($AW$466:$AW$918) - ROW() + ROW($AW$466))</f>
        <v>45358</v>
      </c>
      <c r="BB849" s="3" cm="1">
        <f t="array" ref="BB849">INDEX($AX$466:$AX$918, ROWS($AX$466:$AX$918) - ROW() + ROW($AX$466))</f>
        <v>45379</v>
      </c>
      <c r="BC849" s="78" cm="1">
        <f t="array" ref="BC849">INDEX($AY$466:$AY$918, ROWS($AY$466:$AY$918) - ROW() + ROW($AY$466))</f>
        <v>216.25</v>
      </c>
      <c r="BE849">
        <f t="shared" si="225"/>
        <v>2.2458628841607564</v>
      </c>
      <c r="BF849">
        <f t="shared" si="214"/>
        <v>4</v>
      </c>
      <c r="BG849">
        <f t="shared" si="251"/>
        <v>4.6455359303169583</v>
      </c>
      <c r="BH849" t="str">
        <f t="shared" si="226"/>
        <v/>
      </c>
      <c r="BI849" t="str">
        <f t="shared" si="227"/>
        <v/>
      </c>
      <c r="BJ849">
        <v>2.4180078955359785</v>
      </c>
      <c r="BK849">
        <v>1.3199647008017461</v>
      </c>
      <c r="BL849" s="200" t="s">
        <v>4485</v>
      </c>
      <c r="BM849" s="212">
        <v>44852</v>
      </c>
      <c r="BN849" s="49">
        <v>44861</v>
      </c>
      <c r="BO849" s="50">
        <v>1221.25</v>
      </c>
      <c r="BQ849" s="81" cm="1">
        <f t="array" ref="BQ849">INDEX($AW$466:$AW$918, ROWS($AW$466:$AW$918) - ROW() + ROW($AW$466))</f>
        <v>45358</v>
      </c>
      <c r="BR849" s="3" cm="1">
        <f t="array" ref="BR849">INDEX($AX$466:$AX$918, ROWS($AX$466:$AX$918) - ROW() + ROW($AX$466))</f>
        <v>45379</v>
      </c>
      <c r="BS849" s="78" cm="1">
        <f t="array" ref="BS849">INDEX($BO$466:$BO$918, ROWS($BO$466:$BO$918) - ROW() + ROW($BO$466))</f>
        <v>1515.7</v>
      </c>
      <c r="BU849">
        <f t="shared" si="234"/>
        <v>-0.66845795923717444</v>
      </c>
      <c r="BV849">
        <f t="shared" si="228"/>
        <v>4</v>
      </c>
      <c r="BW849">
        <f t="shared" si="242"/>
        <v>-2.1939730270374911</v>
      </c>
      <c r="BX849" t="str">
        <f t="shared" si="229"/>
        <v/>
      </c>
      <c r="BY849" t="str">
        <f t="shared" si="235"/>
        <v/>
      </c>
      <c r="BZ849">
        <v>3.1415328432979028</v>
      </c>
      <c r="CA849">
        <v>-1.6298280866264792</v>
      </c>
      <c r="CB849" s="200" t="s">
        <v>4485</v>
      </c>
      <c r="CC849" s="212">
        <v>44853</v>
      </c>
      <c r="CD849" s="49">
        <v>44861</v>
      </c>
      <c r="CE849" s="50">
        <v>1520</v>
      </c>
      <c r="CG849" s="81" cm="1">
        <f t="array" ref="CG849">INDEX($AW$466:$AW$918, ROWS($AW$466:$AW$918) - ROW() + ROW($AW$466))</f>
        <v>45358</v>
      </c>
      <c r="CH849" s="3" cm="1">
        <f t="array" ref="CH849">INDEX($AX$466:$AX$918, ROWS($AX$466:$AX$918) - ROW() + ROW($AX$466))</f>
        <v>45379</v>
      </c>
      <c r="CI849" s="78" cm="1">
        <f t="array" ref="CI849">INDEX($CE$466:$CE$918, ROWS($CE$466:$CE$918) - ROW() + ROW($CE$466))</f>
        <v>1970.1</v>
      </c>
      <c r="CK849">
        <f t="shared" si="241"/>
        <v>0.82395087001023071</v>
      </c>
      <c r="CL849">
        <f t="shared" si="230"/>
        <v>4</v>
      </c>
      <c r="CM849">
        <f t="shared" si="243"/>
        <v>-4.7340425531914931</v>
      </c>
      <c r="CN849" t="str">
        <f t="shared" si="231"/>
        <v/>
      </c>
      <c r="CO849" t="str">
        <f t="shared" si="236"/>
        <v/>
      </c>
      <c r="CP849">
        <v>0.78367892289113272</v>
      </c>
      <c r="CQ849">
        <v>-4.5853706001118866</v>
      </c>
      <c r="CR849" s="200" t="s">
        <v>4485</v>
      </c>
      <c r="CS849" s="212">
        <v>44852</v>
      </c>
      <c r="CT849" s="49">
        <v>44861</v>
      </c>
      <c r="CU849" s="53">
        <v>366.8</v>
      </c>
      <c r="CW849" s="81" cm="1">
        <f t="array" ref="CW849">INDEX($AW$466:$AW$918, ROWS($AW$466:$AW$918) - ROW() + ROW($AW$466))</f>
        <v>45358</v>
      </c>
      <c r="CX849" s="3" cm="1">
        <f t="array" ref="CX849">INDEX($AX$466:$AX$918, ROWS($AX$466:$AX$918) - ROW() + ROW($AX$466))</f>
        <v>45379</v>
      </c>
      <c r="CY849" s="78" cm="1">
        <f t="array" ref="CY849">INDEX($CU$466:$CU$918, ROWS($CU$466:$CU$918) - ROW() + ROW($CU$466))</f>
        <v>922.65</v>
      </c>
      <c r="DA849">
        <f t="shared" si="237"/>
        <v>-0.5604354152072043</v>
      </c>
      <c r="DB849">
        <f t="shared" si="232"/>
        <v>4</v>
      </c>
      <c r="DC849">
        <f t="shared" si="244"/>
        <v>0.55034873583260191</v>
      </c>
      <c r="DD849" t="str">
        <f t="shared" si="246"/>
        <v/>
      </c>
      <c r="DE849" t="str">
        <f t="shared" si="247"/>
        <v/>
      </c>
      <c r="DF849">
        <v>-0.26010621003577444</v>
      </c>
      <c r="DG849">
        <v>1.1429827453566301</v>
      </c>
      <c r="DH849" s="200" t="s">
        <v>4485</v>
      </c>
      <c r="DI849" s="212">
        <v>44852</v>
      </c>
      <c r="DJ849" s="49">
        <v>44861</v>
      </c>
      <c r="DK849" s="53">
        <v>296.95</v>
      </c>
      <c r="DM849" s="81" cm="1">
        <f t="array" ref="DM849">INDEX($AW$466:$AW$918, ROWS($AW$466:$AW$918) - ROW() + ROW($AW$466))</f>
        <v>45358</v>
      </c>
      <c r="DN849" s="3" cm="1">
        <f t="array" ref="DN849">INDEX($AX$466:$AX$918, ROWS($AX$466:$AX$918) - ROW() + ROW($AX$466))</f>
        <v>45379</v>
      </c>
      <c r="DO849" s="78" cm="1">
        <f t="array" ref="DO849">INDEX($DK$466:$DK$918, ROWS($DK$466:$DK$918) - ROW() + ROW($DK$466))</f>
        <v>623.75</v>
      </c>
      <c r="DQ849">
        <f t="shared" si="238"/>
        <v>-2.1261572257963213</v>
      </c>
      <c r="DR849">
        <f t="shared" si="233"/>
        <v>4</v>
      </c>
      <c r="DS849">
        <f t="shared" si="245"/>
        <v>0.1203852327447833</v>
      </c>
      <c r="DT849" t="str">
        <f t="shared" si="239"/>
        <v/>
      </c>
      <c r="DU849" t="str">
        <f t="shared" si="240"/>
        <v/>
      </c>
      <c r="DV849">
        <v>-0.59162262364912832</v>
      </c>
      <c r="DW849">
        <v>6.9506916744462437</v>
      </c>
      <c r="DX849" s="200" t="s">
        <v>4485</v>
      </c>
    </row>
    <row r="850" spans="1:128" ht="15.75" thickBot="1" x14ac:dyDescent="0.3">
      <c r="A850" s="42">
        <v>44851</v>
      </c>
      <c r="B850" s="35">
        <v>44861</v>
      </c>
      <c r="C850" s="36">
        <v>191.15</v>
      </c>
      <c r="E850" s="81" cm="1">
        <f t="array" ref="E850">INDEX($A$466:$A$918, ROWS($A$466:$A$918) - ROW() + ROW($A$466))</f>
        <v>45362</v>
      </c>
      <c r="F850" s="44" cm="1">
        <f t="array" ref="F850">INDEX($B$466:$B$918, ROWS($B$466:$B$918) - ROW() + ROW($B$466))</f>
        <v>45379</v>
      </c>
      <c r="G850" s="45" cm="1">
        <f t="array" ref="G850">INDEX($C$466:$C$918, ROWS($C$466:$C$918) - ROW() + ROW($C$466))</f>
        <v>133.30000000000001</v>
      </c>
      <c r="I850">
        <f t="shared" si="216"/>
        <v>-2.8071454611738931</v>
      </c>
      <c r="J850">
        <f t="shared" ref="J850:J918" si="252">WEEKDAY(E850, 2)</f>
        <v>1</v>
      </c>
      <c r="K850" t="str">
        <f t="shared" ref="K850:K881" si="253">IF(J850=4, ((G850 - G845) / G845)*100, "")</f>
        <v/>
      </c>
      <c r="L850" t="str">
        <f t="shared" si="217"/>
        <v/>
      </c>
      <c r="M850" t="str">
        <f t="shared" si="218"/>
        <v/>
      </c>
      <c r="N850">
        <v>-2.8153564899451511</v>
      </c>
      <c r="O850" t="s">
        <v>4485</v>
      </c>
      <c r="P850" s="200" t="s">
        <v>4485</v>
      </c>
      <c r="Q850" s="35">
        <v>44851</v>
      </c>
      <c r="R850" s="35">
        <v>44861</v>
      </c>
      <c r="S850" s="37">
        <v>51338</v>
      </c>
      <c r="U850" s="81" cm="1">
        <f t="array" ref="U850">INDEX($Q$466:$Q$918, ROWS($Q$466:$Q$918) - ROW() + ROW($Q$466))</f>
        <v>45362</v>
      </c>
      <c r="V850" s="3" cm="1">
        <f t="array" ref="V850">INDEX($R$466:$R$918, ROWS($R$466:$R$918) - ROW() + ROW($R$466))</f>
        <v>45379</v>
      </c>
      <c r="W850" s="78" cm="1">
        <f t="array" ref="W850">INDEX($S$466:$S$918, ROWS($S$466:$S$918) - ROW() + ROW($S$466))</f>
        <v>35941.35</v>
      </c>
      <c r="Y850">
        <f t="shared" si="219"/>
        <v>-8.9649075989058649E-2</v>
      </c>
      <c r="Z850">
        <f t="shared" ref="Z850:Z918" si="254">WEEKDAY(U850, 2)</f>
        <v>1</v>
      </c>
      <c r="AA850" t="str">
        <f t="shared" ref="AA850:AA881" si="255">IF(Z850=4, ((W850 - W845) / W845)*100, "")</f>
        <v/>
      </c>
      <c r="AB850" t="str">
        <f t="shared" si="220"/>
        <v/>
      </c>
      <c r="AC850" t="str">
        <f t="shared" si="221"/>
        <v/>
      </c>
      <c r="AD850">
        <v>-2.0629679138798589E-2</v>
      </c>
      <c r="AE850" t="s">
        <v>4485</v>
      </c>
      <c r="AF850" s="200" t="s">
        <v>4485</v>
      </c>
      <c r="AG850" s="35">
        <v>44851</v>
      </c>
      <c r="AH850" s="35">
        <v>44861</v>
      </c>
      <c r="AI850" s="36">
        <v>168.45</v>
      </c>
      <c r="AK850" s="81" cm="1">
        <f t="array" ref="AK850">INDEX($AG$466:$AG$918, ROWS($AG$466:$AG$918) - ROW() + ROW($AG$466))</f>
        <v>45362</v>
      </c>
      <c r="AL850" s="3" cm="1">
        <f t="array" ref="AL850">INDEX($AH$466:$AH$918, ROWS($AH$466:$AH$918) - ROW() + ROW($AH$466))</f>
        <v>45379</v>
      </c>
      <c r="AM850" s="78" cm="1">
        <f t="array" ref="AM850">INDEX($AI$466:$AI$918, ROWS($AI$466:$AI$918) - ROW() + ROW($AI$466))</f>
        <v>349.4</v>
      </c>
      <c r="AO850">
        <f t="shared" si="222"/>
        <v>-1.1038777243136242</v>
      </c>
      <c r="AP850">
        <f t="shared" ref="AP850:AP918" si="256">WEEKDAY(AK850, 2)</f>
        <v>1</v>
      </c>
      <c r="AQ850" t="str">
        <f t="shared" ref="AQ850:AQ881" si="257">IF(AP850=4, ((AM850 - AM845) / AM845)*100, "")</f>
        <v/>
      </c>
      <c r="AR850" t="str">
        <f t="shared" si="223"/>
        <v/>
      </c>
      <c r="AS850" t="str">
        <f t="shared" si="224"/>
        <v/>
      </c>
      <c r="AT850">
        <v>-4.9933167844185666</v>
      </c>
      <c r="AU850" t="s">
        <v>4485</v>
      </c>
      <c r="AV850" s="200" t="s">
        <v>4485</v>
      </c>
      <c r="AW850" s="35">
        <v>44851</v>
      </c>
      <c r="AX850" s="35">
        <v>44861</v>
      </c>
      <c r="AY850" s="36">
        <v>102.25</v>
      </c>
      <c r="BA850" s="81" cm="1">
        <f t="array" ref="BA850">INDEX($AW$466:$AW$918, ROWS($AW$466:$AW$918) - ROW() + ROW($AW$466))</f>
        <v>45362</v>
      </c>
      <c r="BB850" s="3" cm="1">
        <f t="array" ref="BB850">INDEX($AX$466:$AX$918, ROWS($AX$466:$AX$918) - ROW() + ROW($AX$466))</f>
        <v>45379</v>
      </c>
      <c r="BC850" s="78" cm="1">
        <f t="array" ref="BC850">INDEX($AY$466:$AY$918, ROWS($AY$466:$AY$918) - ROW() + ROW($AY$466))</f>
        <v>212.95</v>
      </c>
      <c r="BE850">
        <f t="shared" si="225"/>
        <v>-1.5260115606936469</v>
      </c>
      <c r="BF850">
        <f t="shared" ref="BF850:BF918" si="258">WEEKDAY(BA850, 2)</f>
        <v>1</v>
      </c>
      <c r="BG850" t="str">
        <f t="shared" ref="BG850:BG881" si="259">IF(BF850=4, ((BC850 - BC845) / BC845)*100, "")</f>
        <v/>
      </c>
      <c r="BH850" t="str">
        <f t="shared" si="226"/>
        <v/>
      </c>
      <c r="BI850" t="str">
        <f t="shared" si="227"/>
        <v/>
      </c>
      <c r="BJ850">
        <v>-5.2870538527111712</v>
      </c>
      <c r="BK850" t="s">
        <v>4485</v>
      </c>
      <c r="BL850" s="200" t="s">
        <v>4485</v>
      </c>
      <c r="BM850" s="212">
        <v>44851</v>
      </c>
      <c r="BN850" s="49">
        <v>44861</v>
      </c>
      <c r="BO850" s="50">
        <v>1193.3</v>
      </c>
      <c r="BQ850" s="81" cm="1">
        <f t="array" ref="BQ850">INDEX($AW$466:$AW$918, ROWS($AW$466:$AW$918) - ROW() + ROW($AW$466))</f>
        <v>45362</v>
      </c>
      <c r="BR850" s="3" cm="1">
        <f t="array" ref="BR850">INDEX($AX$466:$AX$918, ROWS($AX$466:$AX$918) - ROW() + ROW($AX$466))</f>
        <v>45379</v>
      </c>
      <c r="BS850" s="78" cm="1">
        <f t="array" ref="BS850">INDEX($BO$466:$BO$918, ROWS($BO$466:$BO$918) - ROW() + ROW($BO$466))</f>
        <v>1534.15</v>
      </c>
      <c r="BU850">
        <f t="shared" si="234"/>
        <v>1.2172593521145376</v>
      </c>
      <c r="BV850">
        <f t="shared" si="228"/>
        <v>1</v>
      </c>
      <c r="BW850" t="str">
        <f t="shared" si="242"/>
        <v/>
      </c>
      <c r="BX850" t="str">
        <f t="shared" si="229"/>
        <v/>
      </c>
      <c r="BY850" t="str">
        <f t="shared" si="235"/>
        <v/>
      </c>
      <c r="BZ850">
        <v>1.8701770313209176</v>
      </c>
      <c r="CA850" t="s">
        <v>4485</v>
      </c>
      <c r="CB850" s="200" t="s">
        <v>4485</v>
      </c>
      <c r="CC850" s="212">
        <v>44852</v>
      </c>
      <c r="CD850" s="49">
        <v>44861</v>
      </c>
      <c r="CE850" s="50">
        <v>1517</v>
      </c>
      <c r="CG850" s="81" cm="1">
        <f t="array" ref="CG850">INDEX($AW$466:$AW$918, ROWS($AW$466:$AW$918) - ROW() + ROW($AW$466))</f>
        <v>45362</v>
      </c>
      <c r="CH850" s="3" cm="1">
        <f t="array" ref="CH850">INDEX($AX$466:$AX$918, ROWS($AX$466:$AX$918) - ROW() + ROW($AX$466))</f>
        <v>45379</v>
      </c>
      <c r="CI850" s="78" cm="1">
        <f t="array" ref="CI850">INDEX($CE$466:$CE$918, ROWS($CE$466:$CE$918) - ROW() + ROW($CE$466))</f>
        <v>1943.1</v>
      </c>
      <c r="CK850">
        <f t="shared" si="241"/>
        <v>-1.3704888076747375</v>
      </c>
      <c r="CL850">
        <f t="shared" si="230"/>
        <v>1</v>
      </c>
      <c r="CM850" t="str">
        <f t="shared" si="243"/>
        <v/>
      </c>
      <c r="CN850" t="str">
        <f t="shared" si="231"/>
        <v/>
      </c>
      <c r="CO850" t="str">
        <f t="shared" si="236"/>
        <v/>
      </c>
      <c r="CP850">
        <v>-1.119212726901899</v>
      </c>
      <c r="CQ850" t="s">
        <v>4485</v>
      </c>
      <c r="CR850" s="200" t="s">
        <v>4485</v>
      </c>
      <c r="CS850" s="212">
        <v>44851</v>
      </c>
      <c r="CT850" s="49">
        <v>44861</v>
      </c>
      <c r="CU850" s="53">
        <v>359.55</v>
      </c>
      <c r="CW850" s="81" cm="1">
        <f t="array" ref="CW850">INDEX($AW$466:$AW$918, ROWS($AW$466:$AW$918) - ROW() + ROW($AW$466))</f>
        <v>45362</v>
      </c>
      <c r="CX850" s="3" cm="1">
        <f t="array" ref="CX850">INDEX($AX$466:$AX$918, ROWS($AX$466:$AX$918) - ROW() + ROW($AX$466))</f>
        <v>45379</v>
      </c>
      <c r="CY850" s="78" cm="1">
        <f t="array" ref="CY850">INDEX($CU$466:$CU$918, ROWS($CU$466:$CU$918) - ROW() + ROW($CU$466))</f>
        <v>915.4</v>
      </c>
      <c r="DA850">
        <f t="shared" si="237"/>
        <v>-0.78578008995827242</v>
      </c>
      <c r="DB850">
        <f t="shared" si="232"/>
        <v>1</v>
      </c>
      <c r="DC850" t="str">
        <f t="shared" si="244"/>
        <v/>
      </c>
      <c r="DD850" t="str">
        <f t="shared" si="246"/>
        <v/>
      </c>
      <c r="DE850" t="str">
        <f t="shared" si="247"/>
        <v/>
      </c>
      <c r="DF850">
        <v>-0.98337498641746768</v>
      </c>
      <c r="DG850" t="s">
        <v>4485</v>
      </c>
      <c r="DH850" s="200" t="s">
        <v>4485</v>
      </c>
      <c r="DI850" s="212">
        <v>44851</v>
      </c>
      <c r="DJ850" s="49">
        <v>44861</v>
      </c>
      <c r="DK850" s="53">
        <v>296.85000000000002</v>
      </c>
      <c r="DM850" s="81" cm="1">
        <f t="array" ref="DM850">INDEX($AW$466:$AW$918, ROWS($AW$466:$AW$918) - ROW() + ROW($AW$466))</f>
        <v>45362</v>
      </c>
      <c r="DN850" s="3" cm="1">
        <f t="array" ref="DN850">INDEX($AX$466:$AX$918, ROWS($AX$466:$AX$918) - ROW() + ROW($AX$466))</f>
        <v>45379</v>
      </c>
      <c r="DO850" s="78" cm="1">
        <f t="array" ref="DO850">INDEX($DK$466:$DK$918, ROWS($DK$466:$DK$918) - ROW() + ROW($DK$466))</f>
        <v>627.85</v>
      </c>
      <c r="DQ850">
        <f t="shared" si="238"/>
        <v>0.65731462925852069</v>
      </c>
      <c r="DR850">
        <f t="shared" si="233"/>
        <v>1</v>
      </c>
      <c r="DS850" t="str">
        <f t="shared" si="245"/>
        <v/>
      </c>
      <c r="DT850" t="str">
        <f t="shared" si="239"/>
        <v/>
      </c>
      <c r="DU850" t="str">
        <f t="shared" si="240"/>
        <v/>
      </c>
      <c r="DV850">
        <v>-2.3408982701158547</v>
      </c>
      <c r="DW850" t="s">
        <v>4485</v>
      </c>
      <c r="DX850" s="200" t="s">
        <v>4485</v>
      </c>
    </row>
    <row r="851" spans="1:128" ht="15.75" thickBot="1" x14ac:dyDescent="0.3">
      <c r="A851" s="42">
        <v>44848</v>
      </c>
      <c r="B851" s="35">
        <v>44861</v>
      </c>
      <c r="C851" s="36">
        <v>183.4</v>
      </c>
      <c r="E851" s="81" cm="1">
        <f t="array" ref="E851">INDEX($A$466:$A$918, ROWS($A$466:$A$918) - ROW() + ROW($A$466))</f>
        <v>45363</v>
      </c>
      <c r="F851" s="44" cm="1">
        <f t="array" ref="F851">INDEX($B$466:$B$918, ROWS($B$466:$B$918) - ROW() + ROW($B$466))</f>
        <v>45379</v>
      </c>
      <c r="G851" s="45" cm="1">
        <f t="array" ref="G851">INDEX($C$466:$C$918, ROWS($C$466:$C$918) - ROW() + ROW($C$466))</f>
        <v>131.9</v>
      </c>
      <c r="I851">
        <f t="shared" ref="I851:I918" si="260">((G851-G850)/G850)*100</f>
        <v>-1.0502625656414144</v>
      </c>
      <c r="J851">
        <f t="shared" si="252"/>
        <v>2</v>
      </c>
      <c r="K851" t="str">
        <f t="shared" si="253"/>
        <v/>
      </c>
      <c r="L851" t="str">
        <f t="shared" ref="L851:L918" si="261">IF(MONTH(F851)&lt;&gt;MONTH(F850), F851, "")</f>
        <v/>
      </c>
      <c r="M851" t="str">
        <f t="shared" ref="M851:M914" si="262">IF(ISNUMBER(L851), (INDEX(G:G, MATCH(EOMONTH(F851, 0), F:F, 1)) / G851 - 1) * 100, "")</f>
        <v/>
      </c>
      <c r="N851">
        <v>-1.354401805869083</v>
      </c>
      <c r="O851" t="s">
        <v>4485</v>
      </c>
      <c r="P851" s="200" t="s">
        <v>4485</v>
      </c>
      <c r="Q851" s="35">
        <v>44848</v>
      </c>
      <c r="R851" s="35">
        <v>44861</v>
      </c>
      <c r="S851" s="37">
        <v>50815.95</v>
      </c>
      <c r="U851" s="81" cm="1">
        <f t="array" ref="U851">INDEX($Q$466:$Q$918, ROWS($Q$466:$Q$918) - ROW() + ROW($Q$466))</f>
        <v>45363</v>
      </c>
      <c r="V851" s="3" cm="1">
        <f t="array" ref="V851">INDEX($R$466:$R$918, ROWS($R$466:$R$918) - ROW() + ROW($R$466))</f>
        <v>45379</v>
      </c>
      <c r="W851" s="78" cm="1">
        <f t="array" ref="W851">INDEX($S$466:$S$918, ROWS($S$466:$S$918) - ROW() + ROW($S$466))</f>
        <v>35254</v>
      </c>
      <c r="Y851">
        <f t="shared" ref="Y851:Y918" si="263">((W851-W850)/W850)*100</f>
        <v>-1.91242120844097</v>
      </c>
      <c r="Z851">
        <f t="shared" si="254"/>
        <v>2</v>
      </c>
      <c r="AA851" t="str">
        <f t="shared" si="255"/>
        <v/>
      </c>
      <c r="AB851" t="str">
        <f t="shared" ref="AB851:AB918" si="264">IF(MONTH(V851)&lt;&gt;MONTH(V850), V851, "")</f>
        <v/>
      </c>
      <c r="AC851" t="str">
        <f t="shared" ref="AC851:AC914" si="265">IF(ISNUMBER(AB851), (INDEX(W:W, MATCH(EOMONTH(V851, 0), V:V, 1)) / W851 - 1) * 100, "")</f>
        <v/>
      </c>
      <c r="AD851">
        <v>-2.0126452566345852</v>
      </c>
      <c r="AE851" t="s">
        <v>4485</v>
      </c>
      <c r="AF851" s="200" t="s">
        <v>4485</v>
      </c>
      <c r="AG851" s="35">
        <v>44848</v>
      </c>
      <c r="AH851" s="35">
        <v>44861</v>
      </c>
      <c r="AI851" s="36">
        <v>165.5</v>
      </c>
      <c r="AK851" s="81" cm="1">
        <f t="array" ref="AK851">INDEX($AG$466:$AG$918, ROWS($AG$466:$AG$918) - ROW() + ROW($AG$466))</f>
        <v>45363</v>
      </c>
      <c r="AL851" s="3" cm="1">
        <f t="array" ref="AL851">INDEX($AH$466:$AH$918, ROWS($AH$466:$AH$918) - ROW() + ROW($AH$466))</f>
        <v>45379</v>
      </c>
      <c r="AM851" s="78" cm="1">
        <f t="array" ref="AM851">INDEX($AI$466:$AI$918, ROWS($AI$466:$AI$918) - ROW() + ROW($AI$466))</f>
        <v>346.5</v>
      </c>
      <c r="AO851">
        <f t="shared" ref="AO851:AO918" si="266">((AM851-AM850)/AM850)*100</f>
        <v>-0.82999427590153896</v>
      </c>
      <c r="AP851">
        <f t="shared" si="256"/>
        <v>2</v>
      </c>
      <c r="AQ851" t="str">
        <f t="shared" si="257"/>
        <v/>
      </c>
      <c r="AR851" t="str">
        <f t="shared" ref="AR851:AR918" si="267">IF(MONTH(AL851)&lt;&gt;MONTH(AL850), AL851, "")</f>
        <v/>
      </c>
      <c r="AS851" t="str">
        <f t="shared" ref="AS851:AS914" si="268">IF(ISNUMBER(AR851), (INDEX(AM:AM, MATCH(EOMONTH(AL851, 0), AL:AL, 1)) / AM851 - 1) * 100, "")</f>
        <v/>
      </c>
      <c r="AT851">
        <v>-4.6427494724148373</v>
      </c>
      <c r="AU851" t="s">
        <v>4485</v>
      </c>
      <c r="AV851" s="200" t="s">
        <v>4485</v>
      </c>
      <c r="AW851" s="35">
        <v>44848</v>
      </c>
      <c r="AX851" s="35">
        <v>44861</v>
      </c>
      <c r="AY851" s="36">
        <v>101.2</v>
      </c>
      <c r="BA851" s="81" cm="1">
        <f t="array" ref="BA851">INDEX($AW$466:$AW$918, ROWS($AW$466:$AW$918) - ROW() + ROW($AW$466))</f>
        <v>45363</v>
      </c>
      <c r="BB851" s="3" cm="1">
        <f t="array" ref="BB851">INDEX($AX$466:$AX$918, ROWS($AX$466:$AX$918) - ROW() + ROW($AX$466))</f>
        <v>45379</v>
      </c>
      <c r="BC851" s="78" cm="1">
        <f t="array" ref="BC851">INDEX($AY$466:$AY$918, ROWS($AY$466:$AY$918) - ROW() + ROW($AY$466))</f>
        <v>204.75</v>
      </c>
      <c r="BE851">
        <f t="shared" ref="BE851:BE918" si="269">((BC851-BC850)/BC850)*100</f>
        <v>-3.8506691711669356</v>
      </c>
      <c r="BF851">
        <f t="shared" si="258"/>
        <v>2</v>
      </c>
      <c r="BG851" t="str">
        <f t="shared" si="259"/>
        <v/>
      </c>
      <c r="BH851" t="str">
        <f t="shared" ref="BH851:BH918" si="270">IF(MONTH(BB851)&lt;&gt;MONTH(BB850), BB851, "")</f>
        <v/>
      </c>
      <c r="BI851" t="str">
        <f t="shared" ref="BI851:BI914" si="271">IF(ISNUMBER(BH851), (INDEX(BC:BC, MATCH(EOMONTH(BB851, 0), BB:BB, 1)) / BC851 - 1) * 100, "")</f>
        <v/>
      </c>
      <c r="BJ851">
        <v>-5.1497779256099676</v>
      </c>
      <c r="BK851" t="s">
        <v>4485</v>
      </c>
      <c r="BL851" s="200" t="s">
        <v>4485</v>
      </c>
      <c r="BM851" s="212">
        <v>44848</v>
      </c>
      <c r="BN851" s="49">
        <v>44861</v>
      </c>
      <c r="BO851" s="50">
        <v>1183.75</v>
      </c>
      <c r="BQ851" s="81" cm="1">
        <f t="array" ref="BQ851">INDEX($AW$466:$AW$918, ROWS($AW$466:$AW$918) - ROW() + ROW($AW$466))</f>
        <v>45363</v>
      </c>
      <c r="BR851" s="3" cm="1">
        <f t="array" ref="BR851">INDEX($AX$466:$AX$918, ROWS($AX$466:$AX$918) - ROW() + ROW($AX$466))</f>
        <v>45379</v>
      </c>
      <c r="BS851" s="78" cm="1">
        <f t="array" ref="BS851">INDEX($BO$466:$BO$918, ROWS($BO$466:$BO$918) - ROW() + ROW($BO$466))</f>
        <v>1522.9</v>
      </c>
      <c r="BU851">
        <f t="shared" si="234"/>
        <v>-0.73330508750774037</v>
      </c>
      <c r="BV851">
        <f t="shared" ref="BV851:BV914" si="272">WEEKDAY(BQ851, 2)</f>
        <v>2</v>
      </c>
      <c r="BW851" t="str">
        <f t="shared" si="242"/>
        <v/>
      </c>
      <c r="BX851" t="str">
        <f t="shared" ref="BX851:BX914" si="273">IF(MONTH(BR851)&lt;&gt;MONTH(BR850), BR851, "")</f>
        <v/>
      </c>
      <c r="BY851" t="str">
        <f t="shared" si="235"/>
        <v/>
      </c>
      <c r="BZ851">
        <v>0.17823723375813208</v>
      </c>
      <c r="CA851" t="s">
        <v>4485</v>
      </c>
      <c r="CB851" s="200" t="s">
        <v>4485</v>
      </c>
      <c r="CC851" s="212">
        <v>44851</v>
      </c>
      <c r="CD851" s="49">
        <v>44861</v>
      </c>
      <c r="CE851" s="50">
        <v>1512.95</v>
      </c>
      <c r="CG851" s="81" cm="1">
        <f t="array" ref="CG851">INDEX($AW$466:$AW$918, ROWS($AW$466:$AW$918) - ROW() + ROW($AW$466))</f>
        <v>45363</v>
      </c>
      <c r="CH851" s="3" cm="1">
        <f t="array" ref="CH851">INDEX($AX$466:$AX$918, ROWS($AX$466:$AX$918) - ROW() + ROW($AX$466))</f>
        <v>45379</v>
      </c>
      <c r="CI851" s="78" cm="1">
        <f t="array" ref="CI851">INDEX($CE$466:$CE$918, ROWS($CE$466:$CE$918) - ROW() + ROW($CE$466))</f>
        <v>1917.8</v>
      </c>
      <c r="CK851">
        <f t="shared" si="241"/>
        <v>-1.3020431269620687</v>
      </c>
      <c r="CL851">
        <f t="shared" ref="CL851:CL914" si="274">WEEKDAY(CG851, 2)</f>
        <v>2</v>
      </c>
      <c r="CM851" t="str">
        <f t="shared" si="243"/>
        <v/>
      </c>
      <c r="CN851" t="str">
        <f t="shared" ref="CN851:CN914" si="275">IF(MONTH(CH851)&lt;&gt;MONTH(CH850), CH851, "")</f>
        <v/>
      </c>
      <c r="CO851" t="str">
        <f t="shared" si="236"/>
        <v/>
      </c>
      <c r="CP851">
        <v>-1.5521464483692102</v>
      </c>
      <c r="CQ851" t="s">
        <v>4485</v>
      </c>
      <c r="CR851" s="200" t="s">
        <v>4485</v>
      </c>
      <c r="CS851" s="212">
        <v>44848</v>
      </c>
      <c r="CT851" s="49">
        <v>44861</v>
      </c>
      <c r="CU851" s="53">
        <v>359.95</v>
      </c>
      <c r="CW851" s="81" cm="1">
        <f t="array" ref="CW851">INDEX($AW$466:$AW$918, ROWS($AW$466:$AW$918) - ROW() + ROW($AW$466))</f>
        <v>45363</v>
      </c>
      <c r="CX851" s="3" cm="1">
        <f t="array" ref="CX851">INDEX($AX$466:$AX$918, ROWS($AX$466:$AX$918) - ROW() + ROW($AX$466))</f>
        <v>45379</v>
      </c>
      <c r="CY851" s="78" cm="1">
        <f t="array" ref="CY851">INDEX($CU$466:$CU$918, ROWS($CU$466:$CU$918) - ROW() + ROW($CU$466))</f>
        <v>869.25</v>
      </c>
      <c r="DA851">
        <f t="shared" si="237"/>
        <v>-5.0415119073628993</v>
      </c>
      <c r="DB851">
        <f t="shared" ref="DB851:DB914" si="276">WEEKDAY(CW851, 2)</f>
        <v>2</v>
      </c>
      <c r="DC851" t="str">
        <f t="shared" si="244"/>
        <v/>
      </c>
      <c r="DD851" t="str">
        <f t="shared" si="246"/>
        <v/>
      </c>
      <c r="DE851" t="str">
        <f t="shared" si="247"/>
        <v/>
      </c>
      <c r="DF851">
        <v>-5.141289437585737</v>
      </c>
      <c r="DG851" t="s">
        <v>4485</v>
      </c>
      <c r="DH851" s="200" t="s">
        <v>4485</v>
      </c>
      <c r="DI851" s="212">
        <v>44848</v>
      </c>
      <c r="DJ851" s="49">
        <v>44861</v>
      </c>
      <c r="DK851" s="53">
        <v>298.85000000000002</v>
      </c>
      <c r="DM851" s="81" cm="1">
        <f t="array" ref="DM851">INDEX($AW$466:$AW$918, ROWS($AW$466:$AW$918) - ROW() + ROW($AW$466))</f>
        <v>45363</v>
      </c>
      <c r="DN851" s="3" cm="1">
        <f t="array" ref="DN851">INDEX($AX$466:$AX$918, ROWS($AX$466:$AX$918) - ROW() + ROW($AX$466))</f>
        <v>45379</v>
      </c>
      <c r="DO851" s="78" cm="1">
        <f t="array" ref="DO851">INDEX($DK$466:$DK$918, ROWS($DK$466:$DK$918) - ROW() + ROW($DK$466))</f>
        <v>624.54999999999995</v>
      </c>
      <c r="DQ851">
        <f t="shared" si="238"/>
        <v>-0.52560324918373302</v>
      </c>
      <c r="DR851">
        <f t="shared" ref="DR851:DR914" si="277">WEEKDAY(DM851, 2)</f>
        <v>2</v>
      </c>
      <c r="DS851" t="str">
        <f t="shared" si="245"/>
        <v/>
      </c>
      <c r="DT851" t="str">
        <f t="shared" si="239"/>
        <v/>
      </c>
      <c r="DU851" t="str">
        <f t="shared" si="240"/>
        <v/>
      </c>
      <c r="DV851">
        <v>-0.43064922401884737</v>
      </c>
      <c r="DW851" t="s">
        <v>4485</v>
      </c>
      <c r="DX851" s="200" t="s">
        <v>4485</v>
      </c>
    </row>
    <row r="852" spans="1:128" ht="15.75" thickBot="1" x14ac:dyDescent="0.3">
      <c r="A852" s="42">
        <v>44847</v>
      </c>
      <c r="B852" s="35">
        <v>44861</v>
      </c>
      <c r="C852" s="36">
        <v>181.7</v>
      </c>
      <c r="E852" s="81" cm="1">
        <f t="array" ref="E852">INDEX($A$466:$A$918, ROWS($A$466:$A$918) - ROW() + ROW($A$466))</f>
        <v>45364</v>
      </c>
      <c r="F852" s="44" cm="1">
        <f t="array" ref="F852">INDEX($B$466:$B$918, ROWS($B$466:$B$918) - ROW() + ROW($B$466))</f>
        <v>45379</v>
      </c>
      <c r="G852" s="45" cm="1">
        <f t="array" ref="G852">INDEX($C$466:$C$918, ROWS($C$466:$C$918) - ROW() + ROW($C$466))</f>
        <v>127.35</v>
      </c>
      <c r="I852">
        <f t="shared" si="260"/>
        <v>-3.4495830174374609</v>
      </c>
      <c r="J852">
        <f t="shared" si="252"/>
        <v>3</v>
      </c>
      <c r="K852" t="str">
        <f t="shared" si="253"/>
        <v/>
      </c>
      <c r="L852" t="str">
        <f t="shared" si="261"/>
        <v/>
      </c>
      <c r="M852" t="str">
        <f t="shared" si="262"/>
        <v/>
      </c>
      <c r="N852">
        <v>-3.2799389778794792</v>
      </c>
      <c r="O852" t="s">
        <v>4485</v>
      </c>
      <c r="P852" s="200" t="s">
        <v>4485</v>
      </c>
      <c r="Q852" s="35">
        <v>44847</v>
      </c>
      <c r="R852" s="35">
        <v>44861</v>
      </c>
      <c r="S852" s="37">
        <v>50808.45</v>
      </c>
      <c r="U852" s="81" cm="1">
        <f t="array" ref="U852">INDEX($Q$466:$Q$918, ROWS($Q$466:$Q$918) - ROW() + ROW($Q$466))</f>
        <v>45364</v>
      </c>
      <c r="V852" s="3" cm="1">
        <f t="array" ref="V852">INDEX($R$466:$R$918, ROWS($R$466:$R$918) - ROW() + ROW($R$466))</f>
        <v>45379</v>
      </c>
      <c r="W852" s="78" cm="1">
        <f t="array" ref="W852">INDEX($S$466:$S$918, ROWS($S$466:$S$918) - ROW() + ROW($S$466))</f>
        <v>34094.65</v>
      </c>
      <c r="Y852">
        <f t="shared" si="263"/>
        <v>-3.2885629999432648</v>
      </c>
      <c r="Z852">
        <f t="shared" si="254"/>
        <v>3</v>
      </c>
      <c r="AA852" t="str">
        <f t="shared" si="255"/>
        <v/>
      </c>
      <c r="AB852" t="str">
        <f t="shared" si="264"/>
        <v/>
      </c>
      <c r="AC852" t="str">
        <f t="shared" si="265"/>
        <v/>
      </c>
      <c r="AD852">
        <v>-3.1578093675701977</v>
      </c>
      <c r="AE852" t="s">
        <v>4485</v>
      </c>
      <c r="AF852" s="200" t="s">
        <v>4485</v>
      </c>
      <c r="AG852" s="35">
        <v>44847</v>
      </c>
      <c r="AH852" s="35">
        <v>44861</v>
      </c>
      <c r="AI852" s="36">
        <v>165.15</v>
      </c>
      <c r="AK852" s="81" cm="1">
        <f t="array" ref="AK852">INDEX($AG$466:$AG$918, ROWS($AG$466:$AG$918) - ROW() + ROW($AG$466))</f>
        <v>45364</v>
      </c>
      <c r="AL852" s="3" cm="1">
        <f t="array" ref="AL852">INDEX($AH$466:$AH$918, ROWS($AH$466:$AH$918) - ROW() + ROW($AH$466))</f>
        <v>45379</v>
      </c>
      <c r="AM852" s="78" cm="1">
        <f t="array" ref="AM852">INDEX($AI$466:$AI$918, ROWS($AI$466:$AI$918) - ROW() + ROW($AI$466))</f>
        <v>323.05</v>
      </c>
      <c r="AO852">
        <f t="shared" si="266"/>
        <v>-6.7676767676767637</v>
      </c>
      <c r="AP852">
        <f t="shared" si="256"/>
        <v>3</v>
      </c>
      <c r="AQ852" t="str">
        <f t="shared" si="257"/>
        <v/>
      </c>
      <c r="AR852" t="str">
        <f t="shared" si="267"/>
        <v/>
      </c>
      <c r="AS852" t="str">
        <f t="shared" si="268"/>
        <v/>
      </c>
      <c r="AT852">
        <v>-4.9952576667720496</v>
      </c>
      <c r="AU852" t="s">
        <v>4485</v>
      </c>
      <c r="AV852" s="200" t="s">
        <v>4485</v>
      </c>
      <c r="AW852" s="35">
        <v>44847</v>
      </c>
      <c r="AX852" s="35">
        <v>44861</v>
      </c>
      <c r="AY852" s="36">
        <v>101.7</v>
      </c>
      <c r="BA852" s="81" cm="1">
        <f t="array" ref="BA852">INDEX($AW$466:$AW$918, ROWS($AW$466:$AW$918) - ROW() + ROW($AW$466))</f>
        <v>45364</v>
      </c>
      <c r="BB852" s="3" cm="1">
        <f t="array" ref="BB852">INDEX($AX$466:$AX$918, ROWS($AX$466:$AX$918) - ROW() + ROW($AX$466))</f>
        <v>45379</v>
      </c>
      <c r="BC852" s="78" cm="1">
        <f t="array" ref="BC852">INDEX($AY$466:$AY$918, ROWS($AY$466:$AY$918) - ROW() + ROW($AY$466))</f>
        <v>190.9</v>
      </c>
      <c r="BE852">
        <f t="shared" si="269"/>
        <v>-6.7643467643467607</v>
      </c>
      <c r="BF852">
        <f t="shared" si="258"/>
        <v>3</v>
      </c>
      <c r="BG852" t="str">
        <f t="shared" si="259"/>
        <v/>
      </c>
      <c r="BH852" t="str">
        <f t="shared" si="270"/>
        <v/>
      </c>
      <c r="BI852" t="str">
        <f t="shared" si="271"/>
        <v/>
      </c>
      <c r="BJ852">
        <v>-9.9263568290116933</v>
      </c>
      <c r="BK852" t="s">
        <v>4485</v>
      </c>
      <c r="BL852" s="200" t="s">
        <v>4485</v>
      </c>
      <c r="BM852" s="212">
        <v>44847</v>
      </c>
      <c r="BN852" s="49">
        <v>44861</v>
      </c>
      <c r="BO852" s="50">
        <v>1191.1500000000001</v>
      </c>
      <c r="BQ852" s="81" cm="1">
        <f t="array" ref="BQ852">INDEX($AW$466:$AW$918, ROWS($AW$466:$AW$918) - ROW() + ROW($AW$466))</f>
        <v>45364</v>
      </c>
      <c r="BR852" s="3" cm="1">
        <f t="array" ref="BR852">INDEX($AX$466:$AX$918, ROWS($AX$466:$AX$918) - ROW() + ROW($AX$466))</f>
        <v>45379</v>
      </c>
      <c r="BS852" s="78" cm="1">
        <f t="array" ref="BS852">INDEX($BO$466:$BO$918, ROWS($BO$466:$BO$918) - ROW() + ROW($BO$466))</f>
        <v>1491.65</v>
      </c>
      <c r="BU852">
        <f t="shared" ref="BU852:BU915" si="278">((BS852-BS851)/BS851)*100</f>
        <v>-2.052006041105785</v>
      </c>
      <c r="BV852">
        <f t="shared" si="272"/>
        <v>3</v>
      </c>
      <c r="BW852" t="str">
        <f t="shared" si="242"/>
        <v/>
      </c>
      <c r="BX852" t="str">
        <f t="shared" si="273"/>
        <v/>
      </c>
      <c r="BY852" t="str">
        <f t="shared" ref="BY852:BY915" si="279">IF(ISNUMBER(BX852), (INDEX(BS:BS, MATCH(EOMONTH(BR852, 0), BR:BR, 1)) / BS852 - 1) * 100, "")</f>
        <v/>
      </c>
      <c r="BZ852">
        <v>-4.3101147584734294</v>
      </c>
      <c r="CA852" t="s">
        <v>4485</v>
      </c>
      <c r="CB852" s="200" t="s">
        <v>4485</v>
      </c>
      <c r="CC852" s="212">
        <v>44848</v>
      </c>
      <c r="CD852" s="49">
        <v>44861</v>
      </c>
      <c r="CE852" s="50">
        <v>1504.35</v>
      </c>
      <c r="CG852" s="81" cm="1">
        <f t="array" ref="CG852">INDEX($AW$466:$AW$918, ROWS($AW$466:$AW$918) - ROW() + ROW($AW$466))</f>
        <v>45364</v>
      </c>
      <c r="CH852" s="3" cm="1">
        <f t="array" ref="CH852">INDEX($AX$466:$AX$918, ROWS($AX$466:$AX$918) - ROW() + ROW($AX$466))</f>
        <v>45379</v>
      </c>
      <c r="CI852" s="78" cm="1">
        <f t="array" ref="CI852">INDEX($CE$466:$CE$918, ROWS($CE$466:$CE$918) - ROW() + ROW($CE$466))</f>
        <v>1829.75</v>
      </c>
      <c r="CK852">
        <f t="shared" si="241"/>
        <v>-4.5911982479924891</v>
      </c>
      <c r="CL852">
        <f t="shared" si="274"/>
        <v>3</v>
      </c>
      <c r="CM852" t="str">
        <f t="shared" si="243"/>
        <v/>
      </c>
      <c r="CN852" t="str">
        <f t="shared" si="275"/>
        <v/>
      </c>
      <c r="CO852" t="str">
        <f t="shared" ref="CO852:CO915" si="280">IF(ISNUMBER(CN852), (INDEX(CI:CI, MATCH(EOMONTH(CH852, 0), CH:CH, 1)) / CI852 - 1) * 100, "")</f>
        <v/>
      </c>
      <c r="CP852">
        <v>-4.3815310478485232</v>
      </c>
      <c r="CQ852" t="s">
        <v>4485</v>
      </c>
      <c r="CR852" s="200" t="s">
        <v>4485</v>
      </c>
      <c r="CS852" s="212">
        <v>44847</v>
      </c>
      <c r="CT852" s="49">
        <v>44861</v>
      </c>
      <c r="CU852" s="53">
        <v>363.1</v>
      </c>
      <c r="CW852" s="81" cm="1">
        <f t="array" ref="CW852">INDEX($AW$466:$AW$918, ROWS($AW$466:$AW$918) - ROW() + ROW($AW$466))</f>
        <v>45364</v>
      </c>
      <c r="CX852" s="3" cm="1">
        <f t="array" ref="CX852">INDEX($AX$466:$AX$918, ROWS($AX$466:$AX$918) - ROW() + ROW($AX$466))</f>
        <v>45379</v>
      </c>
      <c r="CY852" s="78" cm="1">
        <f t="array" ref="CY852">INDEX($CU$466:$CU$918, ROWS($CU$466:$CU$918) - ROW() + ROW($CU$466))</f>
        <v>834.55</v>
      </c>
      <c r="DA852">
        <f t="shared" ref="DA852:DA915" si="281">((CY852-CY851)/CY851)*100</f>
        <v>-3.9919470808168009</v>
      </c>
      <c r="DB852">
        <f t="shared" si="276"/>
        <v>3</v>
      </c>
      <c r="DC852" t="str">
        <f t="shared" si="244"/>
        <v/>
      </c>
      <c r="DD852" t="str">
        <f t="shared" si="246"/>
        <v/>
      </c>
      <c r="DE852" t="str">
        <f t="shared" si="247"/>
        <v/>
      </c>
      <c r="DF852">
        <v>-3.9622859787135587</v>
      </c>
      <c r="DG852" t="s">
        <v>4485</v>
      </c>
      <c r="DH852" s="200" t="s">
        <v>4485</v>
      </c>
      <c r="DI852" s="212">
        <v>44847</v>
      </c>
      <c r="DJ852" s="49">
        <v>44861</v>
      </c>
      <c r="DK852" s="53">
        <v>300.85000000000002</v>
      </c>
      <c r="DM852" s="81" cm="1">
        <f t="array" ref="DM852">INDEX($AW$466:$AW$918, ROWS($AW$466:$AW$918) - ROW() + ROW($AW$466))</f>
        <v>45364</v>
      </c>
      <c r="DN852" s="3" cm="1">
        <f t="array" ref="DN852">INDEX($AX$466:$AX$918, ROWS($AX$466:$AX$918) - ROW() + ROW($AX$466))</f>
        <v>45379</v>
      </c>
      <c r="DO852" s="78" cm="1">
        <f t="array" ref="DO852">INDEX($DK$466:$DK$918, ROWS($DK$466:$DK$918) - ROW() + ROW($DK$466))</f>
        <v>599.35</v>
      </c>
      <c r="DQ852">
        <f t="shared" ref="DQ852:DQ915" si="282">((DO852-DO851)/DO851)*100</f>
        <v>-4.0349051316948099</v>
      </c>
      <c r="DR852">
        <f t="shared" si="277"/>
        <v>3</v>
      </c>
      <c r="DS852" t="str">
        <f t="shared" si="245"/>
        <v/>
      </c>
      <c r="DT852" t="str">
        <f t="shared" ref="DT852:DT915" si="283">IF(MONTH(DN852)&lt;&gt;MONTH(DN851), DN852, "")</f>
        <v/>
      </c>
      <c r="DU852" t="str">
        <f t="shared" ref="DU852:DU915" si="284">IF(ISNUMBER(DT852), (INDEX(DO:DO, MATCH(EOMONTH(DN852, 0), DN:DN, 1)) / DO852 - 1) * 100, "")</f>
        <v/>
      </c>
      <c r="DV852">
        <v>-6.3489472825200082</v>
      </c>
      <c r="DW852" t="s">
        <v>4485</v>
      </c>
      <c r="DX852" s="200" t="s">
        <v>4485</v>
      </c>
    </row>
    <row r="853" spans="1:128" ht="15.75" thickBot="1" x14ac:dyDescent="0.3">
      <c r="A853" s="42">
        <v>44846</v>
      </c>
      <c r="B853" s="35">
        <v>44861</v>
      </c>
      <c r="C853" s="36">
        <v>184.65</v>
      </c>
      <c r="E853" s="81" cm="1">
        <f t="array" ref="E853">INDEX($A$466:$A$918, ROWS($A$466:$A$918) - ROW() + ROW($A$466))</f>
        <v>45365</v>
      </c>
      <c r="F853" s="44" cm="1">
        <f t="array" ref="F853">INDEX($B$466:$B$918, ROWS($B$466:$B$918) - ROW() + ROW($B$466))</f>
        <v>45379</v>
      </c>
      <c r="G853" s="45" cm="1">
        <f t="array" ref="G853">INDEX($C$466:$C$918, ROWS($C$466:$C$918) - ROW() + ROW($C$466))</f>
        <v>129.9</v>
      </c>
      <c r="I853">
        <f t="shared" si="260"/>
        <v>2.0023557126030713</v>
      </c>
      <c r="J853">
        <f t="shared" si="252"/>
        <v>4</v>
      </c>
      <c r="K853">
        <f t="shared" si="253"/>
        <v>-5.5272727272727229</v>
      </c>
      <c r="L853" t="str">
        <f t="shared" si="261"/>
        <v/>
      </c>
      <c r="M853" t="str">
        <f t="shared" si="262"/>
        <v/>
      </c>
      <c r="N853">
        <v>2.129337539432179</v>
      </c>
      <c r="O853">
        <v>-5.2323454079765863</v>
      </c>
      <c r="P853" s="200" t="s">
        <v>4485</v>
      </c>
      <c r="Q853" s="35">
        <v>44846</v>
      </c>
      <c r="R853" s="35">
        <v>44861</v>
      </c>
      <c r="S853" s="37">
        <v>51153.3</v>
      </c>
      <c r="U853" s="81" cm="1">
        <f t="array" ref="U853">INDEX($Q$466:$Q$918, ROWS($Q$466:$Q$918) - ROW() + ROW($Q$466))</f>
        <v>45365</v>
      </c>
      <c r="V853" s="3" cm="1">
        <f t="array" ref="V853">INDEX($R$466:$R$918, ROWS($R$466:$R$918) - ROW() + ROW($R$466))</f>
        <v>45379</v>
      </c>
      <c r="W853" s="78" cm="1">
        <f t="array" ref="W853">INDEX($S$466:$S$918, ROWS($S$466:$S$918) - ROW() + ROW($S$466))</f>
        <v>34458.949999999997</v>
      </c>
      <c r="Y853">
        <f t="shared" si="263"/>
        <v>1.0684960836964028</v>
      </c>
      <c r="Z853">
        <f t="shared" si="254"/>
        <v>4</v>
      </c>
      <c r="AA853">
        <f t="shared" si="255"/>
        <v>-3.8353989166501705</v>
      </c>
      <c r="AB853" t="str">
        <f t="shared" si="264"/>
        <v/>
      </c>
      <c r="AC853" t="str">
        <f t="shared" si="265"/>
        <v/>
      </c>
      <c r="AD853">
        <v>1.0384420430921169</v>
      </c>
      <c r="AE853">
        <v>-3.7086769627129992</v>
      </c>
      <c r="AF853" s="200" t="s">
        <v>4485</v>
      </c>
      <c r="AG853" s="35">
        <v>44846</v>
      </c>
      <c r="AH853" s="35">
        <v>44861</v>
      </c>
      <c r="AI853" s="36">
        <v>165.2</v>
      </c>
      <c r="AK853" s="81" cm="1">
        <f t="array" ref="AK853">INDEX($AG$466:$AG$918, ROWS($AG$466:$AG$918) - ROW() + ROW($AG$466))</f>
        <v>45365</v>
      </c>
      <c r="AL853" s="3" cm="1">
        <f t="array" ref="AL853">INDEX($AH$466:$AH$918, ROWS($AH$466:$AH$918) - ROW() + ROW($AH$466))</f>
        <v>45379</v>
      </c>
      <c r="AM853" s="78" cm="1">
        <f t="array" ref="AM853">INDEX($AI$466:$AI$918, ROWS($AI$466:$AI$918) - ROW() + ROW($AI$466))</f>
        <v>323.60000000000002</v>
      </c>
      <c r="AO853">
        <f t="shared" si="266"/>
        <v>0.1702522829283428</v>
      </c>
      <c r="AP853">
        <f t="shared" si="256"/>
        <v>4</v>
      </c>
      <c r="AQ853">
        <f t="shared" si="257"/>
        <v>-8.5100367543115532</v>
      </c>
      <c r="AR853" t="str">
        <f t="shared" si="267"/>
        <v/>
      </c>
      <c r="AS853" t="str">
        <f t="shared" si="268"/>
        <v/>
      </c>
      <c r="AT853">
        <v>0.25513033832500881</v>
      </c>
      <c r="AU853">
        <v>-9.4025661587810809</v>
      </c>
      <c r="AV853" s="200" t="s">
        <v>4485</v>
      </c>
      <c r="AW853" s="35">
        <v>44846</v>
      </c>
      <c r="AX853" s="35">
        <v>44861</v>
      </c>
      <c r="AY853" s="36">
        <v>103.65</v>
      </c>
      <c r="BA853" s="81" cm="1">
        <f t="array" ref="BA853">INDEX($AW$466:$AW$918, ROWS($AW$466:$AW$918) - ROW() + ROW($AW$466))</f>
        <v>45365</v>
      </c>
      <c r="BB853" s="3" cm="1">
        <f t="array" ref="BB853">INDEX($AX$466:$AX$918, ROWS($AX$466:$AX$918) - ROW() + ROW($AX$466))</f>
        <v>45379</v>
      </c>
      <c r="BC853" s="78" cm="1">
        <f t="array" ref="BC853">INDEX($AY$466:$AY$918, ROWS($AY$466:$AY$918) - ROW() + ROW($AY$466))</f>
        <v>196.2</v>
      </c>
      <c r="BE853">
        <f t="shared" si="269"/>
        <v>2.7763226820324687</v>
      </c>
      <c r="BF853">
        <f t="shared" si="258"/>
        <v>4</v>
      </c>
      <c r="BG853">
        <f t="shared" si="259"/>
        <v>-7.234042553191494</v>
      </c>
      <c r="BH853" t="str">
        <f t="shared" si="270"/>
        <v/>
      </c>
      <c r="BI853" t="str">
        <f t="shared" si="271"/>
        <v/>
      </c>
      <c r="BJ853">
        <v>8.9751517233482119</v>
      </c>
      <c r="BK853">
        <v>-9.6872153051928436</v>
      </c>
      <c r="BL853" s="200" t="s">
        <v>4485</v>
      </c>
      <c r="BM853" s="212">
        <v>44846</v>
      </c>
      <c r="BN853" s="49">
        <v>44861</v>
      </c>
      <c r="BO853" s="50">
        <v>1216.2</v>
      </c>
      <c r="BQ853" s="81" cm="1">
        <f t="array" ref="BQ853">INDEX($AW$466:$AW$918, ROWS($AW$466:$AW$918) - ROW() + ROW($AW$466))</f>
        <v>45365</v>
      </c>
      <c r="BR853" s="3" cm="1">
        <f t="array" ref="BR853">INDEX($AX$466:$AX$918, ROWS($AX$466:$AX$918) - ROW() + ROW($AX$466))</f>
        <v>45379</v>
      </c>
      <c r="BS853" s="78" cm="1">
        <f t="array" ref="BS853">INDEX($BO$466:$BO$918, ROWS($BO$466:$BO$918) - ROW() + ROW($BO$466))</f>
        <v>1511.8</v>
      </c>
      <c r="BU853">
        <f t="shared" si="278"/>
        <v>1.3508530821573332</v>
      </c>
      <c r="BV853">
        <f t="shared" si="272"/>
        <v>4</v>
      </c>
      <c r="BW853">
        <f t="shared" si="242"/>
        <v>-0.92404482600433424</v>
      </c>
      <c r="BX853" t="str">
        <f t="shared" si="273"/>
        <v/>
      </c>
      <c r="BY853" t="str">
        <f t="shared" si="279"/>
        <v/>
      </c>
      <c r="BZ853">
        <v>5.8150885511086265</v>
      </c>
      <c r="CA853">
        <v>6.5780233156983003</v>
      </c>
      <c r="CB853" s="200" t="s">
        <v>4485</v>
      </c>
      <c r="CC853" s="212">
        <v>44847</v>
      </c>
      <c r="CD853" s="49">
        <v>44861</v>
      </c>
      <c r="CE853" s="50">
        <v>1510.1</v>
      </c>
      <c r="CG853" s="81" cm="1">
        <f t="array" ref="CG853">INDEX($AW$466:$AW$918, ROWS($AW$466:$AW$918) - ROW() + ROW($AW$466))</f>
        <v>45365</v>
      </c>
      <c r="CH853" s="3" cm="1">
        <f t="array" ref="CH853">INDEX($AX$466:$AX$918, ROWS($AX$466:$AX$918) - ROW() + ROW($AX$466))</f>
        <v>45379</v>
      </c>
      <c r="CI853" s="78" cm="1">
        <f t="array" ref="CI853">INDEX($CE$466:$CE$918, ROWS($CE$466:$CE$918) - ROW() + ROW($CE$466))</f>
        <v>1875.45</v>
      </c>
      <c r="CK853">
        <f t="shared" ref="CK853:CK916" si="285">((CI853-CI852)/CI852)*100</f>
        <v>2.4976089629730862</v>
      </c>
      <c r="CL853">
        <f t="shared" si="274"/>
        <v>4</v>
      </c>
      <c r="CM853">
        <f t="shared" si="243"/>
        <v>-4.0199590583418603</v>
      </c>
      <c r="CN853" t="str">
        <f t="shared" si="275"/>
        <v/>
      </c>
      <c r="CO853" t="str">
        <f t="shared" si="280"/>
        <v/>
      </c>
      <c r="CP853">
        <v>2.2760887428101864</v>
      </c>
      <c r="CQ853">
        <v>-4.0545748863023245</v>
      </c>
      <c r="CR853" s="200" t="s">
        <v>4485</v>
      </c>
      <c r="CS853" s="212">
        <v>44846</v>
      </c>
      <c r="CT853" s="49">
        <v>44861</v>
      </c>
      <c r="CU853" s="53">
        <v>367.95</v>
      </c>
      <c r="CW853" s="81" cm="1">
        <f t="array" ref="CW853">INDEX($AW$466:$AW$918, ROWS($AW$466:$AW$918) - ROW() + ROW($AW$466))</f>
        <v>45365</v>
      </c>
      <c r="CX853" s="3" cm="1">
        <f t="array" ref="CX853">INDEX($AX$466:$AX$918, ROWS($AX$466:$AX$918) - ROW() + ROW($AX$466))</f>
        <v>45379</v>
      </c>
      <c r="CY853" s="78" cm="1">
        <f t="array" ref="CY853">INDEX($CU$466:$CU$918, ROWS($CU$466:$CU$918) - ROW() + ROW($CU$466))</f>
        <v>844.5</v>
      </c>
      <c r="DA853">
        <f t="shared" si="281"/>
        <v>1.1922593014199325</v>
      </c>
      <c r="DB853">
        <f t="shared" si="276"/>
        <v>4</v>
      </c>
      <c r="DC853">
        <f t="shared" si="244"/>
        <v>-8.9831330495230919</v>
      </c>
      <c r="DD853" t="str">
        <f t="shared" si="246"/>
        <v/>
      </c>
      <c r="DE853" t="str">
        <f t="shared" si="247"/>
        <v/>
      </c>
      <c r="DF853">
        <v>1.2648316569294706</v>
      </c>
      <c r="DG853">
        <v>-8.8923810555977099</v>
      </c>
      <c r="DH853" s="200" t="s">
        <v>4485</v>
      </c>
      <c r="DI853" s="212">
        <v>44846</v>
      </c>
      <c r="DJ853" s="49">
        <v>44861</v>
      </c>
      <c r="DK853" s="53">
        <v>303.75</v>
      </c>
      <c r="DM853" s="81" cm="1">
        <f t="array" ref="DM853">INDEX($AW$466:$AW$918, ROWS($AW$466:$AW$918) - ROW() + ROW($AW$466))</f>
        <v>45365</v>
      </c>
      <c r="DN853" s="3" cm="1">
        <f t="array" ref="DN853">INDEX($AX$466:$AX$918, ROWS($AX$466:$AX$918) - ROW() + ROW($AX$466))</f>
        <v>45379</v>
      </c>
      <c r="DO853" s="78" cm="1">
        <f t="array" ref="DO853">INDEX($DK$466:$DK$918, ROWS($DK$466:$DK$918) - ROW() + ROW($DK$466))</f>
        <v>611.85</v>
      </c>
      <c r="DQ853">
        <f t="shared" si="282"/>
        <v>2.0855927254525737</v>
      </c>
      <c r="DR853">
        <f t="shared" si="277"/>
        <v>4</v>
      </c>
      <c r="DS853">
        <f t="shared" si="245"/>
        <v>-3.9934096971598834</v>
      </c>
      <c r="DT853" t="str">
        <f t="shared" si="283"/>
        <v/>
      </c>
      <c r="DU853" t="str">
        <f t="shared" si="284"/>
        <v/>
      </c>
      <c r="DV853">
        <v>-0.11327988846287511</v>
      </c>
      <c r="DW853">
        <v>-9.5763982014672298</v>
      </c>
      <c r="DX853" s="200" t="s">
        <v>4485</v>
      </c>
    </row>
    <row r="854" spans="1:128" ht="15.75" thickBot="1" x14ac:dyDescent="0.3">
      <c r="A854" s="42">
        <v>44845</v>
      </c>
      <c r="B854" s="35">
        <v>44861</v>
      </c>
      <c r="C854" s="36">
        <v>177</v>
      </c>
      <c r="E854" s="81" cm="1">
        <f t="array" ref="E854">INDEX($A$466:$A$918, ROWS($A$466:$A$918) - ROW() + ROW($A$466))</f>
        <v>45366</v>
      </c>
      <c r="F854" s="44" cm="1">
        <f t="array" ref="F854">INDEX($B$466:$B$918, ROWS($B$466:$B$918) - ROW() + ROW($B$466))</f>
        <v>45379</v>
      </c>
      <c r="G854" s="45" cm="1">
        <f t="array" ref="G854">INDEX($C$466:$C$918, ROWS($C$466:$C$918) - ROW() + ROW($C$466))</f>
        <v>129.15</v>
      </c>
      <c r="I854">
        <f t="shared" si="260"/>
        <v>-0.57736720554272514</v>
      </c>
      <c r="J854">
        <f t="shared" si="252"/>
        <v>5</v>
      </c>
      <c r="K854" t="str">
        <f t="shared" si="253"/>
        <v/>
      </c>
      <c r="L854" t="str">
        <f t="shared" si="261"/>
        <v/>
      </c>
      <c r="M854" t="str">
        <f t="shared" si="262"/>
        <v/>
      </c>
      <c r="N854">
        <v>-0.69498069498069937</v>
      </c>
      <c r="O854" t="s">
        <v>4485</v>
      </c>
      <c r="P854" s="200" t="s">
        <v>4485</v>
      </c>
      <c r="Q854" s="35">
        <v>44845</v>
      </c>
      <c r="R854" s="35">
        <v>44861</v>
      </c>
      <c r="S854" s="37">
        <v>51458.6</v>
      </c>
      <c r="U854" s="81" cm="1">
        <f t="array" ref="U854">INDEX($Q$466:$Q$918, ROWS($Q$466:$Q$918) - ROW() + ROW($Q$466))</f>
        <v>45366</v>
      </c>
      <c r="V854" s="3" cm="1">
        <f t="array" ref="V854">INDEX($R$466:$R$918, ROWS($R$466:$R$918) - ROW() + ROW($R$466))</f>
        <v>45379</v>
      </c>
      <c r="W854" s="78" cm="1">
        <f t="array" ref="W854">INDEX($S$466:$S$918, ROWS($S$466:$S$918) - ROW() + ROW($S$466))</f>
        <v>34930.75</v>
      </c>
      <c r="Y854">
        <f t="shared" si="263"/>
        <v>1.3691653402091559</v>
      </c>
      <c r="Z854">
        <f t="shared" si="254"/>
        <v>5</v>
      </c>
      <c r="AA854" t="str">
        <f t="shared" si="255"/>
        <v/>
      </c>
      <c r="AB854" t="str">
        <f t="shared" si="264"/>
        <v/>
      </c>
      <c r="AC854" t="str">
        <f t="shared" si="265"/>
        <v/>
      </c>
      <c r="AD854">
        <v>0.80310831856194154</v>
      </c>
      <c r="AE854" t="s">
        <v>4485</v>
      </c>
      <c r="AF854" s="200" t="s">
        <v>4485</v>
      </c>
      <c r="AG854" s="35">
        <v>44845</v>
      </c>
      <c r="AH854" s="35">
        <v>44861</v>
      </c>
      <c r="AI854" s="36">
        <v>161.44999999999999</v>
      </c>
      <c r="AK854" s="81" cm="1">
        <f t="array" ref="AK854">INDEX($AG$466:$AG$918, ROWS($AG$466:$AG$918) - ROW() + ROW($AG$466))</f>
        <v>45366</v>
      </c>
      <c r="AL854" s="3" cm="1">
        <f t="array" ref="AL854">INDEX($AH$466:$AH$918, ROWS($AH$466:$AH$918) - ROW() + ROW($AH$466))</f>
        <v>45379</v>
      </c>
      <c r="AM854" s="78" cm="1">
        <f t="array" ref="AM854">INDEX($AI$466:$AI$918, ROWS($AI$466:$AI$918) - ROW() + ROW($AI$466))</f>
        <v>317.95</v>
      </c>
      <c r="AO854">
        <f t="shared" si="266"/>
        <v>-1.7459826946848063</v>
      </c>
      <c r="AP854">
        <f t="shared" si="256"/>
        <v>5</v>
      </c>
      <c r="AQ854" t="str">
        <f t="shared" si="257"/>
        <v/>
      </c>
      <c r="AR854" t="str">
        <f t="shared" si="267"/>
        <v/>
      </c>
      <c r="AS854" t="str">
        <f t="shared" si="268"/>
        <v/>
      </c>
      <c r="AT854">
        <v>3.7287010400531146</v>
      </c>
      <c r="AU854" t="s">
        <v>4485</v>
      </c>
      <c r="AV854" s="200" t="s">
        <v>4485</v>
      </c>
      <c r="AW854" s="35">
        <v>44845</v>
      </c>
      <c r="AX854" s="35">
        <v>44861</v>
      </c>
      <c r="AY854" s="36">
        <v>103.15</v>
      </c>
      <c r="BA854" s="81" cm="1">
        <f t="array" ref="BA854">INDEX($AW$466:$AW$918, ROWS($AW$466:$AW$918) - ROW() + ROW($AW$466))</f>
        <v>45366</v>
      </c>
      <c r="BB854" s="3" cm="1">
        <f t="array" ref="BB854">INDEX($AX$466:$AX$918, ROWS($AX$466:$AX$918) - ROW() + ROW($AX$466))</f>
        <v>45379</v>
      </c>
      <c r="BC854" s="78" cm="1">
        <f t="array" ref="BC854">INDEX($AY$466:$AY$918, ROWS($AY$466:$AY$918) - ROW() + ROW($AY$466))</f>
        <v>189.4</v>
      </c>
      <c r="BE854">
        <f t="shared" si="269"/>
        <v>-3.4658511722731822</v>
      </c>
      <c r="BF854">
        <f t="shared" si="258"/>
        <v>5</v>
      </c>
      <c r="BG854" t="str">
        <f t="shared" si="259"/>
        <v/>
      </c>
      <c r="BH854" t="str">
        <f t="shared" si="270"/>
        <v/>
      </c>
      <c r="BI854" t="str">
        <f t="shared" si="271"/>
        <v/>
      </c>
      <c r="BJ854">
        <v>-0.64517484868863106</v>
      </c>
      <c r="BK854" t="s">
        <v>4485</v>
      </c>
      <c r="BL854" s="200" t="s">
        <v>4485</v>
      </c>
      <c r="BM854" s="212">
        <v>44845</v>
      </c>
      <c r="BN854" s="49">
        <v>44861</v>
      </c>
      <c r="BO854" s="50">
        <v>1209.2</v>
      </c>
      <c r="BQ854" s="81" cm="1">
        <f t="array" ref="BQ854">INDEX($AW$466:$AW$918, ROWS($AW$466:$AW$918) - ROW() + ROW($AW$466))</f>
        <v>45366</v>
      </c>
      <c r="BR854" s="3" cm="1">
        <f t="array" ref="BR854">INDEX($AX$466:$AX$918, ROWS($AX$466:$AX$918) - ROW() + ROW($AX$466))</f>
        <v>45379</v>
      </c>
      <c r="BS854" s="78" cm="1">
        <f t="array" ref="BS854">INDEX($BO$466:$BO$918, ROWS($BO$466:$BO$918) - ROW() + ROW($BO$466))</f>
        <v>1507.45</v>
      </c>
      <c r="BU854">
        <f t="shared" si="278"/>
        <v>-0.28773647307844352</v>
      </c>
      <c r="BV854">
        <f t="shared" si="272"/>
        <v>5</v>
      </c>
      <c r="BW854" t="str">
        <f t="shared" si="242"/>
        <v/>
      </c>
      <c r="BX854" t="str">
        <f t="shared" si="273"/>
        <v/>
      </c>
      <c r="BY854" t="str">
        <f t="shared" si="279"/>
        <v/>
      </c>
      <c r="BZ854">
        <v>-3.3737480231945254</v>
      </c>
      <c r="CA854" t="s">
        <v>4485</v>
      </c>
      <c r="CB854" s="200" t="s">
        <v>4485</v>
      </c>
      <c r="CC854" s="212">
        <v>44846</v>
      </c>
      <c r="CD854" s="49">
        <v>44861</v>
      </c>
      <c r="CE854" s="50">
        <v>1527.05</v>
      </c>
      <c r="CG854" s="81" cm="1">
        <f t="array" ref="CG854">INDEX($AW$466:$AW$918, ROWS($AW$466:$AW$918) - ROW() + ROW($AW$466))</f>
        <v>45366</v>
      </c>
      <c r="CH854" s="3" cm="1">
        <f t="array" ref="CH854">INDEX($AX$466:$AX$918, ROWS($AX$466:$AX$918) - ROW() + ROW($AX$466))</f>
        <v>45379</v>
      </c>
      <c r="CI854" s="78" cm="1">
        <f t="array" ref="CI854">INDEX($CE$466:$CE$918, ROWS($CE$466:$CE$918) - ROW() + ROW($CE$466))</f>
        <v>1888.8</v>
      </c>
      <c r="CK854">
        <f t="shared" si="285"/>
        <v>0.71182916100135485</v>
      </c>
      <c r="CL854">
        <f t="shared" si="274"/>
        <v>5</v>
      </c>
      <c r="CM854" t="str">
        <f t="shared" si="243"/>
        <v/>
      </c>
      <c r="CN854" t="str">
        <f t="shared" si="275"/>
        <v/>
      </c>
      <c r="CO854" t="str">
        <f t="shared" si="280"/>
        <v/>
      </c>
      <c r="CP854">
        <v>0.71503173455451841</v>
      </c>
      <c r="CQ854" t="s">
        <v>4485</v>
      </c>
      <c r="CR854" s="200" t="s">
        <v>4485</v>
      </c>
      <c r="CS854" s="212">
        <v>44845</v>
      </c>
      <c r="CT854" s="49">
        <v>44861</v>
      </c>
      <c r="CU854" s="53">
        <v>358.85</v>
      </c>
      <c r="CW854" s="81" cm="1">
        <f t="array" ref="CW854">INDEX($AW$466:$AW$918, ROWS($AW$466:$AW$918) - ROW() + ROW($AW$466))</f>
        <v>45366</v>
      </c>
      <c r="CX854" s="3" cm="1">
        <f t="array" ref="CX854">INDEX($AX$466:$AX$918, ROWS($AX$466:$AX$918) - ROW() + ROW($AX$466))</f>
        <v>45379</v>
      </c>
      <c r="CY854" s="78" cm="1">
        <f t="array" ref="CY854">INDEX($CU$466:$CU$918, ROWS($CU$466:$CU$918) - ROW() + ROW($CU$466))</f>
        <v>827.5</v>
      </c>
      <c r="DA854">
        <f t="shared" si="281"/>
        <v>-2.0130254588513914</v>
      </c>
      <c r="DB854">
        <f t="shared" si="276"/>
        <v>5</v>
      </c>
      <c r="DC854" t="str">
        <f t="shared" si="244"/>
        <v/>
      </c>
      <c r="DD854" t="str">
        <f t="shared" si="246"/>
        <v/>
      </c>
      <c r="DE854" t="str">
        <f t="shared" si="247"/>
        <v/>
      </c>
      <c r="DF854">
        <v>-2.016296913102948</v>
      </c>
      <c r="DG854" t="s">
        <v>4485</v>
      </c>
      <c r="DH854" s="200" t="s">
        <v>4485</v>
      </c>
      <c r="DI854" s="212">
        <v>44845</v>
      </c>
      <c r="DJ854" s="49">
        <v>44861</v>
      </c>
      <c r="DK854" s="53">
        <v>300</v>
      </c>
      <c r="DM854" s="81" cm="1">
        <f t="array" ref="DM854">INDEX($AW$466:$AW$918, ROWS($AW$466:$AW$918) - ROW() + ROW($AW$466))</f>
        <v>45366</v>
      </c>
      <c r="DN854" s="3" cm="1">
        <f t="array" ref="DN854">INDEX($AX$466:$AX$918, ROWS($AX$466:$AX$918) - ROW() + ROW($AX$466))</f>
        <v>45379</v>
      </c>
      <c r="DO854" s="78" cm="1">
        <f t="array" ref="DO854">INDEX($DK$466:$DK$918, ROWS($DK$466:$DK$918) - ROW() + ROW($DK$466))</f>
        <v>587</v>
      </c>
      <c r="DQ854">
        <f t="shared" si="282"/>
        <v>-4.0614529704993085</v>
      </c>
      <c r="DR854">
        <f t="shared" si="277"/>
        <v>5</v>
      </c>
      <c r="DS854" t="str">
        <f t="shared" si="245"/>
        <v/>
      </c>
      <c r="DT854" t="str">
        <f t="shared" si="283"/>
        <v/>
      </c>
      <c r="DU854" t="str">
        <f t="shared" si="284"/>
        <v/>
      </c>
      <c r="DV854">
        <v>-3.0533019279420746</v>
      </c>
      <c r="DW854" t="s">
        <v>4485</v>
      </c>
      <c r="DX854" s="200" t="s">
        <v>4485</v>
      </c>
    </row>
    <row r="855" spans="1:128" ht="15.75" thickBot="1" x14ac:dyDescent="0.3">
      <c r="A855" s="42">
        <v>44844</v>
      </c>
      <c r="B855" s="35">
        <v>44861</v>
      </c>
      <c r="C855" s="36">
        <v>178.35</v>
      </c>
      <c r="E855" s="81" cm="1">
        <f t="array" ref="E855">INDEX($A$466:$A$918, ROWS($A$466:$A$918) - ROW() + ROW($A$466))</f>
        <v>45369</v>
      </c>
      <c r="F855" s="44" cm="1">
        <f t="array" ref="F855">INDEX($B$466:$B$918, ROWS($B$466:$B$918) - ROW() + ROW($B$466))</f>
        <v>45379</v>
      </c>
      <c r="G855" s="45" cm="1">
        <f t="array" ref="G855">INDEX($C$466:$C$918, ROWS($C$466:$C$918) - ROW() + ROW($C$466))</f>
        <v>128.69999999999999</v>
      </c>
      <c r="I855">
        <f t="shared" si="260"/>
        <v>-0.3484320557491421</v>
      </c>
      <c r="J855">
        <f t="shared" si="252"/>
        <v>1</v>
      </c>
      <c r="K855" t="str">
        <f t="shared" si="253"/>
        <v/>
      </c>
      <c r="L855" t="str">
        <f t="shared" si="261"/>
        <v/>
      </c>
      <c r="M855" t="str">
        <f t="shared" si="262"/>
        <v/>
      </c>
      <c r="N855">
        <v>-0.11664074650078204</v>
      </c>
      <c r="O855" t="s">
        <v>4485</v>
      </c>
      <c r="P855" s="200" t="s">
        <v>4485</v>
      </c>
      <c r="Q855" s="35">
        <v>44844</v>
      </c>
      <c r="R855" s="35">
        <v>44861</v>
      </c>
      <c r="S855" s="37">
        <v>52630.05</v>
      </c>
      <c r="U855" s="81" cm="1">
        <f t="array" ref="U855">INDEX($Q$466:$Q$918, ROWS($Q$466:$Q$918) - ROW() + ROW($Q$466))</f>
        <v>45369</v>
      </c>
      <c r="V855" s="3" cm="1">
        <f t="array" ref="V855">INDEX($R$466:$R$918, ROWS($R$466:$R$918) - ROW() + ROW($R$466))</f>
        <v>45379</v>
      </c>
      <c r="W855" s="78" cm="1">
        <f t="array" ref="W855">INDEX($S$466:$S$918, ROWS($S$466:$S$918) - ROW() + ROW($S$466))</f>
        <v>34879.85</v>
      </c>
      <c r="Y855">
        <f t="shared" si="263"/>
        <v>-0.14571688268932517</v>
      </c>
      <c r="Z855">
        <f t="shared" si="254"/>
        <v>1</v>
      </c>
      <c r="AA855" t="str">
        <f t="shared" si="255"/>
        <v/>
      </c>
      <c r="AB855" t="str">
        <f t="shared" si="264"/>
        <v/>
      </c>
      <c r="AC855" t="str">
        <f t="shared" si="265"/>
        <v/>
      </c>
      <c r="AD855">
        <v>0.45093519285195771</v>
      </c>
      <c r="AE855" t="s">
        <v>4485</v>
      </c>
      <c r="AF855" s="200" t="s">
        <v>4485</v>
      </c>
      <c r="AG855" s="35">
        <v>44844</v>
      </c>
      <c r="AH855" s="35">
        <v>44861</v>
      </c>
      <c r="AI855" s="36">
        <v>164.6</v>
      </c>
      <c r="AK855" s="81" cm="1">
        <f t="array" ref="AK855">INDEX($AG$466:$AG$918, ROWS($AG$466:$AG$918) - ROW() + ROW($AG$466))</f>
        <v>45369</v>
      </c>
      <c r="AL855" s="3" cm="1">
        <f t="array" ref="AL855">INDEX($AH$466:$AH$918, ROWS($AH$466:$AH$918) - ROW() + ROW($AH$466))</f>
        <v>45379</v>
      </c>
      <c r="AM855" s="78" cm="1">
        <f t="array" ref="AM855">INDEX($AI$466:$AI$918, ROWS($AI$466:$AI$918) - ROW() + ROW($AI$466))</f>
        <v>318.39999999999998</v>
      </c>
      <c r="AO855">
        <f t="shared" si="266"/>
        <v>0.14153168737222477</v>
      </c>
      <c r="AP855">
        <f t="shared" si="256"/>
        <v>1</v>
      </c>
      <c r="AQ855" t="str">
        <f t="shared" si="257"/>
        <v/>
      </c>
      <c r="AR855" t="str">
        <f t="shared" si="267"/>
        <v/>
      </c>
      <c r="AS855" t="str">
        <f t="shared" si="268"/>
        <v/>
      </c>
      <c r="AT855">
        <v>-0.49066666666666914</v>
      </c>
      <c r="AU855" t="s">
        <v>4485</v>
      </c>
      <c r="AV855" s="200" t="s">
        <v>4485</v>
      </c>
      <c r="AW855" s="35">
        <v>44844</v>
      </c>
      <c r="AX855" s="35">
        <v>44861</v>
      </c>
      <c r="AY855" s="36">
        <v>104.9</v>
      </c>
      <c r="BA855" s="81" cm="1">
        <f t="array" ref="BA855">INDEX($AW$466:$AW$918, ROWS($AW$466:$AW$918) - ROW() + ROW($AW$466))</f>
        <v>45369</v>
      </c>
      <c r="BB855" s="3" cm="1">
        <f t="array" ref="BB855">INDEX($AX$466:$AX$918, ROWS($AX$466:$AX$918) - ROW() + ROW($AX$466))</f>
        <v>45379</v>
      </c>
      <c r="BC855" s="78" cm="1">
        <f t="array" ref="BC855">INDEX($AY$466:$AY$918, ROWS($AY$466:$AY$918) - ROW() + ROW($AY$466))</f>
        <v>189.95</v>
      </c>
      <c r="BE855">
        <f t="shared" si="269"/>
        <v>0.29039070749735107</v>
      </c>
      <c r="BF855">
        <f t="shared" si="258"/>
        <v>1</v>
      </c>
      <c r="BG855" t="str">
        <f t="shared" si="259"/>
        <v/>
      </c>
      <c r="BH855" t="str">
        <f t="shared" si="270"/>
        <v/>
      </c>
      <c r="BI855" t="str">
        <f t="shared" si="271"/>
        <v/>
      </c>
      <c r="BJ855">
        <v>-1.0766334581297383</v>
      </c>
      <c r="BK855" t="s">
        <v>4485</v>
      </c>
      <c r="BL855" s="200" t="s">
        <v>4485</v>
      </c>
      <c r="BM855" s="212">
        <v>44844</v>
      </c>
      <c r="BN855" s="49">
        <v>44861</v>
      </c>
      <c r="BO855" s="50">
        <v>1241.45</v>
      </c>
      <c r="BQ855" s="81" cm="1">
        <f t="array" ref="BQ855">INDEX($AW$466:$AW$918, ROWS($AW$466:$AW$918) - ROW() + ROW($AW$466))</f>
        <v>45369</v>
      </c>
      <c r="BR855" s="3" cm="1">
        <f t="array" ref="BR855">INDEX($AX$466:$AX$918, ROWS($AX$466:$AX$918) - ROW() + ROW($AX$466))</f>
        <v>45379</v>
      </c>
      <c r="BS855" s="78" cm="1">
        <f t="array" ref="BS855">INDEX($BO$466:$BO$918, ROWS($BO$466:$BO$918) - ROW() + ROW($BO$466))</f>
        <v>1494.45</v>
      </c>
      <c r="BU855">
        <f t="shared" si="278"/>
        <v>-0.86238349530664371</v>
      </c>
      <c r="BV855">
        <f t="shared" si="272"/>
        <v>1</v>
      </c>
      <c r="BW855" t="str">
        <f t="shared" ref="BW855:BW918" si="286">IF(BV855=4, ((BS855 - BS850) / BS850)*100, "")</f>
        <v/>
      </c>
      <c r="BX855" t="str">
        <f t="shared" si="273"/>
        <v/>
      </c>
      <c r="BY855" t="str">
        <f t="shared" si="279"/>
        <v/>
      </c>
      <c r="BZ855">
        <v>3.186943080560098</v>
      </c>
      <c r="CA855" t="s">
        <v>4485</v>
      </c>
      <c r="CB855" s="200" t="s">
        <v>4485</v>
      </c>
      <c r="CC855" s="212">
        <v>44845</v>
      </c>
      <c r="CD855" s="49">
        <v>44861</v>
      </c>
      <c r="CE855" s="50">
        <v>1494.1</v>
      </c>
      <c r="CG855" s="81" cm="1">
        <f t="array" ref="CG855">INDEX($AW$466:$AW$918, ROWS($AW$466:$AW$918) - ROW() + ROW($AW$466))</f>
        <v>45369</v>
      </c>
      <c r="CH855" s="3" cm="1">
        <f t="array" ref="CH855">INDEX($AX$466:$AX$918, ROWS($AX$466:$AX$918) - ROW() + ROW($AX$466))</f>
        <v>45379</v>
      </c>
      <c r="CI855" s="78" cm="1">
        <f t="array" ref="CI855">INDEX($CE$466:$CE$918, ROWS($CE$466:$CE$918) - ROW() + ROW($CE$466))</f>
        <v>1888.15</v>
      </c>
      <c r="CK855">
        <f t="shared" si="285"/>
        <v>-3.4413384159247336E-2</v>
      </c>
      <c r="CL855">
        <f t="shared" si="274"/>
        <v>1</v>
      </c>
      <c r="CM855" t="str">
        <f t="shared" ref="CM855:CM918" si="287">IF(CL855=4, ((CI855 - CI850) / CI850)*100, "")</f>
        <v/>
      </c>
      <c r="CN855" t="str">
        <f t="shared" si="275"/>
        <v/>
      </c>
      <c r="CO855" t="str">
        <f t="shared" si="280"/>
        <v/>
      </c>
      <c r="CP855">
        <v>0.24196979366092078</v>
      </c>
      <c r="CQ855" t="s">
        <v>4485</v>
      </c>
      <c r="CR855" s="200" t="s">
        <v>4485</v>
      </c>
      <c r="CS855" s="212">
        <v>44844</v>
      </c>
      <c r="CT855" s="49">
        <v>44861</v>
      </c>
      <c r="CU855" s="53">
        <v>367.8</v>
      </c>
      <c r="CW855" s="81" cm="1">
        <f t="array" ref="CW855">INDEX($AW$466:$AW$918, ROWS($AW$466:$AW$918) - ROW() + ROW($AW$466))</f>
        <v>45369</v>
      </c>
      <c r="CX855" s="3" cm="1">
        <f t="array" ref="CX855">INDEX($AX$466:$AX$918, ROWS($AX$466:$AX$918) - ROW() + ROW($AX$466))</f>
        <v>45379</v>
      </c>
      <c r="CY855" s="78" cm="1">
        <f t="array" ref="CY855">INDEX($CU$466:$CU$918, ROWS($CU$466:$CU$918) - ROW() + ROW($CU$466))</f>
        <v>837.85</v>
      </c>
      <c r="DA855">
        <f t="shared" si="281"/>
        <v>1.2507552870090664</v>
      </c>
      <c r="DB855">
        <f t="shared" si="276"/>
        <v>1</v>
      </c>
      <c r="DC855" t="str">
        <f t="shared" ref="DC855:DC918" si="288">IF(DB855=4, ((CY855 - CY850) / CY850)*100, "")</f>
        <v/>
      </c>
      <c r="DD855" t="str">
        <f t="shared" si="246"/>
        <v/>
      </c>
      <c r="DE855" t="str">
        <f t="shared" si="247"/>
        <v/>
      </c>
      <c r="DF855">
        <v>1.5236129658856323</v>
      </c>
      <c r="DG855" t="s">
        <v>4485</v>
      </c>
      <c r="DH855" s="200" t="s">
        <v>4485</v>
      </c>
      <c r="DI855" s="212">
        <v>44844</v>
      </c>
      <c r="DJ855" s="49">
        <v>44861</v>
      </c>
      <c r="DK855" s="53">
        <v>305.2</v>
      </c>
      <c r="DM855" s="81" cm="1">
        <f t="array" ref="DM855">INDEX($AW$466:$AW$918, ROWS($AW$466:$AW$918) - ROW() + ROW($AW$466))</f>
        <v>45369</v>
      </c>
      <c r="DN855" s="3" cm="1">
        <f t="array" ref="DN855">INDEX($AX$466:$AX$918, ROWS($AX$466:$AX$918) - ROW() + ROW($AX$466))</f>
        <v>45379</v>
      </c>
      <c r="DO855" s="78" cm="1">
        <f t="array" ref="DO855">INDEX($DK$466:$DK$918, ROWS($DK$466:$DK$918) - ROW() + ROW($DK$466))</f>
        <v>583.45000000000005</v>
      </c>
      <c r="DQ855">
        <f t="shared" si="282"/>
        <v>-0.60477001703576738</v>
      </c>
      <c r="DR855">
        <f t="shared" si="277"/>
        <v>1</v>
      </c>
      <c r="DS855" t="str">
        <f t="shared" ref="DS855:DS918" si="289">IF(DR855=4, ((DO855 - DO850) / DO850)*100, "")</f>
        <v/>
      </c>
      <c r="DT855" t="str">
        <f t="shared" si="283"/>
        <v/>
      </c>
      <c r="DU855" t="str">
        <f t="shared" si="284"/>
        <v/>
      </c>
      <c r="DV855">
        <v>-1.8806802843516479</v>
      </c>
      <c r="DW855" t="s">
        <v>4485</v>
      </c>
      <c r="DX855" s="200" t="s">
        <v>4485</v>
      </c>
    </row>
    <row r="856" spans="1:128" ht="15.75" thickBot="1" x14ac:dyDescent="0.3">
      <c r="A856" s="42">
        <v>44841</v>
      </c>
      <c r="B856" s="35">
        <v>44861</v>
      </c>
      <c r="C856" s="36">
        <v>179.45</v>
      </c>
      <c r="E856" s="81" cm="1">
        <f t="array" ref="E856">INDEX($A$466:$A$918, ROWS($A$466:$A$918) - ROW() + ROW($A$466))</f>
        <v>45370</v>
      </c>
      <c r="F856" s="44" cm="1">
        <f t="array" ref="F856">INDEX($B$466:$B$918, ROWS($B$466:$B$918) - ROW() + ROW($B$466))</f>
        <v>45379</v>
      </c>
      <c r="G856" s="45" cm="1">
        <f t="array" ref="G856">INDEX($C$466:$C$918, ROWS($C$466:$C$918) - ROW() + ROW($C$466))</f>
        <v>127.7</v>
      </c>
      <c r="I856">
        <f t="shared" si="260"/>
        <v>-0.77700077700076597</v>
      </c>
      <c r="J856">
        <f t="shared" si="252"/>
        <v>2</v>
      </c>
      <c r="K856" t="str">
        <f t="shared" si="253"/>
        <v/>
      </c>
      <c r="L856" t="str">
        <f t="shared" si="261"/>
        <v/>
      </c>
      <c r="M856" t="str">
        <f t="shared" si="262"/>
        <v/>
      </c>
      <c r="N856">
        <v>-0.70066173608407289</v>
      </c>
      <c r="O856" t="s">
        <v>4485</v>
      </c>
      <c r="P856" s="200" t="s">
        <v>4485</v>
      </c>
      <c r="Q856" s="35">
        <v>44841</v>
      </c>
      <c r="R856" s="35">
        <v>44861</v>
      </c>
      <c r="S856" s="37">
        <v>53495.45</v>
      </c>
      <c r="U856" s="81" cm="1">
        <f t="array" ref="U856">INDEX($Q$466:$Q$918, ROWS($Q$466:$Q$918) - ROW() + ROW($Q$466))</f>
        <v>45370</v>
      </c>
      <c r="V856" s="3" cm="1">
        <f t="array" ref="V856">INDEX($R$466:$R$918, ROWS($R$466:$R$918) - ROW() + ROW($R$466))</f>
        <v>45379</v>
      </c>
      <c r="W856" s="78" cm="1">
        <f t="array" ref="W856">INDEX($S$466:$S$918, ROWS($S$466:$S$918) - ROW() + ROW($S$466))</f>
        <v>34071.1</v>
      </c>
      <c r="Y856">
        <f t="shared" si="263"/>
        <v>-2.3186739621873373</v>
      </c>
      <c r="Z856">
        <f t="shared" si="254"/>
        <v>2</v>
      </c>
      <c r="AA856" t="str">
        <f t="shared" si="255"/>
        <v/>
      </c>
      <c r="AB856" t="str">
        <f t="shared" si="264"/>
        <v/>
      </c>
      <c r="AC856" t="str">
        <f t="shared" si="265"/>
        <v/>
      </c>
      <c r="AD856">
        <v>-2.2538888378291442</v>
      </c>
      <c r="AE856" t="s">
        <v>4485</v>
      </c>
      <c r="AF856" s="200" t="s">
        <v>4485</v>
      </c>
      <c r="AG856" s="35">
        <v>44841</v>
      </c>
      <c r="AH856" s="35">
        <v>44861</v>
      </c>
      <c r="AI856" s="36">
        <v>165.1</v>
      </c>
      <c r="AK856" s="81" cm="1">
        <f t="array" ref="AK856">INDEX($AG$466:$AG$918, ROWS($AG$466:$AG$918) - ROW() + ROW($AG$466))</f>
        <v>45370</v>
      </c>
      <c r="AL856" s="3" cm="1">
        <f t="array" ref="AL856">INDEX($AH$466:$AH$918, ROWS($AH$466:$AH$918) - ROW() + ROW($AH$466))</f>
        <v>45379</v>
      </c>
      <c r="AM856" s="78" cm="1">
        <f t="array" ref="AM856">INDEX($AI$466:$AI$918, ROWS($AI$466:$AI$918) - ROW() + ROW($AI$466))</f>
        <v>314.25</v>
      </c>
      <c r="AO856">
        <f t="shared" si="266"/>
        <v>-1.303391959798988</v>
      </c>
      <c r="AP856">
        <f t="shared" si="256"/>
        <v>2</v>
      </c>
      <c r="AQ856" t="str">
        <f t="shared" si="257"/>
        <v/>
      </c>
      <c r="AR856" t="str">
        <f t="shared" si="267"/>
        <v/>
      </c>
      <c r="AS856" t="str">
        <f t="shared" si="268"/>
        <v/>
      </c>
      <c r="AT856">
        <v>-2.2188873405509626</v>
      </c>
      <c r="AU856" t="s">
        <v>4485</v>
      </c>
      <c r="AV856" s="200" t="s">
        <v>4485</v>
      </c>
      <c r="AW856" s="35">
        <v>44841</v>
      </c>
      <c r="AX856" s="35">
        <v>44861</v>
      </c>
      <c r="AY856" s="36">
        <v>106.45</v>
      </c>
      <c r="BA856" s="81" cm="1">
        <f t="array" ref="BA856">INDEX($AW$466:$AW$918, ROWS($AW$466:$AW$918) - ROW() + ROW($AW$466))</f>
        <v>45370</v>
      </c>
      <c r="BB856" s="3" cm="1">
        <f t="array" ref="BB856">INDEX($AX$466:$AX$918, ROWS($AX$466:$AX$918) - ROW() + ROW($AX$466))</f>
        <v>45379</v>
      </c>
      <c r="BC856" s="78" cm="1">
        <f t="array" ref="BC856">INDEX($AY$466:$AY$918, ROWS($AY$466:$AY$918) - ROW() + ROW($AY$466))</f>
        <v>185.45</v>
      </c>
      <c r="BE856">
        <f t="shared" si="269"/>
        <v>-2.3690444853908925</v>
      </c>
      <c r="BF856">
        <f t="shared" si="258"/>
        <v>2</v>
      </c>
      <c r="BG856" t="str">
        <f t="shared" si="259"/>
        <v/>
      </c>
      <c r="BH856" t="str">
        <f t="shared" si="270"/>
        <v/>
      </c>
      <c r="BI856" t="str">
        <f t="shared" si="271"/>
        <v/>
      </c>
      <c r="BJ856">
        <v>-3.9856312008210861</v>
      </c>
      <c r="BK856" t="s">
        <v>4485</v>
      </c>
      <c r="BL856" s="200" t="s">
        <v>4485</v>
      </c>
      <c r="BM856" s="212">
        <v>44841</v>
      </c>
      <c r="BN856" s="49">
        <v>44861</v>
      </c>
      <c r="BO856" s="50">
        <v>1248.3</v>
      </c>
      <c r="BQ856" s="81" cm="1">
        <f t="array" ref="BQ856">INDEX($AW$466:$AW$918, ROWS($AW$466:$AW$918) - ROW() + ROW($AW$466))</f>
        <v>45370</v>
      </c>
      <c r="BR856" s="3" cm="1">
        <f t="array" ref="BR856">INDEX($AX$466:$AX$918, ROWS($AX$466:$AX$918) - ROW() + ROW($AX$466))</f>
        <v>45379</v>
      </c>
      <c r="BS856" s="78" cm="1">
        <f t="array" ref="BS856">INDEX($BO$466:$BO$918, ROWS($BO$466:$BO$918) - ROW() + ROW($BO$466))</f>
        <v>1467.15</v>
      </c>
      <c r="BU856">
        <f t="shared" si="278"/>
        <v>-1.8267590083308207</v>
      </c>
      <c r="BV856">
        <f t="shared" si="272"/>
        <v>2</v>
      </c>
      <c r="BW856" t="str">
        <f t="shared" si="286"/>
        <v/>
      </c>
      <c r="BX856" t="str">
        <f t="shared" si="273"/>
        <v/>
      </c>
      <c r="BY856" t="str">
        <f t="shared" si="279"/>
        <v/>
      </c>
      <c r="BZ856">
        <v>-3.1942547473234351</v>
      </c>
      <c r="CA856" t="s">
        <v>4485</v>
      </c>
      <c r="CB856" s="200" t="s">
        <v>4485</v>
      </c>
      <c r="CC856" s="212">
        <v>44844</v>
      </c>
      <c r="CD856" s="49">
        <v>44861</v>
      </c>
      <c r="CE856" s="50">
        <v>1539.7</v>
      </c>
      <c r="CG856" s="81" cm="1">
        <f t="array" ref="CG856">INDEX($AW$466:$AW$918, ROWS($AW$466:$AW$918) - ROW() + ROW($AW$466))</f>
        <v>45370</v>
      </c>
      <c r="CH856" s="3" cm="1">
        <f t="array" ref="CH856">INDEX($AX$466:$AX$918, ROWS($AX$466:$AX$918) - ROW() + ROW($AX$466))</f>
        <v>45379</v>
      </c>
      <c r="CI856" s="78" cm="1">
        <f t="array" ref="CI856">INDEX($CE$466:$CE$918, ROWS($CE$466:$CE$918) - ROW() + ROW($CE$466))</f>
        <v>1885.8</v>
      </c>
      <c r="CK856">
        <f t="shared" si="285"/>
        <v>-0.12446045070572445</v>
      </c>
      <c r="CL856">
        <f t="shared" si="274"/>
        <v>2</v>
      </c>
      <c r="CM856" t="str">
        <f t="shared" si="287"/>
        <v/>
      </c>
      <c r="CN856" t="str">
        <f t="shared" si="275"/>
        <v/>
      </c>
      <c r="CO856" t="str">
        <f t="shared" si="280"/>
        <v/>
      </c>
      <c r="CP856">
        <v>-2.9178492798215043E-2</v>
      </c>
      <c r="CQ856" t="s">
        <v>4485</v>
      </c>
      <c r="CR856" s="200" t="s">
        <v>4485</v>
      </c>
      <c r="CS856" s="212">
        <v>44841</v>
      </c>
      <c r="CT856" s="49">
        <v>44861</v>
      </c>
      <c r="CU856" s="53">
        <v>370.65</v>
      </c>
      <c r="CW856" s="81" cm="1">
        <f t="array" ref="CW856">INDEX($AW$466:$AW$918, ROWS($AW$466:$AW$918) - ROW() + ROW($AW$466))</f>
        <v>45370</v>
      </c>
      <c r="CX856" s="3" cm="1">
        <f t="array" ref="CX856">INDEX($AX$466:$AX$918, ROWS($AX$466:$AX$918) - ROW() + ROW($AX$466))</f>
        <v>45379</v>
      </c>
      <c r="CY856" s="78" cm="1">
        <f t="array" ref="CY856">INDEX($CU$466:$CU$918, ROWS($CU$466:$CU$918) - ROW() + ROW($CU$466))</f>
        <v>825.45</v>
      </c>
      <c r="DA856">
        <f t="shared" si="281"/>
        <v>-1.4799785164408876</v>
      </c>
      <c r="DB856">
        <f t="shared" si="276"/>
        <v>2</v>
      </c>
      <c r="DC856" t="str">
        <f t="shared" si="288"/>
        <v/>
      </c>
      <c r="DD856" t="str">
        <f t="shared" si="246"/>
        <v/>
      </c>
      <c r="DE856" t="str">
        <f t="shared" si="247"/>
        <v/>
      </c>
      <c r="DF856">
        <v>-1.5784753363228754</v>
      </c>
      <c r="DG856" t="s">
        <v>4485</v>
      </c>
      <c r="DH856" s="200" t="s">
        <v>4485</v>
      </c>
      <c r="DI856" s="212">
        <v>44841</v>
      </c>
      <c r="DJ856" s="49">
        <v>44861</v>
      </c>
      <c r="DK856" s="53">
        <v>308.85000000000002</v>
      </c>
      <c r="DM856" s="81" cm="1">
        <f t="array" ref="DM856">INDEX($AW$466:$AW$918, ROWS($AW$466:$AW$918) - ROW() + ROW($AW$466))</f>
        <v>45370</v>
      </c>
      <c r="DN856" s="3" cm="1">
        <f t="array" ref="DN856">INDEX($AX$466:$AX$918, ROWS($AX$466:$AX$918) - ROW() + ROW($AX$466))</f>
        <v>45379</v>
      </c>
      <c r="DO856" s="78" cm="1">
        <f t="array" ref="DO856">INDEX($DK$466:$DK$918, ROWS($DK$466:$DK$918) - ROW() + ROW($DK$466))</f>
        <v>559.54999999999995</v>
      </c>
      <c r="DQ856">
        <f t="shared" si="282"/>
        <v>-4.0963235924243877</v>
      </c>
      <c r="DR856">
        <f t="shared" si="277"/>
        <v>2</v>
      </c>
      <c r="DS856" t="str">
        <f t="shared" si="289"/>
        <v/>
      </c>
      <c r="DT856" t="str">
        <f t="shared" si="283"/>
        <v/>
      </c>
      <c r="DU856" t="str">
        <f t="shared" si="284"/>
        <v/>
      </c>
      <c r="DV856">
        <v>9.1709464416727809E-2</v>
      </c>
      <c r="DW856" t="s">
        <v>4485</v>
      </c>
      <c r="DX856" s="200" t="s">
        <v>4485</v>
      </c>
    </row>
    <row r="857" spans="1:128" ht="15.75" thickBot="1" x14ac:dyDescent="0.3">
      <c r="A857" s="42">
        <v>44840</v>
      </c>
      <c r="B857" s="35">
        <v>44861</v>
      </c>
      <c r="C857" s="36">
        <v>171.85</v>
      </c>
      <c r="E857" s="81" cm="1">
        <f t="array" ref="E857">INDEX($A$466:$A$918, ROWS($A$466:$A$918) - ROW() + ROW($A$466))</f>
        <v>45371</v>
      </c>
      <c r="F857" s="44" cm="1">
        <f t="array" ref="F857">INDEX($B$466:$B$918, ROWS($B$466:$B$918) - ROW() + ROW($B$466))</f>
        <v>45379</v>
      </c>
      <c r="G857" s="45" cm="1">
        <f t="array" ref="G857">INDEX($C$466:$C$918, ROWS($C$466:$C$918) - ROW() + ROW($C$466))</f>
        <v>129.15</v>
      </c>
      <c r="I857">
        <f t="shared" si="260"/>
        <v>1.1354737666405661</v>
      </c>
      <c r="J857">
        <f t="shared" si="252"/>
        <v>3</v>
      </c>
      <c r="K857" t="str">
        <f t="shared" si="253"/>
        <v/>
      </c>
      <c r="L857" t="str">
        <f t="shared" si="261"/>
        <v/>
      </c>
      <c r="M857" t="str">
        <f t="shared" si="262"/>
        <v/>
      </c>
      <c r="N857">
        <v>0.98000784006273167</v>
      </c>
      <c r="O857" t="s">
        <v>4485</v>
      </c>
      <c r="P857" s="200" t="s">
        <v>4485</v>
      </c>
      <c r="Q857" s="35">
        <v>44840</v>
      </c>
      <c r="R857" s="35">
        <v>44861</v>
      </c>
      <c r="S857" s="37">
        <v>53243.05</v>
      </c>
      <c r="U857" s="81" cm="1">
        <f t="array" ref="U857">INDEX($Q$466:$Q$918, ROWS($Q$466:$Q$918) - ROW() + ROW($Q$466))</f>
        <v>45371</v>
      </c>
      <c r="V857" s="3" cm="1">
        <f t="array" ref="V857">INDEX($R$466:$R$918, ROWS($R$466:$R$918) - ROW() + ROW($R$466))</f>
        <v>45379</v>
      </c>
      <c r="W857" s="78" cm="1">
        <f t="array" ref="W857">INDEX($S$466:$S$918, ROWS($S$466:$S$918) - ROW() + ROW($S$466))</f>
        <v>33322.449999999997</v>
      </c>
      <c r="Y857">
        <f t="shared" si="263"/>
        <v>-2.197316787541352</v>
      </c>
      <c r="Z857">
        <f t="shared" si="254"/>
        <v>3</v>
      </c>
      <c r="AA857" t="str">
        <f t="shared" si="255"/>
        <v/>
      </c>
      <c r="AB857" t="str">
        <f t="shared" si="264"/>
        <v/>
      </c>
      <c r="AC857" t="str">
        <f t="shared" si="265"/>
        <v/>
      </c>
      <c r="AD857">
        <v>-2.3477316768945298</v>
      </c>
      <c r="AE857" t="s">
        <v>4485</v>
      </c>
      <c r="AF857" s="200" t="s">
        <v>4485</v>
      </c>
      <c r="AG857" s="35">
        <v>44840</v>
      </c>
      <c r="AH857" s="35">
        <v>44861</v>
      </c>
      <c r="AI857" s="36">
        <v>163.44999999999999</v>
      </c>
      <c r="AK857" s="81" cm="1">
        <f t="array" ref="AK857">INDEX($AG$466:$AG$918, ROWS($AG$466:$AG$918) - ROW() + ROW($AG$466))</f>
        <v>45371</v>
      </c>
      <c r="AL857" s="3" cm="1">
        <f t="array" ref="AL857">INDEX($AH$466:$AH$918, ROWS($AH$466:$AH$918) - ROW() + ROW($AH$466))</f>
        <v>45379</v>
      </c>
      <c r="AM857" s="78" cm="1">
        <f t="array" ref="AM857">INDEX($AI$466:$AI$918, ROWS($AI$466:$AI$918) - ROW() + ROW($AI$466))</f>
        <v>314.5</v>
      </c>
      <c r="AO857">
        <f t="shared" si="266"/>
        <v>7.9554494828957836E-2</v>
      </c>
      <c r="AP857">
        <f t="shared" si="256"/>
        <v>3</v>
      </c>
      <c r="AQ857" t="str">
        <f t="shared" si="257"/>
        <v/>
      </c>
      <c r="AR857" t="str">
        <f t="shared" si="267"/>
        <v/>
      </c>
      <c r="AS857" t="str">
        <f t="shared" si="268"/>
        <v/>
      </c>
      <c r="AT857">
        <v>-2.1486516114887113</v>
      </c>
      <c r="AU857" t="s">
        <v>4485</v>
      </c>
      <c r="AV857" s="200" t="s">
        <v>4485</v>
      </c>
      <c r="AW857" s="35">
        <v>44840</v>
      </c>
      <c r="AX857" s="35">
        <v>44861</v>
      </c>
      <c r="AY857" s="36">
        <v>104.85</v>
      </c>
      <c r="BA857" s="81" cm="1">
        <f t="array" ref="BA857">INDEX($AW$466:$AW$918, ROWS($AW$466:$AW$918) - ROW() + ROW($AW$466))</f>
        <v>45371</v>
      </c>
      <c r="BB857" s="3" cm="1">
        <f t="array" ref="BB857">INDEX($AX$466:$AX$918, ROWS($AX$466:$AX$918) - ROW() + ROW($AX$466))</f>
        <v>45379</v>
      </c>
      <c r="BC857" s="78" cm="1">
        <f t="array" ref="BC857">INDEX($AY$466:$AY$918, ROWS($AY$466:$AY$918) - ROW() + ROW($AY$466))</f>
        <v>187.25</v>
      </c>
      <c r="BE857">
        <f t="shared" si="269"/>
        <v>0.97061202480453568</v>
      </c>
      <c r="BF857">
        <f t="shared" si="258"/>
        <v>3</v>
      </c>
      <c r="BG857" t="str">
        <f t="shared" si="259"/>
        <v/>
      </c>
      <c r="BH857" t="str">
        <f t="shared" si="270"/>
        <v/>
      </c>
      <c r="BI857" t="str">
        <f t="shared" si="271"/>
        <v/>
      </c>
      <c r="BJ857">
        <v>0.41867094245501923</v>
      </c>
      <c r="BK857" t="s">
        <v>4485</v>
      </c>
      <c r="BL857" s="200" t="s">
        <v>4485</v>
      </c>
      <c r="BM857" s="212">
        <v>44840</v>
      </c>
      <c r="BN857" s="49">
        <v>44861</v>
      </c>
      <c r="BO857" s="50">
        <v>1250.95</v>
      </c>
      <c r="BQ857" s="81" cm="1">
        <f t="array" ref="BQ857">INDEX($AW$466:$AW$918, ROWS($AW$466:$AW$918) - ROW() + ROW($AW$466))</f>
        <v>45371</v>
      </c>
      <c r="BR857" s="3" cm="1">
        <f t="array" ref="BR857">INDEX($AX$466:$AX$918, ROWS($AX$466:$AX$918) - ROW() + ROW($AX$466))</f>
        <v>45379</v>
      </c>
      <c r="BS857" s="78" cm="1">
        <f t="array" ref="BS857">INDEX($BO$466:$BO$918, ROWS($BO$466:$BO$918) - ROW() + ROW($BO$466))</f>
        <v>1463</v>
      </c>
      <c r="BU857">
        <f t="shared" si="278"/>
        <v>-0.28286132978905298</v>
      </c>
      <c r="BV857">
        <f t="shared" si="272"/>
        <v>3</v>
      </c>
      <c r="BW857" t="str">
        <f t="shared" si="286"/>
        <v/>
      </c>
      <c r="BX857" t="str">
        <f t="shared" si="273"/>
        <v/>
      </c>
      <c r="BY857" t="str">
        <f t="shared" si="279"/>
        <v/>
      </c>
      <c r="BZ857">
        <v>1.4199890770071124</v>
      </c>
      <c r="CA857" t="s">
        <v>4485</v>
      </c>
      <c r="CB857" s="200" t="s">
        <v>4485</v>
      </c>
      <c r="CC857" s="212">
        <v>44841</v>
      </c>
      <c r="CD857" s="49">
        <v>44861</v>
      </c>
      <c r="CE857" s="50">
        <v>1531.55</v>
      </c>
      <c r="CG857" s="81" cm="1">
        <f t="array" ref="CG857">INDEX($AW$466:$AW$918, ROWS($AW$466:$AW$918) - ROW() + ROW($AW$466))</f>
        <v>45371</v>
      </c>
      <c r="CH857" s="3" cm="1">
        <f t="array" ref="CH857">INDEX($AX$466:$AX$918, ROWS($AX$466:$AX$918) - ROW() + ROW($AX$466))</f>
        <v>45379</v>
      </c>
      <c r="CI857" s="78" cm="1">
        <f t="array" ref="CI857">INDEX($CE$466:$CE$918, ROWS($CE$466:$CE$918) - ROW() + ROW($CE$466))</f>
        <v>1897.5</v>
      </c>
      <c r="CK857">
        <f t="shared" si="285"/>
        <v>0.62042634425708165</v>
      </c>
      <c r="CL857">
        <f t="shared" si="274"/>
        <v>3</v>
      </c>
      <c r="CM857" t="str">
        <f t="shared" si="287"/>
        <v/>
      </c>
      <c r="CN857" t="str">
        <f t="shared" si="275"/>
        <v/>
      </c>
      <c r="CO857" t="str">
        <f t="shared" si="280"/>
        <v/>
      </c>
      <c r="CP857">
        <v>0.56516663128846645</v>
      </c>
      <c r="CQ857" t="s">
        <v>4485</v>
      </c>
      <c r="CR857" s="200" t="s">
        <v>4485</v>
      </c>
      <c r="CS857" s="212">
        <v>44840</v>
      </c>
      <c r="CT857" s="49">
        <v>44861</v>
      </c>
      <c r="CU857" s="53">
        <v>369.15</v>
      </c>
      <c r="CW857" s="81" cm="1">
        <f t="array" ref="CW857">INDEX($AW$466:$AW$918, ROWS($AW$466:$AW$918) - ROW() + ROW($AW$466))</f>
        <v>45371</v>
      </c>
      <c r="CX857" s="3" cm="1">
        <f t="array" ref="CX857">INDEX($AX$466:$AX$918, ROWS($AX$466:$AX$918) - ROW() + ROW($AX$466))</f>
        <v>45379</v>
      </c>
      <c r="CY857" s="78" cm="1">
        <f t="array" ref="CY857">INDEX($CU$466:$CU$918, ROWS($CU$466:$CU$918) - ROW() + ROW($CU$466))</f>
        <v>827.8</v>
      </c>
      <c r="DA857">
        <f t="shared" si="281"/>
        <v>0.28469319764975576</v>
      </c>
      <c r="DB857">
        <f t="shared" si="276"/>
        <v>3</v>
      </c>
      <c r="DC857" t="str">
        <f t="shared" si="288"/>
        <v/>
      </c>
      <c r="DD857" t="str">
        <f t="shared" si="246"/>
        <v/>
      </c>
      <c r="DE857" t="str">
        <f t="shared" si="247"/>
        <v/>
      </c>
      <c r="DF857">
        <v>0.35234797399916057</v>
      </c>
      <c r="DG857" t="s">
        <v>4485</v>
      </c>
      <c r="DH857" s="200" t="s">
        <v>4485</v>
      </c>
      <c r="DI857" s="212">
        <v>44840</v>
      </c>
      <c r="DJ857" s="49">
        <v>44861</v>
      </c>
      <c r="DK857" s="53">
        <v>313.10000000000002</v>
      </c>
      <c r="DM857" s="81" cm="1">
        <f t="array" ref="DM857">INDEX($AW$466:$AW$918, ROWS($AW$466:$AW$918) - ROW() + ROW($AW$466))</f>
        <v>45371</v>
      </c>
      <c r="DN857" s="3" cm="1">
        <f t="array" ref="DN857">INDEX($AX$466:$AX$918, ROWS($AX$466:$AX$918) - ROW() + ROW($AX$466))</f>
        <v>45379</v>
      </c>
      <c r="DO857" s="78" cm="1">
        <f t="array" ref="DO857">INDEX($DK$466:$DK$918, ROWS($DK$466:$DK$918) - ROW() + ROW($DK$466))</f>
        <v>568.04999999999995</v>
      </c>
      <c r="DQ857">
        <f t="shared" si="282"/>
        <v>1.5190778303994283</v>
      </c>
      <c r="DR857">
        <f t="shared" si="277"/>
        <v>3</v>
      </c>
      <c r="DS857" t="str">
        <f t="shared" si="289"/>
        <v/>
      </c>
      <c r="DT857" t="str">
        <f t="shared" si="283"/>
        <v/>
      </c>
      <c r="DU857" t="str">
        <f t="shared" si="284"/>
        <v/>
      </c>
      <c r="DV857">
        <v>3.5733919736118747</v>
      </c>
      <c r="DW857" t="s">
        <v>4485</v>
      </c>
      <c r="DX857" s="200" t="s">
        <v>4485</v>
      </c>
    </row>
    <row r="858" spans="1:128" ht="15.75" thickBot="1" x14ac:dyDescent="0.3">
      <c r="A858" s="42">
        <v>44838</v>
      </c>
      <c r="B858" s="35">
        <v>44861</v>
      </c>
      <c r="C858" s="36">
        <v>173.6</v>
      </c>
      <c r="E858" s="81" cm="1">
        <f t="array" ref="E858">INDEX($A$466:$A$918, ROWS($A$466:$A$918) - ROW() + ROW($A$466))</f>
        <v>45372</v>
      </c>
      <c r="F858" s="44" cm="1">
        <f t="array" ref="F858">INDEX($B$466:$B$918, ROWS($B$466:$B$918) - ROW() + ROW($B$466))</f>
        <v>45379</v>
      </c>
      <c r="G858" s="45" cm="1">
        <f t="array" ref="G858">INDEX($C$466:$C$918, ROWS($C$466:$C$918) - ROW() + ROW($C$466))</f>
        <v>133.65</v>
      </c>
      <c r="I858">
        <f t="shared" si="260"/>
        <v>3.484320557491289</v>
      </c>
      <c r="J858">
        <f t="shared" si="252"/>
        <v>4</v>
      </c>
      <c r="K858">
        <f t="shared" si="253"/>
        <v>2.8868360277136258</v>
      </c>
      <c r="L858" t="str">
        <f t="shared" si="261"/>
        <v/>
      </c>
      <c r="M858" t="str">
        <f t="shared" si="262"/>
        <v/>
      </c>
      <c r="N858">
        <v>3.4161490683229636</v>
      </c>
      <c r="O858">
        <v>2.8571428571428483</v>
      </c>
      <c r="P858" s="200" t="s">
        <v>4485</v>
      </c>
      <c r="Q858" s="35">
        <v>44838</v>
      </c>
      <c r="R858" s="35">
        <v>44861</v>
      </c>
      <c r="S858" s="37">
        <v>52274.7</v>
      </c>
      <c r="U858" s="81" cm="1">
        <f t="array" ref="U858">INDEX($Q$466:$Q$918, ROWS($Q$466:$Q$918) - ROW() + ROW($Q$466))</f>
        <v>45372</v>
      </c>
      <c r="V858" s="3" cm="1">
        <f t="array" ref="V858">INDEX($R$466:$R$918, ROWS($R$466:$R$918) - ROW() + ROW($R$466))</f>
        <v>45379</v>
      </c>
      <c r="W858" s="78" cm="1">
        <f t="array" ref="W858">INDEX($S$466:$S$918, ROWS($S$466:$S$918) - ROW() + ROW($S$466))</f>
        <v>34150.5</v>
      </c>
      <c r="Y858">
        <f t="shared" si="263"/>
        <v>2.4849613398774792</v>
      </c>
      <c r="Z858">
        <f t="shared" si="254"/>
        <v>4</v>
      </c>
      <c r="AA858">
        <f t="shared" si="255"/>
        <v>-0.89512303770137247</v>
      </c>
      <c r="AB858" t="str">
        <f t="shared" si="264"/>
        <v/>
      </c>
      <c r="AC858" t="str">
        <f t="shared" si="265"/>
        <v/>
      </c>
      <c r="AD858">
        <v>2.5847140791692809</v>
      </c>
      <c r="AE858">
        <v>-0.85007626838912409</v>
      </c>
      <c r="AF858" s="200" t="s">
        <v>4485</v>
      </c>
      <c r="AG858" s="35">
        <v>44838</v>
      </c>
      <c r="AH858" s="35">
        <v>44861</v>
      </c>
      <c r="AI858" s="36">
        <v>163.44999999999999</v>
      </c>
      <c r="AK858" s="81" cm="1">
        <f t="array" ref="AK858">INDEX($AG$466:$AG$918, ROWS($AG$466:$AG$918) - ROW() + ROW($AG$466))</f>
        <v>45372</v>
      </c>
      <c r="AL858" s="3" cm="1">
        <f t="array" ref="AL858">INDEX($AH$466:$AH$918, ROWS($AH$466:$AH$918) - ROW() + ROW($AH$466))</f>
        <v>45379</v>
      </c>
      <c r="AM858" s="78" cm="1">
        <f t="array" ref="AM858">INDEX($AI$466:$AI$918, ROWS($AI$466:$AI$918) - ROW() + ROW($AI$466))</f>
        <v>325.3</v>
      </c>
      <c r="AO858">
        <f t="shared" si="266"/>
        <v>3.434022257551673</v>
      </c>
      <c r="AP858">
        <f t="shared" si="256"/>
        <v>4</v>
      </c>
      <c r="AQ858">
        <f t="shared" si="257"/>
        <v>0.52533992583435984</v>
      </c>
      <c r="AR858" t="str">
        <f t="shared" si="267"/>
        <v/>
      </c>
      <c r="AS858" t="str">
        <f t="shared" si="268"/>
        <v/>
      </c>
      <c r="AT858">
        <v>4.9966390320412302</v>
      </c>
      <c r="AU858">
        <v>3.6955078557203023</v>
      </c>
      <c r="AV858" s="200" t="s">
        <v>4485</v>
      </c>
      <c r="AW858" s="35">
        <v>44838</v>
      </c>
      <c r="AX858" s="35">
        <v>44861</v>
      </c>
      <c r="AY858" s="36">
        <v>102.45</v>
      </c>
      <c r="BA858" s="81" cm="1">
        <f t="array" ref="BA858">INDEX($AW$466:$AW$918, ROWS($AW$466:$AW$918) - ROW() + ROW($AW$466))</f>
        <v>45372</v>
      </c>
      <c r="BB858" s="3" cm="1">
        <f t="array" ref="BB858">INDEX($AX$466:$AX$918, ROWS($AX$466:$AX$918) - ROW() + ROW($AX$466))</f>
        <v>45379</v>
      </c>
      <c r="BC858" s="78" cm="1">
        <f t="array" ref="BC858">INDEX($AY$466:$AY$918, ROWS($AY$466:$AY$918) - ROW() + ROW($AY$466))</f>
        <v>196.35</v>
      </c>
      <c r="BE858">
        <f t="shared" si="269"/>
        <v>4.8598130841121465</v>
      </c>
      <c r="BF858">
        <f t="shared" si="258"/>
        <v>4</v>
      </c>
      <c r="BG858">
        <f t="shared" si="259"/>
        <v>7.6452599388382114E-2</v>
      </c>
      <c r="BH858" t="str">
        <f t="shared" si="270"/>
        <v/>
      </c>
      <c r="BI858" t="str">
        <f t="shared" si="271"/>
        <v/>
      </c>
      <c r="BJ858">
        <v>4.3244921493834827</v>
      </c>
      <c r="BK858">
        <v>-1.1390383322125046</v>
      </c>
      <c r="BL858" s="200" t="s">
        <v>4485</v>
      </c>
      <c r="BM858" s="212">
        <v>44838</v>
      </c>
      <c r="BN858" s="49">
        <v>44861</v>
      </c>
      <c r="BO858" s="50">
        <v>1266.2</v>
      </c>
      <c r="BQ858" s="81" cm="1">
        <f t="array" ref="BQ858">INDEX($AW$466:$AW$918, ROWS($AW$466:$AW$918) - ROW() + ROW($AW$466))</f>
        <v>45372</v>
      </c>
      <c r="BR858" s="3" cm="1">
        <f t="array" ref="BR858">INDEX($AX$466:$AX$918, ROWS($AX$466:$AX$918) - ROW() + ROW($AX$466))</f>
        <v>45379</v>
      </c>
      <c r="BS858" s="78" cm="1">
        <f t="array" ref="BS858">INDEX($BO$466:$BO$918, ROWS($BO$466:$BO$918) - ROW() + ROW($BO$466))</f>
        <v>1471.15</v>
      </c>
      <c r="BU858">
        <f t="shared" si="278"/>
        <v>0.55707450444293172</v>
      </c>
      <c r="BV858">
        <f t="shared" si="272"/>
        <v>4</v>
      </c>
      <c r="BW858">
        <f t="shared" si="286"/>
        <v>-2.6888477311813643</v>
      </c>
      <c r="BX858" t="str">
        <f t="shared" si="273"/>
        <v/>
      </c>
      <c r="BY858" t="str">
        <f t="shared" si="279"/>
        <v/>
      </c>
      <c r="BZ858">
        <v>2.2617124394184209</v>
      </c>
      <c r="CA858">
        <v>0.10542962572483268</v>
      </c>
      <c r="CB858" s="200" t="s">
        <v>4485</v>
      </c>
      <c r="CC858" s="212">
        <v>44840</v>
      </c>
      <c r="CD858" s="49">
        <v>44861</v>
      </c>
      <c r="CE858" s="50">
        <v>1579.2</v>
      </c>
      <c r="CG858" s="81" cm="1">
        <f t="array" ref="CG858">INDEX($AW$466:$AW$918, ROWS($AW$466:$AW$918) - ROW() + ROW($AW$466))</f>
        <v>45372</v>
      </c>
      <c r="CH858" s="3" cm="1">
        <f t="array" ref="CH858">INDEX($AX$466:$AX$918, ROWS($AX$466:$AX$918) - ROW() + ROW($AX$466))</f>
        <v>45379</v>
      </c>
      <c r="CI858" s="78" cm="1">
        <f t="array" ref="CI858">INDEX($CE$466:$CE$918, ROWS($CE$466:$CE$918) - ROW() + ROW($CE$466))</f>
        <v>1927.85</v>
      </c>
      <c r="CK858">
        <f t="shared" si="285"/>
        <v>1.5994729907773337</v>
      </c>
      <c r="CL858">
        <f t="shared" si="274"/>
        <v>4</v>
      </c>
      <c r="CM858">
        <f t="shared" si="287"/>
        <v>2.7939961076008353</v>
      </c>
      <c r="CN858" t="str">
        <f t="shared" si="275"/>
        <v/>
      </c>
      <c r="CO858" t="str">
        <f t="shared" si="280"/>
        <v/>
      </c>
      <c r="CP858">
        <v>1.4300414237091441</v>
      </c>
      <c r="CQ858">
        <v>2.9511796684609481</v>
      </c>
      <c r="CR858" s="200" t="s">
        <v>4485</v>
      </c>
      <c r="CS858" s="212">
        <v>44838</v>
      </c>
      <c r="CT858" s="49">
        <v>44861</v>
      </c>
      <c r="CU858" s="53">
        <v>361.05</v>
      </c>
      <c r="CW858" s="81" cm="1">
        <f t="array" ref="CW858">INDEX($AW$466:$AW$918, ROWS($AW$466:$AW$918) - ROW() + ROW($AW$466))</f>
        <v>45372</v>
      </c>
      <c r="CX858" s="3" cm="1">
        <f t="array" ref="CX858">INDEX($AX$466:$AX$918, ROWS($AX$466:$AX$918) - ROW() + ROW($AX$466))</f>
        <v>45379</v>
      </c>
      <c r="CY858" s="78" cm="1">
        <f t="array" ref="CY858">INDEX($CU$466:$CU$918, ROWS($CU$466:$CU$918) - ROW() + ROW($CU$466))</f>
        <v>858.3</v>
      </c>
      <c r="DA858">
        <f t="shared" si="281"/>
        <v>3.6844648465812999</v>
      </c>
      <c r="DB858">
        <f t="shared" si="276"/>
        <v>4</v>
      </c>
      <c r="DC858">
        <f t="shared" si="288"/>
        <v>1.6341030195381827</v>
      </c>
      <c r="DD858" t="str">
        <f t="shared" si="246"/>
        <v/>
      </c>
      <c r="DE858" t="str">
        <f t="shared" si="247"/>
        <v/>
      </c>
      <c r="DF858">
        <v>3.8440583570434042</v>
      </c>
      <c r="DG858">
        <v>2.0281924701124212</v>
      </c>
      <c r="DH858" s="200" t="s">
        <v>4485</v>
      </c>
      <c r="DI858" s="212">
        <v>44838</v>
      </c>
      <c r="DJ858" s="49">
        <v>44861</v>
      </c>
      <c r="DK858" s="53">
        <v>312.60000000000002</v>
      </c>
      <c r="DM858" s="81" cm="1">
        <f t="array" ref="DM858">INDEX($AW$466:$AW$918, ROWS($AW$466:$AW$918) - ROW() + ROW($AW$466))</f>
        <v>45372</v>
      </c>
      <c r="DN858" s="3" cm="1">
        <f t="array" ref="DN858">INDEX($AX$466:$AX$918, ROWS($AX$466:$AX$918) - ROW() + ROW($AX$466))</f>
        <v>45379</v>
      </c>
      <c r="DO858" s="78" cm="1">
        <f t="array" ref="DO858">INDEX($DK$466:$DK$918, ROWS($DK$466:$DK$918) - ROW() + ROW($DK$466))</f>
        <v>588.35</v>
      </c>
      <c r="DQ858">
        <f t="shared" si="282"/>
        <v>3.5736290819470238</v>
      </c>
      <c r="DR858">
        <f t="shared" si="277"/>
        <v>4</v>
      </c>
      <c r="DS858">
        <f t="shared" si="289"/>
        <v>-3.8408106562065862</v>
      </c>
      <c r="DT858" t="str">
        <f t="shared" si="283"/>
        <v/>
      </c>
      <c r="DU858" t="str">
        <f t="shared" si="284"/>
        <v/>
      </c>
      <c r="DV858">
        <v>4.5559094125973099</v>
      </c>
      <c r="DW858">
        <v>3.1056442467068077</v>
      </c>
      <c r="DX858" s="200" t="s">
        <v>4485</v>
      </c>
    </row>
    <row r="859" spans="1:128" ht="15.75" thickBot="1" x14ac:dyDescent="0.3">
      <c r="A859" s="42">
        <v>44837</v>
      </c>
      <c r="B859" s="35">
        <v>44861</v>
      </c>
      <c r="C859" s="36">
        <v>168.5</v>
      </c>
      <c r="E859" s="81" cm="1">
        <f t="array" ref="E859">INDEX($A$466:$A$918, ROWS($A$466:$A$918) - ROW() + ROW($A$466))</f>
        <v>45373</v>
      </c>
      <c r="F859" s="44" cm="1">
        <f t="array" ref="F859">INDEX($B$466:$B$918, ROWS($B$466:$B$918) - ROW() + ROW($B$466))</f>
        <v>45379</v>
      </c>
      <c r="G859" s="45" cm="1">
        <f t="array" ref="G859">INDEX($C$466:$C$918, ROWS($C$466:$C$918) - ROW() + ROW($C$466))</f>
        <v>136</v>
      </c>
      <c r="I859">
        <f t="shared" si="260"/>
        <v>1.7583239805461985</v>
      </c>
      <c r="J859">
        <f t="shared" si="252"/>
        <v>5</v>
      </c>
      <c r="K859" t="str">
        <f t="shared" si="253"/>
        <v/>
      </c>
      <c r="L859" t="str">
        <f t="shared" si="261"/>
        <v/>
      </c>
      <c r="M859" t="str">
        <f t="shared" si="262"/>
        <v/>
      </c>
      <c r="N859">
        <v>1.6891891891891893</v>
      </c>
      <c r="O859" t="s">
        <v>4485</v>
      </c>
      <c r="P859" s="200" t="s">
        <v>4485</v>
      </c>
      <c r="Q859" s="35">
        <v>44837</v>
      </c>
      <c r="R859" s="35">
        <v>44861</v>
      </c>
      <c r="S859" s="37">
        <v>49629.5</v>
      </c>
      <c r="U859" s="81" cm="1">
        <f t="array" ref="U859">INDEX($Q$466:$Q$918, ROWS($Q$466:$Q$918) - ROW() + ROW($Q$466))</f>
        <v>45373</v>
      </c>
      <c r="V859" s="3" cm="1">
        <f t="array" ref="V859">INDEX($R$466:$R$918, ROWS($R$466:$R$918) - ROW() + ROW($R$466))</f>
        <v>45379</v>
      </c>
      <c r="W859" s="78" cm="1">
        <f t="array" ref="W859">INDEX($S$466:$S$918, ROWS($S$466:$S$918) - ROW() + ROW($S$466))</f>
        <v>34472.300000000003</v>
      </c>
      <c r="Y859">
        <f t="shared" si="263"/>
        <v>0.9422995270933161</v>
      </c>
      <c r="Z859">
        <f t="shared" si="254"/>
        <v>5</v>
      </c>
      <c r="AA859" t="str">
        <f t="shared" si="255"/>
        <v/>
      </c>
      <c r="AB859" t="str">
        <f t="shared" si="264"/>
        <v/>
      </c>
      <c r="AC859" t="str">
        <f t="shared" si="265"/>
        <v/>
      </c>
      <c r="AD859">
        <v>1.0471403828075387</v>
      </c>
      <c r="AE859" t="s">
        <v>4485</v>
      </c>
      <c r="AF859" s="200" t="s">
        <v>4485</v>
      </c>
      <c r="AG859" s="35">
        <v>44837</v>
      </c>
      <c r="AH859" s="35">
        <v>44861</v>
      </c>
      <c r="AI859" s="36">
        <v>160.94999999999999</v>
      </c>
      <c r="AK859" s="81" cm="1">
        <f t="array" ref="AK859">INDEX($AG$466:$AG$918, ROWS($AG$466:$AG$918) - ROW() + ROW($AG$466))</f>
        <v>45373</v>
      </c>
      <c r="AL859" s="3" cm="1">
        <f t="array" ref="AL859">INDEX($AH$466:$AH$918, ROWS($AH$466:$AH$918) - ROW() + ROW($AH$466))</f>
        <v>45379</v>
      </c>
      <c r="AM859" s="78" cm="1">
        <f t="array" ref="AM859">INDEX($AI$466:$AI$918, ROWS($AI$466:$AI$918) - ROW() + ROW($AI$466))</f>
        <v>325.75</v>
      </c>
      <c r="AO859">
        <f t="shared" si="266"/>
        <v>0.13833384568090643</v>
      </c>
      <c r="AP859">
        <f t="shared" si="256"/>
        <v>5</v>
      </c>
      <c r="AQ859" t="str">
        <f t="shared" si="257"/>
        <v/>
      </c>
      <c r="AR859" t="str">
        <f t="shared" si="267"/>
        <v/>
      </c>
      <c r="AS859" t="str">
        <f t="shared" si="268"/>
        <v/>
      </c>
      <c r="AT859">
        <v>2.6248399487836012</v>
      </c>
      <c r="AU859" t="s">
        <v>4485</v>
      </c>
      <c r="AV859" s="200" t="s">
        <v>4485</v>
      </c>
      <c r="AW859" s="35">
        <v>44837</v>
      </c>
      <c r="AX859" s="35">
        <v>44861</v>
      </c>
      <c r="AY859" s="36">
        <v>98.95</v>
      </c>
      <c r="BA859" s="81" cm="1">
        <f t="array" ref="BA859">INDEX($AW$466:$AW$918, ROWS($AW$466:$AW$918) - ROW() + ROW($AW$466))</f>
        <v>45373</v>
      </c>
      <c r="BB859" s="3" cm="1">
        <f t="array" ref="BB859">INDEX($AX$466:$AX$918, ROWS($AX$466:$AX$918) - ROW() + ROW($AX$466))</f>
        <v>45379</v>
      </c>
      <c r="BC859" s="78" cm="1">
        <f t="array" ref="BC859">INDEX($AY$466:$AY$918, ROWS($AY$466:$AY$918) - ROW() + ROW($AY$466))</f>
        <v>197.6</v>
      </c>
      <c r="BE859">
        <f t="shared" si="269"/>
        <v>0.63661828367710727</v>
      </c>
      <c r="BF859">
        <f t="shared" si="258"/>
        <v>5</v>
      </c>
      <c r="BG859" t="str">
        <f t="shared" si="259"/>
        <v/>
      </c>
      <c r="BH859" t="str">
        <f t="shared" si="270"/>
        <v/>
      </c>
      <c r="BI859" t="str">
        <f t="shared" si="271"/>
        <v/>
      </c>
      <c r="BJ859">
        <v>-1.0097359806130692</v>
      </c>
      <c r="BK859" t="s">
        <v>4485</v>
      </c>
      <c r="BL859" s="200" t="s">
        <v>4485</v>
      </c>
      <c r="BM859" s="212">
        <v>44837</v>
      </c>
      <c r="BN859" s="49">
        <v>44861</v>
      </c>
      <c r="BO859" s="50">
        <v>1240.8</v>
      </c>
      <c r="BQ859" s="81" cm="1">
        <f t="array" ref="BQ859">INDEX($AW$466:$AW$918, ROWS($AW$466:$AW$918) - ROW() + ROW($AW$466))</f>
        <v>45373</v>
      </c>
      <c r="BR859" s="3" cm="1">
        <f t="array" ref="BR859">INDEX($AX$466:$AX$918, ROWS($AX$466:$AX$918) - ROW() + ROW($AX$466))</f>
        <v>45379</v>
      </c>
      <c r="BS859" s="78" cm="1">
        <f t="array" ref="BS859">INDEX($BO$466:$BO$918, ROWS($BO$466:$BO$918) - ROW() + ROW($BO$466))</f>
        <v>1503</v>
      </c>
      <c r="BU859">
        <f t="shared" si="278"/>
        <v>2.1649729803215108</v>
      </c>
      <c r="BV859">
        <f t="shared" si="272"/>
        <v>5</v>
      </c>
      <c r="BW859" t="str">
        <f t="shared" si="286"/>
        <v/>
      </c>
      <c r="BX859" t="str">
        <f t="shared" si="273"/>
        <v/>
      </c>
      <c r="BY859" t="str">
        <f t="shared" si="279"/>
        <v/>
      </c>
      <c r="BZ859">
        <v>1.1146217307354589</v>
      </c>
      <c r="CA859" t="s">
        <v>4485</v>
      </c>
      <c r="CB859" s="200" t="s">
        <v>4485</v>
      </c>
      <c r="CC859" s="212">
        <v>44838</v>
      </c>
      <c r="CD859" s="49">
        <v>44861</v>
      </c>
      <c r="CE859" s="50">
        <v>1600.6</v>
      </c>
      <c r="CG859" s="81" cm="1">
        <f t="array" ref="CG859">INDEX($AW$466:$AW$918, ROWS($AW$466:$AW$918) - ROW() + ROW($AW$466))</f>
        <v>45373</v>
      </c>
      <c r="CH859" s="3" cm="1">
        <f t="array" ref="CH859">INDEX($AX$466:$AX$918, ROWS($AX$466:$AX$918) - ROW() + ROW($AX$466))</f>
        <v>45379</v>
      </c>
      <c r="CI859" s="78" cm="1">
        <f t="array" ref="CI859">INDEX($CE$466:$CE$918, ROWS($CE$466:$CE$918) - ROW() + ROW($CE$466))</f>
        <v>1965.25</v>
      </c>
      <c r="CK859">
        <f t="shared" si="285"/>
        <v>1.9399849573358972</v>
      </c>
      <c r="CL859">
        <f t="shared" si="274"/>
        <v>5</v>
      </c>
      <c r="CM859" t="str">
        <f t="shared" si="287"/>
        <v/>
      </c>
      <c r="CN859" t="str">
        <f t="shared" si="275"/>
        <v/>
      </c>
      <c r="CO859" t="str">
        <f t="shared" si="280"/>
        <v/>
      </c>
      <c r="CP859">
        <v>1.9301303228155924</v>
      </c>
      <c r="CQ859" t="s">
        <v>4485</v>
      </c>
      <c r="CR859" s="200" t="s">
        <v>4485</v>
      </c>
      <c r="CS859" s="212">
        <v>44837</v>
      </c>
      <c r="CT859" s="49">
        <v>44861</v>
      </c>
      <c r="CU859" s="53">
        <v>349</v>
      </c>
      <c r="CW859" s="81" cm="1">
        <f t="array" ref="CW859">INDEX($AW$466:$AW$918, ROWS($AW$466:$AW$918) - ROW() + ROW($AW$466))</f>
        <v>45373</v>
      </c>
      <c r="CX859" s="3" cm="1">
        <f t="array" ref="CX859">INDEX($AX$466:$AX$918, ROWS($AX$466:$AX$918) - ROW() + ROW($AX$466))</f>
        <v>45379</v>
      </c>
      <c r="CY859" s="78" cm="1">
        <f t="array" ref="CY859">INDEX($CU$466:$CU$918, ROWS($CU$466:$CU$918) - ROW() + ROW($CU$466))</f>
        <v>866.65</v>
      </c>
      <c r="DA859">
        <f t="shared" si="281"/>
        <v>0.97285331469183534</v>
      </c>
      <c r="DB859">
        <f t="shared" si="276"/>
        <v>5</v>
      </c>
      <c r="DC859" t="str">
        <f t="shared" si="288"/>
        <v/>
      </c>
      <c r="DD859" t="str">
        <f t="shared" si="246"/>
        <v/>
      </c>
      <c r="DE859" t="str">
        <f t="shared" si="247"/>
        <v/>
      </c>
      <c r="DF859">
        <v>0.95604523726243817</v>
      </c>
      <c r="DG859" t="s">
        <v>4485</v>
      </c>
      <c r="DH859" s="200" t="s">
        <v>4485</v>
      </c>
      <c r="DI859" s="212">
        <v>44837</v>
      </c>
      <c r="DJ859" s="49">
        <v>44861</v>
      </c>
      <c r="DK859" s="53">
        <v>309.35000000000002</v>
      </c>
      <c r="DM859" s="81" cm="1">
        <f t="array" ref="DM859">INDEX($AW$466:$AW$918, ROWS($AW$466:$AW$918) - ROW() + ROW($AW$466))</f>
        <v>45373</v>
      </c>
      <c r="DN859" s="3" cm="1">
        <f t="array" ref="DN859">INDEX($AX$466:$AX$918, ROWS($AX$466:$AX$918) - ROW() + ROW($AX$466))</f>
        <v>45379</v>
      </c>
      <c r="DO859" s="78" cm="1">
        <f t="array" ref="DO859">INDEX($DK$466:$DK$918, ROWS($DK$466:$DK$918) - ROW() + ROW($DK$466))</f>
        <v>594.20000000000005</v>
      </c>
      <c r="DQ859">
        <f t="shared" si="282"/>
        <v>0.99430611030849358</v>
      </c>
      <c r="DR859">
        <f t="shared" si="277"/>
        <v>5</v>
      </c>
      <c r="DS859" t="str">
        <f t="shared" si="289"/>
        <v/>
      </c>
      <c r="DT859" t="str">
        <f t="shared" si="283"/>
        <v/>
      </c>
      <c r="DU859" t="str">
        <f t="shared" si="284"/>
        <v/>
      </c>
      <c r="DV859">
        <v>-1.5568152974024951</v>
      </c>
      <c r="DW859" t="s">
        <v>4485</v>
      </c>
      <c r="DX859" s="200" t="s">
        <v>4485</v>
      </c>
    </row>
    <row r="860" spans="1:128" ht="15.75" thickBot="1" x14ac:dyDescent="0.3">
      <c r="A860" s="42">
        <v>44833</v>
      </c>
      <c r="B860" s="35">
        <v>44833</v>
      </c>
      <c r="C860" s="36">
        <v>171.35</v>
      </c>
      <c r="E860" s="81" cm="1">
        <f t="array" ref="E860">INDEX($A$466:$A$918, ROWS($A$466:$A$918) - ROW() + ROW($A$466))</f>
        <v>45377</v>
      </c>
      <c r="F860" s="44" cm="1">
        <f t="array" ref="F860">INDEX($B$466:$B$918, ROWS($B$466:$B$918) - ROW() + ROW($B$466))</f>
        <v>45379</v>
      </c>
      <c r="G860" s="45" cm="1">
        <f t="array" ref="G860">INDEX($C$466:$C$918, ROWS($C$466:$C$918) - ROW() + ROW($C$466))</f>
        <v>136.1</v>
      </c>
      <c r="I860">
        <f t="shared" si="260"/>
        <v>7.3529411764701708E-2</v>
      </c>
      <c r="J860">
        <f t="shared" si="252"/>
        <v>2</v>
      </c>
      <c r="K860" t="str">
        <f t="shared" si="253"/>
        <v/>
      </c>
      <c r="L860" t="str">
        <f t="shared" si="261"/>
        <v/>
      </c>
      <c r="M860" t="str">
        <f t="shared" si="262"/>
        <v/>
      </c>
      <c r="N860">
        <v>0.2953119232189042</v>
      </c>
      <c r="O860" t="s">
        <v>4485</v>
      </c>
      <c r="P860" s="200" t="s">
        <v>4485</v>
      </c>
      <c r="Q860" s="35">
        <v>44833</v>
      </c>
      <c r="R860" s="35">
        <v>44833</v>
      </c>
      <c r="S860" s="37">
        <v>49798</v>
      </c>
      <c r="U860" s="81" cm="1">
        <f t="array" ref="U860">INDEX($Q$466:$Q$918, ROWS($Q$466:$Q$918) - ROW() + ROW($Q$466))</f>
        <v>45377</v>
      </c>
      <c r="V860" s="3" cm="1">
        <f t="array" ref="V860">INDEX($R$466:$R$918, ROWS($R$466:$R$918) - ROW() + ROW($R$466))</f>
        <v>45379</v>
      </c>
      <c r="W860" s="78" cm="1">
        <f t="array" ref="W860">INDEX($S$466:$S$918, ROWS($S$466:$S$918) - ROW() + ROW($S$466))</f>
        <v>34811.9</v>
      </c>
      <c r="Y860">
        <f t="shared" si="263"/>
        <v>0.98513879259579007</v>
      </c>
      <c r="Z860">
        <f t="shared" si="254"/>
        <v>2</v>
      </c>
      <c r="AA860" t="str">
        <f t="shared" si="255"/>
        <v/>
      </c>
      <c r="AB860" t="str">
        <f t="shared" si="264"/>
        <v/>
      </c>
      <c r="AC860" t="str">
        <f t="shared" si="265"/>
        <v/>
      </c>
      <c r="AD860">
        <v>0.46342727181686272</v>
      </c>
      <c r="AE860" t="s">
        <v>4485</v>
      </c>
      <c r="AF860" s="200" t="s">
        <v>4485</v>
      </c>
      <c r="AG860" s="35">
        <v>44833</v>
      </c>
      <c r="AH860" s="35">
        <v>44833</v>
      </c>
      <c r="AI860" s="36">
        <v>159.5</v>
      </c>
      <c r="AK860" s="81" cm="1">
        <f t="array" ref="AK860">INDEX($AG$466:$AG$918, ROWS($AG$466:$AG$918) - ROW() + ROW($AG$466))</f>
        <v>45377</v>
      </c>
      <c r="AL860" s="3" cm="1">
        <f t="array" ref="AL860">INDEX($AH$466:$AH$918, ROWS($AH$466:$AH$918) - ROW() + ROW($AH$466))</f>
        <v>45379</v>
      </c>
      <c r="AM860" s="78" cm="1">
        <f t="array" ref="AM860">INDEX($AI$466:$AI$918, ROWS($AI$466:$AI$918) - ROW() + ROW($AI$466))</f>
        <v>330.1</v>
      </c>
      <c r="AO860">
        <f t="shared" si="266"/>
        <v>1.3353798925556479</v>
      </c>
      <c r="AP860">
        <f t="shared" si="256"/>
        <v>2</v>
      </c>
      <c r="AQ860" t="str">
        <f t="shared" si="257"/>
        <v/>
      </c>
      <c r="AR860" t="str">
        <f t="shared" si="267"/>
        <v/>
      </c>
      <c r="AS860" t="str">
        <f t="shared" si="268"/>
        <v/>
      </c>
      <c r="AT860">
        <v>4.9906425452276988</v>
      </c>
      <c r="AU860" t="s">
        <v>4485</v>
      </c>
      <c r="AV860" s="200" t="s">
        <v>4485</v>
      </c>
      <c r="AW860" s="39">
        <v>44833</v>
      </c>
      <c r="AX860" s="39">
        <v>44833</v>
      </c>
      <c r="AY860" s="40">
        <v>98.95</v>
      </c>
      <c r="BA860" s="81" cm="1">
        <f t="array" ref="BA860">INDEX($AW$466:$AW$918, ROWS($AW$466:$AW$918) - ROW() + ROW($AW$466))</f>
        <v>45377</v>
      </c>
      <c r="BB860" s="3" cm="1">
        <f t="array" ref="BB860">INDEX($AX$466:$AX$918, ROWS($AX$466:$AX$918) - ROW() + ROW($AX$466))</f>
        <v>45379</v>
      </c>
      <c r="BC860" s="78" cm="1">
        <f t="array" ref="BC860">INDEX($AY$466:$AY$918, ROWS($AY$466:$AY$918) - ROW() + ROW($AY$466))</f>
        <v>200.1</v>
      </c>
      <c r="BE860">
        <f t="shared" si="269"/>
        <v>1.2651821862348178</v>
      </c>
      <c r="BF860">
        <f t="shared" si="258"/>
        <v>2</v>
      </c>
      <c r="BG860" t="str">
        <f t="shared" si="259"/>
        <v/>
      </c>
      <c r="BH860" t="str">
        <f t="shared" si="270"/>
        <v/>
      </c>
      <c r="BI860" t="str">
        <f t="shared" si="271"/>
        <v/>
      </c>
      <c r="BJ860">
        <v>0.82032340498635981</v>
      </c>
      <c r="BK860" t="s">
        <v>4485</v>
      </c>
      <c r="BL860" s="200" t="s">
        <v>4485</v>
      </c>
      <c r="BM860" s="212">
        <v>44833</v>
      </c>
      <c r="BN860" s="49">
        <v>44833</v>
      </c>
      <c r="BO860" s="50">
        <v>1241.45</v>
      </c>
      <c r="BQ860" s="81" cm="1">
        <f t="array" ref="BQ860">INDEX($AW$466:$AW$918, ROWS($AW$466:$AW$918) - ROW() + ROW($AW$466))</f>
        <v>45377</v>
      </c>
      <c r="BR860" s="3" cm="1">
        <f t="array" ref="BR860">INDEX($AX$466:$AX$918, ROWS($AX$466:$AX$918) - ROW() + ROW($AX$466))</f>
        <v>45379</v>
      </c>
      <c r="BS860" s="78" cm="1">
        <f t="array" ref="BS860">INDEX($BO$466:$BO$918, ROWS($BO$466:$BO$918) - ROW() + ROW($BO$466))</f>
        <v>1489.1</v>
      </c>
      <c r="BU860">
        <f t="shared" si="278"/>
        <v>-0.92481703260146975</v>
      </c>
      <c r="BV860">
        <f t="shared" si="272"/>
        <v>2</v>
      </c>
      <c r="BW860" t="str">
        <f t="shared" si="286"/>
        <v/>
      </c>
      <c r="BX860" t="str">
        <f t="shared" si="273"/>
        <v/>
      </c>
      <c r="BY860" t="str">
        <f t="shared" si="279"/>
        <v/>
      </c>
      <c r="BZ860">
        <v>-0.74646298064403349</v>
      </c>
      <c r="CA860" t="s">
        <v>4485</v>
      </c>
      <c r="CB860" s="200" t="s">
        <v>4485</v>
      </c>
      <c r="CC860" s="212">
        <v>44837</v>
      </c>
      <c r="CD860" s="49">
        <v>44861</v>
      </c>
      <c r="CE860" s="50">
        <v>1556.8</v>
      </c>
      <c r="CG860" s="81" cm="1">
        <f t="array" ref="CG860">INDEX($AW$466:$AW$918, ROWS($AW$466:$AW$918) - ROW() + ROW($AW$466))</f>
        <v>45377</v>
      </c>
      <c r="CH860" s="3" cm="1">
        <f t="array" ref="CH860">INDEX($AX$466:$AX$918, ROWS($AX$466:$AX$918) - ROW() + ROW($AX$466))</f>
        <v>45379</v>
      </c>
      <c r="CI860" s="78" cm="1">
        <f t="array" ref="CI860">INDEX($CE$466:$CE$918, ROWS($CE$466:$CE$918) - ROW() + ROW($CE$466))</f>
        <v>1962.55</v>
      </c>
      <c r="CK860">
        <f t="shared" si="285"/>
        <v>-0.13738710087775324</v>
      </c>
      <c r="CL860">
        <f t="shared" si="274"/>
        <v>2</v>
      </c>
      <c r="CM860" t="str">
        <f t="shared" si="287"/>
        <v/>
      </c>
      <c r="CN860" t="str">
        <f t="shared" si="275"/>
        <v/>
      </c>
      <c r="CO860" t="str">
        <f t="shared" si="280"/>
        <v/>
      </c>
      <c r="CP860">
        <v>9.9527880566545643E-2</v>
      </c>
      <c r="CQ860" t="s">
        <v>4485</v>
      </c>
      <c r="CR860" s="200" t="s">
        <v>4485</v>
      </c>
      <c r="CS860" s="212">
        <v>44833</v>
      </c>
      <c r="CT860" s="49">
        <v>44833</v>
      </c>
      <c r="CU860" s="53">
        <v>350.5</v>
      </c>
      <c r="CW860" s="81" cm="1">
        <f t="array" ref="CW860">INDEX($AW$466:$AW$918, ROWS($AW$466:$AW$918) - ROW() + ROW($AW$466))</f>
        <v>45377</v>
      </c>
      <c r="CX860" s="3" cm="1">
        <f t="array" ref="CX860">INDEX($AX$466:$AX$918, ROWS($AX$466:$AX$918) - ROW() + ROW($AX$466))</f>
        <v>45379</v>
      </c>
      <c r="CY860" s="78" cm="1">
        <f t="array" ref="CY860">INDEX($CU$466:$CU$918, ROWS($CU$466:$CU$918) - ROW() + ROW($CU$466))</f>
        <v>874.3</v>
      </c>
      <c r="DA860">
        <f t="shared" si="281"/>
        <v>0.88270928287082184</v>
      </c>
      <c r="DB860">
        <f t="shared" si="276"/>
        <v>2</v>
      </c>
      <c r="DC860" t="str">
        <f t="shared" si="288"/>
        <v/>
      </c>
      <c r="DD860" t="str">
        <f t="shared" si="246"/>
        <v/>
      </c>
      <c r="DE860" t="str">
        <f t="shared" si="247"/>
        <v/>
      </c>
      <c r="DF860">
        <v>0.86615082573045388</v>
      </c>
      <c r="DG860" t="s">
        <v>4485</v>
      </c>
      <c r="DH860" s="200" t="s">
        <v>4485</v>
      </c>
      <c r="DI860" s="212">
        <v>44833</v>
      </c>
      <c r="DJ860" s="49">
        <v>44833</v>
      </c>
      <c r="DK860" s="53">
        <v>303.85000000000002</v>
      </c>
      <c r="DM860" s="81" cm="1">
        <f t="array" ref="DM860">INDEX($AW$466:$AW$918, ROWS($AW$466:$AW$918) - ROW() + ROW($AW$466))</f>
        <v>45377</v>
      </c>
      <c r="DN860" s="3" cm="1">
        <f t="array" ref="DN860">INDEX($AX$466:$AX$918, ROWS($AX$466:$AX$918) - ROW() + ROW($AX$466))</f>
        <v>45379</v>
      </c>
      <c r="DO860" s="78" cm="1">
        <f t="array" ref="DO860">INDEX($DK$466:$DK$918, ROWS($DK$466:$DK$918) - ROW() + ROW($DK$466))</f>
        <v>601.9</v>
      </c>
      <c r="DQ860">
        <f t="shared" si="282"/>
        <v>1.2958599798047679</v>
      </c>
      <c r="DR860">
        <f t="shared" si="277"/>
        <v>2</v>
      </c>
      <c r="DS860" t="str">
        <f t="shared" si="289"/>
        <v/>
      </c>
      <c r="DT860" t="str">
        <f t="shared" si="283"/>
        <v/>
      </c>
      <c r="DU860" t="str">
        <f t="shared" si="284"/>
        <v/>
      </c>
      <c r="DV860">
        <v>5.1052857756768448</v>
      </c>
      <c r="DW860" t="s">
        <v>4485</v>
      </c>
      <c r="DX860" s="200" t="s">
        <v>4485</v>
      </c>
    </row>
    <row r="861" spans="1:128" ht="15.75" thickBot="1" x14ac:dyDescent="0.3">
      <c r="A861" s="42">
        <v>44832</v>
      </c>
      <c r="B861" s="35">
        <v>44833</v>
      </c>
      <c r="C861" s="36">
        <v>170.8</v>
      </c>
      <c r="E861" s="81" cm="1">
        <f t="array" ref="E861">INDEX($A$466:$A$918, ROWS($A$466:$A$918) - ROW() + ROW($A$466))</f>
        <v>45378</v>
      </c>
      <c r="F861" s="44" cm="1">
        <f t="array" ref="F861">INDEX($B$466:$B$918, ROWS($B$466:$B$918) - ROW() + ROW($B$466))</f>
        <v>45379</v>
      </c>
      <c r="G861" s="45" cm="1">
        <f t="array" ref="G861">INDEX($C$466:$C$918, ROWS($C$466:$C$918) - ROW() + ROW($C$466))</f>
        <v>135.55000000000001</v>
      </c>
      <c r="I861">
        <f t="shared" si="260"/>
        <v>-0.40411462160175093</v>
      </c>
      <c r="J861">
        <f t="shared" si="252"/>
        <v>3</v>
      </c>
      <c r="K861" t="str">
        <f t="shared" si="253"/>
        <v/>
      </c>
      <c r="L861" t="str">
        <f t="shared" si="261"/>
        <v/>
      </c>
      <c r="M861" t="str">
        <f t="shared" si="262"/>
        <v/>
      </c>
      <c r="N861">
        <v>-0.22083179977915565</v>
      </c>
      <c r="O861" t="s">
        <v>4485</v>
      </c>
      <c r="P861" s="200" t="s">
        <v>4485</v>
      </c>
      <c r="Q861" s="35">
        <v>44832</v>
      </c>
      <c r="R861" s="35">
        <v>44833</v>
      </c>
      <c r="S861" s="37">
        <v>49982.2</v>
      </c>
      <c r="U861" s="81" cm="1">
        <f t="array" ref="U861">INDEX($Q$466:$Q$918, ROWS($Q$466:$Q$918) - ROW() + ROW($Q$466))</f>
        <v>45378</v>
      </c>
      <c r="V861" s="3" cm="1">
        <f t="array" ref="V861">INDEX($R$466:$R$918, ROWS($R$466:$R$918) - ROW() + ROW($R$466))</f>
        <v>45379</v>
      </c>
      <c r="W861" s="78" cm="1">
        <f t="array" ref="W861">INDEX($S$466:$S$918, ROWS($S$466:$S$918) - ROW() + ROW($S$466))</f>
        <v>34409.4</v>
      </c>
      <c r="Y861">
        <f t="shared" si="263"/>
        <v>-1.1562138234339407</v>
      </c>
      <c r="Z861">
        <f t="shared" si="254"/>
        <v>3</v>
      </c>
      <c r="AA861" t="str">
        <f t="shared" si="255"/>
        <v/>
      </c>
      <c r="AB861" t="str">
        <f t="shared" si="264"/>
        <v/>
      </c>
      <c r="AC861" t="str">
        <f t="shared" si="265"/>
        <v/>
      </c>
      <c r="AD861">
        <v>-0.48989439315795635</v>
      </c>
      <c r="AE861" t="s">
        <v>4485</v>
      </c>
      <c r="AF861" s="200" t="s">
        <v>4485</v>
      </c>
      <c r="AG861" s="35">
        <v>44832</v>
      </c>
      <c r="AH861" s="35">
        <v>44833</v>
      </c>
      <c r="AI861" s="36">
        <v>158.05000000000001</v>
      </c>
      <c r="AK861" s="81" cm="1">
        <f t="array" ref="AK861">INDEX($AG$466:$AG$918, ROWS($AG$466:$AG$918) - ROW() + ROW($AG$466))</f>
        <v>45378</v>
      </c>
      <c r="AL861" s="3" cm="1">
        <f t="array" ref="AL861">INDEX($AH$466:$AH$918, ROWS($AH$466:$AH$918) - ROW() + ROW($AH$466))</f>
        <v>45379</v>
      </c>
      <c r="AM861" s="78" cm="1">
        <f t="array" ref="AM861">INDEX($AI$466:$AI$918, ROWS($AI$466:$AI$918) - ROW() + ROW($AI$466))</f>
        <v>331.05</v>
      </c>
      <c r="AO861">
        <f t="shared" si="266"/>
        <v>0.28779157830959967</v>
      </c>
      <c r="AP861">
        <f t="shared" si="256"/>
        <v>3</v>
      </c>
      <c r="AQ861" t="str">
        <f t="shared" si="257"/>
        <v/>
      </c>
      <c r="AR861" t="str">
        <f t="shared" si="267"/>
        <v/>
      </c>
      <c r="AS861" t="str">
        <f t="shared" si="268"/>
        <v/>
      </c>
      <c r="AT861">
        <v>4.9910873440285295</v>
      </c>
      <c r="AU861" t="s">
        <v>4485</v>
      </c>
      <c r="AV861" s="200" t="s">
        <v>4485</v>
      </c>
      <c r="AW861" s="35">
        <v>44832</v>
      </c>
      <c r="AX861" s="35">
        <v>44833</v>
      </c>
      <c r="AY861" s="36">
        <v>99.2</v>
      </c>
      <c r="BA861" s="81" cm="1">
        <f t="array" ref="BA861">INDEX($AW$466:$AW$918, ROWS($AW$466:$AW$918) - ROW() + ROW($AW$466))</f>
        <v>45378</v>
      </c>
      <c r="BB861" s="3" cm="1">
        <f t="array" ref="BB861">INDEX($AX$466:$AX$918, ROWS($AX$466:$AX$918) - ROW() + ROW($AX$466))</f>
        <v>45379</v>
      </c>
      <c r="BC861" s="78" cm="1">
        <f t="array" ref="BC861">INDEX($AY$466:$AY$918, ROWS($AY$466:$AY$918) - ROW() + ROW($AY$466))</f>
        <v>199.8</v>
      </c>
      <c r="BE861">
        <f t="shared" si="269"/>
        <v>-0.14992503748125086</v>
      </c>
      <c r="BF861">
        <f t="shared" si="258"/>
        <v>3</v>
      </c>
      <c r="BG861" t="str">
        <f t="shared" si="259"/>
        <v/>
      </c>
      <c r="BH861" t="str">
        <f t="shared" si="270"/>
        <v/>
      </c>
      <c r="BI861" t="str">
        <f t="shared" si="271"/>
        <v/>
      </c>
      <c r="BJ861">
        <v>4.6262966197363253</v>
      </c>
      <c r="BK861" t="s">
        <v>4485</v>
      </c>
      <c r="BL861" s="200" t="s">
        <v>4485</v>
      </c>
      <c r="BM861" s="212">
        <v>44832</v>
      </c>
      <c r="BN861" s="49">
        <v>44833</v>
      </c>
      <c r="BO861" s="50">
        <v>1237.6500000000001</v>
      </c>
      <c r="BQ861" s="81" cm="1">
        <f t="array" ref="BQ861">INDEX($AW$466:$AW$918, ROWS($AW$466:$AW$918) - ROW() + ROW($AW$466))</f>
        <v>45378</v>
      </c>
      <c r="BR861" s="3" cm="1">
        <f t="array" ref="BR861">INDEX($AX$466:$AX$918, ROWS($AX$466:$AX$918) - ROW() + ROW($AX$466))</f>
        <v>45379</v>
      </c>
      <c r="BS861" s="78" cm="1">
        <f t="array" ref="BS861">INDEX($BO$466:$BO$918, ROWS($BO$466:$BO$918) - ROW() + ROW($BO$466))</f>
        <v>1481.4</v>
      </c>
      <c r="BU861">
        <f t="shared" si="278"/>
        <v>-0.51709086025114626</v>
      </c>
      <c r="BV861">
        <f t="shared" si="272"/>
        <v>3</v>
      </c>
      <c r="BW861" t="str">
        <f t="shared" si="286"/>
        <v/>
      </c>
      <c r="BX861" t="str">
        <f t="shared" si="273"/>
        <v/>
      </c>
      <c r="BY861" t="str">
        <f t="shared" si="279"/>
        <v/>
      </c>
      <c r="BZ861">
        <v>-3.1700918233493658</v>
      </c>
      <c r="CA861" t="s">
        <v>4485</v>
      </c>
      <c r="CB861" s="200" t="s">
        <v>4485</v>
      </c>
      <c r="CC861" s="212">
        <v>44833</v>
      </c>
      <c r="CD861" s="49">
        <v>44833</v>
      </c>
      <c r="CE861" s="50">
        <v>1551.05</v>
      </c>
      <c r="CG861" s="81" cm="1">
        <f t="array" ref="CG861">INDEX($AW$466:$AW$918, ROWS($AW$466:$AW$918) - ROW() + ROW($AW$466))</f>
        <v>45378</v>
      </c>
      <c r="CH861" s="3" cm="1">
        <f t="array" ref="CH861">INDEX($AX$466:$AX$918, ROWS($AX$466:$AX$918) - ROW() + ROW($AX$466))</f>
        <v>45379</v>
      </c>
      <c r="CI861" s="78" cm="1">
        <f t="array" ref="CI861">INDEX($CE$466:$CE$918, ROWS($CE$466:$CE$918) - ROW() + ROW($CE$466))</f>
        <v>1957.65</v>
      </c>
      <c r="CK861">
        <f t="shared" si="285"/>
        <v>-0.24967516751164881</v>
      </c>
      <c r="CL861">
        <f t="shared" si="274"/>
        <v>3</v>
      </c>
      <c r="CM861" t="str">
        <f t="shared" si="287"/>
        <v/>
      </c>
      <c r="CN861" t="str">
        <f t="shared" si="275"/>
        <v/>
      </c>
      <c r="CO861" t="str">
        <f t="shared" si="280"/>
        <v/>
      </c>
      <c r="CP861">
        <v>-0.1708137874770618</v>
      </c>
      <c r="CQ861" t="s">
        <v>4485</v>
      </c>
      <c r="CR861" s="200" t="s">
        <v>4485</v>
      </c>
      <c r="CS861" s="212">
        <v>44832</v>
      </c>
      <c r="CT861" s="49">
        <v>44833</v>
      </c>
      <c r="CU861" s="53">
        <v>348.6</v>
      </c>
      <c r="CW861" s="81" cm="1">
        <f t="array" ref="CW861">INDEX($AW$466:$AW$918, ROWS($AW$466:$AW$918) - ROW() + ROW($AW$466))</f>
        <v>45378</v>
      </c>
      <c r="CX861" s="3" cm="1">
        <f t="array" ref="CX861">INDEX($AX$466:$AX$918, ROWS($AX$466:$AX$918) - ROW() + ROW($AX$466))</f>
        <v>45379</v>
      </c>
      <c r="CY861" s="78" cm="1">
        <f t="array" ref="CY861">INDEX($CU$466:$CU$918, ROWS($CU$466:$CU$918) - ROW() + ROW($CU$466))</f>
        <v>881.05</v>
      </c>
      <c r="DA861">
        <f t="shared" si="281"/>
        <v>0.7720462083952877</v>
      </c>
      <c r="DB861">
        <f t="shared" si="276"/>
        <v>3</v>
      </c>
      <c r="DC861" t="str">
        <f t="shared" si="288"/>
        <v/>
      </c>
      <c r="DD861" t="str">
        <f t="shared" si="246"/>
        <v/>
      </c>
      <c r="DE861" t="str">
        <f t="shared" si="247"/>
        <v/>
      </c>
      <c r="DF861">
        <v>0.81291504465308262</v>
      </c>
      <c r="DG861" t="s">
        <v>4485</v>
      </c>
      <c r="DH861" s="200" t="s">
        <v>4485</v>
      </c>
      <c r="DI861" s="212">
        <v>44832</v>
      </c>
      <c r="DJ861" s="49">
        <v>44833</v>
      </c>
      <c r="DK861" s="53">
        <v>306</v>
      </c>
      <c r="DM861" s="81" cm="1">
        <f t="array" ref="DM861">INDEX($AW$466:$AW$918, ROWS($AW$466:$AW$918) - ROW() + ROW($AW$466))</f>
        <v>45378</v>
      </c>
      <c r="DN861" s="3" cm="1">
        <f t="array" ref="DN861">INDEX($AX$466:$AX$918, ROWS($AX$466:$AX$918) - ROW() + ROW($AX$466))</f>
        <v>45379</v>
      </c>
      <c r="DO861" s="78" cm="1">
        <f t="array" ref="DO861">INDEX($DK$466:$DK$918, ROWS($DK$466:$DK$918) - ROW() + ROW($DK$466))</f>
        <v>596.5</v>
      </c>
      <c r="DQ861">
        <f t="shared" si="282"/>
        <v>-0.89715899651104469</v>
      </c>
      <c r="DR861">
        <f t="shared" si="277"/>
        <v>3</v>
      </c>
      <c r="DS861" t="str">
        <f t="shared" si="289"/>
        <v/>
      </c>
      <c r="DT861" t="str">
        <f t="shared" si="283"/>
        <v/>
      </c>
      <c r="DU861" t="str">
        <f t="shared" si="284"/>
        <v/>
      </c>
      <c r="DV861">
        <v>-2.0688527271240642</v>
      </c>
      <c r="DW861" t="s">
        <v>4485</v>
      </c>
      <c r="DX861" s="200" t="s">
        <v>4485</v>
      </c>
    </row>
    <row r="862" spans="1:128" ht="15.75" thickBot="1" x14ac:dyDescent="0.3">
      <c r="A862" s="42">
        <v>44831</v>
      </c>
      <c r="B862" s="35">
        <v>44833</v>
      </c>
      <c r="C862" s="36">
        <v>171.5</v>
      </c>
      <c r="E862" s="81" cm="1">
        <f t="array" ref="E862">INDEX($A$466:$A$918, ROWS($A$466:$A$918) - ROW() + ROW($A$466))</f>
        <v>45379</v>
      </c>
      <c r="F862" s="44" cm="1">
        <f t="array" ref="F862">INDEX($B$466:$B$918, ROWS($B$466:$B$918) - ROW() + ROW($B$466))</f>
        <v>45379</v>
      </c>
      <c r="G862" s="45" cm="1">
        <f t="array" ref="G862">INDEX($C$466:$C$918, ROWS($C$466:$C$918) - ROW() + ROW($C$466))</f>
        <v>135.05000000000001</v>
      </c>
      <c r="I862">
        <f t="shared" si="260"/>
        <v>-0.36886757654002206</v>
      </c>
      <c r="J862">
        <f t="shared" si="252"/>
        <v>4</v>
      </c>
      <c r="K862">
        <f t="shared" si="253"/>
        <v>4.5683313975996942</v>
      </c>
      <c r="L862" t="str">
        <f t="shared" si="261"/>
        <v/>
      </c>
      <c r="M862" t="str">
        <f t="shared" si="262"/>
        <v/>
      </c>
      <c r="N862">
        <v>-0.29509406123202186</v>
      </c>
      <c r="O862">
        <v>4.9301242236024798</v>
      </c>
      <c r="P862" s="200" t="s">
        <v>4485</v>
      </c>
      <c r="Q862" s="35">
        <v>44831</v>
      </c>
      <c r="R862" s="35">
        <v>44833</v>
      </c>
      <c r="S862" s="37">
        <v>49714.1</v>
      </c>
      <c r="U862" s="81" cm="1">
        <f t="array" ref="U862">INDEX($Q$466:$Q$918, ROWS($Q$466:$Q$918) - ROW() + ROW($Q$466))</f>
        <v>45379</v>
      </c>
      <c r="V862" s="3" cm="1">
        <f t="array" ref="V862">INDEX($R$466:$R$918, ROWS($R$466:$R$918) - ROW() + ROW($R$466))</f>
        <v>45379</v>
      </c>
      <c r="W862" s="78" cm="1">
        <f t="array" ref="W862">INDEX($S$466:$S$918, ROWS($S$466:$S$918) - ROW() + ROW($S$466))</f>
        <v>34333.15</v>
      </c>
      <c r="Y862">
        <f t="shared" si="263"/>
        <v>-0.22159642423291312</v>
      </c>
      <c r="Z862">
        <f t="shared" si="254"/>
        <v>4</v>
      </c>
      <c r="AA862">
        <f t="shared" si="255"/>
        <v>3.033090303984264</v>
      </c>
      <c r="AB862" t="str">
        <f t="shared" si="264"/>
        <v/>
      </c>
      <c r="AC862" t="str">
        <f t="shared" si="265"/>
        <v/>
      </c>
      <c r="AD862">
        <v>3.1939651480330261E-2</v>
      </c>
      <c r="AE862">
        <v>3.6622299252117907</v>
      </c>
      <c r="AF862" s="200" t="s">
        <v>4485</v>
      </c>
      <c r="AG862" s="35">
        <v>44831</v>
      </c>
      <c r="AH862" s="35">
        <v>44833</v>
      </c>
      <c r="AI862" s="36">
        <v>158.94999999999999</v>
      </c>
      <c r="AK862" s="81" cm="1">
        <f t="array" ref="AK862">INDEX($AG$466:$AG$918, ROWS($AG$466:$AG$918) - ROW() + ROW($AG$466))</f>
        <v>45379</v>
      </c>
      <c r="AL862" s="3" cm="1">
        <f t="array" ref="AL862">INDEX($AH$466:$AH$918, ROWS($AH$466:$AH$918) - ROW() + ROW($AH$466))</f>
        <v>45379</v>
      </c>
      <c r="AM862" s="78" cm="1">
        <f t="array" ref="AM862">INDEX($AI$466:$AI$918, ROWS($AI$466:$AI$918) - ROW() + ROW($AI$466))</f>
        <v>335.7</v>
      </c>
      <c r="AO862">
        <f t="shared" si="266"/>
        <v>1.4046216583597575</v>
      </c>
      <c r="AP862">
        <f t="shared" si="256"/>
        <v>4</v>
      </c>
      <c r="AQ862">
        <f t="shared" si="257"/>
        <v>6.7408585055643844</v>
      </c>
      <c r="AR862" t="str">
        <f t="shared" si="267"/>
        <v/>
      </c>
      <c r="AS862" t="str">
        <f t="shared" si="268"/>
        <v/>
      </c>
      <c r="AT862">
        <v>-1.6034710431993962</v>
      </c>
      <c r="AU862">
        <v>16.872059153036076</v>
      </c>
      <c r="AV862" s="200" t="s">
        <v>4485</v>
      </c>
      <c r="AW862" s="35">
        <v>44831</v>
      </c>
      <c r="AX862" s="35">
        <v>44833</v>
      </c>
      <c r="AY862" s="36">
        <v>100.05</v>
      </c>
      <c r="BA862" s="81" cm="1">
        <f t="array" ref="BA862">INDEX($AW$466:$AW$918, ROWS($AW$466:$AW$918) - ROW() + ROW($AW$466))</f>
        <v>45379</v>
      </c>
      <c r="BB862" s="3" cm="1">
        <f t="array" ref="BB862">INDEX($AX$466:$AX$918, ROWS($AX$466:$AX$918) - ROW() + ROW($AX$466))</f>
        <v>45379</v>
      </c>
      <c r="BC862" s="78" cm="1">
        <f t="array" ref="BC862">INDEX($AY$466:$AY$918, ROWS($AY$466:$AY$918) - ROW() + ROW($AY$466))</f>
        <v>201.9</v>
      </c>
      <c r="BE862">
        <f t="shared" si="269"/>
        <v>1.0510510510510482</v>
      </c>
      <c r="BF862">
        <f t="shared" si="258"/>
        <v>4</v>
      </c>
      <c r="BG862">
        <f t="shared" si="259"/>
        <v>7.8237650200267055</v>
      </c>
      <c r="BH862" t="str">
        <f t="shared" si="270"/>
        <v/>
      </c>
      <c r="BI862" t="str">
        <f t="shared" si="271"/>
        <v/>
      </c>
      <c r="BJ862">
        <v>-1.3863724272714391</v>
      </c>
      <c r="BK862">
        <v>7.4248203672491835</v>
      </c>
      <c r="BL862" s="200" t="s">
        <v>4485</v>
      </c>
      <c r="BM862" s="212">
        <v>44831</v>
      </c>
      <c r="BN862" s="49">
        <v>44833</v>
      </c>
      <c r="BO862" s="50">
        <v>1245.05</v>
      </c>
      <c r="BQ862" s="81" cm="1">
        <f t="array" ref="BQ862">INDEX($AW$466:$AW$918, ROWS($AW$466:$AW$918) - ROW() + ROW($AW$466))</f>
        <v>45379</v>
      </c>
      <c r="BR862" s="3" cm="1">
        <f t="array" ref="BR862">INDEX($AX$466:$AX$918, ROWS($AX$466:$AX$918) - ROW() + ROW($AX$466))</f>
        <v>45379</v>
      </c>
      <c r="BS862" s="78" cm="1">
        <f t="array" ref="BS862">INDEX($BO$466:$BO$918, ROWS($BO$466:$BO$918) - ROW() + ROW($BO$466))</f>
        <v>1502.5</v>
      </c>
      <c r="BU862">
        <f t="shared" si="278"/>
        <v>1.4243283380585872</v>
      </c>
      <c r="BV862">
        <f t="shared" si="272"/>
        <v>4</v>
      </c>
      <c r="BW862">
        <f t="shared" si="286"/>
        <v>2.6999316473000681</v>
      </c>
      <c r="BX862" t="str">
        <f t="shared" si="273"/>
        <v/>
      </c>
      <c r="BY862" t="str">
        <f t="shared" si="279"/>
        <v/>
      </c>
      <c r="BZ862">
        <v>1.5353352901332129</v>
      </c>
      <c r="CA862">
        <v>0.90199246095853114</v>
      </c>
      <c r="CB862" s="200" t="s">
        <v>4485</v>
      </c>
      <c r="CC862" s="212">
        <v>44832</v>
      </c>
      <c r="CD862" s="49">
        <v>44833</v>
      </c>
      <c r="CE862" s="50">
        <v>1519.45</v>
      </c>
      <c r="CG862" s="81" cm="1">
        <f t="array" ref="CG862">INDEX($AW$466:$AW$918, ROWS($AW$466:$AW$918) - ROW() + ROW($AW$466))</f>
        <v>45379</v>
      </c>
      <c r="CH862" s="3" cm="1">
        <f t="array" ref="CH862">INDEX($AX$466:$AX$918, ROWS($AX$466:$AX$918) - ROW() + ROW($AX$466))</f>
        <v>45379</v>
      </c>
      <c r="CI862" s="78" cm="1">
        <f t="array" ref="CI862">INDEX($CE$466:$CE$918, ROWS($CE$466:$CE$918) - ROW() + ROW($CE$466))</f>
        <v>1942.75</v>
      </c>
      <c r="CK862">
        <f t="shared" si="285"/>
        <v>-0.7611166449569684</v>
      </c>
      <c r="CL862">
        <f t="shared" si="274"/>
        <v>4</v>
      </c>
      <c r="CM862">
        <f t="shared" si="287"/>
        <v>2.3847167325428194</v>
      </c>
      <c r="CN862" t="str">
        <f t="shared" si="275"/>
        <v/>
      </c>
      <c r="CO862" t="str">
        <f t="shared" si="280"/>
        <v/>
      </c>
      <c r="CP862">
        <v>-0.80190004341496124</v>
      </c>
      <c r="CQ862">
        <v>2.4854225482177323</v>
      </c>
      <c r="CR862" s="200" t="s">
        <v>4485</v>
      </c>
      <c r="CS862" s="212">
        <v>44831</v>
      </c>
      <c r="CT862" s="49">
        <v>44833</v>
      </c>
      <c r="CU862" s="53">
        <v>351.55</v>
      </c>
      <c r="CW862" s="81" cm="1">
        <f t="array" ref="CW862">INDEX($AW$466:$AW$918, ROWS($AW$466:$AW$918) - ROW() + ROW($AW$466))</f>
        <v>45379</v>
      </c>
      <c r="CX862" s="3" cm="1">
        <f t="array" ref="CX862">INDEX($AX$466:$AX$918, ROWS($AX$466:$AX$918) - ROW() + ROW($AX$466))</f>
        <v>45379</v>
      </c>
      <c r="CY862" s="78" cm="1">
        <f t="array" ref="CY862">INDEX($CU$466:$CU$918, ROWS($CU$466:$CU$918) - ROW() + ROW($CU$466))</f>
        <v>895.95</v>
      </c>
      <c r="DA862">
        <f t="shared" si="281"/>
        <v>1.6911639521026152</v>
      </c>
      <c r="DB862">
        <f t="shared" si="276"/>
        <v>4</v>
      </c>
      <c r="DC862">
        <f t="shared" si="288"/>
        <v>8.232664894902161</v>
      </c>
      <c r="DD862" t="str">
        <f t="shared" si="246"/>
        <v/>
      </c>
      <c r="DE862" t="str">
        <f t="shared" si="247"/>
        <v/>
      </c>
      <c r="DF862">
        <v>1.8739352640545146</v>
      </c>
      <c r="DG862">
        <v>8.6022156304861017</v>
      </c>
      <c r="DH862" s="200" t="s">
        <v>4485</v>
      </c>
      <c r="DI862" s="212">
        <v>44831</v>
      </c>
      <c r="DJ862" s="49">
        <v>44833</v>
      </c>
      <c r="DK862" s="53">
        <v>310.85000000000002</v>
      </c>
      <c r="DM862" s="81" cm="1">
        <f t="array" ref="DM862">INDEX($AW$466:$AW$918, ROWS($AW$466:$AW$918) - ROW() + ROW($AW$466))</f>
        <v>45379</v>
      </c>
      <c r="DN862" s="3" cm="1">
        <f t="array" ref="DN862">INDEX($AX$466:$AX$918, ROWS($AX$466:$AX$918) - ROW() + ROW($AX$466))</f>
        <v>45379</v>
      </c>
      <c r="DO862" s="78" cm="1">
        <f t="array" ref="DO862">INDEX($DK$466:$DK$918, ROWS($DK$466:$DK$918) - ROW() + ROW($DK$466))</f>
        <v>603.54999999999995</v>
      </c>
      <c r="DQ862">
        <f t="shared" si="282"/>
        <v>1.1818943839061113</v>
      </c>
      <c r="DR862">
        <f t="shared" si="277"/>
        <v>4</v>
      </c>
      <c r="DS862">
        <f t="shared" si="289"/>
        <v>6.2494498723703904</v>
      </c>
      <c r="DT862" t="str">
        <f t="shared" si="283"/>
        <v/>
      </c>
      <c r="DU862" t="str">
        <f t="shared" si="284"/>
        <v/>
      </c>
      <c r="DV862">
        <v>0.24215096860388205</v>
      </c>
      <c r="DW862">
        <v>6.2013446567586605</v>
      </c>
      <c r="DX862" s="200" t="s">
        <v>4485</v>
      </c>
    </row>
    <row r="863" spans="1:128" ht="15.75" thickBot="1" x14ac:dyDescent="0.3">
      <c r="A863" s="42">
        <v>44830</v>
      </c>
      <c r="B863" s="35">
        <v>44833</v>
      </c>
      <c r="C863" s="36">
        <v>173.3</v>
      </c>
      <c r="E863" s="81" cm="1">
        <f t="array" ref="E863">INDEX($A$466:$A$918, ROWS($A$466:$A$918) - ROW() + ROW($A$466))</f>
        <v>45383</v>
      </c>
      <c r="F863" s="44" cm="1">
        <f t="array" ref="F863">INDEX($B$466:$B$918, ROWS($B$466:$B$918) - ROW() + ROW($B$466))</f>
        <v>45407</v>
      </c>
      <c r="G863" s="45" cm="1">
        <f t="array" ref="G863">INDEX($C$466:$C$918, ROWS($C$466:$C$918) - ROW() + ROW($C$466))</f>
        <v>141.05000000000001</v>
      </c>
      <c r="I863">
        <f t="shared" si="260"/>
        <v>4.4427989633469087</v>
      </c>
      <c r="J863">
        <f t="shared" si="252"/>
        <v>1</v>
      </c>
      <c r="K863" t="str">
        <f t="shared" si="253"/>
        <v/>
      </c>
      <c r="L863">
        <f t="shared" si="261"/>
        <v>45407</v>
      </c>
      <c r="M863">
        <f t="shared" si="262"/>
        <v>11.272598369372556</v>
      </c>
      <c r="N863">
        <v>3.4776174620791624</v>
      </c>
      <c r="O863" t="s">
        <v>4485</v>
      </c>
      <c r="P863" s="200">
        <v>14.908830890239532</v>
      </c>
      <c r="Q863" s="35">
        <v>44830</v>
      </c>
      <c r="R863" s="35">
        <v>44833</v>
      </c>
      <c r="S863" s="37">
        <v>50721.599999999999</v>
      </c>
      <c r="U863" s="81" cm="1">
        <f t="array" ref="U863">INDEX($Q$466:$Q$918, ROWS($Q$466:$Q$918) - ROW() + ROW($Q$466))</f>
        <v>45383</v>
      </c>
      <c r="V863" s="3" cm="1">
        <f t="array" ref="V863">INDEX($R$466:$R$918, ROWS($R$466:$R$918) - ROW() + ROW($R$466))</f>
        <v>45407</v>
      </c>
      <c r="W863" s="78" cm="1">
        <f t="array" ref="W863">INDEX($S$466:$S$918, ROWS($S$466:$S$918) - ROW() + ROW($S$466))</f>
        <v>34871.25</v>
      </c>
      <c r="Y863">
        <f t="shared" si="263"/>
        <v>1.5672899224219117</v>
      </c>
      <c r="Z863">
        <f t="shared" si="254"/>
        <v>1</v>
      </c>
      <c r="AA863" t="str">
        <f t="shared" si="255"/>
        <v/>
      </c>
      <c r="AB863">
        <f t="shared" si="264"/>
        <v>45407</v>
      </c>
      <c r="AC863">
        <f t="shared" si="265"/>
        <v>1.7917338781948011</v>
      </c>
      <c r="AD863">
        <v>0.79475312001556686</v>
      </c>
      <c r="AE863" t="s">
        <v>4485</v>
      </c>
      <c r="AF863" s="200">
        <v>0.1707715678298749</v>
      </c>
      <c r="AG863" s="35">
        <v>44830</v>
      </c>
      <c r="AH863" s="35">
        <v>44833</v>
      </c>
      <c r="AI863" s="36">
        <v>158.75</v>
      </c>
      <c r="AK863" s="81" cm="1">
        <f t="array" ref="AK863">INDEX($AG$466:$AG$918, ROWS($AG$466:$AG$918) - ROW() + ROW($AG$466))</f>
        <v>45383</v>
      </c>
      <c r="AL863" s="3" cm="1">
        <f t="array" ref="AL863">INDEX($AH$466:$AH$918, ROWS($AH$466:$AH$918) - ROW() + ROW($AH$466))</f>
        <v>45407</v>
      </c>
      <c r="AM863" s="78" cm="1">
        <f t="array" ref="AM863">INDEX($AI$466:$AI$918, ROWS($AI$466:$AI$918) - ROW() + ROW($AI$466))</f>
        <v>344</v>
      </c>
      <c r="AO863">
        <f t="shared" si="266"/>
        <v>2.4724456359845135</v>
      </c>
      <c r="AP863">
        <f t="shared" si="256"/>
        <v>1</v>
      </c>
      <c r="AQ863" t="str">
        <f t="shared" si="257"/>
        <v/>
      </c>
      <c r="AR863">
        <f t="shared" si="267"/>
        <v>45407</v>
      </c>
      <c r="AS863">
        <f t="shared" si="268"/>
        <v>4.3023255813953609</v>
      </c>
      <c r="AT863">
        <v>0.59432515337423752</v>
      </c>
      <c r="AU863" t="s">
        <v>4485</v>
      </c>
      <c r="AV863" s="200">
        <v>19.611206403659232</v>
      </c>
      <c r="AW863" s="35">
        <v>44830</v>
      </c>
      <c r="AX863" s="35">
        <v>44833</v>
      </c>
      <c r="AY863" s="36">
        <v>101.1</v>
      </c>
      <c r="BA863" s="81" cm="1">
        <f t="array" ref="BA863">INDEX($AW$466:$AW$918, ROWS($AW$466:$AW$918) - ROW() + ROW($AW$466))</f>
        <v>45383</v>
      </c>
      <c r="BB863" s="3" cm="1">
        <f t="array" ref="BB863">INDEX($AX$466:$AX$918, ROWS($AX$466:$AX$918) - ROW() + ROW($AX$466))</f>
        <v>45407</v>
      </c>
      <c r="BC863" s="78" cm="1">
        <f t="array" ref="BC863">INDEX($AY$466:$AY$918, ROWS($AY$466:$AY$918) - ROW() + ROW($AY$466))</f>
        <v>212.75</v>
      </c>
      <c r="BE863">
        <f t="shared" si="269"/>
        <v>5.3739474987617601</v>
      </c>
      <c r="BF863">
        <f t="shared" si="258"/>
        <v>1</v>
      </c>
      <c r="BG863" t="str">
        <f t="shared" si="259"/>
        <v/>
      </c>
      <c r="BH863">
        <f t="shared" si="270"/>
        <v>45407</v>
      </c>
      <c r="BI863">
        <f t="shared" si="271"/>
        <v>11.727379553466498</v>
      </c>
      <c r="BJ863">
        <v>5.8443435177539298</v>
      </c>
      <c r="BK863" t="s">
        <v>4485</v>
      </c>
      <c r="BL863" s="200">
        <v>15.853016325018032</v>
      </c>
      <c r="BM863" s="212">
        <v>44830</v>
      </c>
      <c r="BN863" s="49">
        <v>44833</v>
      </c>
      <c r="BO863" s="50">
        <v>1258.3499999999999</v>
      </c>
      <c r="BQ863" s="81" cm="1">
        <f t="array" ref="BQ863">INDEX($AW$466:$AW$918, ROWS($AW$466:$AW$918) - ROW() + ROW($AW$466))</f>
        <v>45383</v>
      </c>
      <c r="BR863" s="3" cm="1">
        <f t="array" ref="BR863">INDEX($AX$466:$AX$918, ROWS($AX$466:$AX$918) - ROW() + ROW($AX$466))</f>
        <v>45407</v>
      </c>
      <c r="BS863" s="78" cm="1">
        <f t="array" ref="BS863">INDEX($BO$466:$BO$918, ROWS($BO$466:$BO$918) - ROW() + ROW($BO$466))</f>
        <v>1501</v>
      </c>
      <c r="BU863">
        <f t="shared" si="278"/>
        <v>-9.9833610648918478E-2</v>
      </c>
      <c r="BV863">
        <f t="shared" si="272"/>
        <v>1</v>
      </c>
      <c r="BW863" t="str">
        <f t="shared" si="286"/>
        <v/>
      </c>
      <c r="BX863">
        <f t="shared" si="273"/>
        <v>45407</v>
      </c>
      <c r="BY863">
        <f t="shared" si="279"/>
        <v>-3.9040639573617475</v>
      </c>
      <c r="BZ863">
        <v>4.2650655992884188</v>
      </c>
      <c r="CA863" t="s">
        <v>4485</v>
      </c>
      <c r="CB863" s="200">
        <v>7.9082067906500741</v>
      </c>
      <c r="CC863" s="212">
        <v>44831</v>
      </c>
      <c r="CD863" s="49">
        <v>44833</v>
      </c>
      <c r="CE863" s="50">
        <v>1528.85</v>
      </c>
      <c r="CG863" s="81" cm="1">
        <f t="array" ref="CG863">INDEX($AW$466:$AW$918, ROWS($AW$466:$AW$918) - ROW() + ROW($AW$466))</f>
        <v>45383</v>
      </c>
      <c r="CH863" s="3" cm="1">
        <f t="array" ref="CH863">INDEX($AX$466:$AX$918, ROWS($AX$466:$AX$918) - ROW() + ROW($AX$466))</f>
        <v>45407</v>
      </c>
      <c r="CI863" s="78" cm="1">
        <f t="array" ref="CI863">INDEX($CE$466:$CE$918, ROWS($CE$466:$CE$918) - ROW() + ROW($CE$466))</f>
        <v>2009.35</v>
      </c>
      <c r="CK863">
        <f t="shared" si="285"/>
        <v>3.4281302277699091</v>
      </c>
      <c r="CL863">
        <f t="shared" si="274"/>
        <v>1</v>
      </c>
      <c r="CM863" t="str">
        <f t="shared" si="287"/>
        <v/>
      </c>
      <c r="CN863">
        <f t="shared" si="275"/>
        <v>45407</v>
      </c>
      <c r="CO863">
        <f t="shared" si="280"/>
        <v>-10.523303555876273</v>
      </c>
      <c r="CP863">
        <v>2.5821898411554134</v>
      </c>
      <c r="CQ863" t="s">
        <v>4485</v>
      </c>
      <c r="CR863" s="200">
        <v>-7.7372885609596871</v>
      </c>
      <c r="CS863" s="212">
        <v>44830</v>
      </c>
      <c r="CT863" s="49">
        <v>44833</v>
      </c>
      <c r="CU863" s="53">
        <v>351.95</v>
      </c>
      <c r="CW863" s="81" cm="1">
        <f t="array" ref="CW863">INDEX($AW$466:$AW$918, ROWS($AW$466:$AW$918) - ROW() + ROW($AW$466))</f>
        <v>45383</v>
      </c>
      <c r="CX863" s="3" cm="1">
        <f t="array" ref="CX863">INDEX($AX$466:$AX$918, ROWS($AX$466:$AX$918) - ROW() + ROW($AX$466))</f>
        <v>45407</v>
      </c>
      <c r="CY863" s="78" cm="1">
        <f t="array" ref="CY863">INDEX($CU$466:$CU$918, ROWS($CU$466:$CU$918) - ROW() + ROW($CU$466))</f>
        <v>955.2</v>
      </c>
      <c r="DA863">
        <f t="shared" si="281"/>
        <v>6.6130922484513643</v>
      </c>
      <c r="DB863">
        <f t="shared" si="276"/>
        <v>1</v>
      </c>
      <c r="DC863" t="str">
        <f t="shared" si="288"/>
        <v/>
      </c>
      <c r="DD863">
        <f t="shared" si="246"/>
        <v>45407</v>
      </c>
      <c r="DE863">
        <f t="shared" si="247"/>
        <v>-6.3651591289782257</v>
      </c>
      <c r="DF863">
        <v>5.7134894091415829</v>
      </c>
      <c r="DG863" t="s">
        <v>4485</v>
      </c>
      <c r="DH863" s="200">
        <v>-5.9477985763248036</v>
      </c>
      <c r="DI863" s="212">
        <v>44830</v>
      </c>
      <c r="DJ863" s="49">
        <v>44833</v>
      </c>
      <c r="DK863" s="53">
        <v>305.45</v>
      </c>
      <c r="DM863" s="81" cm="1">
        <f t="array" ref="DM863">INDEX($AW$466:$AW$918, ROWS($AW$466:$AW$918) - ROW() + ROW($AW$466))</f>
        <v>45383</v>
      </c>
      <c r="DN863" s="3" cm="1">
        <f t="array" ref="DN863">INDEX($AX$466:$AX$918, ROWS($AX$466:$AX$918) - ROW() + ROW($AX$466))</f>
        <v>45407</v>
      </c>
      <c r="DO863" s="78" cm="1">
        <f t="array" ref="DO863">INDEX($DK$466:$DK$918, ROWS($DK$466:$DK$918) - ROW() + ROW($DK$466))</f>
        <v>604.5</v>
      </c>
      <c r="DQ863">
        <f t="shared" si="282"/>
        <v>0.15740203794218302</v>
      </c>
      <c r="DR863">
        <f t="shared" si="277"/>
        <v>1</v>
      </c>
      <c r="DS863" t="str">
        <f t="shared" si="289"/>
        <v/>
      </c>
      <c r="DT863">
        <f t="shared" si="283"/>
        <v>45407</v>
      </c>
      <c r="DU863">
        <f t="shared" si="284"/>
        <v>3.308519437552615E-2</v>
      </c>
      <c r="DV863">
        <v>-1.541024573094544</v>
      </c>
      <c r="DW863" t="s">
        <v>4485</v>
      </c>
      <c r="DX863" s="200">
        <v>4.9323181049069298</v>
      </c>
    </row>
    <row r="864" spans="1:128" ht="15.75" thickBot="1" x14ac:dyDescent="0.3">
      <c r="A864" s="42">
        <v>44827</v>
      </c>
      <c r="B864" s="35">
        <v>44833</v>
      </c>
      <c r="C864" s="36">
        <v>176.1</v>
      </c>
      <c r="E864" s="81" cm="1">
        <f t="array" ref="E864">INDEX($A$466:$A$918, ROWS($A$466:$A$918) - ROW() + ROW($A$466))</f>
        <v>45384</v>
      </c>
      <c r="F864" s="44" cm="1">
        <f t="array" ref="F864">INDEX($B$466:$B$918, ROWS($B$466:$B$918) - ROW() + ROW($B$466))</f>
        <v>45407</v>
      </c>
      <c r="G864" s="45" cm="1">
        <f t="array" ref="G864">INDEX($C$466:$C$918, ROWS($C$466:$C$918) - ROW() + ROW($C$466))</f>
        <v>145.9</v>
      </c>
      <c r="I864">
        <f t="shared" si="260"/>
        <v>3.4384969868840791</v>
      </c>
      <c r="J864">
        <f t="shared" si="252"/>
        <v>2</v>
      </c>
      <c r="K864" t="str">
        <f t="shared" si="253"/>
        <v/>
      </c>
      <c r="L864" t="str">
        <f t="shared" si="261"/>
        <v/>
      </c>
      <c r="M864" t="str">
        <f t="shared" si="262"/>
        <v/>
      </c>
      <c r="N864">
        <v>3.5037540221666115</v>
      </c>
      <c r="O864" t="s">
        <v>4485</v>
      </c>
      <c r="P864" s="200" t="s">
        <v>4485</v>
      </c>
      <c r="Q864" s="35">
        <v>44827</v>
      </c>
      <c r="R864" s="35">
        <v>44833</v>
      </c>
      <c r="S864" s="37">
        <v>53056.1</v>
      </c>
      <c r="U864" s="81" cm="1">
        <f t="array" ref="U864">INDEX($Q$466:$Q$918, ROWS($Q$466:$Q$918) - ROW() + ROW($Q$466))</f>
        <v>45384</v>
      </c>
      <c r="V864" s="3" cm="1">
        <f t="array" ref="V864">INDEX($R$466:$R$918, ROWS($R$466:$R$918) - ROW() + ROW($R$466))</f>
        <v>45407</v>
      </c>
      <c r="W864" s="78" cm="1">
        <f t="array" ref="W864">INDEX($S$466:$S$918, ROWS($S$466:$S$918) - ROW() + ROW($S$466))</f>
        <v>35127.449999999997</v>
      </c>
      <c r="Y864">
        <f t="shared" si="263"/>
        <v>0.73470265619958308</v>
      </c>
      <c r="Z864">
        <f t="shared" si="254"/>
        <v>2</v>
      </c>
      <c r="AA864" t="str">
        <f t="shared" si="255"/>
        <v/>
      </c>
      <c r="AB864" t="str">
        <f t="shared" si="264"/>
        <v/>
      </c>
      <c r="AC864" t="str">
        <f t="shared" si="265"/>
        <v/>
      </c>
      <c r="AD864">
        <v>0.6887018625044139</v>
      </c>
      <c r="AE864" t="s">
        <v>4485</v>
      </c>
      <c r="AF864" s="200" t="s">
        <v>4485</v>
      </c>
      <c r="AG864" s="35">
        <v>44827</v>
      </c>
      <c r="AH864" s="35">
        <v>44833</v>
      </c>
      <c r="AI864" s="36">
        <v>163.85</v>
      </c>
      <c r="AK864" s="81" cm="1">
        <f t="array" ref="AK864">INDEX($AG$466:$AG$918, ROWS($AG$466:$AG$918) - ROW() + ROW($AG$466))</f>
        <v>45384</v>
      </c>
      <c r="AL864" s="3" cm="1">
        <f t="array" ref="AL864">INDEX($AH$466:$AH$918, ROWS($AH$466:$AH$918) - ROW() + ROW($AH$466))</f>
        <v>45407</v>
      </c>
      <c r="AM864" s="78" cm="1">
        <f t="array" ref="AM864">INDEX($AI$466:$AI$918, ROWS($AI$466:$AI$918) - ROW() + ROW($AI$466))</f>
        <v>346.4</v>
      </c>
      <c r="AO864">
        <f t="shared" si="266"/>
        <v>0.69767441860464452</v>
      </c>
      <c r="AP864">
        <f t="shared" si="256"/>
        <v>2</v>
      </c>
      <c r="AQ864" t="str">
        <f t="shared" si="257"/>
        <v/>
      </c>
      <c r="AR864" t="str">
        <f t="shared" si="267"/>
        <v/>
      </c>
      <c r="AS864" t="str">
        <f t="shared" si="268"/>
        <v/>
      </c>
      <c r="AT864">
        <v>-1.9249094720792874</v>
      </c>
      <c r="AU864" t="s">
        <v>4485</v>
      </c>
      <c r="AV864" s="200" t="s">
        <v>4485</v>
      </c>
      <c r="AW864" s="35">
        <v>44827</v>
      </c>
      <c r="AX864" s="35">
        <v>44833</v>
      </c>
      <c r="AY864" s="36">
        <v>107.05</v>
      </c>
      <c r="BA864" s="81" cm="1">
        <f t="array" ref="BA864">INDEX($AW$466:$AW$918, ROWS($AW$466:$AW$918) - ROW() + ROW($AW$466))</f>
        <v>45384</v>
      </c>
      <c r="BB864" s="3" cm="1">
        <f t="array" ref="BB864">INDEX($AX$466:$AX$918, ROWS($AX$466:$AX$918) - ROW() + ROW($AX$466))</f>
        <v>45407</v>
      </c>
      <c r="BC864" s="78" cm="1">
        <f t="array" ref="BC864">INDEX($AY$466:$AY$918, ROWS($AY$466:$AY$918) - ROW() + ROW($AY$466))</f>
        <v>222.8</v>
      </c>
      <c r="BE864">
        <f t="shared" si="269"/>
        <v>4.7238542890716859</v>
      </c>
      <c r="BF864">
        <f t="shared" si="258"/>
        <v>2</v>
      </c>
      <c r="BG864" t="str">
        <f t="shared" si="259"/>
        <v/>
      </c>
      <c r="BH864" t="str">
        <f t="shared" si="270"/>
        <v/>
      </c>
      <c r="BI864" t="str">
        <f t="shared" si="271"/>
        <v/>
      </c>
      <c r="BJ864">
        <v>5.841508845156131</v>
      </c>
      <c r="BK864" t="s">
        <v>4485</v>
      </c>
      <c r="BL864" s="200" t="s">
        <v>4485</v>
      </c>
      <c r="BM864" s="212">
        <v>44827</v>
      </c>
      <c r="BN864" s="49">
        <v>44833</v>
      </c>
      <c r="BO864" s="50">
        <v>1274.45</v>
      </c>
      <c r="BQ864" s="81" cm="1">
        <f t="array" ref="BQ864">INDEX($AW$466:$AW$918, ROWS($AW$466:$AW$918) - ROW() + ROW($AW$466))</f>
        <v>45384</v>
      </c>
      <c r="BR864" s="3" cm="1">
        <f t="array" ref="BR864">INDEX($AX$466:$AX$918, ROWS($AX$466:$AX$918) - ROW() + ROW($AX$466))</f>
        <v>45407</v>
      </c>
      <c r="BS864" s="78" cm="1">
        <f t="array" ref="BS864">INDEX($BO$466:$BO$918, ROWS($BO$466:$BO$918) - ROW() + ROW($BO$466))</f>
        <v>1481.8</v>
      </c>
      <c r="BU864">
        <f t="shared" si="278"/>
        <v>-1.279147235176552</v>
      </c>
      <c r="BV864">
        <f t="shared" si="272"/>
        <v>2</v>
      </c>
      <c r="BW864" t="str">
        <f t="shared" si="286"/>
        <v/>
      </c>
      <c r="BX864" t="str">
        <f t="shared" si="273"/>
        <v/>
      </c>
      <c r="BY864" t="str">
        <f t="shared" si="279"/>
        <v/>
      </c>
      <c r="BZ864">
        <v>-0.37536256611500518</v>
      </c>
      <c r="CA864" t="s">
        <v>4485</v>
      </c>
      <c r="CB864" s="200" t="s">
        <v>4485</v>
      </c>
      <c r="CC864" s="212">
        <v>44830</v>
      </c>
      <c r="CD864" s="49">
        <v>44833</v>
      </c>
      <c r="CE864" s="50">
        <v>1548.05</v>
      </c>
      <c r="CG864" s="81" cm="1">
        <f t="array" ref="CG864">INDEX($AW$466:$AW$918, ROWS($AW$466:$AW$918) - ROW() + ROW($AW$466))</f>
        <v>45384</v>
      </c>
      <c r="CH864" s="3" cm="1">
        <f t="array" ref="CH864">INDEX($AX$466:$AX$918, ROWS($AX$466:$AX$918) - ROW() + ROW($AX$466))</f>
        <v>45407</v>
      </c>
      <c r="CI864" s="78" cm="1">
        <f t="array" ref="CI864">INDEX($CE$466:$CE$918, ROWS($CE$466:$CE$918) - ROW() + ROW($CE$466))</f>
        <v>2043.1</v>
      </c>
      <c r="CK864">
        <f t="shared" si="285"/>
        <v>1.6796476472491106</v>
      </c>
      <c r="CL864">
        <f t="shared" si="274"/>
        <v>2</v>
      </c>
      <c r="CM864" t="str">
        <f t="shared" si="287"/>
        <v/>
      </c>
      <c r="CN864" t="str">
        <f t="shared" si="275"/>
        <v/>
      </c>
      <c r="CO864" t="str">
        <f t="shared" si="280"/>
        <v/>
      </c>
      <c r="CP864">
        <v>1.8094664458163909</v>
      </c>
      <c r="CQ864" t="s">
        <v>4485</v>
      </c>
      <c r="CR864" s="200" t="s">
        <v>4485</v>
      </c>
      <c r="CS864" s="212">
        <v>44827</v>
      </c>
      <c r="CT864" s="49">
        <v>44833</v>
      </c>
      <c r="CU864" s="53">
        <v>370.45</v>
      </c>
      <c r="CW864" s="81" cm="1">
        <f t="array" ref="CW864">INDEX($AW$466:$AW$918, ROWS($AW$466:$AW$918) - ROW() + ROW($AW$466))</f>
        <v>45384</v>
      </c>
      <c r="CX864" s="3" cm="1">
        <f t="array" ref="CX864">INDEX($AX$466:$AX$918, ROWS($AX$466:$AX$918) - ROW() + ROW($AX$466))</f>
        <v>45407</v>
      </c>
      <c r="CY864" s="78" cm="1">
        <f t="array" ref="CY864">INDEX($CU$466:$CU$918, ROWS($CU$466:$CU$918) - ROW() + ROW($CU$466))</f>
        <v>941.6</v>
      </c>
      <c r="DA864">
        <f t="shared" si="281"/>
        <v>-1.4237855946398683</v>
      </c>
      <c r="DB864">
        <f t="shared" si="276"/>
        <v>2</v>
      </c>
      <c r="DC864" t="str">
        <f t="shared" si="288"/>
        <v/>
      </c>
      <c r="DD864" t="str">
        <f t="shared" si="246"/>
        <v/>
      </c>
      <c r="DE864" t="str">
        <f t="shared" si="247"/>
        <v/>
      </c>
      <c r="DF864">
        <v>-1.4131294489849699</v>
      </c>
      <c r="DG864" t="s">
        <v>4485</v>
      </c>
      <c r="DH864" s="200" t="s">
        <v>4485</v>
      </c>
      <c r="DI864" s="212">
        <v>44827</v>
      </c>
      <c r="DJ864" s="49">
        <v>44833</v>
      </c>
      <c r="DK864" s="53">
        <v>312.45</v>
      </c>
      <c r="DM864" s="81" cm="1">
        <f t="array" ref="DM864">INDEX($AW$466:$AW$918, ROWS($AW$466:$AW$918) - ROW() + ROW($AW$466))</f>
        <v>45384</v>
      </c>
      <c r="DN864" s="3" cm="1">
        <f t="array" ref="DN864">INDEX($AX$466:$AX$918, ROWS($AX$466:$AX$918) - ROW() + ROW($AX$466))</f>
        <v>45407</v>
      </c>
      <c r="DO864" s="78" cm="1">
        <f t="array" ref="DO864">INDEX($DK$466:$DK$918, ROWS($DK$466:$DK$918) - ROW() + ROW($DK$466))</f>
        <v>620.4</v>
      </c>
      <c r="DQ864">
        <f t="shared" si="282"/>
        <v>2.630272952853594</v>
      </c>
      <c r="DR864">
        <f t="shared" si="277"/>
        <v>2</v>
      </c>
      <c r="DS864" t="str">
        <f t="shared" si="289"/>
        <v/>
      </c>
      <c r="DT864" t="str">
        <f t="shared" si="283"/>
        <v/>
      </c>
      <c r="DU864" t="str">
        <f t="shared" si="284"/>
        <v/>
      </c>
      <c r="DV864">
        <v>6.6159052453468732</v>
      </c>
      <c r="DW864" t="s">
        <v>4485</v>
      </c>
      <c r="DX864" s="200" t="s">
        <v>4485</v>
      </c>
    </row>
    <row r="865" spans="1:128" ht="15.75" thickBot="1" x14ac:dyDescent="0.3">
      <c r="A865" s="42">
        <v>44826</v>
      </c>
      <c r="B865" s="35">
        <v>44833</v>
      </c>
      <c r="C865" s="36">
        <v>180.7</v>
      </c>
      <c r="E865" s="81" cm="1">
        <f t="array" ref="E865">INDEX($A$466:$A$918, ROWS($A$466:$A$918) - ROW() + ROW($A$466))</f>
        <v>45385</v>
      </c>
      <c r="F865" s="44" cm="1">
        <f t="array" ref="F865">INDEX($B$466:$B$918, ROWS($B$466:$B$918) - ROW() + ROW($B$466))</f>
        <v>45407</v>
      </c>
      <c r="G865" s="45" cm="1">
        <f t="array" ref="G865">INDEX($C$466:$C$918, ROWS($C$466:$C$918) - ROW() + ROW($C$466))</f>
        <v>150.85</v>
      </c>
      <c r="I865">
        <f t="shared" si="260"/>
        <v>3.3927347498286418</v>
      </c>
      <c r="J865">
        <f t="shared" si="252"/>
        <v>3</v>
      </c>
      <c r="K865" t="str">
        <f t="shared" si="253"/>
        <v/>
      </c>
      <c r="L865" t="str">
        <f t="shared" si="261"/>
        <v/>
      </c>
      <c r="M865" t="str">
        <f t="shared" si="262"/>
        <v/>
      </c>
      <c r="N865">
        <v>3.4542314335060449</v>
      </c>
      <c r="O865" t="s">
        <v>4485</v>
      </c>
      <c r="P865" s="200" t="s">
        <v>4485</v>
      </c>
      <c r="Q865" s="35">
        <v>44826</v>
      </c>
      <c r="R865" s="35">
        <v>44833</v>
      </c>
      <c r="S865" s="37">
        <v>53023.1</v>
      </c>
      <c r="U865" s="81" cm="1">
        <f t="array" ref="U865">INDEX($Q$466:$Q$918, ROWS($Q$466:$Q$918) - ROW() + ROW($Q$466))</f>
        <v>45385</v>
      </c>
      <c r="V865" s="3" cm="1">
        <f t="array" ref="V865">INDEX($R$466:$R$918, ROWS($R$466:$R$918) - ROW() + ROW($R$466))</f>
        <v>45407</v>
      </c>
      <c r="W865" s="78" cm="1">
        <f t="array" ref="W865">INDEX($S$466:$S$918, ROWS($S$466:$S$918) - ROW() + ROW($S$466))</f>
        <v>34865.699999999997</v>
      </c>
      <c r="Y865">
        <f t="shared" si="263"/>
        <v>-0.7451437550975093</v>
      </c>
      <c r="Z865">
        <f t="shared" si="254"/>
        <v>3</v>
      </c>
      <c r="AA865" t="str">
        <f t="shared" si="255"/>
        <v/>
      </c>
      <c r="AB865" t="str">
        <f t="shared" si="264"/>
        <v/>
      </c>
      <c r="AC865" t="str">
        <f t="shared" si="265"/>
        <v/>
      </c>
      <c r="AD865">
        <v>-0.48192564330638166</v>
      </c>
      <c r="AE865" t="s">
        <v>4485</v>
      </c>
      <c r="AF865" s="200" t="s">
        <v>4485</v>
      </c>
      <c r="AG865" s="35">
        <v>44826</v>
      </c>
      <c r="AH865" s="35">
        <v>44833</v>
      </c>
      <c r="AI865" s="36">
        <v>168.9</v>
      </c>
      <c r="AK865" s="81" cm="1">
        <f t="array" ref="AK865">INDEX($AG$466:$AG$918, ROWS($AG$466:$AG$918) - ROW() + ROW($AG$466))</f>
        <v>45385</v>
      </c>
      <c r="AL865" s="3" cm="1">
        <f t="array" ref="AL865">INDEX($AH$466:$AH$918, ROWS($AH$466:$AH$918) - ROW() + ROW($AH$466))</f>
        <v>45407</v>
      </c>
      <c r="AM865" s="78" cm="1">
        <f t="array" ref="AM865">INDEX($AI$466:$AI$918, ROWS($AI$466:$AI$918) - ROW() + ROW($AI$466))</f>
        <v>353.85</v>
      </c>
      <c r="AO865">
        <f t="shared" si="266"/>
        <v>2.1506928406466645</v>
      </c>
      <c r="AP865">
        <f t="shared" si="256"/>
        <v>3</v>
      </c>
      <c r="AQ865" t="str">
        <f t="shared" si="257"/>
        <v/>
      </c>
      <c r="AR865" t="str">
        <f t="shared" si="267"/>
        <v/>
      </c>
      <c r="AS865" t="str">
        <f t="shared" si="268"/>
        <v/>
      </c>
      <c r="AT865">
        <v>4.6055188495919026</v>
      </c>
      <c r="AU865" t="s">
        <v>4485</v>
      </c>
      <c r="AV865" s="200" t="s">
        <v>4485</v>
      </c>
      <c r="AW865" s="35">
        <v>44826</v>
      </c>
      <c r="AX865" s="35">
        <v>44833</v>
      </c>
      <c r="AY865" s="36">
        <v>110.45</v>
      </c>
      <c r="BA865" s="81" cm="1">
        <f t="array" ref="BA865">INDEX($AW$466:$AW$918, ROWS($AW$466:$AW$918) - ROW() + ROW($AW$466))</f>
        <v>45385</v>
      </c>
      <c r="BB865" s="3" cm="1">
        <f t="array" ref="BB865">INDEX($AX$466:$AX$918, ROWS($AX$466:$AX$918) - ROW() + ROW($AX$466))</f>
        <v>45407</v>
      </c>
      <c r="BC865" s="78" cm="1">
        <f t="array" ref="BC865">INDEX($AY$466:$AY$918, ROWS($AY$466:$AY$918) - ROW() + ROW($AY$466))</f>
        <v>222.95</v>
      </c>
      <c r="BE865">
        <f t="shared" si="269"/>
        <v>6.7324955116686375E-2</v>
      </c>
      <c r="BF865">
        <f t="shared" si="258"/>
        <v>3</v>
      </c>
      <c r="BG865" t="str">
        <f t="shared" si="259"/>
        <v/>
      </c>
      <c r="BH865" t="str">
        <f t="shared" si="270"/>
        <v/>
      </c>
      <c r="BI865" t="str">
        <f t="shared" si="271"/>
        <v/>
      </c>
      <c r="BJ865">
        <v>0.94718608336711085</v>
      </c>
      <c r="BK865" t="s">
        <v>4485</v>
      </c>
      <c r="BL865" s="200" t="s">
        <v>4485</v>
      </c>
      <c r="BM865" s="212">
        <v>44826</v>
      </c>
      <c r="BN865" s="49">
        <v>44833</v>
      </c>
      <c r="BO865" s="50">
        <v>1290.55</v>
      </c>
      <c r="BQ865" s="81" cm="1">
        <f t="array" ref="BQ865">INDEX($AW$466:$AW$918, ROWS($AW$466:$AW$918) - ROW() + ROW($AW$466))</f>
        <v>45385</v>
      </c>
      <c r="BR865" s="3" cm="1">
        <f t="array" ref="BR865">INDEX($AX$466:$AX$918, ROWS($AX$466:$AX$918) - ROW() + ROW($AX$466))</f>
        <v>45407</v>
      </c>
      <c r="BS865" s="78" cm="1">
        <f t="array" ref="BS865">INDEX($BO$466:$BO$918, ROWS($BO$466:$BO$918) - ROW() + ROW($BO$466))</f>
        <v>1468.55</v>
      </c>
      <c r="BU865">
        <f t="shared" si="278"/>
        <v>-0.89418275070859765</v>
      </c>
      <c r="BV865">
        <f t="shared" si="272"/>
        <v>3</v>
      </c>
      <c r="BW865" t="str">
        <f t="shared" si="286"/>
        <v/>
      </c>
      <c r="BX865" t="str">
        <f t="shared" si="273"/>
        <v/>
      </c>
      <c r="BY865" t="str">
        <f t="shared" si="279"/>
        <v/>
      </c>
      <c r="BZ865">
        <v>1.9609522178455292</v>
      </c>
      <c r="CA865" t="s">
        <v>4485</v>
      </c>
      <c r="CB865" s="200" t="s">
        <v>4485</v>
      </c>
      <c r="CC865" s="212">
        <v>44827</v>
      </c>
      <c r="CD865" s="49">
        <v>44833</v>
      </c>
      <c r="CE865" s="50">
        <v>1581.15</v>
      </c>
      <c r="CG865" s="81" cm="1">
        <f t="array" ref="CG865">INDEX($AW$466:$AW$918, ROWS($AW$466:$AW$918) - ROW() + ROW($AW$466))</f>
        <v>45385</v>
      </c>
      <c r="CH865" s="3" cm="1">
        <f t="array" ref="CH865">INDEX($AX$466:$AX$918, ROWS($AX$466:$AX$918) - ROW() + ROW($AX$466))</f>
        <v>45407</v>
      </c>
      <c r="CI865" s="78" cm="1">
        <f t="array" ref="CI865">INDEX($CE$466:$CE$918, ROWS($CE$466:$CE$918) - ROW() + ROW($CE$466))</f>
        <v>2050.4499999999998</v>
      </c>
      <c r="CK865">
        <f t="shared" si="285"/>
        <v>0.35974744261171304</v>
      </c>
      <c r="CL865">
        <f t="shared" si="274"/>
        <v>3</v>
      </c>
      <c r="CM865" t="str">
        <f t="shared" si="287"/>
        <v/>
      </c>
      <c r="CN865" t="str">
        <f t="shared" si="275"/>
        <v/>
      </c>
      <c r="CO865" t="str">
        <f t="shared" si="280"/>
        <v/>
      </c>
      <c r="CP865">
        <v>0.69514630118076948</v>
      </c>
      <c r="CQ865" t="s">
        <v>4485</v>
      </c>
      <c r="CR865" s="200" t="s">
        <v>4485</v>
      </c>
      <c r="CS865" s="212">
        <v>44826</v>
      </c>
      <c r="CT865" s="49">
        <v>44833</v>
      </c>
      <c r="CU865" s="53">
        <v>381.9</v>
      </c>
      <c r="CW865" s="81" cm="1">
        <f t="array" ref="CW865">INDEX($AW$466:$AW$918, ROWS($AW$466:$AW$918) - ROW() + ROW($AW$466))</f>
        <v>45385</v>
      </c>
      <c r="CX865" s="3" cm="1">
        <f t="array" ref="CX865">INDEX($AX$466:$AX$918, ROWS($AX$466:$AX$918) - ROW() + ROW($AX$466))</f>
        <v>45407</v>
      </c>
      <c r="CY865" s="78" cm="1">
        <f t="array" ref="CY865">INDEX($CU$466:$CU$918, ROWS($CU$466:$CU$918) - ROW() + ROW($CU$466))</f>
        <v>910.35</v>
      </c>
      <c r="DA865">
        <f t="shared" si="281"/>
        <v>-3.3188190314358539</v>
      </c>
      <c r="DB865">
        <f t="shared" si="276"/>
        <v>3</v>
      </c>
      <c r="DC865" t="str">
        <f t="shared" si="288"/>
        <v/>
      </c>
      <c r="DD865" t="str">
        <f t="shared" si="246"/>
        <v/>
      </c>
      <c r="DE865" t="str">
        <f t="shared" si="247"/>
        <v/>
      </c>
      <c r="DF865">
        <v>-3.2411616836925781</v>
      </c>
      <c r="DG865" t="s">
        <v>4485</v>
      </c>
      <c r="DH865" s="200" t="s">
        <v>4485</v>
      </c>
      <c r="DI865" s="212">
        <v>44826</v>
      </c>
      <c r="DJ865" s="49">
        <v>44833</v>
      </c>
      <c r="DK865" s="53">
        <v>317.05</v>
      </c>
      <c r="DM865" s="81" cm="1">
        <f t="array" ref="DM865">INDEX($AW$466:$AW$918, ROWS($AW$466:$AW$918) - ROW() + ROW($AW$466))</f>
        <v>45385</v>
      </c>
      <c r="DN865" s="3" cm="1">
        <f t="array" ref="DN865">INDEX($AX$466:$AX$918, ROWS($AX$466:$AX$918) - ROW() + ROW($AX$466))</f>
        <v>45407</v>
      </c>
      <c r="DO865" s="78" cm="1">
        <f t="array" ref="DO865">INDEX($DK$466:$DK$918, ROWS($DK$466:$DK$918) - ROW() + ROW($DK$466))</f>
        <v>614.25</v>
      </c>
      <c r="DQ865">
        <f t="shared" si="282"/>
        <v>-0.99129593810444516</v>
      </c>
      <c r="DR865">
        <f t="shared" si="277"/>
        <v>3</v>
      </c>
      <c r="DS865" t="str">
        <f t="shared" si="289"/>
        <v/>
      </c>
      <c r="DT865" t="str">
        <f t="shared" si="283"/>
        <v/>
      </c>
      <c r="DU865" t="str">
        <f t="shared" si="284"/>
        <v/>
      </c>
      <c r="DV865">
        <v>0.8808125694334159</v>
      </c>
      <c r="DW865" t="s">
        <v>4485</v>
      </c>
      <c r="DX865" s="200" t="s">
        <v>4485</v>
      </c>
    </row>
    <row r="866" spans="1:128" ht="15.75" thickBot="1" x14ac:dyDescent="0.3">
      <c r="A866" s="42">
        <v>44825</v>
      </c>
      <c r="B866" s="35">
        <v>44833</v>
      </c>
      <c r="C866" s="36">
        <v>187.15</v>
      </c>
      <c r="E866" s="81" cm="1">
        <f t="array" ref="E866">INDEX($A$466:$A$918, ROWS($A$466:$A$918) - ROW() + ROW($A$466))</f>
        <v>45386</v>
      </c>
      <c r="F866" s="44" cm="1">
        <f t="array" ref="F866">INDEX($B$466:$B$918, ROWS($B$466:$B$918) - ROW() + ROW($B$466))</f>
        <v>45407</v>
      </c>
      <c r="G866" s="45" cm="1">
        <f t="array" ref="G866">INDEX($C$466:$C$918, ROWS($C$466:$C$918) - ROW() + ROW($C$466))</f>
        <v>154.65</v>
      </c>
      <c r="I866">
        <f t="shared" si="260"/>
        <v>2.5190586675505546</v>
      </c>
      <c r="J866">
        <f t="shared" si="252"/>
        <v>4</v>
      </c>
      <c r="K866">
        <f t="shared" si="253"/>
        <v>14.09074142382884</v>
      </c>
      <c r="L866" t="str">
        <f t="shared" si="261"/>
        <v/>
      </c>
      <c r="M866" t="str">
        <f t="shared" si="262"/>
        <v/>
      </c>
      <c r="N866">
        <v>2.8380634390651087</v>
      </c>
      <c r="O866">
        <v>13.611213574326808</v>
      </c>
      <c r="P866" s="200" t="s">
        <v>4485</v>
      </c>
      <c r="Q866" s="35">
        <v>44825</v>
      </c>
      <c r="R866" s="35">
        <v>44833</v>
      </c>
      <c r="S866" s="37">
        <v>51129.15</v>
      </c>
      <c r="U866" s="81" cm="1">
        <f t="array" ref="U866">INDEX($Q$466:$Q$918, ROWS($Q$466:$Q$918) - ROW() + ROW($Q$466))</f>
        <v>45386</v>
      </c>
      <c r="V866" s="3" cm="1">
        <f t="array" ref="V866">INDEX($R$466:$R$918, ROWS($R$466:$R$918) - ROW() + ROW($R$466))</f>
        <v>45407</v>
      </c>
      <c r="W866" s="78" cm="1">
        <f t="array" ref="W866">INDEX($S$466:$S$918, ROWS($S$466:$S$918) - ROW() + ROW($S$466))</f>
        <v>34644</v>
      </c>
      <c r="Y866">
        <f t="shared" si="263"/>
        <v>-0.63586848966175102</v>
      </c>
      <c r="Z866">
        <f t="shared" si="254"/>
        <v>4</v>
      </c>
      <c r="AA866">
        <f t="shared" si="255"/>
        <v>0.68179044098414543</v>
      </c>
      <c r="AB866" t="str">
        <f t="shared" si="264"/>
        <v/>
      </c>
      <c r="AC866" t="str">
        <f t="shared" si="265"/>
        <v/>
      </c>
      <c r="AD866">
        <v>-0.88416859699845785</v>
      </c>
      <c r="AE866">
        <v>0.13879230370544357</v>
      </c>
      <c r="AF866" s="200" t="s">
        <v>4485</v>
      </c>
      <c r="AG866" s="35">
        <v>44825</v>
      </c>
      <c r="AH866" s="35">
        <v>44833</v>
      </c>
      <c r="AI866" s="36">
        <v>169.05</v>
      </c>
      <c r="AK866" s="81" cm="1">
        <f t="array" ref="AK866">INDEX($AG$466:$AG$918, ROWS($AG$466:$AG$918) - ROW() + ROW($AG$466))</f>
        <v>45386</v>
      </c>
      <c r="AL866" s="3" cm="1">
        <f t="array" ref="AL866">INDEX($AH$466:$AH$918, ROWS($AH$466:$AH$918) - ROW() + ROW($AH$466))</f>
        <v>45407</v>
      </c>
      <c r="AM866" s="78" cm="1">
        <f t="array" ref="AM866">INDEX($AI$466:$AI$918, ROWS($AI$466:$AI$918) - ROW() + ROW($AI$466))</f>
        <v>356</v>
      </c>
      <c r="AO866">
        <f t="shared" si="266"/>
        <v>0.60760209128161002</v>
      </c>
      <c r="AP866">
        <f t="shared" si="256"/>
        <v>4</v>
      </c>
      <c r="AQ866">
        <f t="shared" si="257"/>
        <v>7.5366258873281939</v>
      </c>
      <c r="AR866" t="str">
        <f t="shared" si="267"/>
        <v/>
      </c>
      <c r="AS866" t="str">
        <f t="shared" si="268"/>
        <v/>
      </c>
      <c r="AT866">
        <v>0.39940553594651518</v>
      </c>
      <c r="AU866">
        <v>1.9524617996604456</v>
      </c>
      <c r="AV866" s="200" t="s">
        <v>4485</v>
      </c>
      <c r="AW866" s="35">
        <v>44825</v>
      </c>
      <c r="AX866" s="35">
        <v>44833</v>
      </c>
      <c r="AY866" s="36">
        <v>108.85</v>
      </c>
      <c r="BA866" s="81" cm="1">
        <f t="array" ref="BA866">INDEX($AW$466:$AW$918, ROWS($AW$466:$AW$918) - ROW() + ROW($AW$466))</f>
        <v>45386</v>
      </c>
      <c r="BB866" s="3" cm="1">
        <f t="array" ref="BB866">INDEX($AX$466:$AX$918, ROWS($AX$466:$AX$918) - ROW() + ROW($AX$466))</f>
        <v>45407</v>
      </c>
      <c r="BC866" s="78" cm="1">
        <f t="array" ref="BC866">INDEX($AY$466:$AY$918, ROWS($AY$466:$AY$918) - ROW() + ROW($AY$466))</f>
        <v>221.5</v>
      </c>
      <c r="BE866">
        <f t="shared" si="269"/>
        <v>-0.65037003812513516</v>
      </c>
      <c r="BF866">
        <f t="shared" si="258"/>
        <v>4</v>
      </c>
      <c r="BG866">
        <f t="shared" si="259"/>
        <v>10.860860860860855</v>
      </c>
      <c r="BH866" t="str">
        <f t="shared" si="270"/>
        <v/>
      </c>
      <c r="BI866" t="str">
        <f t="shared" si="271"/>
        <v/>
      </c>
      <c r="BJ866">
        <v>-1.6830960204454146</v>
      </c>
      <c r="BK866">
        <v>9.6435333156898224</v>
      </c>
      <c r="BL866" s="200" t="s">
        <v>4485</v>
      </c>
      <c r="BM866" s="212">
        <v>44825</v>
      </c>
      <c r="BN866" s="49">
        <v>44833</v>
      </c>
      <c r="BO866" s="50">
        <v>1306.8499999999999</v>
      </c>
      <c r="BQ866" s="81" cm="1">
        <f t="array" ref="BQ866">INDEX($AW$466:$AW$918, ROWS($AW$466:$AW$918) - ROW() + ROW($AW$466))</f>
        <v>45386</v>
      </c>
      <c r="BR866" s="3" cm="1">
        <f t="array" ref="BR866">INDEX($AX$466:$AX$918, ROWS($AX$466:$AX$918) - ROW() + ROW($AX$466))</f>
        <v>45407</v>
      </c>
      <c r="BS866" s="78" cm="1">
        <f t="array" ref="BS866">INDEX($BO$466:$BO$918, ROWS($BO$466:$BO$918) - ROW() + ROW($BO$466))</f>
        <v>1469.3</v>
      </c>
      <c r="BU866">
        <f t="shared" si="278"/>
        <v>5.1070784106771995E-2</v>
      </c>
      <c r="BV866">
        <f t="shared" si="272"/>
        <v>4</v>
      </c>
      <c r="BW866">
        <f t="shared" si="286"/>
        <v>-0.81679492372081375</v>
      </c>
      <c r="BX866" t="str">
        <f t="shared" si="273"/>
        <v/>
      </c>
      <c r="BY866" t="str">
        <f t="shared" si="279"/>
        <v/>
      </c>
      <c r="BZ866">
        <v>3.4013605442176869</v>
      </c>
      <c r="CA866">
        <v>11.194400541883049</v>
      </c>
      <c r="CB866" s="200" t="s">
        <v>4485</v>
      </c>
      <c r="CC866" s="212">
        <v>44826</v>
      </c>
      <c r="CD866" s="49">
        <v>44833</v>
      </c>
      <c r="CE866" s="50">
        <v>1659.45</v>
      </c>
      <c r="CG866" s="81" cm="1">
        <f t="array" ref="CG866">INDEX($AW$466:$AW$918, ROWS($AW$466:$AW$918) - ROW() + ROW($AW$466))</f>
        <v>45386</v>
      </c>
      <c r="CH866" s="3" cm="1">
        <f t="array" ref="CH866">INDEX($AX$466:$AX$918, ROWS($AX$466:$AX$918) - ROW() + ROW($AX$466))</f>
        <v>45407</v>
      </c>
      <c r="CI866" s="78" cm="1">
        <f t="array" ref="CI866">INDEX($CE$466:$CE$918, ROWS($CE$466:$CE$918) - ROW() + ROW($CE$466))</f>
        <v>2031.2</v>
      </c>
      <c r="CK866">
        <f t="shared" si="285"/>
        <v>-0.93881830817624301</v>
      </c>
      <c r="CL866">
        <f t="shared" si="274"/>
        <v>4</v>
      </c>
      <c r="CM866">
        <f t="shared" si="287"/>
        <v>3.7570556534620567</v>
      </c>
      <c r="CN866" t="str">
        <f t="shared" si="275"/>
        <v/>
      </c>
      <c r="CO866" t="str">
        <f t="shared" si="280"/>
        <v/>
      </c>
      <c r="CP866">
        <v>-0.78337290998555664</v>
      </c>
      <c r="CQ866">
        <v>3.5038435018004512</v>
      </c>
      <c r="CR866" s="200" t="s">
        <v>4485</v>
      </c>
      <c r="CS866" s="212">
        <v>44825</v>
      </c>
      <c r="CT866" s="49">
        <v>44833</v>
      </c>
      <c r="CU866" s="53">
        <v>380.45</v>
      </c>
      <c r="CW866" s="81" cm="1">
        <f t="array" ref="CW866">INDEX($AW$466:$AW$918, ROWS($AW$466:$AW$918) - ROW() + ROW($AW$466))</f>
        <v>45386</v>
      </c>
      <c r="CX866" s="3" cm="1">
        <f t="array" ref="CX866">INDEX($AX$466:$AX$918, ROWS($AX$466:$AX$918) - ROW() + ROW($AX$466))</f>
        <v>45407</v>
      </c>
      <c r="CY866" s="78" cm="1">
        <f t="array" ref="CY866">INDEX($CU$466:$CU$918, ROWS($CU$466:$CU$918) - ROW() + ROW($CU$466))</f>
        <v>893.2</v>
      </c>
      <c r="DA866">
        <f t="shared" si="281"/>
        <v>-1.8838908112264487</v>
      </c>
      <c r="DB866">
        <f t="shared" si="276"/>
        <v>4</v>
      </c>
      <c r="DC866">
        <f t="shared" si="288"/>
        <v>1.3790363770501211</v>
      </c>
      <c r="DD866" t="str">
        <f t="shared" si="246"/>
        <v/>
      </c>
      <c r="DE866" t="str">
        <f t="shared" si="247"/>
        <v/>
      </c>
      <c r="DF866">
        <v>-1.8075286053838826</v>
      </c>
      <c r="DG866">
        <v>0.87450312322544521</v>
      </c>
      <c r="DH866" s="200" t="s">
        <v>4485</v>
      </c>
      <c r="DI866" s="212">
        <v>44825</v>
      </c>
      <c r="DJ866" s="49">
        <v>44833</v>
      </c>
      <c r="DK866" s="53">
        <v>320.55</v>
      </c>
      <c r="DM866" s="81" cm="1">
        <f t="array" ref="DM866">INDEX($AW$466:$AW$918, ROWS($AW$466:$AW$918) - ROW() + ROW($AW$466))</f>
        <v>45386</v>
      </c>
      <c r="DN866" s="3" cm="1">
        <f t="array" ref="DN866">INDEX($AX$466:$AX$918, ROWS($AX$466:$AX$918) - ROW() + ROW($AX$466))</f>
        <v>45407</v>
      </c>
      <c r="DO866" s="78" cm="1">
        <f t="array" ref="DO866">INDEX($DK$466:$DK$918, ROWS($DK$466:$DK$918) - ROW() + ROW($DK$466))</f>
        <v>601.9</v>
      </c>
      <c r="DQ866">
        <f t="shared" si="282"/>
        <v>-2.0105820105820142</v>
      </c>
      <c r="DR866">
        <f t="shared" si="277"/>
        <v>4</v>
      </c>
      <c r="DS866">
        <f t="shared" si="289"/>
        <v>0.90528080469404493</v>
      </c>
      <c r="DT866" t="str">
        <f t="shared" si="283"/>
        <v/>
      </c>
      <c r="DU866" t="str">
        <f t="shared" si="284"/>
        <v/>
      </c>
      <c r="DV866">
        <v>-2.1867379847400263</v>
      </c>
      <c r="DW866">
        <v>3.8326653306613307</v>
      </c>
      <c r="DX866" s="200" t="s">
        <v>4485</v>
      </c>
    </row>
    <row r="867" spans="1:128" ht="15.75" thickBot="1" x14ac:dyDescent="0.3">
      <c r="A867" s="42">
        <v>44824</v>
      </c>
      <c r="B867" s="35">
        <v>44833</v>
      </c>
      <c r="C867" s="36">
        <v>185.3</v>
      </c>
      <c r="E867" s="81" cm="1">
        <f t="array" ref="E867">INDEX($A$466:$A$918, ROWS($A$466:$A$918) - ROW() + ROW($A$466))</f>
        <v>45387</v>
      </c>
      <c r="F867" s="44" cm="1">
        <f t="array" ref="F867">INDEX($B$466:$B$918, ROWS($B$466:$B$918) - ROW() + ROW($B$466))</f>
        <v>45407</v>
      </c>
      <c r="G867" s="45" cm="1">
        <f t="array" ref="G867">INDEX($C$466:$C$918, ROWS($C$466:$C$918) - ROW() + ROW($C$466))</f>
        <v>158.6</v>
      </c>
      <c r="I867">
        <f t="shared" si="260"/>
        <v>2.55415454251535</v>
      </c>
      <c r="J867">
        <f t="shared" si="252"/>
        <v>5</v>
      </c>
      <c r="K867" t="str">
        <f t="shared" si="253"/>
        <v/>
      </c>
      <c r="L867" t="str">
        <f t="shared" si="261"/>
        <v/>
      </c>
      <c r="M867" t="str">
        <f t="shared" si="262"/>
        <v/>
      </c>
      <c r="N867">
        <v>2.4350649350649354</v>
      </c>
      <c r="O867" t="s">
        <v>4485</v>
      </c>
      <c r="P867" s="200" t="s">
        <v>4485</v>
      </c>
      <c r="Q867" s="35">
        <v>44824</v>
      </c>
      <c r="R867" s="35">
        <v>44833</v>
      </c>
      <c r="S867" s="37">
        <v>50388.35</v>
      </c>
      <c r="U867" s="81" cm="1">
        <f t="array" ref="U867">INDEX($Q$466:$Q$918, ROWS($Q$466:$Q$918) - ROW() + ROW($Q$466))</f>
        <v>45387</v>
      </c>
      <c r="V867" s="3" cm="1">
        <f t="array" ref="V867">INDEX($R$466:$R$918, ROWS($R$466:$R$918) - ROW() + ROW($R$466))</f>
        <v>45407</v>
      </c>
      <c r="W867" s="78" cm="1">
        <f t="array" ref="W867">INDEX($S$466:$S$918, ROWS($S$466:$S$918) - ROW() + ROW($S$466))</f>
        <v>34246.550000000003</v>
      </c>
      <c r="Y867">
        <f t="shared" si="263"/>
        <v>-1.1472405034060649</v>
      </c>
      <c r="Z867">
        <f t="shared" si="254"/>
        <v>5</v>
      </c>
      <c r="AA867" t="str">
        <f t="shared" si="255"/>
        <v/>
      </c>
      <c r="AB867" t="str">
        <f t="shared" si="264"/>
        <v/>
      </c>
      <c r="AC867" t="str">
        <f t="shared" si="265"/>
        <v/>
      </c>
      <c r="AD867">
        <v>-0.9265608803125831</v>
      </c>
      <c r="AE867" t="s">
        <v>4485</v>
      </c>
      <c r="AF867" s="200" t="s">
        <v>4485</v>
      </c>
      <c r="AG867" s="35">
        <v>44824</v>
      </c>
      <c r="AH867" s="35">
        <v>44833</v>
      </c>
      <c r="AI867" s="36">
        <v>171.95</v>
      </c>
      <c r="AK867" s="81" cm="1">
        <f t="array" ref="AK867">INDEX($AG$466:$AG$918, ROWS($AG$466:$AG$918) - ROW() + ROW($AG$466))</f>
        <v>45387</v>
      </c>
      <c r="AL867" s="3" cm="1">
        <f t="array" ref="AL867">INDEX($AH$466:$AH$918, ROWS($AH$466:$AH$918) - ROW() + ROW($AH$466))</f>
        <v>45407</v>
      </c>
      <c r="AM867" s="78" cm="1">
        <f t="array" ref="AM867">INDEX($AI$466:$AI$918, ROWS($AI$466:$AI$918) - ROW() + ROW($AI$466))</f>
        <v>355.25</v>
      </c>
      <c r="AO867">
        <f t="shared" si="266"/>
        <v>-0.21067415730337077</v>
      </c>
      <c r="AP867">
        <f t="shared" si="256"/>
        <v>5</v>
      </c>
      <c r="AQ867" t="str">
        <f t="shared" si="257"/>
        <v/>
      </c>
      <c r="AR867" t="str">
        <f t="shared" si="267"/>
        <v/>
      </c>
      <c r="AS867" t="str">
        <f t="shared" si="268"/>
        <v/>
      </c>
      <c r="AT867">
        <v>-2.0630955685077419</v>
      </c>
      <c r="AU867" t="s">
        <v>4485</v>
      </c>
      <c r="AV867" s="200" t="s">
        <v>4485</v>
      </c>
      <c r="AW867" s="35">
        <v>44824</v>
      </c>
      <c r="AX867" s="35">
        <v>44833</v>
      </c>
      <c r="AY867" s="36">
        <v>110.4</v>
      </c>
      <c r="BA867" s="81" cm="1">
        <f t="array" ref="BA867">INDEX($AW$466:$AW$918, ROWS($AW$466:$AW$918) - ROW() + ROW($AW$466))</f>
        <v>45387</v>
      </c>
      <c r="BB867" s="3" cm="1">
        <f t="array" ref="BB867">INDEX($AX$466:$AX$918, ROWS($AX$466:$AX$918) - ROW() + ROW($AX$466))</f>
        <v>45407</v>
      </c>
      <c r="BC867" s="78" cm="1">
        <f t="array" ref="BC867">INDEX($AY$466:$AY$918, ROWS($AY$466:$AY$918) - ROW() + ROW($AY$466))</f>
        <v>225.4</v>
      </c>
      <c r="BE867">
        <f t="shared" si="269"/>
        <v>1.7607223476297993</v>
      </c>
      <c r="BF867">
        <f t="shared" si="258"/>
        <v>5</v>
      </c>
      <c r="BG867" t="str">
        <f t="shared" si="259"/>
        <v/>
      </c>
      <c r="BH867" t="str">
        <f t="shared" si="270"/>
        <v/>
      </c>
      <c r="BI867" t="str">
        <f t="shared" si="271"/>
        <v/>
      </c>
      <c r="BJ867">
        <v>7.4269375023209169E-2</v>
      </c>
      <c r="BK867" t="s">
        <v>4485</v>
      </c>
      <c r="BL867" s="200" t="s">
        <v>4485</v>
      </c>
      <c r="BM867" s="212">
        <v>44824</v>
      </c>
      <c r="BN867" s="49">
        <v>44833</v>
      </c>
      <c r="BO867" s="50">
        <v>1313.25</v>
      </c>
      <c r="BQ867" s="81" cm="1">
        <f t="array" ref="BQ867">INDEX($AW$466:$AW$918, ROWS($AW$466:$AW$918) - ROW() + ROW($AW$466))</f>
        <v>45387</v>
      </c>
      <c r="BR867" s="3" cm="1">
        <f t="array" ref="BR867">INDEX($AX$466:$AX$918, ROWS($AX$466:$AX$918) - ROW() + ROW($AX$466))</f>
        <v>45407</v>
      </c>
      <c r="BS867" s="78" cm="1">
        <f t="array" ref="BS867">INDEX($BO$466:$BO$918, ROWS($BO$466:$BO$918) - ROW() + ROW($BO$466))</f>
        <v>1490</v>
      </c>
      <c r="BU867">
        <f t="shared" si="278"/>
        <v>1.4088341387055092</v>
      </c>
      <c r="BV867">
        <f t="shared" si="272"/>
        <v>5</v>
      </c>
      <c r="BW867" t="str">
        <f t="shared" si="286"/>
        <v/>
      </c>
      <c r="BX867" t="str">
        <f t="shared" si="273"/>
        <v/>
      </c>
      <c r="BY867" t="str">
        <f t="shared" si="279"/>
        <v/>
      </c>
      <c r="BZ867">
        <v>3.82553606237816</v>
      </c>
      <c r="CA867" t="s">
        <v>4485</v>
      </c>
      <c r="CB867" s="200" t="s">
        <v>4485</v>
      </c>
      <c r="CC867" s="212">
        <v>44825</v>
      </c>
      <c r="CD867" s="49">
        <v>44833</v>
      </c>
      <c r="CE867" s="50">
        <v>1682.4</v>
      </c>
      <c r="CG867" s="81" cm="1">
        <f t="array" ref="CG867">INDEX($AW$466:$AW$918, ROWS($AW$466:$AW$918) - ROW() + ROW($AW$466))</f>
        <v>45387</v>
      </c>
      <c r="CH867" s="3" cm="1">
        <f t="array" ref="CH867">INDEX($AX$466:$AX$918, ROWS($AX$466:$AX$918) - ROW() + ROW($AX$466))</f>
        <v>45407</v>
      </c>
      <c r="CI867" s="78" cm="1">
        <f t="array" ref="CI867">INDEX($CE$466:$CE$918, ROWS($CE$466:$CE$918) - ROW() + ROW($CE$466))</f>
        <v>1994.45</v>
      </c>
      <c r="CK867">
        <f t="shared" si="285"/>
        <v>-1.8092753052382826</v>
      </c>
      <c r="CL867">
        <f t="shared" si="274"/>
        <v>5</v>
      </c>
      <c r="CM867" t="str">
        <f t="shared" si="287"/>
        <v/>
      </c>
      <c r="CN867" t="str">
        <f t="shared" si="275"/>
        <v/>
      </c>
      <c r="CO867" t="str">
        <f t="shared" si="280"/>
        <v/>
      </c>
      <c r="CP867">
        <v>-1.8431246761578195</v>
      </c>
      <c r="CQ867" t="s">
        <v>4485</v>
      </c>
      <c r="CR867" s="200" t="s">
        <v>4485</v>
      </c>
      <c r="CS867" s="212">
        <v>44824</v>
      </c>
      <c r="CT867" s="49">
        <v>44833</v>
      </c>
      <c r="CU867" s="53">
        <v>392.8</v>
      </c>
      <c r="CW867" s="81" cm="1">
        <f t="array" ref="CW867">INDEX($AW$466:$AW$918, ROWS($AW$466:$AW$918) - ROW() + ROW($AW$466))</f>
        <v>45387</v>
      </c>
      <c r="CX867" s="3" cm="1">
        <f t="array" ref="CX867">INDEX($AX$466:$AX$918, ROWS($AX$466:$AX$918) - ROW() + ROW($AX$466))</f>
        <v>45407</v>
      </c>
      <c r="CY867" s="78" cm="1">
        <f t="array" ref="CY867">INDEX($CU$466:$CU$918, ROWS($CU$466:$CU$918) - ROW() + ROW($CU$466))</f>
        <v>907.8</v>
      </c>
      <c r="DA867">
        <f t="shared" si="281"/>
        <v>1.6345723242274863</v>
      </c>
      <c r="DB867">
        <f t="shared" si="276"/>
        <v>5</v>
      </c>
      <c r="DC867" t="str">
        <f t="shared" si="288"/>
        <v/>
      </c>
      <c r="DD867" t="str">
        <f t="shared" si="246"/>
        <v/>
      </c>
      <c r="DE867" t="str">
        <f t="shared" si="247"/>
        <v/>
      </c>
      <c r="DF867">
        <v>1.9871650529160072</v>
      </c>
      <c r="DG867" t="s">
        <v>4485</v>
      </c>
      <c r="DH867" s="200" t="s">
        <v>4485</v>
      </c>
      <c r="DI867" s="212">
        <v>44824</v>
      </c>
      <c r="DJ867" s="49">
        <v>44833</v>
      </c>
      <c r="DK867" s="53">
        <v>323.25</v>
      </c>
      <c r="DM867" s="81" cm="1">
        <f t="array" ref="DM867">INDEX($AW$466:$AW$918, ROWS($AW$466:$AW$918) - ROW() + ROW($AW$466))</f>
        <v>45387</v>
      </c>
      <c r="DN867" s="3" cm="1">
        <f t="array" ref="DN867">INDEX($AX$466:$AX$918, ROWS($AX$466:$AX$918) - ROW() + ROW($AX$466))</f>
        <v>45407</v>
      </c>
      <c r="DO867" s="78" cm="1">
        <f t="array" ref="DO867">INDEX($DK$466:$DK$918, ROWS($DK$466:$DK$918) - ROW() + ROW($DK$466))</f>
        <v>593.20000000000005</v>
      </c>
      <c r="DQ867">
        <f t="shared" si="282"/>
        <v>-1.4454228277122334</v>
      </c>
      <c r="DR867">
        <f t="shared" si="277"/>
        <v>5</v>
      </c>
      <c r="DS867" t="str">
        <f t="shared" si="289"/>
        <v/>
      </c>
      <c r="DT867" t="str">
        <f t="shared" si="283"/>
        <v/>
      </c>
      <c r="DU867" t="str">
        <f t="shared" si="284"/>
        <v/>
      </c>
      <c r="DV867">
        <v>1.069561720948931</v>
      </c>
      <c r="DW867" t="s">
        <v>4485</v>
      </c>
      <c r="DX867" s="200" t="s">
        <v>4485</v>
      </c>
    </row>
    <row r="868" spans="1:128" ht="15.75" thickBot="1" x14ac:dyDescent="0.3">
      <c r="A868" s="42">
        <v>44823</v>
      </c>
      <c r="B868" s="35">
        <v>44833</v>
      </c>
      <c r="C868" s="36">
        <v>180.65</v>
      </c>
      <c r="E868" s="81" cm="1">
        <f t="array" ref="E868">INDEX($A$466:$A$918, ROWS($A$466:$A$918) - ROW() + ROW($A$466))</f>
        <v>45390</v>
      </c>
      <c r="F868" s="44" cm="1">
        <f t="array" ref="F868">INDEX($B$466:$B$918, ROWS($B$466:$B$918) - ROW() + ROW($B$466))</f>
        <v>45407</v>
      </c>
      <c r="G868" s="45" cm="1">
        <f t="array" ref="G868">INDEX($C$466:$C$918, ROWS($C$466:$C$918) - ROW() + ROW($C$466))</f>
        <v>154.9</v>
      </c>
      <c r="I868">
        <f t="shared" si="260"/>
        <v>-2.3329129886506865</v>
      </c>
      <c r="J868">
        <f t="shared" si="252"/>
        <v>1</v>
      </c>
      <c r="K868" t="str">
        <f t="shared" si="253"/>
        <v/>
      </c>
      <c r="L868" t="str">
        <f t="shared" si="261"/>
        <v/>
      </c>
      <c r="M868" t="str">
        <f t="shared" si="262"/>
        <v/>
      </c>
      <c r="N868">
        <v>-1.9651347068145764</v>
      </c>
      <c r="O868" t="s">
        <v>4485</v>
      </c>
      <c r="P868" s="200" t="s">
        <v>4485</v>
      </c>
      <c r="Q868" s="35">
        <v>44823</v>
      </c>
      <c r="R868" s="35">
        <v>44833</v>
      </c>
      <c r="S868" s="37">
        <v>48662.75</v>
      </c>
      <c r="U868" s="81" cm="1">
        <f t="array" ref="U868">INDEX($Q$466:$Q$918, ROWS($Q$466:$Q$918) - ROW() + ROW($Q$466))</f>
        <v>45390</v>
      </c>
      <c r="V868" s="3" cm="1">
        <f t="array" ref="V868">INDEX($R$466:$R$918, ROWS($R$466:$R$918) - ROW() + ROW($R$466))</f>
        <v>45407</v>
      </c>
      <c r="W868" s="78" cm="1">
        <f t="array" ref="W868">INDEX($S$466:$S$918, ROWS($S$466:$S$918) - ROW() + ROW($S$466))</f>
        <v>34847.35</v>
      </c>
      <c r="Y868">
        <f t="shared" si="263"/>
        <v>1.7543372982095877</v>
      </c>
      <c r="Z868">
        <f t="shared" si="254"/>
        <v>1</v>
      </c>
      <c r="AA868" t="str">
        <f t="shared" si="255"/>
        <v/>
      </c>
      <c r="AB868" t="str">
        <f t="shared" si="264"/>
        <v/>
      </c>
      <c r="AC868" t="str">
        <f t="shared" si="265"/>
        <v/>
      </c>
      <c r="AD868">
        <v>2.5064241019427462</v>
      </c>
      <c r="AE868" t="s">
        <v>4485</v>
      </c>
      <c r="AF868" s="200" t="s">
        <v>4485</v>
      </c>
      <c r="AG868" s="35">
        <v>44823</v>
      </c>
      <c r="AH868" s="35">
        <v>44833</v>
      </c>
      <c r="AI868" s="36">
        <v>171.2</v>
      </c>
      <c r="AK868" s="81" cm="1">
        <f t="array" ref="AK868">INDEX($AG$466:$AG$918, ROWS($AG$466:$AG$918) - ROW() + ROW($AG$466))</f>
        <v>45390</v>
      </c>
      <c r="AL868" s="3" cm="1">
        <f t="array" ref="AL868">INDEX($AH$466:$AH$918, ROWS($AH$466:$AH$918) - ROW() + ROW($AH$466))</f>
        <v>45407</v>
      </c>
      <c r="AM868" s="78" cm="1">
        <f t="array" ref="AM868">INDEX($AI$466:$AI$918, ROWS($AI$466:$AI$918) - ROW() + ROW($AI$466))</f>
        <v>364.85</v>
      </c>
      <c r="AO868">
        <f t="shared" si="266"/>
        <v>2.7023223082336445</v>
      </c>
      <c r="AP868">
        <f t="shared" si="256"/>
        <v>1</v>
      </c>
      <c r="AQ868" t="str">
        <f t="shared" si="257"/>
        <v/>
      </c>
      <c r="AR868" t="str">
        <f t="shared" si="267"/>
        <v/>
      </c>
      <c r="AS868" t="str">
        <f t="shared" si="268"/>
        <v/>
      </c>
      <c r="AT868">
        <v>4.5248441337615812</v>
      </c>
      <c r="AU868" t="s">
        <v>4485</v>
      </c>
      <c r="AV868" s="200" t="s">
        <v>4485</v>
      </c>
      <c r="AW868" s="35">
        <v>44823</v>
      </c>
      <c r="AX868" s="35">
        <v>44833</v>
      </c>
      <c r="AY868" s="36">
        <v>110.85</v>
      </c>
      <c r="BA868" s="81" cm="1">
        <f t="array" ref="BA868">INDEX($AW$466:$AW$918, ROWS($AW$466:$AW$918) - ROW() + ROW($AW$466))</f>
        <v>45390</v>
      </c>
      <c r="BB868" s="3" cm="1">
        <f t="array" ref="BB868">INDEX($AX$466:$AX$918, ROWS($AX$466:$AX$918) - ROW() + ROW($AX$466))</f>
        <v>45407</v>
      </c>
      <c r="BC868" s="78" cm="1">
        <f t="array" ref="BC868">INDEX($AY$466:$AY$918, ROWS($AY$466:$AY$918) - ROW() + ROW($AY$466))</f>
        <v>224.05</v>
      </c>
      <c r="BE868">
        <f t="shared" si="269"/>
        <v>-0.5989352262644162</v>
      </c>
      <c r="BF868">
        <f t="shared" si="258"/>
        <v>1</v>
      </c>
      <c r="BG868" t="str">
        <f t="shared" si="259"/>
        <v/>
      </c>
      <c r="BH868" t="str">
        <f t="shared" si="270"/>
        <v/>
      </c>
      <c r="BI868" t="str">
        <f t="shared" si="271"/>
        <v/>
      </c>
      <c r="BJ868">
        <v>-1.5325243979368504</v>
      </c>
      <c r="BK868" t="s">
        <v>4485</v>
      </c>
      <c r="BL868" s="200" t="s">
        <v>4485</v>
      </c>
      <c r="BM868" s="212">
        <v>44823</v>
      </c>
      <c r="BN868" s="49">
        <v>44833</v>
      </c>
      <c r="BO868" s="50">
        <v>1302.75</v>
      </c>
      <c r="BQ868" s="81" cm="1">
        <f t="array" ref="BQ868">INDEX($AW$466:$AW$918, ROWS($AW$466:$AW$918) - ROW() + ROW($AW$466))</f>
        <v>45390</v>
      </c>
      <c r="BR868" s="3" cm="1">
        <f t="array" ref="BR868">INDEX($AX$466:$AX$918, ROWS($AX$466:$AX$918) - ROW() + ROW($AX$466))</f>
        <v>45407</v>
      </c>
      <c r="BS868" s="78" cm="1">
        <f t="array" ref="BS868">INDEX($BO$466:$BO$918, ROWS($BO$466:$BO$918) - ROW() + ROW($BO$466))</f>
        <v>1523.65</v>
      </c>
      <c r="BU868">
        <f t="shared" si="278"/>
        <v>2.2583892617449726</v>
      </c>
      <c r="BV868">
        <f t="shared" si="272"/>
        <v>1</v>
      </c>
      <c r="BW868" t="str">
        <f t="shared" si="286"/>
        <v/>
      </c>
      <c r="BX868" t="str">
        <f t="shared" si="273"/>
        <v/>
      </c>
      <c r="BY868" t="str">
        <f t="shared" si="279"/>
        <v/>
      </c>
      <c r="BZ868">
        <v>0.54369083939607654</v>
      </c>
      <c r="CA868" t="s">
        <v>4485</v>
      </c>
      <c r="CB868" s="200" t="s">
        <v>4485</v>
      </c>
      <c r="CC868" s="212">
        <v>44824</v>
      </c>
      <c r="CD868" s="49">
        <v>44833</v>
      </c>
      <c r="CE868" s="50">
        <v>1717.6</v>
      </c>
      <c r="CG868" s="81" cm="1">
        <f t="array" ref="CG868">INDEX($AW$466:$AW$918, ROWS($AW$466:$AW$918) - ROW() + ROW($AW$466))</f>
        <v>45390</v>
      </c>
      <c r="CH868" s="3" cm="1">
        <f t="array" ref="CH868">INDEX($AX$466:$AX$918, ROWS($AX$466:$AX$918) - ROW() + ROW($AX$466))</f>
        <v>45407</v>
      </c>
      <c r="CI868" s="78" cm="1">
        <f t="array" ref="CI868">INDEX($CE$466:$CE$918, ROWS($CE$466:$CE$918) - ROW() + ROW($CE$466))</f>
        <v>2017.05</v>
      </c>
      <c r="CK868">
        <f t="shared" si="285"/>
        <v>1.1331444759206752</v>
      </c>
      <c r="CL868">
        <f t="shared" si="274"/>
        <v>1</v>
      </c>
      <c r="CM868" t="str">
        <f t="shared" si="287"/>
        <v/>
      </c>
      <c r="CN868" t="str">
        <f t="shared" si="275"/>
        <v/>
      </c>
      <c r="CO868" t="str">
        <f t="shared" si="280"/>
        <v/>
      </c>
      <c r="CP868">
        <v>1.0959730531396201</v>
      </c>
      <c r="CQ868" t="s">
        <v>4485</v>
      </c>
      <c r="CR868" s="200" t="s">
        <v>4485</v>
      </c>
      <c r="CS868" s="212">
        <v>44823</v>
      </c>
      <c r="CT868" s="49">
        <v>44833</v>
      </c>
      <c r="CU868" s="53">
        <v>385.75</v>
      </c>
      <c r="CW868" s="81" cm="1">
        <f t="array" ref="CW868">INDEX($AW$466:$AW$918, ROWS($AW$466:$AW$918) - ROW() + ROW($AW$466))</f>
        <v>45390</v>
      </c>
      <c r="CX868" s="3" cm="1">
        <f t="array" ref="CX868">INDEX($AX$466:$AX$918, ROWS($AX$466:$AX$918) - ROW() + ROW($AX$466))</f>
        <v>45407</v>
      </c>
      <c r="CY868" s="78" cm="1">
        <f t="array" ref="CY868">INDEX($CU$466:$CU$918, ROWS($CU$466:$CU$918) - ROW() + ROW($CU$466))</f>
        <v>920.15</v>
      </c>
      <c r="DA868">
        <f t="shared" si="281"/>
        <v>1.3604318131747106</v>
      </c>
      <c r="DB868">
        <f t="shared" si="276"/>
        <v>1</v>
      </c>
      <c r="DC868" t="str">
        <f t="shared" si="288"/>
        <v/>
      </c>
      <c r="DD868" t="str">
        <f t="shared" si="246"/>
        <v/>
      </c>
      <c r="DE868" t="str">
        <f t="shared" si="247"/>
        <v/>
      </c>
      <c r="DF868">
        <v>1.3688800574046449</v>
      </c>
      <c r="DG868" t="s">
        <v>4485</v>
      </c>
      <c r="DH868" s="200" t="s">
        <v>4485</v>
      </c>
      <c r="DI868" s="212">
        <v>44823</v>
      </c>
      <c r="DJ868" s="49">
        <v>44833</v>
      </c>
      <c r="DK868" s="53">
        <v>321.3</v>
      </c>
      <c r="DM868" s="81" cm="1">
        <f t="array" ref="DM868">INDEX($AW$466:$AW$918, ROWS($AW$466:$AW$918) - ROW() + ROW($AW$466))</f>
        <v>45390</v>
      </c>
      <c r="DN868" s="3" cm="1">
        <f t="array" ref="DN868">INDEX($AX$466:$AX$918, ROWS($AX$466:$AX$918) - ROW() + ROW($AX$466))</f>
        <v>45407</v>
      </c>
      <c r="DO868" s="78" cm="1">
        <f t="array" ref="DO868">INDEX($DK$466:$DK$918, ROWS($DK$466:$DK$918) - ROW() + ROW($DK$466))</f>
        <v>594.65</v>
      </c>
      <c r="DQ868">
        <f t="shared" si="282"/>
        <v>0.24443695212406133</v>
      </c>
      <c r="DR868">
        <f t="shared" si="277"/>
        <v>1</v>
      </c>
      <c r="DS868" t="str">
        <f t="shared" si="289"/>
        <v/>
      </c>
      <c r="DT868" t="str">
        <f t="shared" si="283"/>
        <v/>
      </c>
      <c r="DU868" t="str">
        <f t="shared" si="284"/>
        <v/>
      </c>
      <c r="DV868">
        <v>-0.60471037555696283</v>
      </c>
      <c r="DW868" t="s">
        <v>4485</v>
      </c>
      <c r="DX868" s="200" t="s">
        <v>4485</v>
      </c>
    </row>
    <row r="869" spans="1:128" ht="15.75" thickBot="1" x14ac:dyDescent="0.3">
      <c r="A869" s="42">
        <v>44820</v>
      </c>
      <c r="B869" s="35">
        <v>44833</v>
      </c>
      <c r="C869" s="36">
        <v>178.75</v>
      </c>
      <c r="E869" s="81" cm="1">
        <f t="array" ref="E869">INDEX($A$466:$A$918, ROWS($A$466:$A$918) - ROW() + ROW($A$466))</f>
        <v>45391</v>
      </c>
      <c r="F869" s="44" cm="1">
        <f t="array" ref="F869">INDEX($B$466:$B$918, ROWS($B$466:$B$918) - ROW() + ROW($B$466))</f>
        <v>45407</v>
      </c>
      <c r="G869" s="45" cm="1">
        <f t="array" ref="G869">INDEX($C$466:$C$918, ROWS($C$466:$C$918) - ROW() + ROW($C$466))</f>
        <v>156.6</v>
      </c>
      <c r="I869">
        <f t="shared" si="260"/>
        <v>1.0974822466107093</v>
      </c>
      <c r="J869">
        <f t="shared" si="252"/>
        <v>2</v>
      </c>
      <c r="K869" t="str">
        <f t="shared" si="253"/>
        <v/>
      </c>
      <c r="L869" t="str">
        <f t="shared" si="261"/>
        <v/>
      </c>
      <c r="M869" t="str">
        <f t="shared" si="262"/>
        <v/>
      </c>
      <c r="N869">
        <v>1.0669253152279377</v>
      </c>
      <c r="O869" t="s">
        <v>4485</v>
      </c>
      <c r="P869" s="200" t="s">
        <v>4485</v>
      </c>
      <c r="Q869" s="35">
        <v>44820</v>
      </c>
      <c r="R869" s="35">
        <v>44833</v>
      </c>
      <c r="S869" s="37">
        <v>48924</v>
      </c>
      <c r="U869" s="81" cm="1">
        <f t="array" ref="U869">INDEX($Q$466:$Q$918, ROWS($Q$466:$Q$918) - ROW() + ROW($Q$466))</f>
        <v>45391</v>
      </c>
      <c r="V869" s="3" cm="1">
        <f t="array" ref="V869">INDEX($R$466:$R$918, ROWS($R$466:$R$918) - ROW() + ROW($R$466))</f>
        <v>45407</v>
      </c>
      <c r="W869" s="78" cm="1">
        <f t="array" ref="W869">INDEX($S$466:$S$918, ROWS($S$466:$S$918) - ROW() + ROW($S$466))</f>
        <v>36143.199999999997</v>
      </c>
      <c r="Y869">
        <f t="shared" si="263"/>
        <v>3.7186471855105152</v>
      </c>
      <c r="Z869">
        <f t="shared" si="254"/>
        <v>2</v>
      </c>
      <c r="AA869" t="str">
        <f t="shared" si="255"/>
        <v/>
      </c>
      <c r="AB869" t="str">
        <f t="shared" si="264"/>
        <v/>
      </c>
      <c r="AC869" t="str">
        <f t="shared" si="265"/>
        <v/>
      </c>
      <c r="AD869">
        <v>3.7319484019803189</v>
      </c>
      <c r="AE869" t="s">
        <v>4485</v>
      </c>
      <c r="AF869" s="200" t="s">
        <v>4485</v>
      </c>
      <c r="AG869" s="35">
        <v>44820</v>
      </c>
      <c r="AH869" s="35">
        <v>44833</v>
      </c>
      <c r="AI869" s="36">
        <v>173</v>
      </c>
      <c r="AK869" s="81" cm="1">
        <f t="array" ref="AK869">INDEX($AG$466:$AG$918, ROWS($AG$466:$AG$918) - ROW() + ROW($AG$466))</f>
        <v>45391</v>
      </c>
      <c r="AL869" s="3" cm="1">
        <f t="array" ref="AL869">INDEX($AH$466:$AH$918, ROWS($AH$466:$AH$918) - ROW() + ROW($AH$466))</f>
        <v>45407</v>
      </c>
      <c r="AM869" s="78" cm="1">
        <f t="array" ref="AM869">INDEX($AI$466:$AI$918, ROWS($AI$466:$AI$918) - ROW() + ROW($AI$466))</f>
        <v>363.8</v>
      </c>
      <c r="AO869">
        <f t="shared" si="266"/>
        <v>-0.28778950253529156</v>
      </c>
      <c r="AP869">
        <f t="shared" si="256"/>
        <v>2</v>
      </c>
      <c r="AQ869" t="str">
        <f t="shared" si="257"/>
        <v/>
      </c>
      <c r="AR869" t="str">
        <f t="shared" si="267"/>
        <v/>
      </c>
      <c r="AS869" t="str">
        <f t="shared" si="268"/>
        <v/>
      </c>
      <c r="AT869">
        <v>1.0483506552191513</v>
      </c>
      <c r="AU869" t="s">
        <v>4485</v>
      </c>
      <c r="AV869" s="200" t="s">
        <v>4485</v>
      </c>
      <c r="AW869" s="35">
        <v>44820</v>
      </c>
      <c r="AX869" s="35">
        <v>44833</v>
      </c>
      <c r="AY869" s="36">
        <v>111.4</v>
      </c>
      <c r="BA869" s="81" cm="1">
        <f t="array" ref="BA869">INDEX($AW$466:$AW$918, ROWS($AW$466:$AW$918) - ROW() + ROW($AW$466))</f>
        <v>45391</v>
      </c>
      <c r="BB869" s="3" cm="1">
        <f t="array" ref="BB869">INDEX($AX$466:$AX$918, ROWS($AX$466:$AX$918) - ROW() + ROW($AX$466))</f>
        <v>45407</v>
      </c>
      <c r="BC869" s="78" cm="1">
        <f t="array" ref="BC869">INDEX($AY$466:$AY$918, ROWS($AY$466:$AY$918) - ROW() + ROW($AY$466))</f>
        <v>228.65</v>
      </c>
      <c r="BE869">
        <f t="shared" si="269"/>
        <v>2.0531131443874107</v>
      </c>
      <c r="BF869">
        <f t="shared" si="258"/>
        <v>2</v>
      </c>
      <c r="BG869" t="str">
        <f t="shared" si="259"/>
        <v/>
      </c>
      <c r="BH869" t="str">
        <f t="shared" si="270"/>
        <v/>
      </c>
      <c r="BI869" t="str">
        <f t="shared" si="271"/>
        <v/>
      </c>
      <c r="BJ869">
        <v>1.30765752185711</v>
      </c>
      <c r="BK869" t="s">
        <v>4485</v>
      </c>
      <c r="BL869" s="200" t="s">
        <v>4485</v>
      </c>
      <c r="BM869" s="212">
        <v>44820</v>
      </c>
      <c r="BN869" s="49">
        <v>44833</v>
      </c>
      <c r="BO869" s="50">
        <v>1277.0999999999999</v>
      </c>
      <c r="BQ869" s="81" cm="1">
        <f t="array" ref="BQ869">INDEX($AW$466:$AW$918, ROWS($AW$466:$AW$918) - ROW() + ROW($AW$466))</f>
        <v>45391</v>
      </c>
      <c r="BR869" s="3" cm="1">
        <f t="array" ref="BR869">INDEX($AX$466:$AX$918, ROWS($AX$466:$AX$918) - ROW() + ROW($AX$466))</f>
        <v>45407</v>
      </c>
      <c r="BS869" s="78" cm="1">
        <f t="array" ref="BS869">INDEX($BO$466:$BO$918, ROWS($BO$466:$BO$918) - ROW() + ROW($BO$466))</f>
        <v>1512.85</v>
      </c>
      <c r="BU869">
        <f t="shared" si="278"/>
        <v>-0.70882420503397647</v>
      </c>
      <c r="BV869">
        <f t="shared" si="272"/>
        <v>2</v>
      </c>
      <c r="BW869" t="str">
        <f t="shared" si="286"/>
        <v/>
      </c>
      <c r="BX869" t="str">
        <f t="shared" si="273"/>
        <v/>
      </c>
      <c r="BY869" t="str">
        <f t="shared" si="279"/>
        <v/>
      </c>
      <c r="BZ869">
        <v>1.3849445633145268</v>
      </c>
      <c r="CA869" t="s">
        <v>4485</v>
      </c>
      <c r="CB869" s="200" t="s">
        <v>4485</v>
      </c>
      <c r="CC869" s="212">
        <v>44823</v>
      </c>
      <c r="CD869" s="49">
        <v>44833</v>
      </c>
      <c r="CE869" s="50">
        <v>1673.6</v>
      </c>
      <c r="CG869" s="81" cm="1">
        <f t="array" ref="CG869">INDEX($AW$466:$AW$918, ROWS($AW$466:$AW$918) - ROW() + ROW($AW$466))</f>
        <v>45391</v>
      </c>
      <c r="CH869" s="3" cm="1">
        <f t="array" ref="CH869">INDEX($AX$466:$AX$918, ROWS($AX$466:$AX$918) - ROW() + ROW($AX$466))</f>
        <v>45407</v>
      </c>
      <c r="CI869" s="78" cm="1">
        <f t="array" ref="CI869">INDEX($CE$466:$CE$918, ROWS($CE$466:$CE$918) - ROW() + ROW($CE$466))</f>
        <v>1998.25</v>
      </c>
      <c r="CK869">
        <f t="shared" si="285"/>
        <v>-0.9320542376242511</v>
      </c>
      <c r="CL869">
        <f t="shared" si="274"/>
        <v>2</v>
      </c>
      <c r="CM869" t="str">
        <f t="shared" si="287"/>
        <v/>
      </c>
      <c r="CN869" t="str">
        <f t="shared" si="275"/>
        <v/>
      </c>
      <c r="CO869" t="str">
        <f t="shared" si="280"/>
        <v/>
      </c>
      <c r="CP869">
        <v>-0.9995524392063323</v>
      </c>
      <c r="CQ869" t="s">
        <v>4485</v>
      </c>
      <c r="CR869" s="200" t="s">
        <v>4485</v>
      </c>
      <c r="CS869" s="212">
        <v>44820</v>
      </c>
      <c r="CT869" s="49">
        <v>44833</v>
      </c>
      <c r="CU869" s="53">
        <v>390.3</v>
      </c>
      <c r="CW869" s="81" cm="1">
        <f t="array" ref="CW869">INDEX($AW$466:$AW$918, ROWS($AW$466:$AW$918) - ROW() + ROW($AW$466))</f>
        <v>45391</v>
      </c>
      <c r="CX869" s="3" cm="1">
        <f t="array" ref="CX869">INDEX($AX$466:$AX$918, ROWS($AX$466:$AX$918) - ROW() + ROW($AX$466))</f>
        <v>45407</v>
      </c>
      <c r="CY869" s="78" cm="1">
        <f t="array" ref="CY869">INDEX($CU$466:$CU$918, ROWS($CU$466:$CU$918) - ROW() + ROW($CU$466))</f>
        <v>913.45</v>
      </c>
      <c r="DA869">
        <f t="shared" si="281"/>
        <v>-0.72814215073628563</v>
      </c>
      <c r="DB869">
        <f t="shared" si="276"/>
        <v>2</v>
      </c>
      <c r="DC869" t="str">
        <f t="shared" si="288"/>
        <v/>
      </c>
      <c r="DD869" t="str">
        <f t="shared" si="246"/>
        <v/>
      </c>
      <c r="DE869" t="str">
        <f t="shared" si="247"/>
        <v/>
      </c>
      <c r="DF869">
        <v>-0.82766131227879369</v>
      </c>
      <c r="DG869" t="s">
        <v>4485</v>
      </c>
      <c r="DH869" s="200" t="s">
        <v>4485</v>
      </c>
      <c r="DI869" s="212">
        <v>44820</v>
      </c>
      <c r="DJ869" s="49">
        <v>44833</v>
      </c>
      <c r="DK869" s="53">
        <v>322.25</v>
      </c>
      <c r="DM869" s="81" cm="1">
        <f t="array" ref="DM869">INDEX($AW$466:$AW$918, ROWS($AW$466:$AW$918) - ROW() + ROW($AW$466))</f>
        <v>45391</v>
      </c>
      <c r="DN869" s="3" cm="1">
        <f t="array" ref="DN869">INDEX($AX$466:$AX$918, ROWS($AX$466:$AX$918) - ROW() + ROW($AX$466))</f>
        <v>45407</v>
      </c>
      <c r="DO869" s="78" cm="1">
        <f t="array" ref="DO869">INDEX($DK$466:$DK$918, ROWS($DK$466:$DK$918) - ROW() + ROW($DK$466))</f>
        <v>588.25</v>
      </c>
      <c r="DQ869">
        <f t="shared" si="282"/>
        <v>-1.076263348188006</v>
      </c>
      <c r="DR869">
        <f t="shared" si="277"/>
        <v>2</v>
      </c>
      <c r="DS869" t="str">
        <f t="shared" si="289"/>
        <v/>
      </c>
      <c r="DT869" t="str">
        <f t="shared" si="283"/>
        <v/>
      </c>
      <c r="DU869" t="str">
        <f t="shared" si="284"/>
        <v/>
      </c>
      <c r="DV869">
        <v>0.82452769772654133</v>
      </c>
      <c r="DW869" t="s">
        <v>4485</v>
      </c>
      <c r="DX869" s="200" t="s">
        <v>4485</v>
      </c>
    </row>
    <row r="870" spans="1:128" ht="15.75" thickBot="1" x14ac:dyDescent="0.3">
      <c r="A870" s="42">
        <v>44819</v>
      </c>
      <c r="B870" s="35">
        <v>44833</v>
      </c>
      <c r="C870" s="36">
        <v>183.1</v>
      </c>
      <c r="E870" s="81" cm="1">
        <f t="array" ref="E870">INDEX($A$466:$A$918, ROWS($A$466:$A$918) - ROW() + ROW($A$466))</f>
        <v>45392</v>
      </c>
      <c r="F870" s="44" cm="1">
        <f t="array" ref="F870">INDEX($B$466:$B$918, ROWS($B$466:$B$918) - ROW() + ROW($B$466))</f>
        <v>45407</v>
      </c>
      <c r="G870" s="45" cm="1">
        <f t="array" ref="G870">INDEX($C$466:$C$918, ROWS($C$466:$C$918) - ROW() + ROW($C$466))</f>
        <v>159.19999999999999</v>
      </c>
      <c r="I870">
        <f t="shared" si="260"/>
        <v>1.6602809706257948</v>
      </c>
      <c r="J870">
        <f t="shared" si="252"/>
        <v>3</v>
      </c>
      <c r="K870" t="str">
        <f t="shared" si="253"/>
        <v/>
      </c>
      <c r="L870" t="str">
        <f t="shared" si="261"/>
        <v/>
      </c>
      <c r="M870" t="str">
        <f t="shared" si="262"/>
        <v/>
      </c>
      <c r="N870">
        <v>1.9833653230966051</v>
      </c>
      <c r="O870" t="s">
        <v>4485</v>
      </c>
      <c r="P870" s="200" t="s">
        <v>4485</v>
      </c>
      <c r="Q870" s="35">
        <v>44819</v>
      </c>
      <c r="R870" s="35">
        <v>44833</v>
      </c>
      <c r="S870" s="37">
        <v>49311.199999999997</v>
      </c>
      <c r="U870" s="81" cm="1">
        <f t="array" ref="U870">INDEX($Q$466:$Q$918, ROWS($Q$466:$Q$918) - ROW() + ROW($Q$466))</f>
        <v>45392</v>
      </c>
      <c r="V870" s="3" cm="1">
        <f t="array" ref="V870">INDEX($R$466:$R$918, ROWS($R$466:$R$918) - ROW() + ROW($R$466))</f>
        <v>45407</v>
      </c>
      <c r="W870" s="78" cm="1">
        <f t="array" ref="W870">INDEX($S$466:$S$918, ROWS($S$466:$S$918) - ROW() + ROW($S$466))</f>
        <v>37186.400000000001</v>
      </c>
      <c r="Y870">
        <f t="shared" si="263"/>
        <v>2.8862967307820129</v>
      </c>
      <c r="Z870">
        <f t="shared" si="254"/>
        <v>3</v>
      </c>
      <c r="AA870" t="str">
        <f t="shared" si="255"/>
        <v/>
      </c>
      <c r="AB870" t="str">
        <f t="shared" si="264"/>
        <v/>
      </c>
      <c r="AC870" t="str">
        <f t="shared" si="265"/>
        <v/>
      </c>
      <c r="AD870">
        <v>2.8870105169865474</v>
      </c>
      <c r="AE870" t="s">
        <v>4485</v>
      </c>
      <c r="AF870" s="200" t="s">
        <v>4485</v>
      </c>
      <c r="AG870" s="35">
        <v>44819</v>
      </c>
      <c r="AH870" s="35">
        <v>44833</v>
      </c>
      <c r="AI870" s="36">
        <v>175.35</v>
      </c>
      <c r="AK870" s="81" cm="1">
        <f t="array" ref="AK870">INDEX($AG$466:$AG$918, ROWS($AG$466:$AG$918) - ROW() + ROW($AG$466))</f>
        <v>45392</v>
      </c>
      <c r="AL870" s="3" cm="1">
        <f t="array" ref="AL870">INDEX($AH$466:$AH$918, ROWS($AH$466:$AH$918) - ROW() + ROW($AH$466))</f>
        <v>45407</v>
      </c>
      <c r="AM870" s="78" cm="1">
        <f t="array" ref="AM870">INDEX($AI$466:$AI$918, ROWS($AI$466:$AI$918) - ROW() + ROW($AI$466))</f>
        <v>363.95</v>
      </c>
      <c r="AO870">
        <f t="shared" si="266"/>
        <v>4.1231445849361538E-2</v>
      </c>
      <c r="AP870">
        <f t="shared" si="256"/>
        <v>3</v>
      </c>
      <c r="AQ870" t="str">
        <f t="shared" si="257"/>
        <v/>
      </c>
      <c r="AR870" t="str">
        <f t="shared" si="267"/>
        <v/>
      </c>
      <c r="AS870" t="str">
        <f t="shared" si="268"/>
        <v/>
      </c>
      <c r="AT870">
        <v>-3.0945353725069236</v>
      </c>
      <c r="AU870" t="s">
        <v>4485</v>
      </c>
      <c r="AV870" s="200" t="s">
        <v>4485</v>
      </c>
      <c r="AW870" s="35">
        <v>44819</v>
      </c>
      <c r="AX870" s="35">
        <v>44833</v>
      </c>
      <c r="AY870" s="36">
        <v>111.1</v>
      </c>
      <c r="BA870" s="81" cm="1">
        <f t="array" ref="BA870">INDEX($AW$466:$AW$918, ROWS($AW$466:$AW$918) - ROW() + ROW($AW$466))</f>
        <v>45392</v>
      </c>
      <c r="BB870" s="3" cm="1">
        <f t="array" ref="BB870">INDEX($AX$466:$AX$918, ROWS($AX$466:$AX$918) - ROW() + ROW($AX$466))</f>
        <v>45407</v>
      </c>
      <c r="BC870" s="78" cm="1">
        <f t="array" ref="BC870">INDEX($AY$466:$AY$918, ROWS($AY$466:$AY$918) - ROW() + ROW($AY$466))</f>
        <v>229.1</v>
      </c>
      <c r="BE870">
        <f t="shared" si="269"/>
        <v>0.19680734747430073</v>
      </c>
      <c r="BF870">
        <f t="shared" si="258"/>
        <v>3</v>
      </c>
      <c r="BG870" t="str">
        <f t="shared" si="259"/>
        <v/>
      </c>
      <c r="BH870" t="str">
        <f t="shared" si="270"/>
        <v/>
      </c>
      <c r="BI870" t="str">
        <f t="shared" si="271"/>
        <v/>
      </c>
      <c r="BJ870">
        <v>11.855075698396748</v>
      </c>
      <c r="BK870" t="s">
        <v>4485</v>
      </c>
      <c r="BL870" s="200" t="s">
        <v>4485</v>
      </c>
      <c r="BM870" s="212">
        <v>44819</v>
      </c>
      <c r="BN870" s="49">
        <v>44833</v>
      </c>
      <c r="BO870" s="50">
        <v>1296.55</v>
      </c>
      <c r="BQ870" s="81" cm="1">
        <f t="array" ref="BQ870">INDEX($AW$466:$AW$918, ROWS($AW$466:$AW$918) - ROW() + ROW($AW$466))</f>
        <v>45392</v>
      </c>
      <c r="BR870" s="3" cm="1">
        <f t="array" ref="BR870">INDEX($AX$466:$AX$918, ROWS($AX$466:$AX$918) - ROW() + ROW($AX$466))</f>
        <v>45407</v>
      </c>
      <c r="BS870" s="78" cm="1">
        <f t="array" ref="BS870">INDEX($BO$466:$BO$918, ROWS($BO$466:$BO$918) - ROW() + ROW($BO$466))</f>
        <v>1502.9</v>
      </c>
      <c r="BU870">
        <f t="shared" si="278"/>
        <v>-0.6576990448491139</v>
      </c>
      <c r="BV870">
        <f t="shared" si="272"/>
        <v>3</v>
      </c>
      <c r="BW870" t="str">
        <f t="shared" si="286"/>
        <v/>
      </c>
      <c r="BX870" t="str">
        <f t="shared" si="273"/>
        <v/>
      </c>
      <c r="BY870" t="str">
        <f t="shared" si="279"/>
        <v/>
      </c>
      <c r="BZ870">
        <v>2.1910133916580294</v>
      </c>
      <c r="CA870" t="s">
        <v>4485</v>
      </c>
      <c r="CB870" s="200" t="s">
        <v>4485</v>
      </c>
      <c r="CC870" s="212">
        <v>44820</v>
      </c>
      <c r="CD870" s="49">
        <v>44833</v>
      </c>
      <c r="CE870" s="50">
        <v>1690.8</v>
      </c>
      <c r="CG870" s="81" cm="1">
        <f t="array" ref="CG870">INDEX($AW$466:$AW$918, ROWS($AW$466:$AW$918) - ROW() + ROW($AW$466))</f>
        <v>45392</v>
      </c>
      <c r="CH870" s="3" cm="1">
        <f t="array" ref="CH870">INDEX($AX$466:$AX$918, ROWS($AX$466:$AX$918) - ROW() + ROW($AX$466))</f>
        <v>45407</v>
      </c>
      <c r="CI870" s="78" cm="1">
        <f t="array" ref="CI870">INDEX($CE$466:$CE$918, ROWS($CE$466:$CE$918) - ROW() + ROW($CE$466))</f>
        <v>1979</v>
      </c>
      <c r="CK870">
        <f t="shared" si="285"/>
        <v>-0.96334292505942698</v>
      </c>
      <c r="CL870">
        <f t="shared" si="274"/>
        <v>3</v>
      </c>
      <c r="CM870" t="str">
        <f t="shared" si="287"/>
        <v/>
      </c>
      <c r="CN870" t="str">
        <f t="shared" si="275"/>
        <v/>
      </c>
      <c r="CO870" t="str">
        <f t="shared" si="280"/>
        <v/>
      </c>
      <c r="CP870">
        <v>-0.63793449869399466</v>
      </c>
      <c r="CQ870" t="s">
        <v>4485</v>
      </c>
      <c r="CR870" s="200" t="s">
        <v>4485</v>
      </c>
      <c r="CS870" s="212">
        <v>44819</v>
      </c>
      <c r="CT870" s="49">
        <v>44833</v>
      </c>
      <c r="CU870" s="53">
        <v>412.7</v>
      </c>
      <c r="CW870" s="81" cm="1">
        <f t="array" ref="CW870">INDEX($AW$466:$AW$918, ROWS($AW$466:$AW$918) - ROW() + ROW($AW$466))</f>
        <v>45392</v>
      </c>
      <c r="CX870" s="3" cm="1">
        <f t="array" ref="CX870">INDEX($AX$466:$AX$918, ROWS($AX$466:$AX$918) - ROW() + ROW($AX$466))</f>
        <v>45407</v>
      </c>
      <c r="CY870" s="78" cm="1">
        <f t="array" ref="CY870">INDEX($CU$466:$CU$918, ROWS($CU$466:$CU$918) - ROW() + ROW($CU$466))</f>
        <v>914.9</v>
      </c>
      <c r="DA870">
        <f t="shared" si="281"/>
        <v>0.15873884722753645</v>
      </c>
      <c r="DB870">
        <f t="shared" si="276"/>
        <v>3</v>
      </c>
      <c r="DC870" t="str">
        <f t="shared" si="288"/>
        <v/>
      </c>
      <c r="DD870" t="str">
        <f t="shared" si="246"/>
        <v/>
      </c>
      <c r="DE870" t="str">
        <f t="shared" si="247"/>
        <v/>
      </c>
      <c r="DF870">
        <v>5.4905836490418927E-2</v>
      </c>
      <c r="DG870" t="s">
        <v>4485</v>
      </c>
      <c r="DH870" s="200" t="s">
        <v>4485</v>
      </c>
      <c r="DI870" s="212">
        <v>44819</v>
      </c>
      <c r="DJ870" s="49">
        <v>44833</v>
      </c>
      <c r="DK870" s="53">
        <v>332.5</v>
      </c>
      <c r="DM870" s="81" cm="1">
        <f t="array" ref="DM870">INDEX($AW$466:$AW$918, ROWS($AW$466:$AW$918) - ROW() + ROW($AW$466))</f>
        <v>45392</v>
      </c>
      <c r="DN870" s="3" cm="1">
        <f t="array" ref="DN870">INDEX($AX$466:$AX$918, ROWS($AX$466:$AX$918) - ROW() + ROW($AX$466))</f>
        <v>45407</v>
      </c>
      <c r="DO870" s="78" cm="1">
        <f t="array" ref="DO870">INDEX($DK$466:$DK$918, ROWS($DK$466:$DK$918) - ROW() + ROW($DK$466))</f>
        <v>606.85</v>
      </c>
      <c r="DQ870">
        <f t="shared" si="282"/>
        <v>3.1619209519762039</v>
      </c>
      <c r="DR870">
        <f t="shared" si="277"/>
        <v>3</v>
      </c>
      <c r="DS870" t="str">
        <f t="shared" si="289"/>
        <v/>
      </c>
      <c r="DT870" t="str">
        <f t="shared" si="283"/>
        <v/>
      </c>
      <c r="DU870" t="str">
        <f t="shared" si="284"/>
        <v/>
      </c>
      <c r="DV870">
        <v>0.34140531957125486</v>
      </c>
      <c r="DW870" t="s">
        <v>4485</v>
      </c>
      <c r="DX870" s="200" t="s">
        <v>4485</v>
      </c>
    </row>
    <row r="871" spans="1:128" ht="15.75" thickBot="1" x14ac:dyDescent="0.3">
      <c r="A871" s="42">
        <v>44818</v>
      </c>
      <c r="B871" s="35">
        <v>44833</v>
      </c>
      <c r="C871" s="36">
        <v>185.5</v>
      </c>
      <c r="E871" s="81" cm="1">
        <f t="array" ref="E871">INDEX($A$466:$A$918, ROWS($A$466:$A$918) - ROW() + ROW($A$466))</f>
        <v>45394</v>
      </c>
      <c r="F871" s="44" cm="1">
        <f t="array" ref="F871">INDEX($B$466:$B$918, ROWS($B$466:$B$918) - ROW() + ROW($B$466))</f>
        <v>45407</v>
      </c>
      <c r="G871" s="45" cm="1">
        <f t="array" ref="G871">INDEX($C$466:$C$918, ROWS($C$466:$C$918) - ROW() + ROW($C$466))</f>
        <v>156.35</v>
      </c>
      <c r="I871">
        <f t="shared" si="260"/>
        <v>-1.7902010050251222</v>
      </c>
      <c r="J871">
        <f t="shared" si="252"/>
        <v>5</v>
      </c>
      <c r="K871" t="str">
        <f t="shared" si="253"/>
        <v/>
      </c>
      <c r="L871" t="str">
        <f t="shared" si="261"/>
        <v/>
      </c>
      <c r="M871" t="str">
        <f t="shared" si="262"/>
        <v/>
      </c>
      <c r="N871">
        <v>-2.2898368883312457</v>
      </c>
      <c r="O871" t="s">
        <v>4485</v>
      </c>
      <c r="P871" s="200" t="s">
        <v>4485</v>
      </c>
      <c r="Q871" s="35">
        <v>44818</v>
      </c>
      <c r="R871" s="35">
        <v>44833</v>
      </c>
      <c r="S871" s="37">
        <v>48560.85</v>
      </c>
      <c r="U871" s="81" cm="1">
        <f t="array" ref="U871">INDEX($Q$466:$Q$918, ROWS($Q$466:$Q$918) - ROW() + ROW($Q$466))</f>
        <v>45394</v>
      </c>
      <c r="V871" s="3" cm="1">
        <f t="array" ref="V871">INDEX($R$466:$R$918, ROWS($R$466:$R$918) - ROW() + ROW($R$466))</f>
        <v>45407</v>
      </c>
      <c r="W871" s="78" cm="1">
        <f t="array" ref="W871">INDEX($S$466:$S$918, ROWS($S$466:$S$918) - ROW() + ROW($S$466))</f>
        <v>35529.25</v>
      </c>
      <c r="Y871">
        <f t="shared" si="263"/>
        <v>-4.4563334982681875</v>
      </c>
      <c r="Z871">
        <f t="shared" si="254"/>
        <v>5</v>
      </c>
      <c r="AA871" t="str">
        <f t="shared" si="255"/>
        <v/>
      </c>
      <c r="AB871" t="str">
        <f t="shared" si="264"/>
        <v/>
      </c>
      <c r="AC871" t="str">
        <f t="shared" si="265"/>
        <v/>
      </c>
      <c r="AD871">
        <v>-4.2188996431303822</v>
      </c>
      <c r="AE871" t="s">
        <v>4485</v>
      </c>
      <c r="AF871" s="200" t="s">
        <v>4485</v>
      </c>
      <c r="AG871" s="35">
        <v>44818</v>
      </c>
      <c r="AH871" s="35">
        <v>44833</v>
      </c>
      <c r="AI871" s="36">
        <v>172.8</v>
      </c>
      <c r="AK871" s="81" cm="1">
        <f t="array" ref="AK871">INDEX($AG$466:$AG$918, ROWS($AG$466:$AG$918) - ROW() + ROW($AG$466))</f>
        <v>45394</v>
      </c>
      <c r="AL871" s="3" cm="1">
        <f t="array" ref="AL871">INDEX($AH$466:$AH$918, ROWS($AH$466:$AH$918) - ROW() + ROW($AH$466))</f>
        <v>45407</v>
      </c>
      <c r="AM871" s="78" cm="1">
        <f t="array" ref="AM871">INDEX($AI$466:$AI$918, ROWS($AI$466:$AI$918) - ROW() + ROW($AI$466))</f>
        <v>363.1</v>
      </c>
      <c r="AO871">
        <f t="shared" si="266"/>
        <v>-0.23354856436322732</v>
      </c>
      <c r="AP871">
        <f t="shared" si="256"/>
        <v>5</v>
      </c>
      <c r="AQ871" t="str">
        <f t="shared" si="257"/>
        <v/>
      </c>
      <c r="AR871" t="str">
        <f t="shared" si="267"/>
        <v/>
      </c>
      <c r="AS871" t="str">
        <f t="shared" si="268"/>
        <v/>
      </c>
      <c r="AT871">
        <v>3.0733733271804295</v>
      </c>
      <c r="AU871" t="s">
        <v>4485</v>
      </c>
      <c r="AV871" s="200" t="s">
        <v>4485</v>
      </c>
      <c r="AW871" s="35">
        <v>44818</v>
      </c>
      <c r="AX871" s="35">
        <v>44833</v>
      </c>
      <c r="AY871" s="36">
        <v>337.9</v>
      </c>
      <c r="BA871" s="81" cm="1">
        <f t="array" ref="BA871">INDEX($AW$466:$AW$918, ROWS($AW$466:$AW$918) - ROW() + ROW($AW$466))</f>
        <v>45394</v>
      </c>
      <c r="BB871" s="3" cm="1">
        <f t="array" ref="BB871">INDEX($AX$466:$AX$918, ROWS($AX$466:$AX$918) - ROW() + ROW($AX$466))</f>
        <v>45407</v>
      </c>
      <c r="BC871" s="78" cm="1">
        <f t="array" ref="BC871">INDEX($AY$466:$AY$918, ROWS($AY$466:$AY$918) - ROW() + ROW($AY$466))</f>
        <v>234.25</v>
      </c>
      <c r="BE871">
        <f t="shared" si="269"/>
        <v>2.2479266695766067</v>
      </c>
      <c r="BF871">
        <f t="shared" si="258"/>
        <v>5</v>
      </c>
      <c r="BG871" t="str">
        <f t="shared" si="259"/>
        <v/>
      </c>
      <c r="BH871" t="str">
        <f t="shared" si="270"/>
        <v/>
      </c>
      <c r="BI871" t="str">
        <f t="shared" si="271"/>
        <v/>
      </c>
      <c r="BJ871">
        <v>-2.2713668107748646</v>
      </c>
      <c r="BK871" t="s">
        <v>4485</v>
      </c>
      <c r="BL871" s="200" t="s">
        <v>4485</v>
      </c>
      <c r="BM871" s="212">
        <v>44818</v>
      </c>
      <c r="BN871" s="49">
        <v>44833</v>
      </c>
      <c r="BO871" s="50">
        <v>1309.75</v>
      </c>
      <c r="BQ871" s="81" cm="1">
        <f t="array" ref="BQ871">INDEX($AW$466:$AW$918, ROWS($AW$466:$AW$918) - ROW() + ROW($AW$466))</f>
        <v>45394</v>
      </c>
      <c r="BR871" s="3" cm="1">
        <f t="array" ref="BR871">INDEX($AX$466:$AX$918, ROWS($AX$466:$AX$918) - ROW() + ROW($AX$466))</f>
        <v>45407</v>
      </c>
      <c r="BS871" s="78" cm="1">
        <f t="array" ref="BS871">INDEX($BO$466:$BO$918, ROWS($BO$466:$BO$918) - ROW() + ROW($BO$466))</f>
        <v>1494.8</v>
      </c>
      <c r="BU871">
        <f t="shared" si="278"/>
        <v>-0.53895801450529879</v>
      </c>
      <c r="BV871">
        <f t="shared" si="272"/>
        <v>5</v>
      </c>
      <c r="BW871" t="str">
        <f t="shared" si="286"/>
        <v/>
      </c>
      <c r="BX871" t="str">
        <f t="shared" si="273"/>
        <v/>
      </c>
      <c r="BY871" t="str">
        <f t="shared" si="279"/>
        <v/>
      </c>
      <c r="BZ871">
        <v>-5.0653349354160282</v>
      </c>
      <c r="CA871" t="s">
        <v>4485</v>
      </c>
      <c r="CB871" s="200" t="s">
        <v>4485</v>
      </c>
      <c r="CC871" s="212">
        <v>44819</v>
      </c>
      <c r="CD871" s="49">
        <v>44833</v>
      </c>
      <c r="CE871" s="50">
        <v>1773.25</v>
      </c>
      <c r="CG871" s="81" cm="1">
        <f t="array" ref="CG871">INDEX($AW$466:$AW$918, ROWS($AW$466:$AW$918) - ROW() + ROW($AW$466))</f>
        <v>45394</v>
      </c>
      <c r="CH871" s="3" cm="1">
        <f t="array" ref="CH871">INDEX($AX$466:$AX$918, ROWS($AX$466:$AX$918) - ROW() + ROW($AX$466))</f>
        <v>45407</v>
      </c>
      <c r="CI871" s="78" cm="1">
        <f t="array" ref="CI871">INDEX($CE$466:$CE$918, ROWS($CE$466:$CE$918) - ROW() + ROW($CE$466))</f>
        <v>1954.55</v>
      </c>
      <c r="CK871">
        <f t="shared" si="285"/>
        <v>-1.2354724608388097</v>
      </c>
      <c r="CL871">
        <f t="shared" si="274"/>
        <v>5</v>
      </c>
      <c r="CM871" t="str">
        <f t="shared" si="287"/>
        <v/>
      </c>
      <c r="CN871" t="str">
        <f t="shared" si="275"/>
        <v/>
      </c>
      <c r="CO871" t="str">
        <f t="shared" si="280"/>
        <v/>
      </c>
      <c r="CP871">
        <v>-1.3169202770335149</v>
      </c>
      <c r="CQ871" t="s">
        <v>4485</v>
      </c>
      <c r="CR871" s="200" t="s">
        <v>4485</v>
      </c>
      <c r="CS871" s="212">
        <v>44818</v>
      </c>
      <c r="CT871" s="49">
        <v>44833</v>
      </c>
      <c r="CU871" s="53">
        <v>408.6</v>
      </c>
      <c r="CW871" s="81" cm="1">
        <f t="array" ref="CW871">INDEX($AW$466:$AW$918, ROWS($AW$466:$AW$918) - ROW() + ROW($AW$466))</f>
        <v>45394</v>
      </c>
      <c r="CX871" s="3" cm="1">
        <f t="array" ref="CX871">INDEX($AX$466:$AX$918, ROWS($AX$466:$AX$918) - ROW() + ROW($AX$466))</f>
        <v>45407</v>
      </c>
      <c r="CY871" s="78" cm="1">
        <f t="array" ref="CY871">INDEX($CU$466:$CU$918, ROWS($CU$466:$CU$918) - ROW() + ROW($CU$466))</f>
        <v>909.65</v>
      </c>
      <c r="DA871">
        <f t="shared" si="281"/>
        <v>-0.57383320581484321</v>
      </c>
      <c r="DB871">
        <f t="shared" si="276"/>
        <v>5</v>
      </c>
      <c r="DC871" t="str">
        <f t="shared" si="288"/>
        <v/>
      </c>
      <c r="DD871" t="str">
        <f t="shared" si="246"/>
        <v/>
      </c>
      <c r="DE871" t="str">
        <f t="shared" si="247"/>
        <v/>
      </c>
      <c r="DF871">
        <v>-0.2798661032760747</v>
      </c>
      <c r="DG871" t="s">
        <v>4485</v>
      </c>
      <c r="DH871" s="200" t="s">
        <v>4485</v>
      </c>
      <c r="DI871" s="212">
        <v>44818</v>
      </c>
      <c r="DJ871" s="49">
        <v>44833</v>
      </c>
      <c r="DK871" s="53">
        <v>337.9</v>
      </c>
      <c r="DM871" s="81" cm="1">
        <f t="array" ref="DM871">INDEX($AW$466:$AW$918, ROWS($AW$466:$AW$918) - ROW() + ROW($AW$466))</f>
        <v>45394</v>
      </c>
      <c r="DN871" s="3" cm="1">
        <f t="array" ref="DN871">INDEX($AX$466:$AX$918, ROWS($AX$466:$AX$918) - ROW() + ROW($AX$466))</f>
        <v>45407</v>
      </c>
      <c r="DO871" s="78" cm="1">
        <f t="array" ref="DO871">INDEX($DK$466:$DK$918, ROWS($DK$466:$DK$918) - ROW() + ROW($DK$466))</f>
        <v>603.45000000000005</v>
      </c>
      <c r="DQ871">
        <f t="shared" si="282"/>
        <v>-0.56027024800197367</v>
      </c>
      <c r="DR871">
        <f t="shared" si="277"/>
        <v>5</v>
      </c>
      <c r="DS871" t="str">
        <f t="shared" si="289"/>
        <v/>
      </c>
      <c r="DT871" t="str">
        <f t="shared" si="283"/>
        <v/>
      </c>
      <c r="DU871" t="str">
        <f t="shared" si="284"/>
        <v/>
      </c>
      <c r="DV871">
        <v>-3.2995727172020928</v>
      </c>
      <c r="DW871" t="s">
        <v>4485</v>
      </c>
      <c r="DX871" s="200" t="s">
        <v>4485</v>
      </c>
    </row>
    <row r="872" spans="1:128" ht="15.75" thickBot="1" x14ac:dyDescent="0.3">
      <c r="A872" s="42">
        <v>44817</v>
      </c>
      <c r="B872" s="35">
        <v>44833</v>
      </c>
      <c r="C872" s="36">
        <v>180.75</v>
      </c>
      <c r="E872" s="81" cm="1">
        <f t="array" ref="E872">INDEX($A$466:$A$918, ROWS($A$466:$A$918) - ROW() + ROW($A$466))</f>
        <v>45397</v>
      </c>
      <c r="F872" s="44" cm="1">
        <f t="array" ref="F872">INDEX($B$466:$B$918, ROWS($B$466:$B$918) - ROW() + ROW($B$466))</f>
        <v>45407</v>
      </c>
      <c r="G872" s="45" cm="1">
        <f t="array" ref="G872">INDEX($C$466:$C$918, ROWS($C$466:$C$918) - ROW() + ROW($C$466))</f>
        <v>155.05000000000001</v>
      </c>
      <c r="I872">
        <f t="shared" si="260"/>
        <v>-0.83146786056922484</v>
      </c>
      <c r="J872">
        <f t="shared" si="252"/>
        <v>1</v>
      </c>
      <c r="K872" t="str">
        <f t="shared" si="253"/>
        <v/>
      </c>
      <c r="L872" t="str">
        <f t="shared" si="261"/>
        <v/>
      </c>
      <c r="M872" t="str">
        <f t="shared" si="262"/>
        <v/>
      </c>
      <c r="N872">
        <v>-0.44943820224718367</v>
      </c>
      <c r="O872" t="s">
        <v>4485</v>
      </c>
      <c r="P872" s="200" t="s">
        <v>4485</v>
      </c>
      <c r="Q872" s="35">
        <v>44817</v>
      </c>
      <c r="R872" s="35">
        <v>44833</v>
      </c>
      <c r="S872" s="37">
        <v>48645.15</v>
      </c>
      <c r="U872" s="81" cm="1">
        <f t="array" ref="U872">INDEX($Q$466:$Q$918, ROWS($Q$466:$Q$918) - ROW() + ROW($Q$466))</f>
        <v>45397</v>
      </c>
      <c r="V872" s="3" cm="1">
        <f t="array" ref="V872">INDEX($R$466:$R$918, ROWS($R$466:$R$918) - ROW() + ROW($R$466))</f>
        <v>45407</v>
      </c>
      <c r="W872" s="78" cm="1">
        <f t="array" ref="W872">INDEX($S$466:$S$918, ROWS($S$466:$S$918) - ROW() + ROW($S$466))</f>
        <v>35119.949999999997</v>
      </c>
      <c r="Y872">
        <f t="shared" si="263"/>
        <v>-1.1520085563303557</v>
      </c>
      <c r="Z872">
        <f t="shared" si="254"/>
        <v>1</v>
      </c>
      <c r="AA872" t="str">
        <f t="shared" si="255"/>
        <v/>
      </c>
      <c r="AB872" t="str">
        <f t="shared" si="264"/>
        <v/>
      </c>
      <c r="AC872" t="str">
        <f t="shared" si="265"/>
        <v/>
      </c>
      <c r="AD872">
        <v>-1.4139659335456958</v>
      </c>
      <c r="AE872" t="s">
        <v>4485</v>
      </c>
      <c r="AF872" s="200" t="s">
        <v>4485</v>
      </c>
      <c r="AG872" s="35">
        <v>44817</v>
      </c>
      <c r="AH872" s="35">
        <v>44833</v>
      </c>
      <c r="AI872" s="36">
        <v>167.95</v>
      </c>
      <c r="AK872" s="81" cm="1">
        <f t="array" ref="AK872">INDEX($AG$466:$AG$918, ROWS($AG$466:$AG$918) - ROW() + ROW($AG$466))</f>
        <v>45397</v>
      </c>
      <c r="AL872" s="3" cm="1">
        <f t="array" ref="AL872">INDEX($AH$466:$AH$918, ROWS($AH$466:$AH$918) - ROW() + ROW($AH$466))</f>
        <v>45407</v>
      </c>
      <c r="AM872" s="78" cm="1">
        <f t="array" ref="AM872">INDEX($AI$466:$AI$918, ROWS($AI$466:$AI$918) - ROW() + ROW($AI$466))</f>
        <v>361.8</v>
      </c>
      <c r="AO872">
        <f t="shared" si="266"/>
        <v>-0.35802809143486952</v>
      </c>
      <c r="AP872">
        <f t="shared" si="256"/>
        <v>1</v>
      </c>
      <c r="AQ872" t="str">
        <f t="shared" si="257"/>
        <v/>
      </c>
      <c r="AR872" t="str">
        <f t="shared" si="267"/>
        <v/>
      </c>
      <c r="AS872" t="str">
        <f t="shared" si="268"/>
        <v/>
      </c>
      <c r="AT872">
        <v>-2.9280085959885427</v>
      </c>
      <c r="AU872" t="s">
        <v>4485</v>
      </c>
      <c r="AV872" s="200" t="s">
        <v>4485</v>
      </c>
      <c r="AW872" s="35">
        <v>44817</v>
      </c>
      <c r="AX872" s="35">
        <v>44833</v>
      </c>
      <c r="AY872" s="36">
        <v>337.1</v>
      </c>
      <c r="BA872" s="81" cm="1">
        <f t="array" ref="BA872">INDEX($AW$466:$AW$918, ROWS($AW$466:$AW$918) - ROW() + ROW($AW$466))</f>
        <v>45397</v>
      </c>
      <c r="BB872" s="3" cm="1">
        <f t="array" ref="BB872">INDEX($AX$466:$AX$918, ROWS($AX$466:$AX$918) - ROW() + ROW($AX$466))</f>
        <v>45407</v>
      </c>
      <c r="BC872" s="78" cm="1">
        <f t="array" ref="BC872">INDEX($AY$466:$AY$918, ROWS($AY$466:$AY$918) - ROW() + ROW($AY$466))</f>
        <v>234.6</v>
      </c>
      <c r="BE872">
        <f t="shared" si="269"/>
        <v>0.14941302027747888</v>
      </c>
      <c r="BF872">
        <f t="shared" si="258"/>
        <v>1</v>
      </c>
      <c r="BG872" t="str">
        <f t="shared" si="259"/>
        <v/>
      </c>
      <c r="BH872" t="str">
        <f t="shared" si="270"/>
        <v/>
      </c>
      <c r="BI872" t="str">
        <f t="shared" si="271"/>
        <v/>
      </c>
      <c r="BJ872">
        <v>-3.4658182189403446</v>
      </c>
      <c r="BK872" t="s">
        <v>4485</v>
      </c>
      <c r="BL872" s="200" t="s">
        <v>4485</v>
      </c>
      <c r="BM872" s="212">
        <v>44817</v>
      </c>
      <c r="BN872" s="49">
        <v>44833</v>
      </c>
      <c r="BO872" s="50">
        <v>1327.25</v>
      </c>
      <c r="BQ872" s="81" cm="1">
        <f t="array" ref="BQ872">INDEX($AW$466:$AW$918, ROWS($AW$466:$AW$918) - ROW() + ROW($AW$466))</f>
        <v>45397</v>
      </c>
      <c r="BR872" s="3" cm="1">
        <f t="array" ref="BR872">INDEX($AX$466:$AX$918, ROWS($AX$466:$AX$918) - ROW() + ROW($AX$466))</f>
        <v>45407</v>
      </c>
      <c r="BS872" s="78" cm="1">
        <f t="array" ref="BS872">INDEX($BO$466:$BO$918, ROWS($BO$466:$BO$918) - ROW() + ROW($BO$466))</f>
        <v>1471.95</v>
      </c>
      <c r="BU872">
        <f t="shared" si="278"/>
        <v>-1.5286325929890225</v>
      </c>
      <c r="BV872">
        <f t="shared" si="272"/>
        <v>1</v>
      </c>
      <c r="BW872" t="str">
        <f t="shared" si="286"/>
        <v/>
      </c>
      <c r="BX872" t="str">
        <f t="shared" si="273"/>
        <v/>
      </c>
      <c r="BY872" t="str">
        <f t="shared" si="279"/>
        <v/>
      </c>
      <c r="BZ872">
        <v>-2.7963453704070034</v>
      </c>
      <c r="CA872" t="s">
        <v>4485</v>
      </c>
      <c r="CB872" s="200" t="s">
        <v>4485</v>
      </c>
      <c r="CC872" s="212">
        <v>44818</v>
      </c>
      <c r="CD872" s="49">
        <v>44833</v>
      </c>
      <c r="CE872" s="50">
        <v>1774.1</v>
      </c>
      <c r="CG872" s="81" cm="1">
        <f t="array" ref="CG872">INDEX($AW$466:$AW$918, ROWS($AW$466:$AW$918) - ROW() + ROW($AW$466))</f>
        <v>45397</v>
      </c>
      <c r="CH872" s="3" cm="1">
        <f t="array" ref="CH872">INDEX($AX$466:$AX$918, ROWS($AX$466:$AX$918) - ROW() + ROW($AX$466))</f>
        <v>45407</v>
      </c>
      <c r="CI872" s="78" cm="1">
        <f t="array" ref="CI872">INDEX($CE$466:$CE$918, ROWS($CE$466:$CE$918) - ROW() + ROW($CE$466))</f>
        <v>1934.75</v>
      </c>
      <c r="CK872">
        <f t="shared" si="285"/>
        <v>-1.0130208999513932</v>
      </c>
      <c r="CL872">
        <f t="shared" si="274"/>
        <v>1</v>
      </c>
      <c r="CM872" t="str">
        <f t="shared" si="287"/>
        <v/>
      </c>
      <c r="CN872" t="str">
        <f t="shared" si="275"/>
        <v/>
      </c>
      <c r="CO872" t="str">
        <f t="shared" si="280"/>
        <v/>
      </c>
      <c r="CP872">
        <v>-0.91954611818345056</v>
      </c>
      <c r="CQ872" t="s">
        <v>4485</v>
      </c>
      <c r="CR872" s="200" t="s">
        <v>4485</v>
      </c>
      <c r="CS872" s="212">
        <v>44817</v>
      </c>
      <c r="CT872" s="49">
        <v>44833</v>
      </c>
      <c r="CU872" s="53">
        <v>410.4</v>
      </c>
      <c r="CW872" s="81" cm="1">
        <f t="array" ref="CW872">INDEX($AW$466:$AW$918, ROWS($AW$466:$AW$918) - ROW() + ROW($AW$466))</f>
        <v>45397</v>
      </c>
      <c r="CX872" s="3" cm="1">
        <f t="array" ref="CX872">INDEX($AX$466:$AX$918, ROWS($AX$466:$AX$918) - ROW() + ROW($AX$466))</f>
        <v>45407</v>
      </c>
      <c r="CY872" s="78" cm="1">
        <f t="array" ref="CY872">INDEX($CU$466:$CU$918, ROWS($CU$466:$CU$918) - ROW() + ROW($CU$466))</f>
        <v>885.6</v>
      </c>
      <c r="DA872">
        <f t="shared" si="281"/>
        <v>-2.6438740174792454</v>
      </c>
      <c r="DB872">
        <f t="shared" si="276"/>
        <v>1</v>
      </c>
      <c r="DC872" t="str">
        <f t="shared" si="288"/>
        <v/>
      </c>
      <c r="DD872" t="str">
        <f t="shared" ref="DD872:DD918" si="290">IF(MONTH(CX872)&lt;&gt;MONTH(CX871), CX872, "")</f>
        <v/>
      </c>
      <c r="DE872" t="str">
        <f t="shared" ref="DE872:DE918" si="291">IF(ISNUMBER(DD872), (INDEX(CY:CY, MATCH(EOMONTH(CX872, 0), CX:CX, 1)) / CY872 - 1) * 100, "")</f>
        <v/>
      </c>
      <c r="DF872">
        <v>-2.5974025974026</v>
      </c>
      <c r="DG872" t="s">
        <v>4485</v>
      </c>
      <c r="DH872" s="200" t="s">
        <v>4485</v>
      </c>
      <c r="DI872" s="212">
        <v>44817</v>
      </c>
      <c r="DJ872" s="49">
        <v>44833</v>
      </c>
      <c r="DK872" s="53">
        <v>341.95</v>
      </c>
      <c r="DM872" s="81" cm="1">
        <f t="array" ref="DM872">INDEX($AW$466:$AW$918, ROWS($AW$466:$AW$918) - ROW() + ROW($AW$466))</f>
        <v>45397</v>
      </c>
      <c r="DN872" s="3" cm="1">
        <f t="array" ref="DN872">INDEX($AX$466:$AX$918, ROWS($AX$466:$AX$918) - ROW() + ROW($AX$466))</f>
        <v>45407</v>
      </c>
      <c r="DO872" s="78" cm="1">
        <f t="array" ref="DO872">INDEX($DK$466:$DK$918, ROWS($DK$466:$DK$918) - ROW() + ROW($DK$466))</f>
        <v>591.20000000000005</v>
      </c>
      <c r="DQ872">
        <f t="shared" si="282"/>
        <v>-2.0299942000165712</v>
      </c>
      <c r="DR872">
        <f t="shared" si="277"/>
        <v>1</v>
      </c>
      <c r="DS872" t="str">
        <f t="shared" si="289"/>
        <v/>
      </c>
      <c r="DT872" t="str">
        <f t="shared" si="283"/>
        <v/>
      </c>
      <c r="DU872" t="str">
        <f t="shared" si="284"/>
        <v/>
      </c>
      <c r="DV872">
        <v>1.7674494722199605</v>
      </c>
      <c r="DW872" t="s">
        <v>4485</v>
      </c>
      <c r="DX872" s="200" t="s">
        <v>4485</v>
      </c>
    </row>
    <row r="873" spans="1:128" ht="15.75" thickBot="1" x14ac:dyDescent="0.3">
      <c r="A873" s="42">
        <v>44816</v>
      </c>
      <c r="B873" s="35">
        <v>44833</v>
      </c>
      <c r="C873" s="36">
        <v>181.95</v>
      </c>
      <c r="E873" s="81" cm="1">
        <f t="array" ref="E873">INDEX($A$466:$A$918, ROWS($A$466:$A$918) - ROW() + ROW($A$466))</f>
        <v>45398</v>
      </c>
      <c r="F873" s="44" cm="1">
        <f t="array" ref="F873">INDEX($B$466:$B$918, ROWS($B$466:$B$918) - ROW() + ROW($B$466))</f>
        <v>45407</v>
      </c>
      <c r="G873" s="45" cm="1">
        <f t="array" ref="G873">INDEX($C$466:$C$918, ROWS($C$466:$C$918) - ROW() + ROW($C$466))</f>
        <v>153.30000000000001</v>
      </c>
      <c r="I873">
        <f t="shared" si="260"/>
        <v>-1.1286681715575619</v>
      </c>
      <c r="J873">
        <f t="shared" si="252"/>
        <v>2</v>
      </c>
      <c r="K873" t="str">
        <f t="shared" si="253"/>
        <v/>
      </c>
      <c r="L873" t="str">
        <f t="shared" si="261"/>
        <v/>
      </c>
      <c r="M873" t="str">
        <f t="shared" si="262"/>
        <v/>
      </c>
      <c r="N873">
        <v>-1.1931634956465802</v>
      </c>
      <c r="O873" t="s">
        <v>4485</v>
      </c>
      <c r="P873" s="200" t="s">
        <v>4485</v>
      </c>
      <c r="Q873" s="35">
        <v>44816</v>
      </c>
      <c r="R873" s="35">
        <v>44833</v>
      </c>
      <c r="S873" s="37">
        <v>49377.4</v>
      </c>
      <c r="U873" s="81" cm="1">
        <f t="array" ref="U873">INDEX($Q$466:$Q$918, ROWS($Q$466:$Q$918) - ROW() + ROW($Q$466))</f>
        <v>45398</v>
      </c>
      <c r="V873" s="3" cm="1">
        <f t="array" ref="V873">INDEX($R$466:$R$918, ROWS($R$466:$R$918) - ROW() + ROW($R$466))</f>
        <v>45407</v>
      </c>
      <c r="W873" s="78" cm="1">
        <f t="array" ref="W873">INDEX($S$466:$S$918, ROWS($S$466:$S$918) - ROW() + ROW($S$466))</f>
        <v>35419.4</v>
      </c>
      <c r="Y873">
        <f t="shared" si="263"/>
        <v>0.85264927768975862</v>
      </c>
      <c r="Z873">
        <f t="shared" si="254"/>
        <v>2</v>
      </c>
      <c r="AA873" t="str">
        <f t="shared" si="255"/>
        <v/>
      </c>
      <c r="AB873" t="str">
        <f t="shared" si="264"/>
        <v/>
      </c>
      <c r="AC873" t="str">
        <f t="shared" si="265"/>
        <v/>
      </c>
      <c r="AD873">
        <v>1.0714700557832952</v>
      </c>
      <c r="AE873" t="s">
        <v>4485</v>
      </c>
      <c r="AF873" s="200" t="s">
        <v>4485</v>
      </c>
      <c r="AG873" s="35">
        <v>44816</v>
      </c>
      <c r="AH873" s="35">
        <v>44833</v>
      </c>
      <c r="AI873" s="36">
        <v>166.8</v>
      </c>
      <c r="AK873" s="81" cm="1">
        <f t="array" ref="AK873">INDEX($AG$466:$AG$918, ROWS($AG$466:$AG$918) - ROW() + ROW($AG$466))</f>
        <v>45398</v>
      </c>
      <c r="AL873" s="3" cm="1">
        <f t="array" ref="AL873">INDEX($AH$466:$AH$918, ROWS($AH$466:$AH$918) - ROW() + ROW($AH$466))</f>
        <v>45407</v>
      </c>
      <c r="AM873" s="78" cm="1">
        <f t="array" ref="AM873">INDEX($AI$466:$AI$918, ROWS($AI$466:$AI$918) - ROW() + ROW($AI$466))</f>
        <v>359.3</v>
      </c>
      <c r="AO873">
        <f t="shared" si="266"/>
        <v>-0.69098949695964618</v>
      </c>
      <c r="AP873">
        <f t="shared" si="256"/>
        <v>2</v>
      </c>
      <c r="AQ873" t="str">
        <f t="shared" si="257"/>
        <v/>
      </c>
      <c r="AR873" t="str">
        <f t="shared" si="267"/>
        <v/>
      </c>
      <c r="AS873" t="str">
        <f t="shared" si="268"/>
        <v/>
      </c>
      <c r="AT873">
        <v>1.2637210589429062</v>
      </c>
      <c r="AU873" t="s">
        <v>4485</v>
      </c>
      <c r="AV873" s="200" t="s">
        <v>4485</v>
      </c>
      <c r="AW873" s="35">
        <v>44816</v>
      </c>
      <c r="AX873" s="35">
        <v>44833</v>
      </c>
      <c r="AY873" s="36">
        <v>338.85</v>
      </c>
      <c r="BA873" s="81" cm="1">
        <f t="array" ref="BA873">INDEX($AW$466:$AW$918, ROWS($AW$466:$AW$918) - ROW() + ROW($AW$466))</f>
        <v>45398</v>
      </c>
      <c r="BB873" s="3" cm="1">
        <f t="array" ref="BB873">INDEX($AX$466:$AX$918, ROWS($AX$466:$AX$918) - ROW() + ROW($AX$466))</f>
        <v>45407</v>
      </c>
      <c r="BC873" s="78" cm="1">
        <f t="array" ref="BC873">INDEX($AY$466:$AY$918, ROWS($AY$466:$AY$918) - ROW() + ROW($AY$466))</f>
        <v>234.1</v>
      </c>
      <c r="BE873">
        <f t="shared" si="269"/>
        <v>-0.2131287297527707</v>
      </c>
      <c r="BF873">
        <f t="shared" si="258"/>
        <v>2</v>
      </c>
      <c r="BG873" t="str">
        <f t="shared" si="259"/>
        <v/>
      </c>
      <c r="BH873" t="str">
        <f t="shared" si="270"/>
        <v/>
      </c>
      <c r="BI873" t="str">
        <f t="shared" si="271"/>
        <v/>
      </c>
      <c r="BJ873">
        <v>-1.0998114105433781</v>
      </c>
      <c r="BK873" t="s">
        <v>4485</v>
      </c>
      <c r="BL873" s="200" t="s">
        <v>4485</v>
      </c>
      <c r="BM873" s="212">
        <v>44816</v>
      </c>
      <c r="BN873" s="49">
        <v>44833</v>
      </c>
      <c r="BO873" s="50">
        <v>1312.15</v>
      </c>
      <c r="BQ873" s="81" cm="1">
        <f t="array" ref="BQ873">INDEX($AW$466:$AW$918, ROWS($AW$466:$AW$918) - ROW() + ROW($AW$466))</f>
        <v>45398</v>
      </c>
      <c r="BR873" s="3" cm="1">
        <f t="array" ref="BR873">INDEX($AX$466:$AX$918, ROWS($AX$466:$AX$918) - ROW() + ROW($AX$466))</f>
        <v>45407</v>
      </c>
      <c r="BS873" s="78" cm="1">
        <f t="array" ref="BS873">INDEX($BO$466:$BO$918, ROWS($BO$466:$BO$918) - ROW() + ROW($BO$466))</f>
        <v>1465.35</v>
      </c>
      <c r="BU873">
        <f t="shared" si="278"/>
        <v>-0.4483847956792103</v>
      </c>
      <c r="BV873">
        <f t="shared" si="272"/>
        <v>2</v>
      </c>
      <c r="BW873" t="str">
        <f t="shared" si="286"/>
        <v/>
      </c>
      <c r="BX873" t="str">
        <f t="shared" si="273"/>
        <v/>
      </c>
      <c r="BY873" t="str">
        <f t="shared" si="279"/>
        <v/>
      </c>
      <c r="BZ873">
        <v>0.10579427083332964</v>
      </c>
      <c r="CA873" t="s">
        <v>4485</v>
      </c>
      <c r="CB873" s="200" t="s">
        <v>4485</v>
      </c>
      <c r="CC873" s="212">
        <v>44817</v>
      </c>
      <c r="CD873" s="49">
        <v>44833</v>
      </c>
      <c r="CE873" s="50">
        <v>1669.55</v>
      </c>
      <c r="CG873" s="81" cm="1">
        <f t="array" ref="CG873">INDEX($AW$466:$AW$918, ROWS($AW$466:$AW$918) - ROW() + ROW($AW$466))</f>
        <v>45398</v>
      </c>
      <c r="CH873" s="3" cm="1">
        <f t="array" ref="CH873">INDEX($AX$466:$AX$918, ROWS($AX$466:$AX$918) - ROW() + ROW($AX$466))</f>
        <v>45407</v>
      </c>
      <c r="CI873" s="78" cm="1">
        <f t="array" ref="CI873">INDEX($CE$466:$CE$918, ROWS($CE$466:$CE$918) - ROW() + ROW($CE$466))</f>
        <v>1970.25</v>
      </c>
      <c r="CK873">
        <f t="shared" si="285"/>
        <v>1.834862385321101</v>
      </c>
      <c r="CL873">
        <f t="shared" si="274"/>
        <v>2</v>
      </c>
      <c r="CM873" t="str">
        <f t="shared" si="287"/>
        <v/>
      </c>
      <c r="CN873" t="str">
        <f t="shared" si="275"/>
        <v/>
      </c>
      <c r="CO873" t="str">
        <f t="shared" si="280"/>
        <v/>
      </c>
      <c r="CP873">
        <v>1.8613308515588647</v>
      </c>
      <c r="CQ873" t="s">
        <v>4485</v>
      </c>
      <c r="CR873" s="200" t="s">
        <v>4485</v>
      </c>
      <c r="CS873" s="212">
        <v>44816</v>
      </c>
      <c r="CT873" s="49">
        <v>44833</v>
      </c>
      <c r="CU873" s="53">
        <v>411.9</v>
      </c>
      <c r="CW873" s="81" cm="1">
        <f t="array" ref="CW873">INDEX($AW$466:$AW$918, ROWS($AW$466:$AW$918) - ROW() + ROW($AW$466))</f>
        <v>45398</v>
      </c>
      <c r="CX873" s="3" cm="1">
        <f t="array" ref="CX873">INDEX($AX$466:$AX$918, ROWS($AX$466:$AX$918) - ROW() + ROW($AX$466))</f>
        <v>45407</v>
      </c>
      <c r="CY873" s="78" cm="1">
        <f t="array" ref="CY873">INDEX($CU$466:$CU$918, ROWS($CU$466:$CU$918) - ROW() + ROW($CU$466))</f>
        <v>875.8</v>
      </c>
      <c r="DA873">
        <f t="shared" si="281"/>
        <v>-1.1065943992773337</v>
      </c>
      <c r="DB873">
        <f t="shared" si="276"/>
        <v>2</v>
      </c>
      <c r="DC873" t="str">
        <f t="shared" si="288"/>
        <v/>
      </c>
      <c r="DD873" t="str">
        <f t="shared" si="290"/>
        <v/>
      </c>
      <c r="DE873" t="str">
        <f t="shared" si="291"/>
        <v/>
      </c>
      <c r="DF873">
        <v>-1.0621468926553645</v>
      </c>
      <c r="DG873" t="s">
        <v>4485</v>
      </c>
      <c r="DH873" s="200" t="s">
        <v>4485</v>
      </c>
      <c r="DI873" s="212">
        <v>44816</v>
      </c>
      <c r="DJ873" s="49">
        <v>44833</v>
      </c>
      <c r="DK873" s="53">
        <v>344.35</v>
      </c>
      <c r="DM873" s="81" cm="1">
        <f t="array" ref="DM873">INDEX($AW$466:$AW$918, ROWS($AW$466:$AW$918) - ROW() + ROW($AW$466))</f>
        <v>45398</v>
      </c>
      <c r="DN873" s="3" cm="1">
        <f t="array" ref="DN873">INDEX($AX$466:$AX$918, ROWS($AX$466:$AX$918) - ROW() + ROW($AX$466))</f>
        <v>45407</v>
      </c>
      <c r="DO873" s="78" cm="1">
        <f t="array" ref="DO873">INDEX($DK$466:$DK$918, ROWS($DK$466:$DK$918) - ROW() + ROW($DK$466))</f>
        <v>593.65</v>
      </c>
      <c r="DQ873">
        <f t="shared" si="282"/>
        <v>0.4144113667117611</v>
      </c>
      <c r="DR873">
        <f t="shared" si="277"/>
        <v>2</v>
      </c>
      <c r="DS873" t="str">
        <f t="shared" si="289"/>
        <v/>
      </c>
      <c r="DT873" t="str">
        <f t="shared" si="283"/>
        <v/>
      </c>
      <c r="DU873" t="str">
        <f t="shared" si="284"/>
        <v/>
      </c>
      <c r="DV873">
        <v>0.17689153332797664</v>
      </c>
      <c r="DW873" t="s">
        <v>4485</v>
      </c>
      <c r="DX873" s="200" t="s">
        <v>4485</v>
      </c>
    </row>
    <row r="874" spans="1:128" ht="15.75" thickBot="1" x14ac:dyDescent="0.3">
      <c r="A874" s="42">
        <v>44813</v>
      </c>
      <c r="B874" s="35">
        <v>44833</v>
      </c>
      <c r="C874" s="36">
        <v>177.35</v>
      </c>
      <c r="E874" s="81" cm="1">
        <f t="array" ref="E874">INDEX($A$466:$A$918, ROWS($A$466:$A$918) - ROW() + ROW($A$466))</f>
        <v>45400</v>
      </c>
      <c r="F874" s="44" cm="1">
        <f t="array" ref="F874">INDEX($B$466:$B$918, ROWS($B$466:$B$918) - ROW() + ROW($B$466))</f>
        <v>45407</v>
      </c>
      <c r="G874" s="45" cm="1">
        <f t="array" ref="G874">INDEX($C$466:$C$918, ROWS($C$466:$C$918) - ROW() + ROW($C$466))</f>
        <v>152.9</v>
      </c>
      <c r="I874">
        <f t="shared" si="260"/>
        <v>-0.26092628832355225</v>
      </c>
      <c r="J874">
        <f t="shared" si="252"/>
        <v>4</v>
      </c>
      <c r="K874">
        <f t="shared" si="253"/>
        <v>-2.3627075351213214</v>
      </c>
      <c r="L874" t="str">
        <f t="shared" si="261"/>
        <v/>
      </c>
      <c r="M874" t="str">
        <f t="shared" si="262"/>
        <v/>
      </c>
      <c r="N874">
        <v>-0.29373368146213363</v>
      </c>
      <c r="O874">
        <v>-2.271273192578382</v>
      </c>
      <c r="P874" s="200" t="s">
        <v>4485</v>
      </c>
      <c r="Q874" s="35">
        <v>44813</v>
      </c>
      <c r="R874" s="35">
        <v>44833</v>
      </c>
      <c r="S874" s="37">
        <v>49238.55</v>
      </c>
      <c r="U874" s="81" cm="1">
        <f t="array" ref="U874">INDEX($Q$466:$Q$918, ROWS($Q$466:$Q$918) - ROW() + ROW($Q$466))</f>
        <v>45400</v>
      </c>
      <c r="V874" s="3" cm="1">
        <f t="array" ref="V874">INDEX($R$466:$R$918, ROWS($R$466:$R$918) - ROW() + ROW($R$466))</f>
        <v>45407</v>
      </c>
      <c r="W874" s="78" cm="1">
        <f t="array" ref="W874">INDEX($S$466:$S$918, ROWS($S$466:$S$918) - ROW() + ROW($S$466))</f>
        <v>35008.9</v>
      </c>
      <c r="Y874">
        <f t="shared" si="263"/>
        <v>-1.15896937836327</v>
      </c>
      <c r="Z874">
        <f t="shared" si="254"/>
        <v>4</v>
      </c>
      <c r="AA874">
        <f t="shared" si="255"/>
        <v>-3.1383496757342892</v>
      </c>
      <c r="AB874" t="str">
        <f t="shared" si="264"/>
        <v/>
      </c>
      <c r="AC874" t="str">
        <f t="shared" si="265"/>
        <v/>
      </c>
      <c r="AD874">
        <v>-0.89108772126529812</v>
      </c>
      <c r="AE874">
        <v>-2.6811297021609191</v>
      </c>
      <c r="AF874" s="200" t="s">
        <v>4485</v>
      </c>
      <c r="AG874" s="35">
        <v>44813</v>
      </c>
      <c r="AH874" s="35">
        <v>44833</v>
      </c>
      <c r="AI874" s="36">
        <v>167.1</v>
      </c>
      <c r="AK874" s="81" cm="1">
        <f t="array" ref="AK874">INDEX($AG$466:$AG$918, ROWS($AG$466:$AG$918) - ROW() + ROW($AG$466))</f>
        <v>45400</v>
      </c>
      <c r="AL874" s="3" cm="1">
        <f t="array" ref="AL874">INDEX($AH$466:$AH$918, ROWS($AH$466:$AH$918) - ROW() + ROW($AH$466))</f>
        <v>45407</v>
      </c>
      <c r="AM874" s="78" cm="1">
        <f t="array" ref="AM874">INDEX($AI$466:$AI$918, ROWS($AI$466:$AI$918) - ROW() + ROW($AI$466))</f>
        <v>351.7</v>
      </c>
      <c r="AO874">
        <f t="shared" si="266"/>
        <v>-2.1152240467575902</v>
      </c>
      <c r="AP874">
        <f t="shared" si="256"/>
        <v>4</v>
      </c>
      <c r="AQ874">
        <f t="shared" si="257"/>
        <v>-3.3260032985156744</v>
      </c>
      <c r="AR874" t="str">
        <f t="shared" si="267"/>
        <v/>
      </c>
      <c r="AS874" t="str">
        <f t="shared" si="268"/>
        <v/>
      </c>
      <c r="AT874">
        <v>-0.83803971579523107</v>
      </c>
      <c r="AU874">
        <v>-2.6384044360969505</v>
      </c>
      <c r="AV874" s="200" t="s">
        <v>4485</v>
      </c>
      <c r="AW874" s="35">
        <v>44813</v>
      </c>
      <c r="AX874" s="35">
        <v>44833</v>
      </c>
      <c r="AY874" s="36">
        <v>329.9</v>
      </c>
      <c r="BA874" s="81" cm="1">
        <f t="array" ref="BA874">INDEX($AW$466:$AW$918, ROWS($AW$466:$AW$918) - ROW() + ROW($AW$466))</f>
        <v>45400</v>
      </c>
      <c r="BB874" s="3" cm="1">
        <f t="array" ref="BB874">INDEX($AX$466:$AX$918, ROWS($AX$466:$AX$918) - ROW() + ROW($AX$466))</f>
        <v>45407</v>
      </c>
      <c r="BC874" s="78" cm="1">
        <f t="array" ref="BC874">INDEX($AY$466:$AY$918, ROWS($AY$466:$AY$918) - ROW() + ROW($AY$466))</f>
        <v>231.3</v>
      </c>
      <c r="BE874">
        <f t="shared" si="269"/>
        <v>-1.1960700555318167</v>
      </c>
      <c r="BF874">
        <f t="shared" si="258"/>
        <v>4</v>
      </c>
      <c r="BG874">
        <f t="shared" si="259"/>
        <v>1.158976601793136</v>
      </c>
      <c r="BH874" t="str">
        <f t="shared" si="270"/>
        <v/>
      </c>
      <c r="BI874" t="str">
        <f t="shared" si="271"/>
        <v/>
      </c>
      <c r="BJ874">
        <v>-2.4343734963377535</v>
      </c>
      <c r="BK874">
        <v>1.8245731503180345</v>
      </c>
      <c r="BL874" s="200" t="s">
        <v>4485</v>
      </c>
      <c r="BM874" s="212">
        <v>44813</v>
      </c>
      <c r="BN874" s="49">
        <v>44833</v>
      </c>
      <c r="BO874" s="50">
        <v>1302.9000000000001</v>
      </c>
      <c r="BQ874" s="81" cm="1">
        <f t="array" ref="BQ874">INDEX($AW$466:$AW$918, ROWS($AW$466:$AW$918) - ROW() + ROW($AW$466))</f>
        <v>45400</v>
      </c>
      <c r="BR874" s="3" cm="1">
        <f t="array" ref="BR874">INDEX($AX$466:$AX$918, ROWS($AX$466:$AX$918) - ROW() + ROW($AX$466))</f>
        <v>45407</v>
      </c>
      <c r="BS874" s="78" cm="1">
        <f t="array" ref="BS874">INDEX($BO$466:$BO$918, ROWS($BO$466:$BO$918) - ROW() + ROW($BO$466))</f>
        <v>1455.35</v>
      </c>
      <c r="BU874">
        <f t="shared" si="278"/>
        <v>-0.68243081857576693</v>
      </c>
      <c r="BV874">
        <f t="shared" si="272"/>
        <v>4</v>
      </c>
      <c r="BW874">
        <f t="shared" si="286"/>
        <v>-3.8007733747562549</v>
      </c>
      <c r="BX874" t="str">
        <f t="shared" si="273"/>
        <v/>
      </c>
      <c r="BY874" t="str">
        <f t="shared" si="279"/>
        <v/>
      </c>
      <c r="BZ874">
        <v>-1.2681895780830754</v>
      </c>
      <c r="CA874">
        <v>-6.7955949503088879</v>
      </c>
      <c r="CB874" s="200" t="s">
        <v>4485</v>
      </c>
      <c r="CC874" s="212">
        <v>44816</v>
      </c>
      <c r="CD874" s="49">
        <v>44833</v>
      </c>
      <c r="CE874" s="50">
        <v>1702.9</v>
      </c>
      <c r="CG874" s="81" cm="1">
        <f t="array" ref="CG874">INDEX($AW$466:$AW$918, ROWS($AW$466:$AW$918) - ROW() + ROW($AW$466))</f>
        <v>45400</v>
      </c>
      <c r="CH874" s="3" cm="1">
        <f t="array" ref="CH874">INDEX($AX$466:$AX$918, ROWS($AX$466:$AX$918) - ROW() + ROW($AX$466))</f>
        <v>45407</v>
      </c>
      <c r="CI874" s="78" cm="1">
        <f t="array" ref="CI874">INDEX($CE$466:$CE$918, ROWS($CE$466:$CE$918) - ROW() + ROW($CE$466))</f>
        <v>1946.55</v>
      </c>
      <c r="CK874">
        <f t="shared" si="285"/>
        <v>-1.2028930338789516</v>
      </c>
      <c r="CL874">
        <f t="shared" si="274"/>
        <v>4</v>
      </c>
      <c r="CM874">
        <f t="shared" si="287"/>
        <v>-2.5872638558738918</v>
      </c>
      <c r="CN874" t="str">
        <f t="shared" si="275"/>
        <v/>
      </c>
      <c r="CO874" t="str">
        <f t="shared" si="280"/>
        <v/>
      </c>
      <c r="CP874">
        <v>-1.0710116237754383</v>
      </c>
      <c r="CQ874">
        <v>-2.0996584287723508</v>
      </c>
      <c r="CR874" s="200" t="s">
        <v>4485</v>
      </c>
      <c r="CS874" s="212">
        <v>44813</v>
      </c>
      <c r="CT874" s="49">
        <v>44833</v>
      </c>
      <c r="CU874" s="53">
        <v>398.4</v>
      </c>
      <c r="CW874" s="81" cm="1">
        <f t="array" ref="CW874">INDEX($AW$466:$AW$918, ROWS($AW$466:$AW$918) - ROW() + ROW($AW$466))</f>
        <v>45400</v>
      </c>
      <c r="CX874" s="3" cm="1">
        <f t="array" ref="CX874">INDEX($AX$466:$AX$918, ROWS($AX$466:$AX$918) - ROW() + ROW($AX$466))</f>
        <v>45407</v>
      </c>
      <c r="CY874" s="78" cm="1">
        <f t="array" ref="CY874">INDEX($CU$466:$CU$918, ROWS($CU$466:$CU$918) - ROW() + ROW($CU$466))</f>
        <v>857.5</v>
      </c>
      <c r="DA874">
        <f t="shared" si="281"/>
        <v>-2.0895181548298649</v>
      </c>
      <c r="DB874">
        <f t="shared" si="276"/>
        <v>4</v>
      </c>
      <c r="DC874">
        <f t="shared" si="288"/>
        <v>-6.1251300016421304</v>
      </c>
      <c r="DD874" t="str">
        <f t="shared" si="290"/>
        <v/>
      </c>
      <c r="DE874" t="str">
        <f t="shared" si="291"/>
        <v/>
      </c>
      <c r="DF874">
        <v>-2.2327546825034341</v>
      </c>
      <c r="DG874">
        <v>-5.99571734475375</v>
      </c>
      <c r="DH874" s="200" t="s">
        <v>4485</v>
      </c>
      <c r="DI874" s="212">
        <v>44813</v>
      </c>
      <c r="DJ874" s="49">
        <v>44833</v>
      </c>
      <c r="DK874" s="53">
        <v>339.35</v>
      </c>
      <c r="DM874" s="81" cm="1">
        <f t="array" ref="DM874">INDEX($AW$466:$AW$918, ROWS($AW$466:$AW$918) - ROW() + ROW($AW$466))</f>
        <v>45400</v>
      </c>
      <c r="DN874" s="3" cm="1">
        <f t="array" ref="DN874">INDEX($AX$466:$AX$918, ROWS($AX$466:$AX$918) - ROW() + ROW($AX$466))</f>
        <v>45407</v>
      </c>
      <c r="DO874" s="78" cm="1">
        <f t="array" ref="DO874">INDEX($DK$466:$DK$918, ROWS($DK$466:$DK$918) - ROW() + ROW($DK$466))</f>
        <v>590.79999999999995</v>
      </c>
      <c r="DQ874">
        <f t="shared" si="282"/>
        <v>-0.48008085572307296</v>
      </c>
      <c r="DR874">
        <f t="shared" si="277"/>
        <v>4</v>
      </c>
      <c r="DS874">
        <f t="shared" si="289"/>
        <v>0.43348916277092298</v>
      </c>
      <c r="DT874" t="str">
        <f t="shared" si="283"/>
        <v/>
      </c>
      <c r="DU874" t="str">
        <f t="shared" si="284"/>
        <v/>
      </c>
      <c r="DV874">
        <v>-3.1784252347700561</v>
      </c>
      <c r="DW874">
        <v>-4.2238983723699919</v>
      </c>
      <c r="DX874" s="200" t="s">
        <v>4485</v>
      </c>
    </row>
    <row r="875" spans="1:128" ht="15.75" thickBot="1" x14ac:dyDescent="0.3">
      <c r="A875" s="42">
        <v>44812</v>
      </c>
      <c r="B875" s="35">
        <v>44833</v>
      </c>
      <c r="C875" s="36">
        <v>177.65</v>
      </c>
      <c r="E875" s="81" cm="1">
        <f t="array" ref="E875">INDEX($A$466:$A$918, ROWS($A$466:$A$918) - ROW() + ROW($A$466))</f>
        <v>45401</v>
      </c>
      <c r="F875" s="44" cm="1">
        <f t="array" ref="F875">INDEX($B$466:$B$918, ROWS($B$466:$B$918) - ROW() + ROW($B$466))</f>
        <v>45407</v>
      </c>
      <c r="G875" s="45" cm="1">
        <f t="array" ref="G875">INDEX($C$466:$C$918, ROWS($C$466:$C$918) - ROW() + ROW($C$466))</f>
        <v>154.19999999999999</v>
      </c>
      <c r="I875">
        <f t="shared" si="260"/>
        <v>0.85022890778285354</v>
      </c>
      <c r="J875">
        <f t="shared" si="252"/>
        <v>5</v>
      </c>
      <c r="K875" t="str">
        <f t="shared" si="253"/>
        <v/>
      </c>
      <c r="L875" t="str">
        <f t="shared" si="261"/>
        <v/>
      </c>
      <c r="M875" t="str">
        <f t="shared" si="262"/>
        <v/>
      </c>
      <c r="N875">
        <v>1.0801963993453392</v>
      </c>
      <c r="O875" t="s">
        <v>4485</v>
      </c>
      <c r="P875" s="200" t="s">
        <v>4485</v>
      </c>
      <c r="Q875" s="35">
        <v>44812</v>
      </c>
      <c r="R875" s="35">
        <v>44833</v>
      </c>
      <c r="S875" s="37">
        <v>49758.6</v>
      </c>
      <c r="U875" s="81" cm="1">
        <f t="array" ref="U875">INDEX($Q$466:$Q$918, ROWS($Q$466:$Q$918) - ROW() + ROW($Q$466))</f>
        <v>45401</v>
      </c>
      <c r="V875" s="3" cm="1">
        <f t="array" ref="V875">INDEX($R$466:$R$918, ROWS($R$466:$R$918) - ROW() + ROW($R$466))</f>
        <v>45407</v>
      </c>
      <c r="W875" s="78" cm="1">
        <f t="array" ref="W875">INDEX($S$466:$S$918, ROWS($S$466:$S$918) - ROW() + ROW($S$466))</f>
        <v>35116.699999999997</v>
      </c>
      <c r="Y875">
        <f t="shared" si="263"/>
        <v>0.30792169991058166</v>
      </c>
      <c r="Z875">
        <f t="shared" si="254"/>
        <v>5</v>
      </c>
      <c r="AA875" t="str">
        <f t="shared" si="255"/>
        <v/>
      </c>
      <c r="AB875" t="str">
        <f t="shared" si="264"/>
        <v/>
      </c>
      <c r="AC875" t="str">
        <f t="shared" si="265"/>
        <v/>
      </c>
      <c r="AD875">
        <v>9.5594723623783601E-2</v>
      </c>
      <c r="AE875" t="s">
        <v>4485</v>
      </c>
      <c r="AF875" s="200" t="s">
        <v>4485</v>
      </c>
      <c r="AG875" s="35">
        <v>44812</v>
      </c>
      <c r="AH875" s="35">
        <v>44833</v>
      </c>
      <c r="AI875" s="36">
        <v>167.25</v>
      </c>
      <c r="AK875" s="81" cm="1">
        <f t="array" ref="AK875">INDEX($AG$466:$AG$918, ROWS($AG$466:$AG$918) - ROW() + ROW($AG$466))</f>
        <v>45401</v>
      </c>
      <c r="AL875" s="3" cm="1">
        <f t="array" ref="AL875">INDEX($AH$466:$AH$918, ROWS($AH$466:$AH$918) - ROW() + ROW($AH$466))</f>
        <v>45407</v>
      </c>
      <c r="AM875" s="78" cm="1">
        <f t="array" ref="AM875">INDEX($AI$466:$AI$918, ROWS($AI$466:$AI$918) - ROW() + ROW($AI$466))</f>
        <v>350.15</v>
      </c>
      <c r="AO875">
        <f t="shared" si="266"/>
        <v>-0.44071651976116333</v>
      </c>
      <c r="AP875">
        <f t="shared" si="256"/>
        <v>5</v>
      </c>
      <c r="AQ875" t="str">
        <f t="shared" si="257"/>
        <v/>
      </c>
      <c r="AR875" t="str">
        <f t="shared" si="267"/>
        <v/>
      </c>
      <c r="AS875" t="str">
        <f t="shared" si="268"/>
        <v/>
      </c>
      <c r="AT875">
        <v>4.5471247473819592</v>
      </c>
      <c r="AU875" t="s">
        <v>4485</v>
      </c>
      <c r="AV875" s="200" t="s">
        <v>4485</v>
      </c>
      <c r="AW875" s="35">
        <v>44812</v>
      </c>
      <c r="AX875" s="35">
        <v>44833</v>
      </c>
      <c r="AY875" s="36">
        <v>329.85</v>
      </c>
      <c r="BA875" s="81" cm="1">
        <f t="array" ref="BA875">INDEX($AW$466:$AW$918, ROWS($AW$466:$AW$918) - ROW() + ROW($AW$466))</f>
        <v>45401</v>
      </c>
      <c r="BB875" s="3" cm="1">
        <f t="array" ref="BB875">INDEX($AX$466:$AX$918, ROWS($AX$466:$AX$918) - ROW() + ROW($AX$466))</f>
        <v>45407</v>
      </c>
      <c r="BC875" s="78" cm="1">
        <f t="array" ref="BC875">INDEX($AY$466:$AY$918, ROWS($AY$466:$AY$918) - ROW() + ROW($AY$466))</f>
        <v>232.95</v>
      </c>
      <c r="BE875">
        <f t="shared" si="269"/>
        <v>0.71335927367054786</v>
      </c>
      <c r="BF875">
        <f t="shared" si="258"/>
        <v>5</v>
      </c>
      <c r="BG875" t="str">
        <f t="shared" si="259"/>
        <v/>
      </c>
      <c r="BH875" t="str">
        <f t="shared" si="270"/>
        <v/>
      </c>
      <c r="BI875" t="str">
        <f t="shared" si="271"/>
        <v/>
      </c>
      <c r="BJ875">
        <v>2.1170109777704815</v>
      </c>
      <c r="BK875" t="s">
        <v>4485</v>
      </c>
      <c r="BL875" s="200" t="s">
        <v>4485</v>
      </c>
      <c r="BM875" s="212">
        <v>44812</v>
      </c>
      <c r="BN875" s="49">
        <v>44833</v>
      </c>
      <c r="BO875" s="50">
        <v>1321.35</v>
      </c>
      <c r="BQ875" s="81" cm="1">
        <f t="array" ref="BQ875">INDEX($AW$466:$AW$918, ROWS($AW$466:$AW$918) - ROW() + ROW($AW$466))</f>
        <v>45401</v>
      </c>
      <c r="BR875" s="3" cm="1">
        <f t="array" ref="BR875">INDEX($AX$466:$AX$918, ROWS($AX$466:$AX$918) - ROW() + ROW($AX$466))</f>
        <v>45407</v>
      </c>
      <c r="BS875" s="78" cm="1">
        <f t="array" ref="BS875">INDEX($BO$466:$BO$918, ROWS($BO$466:$BO$918) - ROW() + ROW($BO$466))</f>
        <v>1445.55</v>
      </c>
      <c r="BU875">
        <f t="shared" si="278"/>
        <v>-0.67337753804926337</v>
      </c>
      <c r="BV875">
        <f t="shared" si="272"/>
        <v>5</v>
      </c>
      <c r="BW875" t="str">
        <f t="shared" si="286"/>
        <v/>
      </c>
      <c r="BX875" t="str">
        <f t="shared" si="273"/>
        <v/>
      </c>
      <c r="BY875" t="str">
        <f t="shared" si="279"/>
        <v/>
      </c>
      <c r="BZ875">
        <v>-1.4038699053108239</v>
      </c>
      <c r="CA875" t="s">
        <v>4485</v>
      </c>
      <c r="CB875" s="200" t="s">
        <v>4485</v>
      </c>
      <c r="CC875" s="212">
        <v>44813</v>
      </c>
      <c r="CD875" s="49">
        <v>44833</v>
      </c>
      <c r="CE875" s="50">
        <v>1663.85</v>
      </c>
      <c r="CG875" s="81" cm="1">
        <f t="array" ref="CG875">INDEX($AW$466:$AW$918, ROWS($AW$466:$AW$918) - ROW() + ROW($AW$466))</f>
        <v>45401</v>
      </c>
      <c r="CH875" s="3" cm="1">
        <f t="array" ref="CH875">INDEX($AX$466:$AX$918, ROWS($AX$466:$AX$918) - ROW() + ROW($AX$466))</f>
        <v>45407</v>
      </c>
      <c r="CI875" s="78" cm="1">
        <f t="array" ref="CI875">INDEX($CE$466:$CE$918, ROWS($CE$466:$CE$918) - ROW() + ROW($CE$466))</f>
        <v>1942.95</v>
      </c>
      <c r="CK875">
        <f t="shared" si="285"/>
        <v>-0.18494259073745389</v>
      </c>
      <c r="CL875">
        <f t="shared" si="274"/>
        <v>5</v>
      </c>
      <c r="CM875" t="str">
        <f t="shared" si="287"/>
        <v/>
      </c>
      <c r="CN875" t="str">
        <f t="shared" si="275"/>
        <v/>
      </c>
      <c r="CO875" t="str">
        <f t="shared" si="280"/>
        <v/>
      </c>
      <c r="CP875">
        <v>-0.28476141611082373</v>
      </c>
      <c r="CQ875" t="s">
        <v>4485</v>
      </c>
      <c r="CR875" s="200" t="s">
        <v>4485</v>
      </c>
      <c r="CS875" s="212">
        <v>44812</v>
      </c>
      <c r="CT875" s="49">
        <v>44833</v>
      </c>
      <c r="CU875" s="53">
        <v>398.65</v>
      </c>
      <c r="CW875" s="81" cm="1">
        <f t="array" ref="CW875">INDEX($AW$466:$AW$918, ROWS($AW$466:$AW$918) - ROW() + ROW($AW$466))</f>
        <v>45401</v>
      </c>
      <c r="CX875" s="3" cm="1">
        <f t="array" ref="CX875">INDEX($AX$466:$AX$918, ROWS($AX$466:$AX$918) - ROW() + ROW($AX$466))</f>
        <v>45407</v>
      </c>
      <c r="CY875" s="78" cm="1">
        <f t="array" ref="CY875">INDEX($CU$466:$CU$918, ROWS($CU$466:$CU$918) - ROW() + ROW($CU$466))</f>
        <v>855.4</v>
      </c>
      <c r="DA875">
        <f t="shared" si="281"/>
        <v>-0.2448979591836761</v>
      </c>
      <c r="DB875">
        <f t="shared" si="276"/>
        <v>5</v>
      </c>
      <c r="DC875" t="str">
        <f t="shared" si="288"/>
        <v/>
      </c>
      <c r="DD875" t="str">
        <f t="shared" si="290"/>
        <v/>
      </c>
      <c r="DE875" t="str">
        <f t="shared" si="291"/>
        <v/>
      </c>
      <c r="DF875">
        <v>-4.6726242626012188E-2</v>
      </c>
      <c r="DG875" t="s">
        <v>4485</v>
      </c>
      <c r="DH875" s="200" t="s">
        <v>4485</v>
      </c>
      <c r="DI875" s="212">
        <v>44812</v>
      </c>
      <c r="DJ875" s="49">
        <v>44833</v>
      </c>
      <c r="DK875" s="53">
        <v>340.85</v>
      </c>
      <c r="DM875" s="81" cm="1">
        <f t="array" ref="DM875">INDEX($AW$466:$AW$918, ROWS($AW$466:$AW$918) - ROW() + ROW($AW$466))</f>
        <v>45401</v>
      </c>
      <c r="DN875" s="3" cm="1">
        <f t="array" ref="DN875">INDEX($AX$466:$AX$918, ROWS($AX$466:$AX$918) - ROW() + ROW($AX$466))</f>
        <v>45407</v>
      </c>
      <c r="DO875" s="78" cm="1">
        <f t="array" ref="DO875">INDEX($DK$466:$DK$918, ROWS($DK$466:$DK$918) - ROW() + ROW($DK$466))</f>
        <v>584.85</v>
      </c>
      <c r="DQ875">
        <f t="shared" si="282"/>
        <v>-1.007109004739325</v>
      </c>
      <c r="DR875">
        <f t="shared" si="277"/>
        <v>5</v>
      </c>
      <c r="DS875" t="str">
        <f t="shared" si="289"/>
        <v/>
      </c>
      <c r="DT875" t="str">
        <f t="shared" si="283"/>
        <v/>
      </c>
      <c r="DU875" t="str">
        <f t="shared" si="284"/>
        <v/>
      </c>
      <c r="DV875">
        <v>-0.54712758020392183</v>
      </c>
      <c r="DW875" t="s">
        <v>4485</v>
      </c>
      <c r="DX875" s="200" t="s">
        <v>4485</v>
      </c>
    </row>
    <row r="876" spans="1:128" ht="15.75" thickBot="1" x14ac:dyDescent="0.3">
      <c r="A876" s="42">
        <v>44811</v>
      </c>
      <c r="B876" s="35">
        <v>44833</v>
      </c>
      <c r="C876" s="36">
        <v>172.1</v>
      </c>
      <c r="E876" s="81" cm="1">
        <f t="array" ref="E876">INDEX($A$466:$A$918, ROWS($A$466:$A$918) - ROW() + ROW($A$466))</f>
        <v>45404</v>
      </c>
      <c r="F876" s="44" cm="1">
        <f t="array" ref="F876">INDEX($B$466:$B$918, ROWS($B$466:$B$918) - ROW() + ROW($B$466))</f>
        <v>45407</v>
      </c>
      <c r="G876" s="45" cm="1">
        <f t="array" ref="G876">INDEX($C$466:$C$918, ROWS($C$466:$C$918) - ROW() + ROW($C$466))</f>
        <v>157.05000000000001</v>
      </c>
      <c r="I876">
        <f t="shared" si="260"/>
        <v>1.8482490272373691</v>
      </c>
      <c r="J876">
        <f t="shared" si="252"/>
        <v>1</v>
      </c>
      <c r="K876" t="str">
        <f t="shared" si="253"/>
        <v/>
      </c>
      <c r="L876" t="str">
        <f t="shared" si="261"/>
        <v/>
      </c>
      <c r="M876" t="str">
        <f t="shared" si="262"/>
        <v/>
      </c>
      <c r="N876">
        <v>1.4896373056994709</v>
      </c>
      <c r="O876" t="s">
        <v>4485</v>
      </c>
      <c r="P876" s="200" t="s">
        <v>4485</v>
      </c>
      <c r="Q876" s="35">
        <v>44811</v>
      </c>
      <c r="R876" s="35">
        <v>44833</v>
      </c>
      <c r="S876" s="37">
        <v>49916.5</v>
      </c>
      <c r="U876" s="81" cm="1">
        <f t="array" ref="U876">INDEX($Q$466:$Q$918, ROWS($Q$466:$Q$918) - ROW() + ROW($Q$466))</f>
        <v>45404</v>
      </c>
      <c r="V876" s="3" cm="1">
        <f t="array" ref="V876">INDEX($R$466:$R$918, ROWS($R$466:$R$918) - ROW() + ROW($R$466))</f>
        <v>45407</v>
      </c>
      <c r="W876" s="78" cm="1">
        <f t="array" ref="W876">INDEX($S$466:$S$918, ROWS($S$466:$S$918) - ROW() + ROW($S$466))</f>
        <v>35522.6</v>
      </c>
      <c r="Y876">
        <f t="shared" si="263"/>
        <v>1.1558603171710369</v>
      </c>
      <c r="Z876">
        <f t="shared" si="254"/>
        <v>1</v>
      </c>
      <c r="AA876" t="str">
        <f t="shared" si="255"/>
        <v/>
      </c>
      <c r="AB876" t="str">
        <f t="shared" si="264"/>
        <v/>
      </c>
      <c r="AC876" t="str">
        <f t="shared" si="265"/>
        <v/>
      </c>
      <c r="AD876">
        <v>0.29074859994236296</v>
      </c>
      <c r="AE876" t="s">
        <v>4485</v>
      </c>
      <c r="AF876" s="200" t="s">
        <v>4485</v>
      </c>
      <c r="AG876" s="35">
        <v>44811</v>
      </c>
      <c r="AH876" s="35">
        <v>44833</v>
      </c>
      <c r="AI876" s="36">
        <v>167.8</v>
      </c>
      <c r="AK876" s="81" cm="1">
        <f t="array" ref="AK876">INDEX($AG$466:$AG$918, ROWS($AG$466:$AG$918) - ROW() + ROW($AG$466))</f>
        <v>45404</v>
      </c>
      <c r="AL876" s="3" cm="1">
        <f t="array" ref="AL876">INDEX($AH$466:$AH$918, ROWS($AH$466:$AH$918) - ROW() + ROW($AH$466))</f>
        <v>45407</v>
      </c>
      <c r="AM876" s="78" cm="1">
        <f t="array" ref="AM876">INDEX($AI$466:$AI$918, ROWS($AI$466:$AI$918) - ROW() + ROW($AI$466))</f>
        <v>343.45</v>
      </c>
      <c r="AO876">
        <f t="shared" si="266"/>
        <v>-1.9134656575753215</v>
      </c>
      <c r="AP876">
        <f t="shared" si="256"/>
        <v>1</v>
      </c>
      <c r="AQ876" t="str">
        <f t="shared" si="257"/>
        <v/>
      </c>
      <c r="AR876" t="str">
        <f t="shared" si="267"/>
        <v/>
      </c>
      <c r="AS876" t="str">
        <f t="shared" si="268"/>
        <v/>
      </c>
      <c r="AT876">
        <v>4.1121166857042608</v>
      </c>
      <c r="AU876" t="s">
        <v>4485</v>
      </c>
      <c r="AV876" s="200" t="s">
        <v>4485</v>
      </c>
      <c r="AW876" s="35">
        <v>44811</v>
      </c>
      <c r="AX876" s="35">
        <v>44833</v>
      </c>
      <c r="AY876" s="36">
        <v>329.65</v>
      </c>
      <c r="BA876" s="81" cm="1">
        <f t="array" ref="BA876">INDEX($AW$466:$AW$918, ROWS($AW$466:$AW$918) - ROW() + ROW($AW$466))</f>
        <v>45404</v>
      </c>
      <c r="BB876" s="3" cm="1">
        <f t="array" ref="BB876">INDEX($AX$466:$AX$918, ROWS($AX$466:$AX$918) - ROW() + ROW($AX$466))</f>
        <v>45407</v>
      </c>
      <c r="BC876" s="78" cm="1">
        <f t="array" ref="BC876">INDEX($AY$466:$AY$918, ROWS($AY$466:$AY$918) - ROW() + ROW($AY$466))</f>
        <v>233.75</v>
      </c>
      <c r="BE876">
        <f t="shared" si="269"/>
        <v>0.34342133505044492</v>
      </c>
      <c r="BF876">
        <f t="shared" si="258"/>
        <v>1</v>
      </c>
      <c r="BG876" t="str">
        <f t="shared" si="259"/>
        <v/>
      </c>
      <c r="BH876" t="str">
        <f t="shared" si="270"/>
        <v/>
      </c>
      <c r="BI876" t="str">
        <f t="shared" si="271"/>
        <v/>
      </c>
      <c r="BJ876">
        <v>4.0693306621829493</v>
      </c>
      <c r="BK876" t="s">
        <v>4485</v>
      </c>
      <c r="BL876" s="200" t="s">
        <v>4485</v>
      </c>
      <c r="BM876" s="212">
        <v>44811</v>
      </c>
      <c r="BN876" s="49">
        <v>44833</v>
      </c>
      <c r="BO876" s="50">
        <v>1336</v>
      </c>
      <c r="BQ876" s="81" cm="1">
        <f t="array" ref="BQ876">INDEX($AW$466:$AW$918, ROWS($AW$466:$AW$918) - ROW() + ROW($AW$466))</f>
        <v>45404</v>
      </c>
      <c r="BR876" s="3" cm="1">
        <f t="array" ref="BR876">INDEX($AX$466:$AX$918, ROWS($AX$466:$AX$918) - ROW() + ROW($AX$466))</f>
        <v>45407</v>
      </c>
      <c r="BS876" s="78" cm="1">
        <f t="array" ref="BS876">INDEX($BO$466:$BO$918, ROWS($BO$466:$BO$918) - ROW() + ROW($BO$466))</f>
        <v>1477.9</v>
      </c>
      <c r="BU876">
        <f t="shared" si="278"/>
        <v>2.2379025284493888</v>
      </c>
      <c r="BV876">
        <f t="shared" si="272"/>
        <v>1</v>
      </c>
      <c r="BW876" t="str">
        <f t="shared" si="286"/>
        <v/>
      </c>
      <c r="BX876" t="str">
        <f t="shared" si="273"/>
        <v/>
      </c>
      <c r="BY876" t="str">
        <f t="shared" si="279"/>
        <v/>
      </c>
      <c r="BZ876">
        <v>0.3549208735229028</v>
      </c>
      <c r="CA876" t="s">
        <v>4485</v>
      </c>
      <c r="CB876" s="200" t="s">
        <v>4485</v>
      </c>
      <c r="CC876" s="212">
        <v>44812</v>
      </c>
      <c r="CD876" s="49">
        <v>44833</v>
      </c>
      <c r="CE876" s="50">
        <v>1661.25</v>
      </c>
      <c r="CG876" s="81" cm="1">
        <f t="array" ref="CG876">INDEX($AW$466:$AW$918, ROWS($AW$466:$AW$918) - ROW() + ROW($AW$466))</f>
        <v>45404</v>
      </c>
      <c r="CH876" s="3" cm="1">
        <f t="array" ref="CH876">INDEX($AX$466:$AX$918, ROWS($AX$466:$AX$918) - ROW() + ROW($AX$466))</f>
        <v>45407</v>
      </c>
      <c r="CI876" s="78" cm="1">
        <f t="array" ref="CI876">INDEX($CE$466:$CE$918, ROWS($CE$466:$CE$918) - ROW() + ROW($CE$466))</f>
        <v>1960.95</v>
      </c>
      <c r="CK876">
        <f t="shared" si="285"/>
        <v>0.92642631050721835</v>
      </c>
      <c r="CL876">
        <f t="shared" si="274"/>
        <v>1</v>
      </c>
      <c r="CM876" t="str">
        <f t="shared" si="287"/>
        <v/>
      </c>
      <c r="CN876" t="str">
        <f t="shared" si="275"/>
        <v/>
      </c>
      <c r="CO876" t="str">
        <f t="shared" si="280"/>
        <v/>
      </c>
      <c r="CP876">
        <v>0.8773058221204536</v>
      </c>
      <c r="CQ876" t="s">
        <v>4485</v>
      </c>
      <c r="CR876" s="200" t="s">
        <v>4485</v>
      </c>
      <c r="CS876" s="212">
        <v>44811</v>
      </c>
      <c r="CT876" s="49">
        <v>44833</v>
      </c>
      <c r="CU876" s="53">
        <v>401.75</v>
      </c>
      <c r="CW876" s="81" cm="1">
        <f t="array" ref="CW876">INDEX($AW$466:$AW$918, ROWS($AW$466:$AW$918) - ROW() + ROW($AW$466))</f>
        <v>45404</v>
      </c>
      <c r="CX876" s="3" cm="1">
        <f t="array" ref="CX876">INDEX($AX$466:$AX$918, ROWS($AX$466:$AX$918) - ROW() + ROW($AX$466))</f>
        <v>45407</v>
      </c>
      <c r="CY876" s="78" cm="1">
        <f t="array" ref="CY876">INDEX($CU$466:$CU$918, ROWS($CU$466:$CU$918) - ROW() + ROW($CU$466))</f>
        <v>866.4</v>
      </c>
      <c r="DA876">
        <f t="shared" si="281"/>
        <v>1.2859480944587327</v>
      </c>
      <c r="DB876">
        <f t="shared" si="276"/>
        <v>1</v>
      </c>
      <c r="DC876" t="str">
        <f t="shared" si="288"/>
        <v/>
      </c>
      <c r="DD876" t="str">
        <f t="shared" si="290"/>
        <v/>
      </c>
      <c r="DE876" t="str">
        <f t="shared" si="291"/>
        <v/>
      </c>
      <c r="DF876">
        <v>1.1102670484427044</v>
      </c>
      <c r="DG876" t="s">
        <v>4485</v>
      </c>
      <c r="DH876" s="200" t="s">
        <v>4485</v>
      </c>
      <c r="DI876" s="212">
        <v>44811</v>
      </c>
      <c r="DJ876" s="49">
        <v>44833</v>
      </c>
      <c r="DK876" s="53">
        <v>328</v>
      </c>
      <c r="DM876" s="81" cm="1">
        <f t="array" ref="DM876">INDEX($AW$466:$AW$918, ROWS($AW$466:$AW$918) - ROW() + ROW($AW$466))</f>
        <v>45404</v>
      </c>
      <c r="DN876" s="3" cm="1">
        <f t="array" ref="DN876">INDEX($AX$466:$AX$918, ROWS($AX$466:$AX$918) - ROW() + ROW($AX$466))</f>
        <v>45407</v>
      </c>
      <c r="DO876" s="78" cm="1">
        <f t="array" ref="DO876">INDEX($DK$466:$DK$918, ROWS($DK$466:$DK$918) - ROW() + ROW($DK$466))</f>
        <v>604.5</v>
      </c>
      <c r="DQ876">
        <f t="shared" si="282"/>
        <v>3.3598358553475212</v>
      </c>
      <c r="DR876">
        <f t="shared" si="277"/>
        <v>1</v>
      </c>
      <c r="DS876" t="str">
        <f t="shared" si="289"/>
        <v/>
      </c>
      <c r="DT876" t="str">
        <f t="shared" si="283"/>
        <v/>
      </c>
      <c r="DU876" t="str">
        <f t="shared" si="284"/>
        <v/>
      </c>
      <c r="DV876">
        <v>-0.50846044844545601</v>
      </c>
      <c r="DW876" t="s">
        <v>4485</v>
      </c>
      <c r="DX876" s="200" t="s">
        <v>4485</v>
      </c>
    </row>
    <row r="877" spans="1:128" ht="15.75" thickBot="1" x14ac:dyDescent="0.3">
      <c r="A877" s="42">
        <v>44810</v>
      </c>
      <c r="B877" s="35">
        <v>44833</v>
      </c>
      <c r="C877" s="36">
        <v>175.35</v>
      </c>
      <c r="E877" s="81" cm="1">
        <f t="array" ref="E877">INDEX($A$466:$A$918, ROWS($A$466:$A$918) - ROW() + ROW($A$466))</f>
        <v>45405</v>
      </c>
      <c r="F877" s="44" cm="1">
        <f t="array" ref="F877">INDEX($B$466:$B$918, ROWS($B$466:$B$918) - ROW() + ROW($B$466))</f>
        <v>45407</v>
      </c>
      <c r="G877" s="45" cm="1">
        <f t="array" ref="G877">INDEX($C$466:$C$918, ROWS($C$466:$C$918) - ROW() + ROW($C$466))</f>
        <v>155.75</v>
      </c>
      <c r="I877">
        <f t="shared" si="260"/>
        <v>-0.82776185928049117</v>
      </c>
      <c r="J877">
        <f t="shared" si="252"/>
        <v>2</v>
      </c>
      <c r="K877" t="str">
        <f t="shared" si="253"/>
        <v/>
      </c>
      <c r="L877" t="str">
        <f t="shared" si="261"/>
        <v/>
      </c>
      <c r="M877" t="str">
        <f t="shared" si="262"/>
        <v/>
      </c>
      <c r="N877">
        <v>-0.54243777919591218</v>
      </c>
      <c r="O877" t="s">
        <v>4485</v>
      </c>
      <c r="P877" s="200" t="s">
        <v>4485</v>
      </c>
      <c r="Q877" s="35">
        <v>44810</v>
      </c>
      <c r="R877" s="35">
        <v>44833</v>
      </c>
      <c r="S877" s="37">
        <v>50143.15</v>
      </c>
      <c r="U877" s="81" cm="1">
        <f t="array" ref="U877">INDEX($Q$466:$Q$918, ROWS($Q$466:$Q$918) - ROW() + ROW($Q$466))</f>
        <v>45405</v>
      </c>
      <c r="V877" s="3" cm="1">
        <f t="array" ref="V877">INDEX($R$466:$R$918, ROWS($R$466:$R$918) - ROW() + ROW($R$466))</f>
        <v>45407</v>
      </c>
      <c r="W877" s="78" cm="1">
        <f t="array" ref="W877">INDEX($S$466:$S$918, ROWS($S$466:$S$918) - ROW() + ROW($S$466))</f>
        <v>36052.949999999997</v>
      </c>
      <c r="Y877">
        <f t="shared" si="263"/>
        <v>1.4929931930658189</v>
      </c>
      <c r="Z877">
        <f t="shared" si="254"/>
        <v>2</v>
      </c>
      <c r="AA877" t="str">
        <f t="shared" si="255"/>
        <v/>
      </c>
      <c r="AB877" t="str">
        <f t="shared" si="264"/>
        <v/>
      </c>
      <c r="AC877" t="str">
        <f t="shared" si="265"/>
        <v/>
      </c>
      <c r="AD877">
        <v>1.4537545465046497</v>
      </c>
      <c r="AE877" t="s">
        <v>4485</v>
      </c>
      <c r="AF877" s="200" t="s">
        <v>4485</v>
      </c>
      <c r="AG877" s="35">
        <v>44810</v>
      </c>
      <c r="AH877" s="35">
        <v>44833</v>
      </c>
      <c r="AI877" s="36">
        <v>168.85</v>
      </c>
      <c r="AK877" s="81" cm="1">
        <f t="array" ref="AK877">INDEX($AG$466:$AG$918, ROWS($AG$466:$AG$918) - ROW() + ROW($AG$466))</f>
        <v>45405</v>
      </c>
      <c r="AL877" s="3" cm="1">
        <f t="array" ref="AL877">INDEX($AH$466:$AH$918, ROWS($AH$466:$AH$918) - ROW() + ROW($AH$466))</f>
        <v>45407</v>
      </c>
      <c r="AM877" s="78" cm="1">
        <f t="array" ref="AM877">INDEX($AI$466:$AI$918, ROWS($AI$466:$AI$918) - ROW() + ROW($AI$466))</f>
        <v>347.25</v>
      </c>
      <c r="AO877">
        <f t="shared" si="266"/>
        <v>1.1064201484932339</v>
      </c>
      <c r="AP877">
        <f t="shared" si="256"/>
        <v>2</v>
      </c>
      <c r="AQ877" t="str">
        <f t="shared" si="257"/>
        <v/>
      </c>
      <c r="AR877" t="str">
        <f t="shared" si="267"/>
        <v/>
      </c>
      <c r="AS877" t="str">
        <f t="shared" si="268"/>
        <v/>
      </c>
      <c r="AT877">
        <v>1.2237319605029959</v>
      </c>
      <c r="AU877" t="s">
        <v>4485</v>
      </c>
      <c r="AV877" s="200" t="s">
        <v>4485</v>
      </c>
      <c r="AW877" s="35">
        <v>44810</v>
      </c>
      <c r="AX877" s="35">
        <v>44833</v>
      </c>
      <c r="AY877" s="36">
        <v>327.45</v>
      </c>
      <c r="BA877" s="81" cm="1">
        <f t="array" ref="BA877">INDEX($AW$466:$AW$918, ROWS($AW$466:$AW$918) - ROW() + ROW($AW$466))</f>
        <v>45405</v>
      </c>
      <c r="BB877" s="3" cm="1">
        <f t="array" ref="BB877">INDEX($AX$466:$AX$918, ROWS($AX$466:$AX$918) - ROW() + ROW($AX$466))</f>
        <v>45407</v>
      </c>
      <c r="BC877" s="78" cm="1">
        <f t="array" ref="BC877">INDEX($AY$466:$AY$918, ROWS($AY$466:$AY$918) - ROW() + ROW($AY$466))</f>
        <v>234.65</v>
      </c>
      <c r="BE877">
        <f t="shared" si="269"/>
        <v>0.38502673796791687</v>
      </c>
      <c r="BF877">
        <f t="shared" si="258"/>
        <v>2</v>
      </c>
      <c r="BG877" t="str">
        <f t="shared" si="259"/>
        <v/>
      </c>
      <c r="BH877" t="str">
        <f t="shared" si="270"/>
        <v/>
      </c>
      <c r="BI877" t="str">
        <f t="shared" si="271"/>
        <v/>
      </c>
      <c r="BJ877">
        <v>-0.70469740980732531</v>
      </c>
      <c r="BK877" t="s">
        <v>4485</v>
      </c>
      <c r="BL877" s="200" t="s">
        <v>4485</v>
      </c>
      <c r="BM877" s="212">
        <v>44810</v>
      </c>
      <c r="BN877" s="49">
        <v>44833</v>
      </c>
      <c r="BO877" s="50">
        <v>1314.35</v>
      </c>
      <c r="BQ877" s="81" cm="1">
        <f t="array" ref="BQ877">INDEX($AW$466:$AW$918, ROWS($AW$466:$AW$918) - ROW() + ROW($AW$466))</f>
        <v>45405</v>
      </c>
      <c r="BR877" s="3" cm="1">
        <f t="array" ref="BR877">INDEX($AX$466:$AX$918, ROWS($AX$466:$AX$918) - ROW() + ROW($AX$466))</f>
        <v>45407</v>
      </c>
      <c r="BS877" s="78" cm="1">
        <f t="array" ref="BS877">INDEX($BO$466:$BO$918, ROWS($BO$466:$BO$918) - ROW() + ROW($BO$466))</f>
        <v>1469.4</v>
      </c>
      <c r="BU877">
        <f t="shared" si="278"/>
        <v>-0.57514040192164551</v>
      </c>
      <c r="BV877">
        <f t="shared" si="272"/>
        <v>2</v>
      </c>
      <c r="BW877" t="str">
        <f t="shared" si="286"/>
        <v/>
      </c>
      <c r="BX877" t="str">
        <f t="shared" si="273"/>
        <v/>
      </c>
      <c r="BY877" t="str">
        <f t="shared" si="279"/>
        <v/>
      </c>
      <c r="BZ877">
        <v>-0.83631522010484771</v>
      </c>
      <c r="CA877" t="s">
        <v>4485</v>
      </c>
      <c r="CB877" s="200" t="s">
        <v>4485</v>
      </c>
      <c r="CC877" s="212">
        <v>44811</v>
      </c>
      <c r="CD877" s="49">
        <v>44833</v>
      </c>
      <c r="CE877" s="50">
        <v>1613</v>
      </c>
      <c r="CG877" s="81" cm="1">
        <f t="array" ref="CG877">INDEX($AW$466:$AW$918, ROWS($AW$466:$AW$918) - ROW() + ROW($AW$466))</f>
        <v>45405</v>
      </c>
      <c r="CH877" s="3" cm="1">
        <f t="array" ref="CH877">INDEX($AX$466:$AX$918, ROWS($AX$466:$AX$918) - ROW() + ROW($AX$466))</f>
        <v>45407</v>
      </c>
      <c r="CI877" s="78" cm="1">
        <f t="array" ref="CI877">INDEX($CE$466:$CE$918, ROWS($CE$466:$CE$918) - ROW() + ROW($CE$466))</f>
        <v>1948.8</v>
      </c>
      <c r="CK877">
        <f t="shared" si="285"/>
        <v>-0.61959764399908668</v>
      </c>
      <c r="CL877">
        <f t="shared" si="274"/>
        <v>2</v>
      </c>
      <c r="CM877" t="str">
        <f t="shared" si="287"/>
        <v/>
      </c>
      <c r="CN877" t="str">
        <f t="shared" si="275"/>
        <v/>
      </c>
      <c r="CO877" t="str">
        <f t="shared" si="280"/>
        <v/>
      </c>
      <c r="CP877">
        <v>-0.46161693445549373</v>
      </c>
      <c r="CQ877" t="s">
        <v>4485</v>
      </c>
      <c r="CR877" s="200" t="s">
        <v>4485</v>
      </c>
      <c r="CS877" s="212">
        <v>44810</v>
      </c>
      <c r="CT877" s="49">
        <v>44833</v>
      </c>
      <c r="CU877" s="53">
        <v>396.85</v>
      </c>
      <c r="CW877" s="81" cm="1">
        <f t="array" ref="CW877">INDEX($AW$466:$AW$918, ROWS($AW$466:$AW$918) - ROW() + ROW($AW$466))</f>
        <v>45405</v>
      </c>
      <c r="CX877" s="3" cm="1">
        <f t="array" ref="CX877">INDEX($AX$466:$AX$918, ROWS($AX$466:$AX$918) - ROW() + ROW($AX$466))</f>
        <v>45407</v>
      </c>
      <c r="CY877" s="78" cm="1">
        <f t="array" ref="CY877">INDEX($CU$466:$CU$918, ROWS($CU$466:$CU$918) - ROW() + ROW($CU$466))</f>
        <v>886.5</v>
      </c>
      <c r="DA877">
        <f t="shared" si="281"/>
        <v>2.319944598337953</v>
      </c>
      <c r="DB877">
        <f t="shared" si="276"/>
        <v>2</v>
      </c>
      <c r="DC877" t="str">
        <f t="shared" si="288"/>
        <v/>
      </c>
      <c r="DD877" t="str">
        <f t="shared" si="290"/>
        <v/>
      </c>
      <c r="DE877" t="str">
        <f t="shared" si="291"/>
        <v/>
      </c>
      <c r="DF877">
        <v>2.3232965381725741</v>
      </c>
      <c r="DG877" t="s">
        <v>4485</v>
      </c>
      <c r="DH877" s="200" t="s">
        <v>4485</v>
      </c>
      <c r="DI877" s="212">
        <v>44810</v>
      </c>
      <c r="DJ877" s="49">
        <v>44833</v>
      </c>
      <c r="DK877" s="53">
        <v>325.89999999999998</v>
      </c>
      <c r="DM877" s="81" cm="1">
        <f t="array" ref="DM877">INDEX($AW$466:$AW$918, ROWS($AW$466:$AW$918) - ROW() + ROW($AW$466))</f>
        <v>45405</v>
      </c>
      <c r="DN877" s="3" cm="1">
        <f t="array" ref="DN877">INDEX($AX$466:$AX$918, ROWS($AX$466:$AX$918) - ROW() + ROW($AX$466))</f>
        <v>45407</v>
      </c>
      <c r="DO877" s="78" cm="1">
        <f t="array" ref="DO877">INDEX($DK$466:$DK$918, ROWS($DK$466:$DK$918) - ROW() + ROW($DK$466))</f>
        <v>593.70000000000005</v>
      </c>
      <c r="DQ877">
        <f t="shared" si="282"/>
        <v>-1.7866004962779081</v>
      </c>
      <c r="DR877">
        <f t="shared" si="277"/>
        <v>2</v>
      </c>
      <c r="DS877" t="str">
        <f t="shared" si="289"/>
        <v/>
      </c>
      <c r="DT877" t="str">
        <f t="shared" si="283"/>
        <v/>
      </c>
      <c r="DU877" t="str">
        <f t="shared" si="284"/>
        <v/>
      </c>
      <c r="DV877">
        <v>-1.0137399463806895</v>
      </c>
      <c r="DW877" t="s">
        <v>4485</v>
      </c>
      <c r="DX877" s="200" t="s">
        <v>4485</v>
      </c>
    </row>
    <row r="878" spans="1:128" ht="15.75" thickBot="1" x14ac:dyDescent="0.3">
      <c r="A878" s="42">
        <v>44809</v>
      </c>
      <c r="B878" s="35">
        <v>44833</v>
      </c>
      <c r="C878" s="36">
        <v>178.6</v>
      </c>
      <c r="E878" s="81" cm="1">
        <f t="array" ref="E878">INDEX($A$466:$A$918, ROWS($A$466:$A$918) - ROW() + ROW($A$466))</f>
        <v>45406</v>
      </c>
      <c r="F878" s="44" cm="1">
        <f t="array" ref="F878">INDEX($B$466:$B$918, ROWS($B$466:$B$918) - ROW() + ROW($B$466))</f>
        <v>45407</v>
      </c>
      <c r="G878" s="45" cm="1">
        <f t="array" ref="G878">INDEX($C$466:$C$918, ROWS($C$466:$C$918) - ROW() + ROW($C$466))</f>
        <v>155.69999999999999</v>
      </c>
      <c r="I878">
        <f t="shared" si="260"/>
        <v>-3.2102728731949519E-2</v>
      </c>
      <c r="J878">
        <f t="shared" si="252"/>
        <v>3</v>
      </c>
      <c r="K878" t="str">
        <f t="shared" si="253"/>
        <v/>
      </c>
      <c r="L878" t="str">
        <f t="shared" si="261"/>
        <v/>
      </c>
      <c r="M878" t="str">
        <f t="shared" si="262"/>
        <v/>
      </c>
      <c r="N878">
        <v>-0.22457491177413819</v>
      </c>
      <c r="O878" t="s">
        <v>4485</v>
      </c>
      <c r="P878" s="200" t="s">
        <v>4485</v>
      </c>
      <c r="Q878" s="35">
        <v>44809</v>
      </c>
      <c r="R878" s="35">
        <v>44833</v>
      </c>
      <c r="S878" s="37">
        <v>50091.3</v>
      </c>
      <c r="U878" s="81" cm="1">
        <f t="array" ref="U878">INDEX($Q$466:$Q$918, ROWS($Q$466:$Q$918) - ROW() + ROW($Q$466))</f>
        <v>45406</v>
      </c>
      <c r="V878" s="3" cm="1">
        <f t="array" ref="V878">INDEX($R$466:$R$918, ROWS($R$466:$R$918) - ROW() + ROW($R$466))</f>
        <v>45407</v>
      </c>
      <c r="W878" s="78" cm="1">
        <f t="array" ref="W878">INDEX($S$466:$S$918, ROWS($S$466:$S$918) - ROW() + ROW($S$466))</f>
        <v>36308.75</v>
      </c>
      <c r="Y878">
        <f t="shared" si="263"/>
        <v>0.70951198168250573</v>
      </c>
      <c r="Z878">
        <f t="shared" si="254"/>
        <v>3</v>
      </c>
      <c r="AA878" t="str">
        <f t="shared" si="255"/>
        <v/>
      </c>
      <c r="AB878" t="str">
        <f t="shared" si="264"/>
        <v/>
      </c>
      <c r="AC878" t="str">
        <f t="shared" si="265"/>
        <v/>
      </c>
      <c r="AD878">
        <v>0.76630852839325714</v>
      </c>
      <c r="AE878" t="s">
        <v>4485</v>
      </c>
      <c r="AF878" s="200" t="s">
        <v>4485</v>
      </c>
      <c r="AG878" s="35">
        <v>44809</v>
      </c>
      <c r="AH878" s="35">
        <v>44833</v>
      </c>
      <c r="AI878" s="36">
        <v>165.1</v>
      </c>
      <c r="AK878" s="81" cm="1">
        <f t="array" ref="AK878">INDEX($AG$466:$AG$918, ROWS($AG$466:$AG$918) - ROW() + ROW($AG$466))</f>
        <v>45406</v>
      </c>
      <c r="AL878" s="3" cm="1">
        <f t="array" ref="AL878">INDEX($AH$466:$AH$918, ROWS($AH$466:$AH$918) - ROW() + ROW($AH$466))</f>
        <v>45407</v>
      </c>
      <c r="AM878" s="78" cm="1">
        <f t="array" ref="AM878">INDEX($AI$466:$AI$918, ROWS($AI$466:$AI$918) - ROW() + ROW($AI$466))</f>
        <v>351.2</v>
      </c>
      <c r="AO878">
        <f t="shared" si="266"/>
        <v>1.1375089992800542</v>
      </c>
      <c r="AP878">
        <f t="shared" si="256"/>
        <v>3</v>
      </c>
      <c r="AQ878" t="str">
        <f t="shared" si="257"/>
        <v/>
      </c>
      <c r="AR878" t="str">
        <f t="shared" si="267"/>
        <v/>
      </c>
      <c r="AS878" t="str">
        <f t="shared" si="268"/>
        <v/>
      </c>
      <c r="AT878">
        <v>0.53360013340002199</v>
      </c>
      <c r="AU878" t="s">
        <v>4485</v>
      </c>
      <c r="AV878" s="200" t="s">
        <v>4485</v>
      </c>
      <c r="AW878" s="35">
        <v>44809</v>
      </c>
      <c r="AX878" s="35">
        <v>44833</v>
      </c>
      <c r="AY878" s="36">
        <v>329.25</v>
      </c>
      <c r="BA878" s="81" cm="1">
        <f t="array" ref="BA878">INDEX($AW$466:$AW$918, ROWS($AW$466:$AW$918) - ROW() + ROW($AW$466))</f>
        <v>45406</v>
      </c>
      <c r="BB878" s="3" cm="1">
        <f t="array" ref="BB878">INDEX($AX$466:$AX$918, ROWS($AX$466:$AX$918) - ROW() + ROW($AX$466))</f>
        <v>45407</v>
      </c>
      <c r="BC878" s="78" cm="1">
        <f t="array" ref="BC878">INDEX($AY$466:$AY$918, ROWS($AY$466:$AY$918) - ROW() + ROW($AY$466))</f>
        <v>236.85</v>
      </c>
      <c r="BE878">
        <f t="shared" si="269"/>
        <v>0.93756658853611285</v>
      </c>
      <c r="BF878">
        <f t="shared" si="258"/>
        <v>3</v>
      </c>
      <c r="BG878" t="str">
        <f t="shared" si="259"/>
        <v/>
      </c>
      <c r="BH878" t="str">
        <f t="shared" si="270"/>
        <v/>
      </c>
      <c r="BI878" t="str">
        <f t="shared" si="271"/>
        <v/>
      </c>
      <c r="BJ878">
        <v>6.0895605061362836</v>
      </c>
      <c r="BK878" t="s">
        <v>4485</v>
      </c>
      <c r="BL878" s="200" t="s">
        <v>4485</v>
      </c>
      <c r="BM878" s="212">
        <v>44809</v>
      </c>
      <c r="BN878" s="49">
        <v>44833</v>
      </c>
      <c r="BO878" s="50">
        <v>1300.3499999999999</v>
      </c>
      <c r="BQ878" s="81" cm="1">
        <f t="array" ref="BQ878">INDEX($AW$466:$AW$918, ROWS($AW$466:$AW$918) - ROW() + ROW($AW$466))</f>
        <v>45406</v>
      </c>
      <c r="BR878" s="3" cm="1">
        <f t="array" ref="BR878">INDEX($AX$466:$AX$918, ROWS($AX$466:$AX$918) - ROW() + ROW($AX$466))</f>
        <v>45407</v>
      </c>
      <c r="BS878" s="78" cm="1">
        <f t="array" ref="BS878">INDEX($BO$466:$BO$918, ROWS($BO$466:$BO$918) - ROW() + ROW($BO$466))</f>
        <v>1458.15</v>
      </c>
      <c r="BU878">
        <f t="shared" si="278"/>
        <v>-0.76561861984483459</v>
      </c>
      <c r="BV878">
        <f t="shared" si="272"/>
        <v>3</v>
      </c>
      <c r="BW878" t="str">
        <f t="shared" si="286"/>
        <v/>
      </c>
      <c r="BX878" t="str">
        <f t="shared" si="273"/>
        <v/>
      </c>
      <c r="BY878" t="str">
        <f t="shared" si="279"/>
        <v/>
      </c>
      <c r="BZ878">
        <v>3.0336088616623891</v>
      </c>
      <c r="CA878" t="s">
        <v>4485</v>
      </c>
      <c r="CB878" s="200" t="s">
        <v>4485</v>
      </c>
      <c r="CC878" s="212">
        <v>44810</v>
      </c>
      <c r="CD878" s="49">
        <v>44833</v>
      </c>
      <c r="CE878" s="50">
        <v>1563.25</v>
      </c>
      <c r="CG878" s="81" cm="1">
        <f t="array" ref="CG878">INDEX($AW$466:$AW$918, ROWS($AW$466:$AW$918) - ROW() + ROW($AW$466))</f>
        <v>45406</v>
      </c>
      <c r="CH878" s="3" cm="1">
        <f t="array" ref="CH878">INDEX($AX$466:$AX$918, ROWS($AX$466:$AX$918) - ROW() + ROW($AX$466))</f>
        <v>45407</v>
      </c>
      <c r="CI878" s="78" cm="1">
        <f t="array" ref="CI878">INDEX($CE$466:$CE$918, ROWS($CE$466:$CE$918) - ROW() + ROW($CE$466))</f>
        <v>1954.1</v>
      </c>
      <c r="CK878">
        <f t="shared" si="285"/>
        <v>0.27196223316912738</v>
      </c>
      <c r="CL878">
        <f t="shared" si="274"/>
        <v>3</v>
      </c>
      <c r="CM878" t="str">
        <f t="shared" si="287"/>
        <v/>
      </c>
      <c r="CN878" t="str">
        <f t="shared" si="275"/>
        <v/>
      </c>
      <c r="CO878" t="str">
        <f t="shared" si="280"/>
        <v/>
      </c>
      <c r="CP878">
        <v>0.58161879627968482</v>
      </c>
      <c r="CQ878" t="s">
        <v>4485</v>
      </c>
      <c r="CR878" s="200" t="s">
        <v>4485</v>
      </c>
      <c r="CS878" s="212">
        <v>44809</v>
      </c>
      <c r="CT878" s="49">
        <v>44833</v>
      </c>
      <c r="CU878" s="53">
        <v>396.45</v>
      </c>
      <c r="CW878" s="81" cm="1">
        <f t="array" ref="CW878">INDEX($AW$466:$AW$918, ROWS($AW$466:$AW$918) - ROW() + ROW($AW$466))</f>
        <v>45406</v>
      </c>
      <c r="CX878" s="3" cm="1">
        <f t="array" ref="CX878">INDEX($AX$466:$AX$918, ROWS($AX$466:$AX$918) - ROW() + ROW($AX$466))</f>
        <v>45407</v>
      </c>
      <c r="CY878" s="78" cm="1">
        <f t="array" ref="CY878">INDEX($CU$466:$CU$918, ROWS($CU$466:$CU$918) - ROW() + ROW($CU$466))</f>
        <v>893.45</v>
      </c>
      <c r="DA878">
        <f t="shared" si="281"/>
        <v>0.783981951494647</v>
      </c>
      <c r="DB878">
        <f t="shared" si="276"/>
        <v>3</v>
      </c>
      <c r="DC878" t="str">
        <f t="shared" si="288"/>
        <v/>
      </c>
      <c r="DD878" t="str">
        <f t="shared" si="290"/>
        <v/>
      </c>
      <c r="DE878" t="str">
        <f t="shared" si="291"/>
        <v/>
      </c>
      <c r="DF878">
        <v>0.93194012990680597</v>
      </c>
      <c r="DG878" t="s">
        <v>4485</v>
      </c>
      <c r="DH878" s="200" t="s">
        <v>4485</v>
      </c>
      <c r="DI878" s="212">
        <v>44809</v>
      </c>
      <c r="DJ878" s="49">
        <v>44833</v>
      </c>
      <c r="DK878" s="53">
        <v>325.85000000000002</v>
      </c>
      <c r="DM878" s="81" cm="1">
        <f t="array" ref="DM878">INDEX($AW$466:$AW$918, ROWS($AW$466:$AW$918) - ROW() + ROW($AW$466))</f>
        <v>45406</v>
      </c>
      <c r="DN878" s="3" cm="1">
        <f t="array" ref="DN878">INDEX($AX$466:$AX$918, ROWS($AX$466:$AX$918) - ROW() + ROW($AX$466))</f>
        <v>45407</v>
      </c>
      <c r="DO878" s="78" cm="1">
        <f t="array" ref="DO878">INDEX($DK$466:$DK$918, ROWS($DK$466:$DK$918) - ROW() + ROW($DK$466))</f>
        <v>594.35</v>
      </c>
      <c r="DQ878">
        <f t="shared" si="282"/>
        <v>0.10948290382347603</v>
      </c>
      <c r="DR878">
        <f t="shared" si="277"/>
        <v>3</v>
      </c>
      <c r="DS878" t="str">
        <f t="shared" si="289"/>
        <v/>
      </c>
      <c r="DT878" t="str">
        <f t="shared" si="283"/>
        <v/>
      </c>
      <c r="DU878" t="str">
        <f t="shared" si="284"/>
        <v/>
      </c>
      <c r="DV878">
        <v>2.979263647905209</v>
      </c>
      <c r="DW878" t="s">
        <v>4485</v>
      </c>
      <c r="DX878" s="200" t="s">
        <v>4485</v>
      </c>
    </row>
    <row r="879" spans="1:128" ht="15.75" thickBot="1" x14ac:dyDescent="0.3">
      <c r="A879" s="42">
        <v>44806</v>
      </c>
      <c r="B879" s="35">
        <v>44833</v>
      </c>
      <c r="C879" s="36">
        <v>179.9</v>
      </c>
      <c r="E879" s="81" cm="1">
        <f t="array" ref="E879">INDEX($A$466:$A$918, ROWS($A$466:$A$918) - ROW() + ROW($A$466))</f>
        <v>45407</v>
      </c>
      <c r="F879" s="44" cm="1">
        <f t="array" ref="F879">INDEX($B$466:$B$918, ROWS($B$466:$B$918) - ROW() + ROW($B$466))</f>
        <v>45407</v>
      </c>
      <c r="G879" s="45" cm="1">
        <f t="array" ref="G879">INDEX($C$466:$C$918, ROWS($C$466:$C$918) - ROW() + ROW($C$466))</f>
        <v>156.94999999999999</v>
      </c>
      <c r="I879">
        <f t="shared" si="260"/>
        <v>0.80282594733461798</v>
      </c>
      <c r="J879">
        <f t="shared" si="252"/>
        <v>4</v>
      </c>
      <c r="K879">
        <f t="shared" si="253"/>
        <v>2.6487900588619899</v>
      </c>
      <c r="L879" t="str">
        <f t="shared" si="261"/>
        <v/>
      </c>
      <c r="M879" t="str">
        <f t="shared" si="262"/>
        <v/>
      </c>
      <c r="N879">
        <v>1.028938906752408</v>
      </c>
      <c r="O879">
        <v>2.8477905073649716</v>
      </c>
      <c r="P879" s="200" t="s">
        <v>4485</v>
      </c>
      <c r="Q879" s="35">
        <v>44806</v>
      </c>
      <c r="R879" s="35">
        <v>44833</v>
      </c>
      <c r="S879" s="37">
        <v>50174.75</v>
      </c>
      <c r="U879" s="81" cm="1">
        <f t="array" ref="U879">INDEX($Q$466:$Q$918, ROWS($Q$466:$Q$918) - ROW() + ROW($Q$466))</f>
        <v>45407</v>
      </c>
      <c r="V879" s="3" cm="1">
        <f t="array" ref="V879">INDEX($R$466:$R$918, ROWS($R$466:$R$918) - ROW() + ROW($R$466))</f>
        <v>45407</v>
      </c>
      <c r="W879" s="78" cm="1">
        <f t="array" ref="W879">INDEX($S$466:$S$918, ROWS($S$466:$S$918) - ROW() + ROW($S$466))</f>
        <v>35496.050000000003</v>
      </c>
      <c r="Y879">
        <f t="shared" si="263"/>
        <v>-2.2383034392536154</v>
      </c>
      <c r="Z879">
        <f t="shared" si="254"/>
        <v>4</v>
      </c>
      <c r="AA879">
        <f t="shared" si="255"/>
        <v>1.3915033034456994</v>
      </c>
      <c r="AB879" t="str">
        <f t="shared" si="264"/>
        <v/>
      </c>
      <c r="AC879" t="str">
        <f t="shared" si="265"/>
        <v/>
      </c>
      <c r="AD879">
        <v>-1.9993799304144133</v>
      </c>
      <c r="AE879">
        <v>0.57455822793402678</v>
      </c>
      <c r="AF879" s="200" t="s">
        <v>4485</v>
      </c>
      <c r="AG879" s="35">
        <v>44806</v>
      </c>
      <c r="AH879" s="35">
        <v>44833</v>
      </c>
      <c r="AI879" s="36">
        <v>162.44999999999999</v>
      </c>
      <c r="AK879" s="81" cm="1">
        <f t="array" ref="AK879">INDEX($AG$466:$AG$918, ROWS($AG$466:$AG$918) - ROW() + ROW($AG$466))</f>
        <v>45407</v>
      </c>
      <c r="AL879" s="3" cm="1">
        <f t="array" ref="AL879">INDEX($AH$466:$AH$918, ROWS($AH$466:$AH$918) - ROW() + ROW($AH$466))</f>
        <v>45407</v>
      </c>
      <c r="AM879" s="78" cm="1">
        <f t="array" ref="AM879">INDEX($AI$466:$AI$918, ROWS($AI$466:$AI$918) - ROW() + ROW($AI$466))</f>
        <v>358.8</v>
      </c>
      <c r="AO879">
        <f t="shared" si="266"/>
        <v>2.1640091116173186</v>
      </c>
      <c r="AP879">
        <f t="shared" si="256"/>
        <v>4</v>
      </c>
      <c r="AQ879">
        <f t="shared" si="257"/>
        <v>2.0187659937446751</v>
      </c>
      <c r="AR879" t="str">
        <f t="shared" si="267"/>
        <v/>
      </c>
      <c r="AS879" t="str">
        <f t="shared" si="268"/>
        <v/>
      </c>
      <c r="AT879">
        <v>7.0658483994028893</v>
      </c>
      <c r="AU879">
        <v>18.592687855961795</v>
      </c>
      <c r="AV879" s="200" t="s">
        <v>4485</v>
      </c>
      <c r="AW879" s="35">
        <v>44806</v>
      </c>
      <c r="AX879" s="35">
        <v>44833</v>
      </c>
      <c r="AY879" s="36">
        <v>325.45</v>
      </c>
      <c r="BA879" s="81" cm="1">
        <f t="array" ref="BA879">INDEX($AW$466:$AW$918, ROWS($AW$466:$AW$918) - ROW() + ROW($AW$466))</f>
        <v>45407</v>
      </c>
      <c r="BB879" s="3" cm="1">
        <f t="array" ref="BB879">INDEX($AX$466:$AX$918, ROWS($AX$466:$AX$918) - ROW() + ROW($AX$466))</f>
        <v>45407</v>
      </c>
      <c r="BC879" s="78" cm="1">
        <f t="array" ref="BC879">INDEX($AY$466:$AY$918, ROWS($AY$466:$AY$918) - ROW() + ROW($AY$466))</f>
        <v>237.7</v>
      </c>
      <c r="BE879">
        <f t="shared" si="269"/>
        <v>0.35887692632467566</v>
      </c>
      <c r="BF879">
        <f t="shared" si="258"/>
        <v>4</v>
      </c>
      <c r="BG879">
        <f t="shared" si="259"/>
        <v>2.7669693039342746</v>
      </c>
      <c r="BH879" t="str">
        <f t="shared" si="270"/>
        <v/>
      </c>
      <c r="BI879" t="str">
        <f t="shared" si="271"/>
        <v/>
      </c>
      <c r="BJ879">
        <v>0.60859208014489041</v>
      </c>
      <c r="BK879">
        <v>12.630829086525289</v>
      </c>
      <c r="BL879" s="200" t="s">
        <v>4485</v>
      </c>
      <c r="BM879" s="212">
        <v>44806</v>
      </c>
      <c r="BN879" s="49">
        <v>44833</v>
      </c>
      <c r="BO879" s="50">
        <v>1295.1500000000001</v>
      </c>
      <c r="BQ879" s="81" cm="1">
        <f t="array" ref="BQ879">INDEX($AW$466:$AW$918, ROWS($AW$466:$AW$918) - ROW() + ROW($AW$466))</f>
        <v>45407</v>
      </c>
      <c r="BR879" s="3" cm="1">
        <f t="array" ref="BR879">INDEX($AX$466:$AX$918, ROWS($AX$466:$AX$918) - ROW() + ROW($AX$466))</f>
        <v>45407</v>
      </c>
      <c r="BS879" s="78" cm="1">
        <f t="array" ref="BS879">INDEX($BO$466:$BO$918, ROWS($BO$466:$BO$918) - ROW() + ROW($BO$466))</f>
        <v>1442.4</v>
      </c>
      <c r="BU879">
        <f t="shared" si="278"/>
        <v>-1.0801357884991254</v>
      </c>
      <c r="BV879">
        <f t="shared" si="272"/>
        <v>4</v>
      </c>
      <c r="BW879">
        <f t="shared" si="286"/>
        <v>-0.88982031813651841</v>
      </c>
      <c r="BX879" t="str">
        <f t="shared" si="273"/>
        <v/>
      </c>
      <c r="BY879" t="str">
        <f t="shared" si="279"/>
        <v/>
      </c>
      <c r="BZ879">
        <v>2.8628441114188052</v>
      </c>
      <c r="CA879">
        <v>3.9892960065870766</v>
      </c>
      <c r="CB879" s="200" t="s">
        <v>4485</v>
      </c>
      <c r="CC879" s="212">
        <v>44809</v>
      </c>
      <c r="CD879" s="49">
        <v>44833</v>
      </c>
      <c r="CE879" s="50">
        <v>1555.4</v>
      </c>
      <c r="CG879" s="81" cm="1">
        <f t="array" ref="CG879">INDEX($AW$466:$AW$918, ROWS($AW$466:$AW$918) - ROW() + ROW($AW$466))</f>
        <v>45407</v>
      </c>
      <c r="CH879" s="3" cm="1">
        <f t="array" ref="CH879">INDEX($AX$466:$AX$918, ROWS($AX$466:$AX$918) - ROW() + ROW($AX$466))</f>
        <v>45407</v>
      </c>
      <c r="CI879" s="78" cm="1">
        <f t="array" ref="CI879">INDEX($CE$466:$CE$918, ROWS($CE$466:$CE$918) - ROW() + ROW($CE$466))</f>
        <v>1797.9</v>
      </c>
      <c r="CK879">
        <f t="shared" si="285"/>
        <v>-7.9934496699247637</v>
      </c>
      <c r="CL879">
        <f t="shared" si="274"/>
        <v>4</v>
      </c>
      <c r="CM879">
        <f t="shared" si="287"/>
        <v>-7.6365878092008872</v>
      </c>
      <c r="CN879" t="str">
        <f t="shared" si="275"/>
        <v/>
      </c>
      <c r="CO879" t="str">
        <f t="shared" si="280"/>
        <v/>
      </c>
      <c r="CP879">
        <v>-7.9656613001834078</v>
      </c>
      <c r="CQ879">
        <v>-7.3140071831708546</v>
      </c>
      <c r="CR879" s="200" t="s">
        <v>4485</v>
      </c>
      <c r="CS879" s="212">
        <v>44806</v>
      </c>
      <c r="CT879" s="49">
        <v>44833</v>
      </c>
      <c r="CU879" s="53">
        <v>396.35</v>
      </c>
      <c r="CW879" s="81" cm="1">
        <f t="array" ref="CW879">INDEX($AW$466:$AW$918, ROWS($AW$466:$AW$918) - ROW() + ROW($AW$466))</f>
        <v>45407</v>
      </c>
      <c r="CX879" s="3" cm="1">
        <f t="array" ref="CX879">INDEX($AX$466:$AX$918, ROWS($AX$466:$AX$918) - ROW() + ROW($AX$466))</f>
        <v>45407</v>
      </c>
      <c r="CY879" s="78" cm="1">
        <f t="array" ref="CY879">INDEX($CU$466:$CU$918, ROWS($CU$466:$CU$918) - ROW() + ROW($CU$466))</f>
        <v>894.4</v>
      </c>
      <c r="DA879">
        <f t="shared" si="281"/>
        <v>0.1063293972801983</v>
      </c>
      <c r="DB879">
        <f t="shared" si="276"/>
        <v>4</v>
      </c>
      <c r="DC879">
        <f t="shared" si="288"/>
        <v>4.303206997084545</v>
      </c>
      <c r="DD879" t="str">
        <f t="shared" si="290"/>
        <v/>
      </c>
      <c r="DE879" t="str">
        <f t="shared" si="291"/>
        <v/>
      </c>
      <c r="DF879">
        <v>3.3575825405702801E-2</v>
      </c>
      <c r="DG879">
        <v>4.4097891478301499</v>
      </c>
      <c r="DH879" s="200" t="s">
        <v>4485</v>
      </c>
      <c r="DI879" s="212">
        <v>44806</v>
      </c>
      <c r="DJ879" s="49">
        <v>44833</v>
      </c>
      <c r="DK879" s="53">
        <v>323.25</v>
      </c>
      <c r="DM879" s="81" cm="1">
        <f t="array" ref="DM879">INDEX($AW$466:$AW$918, ROWS($AW$466:$AW$918) - ROW() + ROW($AW$466))</f>
        <v>45407</v>
      </c>
      <c r="DN879" s="3" cm="1">
        <f t="array" ref="DN879">INDEX($AX$466:$AX$918, ROWS($AX$466:$AX$918) - ROW() + ROW($AX$466))</f>
        <v>45407</v>
      </c>
      <c r="DO879" s="78" cm="1">
        <f t="array" ref="DO879">INDEX($DK$466:$DK$918, ROWS($DK$466:$DK$918) - ROW() + ROW($DK$466))</f>
        <v>604.70000000000005</v>
      </c>
      <c r="DQ879">
        <f t="shared" si="282"/>
        <v>1.741398166063771</v>
      </c>
      <c r="DR879">
        <f t="shared" si="277"/>
        <v>4</v>
      </c>
      <c r="DS879">
        <f t="shared" si="289"/>
        <v>2.3527420446851881</v>
      </c>
      <c r="DT879" t="str">
        <f t="shared" si="283"/>
        <v/>
      </c>
      <c r="DU879" t="str">
        <f t="shared" si="284"/>
        <v/>
      </c>
      <c r="DV879">
        <v>0.68217309114818392</v>
      </c>
      <c r="DW879">
        <v>1.5501948105778036</v>
      </c>
      <c r="DX879" s="200" t="s">
        <v>4485</v>
      </c>
    </row>
    <row r="880" spans="1:128" ht="15.75" thickBot="1" x14ac:dyDescent="0.3">
      <c r="A880" s="42">
        <v>44805</v>
      </c>
      <c r="B880" s="35">
        <v>44833</v>
      </c>
      <c r="C880" s="36">
        <v>181.15</v>
      </c>
      <c r="E880" s="81" cm="1">
        <f t="array" ref="E880">INDEX($A$466:$A$918, ROWS($A$466:$A$918) - ROW() + ROW($A$466))</f>
        <v>45414</v>
      </c>
      <c r="F880" s="44" cm="1">
        <f t="array" ref="F880">INDEX($B$466:$B$918, ROWS($B$466:$B$918) - ROW() + ROW($B$466))</f>
        <v>45442</v>
      </c>
      <c r="G880" s="45" cm="1">
        <f t="array" ref="G880">INDEX($C$466:$C$918, ROWS($C$466:$C$918) - ROW() + ROW($C$466))</f>
        <v>163.6</v>
      </c>
      <c r="I880">
        <f t="shared" si="260"/>
        <v>4.2370181586492555</v>
      </c>
      <c r="J880">
        <f t="shared" si="252"/>
        <v>4</v>
      </c>
      <c r="K880">
        <f t="shared" si="253"/>
        <v>6.0959792477302246</v>
      </c>
      <c r="L880">
        <f t="shared" si="261"/>
        <v>45442</v>
      </c>
      <c r="M880">
        <v>-12.9584352</v>
      </c>
      <c r="N880">
        <v>0.90230242688240025</v>
      </c>
      <c r="O880">
        <v>4.2765273311897136</v>
      </c>
      <c r="P880" s="200">
        <v>-11.748381128584651</v>
      </c>
      <c r="Q880" s="35">
        <v>44805</v>
      </c>
      <c r="R880" s="35">
        <v>44833</v>
      </c>
      <c r="S880" s="37">
        <v>50939.95</v>
      </c>
      <c r="U880" s="81" cm="1">
        <f t="array" ref="U880">INDEX($Q$466:$Q$918, ROWS($Q$466:$Q$918) - ROW() + ROW($Q$466))</f>
        <v>45414</v>
      </c>
      <c r="V880" s="3" cm="1">
        <f t="array" ref="V880">INDEX($R$466:$R$918, ROWS($R$466:$R$918) - ROW() + ROW($R$466))</f>
        <v>45442</v>
      </c>
      <c r="W880" s="78" cm="1">
        <f t="array" ref="W880">INDEX($S$466:$S$918, ROWS($S$466:$S$918) - ROW() + ROW($S$466))</f>
        <v>35129.4</v>
      </c>
      <c r="Y880">
        <f t="shared" si="263"/>
        <v>-1.0329318332603246</v>
      </c>
      <c r="Z880">
        <f t="shared" si="254"/>
        <v>4</v>
      </c>
      <c r="AA880">
        <f t="shared" si="255"/>
        <v>3.6165129411375119E-2</v>
      </c>
      <c r="AB880">
        <f t="shared" si="264"/>
        <v>45442</v>
      </c>
      <c r="AC880">
        <f t="shared" si="265"/>
        <v>8.4117576730601726</v>
      </c>
      <c r="AD880">
        <v>0.45164378501065439</v>
      </c>
      <c r="AE880">
        <v>-3.7069137758792889</v>
      </c>
      <c r="AF880" s="200">
        <v>2.9007345207584523</v>
      </c>
      <c r="AG880" s="35">
        <v>44805</v>
      </c>
      <c r="AH880" s="35">
        <v>44833</v>
      </c>
      <c r="AI880" s="36">
        <v>161.69999999999999</v>
      </c>
      <c r="AK880" s="81" cm="1">
        <f t="array" ref="AK880">INDEX($AG$466:$AG$918, ROWS($AG$466:$AG$918) - ROW() + ROW($AG$466))</f>
        <v>45414</v>
      </c>
      <c r="AL880" s="3" cm="1">
        <f t="array" ref="AL880">INDEX($AH$466:$AH$918, ROWS($AH$466:$AH$918) - ROW() + ROW($AH$466))</f>
        <v>45442</v>
      </c>
      <c r="AM880" s="78" cm="1">
        <f t="array" ref="AM880">INDEX($AI$466:$AI$918, ROWS($AI$466:$AI$918) - ROW() + ROW($AI$466))</f>
        <v>372.25</v>
      </c>
      <c r="AO880">
        <f t="shared" si="266"/>
        <v>3.7486064659977671</v>
      </c>
      <c r="AP880">
        <f t="shared" si="256"/>
        <v>4</v>
      </c>
      <c r="AQ880">
        <f t="shared" si="257"/>
        <v>6.3115807511066757</v>
      </c>
      <c r="AR880">
        <f t="shared" si="267"/>
        <v>45442</v>
      </c>
      <c r="AS880">
        <f t="shared" si="268"/>
        <v>-3.3176628609805303</v>
      </c>
      <c r="AT880">
        <v>-7.9668578712664452E-3</v>
      </c>
      <c r="AU880">
        <v>4.0885719024713847</v>
      </c>
      <c r="AV880" s="200">
        <v>-76.264839455023505</v>
      </c>
      <c r="AW880" s="35">
        <v>44805</v>
      </c>
      <c r="AX880" s="35">
        <v>44833</v>
      </c>
      <c r="AY880" s="36">
        <v>320.35000000000002</v>
      </c>
      <c r="BA880" s="81" cm="1">
        <f t="array" ref="BA880">INDEX($AW$466:$AW$918, ROWS($AW$466:$AW$918) - ROW() + ROW($AW$466))</f>
        <v>45414</v>
      </c>
      <c r="BB880" s="3" cm="1">
        <f t="array" ref="BB880">INDEX($AX$466:$AX$918, ROWS($AX$466:$AX$918) - ROW() + ROW($AX$466))</f>
        <v>45442</v>
      </c>
      <c r="BC880" s="78" cm="1">
        <f t="array" ref="BC880">INDEX($AY$466:$AY$918, ROWS($AY$466:$AY$918) - ROW() + ROW($AY$466))</f>
        <v>236.7</v>
      </c>
      <c r="BE880">
        <f t="shared" si="269"/>
        <v>-0.42069835927639881</v>
      </c>
      <c r="BF880">
        <f t="shared" si="258"/>
        <v>4</v>
      </c>
      <c r="BG880">
        <f t="shared" si="259"/>
        <v>1.6097875080489377</v>
      </c>
      <c r="BH880">
        <f t="shared" si="270"/>
        <v>45442</v>
      </c>
      <c r="BI880">
        <f t="shared" si="271"/>
        <v>22.877059569074799</v>
      </c>
      <c r="BJ880">
        <v>-0.73570262125624708</v>
      </c>
      <c r="BK880">
        <v>-3.7967661407430344</v>
      </c>
      <c r="BL880" s="200">
        <v>0.48505817306061516</v>
      </c>
      <c r="BM880" s="212">
        <v>44805</v>
      </c>
      <c r="BN880" s="49">
        <v>44833</v>
      </c>
      <c r="BO880" s="50">
        <v>1304.8</v>
      </c>
      <c r="BQ880" s="81" cm="1">
        <f t="array" ref="BQ880">INDEX($AW$466:$AW$918, ROWS($AW$466:$AW$918) - ROW() + ROW($AW$466))</f>
        <v>45414</v>
      </c>
      <c r="BR880" s="3" cm="1">
        <f t="array" ref="BR880">INDEX($AX$466:$AX$918, ROWS($AX$466:$AX$918) - ROW() + ROW($AX$466))</f>
        <v>45442</v>
      </c>
      <c r="BS880" s="78" cm="1">
        <f t="array" ref="BS880">INDEX($BO$466:$BO$918, ROWS($BO$466:$BO$918) - ROW() + ROW($BO$466))</f>
        <v>1470.5</v>
      </c>
      <c r="BU880">
        <f t="shared" si="278"/>
        <v>1.948141985579583</v>
      </c>
      <c r="BV880">
        <f t="shared" si="272"/>
        <v>4</v>
      </c>
      <c r="BW880">
        <f t="shared" si="286"/>
        <v>1.7259866486804363</v>
      </c>
      <c r="BX880">
        <f t="shared" si="273"/>
        <v>45442</v>
      </c>
      <c r="BY880">
        <f t="shared" si="279"/>
        <v>-6.3889833390003421</v>
      </c>
      <c r="BZ880">
        <v>2.1503676179935027</v>
      </c>
      <c r="CA880">
        <v>5.2370092848998171</v>
      </c>
      <c r="CB880" s="200">
        <v>0.17800479839022998</v>
      </c>
      <c r="CC880" s="212">
        <v>44806</v>
      </c>
      <c r="CD880" s="49">
        <v>44833</v>
      </c>
      <c r="CE880" s="50">
        <v>1542.5</v>
      </c>
      <c r="CG880" s="81" cm="1">
        <f t="array" ref="CG880">INDEX($AW$466:$AW$918, ROWS($AW$466:$AW$918) - ROW() + ROW($AW$466))</f>
        <v>45414</v>
      </c>
      <c r="CH880" s="3" cm="1">
        <f t="array" ref="CH880">INDEX($AX$466:$AX$918, ROWS($AX$466:$AX$918) - ROW() + ROW($AX$466))</f>
        <v>45442</v>
      </c>
      <c r="CI880" s="78" cm="1">
        <f t="array" ref="CI880">INDEX($CE$466:$CE$918, ROWS($CE$466:$CE$918) - ROW() + ROW($CE$466))</f>
        <v>1807.75</v>
      </c>
      <c r="CK880">
        <f t="shared" si="285"/>
        <v>0.54786139384837351</v>
      </c>
      <c r="CL880">
        <f t="shared" si="274"/>
        <v>4</v>
      </c>
      <c r="CM880">
        <f t="shared" si="287"/>
        <v>-6.9584909544764431</v>
      </c>
      <c r="CN880">
        <f t="shared" si="275"/>
        <v>45442</v>
      </c>
      <c r="CO880">
        <f t="shared" si="280"/>
        <v>-2.5031116028211842</v>
      </c>
      <c r="CP880">
        <v>-2.5569186410249434</v>
      </c>
      <c r="CQ880">
        <v>-8.7451599755451337</v>
      </c>
      <c r="CR880" s="200">
        <v>-0.86257432375848042</v>
      </c>
      <c r="CS880" s="212">
        <v>44805</v>
      </c>
      <c r="CT880" s="49">
        <v>44833</v>
      </c>
      <c r="CU880" s="53">
        <v>400.15</v>
      </c>
      <c r="CW880" s="81" cm="1">
        <f t="array" ref="CW880">INDEX($AW$466:$AW$918, ROWS($AW$466:$AW$918) - ROW() + ROW($AW$466))</f>
        <v>45414</v>
      </c>
      <c r="CX880" s="3" cm="1">
        <f t="array" ref="CX880">INDEX($AX$466:$AX$918, ROWS($AX$466:$AX$918) - ROW() + ROW($AX$466))</f>
        <v>45442</v>
      </c>
      <c r="CY880" s="78" cm="1">
        <f t="array" ref="CY880">INDEX($CU$466:$CU$918, ROWS($CU$466:$CU$918) - ROW() + ROW($CU$466))</f>
        <v>904.85</v>
      </c>
      <c r="DA880">
        <f t="shared" si="281"/>
        <v>1.1683810375670891</v>
      </c>
      <c r="DB880">
        <f t="shared" si="276"/>
        <v>4</v>
      </c>
      <c r="DC880">
        <f t="shared" si="288"/>
        <v>5.7809212064531268</v>
      </c>
      <c r="DD880">
        <f t="shared" si="290"/>
        <v>45442</v>
      </c>
      <c r="DE880">
        <f t="shared" si="291"/>
        <v>-11.421782615903187</v>
      </c>
      <c r="DF880">
        <v>0.51578180187251466</v>
      </c>
      <c r="DG880">
        <v>0.33016228315613266</v>
      </c>
      <c r="DH880" s="200">
        <v>-9.0133303586368498</v>
      </c>
      <c r="DI880" s="212">
        <v>44805</v>
      </c>
      <c r="DJ880" s="49">
        <v>44833</v>
      </c>
      <c r="DK880" s="53">
        <v>332.25</v>
      </c>
      <c r="DM880" s="81" cm="1">
        <f t="array" ref="DM880">INDEX($AW$466:$AW$918, ROWS($AW$466:$AW$918) - ROW() + ROW($AW$466))</f>
        <v>45414</v>
      </c>
      <c r="DN880" s="3" cm="1">
        <f t="array" ref="DN880">INDEX($AX$466:$AX$918, ROWS($AX$466:$AX$918) - ROW() + ROW($AX$466))</f>
        <v>45442</v>
      </c>
      <c r="DO880" s="78" cm="1">
        <f t="array" ref="DO880">INDEX($DK$466:$DK$918, ROWS($DK$466:$DK$918) - ROW() + ROW($DK$466))</f>
        <v>639.54999999999995</v>
      </c>
      <c r="DQ880">
        <f t="shared" si="282"/>
        <v>5.7631883578633882</v>
      </c>
      <c r="DR880">
        <f t="shared" si="277"/>
        <v>4</v>
      </c>
      <c r="DS880">
        <f t="shared" si="289"/>
        <v>9.3528255108147267</v>
      </c>
      <c r="DT880">
        <f t="shared" si="283"/>
        <v>45442</v>
      </c>
      <c r="DU880">
        <f t="shared" si="284"/>
        <v>-2.1812211711359497</v>
      </c>
      <c r="DV880">
        <v>1.6608884947190306</v>
      </c>
      <c r="DW880">
        <v>3.6327771841867382</v>
      </c>
      <c r="DX880" s="200">
        <v>0.83273852010468108</v>
      </c>
    </row>
    <row r="881" spans="1:128" ht="15.75" thickBot="1" x14ac:dyDescent="0.3">
      <c r="A881" s="38">
        <v>44798</v>
      </c>
      <c r="B881" s="39">
        <v>44798</v>
      </c>
      <c r="C881" s="40">
        <v>187.75</v>
      </c>
      <c r="E881" s="81" cm="1">
        <f t="array" ref="E881">INDEX($A$466:$A$918, ROWS($A$466:$A$918) - ROW() + ROW($A$466))</f>
        <v>45415</v>
      </c>
      <c r="F881" s="44" cm="1">
        <f t="array" ref="F881">INDEX($B$466:$B$918, ROWS($B$466:$B$918) - ROW() + ROW($B$466))</f>
        <v>45442</v>
      </c>
      <c r="G881" s="45" cm="1">
        <f t="array" ref="G881">INDEX($C$466:$C$918, ROWS($C$466:$C$918) - ROW() + ROW($C$466))</f>
        <v>162</v>
      </c>
      <c r="I881">
        <f t="shared" si="260"/>
        <v>-0.97799511002444639</v>
      </c>
      <c r="J881">
        <f t="shared" si="252"/>
        <v>5</v>
      </c>
      <c r="K881" t="str">
        <f t="shared" si="253"/>
        <v/>
      </c>
      <c r="L881" t="str">
        <f t="shared" si="261"/>
        <v/>
      </c>
      <c r="M881" t="str">
        <f t="shared" ref="M881:M900" si="292">IF(ISNUMBER(L881), (INDEX(G:G, MATCH(EOMONTH(F881, 0), F:F, 1)) / G881 - 1) * 100, "")</f>
        <v/>
      </c>
      <c r="N881">
        <v>-0.6475485661424677</v>
      </c>
      <c r="O881" t="s">
        <v>4485</v>
      </c>
      <c r="P881" s="200" t="s">
        <v>4485</v>
      </c>
      <c r="Q881" s="39">
        <v>44798</v>
      </c>
      <c r="R881" s="39">
        <v>44798</v>
      </c>
      <c r="S881" s="41">
        <v>49769.85</v>
      </c>
      <c r="U881" s="81" cm="1">
        <f t="array" ref="U881">INDEX($Q$466:$Q$918, ROWS($Q$466:$Q$918) - ROW() + ROW($Q$466))</f>
        <v>45415</v>
      </c>
      <c r="V881" s="3" cm="1">
        <f t="array" ref="V881">INDEX($R$466:$R$918, ROWS($R$466:$R$918) - ROW() + ROW($R$466))</f>
        <v>45442</v>
      </c>
      <c r="W881" s="78" cm="1">
        <f t="array" ref="W881">INDEX($S$466:$S$918, ROWS($S$466:$S$918) - ROW() + ROW($S$466))</f>
        <v>34926.85</v>
      </c>
      <c r="Y881">
        <f t="shared" si="263"/>
        <v>-0.57658257755612941</v>
      </c>
      <c r="Z881">
        <f t="shared" si="254"/>
        <v>5</v>
      </c>
      <c r="AA881" t="str">
        <f t="shared" si="255"/>
        <v/>
      </c>
      <c r="AB881" t="str">
        <f t="shared" si="264"/>
        <v/>
      </c>
      <c r="AC881" t="str">
        <f t="shared" si="265"/>
        <v/>
      </c>
      <c r="AD881">
        <v>-0.42428483321241567</v>
      </c>
      <c r="AE881" t="s">
        <v>4485</v>
      </c>
      <c r="AF881" s="200" t="s">
        <v>4485</v>
      </c>
      <c r="AG881" s="35">
        <v>44798</v>
      </c>
      <c r="AH881" s="35">
        <v>44798</v>
      </c>
      <c r="AI881" s="36">
        <v>158.9</v>
      </c>
      <c r="AK881" s="81" cm="1">
        <f t="array" ref="AK881">INDEX($AG$466:$AG$918, ROWS($AG$466:$AG$918) - ROW() + ROW($AG$466))</f>
        <v>45415</v>
      </c>
      <c r="AL881" s="3" cm="1">
        <f t="array" ref="AL881">INDEX($AH$466:$AH$918, ROWS($AH$466:$AH$918) - ROW() + ROW($AH$466))</f>
        <v>45442</v>
      </c>
      <c r="AM881" s="78" cm="1">
        <f t="array" ref="AM881">INDEX($AI$466:$AI$918, ROWS($AI$466:$AI$918) - ROW() + ROW($AI$466))</f>
        <v>367.2</v>
      </c>
      <c r="AO881">
        <f t="shared" si="266"/>
        <v>-1.3566151779717963</v>
      </c>
      <c r="AP881">
        <f t="shared" si="256"/>
        <v>5</v>
      </c>
      <c r="AQ881" t="str">
        <f t="shared" si="257"/>
        <v/>
      </c>
      <c r="AR881" t="str">
        <f t="shared" si="267"/>
        <v/>
      </c>
      <c r="AS881" t="str">
        <f t="shared" si="268"/>
        <v/>
      </c>
      <c r="AT881">
        <v>-1.8962632459564941</v>
      </c>
      <c r="AU881" t="s">
        <v>4485</v>
      </c>
      <c r="AV881" s="200" t="s">
        <v>4485</v>
      </c>
      <c r="AW881" s="35">
        <v>44798</v>
      </c>
      <c r="AX881" s="35">
        <v>44798</v>
      </c>
      <c r="AY881" s="36">
        <v>296.64999999999998</v>
      </c>
      <c r="BA881" s="81" cm="1">
        <f t="array" ref="BA881">INDEX($AW$466:$AW$918, ROWS($AW$466:$AW$918) - ROW() + ROW($AW$466))</f>
        <v>45415</v>
      </c>
      <c r="BB881" s="3" cm="1">
        <f t="array" ref="BB881">INDEX($AX$466:$AX$918, ROWS($AX$466:$AX$918) - ROW() + ROW($AX$466))</f>
        <v>45442</v>
      </c>
      <c r="BC881" s="78" cm="1">
        <f t="array" ref="BC881">INDEX($AY$466:$AY$918, ROWS($AY$466:$AY$918) - ROW() + ROW($AY$466))</f>
        <v>235.8</v>
      </c>
      <c r="BE881">
        <f t="shared" si="269"/>
        <v>-0.3802281368821197</v>
      </c>
      <c r="BF881">
        <f t="shared" si="258"/>
        <v>5</v>
      </c>
      <c r="BG881" t="str">
        <f t="shared" si="259"/>
        <v/>
      </c>
      <c r="BH881" t="str">
        <f t="shared" si="270"/>
        <v/>
      </c>
      <c r="BI881" t="str">
        <f t="shared" si="271"/>
        <v/>
      </c>
      <c r="BJ881">
        <v>-1.8723923883178937</v>
      </c>
      <c r="BK881" t="s">
        <v>4485</v>
      </c>
      <c r="BL881" s="200" t="s">
        <v>4485</v>
      </c>
      <c r="BM881" s="212">
        <v>44798</v>
      </c>
      <c r="BN881" s="49">
        <v>44798</v>
      </c>
      <c r="BO881" s="50">
        <v>1297.5999999999999</v>
      </c>
      <c r="BQ881" s="81" cm="1">
        <f t="array" ref="BQ881">INDEX($AW$466:$AW$918, ROWS($AW$466:$AW$918) - ROW() + ROW($AW$466))</f>
        <v>45415</v>
      </c>
      <c r="BR881" s="3" cm="1">
        <f t="array" ref="BR881">INDEX($AX$466:$AX$918, ROWS($AX$466:$AX$918) - ROW() + ROW($AX$466))</f>
        <v>45442</v>
      </c>
      <c r="BS881" s="78" cm="1">
        <f t="array" ref="BS881">INDEX($BO$466:$BO$918, ROWS($BO$466:$BO$918) - ROW() + ROW($BO$466))</f>
        <v>1454.1</v>
      </c>
      <c r="BU881">
        <f t="shared" si="278"/>
        <v>-1.1152669160149671</v>
      </c>
      <c r="BV881">
        <f t="shared" si="272"/>
        <v>5</v>
      </c>
      <c r="BW881" t="str">
        <f t="shared" si="286"/>
        <v/>
      </c>
      <c r="BX881" t="str">
        <f t="shared" si="273"/>
        <v/>
      </c>
      <c r="BY881" t="str">
        <f t="shared" si="279"/>
        <v/>
      </c>
      <c r="BZ881">
        <v>0.13543843355777418</v>
      </c>
      <c r="CA881" t="s">
        <v>4485</v>
      </c>
      <c r="CB881" s="200" t="s">
        <v>4485</v>
      </c>
      <c r="CC881" s="212">
        <v>44798</v>
      </c>
      <c r="CD881" s="49">
        <v>44798</v>
      </c>
      <c r="CE881" s="50">
        <v>1536.45</v>
      </c>
      <c r="CG881" s="81" cm="1">
        <f t="array" ref="CG881">INDEX($AW$466:$AW$918, ROWS($AW$466:$AW$918) - ROW() + ROW($AW$466))</f>
        <v>45415</v>
      </c>
      <c r="CH881" s="3" cm="1">
        <f t="array" ref="CH881">INDEX($AX$466:$AX$918, ROWS($AX$466:$AX$918) - ROW() + ROW($AX$466))</f>
        <v>45442</v>
      </c>
      <c r="CI881" s="78" cm="1">
        <f t="array" ref="CI881">INDEX($CE$466:$CE$918, ROWS($CE$466:$CE$918) - ROW() + ROW($CE$466))</f>
        <v>1806.15</v>
      </c>
      <c r="CK881">
        <f t="shared" si="285"/>
        <v>-8.8507813580412611E-2</v>
      </c>
      <c r="CL881">
        <f t="shared" si="274"/>
        <v>5</v>
      </c>
      <c r="CM881" t="str">
        <f t="shared" si="287"/>
        <v/>
      </c>
      <c r="CN881" t="str">
        <f t="shared" si="275"/>
        <v/>
      </c>
      <c r="CO881" t="str">
        <f t="shared" si="280"/>
        <v/>
      </c>
      <c r="CP881">
        <v>0.27635876392260939</v>
      </c>
      <c r="CQ881" t="s">
        <v>4485</v>
      </c>
      <c r="CR881" s="200" t="s">
        <v>4485</v>
      </c>
      <c r="CS881" s="212">
        <v>44798</v>
      </c>
      <c r="CT881" s="49">
        <v>44798</v>
      </c>
      <c r="CU881" s="53">
        <v>377.25</v>
      </c>
      <c r="CW881" s="81" cm="1">
        <f t="array" ref="CW881">INDEX($AW$466:$AW$918, ROWS($AW$466:$AW$918) - ROW() + ROW($AW$466))</f>
        <v>45415</v>
      </c>
      <c r="CX881" s="3" cm="1">
        <f t="array" ref="CX881">INDEX($AX$466:$AX$918, ROWS($AX$466:$AX$918) - ROW() + ROW($AX$466))</f>
        <v>45442</v>
      </c>
      <c r="CY881" s="78" cm="1">
        <f t="array" ref="CY881">INDEX($CU$466:$CU$918, ROWS($CU$466:$CU$918) - ROW() + ROW($CU$466))</f>
        <v>885.45</v>
      </c>
      <c r="DA881">
        <f t="shared" si="281"/>
        <v>-2.1440017682488781</v>
      </c>
      <c r="DB881">
        <f t="shared" si="276"/>
        <v>5</v>
      </c>
      <c r="DC881" t="str">
        <f t="shared" si="288"/>
        <v/>
      </c>
      <c r="DD881" t="str">
        <f t="shared" si="290"/>
        <v/>
      </c>
      <c r="DE881" t="str">
        <f t="shared" si="291"/>
        <v/>
      </c>
      <c r="DF881">
        <v>-2.0358079089742875</v>
      </c>
      <c r="DG881" t="s">
        <v>4485</v>
      </c>
      <c r="DH881" s="200" t="s">
        <v>4485</v>
      </c>
      <c r="DI881" s="212">
        <v>44798</v>
      </c>
      <c r="DJ881" s="49">
        <v>44798</v>
      </c>
      <c r="DK881" s="53">
        <v>330.5</v>
      </c>
      <c r="DM881" s="81" cm="1">
        <f t="array" ref="DM881">INDEX($AW$466:$AW$918, ROWS($AW$466:$AW$918) - ROW() + ROW($AW$466))</f>
        <v>45415</v>
      </c>
      <c r="DN881" s="3" cm="1">
        <f t="array" ref="DN881">INDEX($AX$466:$AX$918, ROWS($AX$466:$AX$918) - ROW() + ROW($AX$466))</f>
        <v>45442</v>
      </c>
      <c r="DO881" s="78" cm="1">
        <f t="array" ref="DO881">INDEX($DK$466:$DK$918, ROWS($DK$466:$DK$918) - ROW() + ROW($DK$466))</f>
        <v>635.35</v>
      </c>
      <c r="DQ881">
        <f t="shared" si="282"/>
        <v>-0.65671175044952423</v>
      </c>
      <c r="DR881">
        <f t="shared" si="277"/>
        <v>5</v>
      </c>
      <c r="DS881" t="str">
        <f t="shared" si="289"/>
        <v/>
      </c>
      <c r="DT881" t="str">
        <f t="shared" si="283"/>
        <v/>
      </c>
      <c r="DU881" t="str">
        <f t="shared" si="284"/>
        <v/>
      </c>
      <c r="DV881">
        <v>3.1723372194453446E-2</v>
      </c>
      <c r="DW881" t="s">
        <v>4485</v>
      </c>
      <c r="DX881" s="200" t="s">
        <v>4485</v>
      </c>
    </row>
    <row r="882" spans="1:128" ht="15.75" thickBot="1" x14ac:dyDescent="0.3">
      <c r="A882" s="42">
        <v>44797</v>
      </c>
      <c r="B882" s="35">
        <v>44798</v>
      </c>
      <c r="C882" s="36">
        <v>177.55</v>
      </c>
      <c r="E882" s="81" cm="1">
        <f t="array" ref="E882">INDEX($A$466:$A$918, ROWS($A$466:$A$918) - ROW() + ROW($A$466))</f>
        <v>45418</v>
      </c>
      <c r="F882" s="44" cm="1">
        <f t="array" ref="F882">INDEX($B$466:$B$918, ROWS($B$466:$B$918) - ROW() + ROW($B$466))</f>
        <v>45442</v>
      </c>
      <c r="G882" s="45" cm="1">
        <f t="array" ref="G882">INDEX($C$466:$C$918, ROWS($C$466:$C$918) - ROW() + ROW($C$466))</f>
        <v>161</v>
      </c>
      <c r="I882">
        <f t="shared" si="260"/>
        <v>-0.61728395061728392</v>
      </c>
      <c r="J882">
        <f t="shared" si="252"/>
        <v>1</v>
      </c>
      <c r="K882" t="str">
        <f t="shared" ref="K882:K913" si="293">IF(J882=4, ((G882 - G877) / G877)*100, "")</f>
        <v/>
      </c>
      <c r="L882" t="str">
        <f t="shared" si="261"/>
        <v/>
      </c>
      <c r="M882" t="str">
        <f t="shared" si="292"/>
        <v/>
      </c>
      <c r="N882">
        <v>-0.80695220360023767</v>
      </c>
      <c r="O882" t="s">
        <v>4485</v>
      </c>
      <c r="P882" s="200" t="s">
        <v>4485</v>
      </c>
      <c r="Q882" s="35">
        <v>44797</v>
      </c>
      <c r="R882" s="35">
        <v>44798</v>
      </c>
      <c r="S882" s="37">
        <v>49925.4</v>
      </c>
      <c r="U882" s="81" cm="1">
        <f t="array" ref="U882">INDEX($Q$466:$Q$918, ROWS($Q$466:$Q$918) - ROW() + ROW($Q$466))</f>
        <v>45418</v>
      </c>
      <c r="V882" s="3" cm="1">
        <f t="array" ref="V882">INDEX($R$466:$R$918, ROWS($R$466:$R$918) - ROW() + ROW($R$466))</f>
        <v>45442</v>
      </c>
      <c r="W882" s="78" cm="1">
        <f t="array" ref="W882">INDEX($S$466:$S$918, ROWS($S$466:$S$918) - ROW() + ROW($S$466))</f>
        <v>34613.4</v>
      </c>
      <c r="Y882">
        <f t="shared" si="263"/>
        <v>-0.89744709299578151</v>
      </c>
      <c r="Z882">
        <f t="shared" si="254"/>
        <v>1</v>
      </c>
      <c r="AA882" t="str">
        <f t="shared" ref="AA882:AA913" si="294">IF(Z882=4, ((W882 - W877) / W877)*100, "")</f>
        <v/>
      </c>
      <c r="AB882" t="str">
        <f t="shared" si="264"/>
        <v/>
      </c>
      <c r="AC882" t="str">
        <f t="shared" si="265"/>
        <v/>
      </c>
      <c r="AD882">
        <v>-1.033256785148694</v>
      </c>
      <c r="AE882" t="s">
        <v>4485</v>
      </c>
      <c r="AF882" s="200" t="s">
        <v>4485</v>
      </c>
      <c r="AG882" s="35">
        <v>44797</v>
      </c>
      <c r="AH882" s="35">
        <v>44798</v>
      </c>
      <c r="AI882" s="36">
        <v>160.9</v>
      </c>
      <c r="AK882" s="81" cm="1">
        <f t="array" ref="AK882">INDEX($AG$466:$AG$918, ROWS($AG$466:$AG$918) - ROW() + ROW($AG$466))</f>
        <v>45418</v>
      </c>
      <c r="AL882" s="3" cm="1">
        <f t="array" ref="AL882">INDEX($AH$466:$AH$918, ROWS($AH$466:$AH$918) - ROW() + ROW($AH$466))</f>
        <v>45442</v>
      </c>
      <c r="AM882" s="78" cm="1">
        <f t="array" ref="AM882">INDEX($AI$466:$AI$918, ROWS($AI$466:$AI$918) - ROW() + ROW($AI$466))</f>
        <v>358.35</v>
      </c>
      <c r="AO882">
        <f t="shared" si="266"/>
        <v>-2.4101307189542389</v>
      </c>
      <c r="AP882">
        <f t="shared" si="256"/>
        <v>1</v>
      </c>
      <c r="AQ882" t="str">
        <f t="shared" ref="AQ882:AQ913" si="295">IF(AP882=4, ((AM882 - AM877) / AM877)*100, "")</f>
        <v/>
      </c>
      <c r="AR882" t="str">
        <f t="shared" si="267"/>
        <v/>
      </c>
      <c r="AS882" t="str">
        <f t="shared" si="268"/>
        <v/>
      </c>
      <c r="AT882">
        <v>-1.6161780232274721</v>
      </c>
      <c r="AU882" t="s">
        <v>4485</v>
      </c>
      <c r="AV882" s="200" t="s">
        <v>4485</v>
      </c>
      <c r="AW882" s="35">
        <v>44797</v>
      </c>
      <c r="AX882" s="35">
        <v>44798</v>
      </c>
      <c r="AY882" s="36">
        <v>294.5</v>
      </c>
      <c r="BA882" s="81" cm="1">
        <f t="array" ref="BA882">INDEX($AW$466:$AW$918, ROWS($AW$466:$AW$918) - ROW() + ROW($AW$466))</f>
        <v>45418</v>
      </c>
      <c r="BB882" s="3" cm="1">
        <f t="array" ref="BB882">INDEX($AX$466:$AX$918, ROWS($AX$466:$AX$918) - ROW() + ROW($AX$466))</f>
        <v>45442</v>
      </c>
      <c r="BC882" s="78" cm="1">
        <f t="array" ref="BC882">INDEX($AY$466:$AY$918, ROWS($AY$466:$AY$918) - ROW() + ROW($AY$466))</f>
        <v>233.3</v>
      </c>
      <c r="BE882">
        <f t="shared" si="269"/>
        <v>-1.0602205258693809</v>
      </c>
      <c r="BF882">
        <f t="shared" si="258"/>
        <v>1</v>
      </c>
      <c r="BG882" t="str">
        <f t="shared" ref="BG882:BG913" si="296">IF(BF882=4, ((BC882 - BC877) / BC877)*100, "")</f>
        <v/>
      </c>
      <c r="BH882" t="str">
        <f t="shared" si="270"/>
        <v/>
      </c>
      <c r="BI882" t="str">
        <f t="shared" si="271"/>
        <v/>
      </c>
      <c r="BJ882">
        <v>-2.4974938642884306</v>
      </c>
      <c r="BK882" t="s">
        <v>4485</v>
      </c>
      <c r="BL882" s="200" t="s">
        <v>4485</v>
      </c>
      <c r="BM882" s="212">
        <v>44797</v>
      </c>
      <c r="BN882" s="49">
        <v>44798</v>
      </c>
      <c r="BO882" s="50">
        <v>1288.5</v>
      </c>
      <c r="BQ882" s="81" cm="1">
        <f t="array" ref="BQ882">INDEX($AW$466:$AW$918, ROWS($AW$466:$AW$918) - ROW() + ROW($AW$466))</f>
        <v>45418</v>
      </c>
      <c r="BR882" s="3" cm="1">
        <f t="array" ref="BR882">INDEX($AX$466:$AX$918, ROWS($AX$466:$AX$918) - ROW() + ROW($AX$466))</f>
        <v>45442</v>
      </c>
      <c r="BS882" s="78" cm="1">
        <f t="array" ref="BS882">INDEX($BO$466:$BO$918, ROWS($BO$466:$BO$918) - ROW() + ROW($BO$466))</f>
        <v>1446.95</v>
      </c>
      <c r="BU882">
        <f t="shared" si="278"/>
        <v>-0.49171308713292516</v>
      </c>
      <c r="BV882">
        <f t="shared" si="272"/>
        <v>1</v>
      </c>
      <c r="BW882" t="str">
        <f t="shared" si="286"/>
        <v/>
      </c>
      <c r="BX882" t="str">
        <f t="shared" si="273"/>
        <v/>
      </c>
      <c r="BY882" t="str">
        <f t="shared" si="279"/>
        <v/>
      </c>
      <c r="BZ882">
        <v>-0.84631139622056795</v>
      </c>
      <c r="CA882" t="s">
        <v>4485</v>
      </c>
      <c r="CB882" s="200" t="s">
        <v>4485</v>
      </c>
      <c r="CC882" s="212">
        <v>44797</v>
      </c>
      <c r="CD882" s="49">
        <v>44798</v>
      </c>
      <c r="CE882" s="50">
        <v>1551.95</v>
      </c>
      <c r="CG882" s="81" cm="1">
        <f t="array" ref="CG882">INDEX($AW$466:$AW$918, ROWS($AW$466:$AW$918) - ROW() + ROW($AW$466))</f>
        <v>45418</v>
      </c>
      <c r="CH882" s="3" cm="1">
        <f t="array" ref="CH882">INDEX($AX$466:$AX$918, ROWS($AX$466:$AX$918) - ROW() + ROW($AX$466))</f>
        <v>45442</v>
      </c>
      <c r="CI882" s="78" cm="1">
        <f t="array" ref="CI882">INDEX($CE$466:$CE$918, ROWS($CE$466:$CE$918) - ROW() + ROW($CE$466))</f>
        <v>1807.15</v>
      </c>
      <c r="CK882">
        <f t="shared" si="285"/>
        <v>5.5366387066411983E-2</v>
      </c>
      <c r="CL882">
        <f t="shared" si="274"/>
        <v>1</v>
      </c>
      <c r="CM882" t="str">
        <f t="shared" si="287"/>
        <v/>
      </c>
      <c r="CN882" t="str">
        <f t="shared" si="275"/>
        <v/>
      </c>
      <c r="CO882" t="str">
        <f t="shared" si="280"/>
        <v/>
      </c>
      <c r="CP882">
        <v>-9.18657090362376E-2</v>
      </c>
      <c r="CQ882" t="s">
        <v>4485</v>
      </c>
      <c r="CR882" s="200" t="s">
        <v>4485</v>
      </c>
      <c r="CS882" s="212">
        <v>44797</v>
      </c>
      <c r="CT882" s="49">
        <v>44798</v>
      </c>
      <c r="CU882" s="53">
        <v>372.55</v>
      </c>
      <c r="CW882" s="81" cm="1">
        <f t="array" ref="CW882">INDEX($AW$466:$AW$918, ROWS($AW$466:$AW$918) - ROW() + ROW($AW$466))</f>
        <v>45418</v>
      </c>
      <c r="CX882" s="3" cm="1">
        <f t="array" ref="CX882">INDEX($AX$466:$AX$918, ROWS($AX$466:$AX$918) - ROW() + ROW($AX$466))</f>
        <v>45442</v>
      </c>
      <c r="CY882" s="78" cm="1">
        <f t="array" ref="CY882">INDEX($CU$466:$CU$918, ROWS($CU$466:$CU$918) - ROW() + ROW($CU$466))</f>
        <v>892.85</v>
      </c>
      <c r="DA882">
        <f t="shared" si="281"/>
        <v>0.83573324298379081</v>
      </c>
      <c r="DB882">
        <f t="shared" si="276"/>
        <v>1</v>
      </c>
      <c r="DC882" t="str">
        <f t="shared" si="288"/>
        <v/>
      </c>
      <c r="DD882" t="str">
        <f t="shared" si="290"/>
        <v/>
      </c>
      <c r="DE882" t="str">
        <f t="shared" si="291"/>
        <v/>
      </c>
      <c r="DF882">
        <v>1.013436574812113</v>
      </c>
      <c r="DG882" t="s">
        <v>4485</v>
      </c>
      <c r="DH882" s="200" t="s">
        <v>4485</v>
      </c>
      <c r="DI882" s="212">
        <v>44797</v>
      </c>
      <c r="DJ882" s="49">
        <v>44798</v>
      </c>
      <c r="DK882" s="53">
        <v>329.35</v>
      </c>
      <c r="DM882" s="81" cm="1">
        <f t="array" ref="DM882">INDEX($AW$466:$AW$918, ROWS($AW$466:$AW$918) - ROW() + ROW($AW$466))</f>
        <v>45418</v>
      </c>
      <c r="DN882" s="3" cm="1">
        <f t="array" ref="DN882">INDEX($AX$466:$AX$918, ROWS($AX$466:$AX$918) - ROW() + ROW($AX$466))</f>
        <v>45442</v>
      </c>
      <c r="DO882" s="78" cm="1">
        <f t="array" ref="DO882">INDEX($DK$466:$DK$918, ROWS($DK$466:$DK$918) - ROW() + ROW($DK$466))</f>
        <v>613.20000000000005</v>
      </c>
      <c r="DQ882">
        <f t="shared" si="282"/>
        <v>-3.4862674116628591</v>
      </c>
      <c r="DR882">
        <f t="shared" si="277"/>
        <v>1</v>
      </c>
      <c r="DS882" t="str">
        <f t="shared" si="289"/>
        <v/>
      </c>
      <c r="DT882" t="str">
        <f t="shared" si="283"/>
        <v/>
      </c>
      <c r="DU882" t="str">
        <f t="shared" si="284"/>
        <v/>
      </c>
      <c r="DV882">
        <v>0.44398636327599594</v>
      </c>
      <c r="DW882" t="s">
        <v>4485</v>
      </c>
      <c r="DX882" s="200" t="s">
        <v>4485</v>
      </c>
    </row>
    <row r="883" spans="1:128" ht="15.75" thickBot="1" x14ac:dyDescent="0.3">
      <c r="A883" s="42">
        <v>44796</v>
      </c>
      <c r="B883" s="35">
        <v>44798</v>
      </c>
      <c r="C883" s="36">
        <v>178.65</v>
      </c>
      <c r="E883" s="81" cm="1">
        <f t="array" ref="E883">INDEX($A$466:$A$918, ROWS($A$466:$A$918) - ROW() + ROW($A$466))</f>
        <v>45419</v>
      </c>
      <c r="F883" s="44" cm="1">
        <f t="array" ref="F883">INDEX($B$466:$B$918, ROWS($B$466:$B$918) - ROW() + ROW($B$466))</f>
        <v>45442</v>
      </c>
      <c r="G883" s="45" cm="1">
        <f t="array" ref="G883">INDEX($C$466:$C$918, ROWS($C$466:$C$918) - ROW() + ROW($C$466))</f>
        <v>154.9</v>
      </c>
      <c r="I883">
        <f t="shared" si="260"/>
        <v>-3.7888198757763938</v>
      </c>
      <c r="J883">
        <f t="shared" si="252"/>
        <v>2</v>
      </c>
      <c r="K883" t="str">
        <f t="shared" si="293"/>
        <v/>
      </c>
      <c r="L883" t="str">
        <f t="shared" si="261"/>
        <v/>
      </c>
      <c r="M883" t="str">
        <f t="shared" si="292"/>
        <v/>
      </c>
      <c r="N883">
        <v>-3.4105131414267937</v>
      </c>
      <c r="O883" t="s">
        <v>4485</v>
      </c>
      <c r="P883" s="200" t="s">
        <v>4485</v>
      </c>
      <c r="Q883" s="35">
        <v>44796</v>
      </c>
      <c r="R883" s="35">
        <v>44798</v>
      </c>
      <c r="S883" s="37">
        <v>50256.75</v>
      </c>
      <c r="U883" s="81" cm="1">
        <f t="array" ref="U883">INDEX($Q$466:$Q$918, ROWS($Q$466:$Q$918) - ROW() + ROW($Q$466))</f>
        <v>45419</v>
      </c>
      <c r="V883" s="3" cm="1">
        <f t="array" ref="V883">INDEX($R$466:$R$918, ROWS($R$466:$R$918) - ROW() + ROW($R$466))</f>
        <v>45442</v>
      </c>
      <c r="W883" s="78" cm="1">
        <f t="array" ref="W883">INDEX($S$466:$S$918, ROWS($S$466:$S$918) - ROW() + ROW($S$466))</f>
        <v>34478.75</v>
      </c>
      <c r="Y883">
        <f t="shared" si="263"/>
        <v>-0.38901119219724573</v>
      </c>
      <c r="Z883">
        <f t="shared" si="254"/>
        <v>2</v>
      </c>
      <c r="AA883" t="str">
        <f t="shared" si="294"/>
        <v/>
      </c>
      <c r="AB883" t="str">
        <f t="shared" si="264"/>
        <v/>
      </c>
      <c r="AC883" t="str">
        <f t="shared" si="265"/>
        <v/>
      </c>
      <c r="AD883">
        <v>-0.18383313875482207</v>
      </c>
      <c r="AE883" t="s">
        <v>4485</v>
      </c>
      <c r="AF883" s="200" t="s">
        <v>4485</v>
      </c>
      <c r="AG883" s="35">
        <v>44796</v>
      </c>
      <c r="AH883" s="35">
        <v>44798</v>
      </c>
      <c r="AI883" s="36">
        <v>158.85</v>
      </c>
      <c r="AK883" s="81" cm="1">
        <f t="array" ref="AK883">INDEX($AG$466:$AG$918, ROWS($AG$466:$AG$918) - ROW() + ROW($AG$466))</f>
        <v>45419</v>
      </c>
      <c r="AL883" s="3" cm="1">
        <f t="array" ref="AL883">INDEX($AH$466:$AH$918, ROWS($AH$466:$AH$918) - ROW() + ROW($AH$466))</f>
        <v>45442</v>
      </c>
      <c r="AM883" s="78" cm="1">
        <f t="array" ref="AM883">INDEX($AI$466:$AI$918, ROWS($AI$466:$AI$918) - ROW() + ROW($AI$466))</f>
        <v>350.2</v>
      </c>
      <c r="AO883">
        <f t="shared" si="266"/>
        <v>-2.2743128226594207</v>
      </c>
      <c r="AP883">
        <f t="shared" si="256"/>
        <v>2</v>
      </c>
      <c r="AQ883" t="str">
        <f t="shared" si="295"/>
        <v/>
      </c>
      <c r="AR883" t="str">
        <f t="shared" si="267"/>
        <v/>
      </c>
      <c r="AS883" t="str">
        <f t="shared" si="268"/>
        <v/>
      </c>
      <c r="AT883">
        <v>-5.8940069341258114</v>
      </c>
      <c r="AU883" t="s">
        <v>4485</v>
      </c>
      <c r="AV883" s="200" t="s">
        <v>4485</v>
      </c>
      <c r="AW883" s="35">
        <v>44796</v>
      </c>
      <c r="AX883" s="35">
        <v>44798</v>
      </c>
      <c r="AY883" s="36">
        <v>298.39999999999998</v>
      </c>
      <c r="BA883" s="81" cm="1">
        <f t="array" ref="BA883">INDEX($AW$466:$AW$918, ROWS($AW$466:$AW$918) - ROW() + ROW($AW$466))</f>
        <v>45419</v>
      </c>
      <c r="BB883" s="3" cm="1">
        <f t="array" ref="BB883">INDEX($AX$466:$AX$918, ROWS($AX$466:$AX$918) - ROW() + ROW($AX$466))</f>
        <v>45442</v>
      </c>
      <c r="BC883" s="78" cm="1">
        <f t="array" ref="BC883">INDEX($AY$466:$AY$918, ROWS($AY$466:$AY$918) - ROW() + ROW($AY$466))</f>
        <v>228.7</v>
      </c>
      <c r="BE883">
        <f t="shared" si="269"/>
        <v>-1.9717102443206271</v>
      </c>
      <c r="BF883">
        <f t="shared" si="258"/>
        <v>2</v>
      </c>
      <c r="BG883" t="str">
        <f t="shared" si="296"/>
        <v/>
      </c>
      <c r="BH883" t="str">
        <f t="shared" si="270"/>
        <v/>
      </c>
      <c r="BI883" t="str">
        <f t="shared" si="271"/>
        <v/>
      </c>
      <c r="BJ883">
        <v>-2.9762643362345655</v>
      </c>
      <c r="BK883" t="s">
        <v>4485</v>
      </c>
      <c r="BL883" s="200" t="s">
        <v>4485</v>
      </c>
      <c r="BM883" s="212">
        <v>44796</v>
      </c>
      <c r="BN883" s="49">
        <v>44798</v>
      </c>
      <c r="BO883" s="50">
        <v>1282.45</v>
      </c>
      <c r="BQ883" s="81" cm="1">
        <f t="array" ref="BQ883">INDEX($AW$466:$AW$918, ROWS($AW$466:$AW$918) - ROW() + ROW($AW$466))</f>
        <v>45419</v>
      </c>
      <c r="BR883" s="3" cm="1">
        <f t="array" ref="BR883">INDEX($AX$466:$AX$918, ROWS($AX$466:$AX$918) - ROW() + ROW($AX$466))</f>
        <v>45442</v>
      </c>
      <c r="BS883" s="78" cm="1">
        <f t="array" ref="BS883">INDEX($BO$466:$BO$918, ROWS($BO$466:$BO$918) - ROW() + ROW($BO$466))</f>
        <v>1459.45</v>
      </c>
      <c r="BU883">
        <f t="shared" si="278"/>
        <v>0.86388610525588305</v>
      </c>
      <c r="BV883">
        <f t="shared" si="272"/>
        <v>2</v>
      </c>
      <c r="BW883" t="str">
        <f t="shared" si="286"/>
        <v/>
      </c>
      <c r="BX883" t="str">
        <f t="shared" si="273"/>
        <v/>
      </c>
      <c r="BY883" t="str">
        <f t="shared" si="279"/>
        <v/>
      </c>
      <c r="BZ883">
        <v>-3.0477823680723466</v>
      </c>
      <c r="CA883" t="s">
        <v>4485</v>
      </c>
      <c r="CB883" s="200" t="s">
        <v>4485</v>
      </c>
      <c r="CC883" s="212">
        <v>44796</v>
      </c>
      <c r="CD883" s="49">
        <v>44798</v>
      </c>
      <c r="CE883" s="50">
        <v>1562.2</v>
      </c>
      <c r="CG883" s="81" cm="1">
        <f t="array" ref="CG883">INDEX($AW$466:$AW$918, ROWS($AW$466:$AW$918) - ROW() + ROW($AW$466))</f>
        <v>45419</v>
      </c>
      <c r="CH883" s="3" cm="1">
        <f t="array" ref="CH883">INDEX($AX$466:$AX$918, ROWS($AX$466:$AX$918) - ROW() + ROW($AX$466))</f>
        <v>45442</v>
      </c>
      <c r="CI883" s="78" cm="1">
        <f t="array" ref="CI883">INDEX($CE$466:$CE$918, ROWS($CE$466:$CE$918) - ROW() + ROW($CE$466))</f>
        <v>1771.5</v>
      </c>
      <c r="CK883">
        <f t="shared" si="285"/>
        <v>-1.9727194754170982</v>
      </c>
      <c r="CL883">
        <f t="shared" si="274"/>
        <v>2</v>
      </c>
      <c r="CM883" t="str">
        <f t="shared" si="287"/>
        <v/>
      </c>
      <c r="CN883" t="str">
        <f t="shared" si="275"/>
        <v/>
      </c>
      <c r="CO883" t="str">
        <f t="shared" si="280"/>
        <v/>
      </c>
      <c r="CP883">
        <v>-1.5742985315834936</v>
      </c>
      <c r="CQ883" t="s">
        <v>4485</v>
      </c>
      <c r="CR883" s="200" t="s">
        <v>4485</v>
      </c>
      <c r="CS883" s="212">
        <v>44796</v>
      </c>
      <c r="CT883" s="49">
        <v>44798</v>
      </c>
      <c r="CU883" s="53">
        <v>369.3</v>
      </c>
      <c r="CW883" s="81" cm="1">
        <f t="array" ref="CW883">INDEX($AW$466:$AW$918, ROWS($AW$466:$AW$918) - ROW() + ROW($AW$466))</f>
        <v>45419</v>
      </c>
      <c r="CX883" s="3" cm="1">
        <f t="array" ref="CX883">INDEX($AX$466:$AX$918, ROWS($AX$466:$AX$918) - ROW() + ROW($AX$466))</f>
        <v>45442</v>
      </c>
      <c r="CY883" s="78" cm="1">
        <f t="array" ref="CY883">INDEX($CU$466:$CU$918, ROWS($CU$466:$CU$918) - ROW() + ROW($CU$466))</f>
        <v>861.25</v>
      </c>
      <c r="DA883">
        <f t="shared" si="281"/>
        <v>-3.5392283138265133</v>
      </c>
      <c r="DB883">
        <f t="shared" si="276"/>
        <v>2</v>
      </c>
      <c r="DC883" t="str">
        <f t="shared" si="288"/>
        <v/>
      </c>
      <c r="DD883" t="str">
        <f t="shared" si="290"/>
        <v/>
      </c>
      <c r="DE883" t="str">
        <f t="shared" si="291"/>
        <v/>
      </c>
      <c r="DF883">
        <v>-3.5170781197159338</v>
      </c>
      <c r="DG883" t="s">
        <v>4485</v>
      </c>
      <c r="DH883" s="200" t="s">
        <v>4485</v>
      </c>
      <c r="DI883" s="212">
        <v>44796</v>
      </c>
      <c r="DJ883" s="49">
        <v>44798</v>
      </c>
      <c r="DK883" s="53">
        <v>334.55</v>
      </c>
      <c r="DM883" s="81" cm="1">
        <f t="array" ref="DM883">INDEX($AW$466:$AW$918, ROWS($AW$466:$AW$918) - ROW() + ROW($AW$466))</f>
        <v>45419</v>
      </c>
      <c r="DN883" s="3" cm="1">
        <f t="array" ref="DN883">INDEX($AX$466:$AX$918, ROWS($AX$466:$AX$918) - ROW() + ROW($AX$466))</f>
        <v>45442</v>
      </c>
      <c r="DO883" s="78" cm="1">
        <f t="array" ref="DO883">INDEX($DK$466:$DK$918, ROWS($DK$466:$DK$918) - ROW() + ROW($DK$466))</f>
        <v>607.5</v>
      </c>
      <c r="DQ883">
        <f t="shared" si="282"/>
        <v>-0.92954990215264932</v>
      </c>
      <c r="DR883">
        <f t="shared" si="277"/>
        <v>2</v>
      </c>
      <c r="DS883" t="str">
        <f t="shared" si="289"/>
        <v/>
      </c>
      <c r="DT883" t="str">
        <f t="shared" si="283"/>
        <v/>
      </c>
      <c r="DU883" t="str">
        <f t="shared" si="284"/>
        <v/>
      </c>
      <c r="DV883">
        <v>0.50517010024468101</v>
      </c>
      <c r="DW883" t="s">
        <v>4485</v>
      </c>
      <c r="DX883" s="200" t="s">
        <v>4485</v>
      </c>
    </row>
    <row r="884" spans="1:128" ht="15.75" thickBot="1" x14ac:dyDescent="0.3">
      <c r="A884" s="42">
        <v>44795</v>
      </c>
      <c r="B884" s="35">
        <v>44798</v>
      </c>
      <c r="C884" s="36">
        <v>172.15</v>
      </c>
      <c r="E884" s="81" cm="1">
        <f t="array" ref="E884">INDEX($A$466:$A$918, ROWS($A$466:$A$918) - ROW() + ROW($A$466))</f>
        <v>45420</v>
      </c>
      <c r="F884" s="44" cm="1">
        <f t="array" ref="F884">INDEX($B$466:$B$918, ROWS($B$466:$B$918) - ROW() + ROW($B$466))</f>
        <v>45442</v>
      </c>
      <c r="G884" s="45" cm="1">
        <f t="array" ref="G884">INDEX($C$466:$C$918, ROWS($C$466:$C$918) - ROW() + ROW($C$466))</f>
        <v>154.30000000000001</v>
      </c>
      <c r="I884">
        <f t="shared" si="260"/>
        <v>-0.38734667527436689</v>
      </c>
      <c r="J884">
        <f t="shared" si="252"/>
        <v>3</v>
      </c>
      <c r="K884" t="str">
        <f t="shared" si="293"/>
        <v/>
      </c>
      <c r="L884" t="str">
        <f t="shared" si="261"/>
        <v/>
      </c>
      <c r="M884" t="str">
        <f t="shared" si="292"/>
        <v/>
      </c>
      <c r="N884">
        <v>-0.74505992873340177</v>
      </c>
      <c r="O884" t="s">
        <v>4485</v>
      </c>
      <c r="P884" s="200" t="s">
        <v>4485</v>
      </c>
      <c r="Q884" s="35">
        <v>44795</v>
      </c>
      <c r="R884" s="35">
        <v>44798</v>
      </c>
      <c r="S884" s="37">
        <v>49066.2</v>
      </c>
      <c r="U884" s="81" cm="1">
        <f t="array" ref="U884">INDEX($Q$466:$Q$918, ROWS($Q$466:$Q$918) - ROW() + ROW($Q$466))</f>
        <v>45420</v>
      </c>
      <c r="V884" s="3" cm="1">
        <f t="array" ref="V884">INDEX($R$466:$R$918, ROWS($R$466:$R$918) - ROW() + ROW($R$466))</f>
        <v>45442</v>
      </c>
      <c r="W884" s="78" cm="1">
        <f t="array" ref="W884">INDEX($S$466:$S$918, ROWS($S$466:$S$918) - ROW() + ROW($S$466))</f>
        <v>34613.949999999997</v>
      </c>
      <c r="Y884">
        <f t="shared" si="263"/>
        <v>0.39212558459920122</v>
      </c>
      <c r="Z884">
        <f t="shared" si="254"/>
        <v>3</v>
      </c>
      <c r="AA884" t="str">
        <f t="shared" si="294"/>
        <v/>
      </c>
      <c r="AB884" t="str">
        <f t="shared" si="264"/>
        <v/>
      </c>
      <c r="AC884" t="str">
        <f t="shared" si="265"/>
        <v/>
      </c>
      <c r="AD884">
        <v>0.33852098189996116</v>
      </c>
      <c r="AE884" t="s">
        <v>4485</v>
      </c>
      <c r="AF884" s="200" t="s">
        <v>4485</v>
      </c>
      <c r="AG884" s="35">
        <v>44795</v>
      </c>
      <c r="AH884" s="35">
        <v>44798</v>
      </c>
      <c r="AI884" s="36">
        <v>156.80000000000001</v>
      </c>
      <c r="AK884" s="81" cm="1">
        <f t="array" ref="AK884">INDEX($AG$466:$AG$918, ROWS($AG$466:$AG$918) - ROW() + ROW($AG$466))</f>
        <v>45420</v>
      </c>
      <c r="AL884" s="3" cm="1">
        <f t="array" ref="AL884">INDEX($AH$466:$AH$918, ROWS($AH$466:$AH$918) - ROW() + ROW($AH$466))</f>
        <v>45442</v>
      </c>
      <c r="AM884" s="78" cm="1">
        <f t="array" ref="AM884">INDEX($AI$466:$AI$918, ROWS($AI$466:$AI$918) - ROW() + ROW($AI$466))</f>
        <v>357.05</v>
      </c>
      <c r="AO884">
        <f t="shared" si="266"/>
        <v>1.9560251284980079</v>
      </c>
      <c r="AP884">
        <f t="shared" si="256"/>
        <v>3</v>
      </c>
      <c r="AQ884" t="str">
        <f t="shared" si="295"/>
        <v/>
      </c>
      <c r="AR884" t="str">
        <f t="shared" si="267"/>
        <v/>
      </c>
      <c r="AS884" t="str">
        <f t="shared" si="268"/>
        <v/>
      </c>
      <c r="AT884">
        <v>-1.736842105263154</v>
      </c>
      <c r="AU884" t="s">
        <v>4485</v>
      </c>
      <c r="AV884" s="200" t="s">
        <v>4485</v>
      </c>
      <c r="AW884" s="35">
        <v>44795</v>
      </c>
      <c r="AX884" s="35">
        <v>44798</v>
      </c>
      <c r="AY884" s="36">
        <v>289.14999999999998</v>
      </c>
      <c r="BA884" s="81" cm="1">
        <f t="array" ref="BA884">INDEX($AW$466:$AW$918, ROWS($AW$466:$AW$918) - ROW() + ROW($AW$466))</f>
        <v>45420</v>
      </c>
      <c r="BB884" s="3" cm="1">
        <f t="array" ref="BB884">INDEX($AX$466:$AX$918, ROWS($AX$466:$AX$918) - ROW() + ROW($AX$466))</f>
        <v>45442</v>
      </c>
      <c r="BC884" s="78" cm="1">
        <f t="array" ref="BC884">INDEX($AY$466:$AY$918, ROWS($AY$466:$AY$918) - ROW() + ROW($AY$466))</f>
        <v>232.7</v>
      </c>
      <c r="BE884">
        <f t="shared" si="269"/>
        <v>1.7490161783996503</v>
      </c>
      <c r="BF884">
        <f t="shared" si="258"/>
        <v>3</v>
      </c>
      <c r="BG884" t="str">
        <f t="shared" si="296"/>
        <v/>
      </c>
      <c r="BH884" t="str">
        <f t="shared" si="270"/>
        <v/>
      </c>
      <c r="BI884" t="str">
        <f t="shared" si="271"/>
        <v/>
      </c>
      <c r="BJ884">
        <v>2.1796324039902104</v>
      </c>
      <c r="BK884" t="s">
        <v>4485</v>
      </c>
      <c r="BL884" s="200" t="s">
        <v>4485</v>
      </c>
      <c r="BM884" s="212">
        <v>44795</v>
      </c>
      <c r="BN884" s="49">
        <v>44798</v>
      </c>
      <c r="BO884" s="50">
        <v>1276.9000000000001</v>
      </c>
      <c r="BQ884" s="81" cm="1">
        <f t="array" ref="BQ884">INDEX($AW$466:$AW$918, ROWS($AW$466:$AW$918) - ROW() + ROW($AW$466))</f>
        <v>45420</v>
      </c>
      <c r="BR884" s="3" cm="1">
        <f t="array" ref="BR884">INDEX($AX$466:$AX$918, ROWS($AX$466:$AX$918) - ROW() + ROW($AX$466))</f>
        <v>45442</v>
      </c>
      <c r="BS884" s="78" cm="1">
        <f t="array" ref="BS884">INDEX($BO$466:$BO$918, ROWS($BO$466:$BO$918) - ROW() + ROW($BO$466))</f>
        <v>1435.95</v>
      </c>
      <c r="BU884">
        <f t="shared" si="278"/>
        <v>-1.6101956216382884</v>
      </c>
      <c r="BV884">
        <f t="shared" si="272"/>
        <v>3</v>
      </c>
      <c r="BW884" t="str">
        <f t="shared" si="286"/>
        <v/>
      </c>
      <c r="BX884" t="str">
        <f t="shared" si="273"/>
        <v/>
      </c>
      <c r="BY884" t="str">
        <f t="shared" si="279"/>
        <v/>
      </c>
      <c r="BZ884">
        <v>-2.0099694484643833E-2</v>
      </c>
      <c r="CA884" t="s">
        <v>4485</v>
      </c>
      <c r="CB884" s="200" t="s">
        <v>4485</v>
      </c>
      <c r="CC884" s="212">
        <v>44795</v>
      </c>
      <c r="CD884" s="49">
        <v>44798</v>
      </c>
      <c r="CE884" s="50">
        <v>1552.95</v>
      </c>
      <c r="CG884" s="81" cm="1">
        <f t="array" ref="CG884">INDEX($AW$466:$AW$918, ROWS($AW$466:$AW$918) - ROW() + ROW($AW$466))</f>
        <v>45420</v>
      </c>
      <c r="CH884" s="3" cm="1">
        <f t="array" ref="CH884">INDEX($AX$466:$AX$918, ROWS($AX$466:$AX$918) - ROW() + ROW($AX$466))</f>
        <v>45442</v>
      </c>
      <c r="CI884" s="78" cm="1">
        <f t="array" ref="CI884">INDEX($CE$466:$CE$918, ROWS($CE$466:$CE$918) - ROW() + ROW($CE$466))</f>
        <v>1780.8</v>
      </c>
      <c r="CK884">
        <f t="shared" si="285"/>
        <v>0.52497883149872737</v>
      </c>
      <c r="CL884">
        <f t="shared" si="274"/>
        <v>3</v>
      </c>
      <c r="CM884" t="str">
        <f t="shared" si="287"/>
        <v/>
      </c>
      <c r="CN884" t="str">
        <f t="shared" si="275"/>
        <v/>
      </c>
      <c r="CO884" t="str">
        <f t="shared" si="280"/>
        <v/>
      </c>
      <c r="CP884">
        <v>0.38217642396104629</v>
      </c>
      <c r="CQ884" t="s">
        <v>4485</v>
      </c>
      <c r="CR884" s="200" t="s">
        <v>4485</v>
      </c>
      <c r="CS884" s="212">
        <v>44795</v>
      </c>
      <c r="CT884" s="49">
        <v>44798</v>
      </c>
      <c r="CU884" s="53">
        <v>364.5</v>
      </c>
      <c r="CW884" s="81" cm="1">
        <f t="array" ref="CW884">INDEX($AW$466:$AW$918, ROWS($AW$466:$AW$918) - ROW() + ROW($AW$466))</f>
        <v>45420</v>
      </c>
      <c r="CX884" s="3" cm="1">
        <f t="array" ref="CX884">INDEX($AX$466:$AX$918, ROWS($AX$466:$AX$918) - ROW() + ROW($AX$466))</f>
        <v>45442</v>
      </c>
      <c r="CY884" s="78" cm="1">
        <f t="array" ref="CY884">INDEX($CU$466:$CU$918, ROWS($CU$466:$CU$918) - ROW() + ROW($CU$466))</f>
        <v>858.4</v>
      </c>
      <c r="DA884">
        <f t="shared" si="281"/>
        <v>-0.33091436865022039</v>
      </c>
      <c r="DB884">
        <f t="shared" si="276"/>
        <v>3</v>
      </c>
      <c r="DC884" t="str">
        <f t="shared" si="288"/>
        <v/>
      </c>
      <c r="DD884" t="str">
        <f t="shared" si="290"/>
        <v/>
      </c>
      <c r="DE884" t="str">
        <f t="shared" si="291"/>
        <v/>
      </c>
      <c r="DF884">
        <v>-0.39724266853604129</v>
      </c>
      <c r="DG884" t="s">
        <v>4485</v>
      </c>
      <c r="DH884" s="200" t="s">
        <v>4485</v>
      </c>
      <c r="DI884" s="212">
        <v>44795</v>
      </c>
      <c r="DJ884" s="49">
        <v>44798</v>
      </c>
      <c r="DK884" s="53">
        <v>333.3</v>
      </c>
      <c r="DM884" s="81" cm="1">
        <f t="array" ref="DM884">INDEX($AW$466:$AW$918, ROWS($AW$466:$AW$918) - ROW() + ROW($AW$466))</f>
        <v>45420</v>
      </c>
      <c r="DN884" s="3" cm="1">
        <f t="array" ref="DN884">INDEX($AX$466:$AX$918, ROWS($AX$466:$AX$918) - ROW() + ROW($AX$466))</f>
        <v>45442</v>
      </c>
      <c r="DO884" s="78" cm="1">
        <f t="array" ref="DO884">INDEX($DK$466:$DK$918, ROWS($DK$466:$DK$918) - ROW() + ROW($DK$466))</f>
        <v>622.95000000000005</v>
      </c>
      <c r="DQ884">
        <f t="shared" si="282"/>
        <v>2.5432098765432172</v>
      </c>
      <c r="DR884">
        <f t="shared" si="277"/>
        <v>3</v>
      </c>
      <c r="DS884" t="str">
        <f t="shared" si="289"/>
        <v/>
      </c>
      <c r="DT884" t="str">
        <f t="shared" si="283"/>
        <v/>
      </c>
      <c r="DU884" t="str">
        <f t="shared" si="284"/>
        <v/>
      </c>
      <c r="DV884">
        <v>0.62828869865703296</v>
      </c>
      <c r="DW884" t="s">
        <v>4485</v>
      </c>
      <c r="DX884" s="200" t="s">
        <v>4485</v>
      </c>
    </row>
    <row r="885" spans="1:128" ht="15.75" thickBot="1" x14ac:dyDescent="0.3">
      <c r="A885" s="42">
        <v>44792</v>
      </c>
      <c r="B885" s="35">
        <v>44798</v>
      </c>
      <c r="C885" s="36">
        <v>175.9</v>
      </c>
      <c r="E885" s="81" cm="1">
        <f t="array" ref="E885">INDEX($A$466:$A$918, ROWS($A$466:$A$918) - ROW() + ROW($A$466))</f>
        <v>45421</v>
      </c>
      <c r="F885" s="44" cm="1">
        <f t="array" ref="F885">INDEX($B$466:$B$918, ROWS($B$466:$B$918) - ROW() + ROW($B$466))</f>
        <v>45442</v>
      </c>
      <c r="G885" s="45" cm="1">
        <f t="array" ref="G885">INDEX($C$466:$C$918, ROWS($C$466:$C$918) - ROW() + ROW($C$466))</f>
        <v>146.5</v>
      </c>
      <c r="I885">
        <f t="shared" si="260"/>
        <v>-5.055087491898905</v>
      </c>
      <c r="J885">
        <f t="shared" si="252"/>
        <v>4</v>
      </c>
      <c r="K885">
        <f t="shared" si="293"/>
        <v>-10.452322738386306</v>
      </c>
      <c r="L885" t="str">
        <f t="shared" si="261"/>
        <v/>
      </c>
      <c r="M885" t="str">
        <f t="shared" si="292"/>
        <v/>
      </c>
      <c r="N885">
        <v>-4.765013054830276</v>
      </c>
      <c r="O885">
        <v>-10.021584952204748</v>
      </c>
      <c r="P885" s="200" t="s">
        <v>4485</v>
      </c>
      <c r="Q885" s="35">
        <v>44792</v>
      </c>
      <c r="R885" s="35">
        <v>44798</v>
      </c>
      <c r="S885" s="37">
        <v>50067.7</v>
      </c>
      <c r="U885" s="81" cm="1">
        <f t="array" ref="U885">INDEX($Q$466:$Q$918, ROWS($Q$466:$Q$918) - ROW() + ROW($Q$466))</f>
        <v>45421</v>
      </c>
      <c r="V885" s="3" cm="1">
        <f t="array" ref="V885">INDEX($R$466:$R$918, ROWS($R$466:$R$918) - ROW() + ROW($R$466))</f>
        <v>45442</v>
      </c>
      <c r="W885" s="78" cm="1">
        <f t="array" ref="W885">INDEX($S$466:$S$918, ROWS($S$466:$S$918) - ROW() + ROW($S$466))</f>
        <v>34282.199999999997</v>
      </c>
      <c r="Y885">
        <f t="shared" si="263"/>
        <v>-0.9584286104301879</v>
      </c>
      <c r="Z885">
        <f t="shared" si="254"/>
        <v>4</v>
      </c>
      <c r="AA885">
        <f t="shared" si="294"/>
        <v>-2.4116551947941165</v>
      </c>
      <c r="AB885" t="str">
        <f t="shared" si="264"/>
        <v/>
      </c>
      <c r="AC885" t="str">
        <f t="shared" si="265"/>
        <v/>
      </c>
      <c r="AD885">
        <v>-0.37579977063454939</v>
      </c>
      <c r="AE885">
        <v>-1.6722403240877961</v>
      </c>
      <c r="AF885" s="200" t="s">
        <v>4485</v>
      </c>
      <c r="AG885" s="35">
        <v>44792</v>
      </c>
      <c r="AH885" s="35">
        <v>44798</v>
      </c>
      <c r="AI885" s="36">
        <v>158.05000000000001</v>
      </c>
      <c r="AK885" s="81" cm="1">
        <f t="array" ref="AK885">INDEX($AG$466:$AG$918, ROWS($AG$466:$AG$918) - ROW() + ROW($AG$466))</f>
        <v>45421</v>
      </c>
      <c r="AL885" s="3" cm="1">
        <f t="array" ref="AL885">INDEX($AH$466:$AH$918, ROWS($AH$466:$AH$918) - ROW() + ROW($AH$466))</f>
        <v>45442</v>
      </c>
      <c r="AM885" s="78" cm="1">
        <f t="array" ref="AM885">INDEX($AI$466:$AI$918, ROWS($AI$466:$AI$918) - ROW() + ROW($AI$466))</f>
        <v>347.65</v>
      </c>
      <c r="AO885">
        <f t="shared" si="266"/>
        <v>-2.6326844979694819</v>
      </c>
      <c r="AP885">
        <f t="shared" si="256"/>
        <v>4</v>
      </c>
      <c r="AQ885">
        <f t="shared" si="295"/>
        <v>-6.6084620550705226</v>
      </c>
      <c r="AR885" t="str">
        <f t="shared" si="267"/>
        <v/>
      </c>
      <c r="AS885" t="str">
        <f t="shared" si="268"/>
        <v/>
      </c>
      <c r="AT885">
        <v>-0.86591680057133047</v>
      </c>
      <c r="AU885">
        <v>-11.520994343080226</v>
      </c>
      <c r="AV885" s="200" t="s">
        <v>4485</v>
      </c>
      <c r="AW885" s="35">
        <v>44792</v>
      </c>
      <c r="AX885" s="35">
        <v>44798</v>
      </c>
      <c r="AY885" s="36">
        <v>286.10000000000002</v>
      </c>
      <c r="BA885" s="81" cm="1">
        <f t="array" ref="BA885">INDEX($AW$466:$AW$918, ROWS($AW$466:$AW$918) - ROW() + ROW($AW$466))</f>
        <v>45421</v>
      </c>
      <c r="BB885" s="3" cm="1">
        <f t="array" ref="BB885">INDEX($AX$466:$AX$918, ROWS($AX$466:$AX$918) - ROW() + ROW($AX$466))</f>
        <v>45442</v>
      </c>
      <c r="BC885" s="78" cm="1">
        <f t="array" ref="BC885">INDEX($AY$466:$AY$918, ROWS($AY$466:$AY$918) - ROW() + ROW($AY$466))</f>
        <v>227.75</v>
      </c>
      <c r="BE885">
        <f t="shared" si="269"/>
        <v>-2.1272024065320108</v>
      </c>
      <c r="BF885">
        <f t="shared" si="258"/>
        <v>4</v>
      </c>
      <c r="BG885">
        <f t="shared" si="296"/>
        <v>-3.7811575834389473</v>
      </c>
      <c r="BH885" t="str">
        <f t="shared" si="270"/>
        <v/>
      </c>
      <c r="BI885" t="str">
        <f t="shared" si="271"/>
        <v/>
      </c>
      <c r="BJ885">
        <v>1.8702952062510123</v>
      </c>
      <c r="BK885">
        <v>-3.3733591126488189</v>
      </c>
      <c r="BL885" s="200" t="s">
        <v>4485</v>
      </c>
      <c r="BM885" s="212">
        <v>44792</v>
      </c>
      <c r="BN885" s="49">
        <v>44798</v>
      </c>
      <c r="BO885" s="50">
        <v>1299.3</v>
      </c>
      <c r="BQ885" s="81" cm="1">
        <f t="array" ref="BQ885">INDEX($AW$466:$AW$918, ROWS($AW$466:$AW$918) - ROW() + ROW($AW$466))</f>
        <v>45421</v>
      </c>
      <c r="BR885" s="3" cm="1">
        <f t="array" ref="BR885">INDEX($AX$466:$AX$918, ROWS($AX$466:$AX$918) - ROW() + ROW($AX$466))</f>
        <v>45442</v>
      </c>
      <c r="BS885" s="78" cm="1">
        <f t="array" ref="BS885">INDEX($BO$466:$BO$918, ROWS($BO$466:$BO$918) - ROW() + ROW($BO$466))</f>
        <v>1427.15</v>
      </c>
      <c r="BU885">
        <f t="shared" si="278"/>
        <v>-0.61283470872940937</v>
      </c>
      <c r="BV885">
        <f t="shared" si="272"/>
        <v>4</v>
      </c>
      <c r="BW885">
        <f t="shared" si="286"/>
        <v>-2.9479768786127103</v>
      </c>
      <c r="BX885" t="str">
        <f t="shared" si="273"/>
        <v/>
      </c>
      <c r="BY885" t="str">
        <f t="shared" si="279"/>
        <v/>
      </c>
      <c r="BZ885">
        <v>-0.81621165212495383</v>
      </c>
      <c r="CA885">
        <v>-4.5429920284807537</v>
      </c>
      <c r="CB885" s="200" t="s">
        <v>4485</v>
      </c>
      <c r="CC885" s="212">
        <v>44792</v>
      </c>
      <c r="CD885" s="49">
        <v>44798</v>
      </c>
      <c r="CE885" s="50">
        <v>1619.9</v>
      </c>
      <c r="CG885" s="81" cm="1">
        <f t="array" ref="CG885">INDEX($AW$466:$AW$918, ROWS($AW$466:$AW$918) - ROW() + ROW($AW$466))</f>
        <v>45421</v>
      </c>
      <c r="CH885" s="3" cm="1">
        <f t="array" ref="CH885">INDEX($AX$466:$AX$918, ROWS($AX$466:$AX$918) - ROW() + ROW($AX$466))</f>
        <v>45442</v>
      </c>
      <c r="CI885" s="78" cm="1">
        <f t="array" ref="CI885">INDEX($CE$466:$CE$918, ROWS($CE$466:$CE$918) - ROW() + ROW($CE$466))</f>
        <v>1735.3</v>
      </c>
      <c r="CK885">
        <f t="shared" si="285"/>
        <v>-2.5550314465408808</v>
      </c>
      <c r="CL885">
        <f t="shared" si="274"/>
        <v>4</v>
      </c>
      <c r="CM885">
        <f t="shared" si="287"/>
        <v>-4.0077444336882895</v>
      </c>
      <c r="CN885" t="str">
        <f t="shared" si="275"/>
        <v/>
      </c>
      <c r="CO885" t="str">
        <f t="shared" si="280"/>
        <v/>
      </c>
      <c r="CP885">
        <v>-2.5212216926591298</v>
      </c>
      <c r="CQ885">
        <v>-3.5117103536833927</v>
      </c>
      <c r="CR885" s="200" t="s">
        <v>4485</v>
      </c>
      <c r="CS885" s="212">
        <v>44792</v>
      </c>
      <c r="CT885" s="49">
        <v>44798</v>
      </c>
      <c r="CU885" s="53">
        <v>373.75</v>
      </c>
      <c r="CW885" s="81" cm="1">
        <f t="array" ref="CW885">INDEX($AW$466:$AW$918, ROWS($AW$466:$AW$918) - ROW() + ROW($AW$466))</f>
        <v>45421</v>
      </c>
      <c r="CX885" s="3" cm="1">
        <f t="array" ref="CX885">INDEX($AX$466:$AX$918, ROWS($AX$466:$AX$918) - ROW() + ROW($AX$466))</f>
        <v>45442</v>
      </c>
      <c r="CY885" s="78" cm="1">
        <f t="array" ref="CY885">INDEX($CU$466:$CU$918, ROWS($CU$466:$CU$918) - ROW() + ROW($CU$466))</f>
        <v>840.45</v>
      </c>
      <c r="DA885">
        <f t="shared" si="281"/>
        <v>-2.0910997204100572</v>
      </c>
      <c r="DB885">
        <f t="shared" si="276"/>
        <v>4</v>
      </c>
      <c r="DC885">
        <f t="shared" si="288"/>
        <v>-7.1172017461457671</v>
      </c>
      <c r="DD885" t="str">
        <f t="shared" si="290"/>
        <v/>
      </c>
      <c r="DE885" t="str">
        <f t="shared" si="291"/>
        <v/>
      </c>
      <c r="DF885">
        <v>-1.8299120234604134</v>
      </c>
      <c r="DG885">
        <v>-6.6428690947626823</v>
      </c>
      <c r="DH885" s="200" t="s">
        <v>4485</v>
      </c>
      <c r="DI885" s="212">
        <v>44792</v>
      </c>
      <c r="DJ885" s="49">
        <v>44798</v>
      </c>
      <c r="DK885" s="53">
        <v>338.4</v>
      </c>
      <c r="DM885" s="81" cm="1">
        <f t="array" ref="DM885">INDEX($AW$466:$AW$918, ROWS($AW$466:$AW$918) - ROW() + ROW($AW$466))</f>
        <v>45421</v>
      </c>
      <c r="DN885" s="3" cm="1">
        <f t="array" ref="DN885">INDEX($AX$466:$AX$918, ROWS($AX$466:$AX$918) - ROW() + ROW($AX$466))</f>
        <v>45442</v>
      </c>
      <c r="DO885" s="78" cm="1">
        <f t="array" ref="DO885">INDEX($DK$466:$DK$918, ROWS($DK$466:$DK$918) - ROW() + ROW($DK$466))</f>
        <v>595.29999999999995</v>
      </c>
      <c r="DQ885">
        <f t="shared" si="282"/>
        <v>-4.4385584717874771</v>
      </c>
      <c r="DR885">
        <f t="shared" si="277"/>
        <v>4</v>
      </c>
      <c r="DS885">
        <f t="shared" si="289"/>
        <v>-6.9189273708075998</v>
      </c>
      <c r="DT885" t="str">
        <f t="shared" si="283"/>
        <v/>
      </c>
      <c r="DU885" t="str">
        <f t="shared" si="284"/>
        <v/>
      </c>
      <c r="DV885">
        <v>-3.636931241707634</v>
      </c>
      <c r="DW885">
        <v>-2.0778808787374135</v>
      </c>
      <c r="DX885" s="200" t="s">
        <v>4485</v>
      </c>
    </row>
    <row r="886" spans="1:128" ht="15.75" thickBot="1" x14ac:dyDescent="0.3">
      <c r="A886" s="42">
        <v>44791</v>
      </c>
      <c r="B886" s="35">
        <v>44798</v>
      </c>
      <c r="C886" s="36">
        <v>179.6</v>
      </c>
      <c r="E886" s="81" cm="1">
        <f t="array" ref="E886">INDEX($A$466:$A$918, ROWS($A$466:$A$918) - ROW() + ROW($A$466))</f>
        <v>45422</v>
      </c>
      <c r="F886" s="44" cm="1">
        <f t="array" ref="F886">INDEX($B$466:$B$918, ROWS($B$466:$B$918) - ROW() + ROW($B$466))</f>
        <v>45442</v>
      </c>
      <c r="G886" s="45" cm="1">
        <f t="array" ref="G886">INDEX($C$466:$C$918, ROWS($C$466:$C$918) - ROW() + ROW($C$466))</f>
        <v>150.44999999999999</v>
      </c>
      <c r="I886">
        <f t="shared" si="260"/>
        <v>2.6962457337883885</v>
      </c>
      <c r="J886">
        <f t="shared" si="252"/>
        <v>5</v>
      </c>
      <c r="K886" t="str">
        <f t="shared" si="293"/>
        <v/>
      </c>
      <c r="L886" t="str">
        <f t="shared" si="261"/>
        <v/>
      </c>
      <c r="M886" t="str">
        <f t="shared" si="292"/>
        <v/>
      </c>
      <c r="N886">
        <v>2.7416038382453736</v>
      </c>
      <c r="O886" t="s">
        <v>4485</v>
      </c>
      <c r="P886" s="200" t="s">
        <v>4485</v>
      </c>
      <c r="Q886" s="35">
        <v>44791</v>
      </c>
      <c r="R886" s="35">
        <v>44798</v>
      </c>
      <c r="S886" s="37">
        <v>50249.45</v>
      </c>
      <c r="U886" s="81" cm="1">
        <f t="array" ref="U886">INDEX($Q$466:$Q$918, ROWS($Q$466:$Q$918) - ROW() + ROW($Q$466))</f>
        <v>45422</v>
      </c>
      <c r="V886" s="3" cm="1">
        <f t="array" ref="V886">INDEX($R$466:$R$918, ROWS($R$466:$R$918) - ROW() + ROW($R$466))</f>
        <v>45442</v>
      </c>
      <c r="W886" s="78" cm="1">
        <f t="array" ref="W886">INDEX($S$466:$S$918, ROWS($S$466:$S$918) - ROW() + ROW($S$466))</f>
        <v>34696.6</v>
      </c>
      <c r="Y886">
        <f t="shared" si="263"/>
        <v>1.2087905676998603</v>
      </c>
      <c r="Z886">
        <f t="shared" si="254"/>
        <v>5</v>
      </c>
      <c r="AA886" t="str">
        <f t="shared" si="294"/>
        <v/>
      </c>
      <c r="AB886" t="str">
        <f t="shared" si="264"/>
        <v/>
      </c>
      <c r="AC886" t="str">
        <f t="shared" si="265"/>
        <v/>
      </c>
      <c r="AD886">
        <v>0.4881122687324489</v>
      </c>
      <c r="AE886" t="s">
        <v>4485</v>
      </c>
      <c r="AF886" s="200" t="s">
        <v>4485</v>
      </c>
      <c r="AG886" s="35">
        <v>44791</v>
      </c>
      <c r="AH886" s="35">
        <v>44798</v>
      </c>
      <c r="AI886" s="36">
        <v>161.35</v>
      </c>
      <c r="AK886" s="81" cm="1">
        <f t="array" ref="AK886">INDEX($AG$466:$AG$918, ROWS($AG$466:$AG$918) - ROW() + ROW($AG$466))</f>
        <v>45422</v>
      </c>
      <c r="AL886" s="3" cm="1">
        <f t="array" ref="AL886">INDEX($AH$466:$AH$918, ROWS($AH$466:$AH$918) - ROW() + ROW($AH$466))</f>
        <v>45442</v>
      </c>
      <c r="AM886" s="78" cm="1">
        <f t="array" ref="AM886">INDEX($AI$466:$AI$918, ROWS($AI$466:$AI$918) - ROW() + ROW($AI$466))</f>
        <v>356.45</v>
      </c>
      <c r="AO886">
        <f t="shared" si="266"/>
        <v>2.5312814612397561</v>
      </c>
      <c r="AP886">
        <f t="shared" si="256"/>
        <v>5</v>
      </c>
      <c r="AQ886" t="str">
        <f t="shared" si="295"/>
        <v/>
      </c>
      <c r="AR886" t="str">
        <f t="shared" si="267"/>
        <v/>
      </c>
      <c r="AS886" t="str">
        <f t="shared" si="268"/>
        <v/>
      </c>
      <c r="AT886">
        <v>-2.2422332282755595</v>
      </c>
      <c r="AU886" t="s">
        <v>4485</v>
      </c>
      <c r="AV886" s="200" t="s">
        <v>4485</v>
      </c>
      <c r="AW886" s="35">
        <v>44791</v>
      </c>
      <c r="AX886" s="35">
        <v>44798</v>
      </c>
      <c r="AY886" s="36">
        <v>289.85000000000002</v>
      </c>
      <c r="BA886" s="81" cm="1">
        <f t="array" ref="BA886">INDEX($AW$466:$AW$918, ROWS($AW$466:$AW$918) - ROW() + ROW($AW$466))</f>
        <v>45422</v>
      </c>
      <c r="BB886" s="3" cm="1">
        <f t="array" ref="BB886">INDEX($AX$466:$AX$918, ROWS($AX$466:$AX$918) - ROW() + ROW($AX$466))</f>
        <v>45442</v>
      </c>
      <c r="BC886" s="78" cm="1">
        <f t="array" ref="BC886">INDEX($AY$466:$AY$918, ROWS($AY$466:$AY$918) - ROW() + ROW($AY$466))</f>
        <v>228.25</v>
      </c>
      <c r="BE886">
        <f t="shared" si="269"/>
        <v>0.21953896816684962</v>
      </c>
      <c r="BF886">
        <f t="shared" si="258"/>
        <v>5</v>
      </c>
      <c r="BG886" t="str">
        <f t="shared" si="296"/>
        <v/>
      </c>
      <c r="BH886" t="str">
        <f t="shared" si="270"/>
        <v/>
      </c>
      <c r="BI886" t="str">
        <f t="shared" si="271"/>
        <v/>
      </c>
      <c r="BJ886">
        <v>-1.2602460814771941</v>
      </c>
      <c r="BK886" t="s">
        <v>4485</v>
      </c>
      <c r="BL886" s="200" t="s">
        <v>4485</v>
      </c>
      <c r="BM886" s="212">
        <v>44791</v>
      </c>
      <c r="BN886" s="49">
        <v>44798</v>
      </c>
      <c r="BO886" s="50">
        <v>1325.35</v>
      </c>
      <c r="BQ886" s="81" cm="1">
        <f t="array" ref="BQ886">INDEX($AW$466:$AW$918, ROWS($AW$466:$AW$918) - ROW() + ROW($AW$466))</f>
        <v>45422</v>
      </c>
      <c r="BR886" s="3" cm="1">
        <f t="array" ref="BR886">INDEX($AX$466:$AX$918, ROWS($AX$466:$AX$918) - ROW() + ROW($AX$466))</f>
        <v>45442</v>
      </c>
      <c r="BS886" s="78" cm="1">
        <f t="array" ref="BS886">INDEX($BO$466:$BO$918, ROWS($BO$466:$BO$918) - ROW() + ROW($BO$466))</f>
        <v>1435.9</v>
      </c>
      <c r="BU886">
        <f t="shared" si="278"/>
        <v>0.61311004449427176</v>
      </c>
      <c r="BV886">
        <f t="shared" si="272"/>
        <v>5</v>
      </c>
      <c r="BW886" t="str">
        <f t="shared" si="286"/>
        <v/>
      </c>
      <c r="BX886" t="str">
        <f t="shared" si="273"/>
        <v/>
      </c>
      <c r="BY886" t="str">
        <f t="shared" si="279"/>
        <v/>
      </c>
      <c r="BZ886">
        <v>-2.52553916004541</v>
      </c>
      <c r="CA886" t="s">
        <v>4485</v>
      </c>
      <c r="CB886" s="200" t="s">
        <v>4485</v>
      </c>
      <c r="CC886" s="212">
        <v>44791</v>
      </c>
      <c r="CD886" s="49">
        <v>44798</v>
      </c>
      <c r="CE886" s="50">
        <v>1672.65</v>
      </c>
      <c r="CG886" s="81" cm="1">
        <f t="array" ref="CG886">INDEX($AW$466:$AW$918, ROWS($AW$466:$AW$918) - ROW() + ROW($AW$466))</f>
        <v>45422</v>
      </c>
      <c r="CH886" s="3" cm="1">
        <f t="array" ref="CH886">INDEX($AX$466:$AX$918, ROWS($AX$466:$AX$918) - ROW() + ROW($AX$466))</f>
        <v>45442</v>
      </c>
      <c r="CI886" s="78" cm="1">
        <f t="array" ref="CI886">INDEX($CE$466:$CE$918, ROWS($CE$466:$CE$918) - ROW() + ROW($CE$466))</f>
        <v>1726.6</v>
      </c>
      <c r="CK886">
        <f t="shared" si="285"/>
        <v>-0.50135423269751889</v>
      </c>
      <c r="CL886">
        <f t="shared" si="274"/>
        <v>5</v>
      </c>
      <c r="CM886" t="str">
        <f t="shared" si="287"/>
        <v/>
      </c>
      <c r="CN886" t="str">
        <f t="shared" si="275"/>
        <v/>
      </c>
      <c r="CO886" t="str">
        <f t="shared" si="280"/>
        <v/>
      </c>
      <c r="CP886">
        <v>-0.77535078836974347</v>
      </c>
      <c r="CQ886" t="s">
        <v>4485</v>
      </c>
      <c r="CR886" s="200" t="s">
        <v>4485</v>
      </c>
      <c r="CS886" s="212">
        <v>44791</v>
      </c>
      <c r="CT886" s="49">
        <v>44798</v>
      </c>
      <c r="CU886" s="53">
        <v>389.75</v>
      </c>
      <c r="CW886" s="81" cm="1">
        <f t="array" ref="CW886">INDEX($AW$466:$AW$918, ROWS($AW$466:$AW$918) - ROW() + ROW($AW$466))</f>
        <v>45422</v>
      </c>
      <c r="CX886" s="3" cm="1">
        <f t="array" ref="CX886">INDEX($AX$466:$AX$918, ROWS($AX$466:$AX$918) - ROW() + ROW($AX$466))</f>
        <v>45442</v>
      </c>
      <c r="CY886" s="78" cm="1">
        <f t="array" ref="CY886">INDEX($CU$466:$CU$918, ROWS($CU$466:$CU$918) - ROW() + ROW($CU$466))</f>
        <v>831.05</v>
      </c>
      <c r="DA886">
        <f t="shared" si="281"/>
        <v>-1.1184484502350041</v>
      </c>
      <c r="DB886">
        <f t="shared" si="276"/>
        <v>5</v>
      </c>
      <c r="DC886" t="str">
        <f t="shared" si="288"/>
        <v/>
      </c>
      <c r="DD886" t="str">
        <f t="shared" si="290"/>
        <v/>
      </c>
      <c r="DE886" t="str">
        <f t="shared" si="291"/>
        <v/>
      </c>
      <c r="DF886">
        <v>-1.3203489066794067</v>
      </c>
      <c r="DG886" t="s">
        <v>4485</v>
      </c>
      <c r="DH886" s="200" t="s">
        <v>4485</v>
      </c>
      <c r="DI886" s="212">
        <v>44791</v>
      </c>
      <c r="DJ886" s="49">
        <v>44798</v>
      </c>
      <c r="DK886" s="53">
        <v>342.15</v>
      </c>
      <c r="DM886" s="81" cm="1">
        <f t="array" ref="DM886">INDEX($AW$466:$AW$918, ROWS($AW$466:$AW$918) - ROW() + ROW($AW$466))</f>
        <v>45422</v>
      </c>
      <c r="DN886" s="3" cm="1">
        <f t="array" ref="DN886">INDEX($AX$466:$AX$918, ROWS($AX$466:$AX$918) - ROW() + ROW($AX$466))</f>
        <v>45442</v>
      </c>
      <c r="DO886" s="78" cm="1">
        <f t="array" ref="DO886">INDEX($DK$466:$DK$918, ROWS($DK$466:$DK$918) - ROW() + ROW($DK$466))</f>
        <v>620.25</v>
      </c>
      <c r="DQ886">
        <f t="shared" si="282"/>
        <v>4.1911641189316384</v>
      </c>
      <c r="DR886">
        <f t="shared" si="277"/>
        <v>5</v>
      </c>
      <c r="DS886" t="str">
        <f t="shared" si="289"/>
        <v/>
      </c>
      <c r="DT886" t="str">
        <f t="shared" si="283"/>
        <v/>
      </c>
      <c r="DU886" t="str">
        <f t="shared" si="284"/>
        <v/>
      </c>
      <c r="DV886">
        <v>0.28346966874544421</v>
      </c>
      <c r="DW886" t="s">
        <v>4485</v>
      </c>
      <c r="DX886" s="200" t="s">
        <v>4485</v>
      </c>
    </row>
    <row r="887" spans="1:128" ht="15.75" thickBot="1" x14ac:dyDescent="0.3">
      <c r="A887" s="42">
        <v>44790</v>
      </c>
      <c r="B887" s="35">
        <v>44798</v>
      </c>
      <c r="C887" s="36">
        <v>178.5</v>
      </c>
      <c r="E887" s="81" cm="1">
        <f t="array" ref="E887">INDEX($A$466:$A$918, ROWS($A$466:$A$918) - ROW() + ROW($A$466))</f>
        <v>45425</v>
      </c>
      <c r="F887" s="44" cm="1">
        <f t="array" ref="F887">INDEX($B$466:$B$918, ROWS($B$466:$B$918) - ROW() + ROW($B$466))</f>
        <v>45442</v>
      </c>
      <c r="G887" s="45" cm="1">
        <f t="array" ref="G887">INDEX($C$466:$C$918, ROWS($C$466:$C$918) - ROW() + ROW($C$466))</f>
        <v>150.69999999999999</v>
      </c>
      <c r="I887">
        <f t="shared" si="260"/>
        <v>0.16616816218012628</v>
      </c>
      <c r="J887">
        <f t="shared" si="252"/>
        <v>1</v>
      </c>
      <c r="K887" t="str">
        <f t="shared" si="293"/>
        <v/>
      </c>
      <c r="L887" t="str">
        <f t="shared" si="261"/>
        <v/>
      </c>
      <c r="M887" t="str">
        <f t="shared" si="292"/>
        <v/>
      </c>
      <c r="N887">
        <v>0.16677785190126751</v>
      </c>
      <c r="O887" t="s">
        <v>4485</v>
      </c>
      <c r="P887" s="200" t="s">
        <v>4485</v>
      </c>
      <c r="Q887" s="35">
        <v>44790</v>
      </c>
      <c r="R887" s="35">
        <v>44798</v>
      </c>
      <c r="S887" s="37">
        <v>49690</v>
      </c>
      <c r="U887" s="81" cm="1">
        <f t="array" ref="U887">INDEX($Q$466:$Q$918, ROWS($Q$466:$Q$918) - ROW() + ROW($Q$466))</f>
        <v>45425</v>
      </c>
      <c r="V887" s="3" cm="1">
        <f t="array" ref="V887">INDEX($R$466:$R$918, ROWS($R$466:$R$918) - ROW() + ROW($R$466))</f>
        <v>45442</v>
      </c>
      <c r="W887" s="78" cm="1">
        <f t="array" ref="W887">INDEX($S$466:$S$918, ROWS($S$466:$S$918) - ROW() + ROW($S$466))</f>
        <v>35104.199999999997</v>
      </c>
      <c r="Y887">
        <f t="shared" si="263"/>
        <v>1.1747548751174426</v>
      </c>
      <c r="Z887">
        <f t="shared" si="254"/>
        <v>1</v>
      </c>
      <c r="AA887" t="str">
        <f t="shared" si="294"/>
        <v/>
      </c>
      <c r="AB887" t="str">
        <f t="shared" si="264"/>
        <v/>
      </c>
      <c r="AC887" t="str">
        <f t="shared" si="265"/>
        <v/>
      </c>
      <c r="AD887">
        <v>1.804078547004953</v>
      </c>
      <c r="AE887" t="s">
        <v>4485</v>
      </c>
      <c r="AF887" s="200" t="s">
        <v>4485</v>
      </c>
      <c r="AG887" s="35">
        <v>44790</v>
      </c>
      <c r="AH887" s="35">
        <v>44798</v>
      </c>
      <c r="AI887" s="36">
        <v>161.69999999999999</v>
      </c>
      <c r="AK887" s="81" cm="1">
        <f t="array" ref="AK887">INDEX($AG$466:$AG$918, ROWS($AG$466:$AG$918) - ROW() + ROW($AG$466))</f>
        <v>45425</v>
      </c>
      <c r="AL887" s="3" cm="1">
        <f t="array" ref="AL887">INDEX($AH$466:$AH$918, ROWS($AH$466:$AH$918) - ROW() + ROW($AH$466))</f>
        <v>45442</v>
      </c>
      <c r="AM887" s="78" cm="1">
        <f t="array" ref="AM887">INDEX($AI$466:$AI$918, ROWS($AI$466:$AI$918) - ROW() + ROW($AI$466))</f>
        <v>352.85</v>
      </c>
      <c r="AO887">
        <f t="shared" si="266"/>
        <v>-1.0099593210828912</v>
      </c>
      <c r="AP887">
        <f t="shared" si="256"/>
        <v>1</v>
      </c>
      <c r="AQ887" t="str">
        <f t="shared" si="295"/>
        <v/>
      </c>
      <c r="AR887" t="str">
        <f t="shared" si="267"/>
        <v/>
      </c>
      <c r="AS887" t="str">
        <f t="shared" si="268"/>
        <v/>
      </c>
      <c r="AT887">
        <v>2.0173176123802592</v>
      </c>
      <c r="AU887" t="s">
        <v>4485</v>
      </c>
      <c r="AV887" s="200" t="s">
        <v>4485</v>
      </c>
      <c r="AW887" s="35">
        <v>44790</v>
      </c>
      <c r="AX887" s="35">
        <v>44798</v>
      </c>
      <c r="AY887" s="36">
        <v>292.60000000000002</v>
      </c>
      <c r="BA887" s="81" cm="1">
        <f t="array" ref="BA887">INDEX($AW$466:$AW$918, ROWS($AW$466:$AW$918) - ROW() + ROW($AW$466))</f>
        <v>45425</v>
      </c>
      <c r="BB887" s="3" cm="1">
        <f t="array" ref="BB887">INDEX($AX$466:$AX$918, ROWS($AX$466:$AX$918) - ROW() + ROW($AX$466))</f>
        <v>45442</v>
      </c>
      <c r="BC887" s="78" cm="1">
        <f t="array" ref="BC887">INDEX($AY$466:$AY$918, ROWS($AY$466:$AY$918) - ROW() + ROW($AY$466))</f>
        <v>226</v>
      </c>
      <c r="BE887">
        <f t="shared" si="269"/>
        <v>-0.98576122672508226</v>
      </c>
      <c r="BF887">
        <f t="shared" si="258"/>
        <v>1</v>
      </c>
      <c r="BG887" t="str">
        <f t="shared" si="296"/>
        <v/>
      </c>
      <c r="BH887" t="str">
        <f t="shared" si="270"/>
        <v/>
      </c>
      <c r="BI887" t="str">
        <f t="shared" si="271"/>
        <v/>
      </c>
      <c r="BJ887">
        <v>-1.5714158741445141</v>
      </c>
      <c r="BK887" t="s">
        <v>4485</v>
      </c>
      <c r="BL887" s="200" t="s">
        <v>4485</v>
      </c>
      <c r="BM887" s="212">
        <v>44790</v>
      </c>
      <c r="BN887" s="49">
        <v>44798</v>
      </c>
      <c r="BO887" s="50">
        <v>1310.1500000000001</v>
      </c>
      <c r="BQ887" s="81" cm="1">
        <f t="array" ref="BQ887">INDEX($AW$466:$AW$918, ROWS($AW$466:$AW$918) - ROW() + ROW($AW$466))</f>
        <v>45425</v>
      </c>
      <c r="BR887" s="3" cm="1">
        <f t="array" ref="BR887">INDEX($AX$466:$AX$918, ROWS($AX$466:$AX$918) - ROW() + ROW($AX$466))</f>
        <v>45442</v>
      </c>
      <c r="BS887" s="78" cm="1">
        <f t="array" ref="BS887">INDEX($BO$466:$BO$918, ROWS($BO$466:$BO$918) - ROW() + ROW($BO$466))</f>
        <v>1434.1</v>
      </c>
      <c r="BU887">
        <f t="shared" si="278"/>
        <v>-0.12535691900551443</v>
      </c>
      <c r="BV887">
        <f t="shared" si="272"/>
        <v>1</v>
      </c>
      <c r="BW887" t="str">
        <f t="shared" si="286"/>
        <v/>
      </c>
      <c r="BX887" t="str">
        <f t="shared" si="273"/>
        <v/>
      </c>
      <c r="BY887" t="str">
        <f t="shared" si="279"/>
        <v/>
      </c>
      <c r="BZ887">
        <v>3.6805988771054272</v>
      </c>
      <c r="CA887" t="s">
        <v>4485</v>
      </c>
      <c r="CB887" s="200" t="s">
        <v>4485</v>
      </c>
      <c r="CC887" s="212">
        <v>44790</v>
      </c>
      <c r="CD887" s="49">
        <v>44798</v>
      </c>
      <c r="CE887" s="50">
        <v>1596.35</v>
      </c>
      <c r="CG887" s="81" cm="1">
        <f t="array" ref="CG887">INDEX($AW$466:$AW$918, ROWS($AW$466:$AW$918) - ROW() + ROW($AW$466))</f>
        <v>45425</v>
      </c>
      <c r="CH887" s="3" cm="1">
        <f t="array" ref="CH887">INDEX($AX$466:$AX$918, ROWS($AX$466:$AX$918) - ROW() + ROW($AX$466))</f>
        <v>45442</v>
      </c>
      <c r="CI887" s="78" cm="1">
        <f t="array" ref="CI887">INDEX($CE$466:$CE$918, ROWS($CE$466:$CE$918) - ROW() + ROW($CE$466))</f>
        <v>1747.75</v>
      </c>
      <c r="CK887">
        <f t="shared" si="285"/>
        <v>1.2249507703000171</v>
      </c>
      <c r="CL887">
        <f t="shared" si="274"/>
        <v>1</v>
      </c>
      <c r="CM887" t="str">
        <f t="shared" si="287"/>
        <v/>
      </c>
      <c r="CN887" t="str">
        <f t="shared" si="275"/>
        <v/>
      </c>
      <c r="CO887" t="str">
        <f t="shared" si="280"/>
        <v/>
      </c>
      <c r="CP887">
        <v>1.6240487506195957</v>
      </c>
      <c r="CQ887" t="s">
        <v>4485</v>
      </c>
      <c r="CR887" s="200" t="s">
        <v>4485</v>
      </c>
      <c r="CS887" s="212">
        <v>44790</v>
      </c>
      <c r="CT887" s="49">
        <v>44798</v>
      </c>
      <c r="CU887" s="53">
        <v>380.9</v>
      </c>
      <c r="CW887" s="81" cm="1">
        <f t="array" ref="CW887">INDEX($AW$466:$AW$918, ROWS($AW$466:$AW$918) - ROW() + ROW($AW$466))</f>
        <v>45425</v>
      </c>
      <c r="CX887" s="3" cm="1">
        <f t="array" ref="CX887">INDEX($AX$466:$AX$918, ROWS($AX$466:$AX$918) - ROW() + ROW($AX$466))</f>
        <v>45442</v>
      </c>
      <c r="CY887" s="78" cm="1">
        <f t="array" ref="CY887">INDEX($CU$466:$CU$918, ROWS($CU$466:$CU$918) - ROW() + ROW($CU$466))</f>
        <v>844.1</v>
      </c>
      <c r="DA887">
        <f t="shared" si="281"/>
        <v>1.5703026292040272</v>
      </c>
      <c r="DB887">
        <f t="shared" si="276"/>
        <v>1</v>
      </c>
      <c r="DC887" t="str">
        <f t="shared" si="288"/>
        <v/>
      </c>
      <c r="DD887" t="str">
        <f t="shared" si="290"/>
        <v/>
      </c>
      <c r="DE887" t="str">
        <f t="shared" si="291"/>
        <v/>
      </c>
      <c r="DF887">
        <v>1.5620270024822882</v>
      </c>
      <c r="DG887" t="s">
        <v>4485</v>
      </c>
      <c r="DH887" s="200" t="s">
        <v>4485</v>
      </c>
      <c r="DI887" s="212">
        <v>44790</v>
      </c>
      <c r="DJ887" s="49">
        <v>44798</v>
      </c>
      <c r="DK887" s="53">
        <v>347.55</v>
      </c>
      <c r="DM887" s="81" cm="1">
        <f t="array" ref="DM887">INDEX($AW$466:$AW$918, ROWS($AW$466:$AW$918) - ROW() + ROW($AW$466))</f>
        <v>45425</v>
      </c>
      <c r="DN887" s="3" cm="1">
        <f t="array" ref="DN887">INDEX($AX$466:$AX$918, ROWS($AX$466:$AX$918) - ROW() + ROW($AX$466))</f>
        <v>45442</v>
      </c>
      <c r="DO887" s="78" cm="1">
        <f t="array" ref="DO887">INDEX($DK$466:$DK$918, ROWS($DK$466:$DK$918) - ROW() + ROW($DK$466))</f>
        <v>610.29999999999995</v>
      </c>
      <c r="DQ887">
        <f t="shared" si="282"/>
        <v>-1.6041918581217323</v>
      </c>
      <c r="DR887">
        <f t="shared" si="277"/>
        <v>1</v>
      </c>
      <c r="DS887" t="str">
        <f t="shared" si="289"/>
        <v/>
      </c>
      <c r="DT887" t="str">
        <f t="shared" si="283"/>
        <v/>
      </c>
      <c r="DU887" t="str">
        <f t="shared" si="284"/>
        <v/>
      </c>
      <c r="DV887">
        <v>-2.3905669520271471</v>
      </c>
      <c r="DW887" t="s">
        <v>4485</v>
      </c>
      <c r="DX887" s="200" t="s">
        <v>4485</v>
      </c>
    </row>
    <row r="888" spans="1:128" ht="15.75" thickBot="1" x14ac:dyDescent="0.3">
      <c r="A888" s="42">
        <v>44789</v>
      </c>
      <c r="B888" s="35">
        <v>44798</v>
      </c>
      <c r="C888" s="36">
        <v>179.15</v>
      </c>
      <c r="E888" s="81" cm="1">
        <f t="array" ref="E888">INDEX($A$466:$A$918, ROWS($A$466:$A$918) - ROW() + ROW($A$466))</f>
        <v>45426</v>
      </c>
      <c r="F888" s="44" cm="1">
        <f t="array" ref="F888">INDEX($B$466:$B$918, ROWS($B$466:$B$918) - ROW() + ROW($B$466))</f>
        <v>45442</v>
      </c>
      <c r="G888" s="45" cm="1">
        <f t="array" ref="G888">INDEX($C$466:$C$918, ROWS($C$466:$C$918) - ROW() + ROW($C$466))</f>
        <v>155.15</v>
      </c>
      <c r="I888">
        <f t="shared" si="260"/>
        <v>2.9528865295288766</v>
      </c>
      <c r="J888">
        <f t="shared" si="252"/>
        <v>2</v>
      </c>
      <c r="K888" t="str">
        <f t="shared" si="293"/>
        <v/>
      </c>
      <c r="L888" t="str">
        <f t="shared" si="261"/>
        <v/>
      </c>
      <c r="M888" t="str">
        <f t="shared" si="292"/>
        <v/>
      </c>
      <c r="N888">
        <v>3.0303030303030187</v>
      </c>
      <c r="O888" t="s">
        <v>4485</v>
      </c>
      <c r="P888" s="200" t="s">
        <v>4485</v>
      </c>
      <c r="Q888" s="35">
        <v>44789</v>
      </c>
      <c r="R888" s="35">
        <v>44798</v>
      </c>
      <c r="S888" s="37">
        <v>49746</v>
      </c>
      <c r="U888" s="81" cm="1">
        <f t="array" ref="U888">INDEX($Q$466:$Q$918, ROWS($Q$466:$Q$918) - ROW() + ROW($Q$466))</f>
        <v>45426</v>
      </c>
      <c r="V888" s="3" cm="1">
        <f t="array" ref="V888">INDEX($R$466:$R$918, ROWS($R$466:$R$918) - ROW() + ROW($R$466))</f>
        <v>45442</v>
      </c>
      <c r="W888" s="78" cm="1">
        <f t="array" ref="W888">INDEX($S$466:$S$918, ROWS($S$466:$S$918) - ROW() + ROW($S$466))</f>
        <v>35212.449999999997</v>
      </c>
      <c r="Y888">
        <f t="shared" si="263"/>
        <v>0.30836765971023411</v>
      </c>
      <c r="Z888">
        <f t="shared" si="254"/>
        <v>2</v>
      </c>
      <c r="AA888" t="str">
        <f t="shared" si="294"/>
        <v/>
      </c>
      <c r="AB888" t="str">
        <f t="shared" si="264"/>
        <v/>
      </c>
      <c r="AC888" t="str">
        <f t="shared" si="265"/>
        <v/>
      </c>
      <c r="AD888">
        <v>0.23956252809595327</v>
      </c>
      <c r="AE888" t="s">
        <v>4485</v>
      </c>
      <c r="AF888" s="200" t="s">
        <v>4485</v>
      </c>
      <c r="AG888" s="35">
        <v>44789</v>
      </c>
      <c r="AH888" s="35">
        <v>44798</v>
      </c>
      <c r="AI888" s="36">
        <v>159.4</v>
      </c>
      <c r="AK888" s="81" cm="1">
        <f t="array" ref="AK888">INDEX($AG$466:$AG$918, ROWS($AG$466:$AG$918) - ROW() + ROW($AG$466))</f>
        <v>45426</v>
      </c>
      <c r="AL888" s="3" cm="1">
        <f t="array" ref="AL888">INDEX($AH$466:$AH$918, ROWS($AH$466:$AH$918) - ROW() + ROW($AH$466))</f>
        <v>45442</v>
      </c>
      <c r="AM888" s="78" cm="1">
        <f t="array" ref="AM888">INDEX($AI$466:$AI$918, ROWS($AI$466:$AI$918) - ROW() + ROW($AI$466))</f>
        <v>357.75</v>
      </c>
      <c r="AO888">
        <f t="shared" si="266"/>
        <v>1.3886920787870134</v>
      </c>
      <c r="AP888">
        <f t="shared" si="256"/>
        <v>2</v>
      </c>
      <c r="AQ888" t="str">
        <f t="shared" si="295"/>
        <v/>
      </c>
      <c r="AR888" t="str">
        <f t="shared" si="267"/>
        <v/>
      </c>
      <c r="AS888" t="str">
        <f t="shared" si="268"/>
        <v/>
      </c>
      <c r="AT888">
        <v>2.2031602708803693</v>
      </c>
      <c r="AU888" t="s">
        <v>4485</v>
      </c>
      <c r="AV888" s="200" t="s">
        <v>4485</v>
      </c>
      <c r="AW888" s="35">
        <v>44789</v>
      </c>
      <c r="AX888" s="35">
        <v>44798</v>
      </c>
      <c r="AY888" s="36">
        <v>294.3</v>
      </c>
      <c r="BA888" s="81" cm="1">
        <f t="array" ref="BA888">INDEX($AW$466:$AW$918, ROWS($AW$466:$AW$918) - ROW() + ROW($AW$466))</f>
        <v>45426</v>
      </c>
      <c r="BB888" s="3" cm="1">
        <f t="array" ref="BB888">INDEX($AX$466:$AX$918, ROWS($AX$466:$AX$918) - ROW() + ROW($AX$466))</f>
        <v>45442</v>
      </c>
      <c r="BC888" s="78" cm="1">
        <f t="array" ref="BC888">INDEX($AY$466:$AY$918, ROWS($AY$466:$AY$918) - ROW() + ROW($AY$466))</f>
        <v>232.25</v>
      </c>
      <c r="BE888">
        <f t="shared" si="269"/>
        <v>2.7654867256637168</v>
      </c>
      <c r="BF888">
        <f t="shared" si="258"/>
        <v>2</v>
      </c>
      <c r="BG888" t="str">
        <f t="shared" si="296"/>
        <v/>
      </c>
      <c r="BH888" t="str">
        <f t="shared" si="270"/>
        <v/>
      </c>
      <c r="BI888" t="str">
        <f t="shared" si="271"/>
        <v/>
      </c>
      <c r="BJ888">
        <v>6.8989182062812651</v>
      </c>
      <c r="BK888" t="s">
        <v>4485</v>
      </c>
      <c r="BL888" s="200" t="s">
        <v>4485</v>
      </c>
      <c r="BM888" s="212">
        <v>44789</v>
      </c>
      <c r="BN888" s="49">
        <v>44798</v>
      </c>
      <c r="BO888" s="50">
        <v>1315.15</v>
      </c>
      <c r="BQ888" s="81" cm="1">
        <f t="array" ref="BQ888">INDEX($AW$466:$AW$918, ROWS($AW$466:$AW$918) - ROW() + ROW($AW$466))</f>
        <v>45426</v>
      </c>
      <c r="BR888" s="3" cm="1">
        <f t="array" ref="BR888">INDEX($AX$466:$AX$918, ROWS($AX$466:$AX$918) - ROW() + ROW($AX$466))</f>
        <v>45442</v>
      </c>
      <c r="BS888" s="78" cm="1">
        <f t="array" ref="BS888">INDEX($BO$466:$BO$918, ROWS($BO$466:$BO$918) - ROW() + ROW($BO$466))</f>
        <v>1437.55</v>
      </c>
      <c r="BU888">
        <f t="shared" si="278"/>
        <v>0.24056899797782902</v>
      </c>
      <c r="BV888">
        <f t="shared" si="272"/>
        <v>2</v>
      </c>
      <c r="BW888" t="str">
        <f t="shared" si="286"/>
        <v/>
      </c>
      <c r="BX888" t="str">
        <f t="shared" si="273"/>
        <v/>
      </c>
      <c r="BY888" t="str">
        <f t="shared" si="279"/>
        <v/>
      </c>
      <c r="BZ888">
        <v>-1.3718411552346499</v>
      </c>
      <c r="CA888" t="s">
        <v>4485</v>
      </c>
      <c r="CB888" s="200" t="s">
        <v>4485</v>
      </c>
      <c r="CC888" s="212">
        <v>44789</v>
      </c>
      <c r="CD888" s="49">
        <v>44798</v>
      </c>
      <c r="CE888" s="50">
        <v>1591.15</v>
      </c>
      <c r="CG888" s="81" cm="1">
        <f t="array" ref="CG888">INDEX($AW$466:$AW$918, ROWS($AW$466:$AW$918) - ROW() + ROW($AW$466))</f>
        <v>45426</v>
      </c>
      <c r="CH888" s="3" cm="1">
        <f t="array" ref="CH888">INDEX($AX$466:$AX$918, ROWS($AX$466:$AX$918) - ROW() + ROW($AX$466))</f>
        <v>45442</v>
      </c>
      <c r="CI888" s="78" cm="1">
        <f t="array" ref="CI888">INDEX($CE$466:$CE$918, ROWS($CE$466:$CE$918) - ROW() + ROW($CE$466))</f>
        <v>1763.55</v>
      </c>
      <c r="CK888">
        <f t="shared" si="285"/>
        <v>0.9040194535831757</v>
      </c>
      <c r="CL888">
        <f t="shared" si="274"/>
        <v>2</v>
      </c>
      <c r="CM888" t="str">
        <f t="shared" si="287"/>
        <v/>
      </c>
      <c r="CN888" t="str">
        <f t="shared" si="275"/>
        <v/>
      </c>
      <c r="CO888" t="str">
        <f t="shared" si="280"/>
        <v/>
      </c>
      <c r="CP888">
        <v>0.8636024559591412</v>
      </c>
      <c r="CQ888" t="s">
        <v>4485</v>
      </c>
      <c r="CR888" s="200" t="s">
        <v>4485</v>
      </c>
      <c r="CS888" s="212">
        <v>44789</v>
      </c>
      <c r="CT888" s="49">
        <v>44798</v>
      </c>
      <c r="CU888" s="53">
        <v>379.75</v>
      </c>
      <c r="CW888" s="81" cm="1">
        <f t="array" ref="CW888">INDEX($AW$466:$AW$918, ROWS($AW$466:$AW$918) - ROW() + ROW($AW$466))</f>
        <v>45426</v>
      </c>
      <c r="CX888" s="3" cm="1">
        <f t="array" ref="CX888">INDEX($AX$466:$AX$918, ROWS($AX$466:$AX$918) - ROW() + ROW($AX$466))</f>
        <v>45442</v>
      </c>
      <c r="CY888" s="78" cm="1">
        <f t="array" ref="CY888">INDEX($CU$466:$CU$918, ROWS($CU$466:$CU$918) - ROW() + ROW($CU$466))</f>
        <v>844.1</v>
      </c>
      <c r="DA888">
        <f t="shared" si="281"/>
        <v>0</v>
      </c>
      <c r="DB888">
        <f t="shared" si="276"/>
        <v>2</v>
      </c>
      <c r="DC888" t="str">
        <f t="shared" si="288"/>
        <v/>
      </c>
      <c r="DD888" t="str">
        <f t="shared" si="290"/>
        <v/>
      </c>
      <c r="DE888" t="str">
        <f t="shared" si="291"/>
        <v/>
      </c>
      <c r="DF888">
        <v>3.5767511177341824E-2</v>
      </c>
      <c r="DG888" t="s">
        <v>4485</v>
      </c>
      <c r="DH888" s="200" t="s">
        <v>4485</v>
      </c>
      <c r="DI888" s="212">
        <v>44789</v>
      </c>
      <c r="DJ888" s="49">
        <v>44798</v>
      </c>
      <c r="DK888" s="53">
        <v>341.1</v>
      </c>
      <c r="DM888" s="81" cm="1">
        <f t="array" ref="DM888">INDEX($AW$466:$AW$918, ROWS($AW$466:$AW$918) - ROW() + ROW($AW$466))</f>
        <v>45426</v>
      </c>
      <c r="DN888" s="3" cm="1">
        <f t="array" ref="DN888">INDEX($AX$466:$AX$918, ROWS($AX$466:$AX$918) - ROW() + ROW($AX$466))</f>
        <v>45442</v>
      </c>
      <c r="DO888" s="78" cm="1">
        <f t="array" ref="DO888">INDEX($DK$466:$DK$918, ROWS($DK$466:$DK$918) - ROW() + ROW($DK$466))</f>
        <v>609.54999999999995</v>
      </c>
      <c r="DQ888">
        <f t="shared" si="282"/>
        <v>-0.12289038177945273</v>
      </c>
      <c r="DR888">
        <f t="shared" si="277"/>
        <v>2</v>
      </c>
      <c r="DS888" t="str">
        <f t="shared" si="289"/>
        <v/>
      </c>
      <c r="DT888" t="str">
        <f t="shared" si="283"/>
        <v/>
      </c>
      <c r="DU888" t="str">
        <f t="shared" si="284"/>
        <v/>
      </c>
      <c r="DV888">
        <v>2.531855038887981</v>
      </c>
      <c r="DW888" t="s">
        <v>4485</v>
      </c>
      <c r="DX888" s="200" t="s">
        <v>4485</v>
      </c>
    </row>
    <row r="889" spans="1:128" ht="15.75" thickBot="1" x14ac:dyDescent="0.3">
      <c r="A889" s="42">
        <v>44785</v>
      </c>
      <c r="B889" s="35">
        <v>44798</v>
      </c>
      <c r="C889" s="36">
        <v>177.25</v>
      </c>
      <c r="E889" s="81" cm="1">
        <f t="array" ref="E889">INDEX($A$466:$A$918, ROWS($A$466:$A$918) - ROW() + ROW($A$466))</f>
        <v>45427</v>
      </c>
      <c r="F889" s="44" cm="1">
        <f t="array" ref="F889">INDEX($B$466:$B$918, ROWS($B$466:$B$918) - ROW() + ROW($B$466))</f>
        <v>45442</v>
      </c>
      <c r="G889" s="45" cm="1">
        <f t="array" ref="G889">INDEX($C$466:$C$918, ROWS($C$466:$C$918) - ROW() + ROW($C$466))</f>
        <v>153.4</v>
      </c>
      <c r="I889">
        <f t="shared" si="260"/>
        <v>-1.1279407025459232</v>
      </c>
      <c r="J889">
        <f t="shared" si="252"/>
        <v>3</v>
      </c>
      <c r="K889" t="str">
        <f t="shared" si="293"/>
        <v/>
      </c>
      <c r="L889" t="str">
        <f t="shared" si="261"/>
        <v/>
      </c>
      <c r="M889" t="str">
        <f t="shared" si="292"/>
        <v/>
      </c>
      <c r="N889">
        <v>-1.0665804783451698</v>
      </c>
      <c r="O889" t="s">
        <v>4485</v>
      </c>
      <c r="P889" s="200" t="s">
        <v>4485</v>
      </c>
      <c r="Q889" s="35">
        <v>44785</v>
      </c>
      <c r="R889" s="35">
        <v>44798</v>
      </c>
      <c r="S889" s="37">
        <v>49165.5</v>
      </c>
      <c r="U889" s="81" cm="1">
        <f t="array" ref="U889">INDEX($Q$466:$Q$918, ROWS($Q$466:$Q$918) - ROW() + ROW($Q$466))</f>
        <v>45427</v>
      </c>
      <c r="V889" s="3" cm="1">
        <f t="array" ref="V889">INDEX($R$466:$R$918, ROWS($R$466:$R$918) - ROW() + ROW($R$466))</f>
        <v>45442</v>
      </c>
      <c r="W889" s="78" cm="1">
        <f t="array" ref="W889">INDEX($S$466:$S$918, ROWS($S$466:$S$918) - ROW() + ROW($S$466))</f>
        <v>34951.75</v>
      </c>
      <c r="Y889">
        <f t="shared" si="263"/>
        <v>-0.74036313860579739</v>
      </c>
      <c r="Z889">
        <f t="shared" si="254"/>
        <v>3</v>
      </c>
      <c r="AA889" t="str">
        <f t="shared" si="294"/>
        <v/>
      </c>
      <c r="AB889" t="str">
        <f t="shared" si="264"/>
        <v/>
      </c>
      <c r="AC889" t="str">
        <f t="shared" si="265"/>
        <v/>
      </c>
      <c r="AD889">
        <v>-0.62741970276682202</v>
      </c>
      <c r="AE889" t="s">
        <v>4485</v>
      </c>
      <c r="AF889" s="200" t="s">
        <v>4485</v>
      </c>
      <c r="AG889" s="35">
        <v>44785</v>
      </c>
      <c r="AH889" s="35">
        <v>44798</v>
      </c>
      <c r="AI889" s="36">
        <v>158.94999999999999</v>
      </c>
      <c r="AK889" s="81" cm="1">
        <f t="array" ref="AK889">INDEX($AG$466:$AG$918, ROWS($AG$466:$AG$918) - ROW() + ROW($AG$466))</f>
        <v>45427</v>
      </c>
      <c r="AL889" s="3" cm="1">
        <f t="array" ref="AL889">INDEX($AH$466:$AH$918, ROWS($AH$466:$AH$918) - ROW() + ROW($AH$466))</f>
        <v>45442</v>
      </c>
      <c r="AM889" s="78" cm="1">
        <f t="array" ref="AM889">INDEX($AI$466:$AI$918, ROWS($AI$466:$AI$918) - ROW() + ROW($AI$466))</f>
        <v>362.4</v>
      </c>
      <c r="AO889">
        <f t="shared" si="266"/>
        <v>1.2997903563941235</v>
      </c>
      <c r="AP889">
        <f t="shared" si="256"/>
        <v>3</v>
      </c>
      <c r="AQ889" t="str">
        <f t="shared" si="295"/>
        <v/>
      </c>
      <c r="AR889" t="str">
        <f t="shared" si="267"/>
        <v/>
      </c>
      <c r="AS889" t="str">
        <f t="shared" si="268"/>
        <v/>
      </c>
      <c r="AT889">
        <v>-1.1573460553052508</v>
      </c>
      <c r="AU889" t="s">
        <v>4485</v>
      </c>
      <c r="AV889" s="200" t="s">
        <v>4485</v>
      </c>
      <c r="AW889" s="35">
        <v>44785</v>
      </c>
      <c r="AX889" s="35">
        <v>44798</v>
      </c>
      <c r="AY889" s="36">
        <v>292.05</v>
      </c>
      <c r="BA889" s="81" cm="1">
        <f t="array" ref="BA889">INDEX($AW$466:$AW$918, ROWS($AW$466:$AW$918) - ROW() + ROW($AW$466))</f>
        <v>45427</v>
      </c>
      <c r="BB889" s="3" cm="1">
        <f t="array" ref="BB889">INDEX($AX$466:$AX$918, ROWS($AX$466:$AX$918) - ROW() + ROW($AX$466))</f>
        <v>45442</v>
      </c>
      <c r="BC889" s="78" cm="1">
        <f t="array" ref="BC889">INDEX($AY$466:$AY$918, ROWS($AY$466:$AY$918) - ROW() + ROW($AY$466))</f>
        <v>234</v>
      </c>
      <c r="BE889">
        <f t="shared" si="269"/>
        <v>0.75349838536060276</v>
      </c>
      <c r="BF889">
        <f t="shared" si="258"/>
        <v>3</v>
      </c>
      <c r="BG889" t="str">
        <f t="shared" si="296"/>
        <v/>
      </c>
      <c r="BH889" t="str">
        <f t="shared" si="270"/>
        <v/>
      </c>
      <c r="BI889" t="str">
        <f t="shared" si="271"/>
        <v/>
      </c>
      <c r="BJ889">
        <v>-3.1727796455542259</v>
      </c>
      <c r="BK889" t="s">
        <v>4485</v>
      </c>
      <c r="BL889" s="200" t="s">
        <v>4485</v>
      </c>
      <c r="BM889" s="212">
        <v>44785</v>
      </c>
      <c r="BN889" s="49">
        <v>44798</v>
      </c>
      <c r="BO889" s="50">
        <v>1288.55</v>
      </c>
      <c r="BQ889" s="81" cm="1">
        <f t="array" ref="BQ889">INDEX($AW$466:$AW$918, ROWS($AW$466:$AW$918) - ROW() + ROW($AW$466))</f>
        <v>45427</v>
      </c>
      <c r="BR889" s="3" cm="1">
        <f t="array" ref="BR889">INDEX($AX$466:$AX$918, ROWS($AX$466:$AX$918) - ROW() + ROW($AX$466))</f>
        <v>45442</v>
      </c>
      <c r="BS889" s="78" cm="1">
        <f t="array" ref="BS889">INDEX($BO$466:$BO$918, ROWS($BO$466:$BO$918) - ROW() + ROW($BO$466))</f>
        <v>1436.65</v>
      </c>
      <c r="BU889">
        <f t="shared" si="278"/>
        <v>-6.2606518034145839E-2</v>
      </c>
      <c r="BV889">
        <f t="shared" si="272"/>
        <v>3</v>
      </c>
      <c r="BW889" t="str">
        <f t="shared" si="286"/>
        <v/>
      </c>
      <c r="BX889" t="str">
        <f t="shared" si="273"/>
        <v/>
      </c>
      <c r="BY889" t="str">
        <f t="shared" si="279"/>
        <v/>
      </c>
      <c r="BZ889">
        <v>3.4366357572799737</v>
      </c>
      <c r="CA889" t="s">
        <v>4485</v>
      </c>
      <c r="CB889" s="200" t="s">
        <v>4485</v>
      </c>
      <c r="CC889" s="212">
        <v>44785</v>
      </c>
      <c r="CD889" s="49">
        <v>44798</v>
      </c>
      <c r="CE889" s="50">
        <v>1565.1</v>
      </c>
      <c r="CG889" s="81" cm="1">
        <f t="array" ref="CG889">INDEX($AW$466:$AW$918, ROWS($AW$466:$AW$918) - ROW() + ROW($AW$466))</f>
        <v>45427</v>
      </c>
      <c r="CH889" s="3" cm="1">
        <f t="array" ref="CH889">INDEX($AX$466:$AX$918, ROWS($AX$466:$AX$918) - ROW() + ROW($AX$466))</f>
        <v>45442</v>
      </c>
      <c r="CI889" s="78" cm="1">
        <f t="array" ref="CI889">INDEX($CE$466:$CE$918, ROWS($CE$466:$CE$918) - ROW() + ROW($CE$466))</f>
        <v>1764.8</v>
      </c>
      <c r="CK889">
        <f t="shared" si="285"/>
        <v>7.0879759575855517E-2</v>
      </c>
      <c r="CL889">
        <f t="shared" si="274"/>
        <v>3</v>
      </c>
      <c r="CM889" t="str">
        <f t="shared" si="287"/>
        <v/>
      </c>
      <c r="CN889" t="str">
        <f t="shared" si="275"/>
        <v/>
      </c>
      <c r="CO889" t="str">
        <f t="shared" si="280"/>
        <v/>
      </c>
      <c r="CP889">
        <v>0.18205091736595336</v>
      </c>
      <c r="CQ889" t="s">
        <v>4485</v>
      </c>
      <c r="CR889" s="200" t="s">
        <v>4485</v>
      </c>
      <c r="CS889" s="212">
        <v>44785</v>
      </c>
      <c r="CT889" s="49">
        <v>44798</v>
      </c>
      <c r="CU889" s="53">
        <v>373.6</v>
      </c>
      <c r="CW889" s="81" cm="1">
        <f t="array" ref="CW889">INDEX($AW$466:$AW$918, ROWS($AW$466:$AW$918) - ROW() + ROW($AW$466))</f>
        <v>45427</v>
      </c>
      <c r="CX889" s="3" cm="1">
        <f t="array" ref="CX889">INDEX($AX$466:$AX$918, ROWS($AX$466:$AX$918) - ROW() + ROW($AX$466))</f>
        <v>45442</v>
      </c>
      <c r="CY889" s="78" cm="1">
        <f t="array" ref="CY889">INDEX($CU$466:$CU$918, ROWS($CU$466:$CU$918) - ROW() + ROW($CU$466))</f>
        <v>829.3</v>
      </c>
      <c r="DA889">
        <f t="shared" si="281"/>
        <v>-1.7533467598625836</v>
      </c>
      <c r="DB889">
        <f t="shared" si="276"/>
        <v>3</v>
      </c>
      <c r="DC889" t="str">
        <f t="shared" si="288"/>
        <v/>
      </c>
      <c r="DD889" t="str">
        <f t="shared" si="290"/>
        <v/>
      </c>
      <c r="DE889" t="str">
        <f t="shared" si="291"/>
        <v/>
      </c>
      <c r="DF889">
        <v>-1.5970442762648207</v>
      </c>
      <c r="DG889" t="s">
        <v>4485</v>
      </c>
      <c r="DH889" s="200" t="s">
        <v>4485</v>
      </c>
      <c r="DI889" s="212">
        <v>44785</v>
      </c>
      <c r="DJ889" s="49">
        <v>44798</v>
      </c>
      <c r="DK889" s="53">
        <v>328.4</v>
      </c>
      <c r="DM889" s="81" cm="1">
        <f t="array" ref="DM889">INDEX($AW$466:$AW$918, ROWS($AW$466:$AW$918) - ROW() + ROW($AW$466))</f>
        <v>45427</v>
      </c>
      <c r="DN889" s="3" cm="1">
        <f t="array" ref="DN889">INDEX($AX$466:$AX$918, ROWS($AX$466:$AX$918) - ROW() + ROW($AX$466))</f>
        <v>45442</v>
      </c>
      <c r="DO889" s="78" cm="1">
        <f t="array" ref="DO889">INDEX($DK$466:$DK$918, ROWS($DK$466:$DK$918) - ROW() + ROW($DK$466))</f>
        <v>628.35</v>
      </c>
      <c r="DQ889">
        <f t="shared" si="282"/>
        <v>3.0842424739562087</v>
      </c>
      <c r="DR889">
        <f t="shared" si="277"/>
        <v>3</v>
      </c>
      <c r="DS889" t="str">
        <f t="shared" si="289"/>
        <v/>
      </c>
      <c r="DT889" t="str">
        <f t="shared" si="283"/>
        <v/>
      </c>
      <c r="DU889" t="str">
        <f t="shared" si="284"/>
        <v/>
      </c>
      <c r="DV889">
        <v>2.1788250484183345</v>
      </c>
      <c r="DW889" t="s">
        <v>4485</v>
      </c>
      <c r="DX889" s="200" t="s">
        <v>4485</v>
      </c>
    </row>
    <row r="890" spans="1:128" ht="15.75" thickBot="1" x14ac:dyDescent="0.3">
      <c r="A890" s="42">
        <v>44784</v>
      </c>
      <c r="B890" s="35">
        <v>44798</v>
      </c>
      <c r="C890" s="36">
        <v>175.5</v>
      </c>
      <c r="E890" s="81" cm="1">
        <f t="array" ref="E890">INDEX($A$466:$A$918, ROWS($A$466:$A$918) - ROW() + ROW($A$466))</f>
        <v>45428</v>
      </c>
      <c r="F890" s="44" cm="1">
        <f t="array" ref="F890">INDEX($B$466:$B$918, ROWS($B$466:$B$918) - ROW() + ROW($B$466))</f>
        <v>45442</v>
      </c>
      <c r="G890" s="45" cm="1">
        <f t="array" ref="G890">INDEX($C$466:$C$918, ROWS($C$466:$C$918) - ROW() + ROW($C$466))</f>
        <v>154.75</v>
      </c>
      <c r="I890">
        <f t="shared" si="260"/>
        <v>0.88005215123858826</v>
      </c>
      <c r="J890">
        <f t="shared" si="252"/>
        <v>4</v>
      </c>
      <c r="K890">
        <f t="shared" si="293"/>
        <v>5.6313993174061432</v>
      </c>
      <c r="L890" t="str">
        <f t="shared" si="261"/>
        <v/>
      </c>
      <c r="M890" t="str">
        <f t="shared" si="292"/>
        <v/>
      </c>
      <c r="N890">
        <v>0.55537406076445228</v>
      </c>
      <c r="O890">
        <v>5.4832076764907471</v>
      </c>
      <c r="P890" s="200" t="s">
        <v>4485</v>
      </c>
      <c r="Q890" s="35">
        <v>44784</v>
      </c>
      <c r="R890" s="35">
        <v>44798</v>
      </c>
      <c r="S890" s="37">
        <v>49158.9</v>
      </c>
      <c r="U890" s="81" cm="1">
        <f t="array" ref="U890">INDEX($Q$466:$Q$918, ROWS($Q$466:$Q$918) - ROW() + ROW($Q$466))</f>
        <v>45428</v>
      </c>
      <c r="V890" s="3" cm="1">
        <f t="array" ref="V890">INDEX($R$466:$R$918, ROWS($R$466:$R$918) - ROW() + ROW($R$466))</f>
        <v>45442</v>
      </c>
      <c r="W890" s="78" cm="1">
        <f t="array" ref="W890">INDEX($S$466:$S$918, ROWS($S$466:$S$918) - ROW() + ROW($S$466))</f>
        <v>35458.15</v>
      </c>
      <c r="Y890">
        <f t="shared" si="263"/>
        <v>1.44885449226434</v>
      </c>
      <c r="Z890">
        <f t="shared" si="254"/>
        <v>4</v>
      </c>
      <c r="AA890">
        <f t="shared" si="294"/>
        <v>3.4302057627573621</v>
      </c>
      <c r="AB890" t="str">
        <f t="shared" si="264"/>
        <v/>
      </c>
      <c r="AC890" t="str">
        <f t="shared" si="265"/>
        <v/>
      </c>
      <c r="AD890">
        <v>1.7700378885792911</v>
      </c>
      <c r="AE890">
        <v>3.7063933393195287</v>
      </c>
      <c r="AF890" s="200" t="s">
        <v>4485</v>
      </c>
      <c r="AG890" s="35">
        <v>44784</v>
      </c>
      <c r="AH890" s="35">
        <v>44798</v>
      </c>
      <c r="AI890" s="36">
        <v>154.1</v>
      </c>
      <c r="AK890" s="81" cm="1">
        <f t="array" ref="AK890">INDEX($AG$466:$AG$918, ROWS($AG$466:$AG$918) - ROW() + ROW($AG$466))</f>
        <v>45428</v>
      </c>
      <c r="AL890" s="3" cm="1">
        <f t="array" ref="AL890">INDEX($AH$466:$AH$918, ROWS($AH$466:$AH$918) - ROW() + ROW($AH$466))</f>
        <v>45442</v>
      </c>
      <c r="AM890" s="78" cm="1">
        <f t="array" ref="AM890">INDEX($AI$466:$AI$918, ROWS($AI$466:$AI$918) - ROW() + ROW($AI$466))</f>
        <v>362.15</v>
      </c>
      <c r="AO890">
        <f t="shared" si="266"/>
        <v>-6.8984547461368659E-2</v>
      </c>
      <c r="AP890">
        <f t="shared" si="256"/>
        <v>4</v>
      </c>
      <c r="AQ890">
        <f t="shared" si="295"/>
        <v>4.1708614986336841</v>
      </c>
      <c r="AR890" t="str">
        <f t="shared" si="267"/>
        <v/>
      </c>
      <c r="AS890" t="str">
        <f t="shared" si="268"/>
        <v/>
      </c>
      <c r="AT890">
        <v>9.1079728280300412</v>
      </c>
      <c r="AU890">
        <v>9.9234579018460192</v>
      </c>
      <c r="AV890" s="200" t="s">
        <v>4485</v>
      </c>
      <c r="AW890" s="35">
        <v>44784</v>
      </c>
      <c r="AX890" s="35">
        <v>44798</v>
      </c>
      <c r="AY890" s="36">
        <v>288.85000000000002</v>
      </c>
      <c r="BA890" s="81" cm="1">
        <f t="array" ref="BA890">INDEX($AW$466:$AW$918, ROWS($AW$466:$AW$918) - ROW() + ROW($AW$466))</f>
        <v>45428</v>
      </c>
      <c r="BB890" s="3" cm="1">
        <f t="array" ref="BB890">INDEX($AX$466:$AX$918, ROWS($AX$466:$AX$918) - ROW() + ROW($AX$466))</f>
        <v>45442</v>
      </c>
      <c r="BC890" s="78" cm="1">
        <f t="array" ref="BC890">INDEX($AY$466:$AY$918, ROWS($AY$466:$AY$918) - ROW() + ROW($AY$466))</f>
        <v>239.15</v>
      </c>
      <c r="BE890">
        <f t="shared" si="269"/>
        <v>2.2008547008547032</v>
      </c>
      <c r="BF890">
        <f t="shared" si="258"/>
        <v>4</v>
      </c>
      <c r="BG890">
        <f t="shared" si="296"/>
        <v>5.0054884742041734</v>
      </c>
      <c r="BH890" t="str">
        <f t="shared" si="270"/>
        <v/>
      </c>
      <c r="BI890" t="str">
        <f t="shared" si="271"/>
        <v/>
      </c>
      <c r="BJ890">
        <v>3.5105473452794271</v>
      </c>
      <c r="BK890">
        <v>4.1282712863988174</v>
      </c>
      <c r="BL890" s="200" t="s">
        <v>4485</v>
      </c>
      <c r="BM890" s="212">
        <v>44784</v>
      </c>
      <c r="BN890" s="49">
        <v>44798</v>
      </c>
      <c r="BO890" s="50">
        <v>1267.05</v>
      </c>
      <c r="BQ890" s="81" cm="1">
        <f t="array" ref="BQ890">INDEX($AW$466:$AW$918, ROWS($AW$466:$AW$918) - ROW() + ROW($AW$466))</f>
        <v>45428</v>
      </c>
      <c r="BR890" s="3" cm="1">
        <f t="array" ref="BR890">INDEX($AX$466:$AX$918, ROWS($AX$466:$AX$918) - ROW() + ROW($AX$466))</f>
        <v>45442</v>
      </c>
      <c r="BS890" s="78" cm="1">
        <f t="array" ref="BS890">INDEX($BO$466:$BO$918, ROWS($BO$466:$BO$918) - ROW() + ROW($BO$466))</f>
        <v>1455.25</v>
      </c>
      <c r="BU890">
        <f t="shared" si="278"/>
        <v>1.294678592559072</v>
      </c>
      <c r="BV890">
        <f t="shared" si="272"/>
        <v>4</v>
      </c>
      <c r="BW890">
        <f t="shared" si="286"/>
        <v>1.9689591143187406</v>
      </c>
      <c r="BX890" t="str">
        <f t="shared" si="273"/>
        <v/>
      </c>
      <c r="BY890" t="str">
        <f t="shared" si="279"/>
        <v/>
      </c>
      <c r="BZ890">
        <v>5.2372901348641454</v>
      </c>
      <c r="CA890">
        <v>8.5008918436841174</v>
      </c>
      <c r="CB890" s="200" t="s">
        <v>4485</v>
      </c>
      <c r="CC890" s="212">
        <v>44784</v>
      </c>
      <c r="CD890" s="49">
        <v>44798</v>
      </c>
      <c r="CE890" s="50">
        <v>1570.3</v>
      </c>
      <c r="CG890" s="81" cm="1">
        <f t="array" ref="CG890">INDEX($AW$466:$AW$918, ROWS($AW$466:$AW$918) - ROW() + ROW($AW$466))</f>
        <v>45428</v>
      </c>
      <c r="CH890" s="3" cm="1">
        <f t="array" ref="CH890">INDEX($AX$466:$AX$918, ROWS($AX$466:$AX$918) - ROW() + ROW($AX$466))</f>
        <v>45442</v>
      </c>
      <c r="CI890" s="78" cm="1">
        <f t="array" ref="CI890">INDEX($CE$466:$CE$918, ROWS($CE$466:$CE$918) - ROW() + ROW($CE$466))</f>
        <v>1795.35</v>
      </c>
      <c r="CK890">
        <f t="shared" si="285"/>
        <v>1.7310743427017199</v>
      </c>
      <c r="CL890">
        <f t="shared" si="274"/>
        <v>4</v>
      </c>
      <c r="CM890">
        <f t="shared" si="287"/>
        <v>3.460496744078831</v>
      </c>
      <c r="CN890" t="str">
        <f t="shared" si="275"/>
        <v/>
      </c>
      <c r="CO890" t="str">
        <f t="shared" si="280"/>
        <v/>
      </c>
      <c r="CP890">
        <v>1.618444589568131</v>
      </c>
      <c r="CQ890">
        <v>3.5411543468826876</v>
      </c>
      <c r="CR890" s="200" t="s">
        <v>4485</v>
      </c>
      <c r="CS890" s="212">
        <v>44784</v>
      </c>
      <c r="CT890" s="49">
        <v>44798</v>
      </c>
      <c r="CU890" s="53">
        <v>374.1</v>
      </c>
      <c r="CW890" s="81" cm="1">
        <f t="array" ref="CW890">INDEX($AW$466:$AW$918, ROWS($AW$466:$AW$918) - ROW() + ROW($AW$466))</f>
        <v>45428</v>
      </c>
      <c r="CX890" s="3" cm="1">
        <f t="array" ref="CX890">INDEX($AX$466:$AX$918, ROWS($AX$466:$AX$918) - ROW() + ROW($AX$466))</f>
        <v>45442</v>
      </c>
      <c r="CY890" s="78" cm="1">
        <f t="array" ref="CY890">INDEX($CU$466:$CU$918, ROWS($CU$466:$CU$918) - ROW() + ROW($CU$466))</f>
        <v>846.75</v>
      </c>
      <c r="DA890">
        <f t="shared" si="281"/>
        <v>2.104184251778614</v>
      </c>
      <c r="DB890">
        <f t="shared" si="276"/>
        <v>4</v>
      </c>
      <c r="DC890">
        <f t="shared" si="288"/>
        <v>0.74959842941280919</v>
      </c>
      <c r="DD890" t="str">
        <f t="shared" si="290"/>
        <v/>
      </c>
      <c r="DE890" t="str">
        <f t="shared" si="291"/>
        <v/>
      </c>
      <c r="DF890">
        <v>1.9196996305940801</v>
      </c>
      <c r="DG890">
        <v>0.54964750866292544</v>
      </c>
      <c r="DH890" s="200" t="s">
        <v>4485</v>
      </c>
      <c r="DI890" s="212">
        <v>44784</v>
      </c>
      <c r="DJ890" s="49">
        <v>44798</v>
      </c>
      <c r="DK890" s="53">
        <v>323.55</v>
      </c>
      <c r="DM890" s="81" cm="1">
        <f t="array" ref="DM890">INDEX($AW$466:$AW$918, ROWS($AW$466:$AW$918) - ROW() + ROW($AW$466))</f>
        <v>45428</v>
      </c>
      <c r="DN890" s="3" cm="1">
        <f t="array" ref="DN890">INDEX($AX$466:$AX$918, ROWS($AX$466:$AX$918) - ROW() + ROW($AX$466))</f>
        <v>45442</v>
      </c>
      <c r="DO890" s="78" cm="1">
        <f t="array" ref="DO890">INDEX($DK$466:$DK$918, ROWS($DK$466:$DK$918) - ROW() + ROW($DK$466))</f>
        <v>621.35</v>
      </c>
      <c r="DQ890">
        <f t="shared" si="282"/>
        <v>-1.1140288056019734</v>
      </c>
      <c r="DR890">
        <f t="shared" si="277"/>
        <v>4</v>
      </c>
      <c r="DS890">
        <f t="shared" si="289"/>
        <v>4.3759449017302314</v>
      </c>
      <c r="DT890" t="str">
        <f t="shared" si="283"/>
        <v/>
      </c>
      <c r="DU890" t="str">
        <f t="shared" si="284"/>
        <v/>
      </c>
      <c r="DV890">
        <v>0.75027641762754693</v>
      </c>
      <c r="DW890">
        <v>3.3206446910180611</v>
      </c>
      <c r="DX890" s="200" t="s">
        <v>4485</v>
      </c>
    </row>
    <row r="891" spans="1:128" ht="15.75" thickBot="1" x14ac:dyDescent="0.3">
      <c r="A891" s="42">
        <v>44783</v>
      </c>
      <c r="B891" s="35">
        <v>44798</v>
      </c>
      <c r="C891" s="36">
        <v>176.85</v>
      </c>
      <c r="E891" s="81" cm="1">
        <f t="array" ref="E891">INDEX($A$466:$A$918, ROWS($A$466:$A$918) - ROW() + ROW($A$466))</f>
        <v>45429</v>
      </c>
      <c r="F891" s="44" cm="1">
        <f t="array" ref="F891">INDEX($B$466:$B$918, ROWS($B$466:$B$918) - ROW() + ROW($B$466))</f>
        <v>45442</v>
      </c>
      <c r="G891" s="45" cm="1">
        <f t="array" ref="G891">INDEX($C$466:$C$918, ROWS($C$466:$C$918) - ROW() + ROW($C$466))</f>
        <v>152.15</v>
      </c>
      <c r="I891">
        <f t="shared" si="260"/>
        <v>-1.6801292407108204</v>
      </c>
      <c r="J891">
        <f t="shared" si="252"/>
        <v>5</v>
      </c>
      <c r="K891" t="str">
        <f t="shared" si="293"/>
        <v/>
      </c>
      <c r="L891" t="str">
        <f t="shared" si="261"/>
        <v/>
      </c>
      <c r="M891" t="str">
        <f t="shared" si="292"/>
        <v/>
      </c>
      <c r="N891">
        <v>-1.3320337881741464</v>
      </c>
      <c r="O891" t="s">
        <v>4485</v>
      </c>
      <c r="P891" s="200" t="s">
        <v>4485</v>
      </c>
      <c r="Q891" s="35">
        <v>44783</v>
      </c>
      <c r="R891" s="35">
        <v>44798</v>
      </c>
      <c r="S891" s="37">
        <v>48545.9</v>
      </c>
      <c r="U891" s="81" cm="1">
        <f t="array" ref="U891">INDEX($Q$466:$Q$918, ROWS($Q$466:$Q$918) - ROW() + ROW($Q$466))</f>
        <v>45429</v>
      </c>
      <c r="V891" s="3" cm="1">
        <f t="array" ref="V891">INDEX($R$466:$R$918, ROWS($R$466:$R$918) - ROW() + ROW($R$466))</f>
        <v>45442</v>
      </c>
      <c r="W891" s="78" cm="1">
        <f t="array" ref="W891">INDEX($S$466:$S$918, ROWS($S$466:$S$918) - ROW() + ROW($S$466))</f>
        <v>35353.1</v>
      </c>
      <c r="Y891">
        <f t="shared" si="263"/>
        <v>-0.29626475154513954</v>
      </c>
      <c r="Z891">
        <f t="shared" si="254"/>
        <v>5</v>
      </c>
      <c r="AA891" t="str">
        <f t="shared" si="294"/>
        <v/>
      </c>
      <c r="AB891" t="str">
        <f t="shared" si="264"/>
        <v/>
      </c>
      <c r="AC891" t="str">
        <f t="shared" si="265"/>
        <v/>
      </c>
      <c r="AD891">
        <v>-0.13682194202959563</v>
      </c>
      <c r="AE891" t="s">
        <v>4485</v>
      </c>
      <c r="AF891" s="200" t="s">
        <v>4485</v>
      </c>
      <c r="AG891" s="35">
        <v>44783</v>
      </c>
      <c r="AH891" s="35">
        <v>44798</v>
      </c>
      <c r="AI891" s="36">
        <v>156.6</v>
      </c>
      <c r="AK891" s="81" cm="1">
        <f t="array" ref="AK891">INDEX($AG$466:$AG$918, ROWS($AG$466:$AG$918) - ROW() + ROW($AG$466))</f>
        <v>45429</v>
      </c>
      <c r="AL891" s="3" cm="1">
        <f t="array" ref="AL891">INDEX($AH$466:$AH$918, ROWS($AH$466:$AH$918) - ROW() + ROW($AH$466))</f>
        <v>45442</v>
      </c>
      <c r="AM891" s="78" cm="1">
        <f t="array" ref="AM891">INDEX($AI$466:$AI$918, ROWS($AI$466:$AI$918) - ROW() + ROW($AI$466))</f>
        <v>365.8</v>
      </c>
      <c r="AO891">
        <f t="shared" si="266"/>
        <v>1.007869667264955</v>
      </c>
      <c r="AP891">
        <f t="shared" si="256"/>
        <v>5</v>
      </c>
      <c r="AQ891" t="str">
        <f t="shared" si="295"/>
        <v/>
      </c>
      <c r="AR891" t="str">
        <f t="shared" si="267"/>
        <v/>
      </c>
      <c r="AS891" t="str">
        <f t="shared" si="268"/>
        <v/>
      </c>
      <c r="AT891">
        <v>-0.11468829360203907</v>
      </c>
      <c r="AU891" t="s">
        <v>4485</v>
      </c>
      <c r="AV891" s="200" t="s">
        <v>4485</v>
      </c>
      <c r="AW891" s="35">
        <v>44783</v>
      </c>
      <c r="AX891" s="35">
        <v>44798</v>
      </c>
      <c r="AY891" s="36">
        <v>288.89999999999998</v>
      </c>
      <c r="BA891" s="81" cm="1">
        <f t="array" ref="BA891">INDEX($AW$466:$AW$918, ROWS($AW$466:$AW$918) - ROW() + ROW($AW$466))</f>
        <v>45429</v>
      </c>
      <c r="BB891" s="3" cm="1">
        <f t="array" ref="BB891">INDEX($AX$466:$AX$918, ROWS($AX$466:$AX$918) - ROW() + ROW($AX$466))</f>
        <v>45442</v>
      </c>
      <c r="BC891" s="78" cm="1">
        <f t="array" ref="BC891">INDEX($AY$466:$AY$918, ROWS($AY$466:$AY$918) - ROW() + ROW($AY$466))</f>
        <v>248.95</v>
      </c>
      <c r="BE891">
        <f t="shared" si="269"/>
        <v>4.0978465398285522</v>
      </c>
      <c r="BF891">
        <f t="shared" si="258"/>
        <v>5</v>
      </c>
      <c r="BG891" t="str">
        <f t="shared" si="296"/>
        <v/>
      </c>
      <c r="BH891" t="str">
        <f t="shared" si="270"/>
        <v/>
      </c>
      <c r="BI891" t="str">
        <f t="shared" si="271"/>
        <v/>
      </c>
      <c r="BJ891">
        <v>7.502739148756854</v>
      </c>
      <c r="BK891" t="s">
        <v>4485</v>
      </c>
      <c r="BL891" s="200" t="s">
        <v>4485</v>
      </c>
      <c r="BM891" s="212">
        <v>44783</v>
      </c>
      <c r="BN891" s="49">
        <v>44798</v>
      </c>
      <c r="BO891" s="50">
        <v>1276</v>
      </c>
      <c r="BQ891" s="81" cm="1">
        <f t="array" ref="BQ891">INDEX($AW$466:$AW$918, ROWS($AW$466:$AW$918) - ROW() + ROW($AW$466))</f>
        <v>45429</v>
      </c>
      <c r="BR891" s="3" cm="1">
        <f t="array" ref="BR891">INDEX($AX$466:$AX$918, ROWS($AX$466:$AX$918) - ROW() + ROW($AX$466))</f>
        <v>45442</v>
      </c>
      <c r="BS891" s="78" cm="1">
        <f t="array" ref="BS891">INDEX($BO$466:$BO$918, ROWS($BO$466:$BO$918) - ROW() + ROW($BO$466))</f>
        <v>1439.15</v>
      </c>
      <c r="BU891">
        <f t="shared" si="278"/>
        <v>-1.1063391169902017</v>
      </c>
      <c r="BV891">
        <f t="shared" si="272"/>
        <v>5</v>
      </c>
      <c r="BW891" t="str">
        <f t="shared" si="286"/>
        <v/>
      </c>
      <c r="BX891" t="str">
        <f t="shared" si="273"/>
        <v/>
      </c>
      <c r="BY891" t="str">
        <f t="shared" si="279"/>
        <v/>
      </c>
      <c r="BZ891">
        <v>-0.8966934429291985</v>
      </c>
      <c r="CA891" t="s">
        <v>4485</v>
      </c>
      <c r="CB891" s="200" t="s">
        <v>4485</v>
      </c>
      <c r="CC891" s="212">
        <v>44783</v>
      </c>
      <c r="CD891" s="49">
        <v>44798</v>
      </c>
      <c r="CE891" s="50">
        <v>1562.9</v>
      </c>
      <c r="CG891" s="81" cm="1">
        <f t="array" ref="CG891">INDEX($AW$466:$AW$918, ROWS($AW$466:$AW$918) - ROW() + ROW($AW$466))</f>
        <v>45429</v>
      </c>
      <c r="CH891" s="3" cm="1">
        <f t="array" ref="CH891">INDEX($AX$466:$AX$918, ROWS($AX$466:$AX$918) - ROW() + ROW($AX$466))</f>
        <v>45442</v>
      </c>
      <c r="CI891" s="78" cm="1">
        <f t="array" ref="CI891">INDEX($CE$466:$CE$918, ROWS($CE$466:$CE$918) - ROW() + ROW($CE$466))</f>
        <v>1815.45</v>
      </c>
      <c r="CK891">
        <f t="shared" si="285"/>
        <v>1.1195588603893467</v>
      </c>
      <c r="CL891">
        <f t="shared" si="274"/>
        <v>5</v>
      </c>
      <c r="CM891" t="str">
        <f t="shared" si="287"/>
        <v/>
      </c>
      <c r="CN891" t="str">
        <f t="shared" si="275"/>
        <v/>
      </c>
      <c r="CO891" t="str">
        <f t="shared" si="280"/>
        <v/>
      </c>
      <c r="CP891">
        <v>1.3998714688870857</v>
      </c>
      <c r="CQ891" t="s">
        <v>4485</v>
      </c>
      <c r="CR891" s="200" t="s">
        <v>4485</v>
      </c>
      <c r="CS891" s="212">
        <v>44783</v>
      </c>
      <c r="CT891" s="49">
        <v>44798</v>
      </c>
      <c r="CU891" s="53">
        <v>370.2</v>
      </c>
      <c r="CW891" s="81" cm="1">
        <f t="array" ref="CW891">INDEX($AW$466:$AW$918, ROWS($AW$466:$AW$918) - ROW() + ROW($AW$466))</f>
        <v>45429</v>
      </c>
      <c r="CX891" s="3" cm="1">
        <f t="array" ref="CX891">INDEX($AX$466:$AX$918, ROWS($AX$466:$AX$918) - ROW() + ROW($AX$466))</f>
        <v>45442</v>
      </c>
      <c r="CY891" s="78" cm="1">
        <f t="array" ref="CY891">INDEX($CU$466:$CU$918, ROWS($CU$466:$CU$918) - ROW() + ROW($CU$466))</f>
        <v>852.1</v>
      </c>
      <c r="DA891">
        <f t="shared" si="281"/>
        <v>0.63182757602598438</v>
      </c>
      <c r="DB891">
        <f t="shared" si="276"/>
        <v>5</v>
      </c>
      <c r="DC891" t="str">
        <f t="shared" si="288"/>
        <v/>
      </c>
      <c r="DD891" t="str">
        <f t="shared" si="290"/>
        <v/>
      </c>
      <c r="DE891" t="str">
        <f t="shared" si="291"/>
        <v/>
      </c>
      <c r="DF891">
        <v>0.86155674390968506</v>
      </c>
      <c r="DG891" t="s">
        <v>4485</v>
      </c>
      <c r="DH891" s="200" t="s">
        <v>4485</v>
      </c>
      <c r="DI891" s="212">
        <v>44783</v>
      </c>
      <c r="DJ891" s="49">
        <v>44798</v>
      </c>
      <c r="DK891" s="53">
        <v>323.85000000000002</v>
      </c>
      <c r="DM891" s="81" cm="1">
        <f t="array" ref="DM891">INDEX($AW$466:$AW$918, ROWS($AW$466:$AW$918) - ROW() + ROW($AW$466))</f>
        <v>45429</v>
      </c>
      <c r="DN891" s="3" cm="1">
        <f t="array" ref="DN891">INDEX($AX$466:$AX$918, ROWS($AX$466:$AX$918) - ROW() + ROW($AX$466))</f>
        <v>45442</v>
      </c>
      <c r="DO891" s="78" cm="1">
        <f t="array" ref="DO891">INDEX($DK$466:$DK$918, ROWS($DK$466:$DK$918) - ROW() + ROW($DK$466))</f>
        <v>629.85</v>
      </c>
      <c r="DQ891">
        <f t="shared" si="282"/>
        <v>1.3679890560875512</v>
      </c>
      <c r="DR891">
        <f t="shared" si="277"/>
        <v>5</v>
      </c>
      <c r="DS891" t="str">
        <f t="shared" si="289"/>
        <v/>
      </c>
      <c r="DT891" t="str">
        <f t="shared" si="283"/>
        <v/>
      </c>
      <c r="DU891" t="str">
        <f t="shared" si="284"/>
        <v/>
      </c>
      <c r="DV891">
        <v>0.23516500744689192</v>
      </c>
      <c r="DW891" t="s">
        <v>4485</v>
      </c>
      <c r="DX891" s="200" t="s">
        <v>4485</v>
      </c>
    </row>
    <row r="892" spans="1:128" ht="15.75" thickBot="1" x14ac:dyDescent="0.3">
      <c r="A892" s="42">
        <v>44781</v>
      </c>
      <c r="B892" s="35">
        <v>44798</v>
      </c>
      <c r="C892" s="36">
        <v>162.55000000000001</v>
      </c>
      <c r="E892" s="81" cm="1">
        <f t="array" ref="E892">INDEX($A$466:$A$918, ROWS($A$466:$A$918) - ROW() + ROW($A$466))</f>
        <v>45430</v>
      </c>
      <c r="F892" s="44" cm="1">
        <f t="array" ref="F892">INDEX($B$466:$B$918, ROWS($B$466:$B$918) - ROW() + ROW($B$466))</f>
        <v>45442</v>
      </c>
      <c r="G892" s="45" cm="1">
        <f t="array" ref="G892">INDEX($C$466:$C$918, ROWS($C$466:$C$918) - ROW() + ROW($C$466))</f>
        <v>153.15</v>
      </c>
      <c r="I892">
        <f t="shared" si="260"/>
        <v>0.65724613867893522</v>
      </c>
      <c r="J892">
        <f t="shared" si="252"/>
        <v>6</v>
      </c>
      <c r="K892" t="str">
        <f t="shared" si="293"/>
        <v/>
      </c>
      <c r="L892" t="str">
        <f t="shared" si="261"/>
        <v/>
      </c>
      <c r="M892" t="str">
        <f t="shared" si="292"/>
        <v/>
      </c>
      <c r="N892">
        <v>0.82318077049720118</v>
      </c>
      <c r="O892" t="s">
        <v>4485</v>
      </c>
      <c r="P892" s="200" t="s">
        <v>4485</v>
      </c>
      <c r="Q892" s="35">
        <v>44781</v>
      </c>
      <c r="R892" s="35">
        <v>44798</v>
      </c>
      <c r="S892" s="37">
        <v>48776.35</v>
      </c>
      <c r="U892" s="81" cm="1">
        <f t="array" ref="U892">INDEX($Q$466:$Q$918, ROWS($Q$466:$Q$918) - ROW() + ROW($Q$466))</f>
        <v>45430</v>
      </c>
      <c r="V892" s="3" cm="1">
        <f t="array" ref="V892">INDEX($R$466:$R$918, ROWS($R$466:$R$918) - ROW() + ROW($R$466))</f>
        <v>45442</v>
      </c>
      <c r="W892" s="78" cm="1">
        <f t="array" ref="W892">INDEX($S$466:$S$918, ROWS($S$466:$S$918) - ROW() + ROW($S$466))</f>
        <v>35207.65</v>
      </c>
      <c r="Y892">
        <f t="shared" si="263"/>
        <v>-0.41142078063874765</v>
      </c>
      <c r="Z892">
        <f t="shared" si="254"/>
        <v>6</v>
      </c>
      <c r="AA892" t="str">
        <f t="shared" si="294"/>
        <v/>
      </c>
      <c r="AB892" t="str">
        <f t="shared" si="264"/>
        <v/>
      </c>
      <c r="AC892" t="str">
        <f t="shared" si="265"/>
        <v/>
      </c>
      <c r="AD892">
        <v>0.5283644590587806</v>
      </c>
      <c r="AE892" t="s">
        <v>4485</v>
      </c>
      <c r="AF892" s="200" t="s">
        <v>4485</v>
      </c>
      <c r="AG892" s="35">
        <v>44781</v>
      </c>
      <c r="AH892" s="35">
        <v>44798</v>
      </c>
      <c r="AI892" s="36">
        <v>157</v>
      </c>
      <c r="AK892" s="81" cm="1">
        <f t="array" ref="AK892">INDEX($AG$466:$AG$918, ROWS($AG$466:$AG$918) - ROW() + ROW($AG$466))</f>
        <v>45430</v>
      </c>
      <c r="AL892" s="3" cm="1">
        <f t="array" ref="AL892">INDEX($AH$466:$AH$918, ROWS($AH$466:$AH$918) - ROW() + ROW($AH$466))</f>
        <v>45442</v>
      </c>
      <c r="AM892" s="78" cm="1">
        <f t="array" ref="AM892">INDEX($AI$466:$AI$918, ROWS($AI$466:$AI$918) - ROW() + ROW($AI$466))</f>
        <v>366.35</v>
      </c>
      <c r="AO892">
        <f t="shared" si="266"/>
        <v>0.15035538545653671</v>
      </c>
      <c r="AP892">
        <f t="shared" si="256"/>
        <v>6</v>
      </c>
      <c r="AQ892" t="str">
        <f t="shared" si="295"/>
        <v/>
      </c>
      <c r="AR892" t="str">
        <f t="shared" si="267"/>
        <v/>
      </c>
      <c r="AS892" t="str">
        <f t="shared" si="268"/>
        <v/>
      </c>
      <c r="AT892">
        <v>3.157549413597966</v>
      </c>
      <c r="AU892" t="s">
        <v>4485</v>
      </c>
      <c r="AV892" s="200" t="s">
        <v>4485</v>
      </c>
      <c r="AW892" s="35">
        <v>44781</v>
      </c>
      <c r="AX892" s="35">
        <v>44798</v>
      </c>
      <c r="AY892" s="36">
        <v>283.35000000000002</v>
      </c>
      <c r="BA892" s="81" cm="1">
        <f t="array" ref="BA892">INDEX($AW$466:$AW$918, ROWS($AW$466:$AW$918) - ROW() + ROW($AW$466))</f>
        <v>45430</v>
      </c>
      <c r="BB892" s="3" cm="1">
        <f t="array" ref="BB892">INDEX($AX$466:$AX$918, ROWS($AX$466:$AX$918) - ROW() + ROW($AX$466))</f>
        <v>45442</v>
      </c>
      <c r="BC892" s="78" cm="1">
        <f t="array" ref="BC892">INDEX($AY$466:$AY$918, ROWS($AY$466:$AY$918) - ROW() + ROW($AY$466))</f>
        <v>258.7</v>
      </c>
      <c r="BE892">
        <f t="shared" si="269"/>
        <v>3.9164490861618799</v>
      </c>
      <c r="BF892">
        <f t="shared" si="258"/>
        <v>6</v>
      </c>
      <c r="BG892" t="str">
        <f t="shared" si="296"/>
        <v/>
      </c>
      <c r="BH892" t="str">
        <f t="shared" si="270"/>
        <v/>
      </c>
      <c r="BI892" t="str">
        <f t="shared" si="271"/>
        <v/>
      </c>
      <c r="BJ892">
        <v>4.1473281485198186</v>
      </c>
      <c r="BK892" t="s">
        <v>4485</v>
      </c>
      <c r="BL892" s="200" t="s">
        <v>4485</v>
      </c>
      <c r="BM892" s="212">
        <v>44781</v>
      </c>
      <c r="BN892" s="49">
        <v>44798</v>
      </c>
      <c r="BO892" s="50">
        <v>1276.3</v>
      </c>
      <c r="BQ892" s="81" cm="1">
        <f t="array" ref="BQ892">INDEX($AW$466:$AW$918, ROWS($AW$466:$AW$918) - ROW() + ROW($AW$466))</f>
        <v>45430</v>
      </c>
      <c r="BR892" s="3" cm="1">
        <f t="array" ref="BR892">INDEX($AX$466:$AX$918, ROWS($AX$466:$AX$918) - ROW() + ROW($AX$466))</f>
        <v>45442</v>
      </c>
      <c r="BS892" s="78" cm="1">
        <f t="array" ref="BS892">INDEX($BO$466:$BO$918, ROWS($BO$466:$BO$918) - ROW() + ROW($BO$466))</f>
        <v>1441.15</v>
      </c>
      <c r="BU892">
        <f t="shared" si="278"/>
        <v>0.1389709203349199</v>
      </c>
      <c r="BV892">
        <f t="shared" si="272"/>
        <v>6</v>
      </c>
      <c r="BW892" t="str">
        <f t="shared" si="286"/>
        <v/>
      </c>
      <c r="BX892" t="str">
        <f t="shared" si="273"/>
        <v/>
      </c>
      <c r="BY892" t="str">
        <f t="shared" si="279"/>
        <v/>
      </c>
      <c r="BZ892">
        <v>2.6239396795475933</v>
      </c>
      <c r="CA892" t="s">
        <v>4485</v>
      </c>
      <c r="CB892" s="200" t="s">
        <v>4485</v>
      </c>
      <c r="CC892" s="212">
        <v>44781</v>
      </c>
      <c r="CD892" s="49">
        <v>44798</v>
      </c>
      <c r="CE892" s="50">
        <v>1611.25</v>
      </c>
      <c r="CG892" s="81" cm="1">
        <f t="array" ref="CG892">INDEX($AW$466:$AW$918, ROWS($AW$466:$AW$918) - ROW() + ROW($AW$466))</f>
        <v>45430</v>
      </c>
      <c r="CH892" s="3" cm="1">
        <f t="array" ref="CH892">INDEX($AX$466:$AX$918, ROWS($AX$466:$AX$918) - ROW() + ROW($AX$466))</f>
        <v>45442</v>
      </c>
      <c r="CI892" s="78" cm="1">
        <f t="array" ref="CI892">INDEX($CE$466:$CE$918, ROWS($CE$466:$CE$918) - ROW() + ROW($CE$466))</f>
        <v>1820.85</v>
      </c>
      <c r="CK892">
        <f t="shared" si="285"/>
        <v>0.29744691398825984</v>
      </c>
      <c r="CL892">
        <f t="shared" si="274"/>
        <v>6</v>
      </c>
      <c r="CM892" t="str">
        <f t="shared" si="287"/>
        <v/>
      </c>
      <c r="CN892" t="str">
        <f t="shared" si="275"/>
        <v/>
      </c>
      <c r="CO892" t="str">
        <f t="shared" si="280"/>
        <v/>
      </c>
      <c r="CP892">
        <v>0.24524662441444173</v>
      </c>
      <c r="CQ892" t="s">
        <v>4485</v>
      </c>
      <c r="CR892" s="200" t="s">
        <v>4485</v>
      </c>
      <c r="CS892" s="212">
        <v>44781</v>
      </c>
      <c r="CT892" s="49">
        <v>44798</v>
      </c>
      <c r="CU892" s="53">
        <v>371.4</v>
      </c>
      <c r="CW892" s="81" cm="1">
        <f t="array" ref="CW892">INDEX($AW$466:$AW$918, ROWS($AW$466:$AW$918) - ROW() + ROW($AW$466))</f>
        <v>45430</v>
      </c>
      <c r="CX892" s="3" cm="1">
        <f t="array" ref="CX892">INDEX($AX$466:$AX$918, ROWS($AX$466:$AX$918) - ROW() + ROW($AX$466))</f>
        <v>45442</v>
      </c>
      <c r="CY892" s="78" cm="1">
        <f t="array" ref="CY892">INDEX($CU$466:$CU$918, ROWS($CU$466:$CU$918) - ROW() + ROW($CU$466))</f>
        <v>853.75</v>
      </c>
      <c r="DA892">
        <f t="shared" si="281"/>
        <v>0.19363924422015927</v>
      </c>
      <c r="DB892">
        <f t="shared" si="276"/>
        <v>6</v>
      </c>
      <c r="DC892" t="str">
        <f t="shared" si="288"/>
        <v/>
      </c>
      <c r="DD892" t="str">
        <f t="shared" si="290"/>
        <v/>
      </c>
      <c r="DE892" t="str">
        <f t="shared" si="291"/>
        <v/>
      </c>
      <c r="DF892">
        <v>0.31222385861560853</v>
      </c>
      <c r="DG892" t="s">
        <v>4485</v>
      </c>
      <c r="DH892" s="200" t="s">
        <v>4485</v>
      </c>
      <c r="DI892" s="212">
        <v>44781</v>
      </c>
      <c r="DJ892" s="49">
        <v>44798</v>
      </c>
      <c r="DK892" s="53">
        <v>320.25</v>
      </c>
      <c r="DM892" s="81" cm="1">
        <f t="array" ref="DM892">INDEX($AW$466:$AW$918, ROWS($AW$466:$AW$918) - ROW() + ROW($AW$466))</f>
        <v>45430</v>
      </c>
      <c r="DN892" s="3" cm="1">
        <f t="array" ref="DN892">INDEX($AX$466:$AX$918, ROWS($AX$466:$AX$918) - ROW() + ROW($AX$466))</f>
        <v>45442</v>
      </c>
      <c r="DO892" s="78" cm="1">
        <f t="array" ref="DO892">INDEX($DK$466:$DK$918, ROWS($DK$466:$DK$918) - ROW() + ROW($DK$466))</f>
        <v>628.75</v>
      </c>
      <c r="DQ892">
        <f t="shared" si="282"/>
        <v>-0.17464475668810395</v>
      </c>
      <c r="DR892">
        <f t="shared" si="277"/>
        <v>6</v>
      </c>
      <c r="DS892" t="str">
        <f t="shared" si="289"/>
        <v/>
      </c>
      <c r="DT892" t="str">
        <f t="shared" si="283"/>
        <v/>
      </c>
      <c r="DU892" t="str">
        <f t="shared" si="284"/>
        <v/>
      </c>
      <c r="DV892">
        <v>1.1183232970986123</v>
      </c>
      <c r="DW892" t="s">
        <v>4485</v>
      </c>
      <c r="DX892" s="200" t="s">
        <v>4485</v>
      </c>
    </row>
    <row r="893" spans="1:128" ht="15.75" thickBot="1" x14ac:dyDescent="0.3">
      <c r="A893" s="42">
        <v>44778</v>
      </c>
      <c r="B893" s="35">
        <v>44798</v>
      </c>
      <c r="C893" s="36">
        <v>160.69999999999999</v>
      </c>
      <c r="E893" s="81" cm="1">
        <f t="array" ref="E893">INDEX($A$466:$A$918, ROWS($A$466:$A$918) - ROW() + ROW($A$466))</f>
        <v>45433</v>
      </c>
      <c r="F893" s="44" cm="1">
        <f t="array" ref="F893">INDEX($B$466:$B$918, ROWS($B$466:$B$918) - ROW() + ROW($B$466))</f>
        <v>45442</v>
      </c>
      <c r="G893" s="45" cm="1">
        <f t="array" ref="G893">INDEX($C$466:$C$918, ROWS($C$466:$C$918) - ROW() + ROW($C$466))</f>
        <v>145.15</v>
      </c>
      <c r="I893">
        <f t="shared" si="260"/>
        <v>-5.2236369572314718</v>
      </c>
      <c r="J893">
        <f t="shared" si="252"/>
        <v>2</v>
      </c>
      <c r="K893" t="str">
        <f t="shared" si="293"/>
        <v/>
      </c>
      <c r="L893" t="str">
        <f t="shared" si="261"/>
        <v/>
      </c>
      <c r="M893" t="str">
        <f t="shared" si="292"/>
        <v/>
      </c>
      <c r="N893">
        <v>-5.290659699542779</v>
      </c>
      <c r="O893" t="s">
        <v>4485</v>
      </c>
      <c r="P893" s="200" t="s">
        <v>4485</v>
      </c>
      <c r="Q893" s="35">
        <v>44778</v>
      </c>
      <c r="R893" s="35">
        <v>44798</v>
      </c>
      <c r="S893" s="37">
        <v>48370.9</v>
      </c>
      <c r="U893" s="81" cm="1">
        <f t="array" ref="U893">INDEX($Q$466:$Q$918, ROWS($Q$466:$Q$918) - ROW() + ROW($Q$466))</f>
        <v>45433</v>
      </c>
      <c r="V893" s="3" cm="1">
        <f t="array" ref="V893">INDEX($R$466:$R$918, ROWS($R$466:$R$918) - ROW() + ROW($R$466))</f>
        <v>45442</v>
      </c>
      <c r="W893" s="78" cm="1">
        <f t="array" ref="W893">INDEX($S$466:$S$918, ROWS($S$466:$S$918) - ROW() + ROW($S$466))</f>
        <v>34873</v>
      </c>
      <c r="Y893">
        <f t="shared" si="263"/>
        <v>-0.9505036547454927</v>
      </c>
      <c r="Z893">
        <f t="shared" si="254"/>
        <v>2</v>
      </c>
      <c r="AA893" t="str">
        <f t="shared" si="294"/>
        <v/>
      </c>
      <c r="AB893" t="str">
        <f t="shared" si="264"/>
        <v/>
      </c>
      <c r="AC893" t="str">
        <f t="shared" si="265"/>
        <v/>
      </c>
      <c r="AD893">
        <v>-1.4863221459623464</v>
      </c>
      <c r="AE893" t="s">
        <v>4485</v>
      </c>
      <c r="AF893" s="200" t="s">
        <v>4485</v>
      </c>
      <c r="AG893" s="35">
        <v>44778</v>
      </c>
      <c r="AH893" s="35">
        <v>44798</v>
      </c>
      <c r="AI893" s="36">
        <v>153.5</v>
      </c>
      <c r="AK893" s="81" cm="1">
        <f t="array" ref="AK893">INDEX($AG$466:$AG$918, ROWS($AG$466:$AG$918) - ROW() + ROW($AG$466))</f>
        <v>45433</v>
      </c>
      <c r="AL893" s="3" cm="1">
        <f t="array" ref="AL893">INDEX($AH$466:$AH$918, ROWS($AH$466:$AH$918) - ROW() + ROW($AH$466))</f>
        <v>45442</v>
      </c>
      <c r="AM893" s="78" cm="1">
        <f t="array" ref="AM893">INDEX($AI$466:$AI$918, ROWS($AI$466:$AI$918) - ROW() + ROW($AI$466))</f>
        <v>373.05</v>
      </c>
      <c r="AO893">
        <f t="shared" si="266"/>
        <v>1.8288521905281803</v>
      </c>
      <c r="AP893">
        <f t="shared" si="256"/>
        <v>2</v>
      </c>
      <c r="AQ893" t="str">
        <f t="shared" si="295"/>
        <v/>
      </c>
      <c r="AR893" t="str">
        <f t="shared" si="267"/>
        <v/>
      </c>
      <c r="AS893" t="str">
        <f t="shared" si="268"/>
        <v/>
      </c>
      <c r="AT893">
        <v>-2.6792812847829581</v>
      </c>
      <c r="AU893" t="s">
        <v>4485</v>
      </c>
      <c r="AV893" s="200" t="s">
        <v>4485</v>
      </c>
      <c r="AW893" s="35">
        <v>44778</v>
      </c>
      <c r="AX893" s="35">
        <v>44798</v>
      </c>
      <c r="AY893" s="36">
        <v>274.75</v>
      </c>
      <c r="BA893" s="81" cm="1">
        <f t="array" ref="BA893">INDEX($AW$466:$AW$918, ROWS($AW$466:$AW$918) - ROW() + ROW($AW$466))</f>
        <v>45433</v>
      </c>
      <c r="BB893" s="3" cm="1">
        <f t="array" ref="BB893">INDEX($AX$466:$AX$918, ROWS($AX$466:$AX$918) - ROW() + ROW($AX$466))</f>
        <v>45442</v>
      </c>
      <c r="BC893" s="78" cm="1">
        <f t="array" ref="BC893">INDEX($AY$466:$AY$918, ROWS($AY$466:$AY$918) - ROW() + ROW($AY$466))</f>
        <v>274.89999999999998</v>
      </c>
      <c r="BE893">
        <f t="shared" si="269"/>
        <v>6.2620796289137957</v>
      </c>
      <c r="BF893">
        <f t="shared" si="258"/>
        <v>2</v>
      </c>
      <c r="BG893" t="str">
        <f t="shared" si="296"/>
        <v/>
      </c>
      <c r="BH893" t="str">
        <f t="shared" si="270"/>
        <v/>
      </c>
      <c r="BI893" t="str">
        <f t="shared" si="271"/>
        <v/>
      </c>
      <c r="BJ893">
        <v>-4.3645834901612526</v>
      </c>
      <c r="BK893" t="s">
        <v>4485</v>
      </c>
      <c r="BL893" s="200" t="s">
        <v>4485</v>
      </c>
      <c r="BM893" s="212">
        <v>44778</v>
      </c>
      <c r="BN893" s="49">
        <v>44798</v>
      </c>
      <c r="BO893" s="50">
        <v>1271.3</v>
      </c>
      <c r="BQ893" s="81" cm="1">
        <f t="array" ref="BQ893">INDEX($AW$466:$AW$918, ROWS($AW$466:$AW$918) - ROW() + ROW($AW$466))</f>
        <v>45433</v>
      </c>
      <c r="BR893" s="3" cm="1">
        <f t="array" ref="BR893">INDEX($AX$466:$AX$918, ROWS($AX$466:$AX$918) - ROW() + ROW($AX$466))</f>
        <v>45442</v>
      </c>
      <c r="BS893" s="78" cm="1">
        <f t="array" ref="BS893">INDEX($BO$466:$BO$918, ROWS($BO$466:$BO$918) - ROW() + ROW($BO$466))</f>
        <v>1435.8</v>
      </c>
      <c r="BU893">
        <f t="shared" si="278"/>
        <v>-0.37123130833016244</v>
      </c>
      <c r="BV893">
        <f t="shared" si="272"/>
        <v>2</v>
      </c>
      <c r="BW893" t="str">
        <f t="shared" si="286"/>
        <v/>
      </c>
      <c r="BX893" t="str">
        <f t="shared" si="273"/>
        <v/>
      </c>
      <c r="BY893" t="str">
        <f t="shared" si="279"/>
        <v/>
      </c>
      <c r="BZ893">
        <v>-5.4920833180265234</v>
      </c>
      <c r="CA893" t="s">
        <v>4485</v>
      </c>
      <c r="CB893" s="200" t="s">
        <v>4485</v>
      </c>
      <c r="CC893" s="212">
        <v>44778</v>
      </c>
      <c r="CD893" s="49">
        <v>44798</v>
      </c>
      <c r="CE893" s="50">
        <v>1622.65</v>
      </c>
      <c r="CG893" s="81" cm="1">
        <f t="array" ref="CG893">INDEX($AW$466:$AW$918, ROWS($AW$466:$AW$918) - ROW() + ROW($AW$466))</f>
        <v>45433</v>
      </c>
      <c r="CH893" s="3" cm="1">
        <f t="array" ref="CH893">INDEX($AX$466:$AX$918, ROWS($AX$466:$AX$918) - ROW() + ROW($AX$466))</f>
        <v>45442</v>
      </c>
      <c r="CI893" s="78" cm="1">
        <f t="array" ref="CI893">INDEX($CE$466:$CE$918, ROWS($CE$466:$CE$918) - ROW() + ROW($CE$466))</f>
        <v>1846.3</v>
      </c>
      <c r="CK893">
        <f t="shared" si="285"/>
        <v>1.3976988768981546</v>
      </c>
      <c r="CL893">
        <f t="shared" si="274"/>
        <v>2</v>
      </c>
      <c r="CM893" t="str">
        <f t="shared" si="287"/>
        <v/>
      </c>
      <c r="CN893" t="str">
        <f t="shared" si="275"/>
        <v/>
      </c>
      <c r="CO893" t="str">
        <f t="shared" si="280"/>
        <v/>
      </c>
      <c r="CP893">
        <v>1.5860798812501669</v>
      </c>
      <c r="CQ893" t="s">
        <v>4485</v>
      </c>
      <c r="CR893" s="200" t="s">
        <v>4485</v>
      </c>
      <c r="CS893" s="212">
        <v>44778</v>
      </c>
      <c r="CT893" s="49">
        <v>44798</v>
      </c>
      <c r="CU893" s="53">
        <v>368.7</v>
      </c>
      <c r="CW893" s="81" cm="1">
        <f t="array" ref="CW893">INDEX($AW$466:$AW$918, ROWS($AW$466:$AW$918) - ROW() + ROW($AW$466))</f>
        <v>45433</v>
      </c>
      <c r="CX893" s="3" cm="1">
        <f t="array" ref="CX893">INDEX($AX$466:$AX$918, ROWS($AX$466:$AX$918) - ROW() + ROW($AX$466))</f>
        <v>45442</v>
      </c>
      <c r="CY893" s="78" cm="1">
        <f t="array" ref="CY893">INDEX($CU$466:$CU$918, ROWS($CU$466:$CU$918) - ROW() + ROW($CU$466))</f>
        <v>853.2</v>
      </c>
      <c r="DA893">
        <f t="shared" si="281"/>
        <v>-6.4421669106876078E-2</v>
      </c>
      <c r="DB893">
        <f t="shared" si="276"/>
        <v>2</v>
      </c>
      <c r="DC893" t="str">
        <f t="shared" si="288"/>
        <v/>
      </c>
      <c r="DD893" t="str">
        <f t="shared" si="290"/>
        <v/>
      </c>
      <c r="DE893" t="str">
        <f t="shared" si="291"/>
        <v/>
      </c>
      <c r="DF893">
        <v>6.4599483204142383E-2</v>
      </c>
      <c r="DG893" t="s">
        <v>4485</v>
      </c>
      <c r="DH893" s="200" t="s">
        <v>4485</v>
      </c>
      <c r="DI893" s="212">
        <v>44778</v>
      </c>
      <c r="DJ893" s="49">
        <v>44798</v>
      </c>
      <c r="DK893" s="53">
        <v>331.85</v>
      </c>
      <c r="DM893" s="81" cm="1">
        <f t="array" ref="DM893">INDEX($AW$466:$AW$918, ROWS($AW$466:$AW$918) - ROW() + ROW($AW$466))</f>
        <v>45433</v>
      </c>
      <c r="DN893" s="3" cm="1">
        <f t="array" ref="DN893">INDEX($AX$466:$AX$918, ROWS($AX$466:$AX$918) - ROW() + ROW($AX$466))</f>
        <v>45442</v>
      </c>
      <c r="DO893" s="78" cm="1">
        <f t="array" ref="DO893">INDEX($DK$466:$DK$918, ROWS($DK$466:$DK$918) - ROW() + ROW($DK$466))</f>
        <v>646.70000000000005</v>
      </c>
      <c r="DQ893">
        <f t="shared" si="282"/>
        <v>2.8548707753479197</v>
      </c>
      <c r="DR893">
        <f t="shared" si="277"/>
        <v>2</v>
      </c>
      <c r="DS893" t="str">
        <f t="shared" si="289"/>
        <v/>
      </c>
      <c r="DT893" t="str">
        <f t="shared" si="283"/>
        <v/>
      </c>
      <c r="DU893" t="str">
        <f t="shared" si="284"/>
        <v/>
      </c>
      <c r="DV893">
        <v>2.7068832173240529</v>
      </c>
      <c r="DW893" t="s">
        <v>4485</v>
      </c>
      <c r="DX893" s="200" t="s">
        <v>4485</v>
      </c>
    </row>
    <row r="894" spans="1:128" ht="15.75" thickBot="1" x14ac:dyDescent="0.3">
      <c r="A894" s="42">
        <v>44777</v>
      </c>
      <c r="B894" s="35">
        <v>44798</v>
      </c>
      <c r="C894" s="36">
        <v>159.75</v>
      </c>
      <c r="E894" s="81" cm="1">
        <f t="array" ref="E894">INDEX($A$466:$A$918, ROWS($A$466:$A$918) - ROW() + ROW($A$466))</f>
        <v>45434</v>
      </c>
      <c r="F894" s="44" cm="1">
        <f t="array" ref="F894">INDEX($B$466:$B$918, ROWS($B$466:$B$918) - ROW() + ROW($B$466))</f>
        <v>45442</v>
      </c>
      <c r="G894" s="45" cm="1">
        <f t="array" ref="G894">INDEX($C$466:$C$918, ROWS($C$466:$C$918) - ROW() + ROW($C$466))</f>
        <v>144.25</v>
      </c>
      <c r="I894">
        <f t="shared" si="260"/>
        <v>-0.62004822597313514</v>
      </c>
      <c r="J894">
        <f t="shared" si="252"/>
        <v>3</v>
      </c>
      <c r="K894" t="str">
        <f t="shared" si="293"/>
        <v/>
      </c>
      <c r="L894" t="str">
        <f t="shared" si="261"/>
        <v/>
      </c>
      <c r="M894" t="str">
        <f t="shared" si="292"/>
        <v/>
      </c>
      <c r="N894">
        <v>-0.75862068965516849</v>
      </c>
      <c r="O894" t="s">
        <v>4485</v>
      </c>
      <c r="P894" s="200" t="s">
        <v>4485</v>
      </c>
      <c r="Q894" s="35">
        <v>44777</v>
      </c>
      <c r="R894" s="35">
        <v>44798</v>
      </c>
      <c r="S894" s="37">
        <v>49041.5</v>
      </c>
      <c r="U894" s="81" cm="1">
        <f t="array" ref="U894">INDEX($Q$466:$Q$918, ROWS($Q$466:$Q$918) - ROW() + ROW($Q$466))</f>
        <v>45434</v>
      </c>
      <c r="V894" s="3" cm="1">
        <f t="array" ref="V894">INDEX($R$466:$R$918, ROWS($R$466:$R$918) - ROW() + ROW($R$466))</f>
        <v>45442</v>
      </c>
      <c r="W894" s="78" cm="1">
        <f t="array" ref="W894">INDEX($S$466:$S$918, ROWS($S$466:$S$918) - ROW() + ROW($S$466))</f>
        <v>35638.050000000003</v>
      </c>
      <c r="Y894">
        <f t="shared" si="263"/>
        <v>2.1938175665988098</v>
      </c>
      <c r="Z894">
        <f t="shared" si="254"/>
        <v>3</v>
      </c>
      <c r="AA894" t="str">
        <f t="shared" si="294"/>
        <v/>
      </c>
      <c r="AB894" t="str">
        <f t="shared" si="264"/>
        <v/>
      </c>
      <c r="AC894" t="str">
        <f t="shared" si="265"/>
        <v/>
      </c>
      <c r="AD894">
        <v>3.0857444480863574</v>
      </c>
      <c r="AE894" t="s">
        <v>4485</v>
      </c>
      <c r="AF894" s="200" t="s">
        <v>4485</v>
      </c>
      <c r="AG894" s="35">
        <v>44777</v>
      </c>
      <c r="AH894" s="35">
        <v>44798</v>
      </c>
      <c r="AI894" s="36">
        <v>152.05000000000001</v>
      </c>
      <c r="AK894" s="81" cm="1">
        <f t="array" ref="AK894">INDEX($AG$466:$AG$918, ROWS($AG$466:$AG$918) - ROW() + ROW($AG$466))</f>
        <v>45434</v>
      </c>
      <c r="AL894" s="3" cm="1">
        <f t="array" ref="AL894">INDEX($AH$466:$AH$918, ROWS($AH$466:$AH$918) - ROW() + ROW($AH$466))</f>
        <v>45442</v>
      </c>
      <c r="AM894" s="78" cm="1">
        <f t="array" ref="AM894">INDEX($AI$466:$AI$918, ROWS($AI$466:$AI$918) - ROW() + ROW($AI$466))</f>
        <v>374.1</v>
      </c>
      <c r="AO894">
        <f t="shared" si="266"/>
        <v>0.28146361077603843</v>
      </c>
      <c r="AP894">
        <f t="shared" si="256"/>
        <v>3</v>
      </c>
      <c r="AQ894" t="str">
        <f t="shared" si="295"/>
        <v/>
      </c>
      <c r="AR894" t="str">
        <f t="shared" si="267"/>
        <v/>
      </c>
      <c r="AS894" t="str">
        <f t="shared" si="268"/>
        <v/>
      </c>
      <c r="AT894">
        <v>-1.9687933992320816</v>
      </c>
      <c r="AU894" t="s">
        <v>4485</v>
      </c>
      <c r="AV894" s="200" t="s">
        <v>4485</v>
      </c>
      <c r="AW894" s="35">
        <v>44777</v>
      </c>
      <c r="AX894" s="35">
        <v>44798</v>
      </c>
      <c r="AY894" s="36">
        <v>283.25</v>
      </c>
      <c r="BA894" s="81" cm="1">
        <f t="array" ref="BA894">INDEX($AW$466:$AW$918, ROWS($AW$466:$AW$918) - ROW() + ROW($AW$466))</f>
        <v>45434</v>
      </c>
      <c r="BB894" s="3" cm="1">
        <f t="array" ref="BB894">INDEX($AX$466:$AX$918, ROWS($AX$466:$AX$918) - ROW() + ROW($AX$466))</f>
        <v>45442</v>
      </c>
      <c r="BC894" s="78" cm="1">
        <f t="array" ref="BC894">INDEX($AY$466:$AY$918, ROWS($AY$466:$AY$918) - ROW() + ROW($AY$466))</f>
        <v>283.85000000000002</v>
      </c>
      <c r="BE894">
        <f t="shared" si="269"/>
        <v>3.2557293561295184</v>
      </c>
      <c r="BF894">
        <f t="shared" si="258"/>
        <v>3</v>
      </c>
      <c r="BG894" t="str">
        <f t="shared" si="296"/>
        <v/>
      </c>
      <c r="BH894" t="str">
        <f t="shared" si="270"/>
        <v/>
      </c>
      <c r="BI894" t="str">
        <f t="shared" si="271"/>
        <v/>
      </c>
      <c r="BJ894">
        <v>-3.9529611788041854</v>
      </c>
      <c r="BK894" t="s">
        <v>4485</v>
      </c>
      <c r="BL894" s="200" t="s">
        <v>4485</v>
      </c>
      <c r="BM894" s="212">
        <v>44777</v>
      </c>
      <c r="BN894" s="49">
        <v>44798</v>
      </c>
      <c r="BO894" s="50">
        <v>1281.1500000000001</v>
      </c>
      <c r="BQ894" s="81" cm="1">
        <f t="array" ref="BQ894">INDEX($AW$466:$AW$918, ROWS($AW$466:$AW$918) - ROW() + ROW($AW$466))</f>
        <v>45434</v>
      </c>
      <c r="BR894" s="3" cm="1">
        <f t="array" ref="BR894">INDEX($AX$466:$AX$918, ROWS($AX$466:$AX$918) - ROW() + ROW($AX$466))</f>
        <v>45442</v>
      </c>
      <c r="BS894" s="78" cm="1">
        <f t="array" ref="BS894">INDEX($BO$466:$BO$918, ROWS($BO$466:$BO$918) - ROW() + ROW($BO$466))</f>
        <v>1428.6</v>
      </c>
      <c r="BU894">
        <f t="shared" si="278"/>
        <v>-0.50146259924780923</v>
      </c>
      <c r="BV894">
        <f t="shared" si="272"/>
        <v>3</v>
      </c>
      <c r="BW894" t="str">
        <f t="shared" si="286"/>
        <v/>
      </c>
      <c r="BX894" t="str">
        <f t="shared" si="273"/>
        <v/>
      </c>
      <c r="BY894" t="str">
        <f t="shared" si="279"/>
        <v/>
      </c>
      <c r="BZ894">
        <v>0.57140635932520689</v>
      </c>
      <c r="CA894" t="s">
        <v>4485</v>
      </c>
      <c r="CB894" s="200" t="s">
        <v>4485</v>
      </c>
      <c r="CC894" s="212">
        <v>44777</v>
      </c>
      <c r="CD894" s="49">
        <v>44798</v>
      </c>
      <c r="CE894" s="50">
        <v>1569.5</v>
      </c>
      <c r="CG894" s="81" cm="1">
        <f t="array" ref="CG894">INDEX($AW$466:$AW$918, ROWS($AW$466:$AW$918) - ROW() + ROW($AW$466))</f>
        <v>45434</v>
      </c>
      <c r="CH894" s="3" cm="1">
        <f t="array" ref="CH894">INDEX($AX$466:$AX$918, ROWS($AX$466:$AX$918) - ROW() + ROW($AX$466))</f>
        <v>45442</v>
      </c>
      <c r="CI894" s="78" cm="1">
        <f t="array" ref="CI894">INDEX($CE$466:$CE$918, ROWS($CE$466:$CE$918) - ROW() + ROW($CE$466))</f>
        <v>1848.4</v>
      </c>
      <c r="CK894">
        <f t="shared" si="285"/>
        <v>0.11374099550452996</v>
      </c>
      <c r="CL894">
        <f t="shared" si="274"/>
        <v>3</v>
      </c>
      <c r="CM894" t="str">
        <f t="shared" si="287"/>
        <v/>
      </c>
      <c r="CN894" t="str">
        <f t="shared" si="275"/>
        <v/>
      </c>
      <c r="CO894" t="str">
        <f t="shared" si="280"/>
        <v/>
      </c>
      <c r="CP894">
        <v>-5.1412490529280527E-2</v>
      </c>
      <c r="CQ894" t="s">
        <v>4485</v>
      </c>
      <c r="CR894" s="200" t="s">
        <v>4485</v>
      </c>
      <c r="CS894" s="212">
        <v>44777</v>
      </c>
      <c r="CT894" s="49">
        <v>44798</v>
      </c>
      <c r="CU894" s="53">
        <v>368.7</v>
      </c>
      <c r="CW894" s="81" cm="1">
        <f t="array" ref="CW894">INDEX($AW$466:$AW$918, ROWS($AW$466:$AW$918) - ROW() + ROW($AW$466))</f>
        <v>45434</v>
      </c>
      <c r="CX894" s="3" cm="1">
        <f t="array" ref="CX894">INDEX($AX$466:$AX$918, ROWS($AX$466:$AX$918) - ROW() + ROW($AX$466))</f>
        <v>45442</v>
      </c>
      <c r="CY894" s="78" cm="1">
        <f t="array" ref="CY894">INDEX($CU$466:$CU$918, ROWS($CU$466:$CU$918) - ROW() + ROW($CU$466))</f>
        <v>848.25</v>
      </c>
      <c r="DA894">
        <f t="shared" si="281"/>
        <v>-0.58016877637131337</v>
      </c>
      <c r="DB894">
        <f t="shared" si="276"/>
        <v>3</v>
      </c>
      <c r="DC894" t="str">
        <f t="shared" si="288"/>
        <v/>
      </c>
      <c r="DD894" t="str">
        <f t="shared" si="290"/>
        <v/>
      </c>
      <c r="DE894" t="str">
        <f t="shared" si="291"/>
        <v/>
      </c>
      <c r="DF894">
        <v>-0.53406890075709468</v>
      </c>
      <c r="DG894" t="s">
        <v>4485</v>
      </c>
      <c r="DH894" s="200" t="s">
        <v>4485</v>
      </c>
      <c r="DI894" s="212">
        <v>44777</v>
      </c>
      <c r="DJ894" s="49">
        <v>44798</v>
      </c>
      <c r="DK894" s="53">
        <v>329.3</v>
      </c>
      <c r="DM894" s="81" cm="1">
        <f t="array" ref="DM894">INDEX($AW$466:$AW$918, ROWS($AW$466:$AW$918) - ROW() + ROW($AW$466))</f>
        <v>45434</v>
      </c>
      <c r="DN894" s="3" cm="1">
        <f t="array" ref="DN894">INDEX($AX$466:$AX$918, ROWS($AX$466:$AX$918) - ROW() + ROW($AX$466))</f>
        <v>45442</v>
      </c>
      <c r="DO894" s="78" cm="1">
        <f t="array" ref="DO894">INDEX($DK$466:$DK$918, ROWS($DK$466:$DK$918) - ROW() + ROW($DK$466))</f>
        <v>642.54999999999995</v>
      </c>
      <c r="DQ894">
        <f t="shared" si="282"/>
        <v>-0.64171949899491121</v>
      </c>
      <c r="DR894">
        <f t="shared" si="277"/>
        <v>3</v>
      </c>
      <c r="DS894" t="str">
        <f t="shared" si="289"/>
        <v/>
      </c>
      <c r="DT894" t="str">
        <f t="shared" si="283"/>
        <v/>
      </c>
      <c r="DU894" t="str">
        <f t="shared" si="284"/>
        <v/>
      </c>
      <c r="DV894">
        <v>-1.1370481927710774</v>
      </c>
      <c r="DW894" t="s">
        <v>4485</v>
      </c>
      <c r="DX894" s="200" t="s">
        <v>4485</v>
      </c>
    </row>
    <row r="895" spans="1:128" ht="15.75" thickBot="1" x14ac:dyDescent="0.3">
      <c r="A895" s="42">
        <v>44776</v>
      </c>
      <c r="B895" s="35">
        <v>44798</v>
      </c>
      <c r="C895" s="36">
        <v>162.30000000000001</v>
      </c>
      <c r="E895" s="81" cm="1">
        <f t="array" ref="E895">INDEX($A$466:$A$918, ROWS($A$466:$A$918) - ROW() + ROW($A$466))</f>
        <v>45435</v>
      </c>
      <c r="F895" s="44" cm="1">
        <f t="array" ref="F895">INDEX($B$466:$B$918, ROWS($B$466:$B$918) - ROW() + ROW($B$466))</f>
        <v>45442</v>
      </c>
      <c r="G895" s="45" cm="1">
        <f t="array" ref="G895">INDEX($C$466:$C$918, ROWS($C$466:$C$918) - ROW() + ROW($C$466))</f>
        <v>144.25</v>
      </c>
      <c r="I895">
        <f t="shared" si="260"/>
        <v>0</v>
      </c>
      <c r="J895">
        <f t="shared" si="252"/>
        <v>4</v>
      </c>
      <c r="K895">
        <f t="shared" si="293"/>
        <v>-6.7851373182552503</v>
      </c>
      <c r="L895" t="str">
        <f t="shared" si="261"/>
        <v/>
      </c>
      <c r="M895" t="str">
        <f t="shared" si="292"/>
        <v/>
      </c>
      <c r="N895">
        <v>0.10423905489923951</v>
      </c>
      <c r="O895">
        <v>-6.4002599090318339</v>
      </c>
      <c r="P895" s="200" t="s">
        <v>4485</v>
      </c>
      <c r="Q895" s="35">
        <v>44776</v>
      </c>
      <c r="R895" s="35">
        <v>44798</v>
      </c>
      <c r="S895" s="37">
        <v>48213.65</v>
      </c>
      <c r="U895" s="81" cm="1">
        <f t="array" ref="U895">INDEX($Q$466:$Q$918, ROWS($Q$466:$Q$918) - ROW() + ROW($Q$466))</f>
        <v>45435</v>
      </c>
      <c r="V895" s="3" cm="1">
        <f t="array" ref="V895">INDEX($R$466:$R$918, ROWS($R$466:$R$918) - ROW() + ROW($R$466))</f>
        <v>45442</v>
      </c>
      <c r="W895" s="78" cm="1">
        <f t="array" ref="W895">INDEX($S$466:$S$918, ROWS($S$466:$S$918) - ROW() + ROW($S$466))</f>
        <v>35266.699999999997</v>
      </c>
      <c r="Y895">
        <f t="shared" si="263"/>
        <v>-1.0420042622983181</v>
      </c>
      <c r="Z895">
        <f t="shared" si="254"/>
        <v>4</v>
      </c>
      <c r="AA895">
        <f t="shared" si="294"/>
        <v>-0.53993228637141066</v>
      </c>
      <c r="AB895" t="str">
        <f t="shared" si="264"/>
        <v/>
      </c>
      <c r="AC895" t="str">
        <f t="shared" si="265"/>
        <v/>
      </c>
      <c r="AD895">
        <v>-2.0477519738363412</v>
      </c>
      <c r="AE895">
        <v>-0.13724293262046</v>
      </c>
      <c r="AF895" s="200" t="s">
        <v>4485</v>
      </c>
      <c r="AG895" s="35">
        <v>44776</v>
      </c>
      <c r="AH895" s="35">
        <v>44798</v>
      </c>
      <c r="AI895" s="36">
        <v>157.1</v>
      </c>
      <c r="AK895" s="81" cm="1">
        <f t="array" ref="AK895">INDEX($AG$466:$AG$918, ROWS($AG$466:$AG$918) - ROW() + ROW($AG$466))</f>
        <v>45435</v>
      </c>
      <c r="AL895" s="3" cm="1">
        <f t="array" ref="AL895">INDEX($AH$466:$AH$918, ROWS($AH$466:$AH$918) - ROW() + ROW($AH$466))</f>
        <v>45442</v>
      </c>
      <c r="AM895" s="78" cm="1">
        <f t="array" ref="AM895">INDEX($AI$466:$AI$918, ROWS($AI$466:$AI$918) - ROW() + ROW($AI$466))</f>
        <v>372.6</v>
      </c>
      <c r="AO895">
        <f t="shared" si="266"/>
        <v>-0.40096230954290296</v>
      </c>
      <c r="AP895">
        <f t="shared" si="256"/>
        <v>4</v>
      </c>
      <c r="AQ895">
        <f t="shared" si="295"/>
        <v>2.8855446638133495</v>
      </c>
      <c r="AR895" t="str">
        <f t="shared" si="267"/>
        <v/>
      </c>
      <c r="AS895" t="str">
        <f t="shared" si="268"/>
        <v/>
      </c>
      <c r="AT895">
        <v>0.85833333333332951</v>
      </c>
      <c r="AU895">
        <v>-0.85197018104367084</v>
      </c>
      <c r="AV895" s="200" t="s">
        <v>4485</v>
      </c>
      <c r="AW895" s="35">
        <v>44776</v>
      </c>
      <c r="AX895" s="35">
        <v>44798</v>
      </c>
      <c r="AY895" s="36">
        <v>276.45</v>
      </c>
      <c r="BA895" s="81" cm="1">
        <f t="array" ref="BA895">INDEX($AW$466:$AW$918, ROWS($AW$466:$AW$918) - ROW() + ROW($AW$466))</f>
        <v>45435</v>
      </c>
      <c r="BB895" s="3" cm="1">
        <f t="array" ref="BB895">INDEX($AX$466:$AX$918, ROWS($AX$466:$AX$918) - ROW() + ROW($AX$466))</f>
        <v>45442</v>
      </c>
      <c r="BC895" s="78" cm="1">
        <f t="array" ref="BC895">INDEX($AY$466:$AY$918, ROWS($AY$466:$AY$918) - ROW() + ROW($AY$466))</f>
        <v>288.7</v>
      </c>
      <c r="BE895">
        <f t="shared" si="269"/>
        <v>1.708648934296271</v>
      </c>
      <c r="BF895">
        <f t="shared" si="258"/>
        <v>4</v>
      </c>
      <c r="BG895">
        <f t="shared" si="296"/>
        <v>20.719213882500515</v>
      </c>
      <c r="BH895" t="str">
        <f t="shared" si="270"/>
        <v/>
      </c>
      <c r="BI895" t="str">
        <f t="shared" si="271"/>
        <v/>
      </c>
      <c r="BJ895">
        <v>1.4784219239153564</v>
      </c>
      <c r="BK895">
        <v>4.3624104509060295</v>
      </c>
      <c r="BL895" s="200" t="s">
        <v>4485</v>
      </c>
      <c r="BM895" s="212">
        <v>44776</v>
      </c>
      <c r="BN895" s="49">
        <v>44798</v>
      </c>
      <c r="BO895" s="50">
        <v>1289.05</v>
      </c>
      <c r="BQ895" s="81" cm="1">
        <f t="array" ref="BQ895">INDEX($AW$466:$AW$918, ROWS($AW$466:$AW$918) - ROW() + ROW($AW$466))</f>
        <v>45435</v>
      </c>
      <c r="BR895" s="3" cm="1">
        <f t="array" ref="BR895">INDEX($AX$466:$AX$918, ROWS($AX$466:$AX$918) - ROW() + ROW($AX$466))</f>
        <v>45442</v>
      </c>
      <c r="BS895" s="78" cm="1">
        <f t="array" ref="BS895">INDEX($BO$466:$BO$918, ROWS($BO$466:$BO$918) - ROW() + ROW($BO$466))</f>
        <v>1447.8</v>
      </c>
      <c r="BU895">
        <f t="shared" si="278"/>
        <v>1.3439731205375924</v>
      </c>
      <c r="BV895">
        <f t="shared" si="272"/>
        <v>4</v>
      </c>
      <c r="BW895">
        <f t="shared" si="286"/>
        <v>-0.51193952929050301</v>
      </c>
      <c r="BX895" t="str">
        <f t="shared" si="273"/>
        <v/>
      </c>
      <c r="BY895" t="str">
        <f t="shared" si="279"/>
        <v/>
      </c>
      <c r="BZ895">
        <v>-2.1760136049163288</v>
      </c>
      <c r="CA895">
        <v>-5.4362039977582661</v>
      </c>
      <c r="CB895" s="200" t="s">
        <v>4485</v>
      </c>
      <c r="CC895" s="212">
        <v>44776</v>
      </c>
      <c r="CD895" s="49">
        <v>44798</v>
      </c>
      <c r="CE895" s="50">
        <v>1555.05</v>
      </c>
      <c r="CG895" s="81" cm="1">
        <f t="array" ref="CG895">INDEX($AW$466:$AW$918, ROWS($AW$466:$AW$918) - ROW() + ROW($AW$466))</f>
        <v>45435</v>
      </c>
      <c r="CH895" s="3" cm="1">
        <f t="array" ref="CH895">INDEX($AX$466:$AX$918, ROWS($AX$466:$AX$918) - ROW() + ROW($AX$466))</f>
        <v>45442</v>
      </c>
      <c r="CI895" s="78" cm="1">
        <f t="array" ref="CI895">INDEX($CE$466:$CE$918, ROWS($CE$466:$CE$918) - ROW() + ROW($CE$466))</f>
        <v>1810.6</v>
      </c>
      <c r="CK895">
        <f t="shared" si="285"/>
        <v>-2.0450119021856841</v>
      </c>
      <c r="CL895">
        <f t="shared" si="274"/>
        <v>4</v>
      </c>
      <c r="CM895">
        <f t="shared" si="287"/>
        <v>0.84941654830534441</v>
      </c>
      <c r="CN895" t="str">
        <f t="shared" si="275"/>
        <v/>
      </c>
      <c r="CO895" t="str">
        <f t="shared" si="280"/>
        <v/>
      </c>
      <c r="CP895">
        <v>-1.8707529035926012</v>
      </c>
      <c r="CQ895">
        <v>1.2769286652323288</v>
      </c>
      <c r="CR895" s="200" t="s">
        <v>4485</v>
      </c>
      <c r="CS895" s="212">
        <v>44776</v>
      </c>
      <c r="CT895" s="49">
        <v>44798</v>
      </c>
      <c r="CU895" s="53">
        <v>374.1</v>
      </c>
      <c r="CW895" s="81" cm="1">
        <f t="array" ref="CW895">INDEX($AW$466:$AW$918, ROWS($AW$466:$AW$918) - ROW() + ROW($AW$466))</f>
        <v>45435</v>
      </c>
      <c r="CX895" s="3" cm="1">
        <f t="array" ref="CX895">INDEX($AX$466:$AX$918, ROWS($AX$466:$AX$918) - ROW() + ROW($AX$466))</f>
        <v>45442</v>
      </c>
      <c r="CY895" s="78" cm="1">
        <f t="array" ref="CY895">INDEX($CU$466:$CU$918, ROWS($CU$466:$CU$918) - ROW() + ROW($CU$466))</f>
        <v>849.95</v>
      </c>
      <c r="DA895">
        <f t="shared" si="281"/>
        <v>0.20041261420572304</v>
      </c>
      <c r="DB895">
        <f t="shared" si="276"/>
        <v>4</v>
      </c>
      <c r="DC895">
        <f t="shared" si="288"/>
        <v>0.37791555949218136</v>
      </c>
      <c r="DD895" t="str">
        <f t="shared" si="290"/>
        <v/>
      </c>
      <c r="DE895" t="str">
        <f t="shared" si="291"/>
        <v/>
      </c>
      <c r="DF895">
        <v>-4.1302808590986867E-2</v>
      </c>
      <c r="DG895">
        <v>0.65953654188947763</v>
      </c>
      <c r="DH895" s="200" t="s">
        <v>4485</v>
      </c>
      <c r="DI895" s="212">
        <v>44776</v>
      </c>
      <c r="DJ895" s="49">
        <v>44798</v>
      </c>
      <c r="DK895" s="53">
        <v>329.25</v>
      </c>
      <c r="DM895" s="81" cm="1">
        <f t="array" ref="DM895">INDEX($AW$466:$AW$918, ROWS($AW$466:$AW$918) - ROW() + ROW($AW$466))</f>
        <v>45435</v>
      </c>
      <c r="DN895" s="3" cm="1">
        <f t="array" ref="DN895">INDEX($AX$466:$AX$918, ROWS($AX$466:$AX$918) - ROW() + ROW($AX$466))</f>
        <v>45442</v>
      </c>
      <c r="DO895" s="78" cm="1">
        <f t="array" ref="DO895">INDEX($DK$466:$DK$918, ROWS($DK$466:$DK$918) - ROW() + ROW($DK$466))</f>
        <v>648.54999999999995</v>
      </c>
      <c r="DQ895">
        <f t="shared" si="282"/>
        <v>0.93377947241459813</v>
      </c>
      <c r="DR895">
        <f t="shared" si="277"/>
        <v>4</v>
      </c>
      <c r="DS895">
        <f t="shared" si="289"/>
        <v>4.3775649794801534</v>
      </c>
      <c r="DT895" t="str">
        <f t="shared" si="283"/>
        <v/>
      </c>
      <c r="DU895" t="str">
        <f t="shared" si="284"/>
        <v/>
      </c>
      <c r="DV895">
        <v>-0.4417701271993435</v>
      </c>
      <c r="DW895">
        <v>2.461393744610791</v>
      </c>
      <c r="DX895" s="200" t="s">
        <v>4485</v>
      </c>
    </row>
    <row r="896" spans="1:128" ht="15.75" thickBot="1" x14ac:dyDescent="0.3">
      <c r="A896" s="42">
        <v>44775</v>
      </c>
      <c r="B896" s="35">
        <v>44798</v>
      </c>
      <c r="C896" s="36">
        <v>162.9</v>
      </c>
      <c r="E896" s="81" cm="1">
        <f t="array" ref="E896">INDEX($A$466:$A$918, ROWS($A$466:$A$918) - ROW() + ROW($A$466))</f>
        <v>45436</v>
      </c>
      <c r="F896" s="44" cm="1">
        <f t="array" ref="F896">INDEX($B$466:$B$918, ROWS($B$466:$B$918) - ROW() + ROW($B$466))</f>
        <v>45442</v>
      </c>
      <c r="G896" s="45" cm="1">
        <f t="array" ref="G896">INDEX($C$466:$C$918, ROWS($C$466:$C$918) - ROW() + ROW($C$466))</f>
        <v>144.85</v>
      </c>
      <c r="I896">
        <f t="shared" si="260"/>
        <v>0.41594454072789905</v>
      </c>
      <c r="J896">
        <f t="shared" si="252"/>
        <v>5</v>
      </c>
      <c r="K896" t="str">
        <f t="shared" si="293"/>
        <v/>
      </c>
      <c r="L896" t="str">
        <f t="shared" si="261"/>
        <v/>
      </c>
      <c r="M896" t="str">
        <f t="shared" si="292"/>
        <v/>
      </c>
      <c r="N896">
        <v>0.55536272127732234</v>
      </c>
      <c r="O896" t="s">
        <v>4485</v>
      </c>
      <c r="P896" s="200" t="s">
        <v>4485</v>
      </c>
      <c r="Q896" s="35">
        <v>44775</v>
      </c>
      <c r="R896" s="35">
        <v>44798</v>
      </c>
      <c r="S896" s="37">
        <v>49198.05</v>
      </c>
      <c r="U896" s="81" cm="1">
        <f t="array" ref="U896">INDEX($Q$466:$Q$918, ROWS($Q$466:$Q$918) - ROW() + ROW($Q$466))</f>
        <v>45436</v>
      </c>
      <c r="V896" s="3" cm="1">
        <f t="array" ref="V896">INDEX($R$466:$R$918, ROWS($R$466:$R$918) - ROW() + ROW($R$466))</f>
        <v>45442</v>
      </c>
      <c r="W896" s="78" cm="1">
        <f t="array" ref="W896">INDEX($S$466:$S$918, ROWS($S$466:$S$918) - ROW() + ROW($S$466))</f>
        <v>35585.65</v>
      </c>
      <c r="Y896">
        <f t="shared" si="263"/>
        <v>0.90439423025121257</v>
      </c>
      <c r="Z896">
        <f t="shared" si="254"/>
        <v>5</v>
      </c>
      <c r="AA896" t="str">
        <f t="shared" si="294"/>
        <v/>
      </c>
      <c r="AB896" t="str">
        <f t="shared" si="264"/>
        <v/>
      </c>
      <c r="AC896" t="str">
        <f t="shared" si="265"/>
        <v/>
      </c>
      <c r="AD896">
        <v>-7.433669605002928E-2</v>
      </c>
      <c r="AE896" t="s">
        <v>4485</v>
      </c>
      <c r="AF896" s="200" t="s">
        <v>4485</v>
      </c>
      <c r="AG896" s="35">
        <v>44775</v>
      </c>
      <c r="AH896" s="35">
        <v>44798</v>
      </c>
      <c r="AI896" s="36">
        <v>157.05000000000001</v>
      </c>
      <c r="AK896" s="81" cm="1">
        <f t="array" ref="AK896">INDEX($AG$466:$AG$918, ROWS($AG$466:$AG$918) - ROW() + ROW($AG$466))</f>
        <v>45436</v>
      </c>
      <c r="AL896" s="3" cm="1">
        <f t="array" ref="AL896">INDEX($AH$466:$AH$918, ROWS($AH$466:$AH$918) - ROW() + ROW($AH$466))</f>
        <v>45442</v>
      </c>
      <c r="AM896" s="78" cm="1">
        <f t="array" ref="AM896">INDEX($AI$466:$AI$918, ROWS($AI$466:$AI$918) - ROW() + ROW($AI$466))</f>
        <v>375.1</v>
      </c>
      <c r="AO896">
        <f t="shared" si="266"/>
        <v>0.6709608158883521</v>
      </c>
      <c r="AP896">
        <f t="shared" si="256"/>
        <v>5</v>
      </c>
      <c r="AQ896" t="str">
        <f t="shared" si="295"/>
        <v/>
      </c>
      <c r="AR896" t="str">
        <f t="shared" si="267"/>
        <v/>
      </c>
      <c r="AS896" t="str">
        <f t="shared" si="268"/>
        <v/>
      </c>
      <c r="AT896">
        <v>-72.734032884408833</v>
      </c>
      <c r="AU896" t="s">
        <v>4485</v>
      </c>
      <c r="AV896" s="200" t="s">
        <v>4485</v>
      </c>
      <c r="AW896" s="35">
        <v>44775</v>
      </c>
      <c r="AX896" s="35">
        <v>44798</v>
      </c>
      <c r="AY896" s="36">
        <v>281.5</v>
      </c>
      <c r="BA896" s="81" cm="1">
        <f t="array" ref="BA896">INDEX($AW$466:$AW$918, ROWS($AW$466:$AW$918) - ROW() + ROW($AW$466))</f>
        <v>45436</v>
      </c>
      <c r="BB896" s="3" cm="1">
        <f t="array" ref="BB896">INDEX($AX$466:$AX$918, ROWS($AX$466:$AX$918) - ROW() + ROW($AX$466))</f>
        <v>45442</v>
      </c>
      <c r="BC896" s="78" cm="1">
        <f t="array" ref="BC896">INDEX($AY$466:$AY$918, ROWS($AY$466:$AY$918) - ROW() + ROW($AY$466))</f>
        <v>297.14999999999998</v>
      </c>
      <c r="BE896">
        <f t="shared" si="269"/>
        <v>2.9269137512989225</v>
      </c>
      <c r="BF896">
        <f t="shared" si="258"/>
        <v>5</v>
      </c>
      <c r="BG896" t="str">
        <f t="shared" si="296"/>
        <v/>
      </c>
      <c r="BH896" t="str">
        <f t="shared" si="270"/>
        <v/>
      </c>
      <c r="BI896" t="str">
        <f t="shared" si="271"/>
        <v/>
      </c>
      <c r="BJ896">
        <v>-1.8057596950559685</v>
      </c>
      <c r="BK896" t="s">
        <v>4485</v>
      </c>
      <c r="BL896" s="200" t="s">
        <v>4485</v>
      </c>
      <c r="BM896" s="212">
        <v>44775</v>
      </c>
      <c r="BN896" s="49">
        <v>44798</v>
      </c>
      <c r="BO896" s="50">
        <v>1291.45</v>
      </c>
      <c r="BQ896" s="81" cm="1">
        <f t="array" ref="BQ896">INDEX($AW$466:$AW$918, ROWS($AW$466:$AW$918) - ROW() + ROW($AW$466))</f>
        <v>45436</v>
      </c>
      <c r="BR896" s="3" cm="1">
        <f t="array" ref="BR896">INDEX($AX$466:$AX$918, ROWS($AX$466:$AX$918) - ROW() + ROW($AX$466))</f>
        <v>45442</v>
      </c>
      <c r="BS896" s="78" cm="1">
        <f t="array" ref="BS896">INDEX($BO$466:$BO$918, ROWS($BO$466:$BO$918) - ROW() + ROW($BO$466))</f>
        <v>1439.25</v>
      </c>
      <c r="BU896">
        <f t="shared" si="278"/>
        <v>-0.59055118110235905</v>
      </c>
      <c r="BV896">
        <f t="shared" si="272"/>
        <v>5</v>
      </c>
      <c r="BW896" t="str">
        <f t="shared" si="286"/>
        <v/>
      </c>
      <c r="BX896" t="str">
        <f t="shared" si="273"/>
        <v/>
      </c>
      <c r="BY896" t="str">
        <f t="shared" si="279"/>
        <v/>
      </c>
      <c r="BZ896">
        <v>0.80205452390360255</v>
      </c>
      <c r="CA896" t="s">
        <v>4485</v>
      </c>
      <c r="CB896" s="200" t="s">
        <v>4485</v>
      </c>
      <c r="CC896" s="212">
        <v>44775</v>
      </c>
      <c r="CD896" s="49">
        <v>44798</v>
      </c>
      <c r="CE896" s="50">
        <v>1588.55</v>
      </c>
      <c r="CG896" s="81" cm="1">
        <f t="array" ref="CG896">INDEX($AW$466:$AW$918, ROWS($AW$466:$AW$918) - ROW() + ROW($AW$466))</f>
        <v>45436</v>
      </c>
      <c r="CH896" s="3" cm="1">
        <f t="array" ref="CH896">INDEX($AX$466:$AX$918, ROWS($AX$466:$AX$918) - ROW() + ROW($AX$466))</f>
        <v>45442</v>
      </c>
      <c r="CI896" s="78" cm="1">
        <f t="array" ref="CI896">INDEX($CE$466:$CE$918, ROWS($CE$466:$CE$918) - ROW() + ROW($CE$466))</f>
        <v>1790.85</v>
      </c>
      <c r="CK896">
        <f t="shared" si="285"/>
        <v>-1.0907986302883022</v>
      </c>
      <c r="CL896">
        <f t="shared" si="274"/>
        <v>5</v>
      </c>
      <c r="CM896" t="str">
        <f t="shared" si="287"/>
        <v/>
      </c>
      <c r="CN896" t="str">
        <f t="shared" si="275"/>
        <v/>
      </c>
      <c r="CO896" t="str">
        <f t="shared" si="280"/>
        <v/>
      </c>
      <c r="CP896">
        <v>-1.0952932737405456</v>
      </c>
      <c r="CQ896" t="s">
        <v>4485</v>
      </c>
      <c r="CR896" s="200" t="s">
        <v>4485</v>
      </c>
      <c r="CS896" s="212">
        <v>44775</v>
      </c>
      <c r="CT896" s="49">
        <v>44798</v>
      </c>
      <c r="CU896" s="53">
        <v>378.05</v>
      </c>
      <c r="CW896" s="81" cm="1">
        <f t="array" ref="CW896">INDEX($AW$466:$AW$918, ROWS($AW$466:$AW$918) - ROW() + ROW($AW$466))</f>
        <v>45436</v>
      </c>
      <c r="CX896" s="3" cm="1">
        <f t="array" ref="CX896">INDEX($AX$466:$AX$918, ROWS($AX$466:$AX$918) - ROW() + ROW($AX$466))</f>
        <v>45442</v>
      </c>
      <c r="CY896" s="78" cm="1">
        <f t="array" ref="CY896">INDEX($CU$466:$CU$918, ROWS($CU$466:$CU$918) - ROW() + ROW($CU$466))</f>
        <v>842.2</v>
      </c>
      <c r="DA896">
        <f t="shared" si="281"/>
        <v>-0.91181834225542679</v>
      </c>
      <c r="DB896">
        <f t="shared" si="276"/>
        <v>5</v>
      </c>
      <c r="DC896" t="str">
        <f t="shared" si="288"/>
        <v/>
      </c>
      <c r="DD896" t="str">
        <f t="shared" si="290"/>
        <v/>
      </c>
      <c r="DE896" t="str">
        <f t="shared" si="291"/>
        <v/>
      </c>
      <c r="DF896">
        <v>-0.81459181866477515</v>
      </c>
      <c r="DG896" t="s">
        <v>4485</v>
      </c>
      <c r="DH896" s="200" t="s">
        <v>4485</v>
      </c>
      <c r="DI896" s="212">
        <v>44775</v>
      </c>
      <c r="DJ896" s="49">
        <v>44798</v>
      </c>
      <c r="DK896" s="53">
        <v>330.55</v>
      </c>
      <c r="DM896" s="81" cm="1">
        <f t="array" ref="DM896">INDEX($AW$466:$AW$918, ROWS($AW$466:$AW$918) - ROW() + ROW($AW$466))</f>
        <v>45436</v>
      </c>
      <c r="DN896" s="3" cm="1">
        <f t="array" ref="DN896">INDEX($AX$466:$AX$918, ROWS($AX$466:$AX$918) - ROW() + ROW($AX$466))</f>
        <v>45442</v>
      </c>
      <c r="DO896" s="78" cm="1">
        <f t="array" ref="DO896">INDEX($DK$466:$DK$918, ROWS($DK$466:$DK$918) - ROW() + ROW($DK$466))</f>
        <v>654.75</v>
      </c>
      <c r="DQ896">
        <f t="shared" si="282"/>
        <v>0.95597872176394205</v>
      </c>
      <c r="DR896">
        <f t="shared" si="277"/>
        <v>5</v>
      </c>
      <c r="DS896" t="str">
        <f t="shared" si="289"/>
        <v/>
      </c>
      <c r="DT896" t="str">
        <f t="shared" si="283"/>
        <v/>
      </c>
      <c r="DU896" t="str">
        <f t="shared" si="284"/>
        <v/>
      </c>
      <c r="DV896">
        <v>1.2776375181699984</v>
      </c>
      <c r="DW896" t="s">
        <v>4485</v>
      </c>
      <c r="DX896" s="200" t="s">
        <v>4485</v>
      </c>
    </row>
    <row r="897" spans="1:128" ht="15.75" thickBot="1" x14ac:dyDescent="0.3">
      <c r="A897" s="42">
        <v>44774</v>
      </c>
      <c r="B897" s="35">
        <v>44798</v>
      </c>
      <c r="C897" s="36">
        <v>161.19999999999999</v>
      </c>
      <c r="E897" s="81" cm="1">
        <f t="array" ref="E897">INDEX($A$466:$A$918, ROWS($A$466:$A$918) - ROW() + ROW($A$466))</f>
        <v>45439</v>
      </c>
      <c r="F897" s="44" cm="1">
        <f t="array" ref="F897">INDEX($B$466:$B$918, ROWS($B$466:$B$918) - ROW() + ROW($B$466))</f>
        <v>45442</v>
      </c>
      <c r="G897" s="45" cm="1">
        <f t="array" ref="G897">INDEX($C$466:$C$918, ROWS($C$466:$C$918) - ROW() + ROW($C$466))</f>
        <v>144.80000000000001</v>
      </c>
      <c r="I897">
        <f t="shared" si="260"/>
        <v>-3.4518467380036555E-2</v>
      </c>
      <c r="J897">
        <f t="shared" si="252"/>
        <v>1</v>
      </c>
      <c r="K897" t="str">
        <f t="shared" si="293"/>
        <v/>
      </c>
      <c r="L897" t="str">
        <f t="shared" si="261"/>
        <v/>
      </c>
      <c r="M897" t="str">
        <f t="shared" si="292"/>
        <v/>
      </c>
      <c r="N897">
        <v>-0.24162927166033435</v>
      </c>
      <c r="O897" t="s">
        <v>4485</v>
      </c>
      <c r="P897" s="200" t="s">
        <v>4485</v>
      </c>
      <c r="Q897" s="35">
        <v>44774</v>
      </c>
      <c r="R897" s="35">
        <v>44798</v>
      </c>
      <c r="S897" s="37">
        <v>49221.05</v>
      </c>
      <c r="U897" s="81" cm="1">
        <f t="array" ref="U897">INDEX($Q$466:$Q$918, ROWS($Q$466:$Q$918) - ROW() + ROW($Q$466))</f>
        <v>45439</v>
      </c>
      <c r="V897" s="3" cm="1">
        <f t="array" ref="V897">INDEX($R$466:$R$918, ROWS($R$466:$R$918) - ROW() + ROW($R$466))</f>
        <v>45442</v>
      </c>
      <c r="W897" s="78" cm="1">
        <f t="array" ref="W897">INDEX($S$466:$S$918, ROWS($S$466:$S$918) - ROW() + ROW($S$466))</f>
        <v>36821.15</v>
      </c>
      <c r="Y897">
        <f t="shared" si="263"/>
        <v>3.4719051078173364</v>
      </c>
      <c r="Z897">
        <f t="shared" si="254"/>
        <v>1</v>
      </c>
      <c r="AA897" t="str">
        <f t="shared" si="294"/>
        <v/>
      </c>
      <c r="AB897" t="str">
        <f t="shared" si="264"/>
        <v/>
      </c>
      <c r="AC897" t="str">
        <f t="shared" si="265"/>
        <v/>
      </c>
      <c r="AD897">
        <v>2.9616171048153701</v>
      </c>
      <c r="AE897" t="s">
        <v>4485</v>
      </c>
      <c r="AF897" s="200" t="s">
        <v>4485</v>
      </c>
      <c r="AG897" s="35">
        <v>44774</v>
      </c>
      <c r="AH897" s="35">
        <v>44798</v>
      </c>
      <c r="AI897" s="36">
        <v>154.44999999999999</v>
      </c>
      <c r="AK897" s="81" cm="1">
        <f t="array" ref="AK897">INDEX($AG$466:$AG$918, ROWS($AG$466:$AG$918) - ROW() + ROW($AG$466))</f>
        <v>45439</v>
      </c>
      <c r="AL897" s="3" cm="1">
        <f t="array" ref="AL897">INDEX($AH$466:$AH$918, ROWS($AH$466:$AH$918) - ROW() + ROW($AH$466))</f>
        <v>45442</v>
      </c>
      <c r="AM897" s="78" cm="1">
        <f t="array" ref="AM897">INDEX($AI$466:$AI$918, ROWS($AI$466:$AI$918) - ROW() + ROW($AI$466))</f>
        <v>370.55</v>
      </c>
      <c r="AO897">
        <f t="shared" si="266"/>
        <v>-1.2130098640362601</v>
      </c>
      <c r="AP897">
        <f t="shared" si="256"/>
        <v>1</v>
      </c>
      <c r="AQ897" t="str">
        <f t="shared" si="295"/>
        <v/>
      </c>
      <c r="AR897" t="str">
        <f t="shared" si="267"/>
        <v/>
      </c>
      <c r="AS897" t="str">
        <f t="shared" si="268"/>
        <v/>
      </c>
      <c r="AT897">
        <v>-0.5151515151515117</v>
      </c>
      <c r="AU897" t="s">
        <v>4485</v>
      </c>
      <c r="AV897" s="200" t="s">
        <v>4485</v>
      </c>
      <c r="AW897" s="35">
        <v>44774</v>
      </c>
      <c r="AX897" s="35">
        <v>44798</v>
      </c>
      <c r="AY897" s="36">
        <v>283</v>
      </c>
      <c r="BA897" s="81" cm="1">
        <f t="array" ref="BA897">INDEX($AW$466:$AW$918, ROWS($AW$466:$AW$918) - ROW() + ROW($AW$466))</f>
        <v>45439</v>
      </c>
      <c r="BB897" s="3" cm="1">
        <f t="array" ref="BB897">INDEX($AX$466:$AX$918, ROWS($AX$466:$AX$918) - ROW() + ROW($AX$466))</f>
        <v>45442</v>
      </c>
      <c r="BC897" s="78" cm="1">
        <f t="array" ref="BC897">INDEX($AY$466:$AY$918, ROWS($AY$466:$AY$918) - ROW() + ROW($AY$466))</f>
        <v>295</v>
      </c>
      <c r="BE897">
        <f t="shared" si="269"/>
        <v>-0.72354029951202337</v>
      </c>
      <c r="BF897">
        <f t="shared" si="258"/>
        <v>1</v>
      </c>
      <c r="BG897" t="str">
        <f t="shared" si="296"/>
        <v/>
      </c>
      <c r="BH897" t="str">
        <f t="shared" si="270"/>
        <v/>
      </c>
      <c r="BI897" t="str">
        <f t="shared" si="271"/>
        <v/>
      </c>
      <c r="BJ897">
        <v>-3.9690764043095674</v>
      </c>
      <c r="BK897" t="s">
        <v>4485</v>
      </c>
      <c r="BL897" s="200" t="s">
        <v>4485</v>
      </c>
      <c r="BM897" s="212">
        <v>44774</v>
      </c>
      <c r="BN897" s="49">
        <v>44798</v>
      </c>
      <c r="BO897" s="50">
        <v>1318.25</v>
      </c>
      <c r="BQ897" s="81" cm="1">
        <f t="array" ref="BQ897">INDEX($AW$466:$AW$918, ROWS($AW$466:$AW$918) - ROW() + ROW($AW$466))</f>
        <v>45439</v>
      </c>
      <c r="BR897" s="3" cm="1">
        <f t="array" ref="BR897">INDEX($AX$466:$AX$918, ROWS($AX$466:$AX$918) - ROW() + ROW($AX$466))</f>
        <v>45442</v>
      </c>
      <c r="BS897" s="78" cm="1">
        <f t="array" ref="BS897">INDEX($BO$466:$BO$918, ROWS($BO$466:$BO$918) - ROW() + ROW($BO$466))</f>
        <v>1415.4</v>
      </c>
      <c r="BU897">
        <f t="shared" si="278"/>
        <v>-1.6571130797290192</v>
      </c>
      <c r="BV897">
        <f t="shared" si="272"/>
        <v>1</v>
      </c>
      <c r="BW897" t="str">
        <f t="shared" si="286"/>
        <v/>
      </c>
      <c r="BX897" t="str">
        <f t="shared" si="273"/>
        <v/>
      </c>
      <c r="BY897" t="str">
        <f t="shared" si="279"/>
        <v/>
      </c>
      <c r="BZ897">
        <v>-1.838278524673699</v>
      </c>
      <c r="CA897" t="s">
        <v>4485</v>
      </c>
      <c r="CB897" s="200" t="s">
        <v>4485</v>
      </c>
      <c r="CC897" s="212">
        <v>44774</v>
      </c>
      <c r="CD897" s="49">
        <v>44798</v>
      </c>
      <c r="CE897" s="50">
        <v>1597.7</v>
      </c>
      <c r="CG897" s="81" cm="1">
        <f t="array" ref="CG897">INDEX($AW$466:$AW$918, ROWS($AW$466:$AW$918) - ROW() + ROW($AW$466))</f>
        <v>45439</v>
      </c>
      <c r="CH897" s="3" cm="1">
        <f t="array" ref="CH897">INDEX($AX$466:$AX$918, ROWS($AX$466:$AX$918) - ROW() + ROW($AX$466))</f>
        <v>45442</v>
      </c>
      <c r="CI897" s="78" cm="1">
        <f t="array" ref="CI897">INDEX($CE$466:$CE$918, ROWS($CE$466:$CE$918) - ROW() + ROW($CE$466))</f>
        <v>1803.4</v>
      </c>
      <c r="CK897">
        <f t="shared" si="285"/>
        <v>0.70078454365246567</v>
      </c>
      <c r="CL897">
        <f t="shared" si="274"/>
        <v>1</v>
      </c>
      <c r="CM897" t="str">
        <f t="shared" si="287"/>
        <v/>
      </c>
      <c r="CN897" t="str">
        <f t="shared" si="275"/>
        <v/>
      </c>
      <c r="CO897" t="str">
        <f t="shared" si="280"/>
        <v/>
      </c>
      <c r="CP897">
        <v>0.84800133894948515</v>
      </c>
      <c r="CQ897" t="s">
        <v>4485</v>
      </c>
      <c r="CR897" s="200" t="s">
        <v>4485</v>
      </c>
      <c r="CS897" s="212">
        <v>44774</v>
      </c>
      <c r="CT897" s="49">
        <v>44798</v>
      </c>
      <c r="CU897" s="53">
        <v>383.1</v>
      </c>
      <c r="CW897" s="81" cm="1">
        <f t="array" ref="CW897">INDEX($AW$466:$AW$918, ROWS($AW$466:$AW$918) - ROW() + ROW($AW$466))</f>
        <v>45439</v>
      </c>
      <c r="CX897" s="3" cm="1">
        <f t="array" ref="CX897">INDEX($AX$466:$AX$918, ROWS($AX$466:$AX$918) - ROW() + ROW($AX$466))</f>
        <v>45442</v>
      </c>
      <c r="CY897" s="78" cm="1">
        <f t="array" ref="CY897">INDEX($CU$466:$CU$918, ROWS($CU$466:$CU$918) - ROW() + ROW($CU$466))</f>
        <v>842.95</v>
      </c>
      <c r="DA897">
        <f t="shared" si="281"/>
        <v>8.9052481595820465E-2</v>
      </c>
      <c r="DB897">
        <f t="shared" si="276"/>
        <v>1</v>
      </c>
      <c r="DC897" t="str">
        <f t="shared" si="288"/>
        <v/>
      </c>
      <c r="DD897" t="str">
        <f t="shared" si="290"/>
        <v/>
      </c>
      <c r="DE897" t="str">
        <f t="shared" si="291"/>
        <v/>
      </c>
      <c r="DF897">
        <v>0.27971195619830064</v>
      </c>
      <c r="DG897" t="s">
        <v>4485</v>
      </c>
      <c r="DH897" s="200" t="s">
        <v>4485</v>
      </c>
      <c r="DI897" s="212">
        <v>44774</v>
      </c>
      <c r="DJ897" s="49">
        <v>44798</v>
      </c>
      <c r="DK897" s="53">
        <v>330.5</v>
      </c>
      <c r="DM897" s="81" cm="1">
        <f t="array" ref="DM897">INDEX($AW$466:$AW$918, ROWS($AW$466:$AW$918) - ROW() + ROW($AW$466))</f>
        <v>45439</v>
      </c>
      <c r="DN897" s="3" cm="1">
        <f t="array" ref="DN897">INDEX($AX$466:$AX$918, ROWS($AX$466:$AX$918) - ROW() + ROW($AX$466))</f>
        <v>45442</v>
      </c>
      <c r="DO897" s="78" cm="1">
        <f t="array" ref="DO897">INDEX($DK$466:$DK$918, ROWS($DK$466:$DK$918) - ROW() + ROW($DK$466))</f>
        <v>658.2</v>
      </c>
      <c r="DQ897">
        <f t="shared" si="282"/>
        <v>0.52691867124857517</v>
      </c>
      <c r="DR897">
        <f t="shared" si="277"/>
        <v>1</v>
      </c>
      <c r="DS897" t="str">
        <f t="shared" si="289"/>
        <v/>
      </c>
      <c r="DT897" t="str">
        <f t="shared" si="283"/>
        <v/>
      </c>
      <c r="DU897" t="str">
        <f t="shared" si="284"/>
        <v/>
      </c>
      <c r="DV897">
        <v>0.96691343103187455</v>
      </c>
      <c r="DW897" t="s">
        <v>4485</v>
      </c>
      <c r="DX897" s="200" t="s">
        <v>4485</v>
      </c>
    </row>
    <row r="898" spans="1:128" ht="15.75" thickBot="1" x14ac:dyDescent="0.3">
      <c r="A898" s="42">
        <v>44770</v>
      </c>
      <c r="B898" s="35">
        <v>44770</v>
      </c>
      <c r="C898" s="36">
        <v>161.25</v>
      </c>
      <c r="E898" s="81" cm="1">
        <f t="array" ref="E898">INDEX($A$466:$A$918, ROWS($A$466:$A$918) - ROW() + ROW($A$466))</f>
        <v>45440</v>
      </c>
      <c r="F898" s="44" cm="1">
        <f t="array" ref="F898">INDEX($B$466:$B$918, ROWS($B$466:$B$918) - ROW() + ROW($B$466))</f>
        <v>45442</v>
      </c>
      <c r="G898" s="45" cm="1">
        <f t="array" ref="G898">INDEX($C$466:$C$918, ROWS($C$466:$C$918) - ROW() + ROW($C$466))</f>
        <v>144.15</v>
      </c>
      <c r="I898">
        <f t="shared" si="260"/>
        <v>-0.44889502762431327</v>
      </c>
      <c r="J898">
        <f t="shared" si="252"/>
        <v>2</v>
      </c>
      <c r="K898" t="str">
        <f t="shared" si="293"/>
        <v/>
      </c>
      <c r="L898" t="str">
        <f t="shared" si="261"/>
        <v/>
      </c>
      <c r="M898" t="str">
        <f t="shared" si="292"/>
        <v/>
      </c>
      <c r="N898">
        <v>-0.20761245674741272</v>
      </c>
      <c r="O898" t="s">
        <v>4485</v>
      </c>
      <c r="P898" s="200" t="s">
        <v>4485</v>
      </c>
      <c r="Q898" s="39">
        <v>44770</v>
      </c>
      <c r="R898" s="39">
        <v>44770</v>
      </c>
      <c r="S898" s="41">
        <v>47608.45</v>
      </c>
      <c r="U898" s="81" cm="1">
        <f t="array" ref="U898">INDEX($Q$466:$Q$918, ROWS($Q$466:$Q$918) - ROW() + ROW($Q$466))</f>
        <v>45440</v>
      </c>
      <c r="V898" s="3" cm="1">
        <f t="array" ref="V898">INDEX($R$466:$R$918, ROWS($R$466:$R$918) - ROW() + ROW($R$466))</f>
        <v>45442</v>
      </c>
      <c r="W898" s="78" cm="1">
        <f t="array" ref="W898">INDEX($S$466:$S$918, ROWS($S$466:$S$918) - ROW() + ROW($S$466))</f>
        <v>36434.6</v>
      </c>
      <c r="Y898">
        <f t="shared" si="263"/>
        <v>-1.0498042565210561</v>
      </c>
      <c r="Z898">
        <f t="shared" si="254"/>
        <v>2</v>
      </c>
      <c r="AA898" t="str">
        <f t="shared" si="294"/>
        <v/>
      </c>
      <c r="AB898" t="str">
        <f t="shared" si="264"/>
        <v/>
      </c>
      <c r="AC898" t="str">
        <f t="shared" si="265"/>
        <v/>
      </c>
      <c r="AD898">
        <v>-0.6868735983216856</v>
      </c>
      <c r="AE898" t="s">
        <v>4485</v>
      </c>
      <c r="AF898" s="200" t="s">
        <v>4485</v>
      </c>
      <c r="AG898" s="35">
        <v>44770</v>
      </c>
      <c r="AH898" s="35">
        <v>44770</v>
      </c>
      <c r="AI898" s="36">
        <v>150.15</v>
      </c>
      <c r="AK898" s="81" cm="1">
        <f t="array" ref="AK898">INDEX($AG$466:$AG$918, ROWS($AG$466:$AG$918) - ROW() + ROW($AG$466))</f>
        <v>45440</v>
      </c>
      <c r="AL898" s="3" cm="1">
        <f t="array" ref="AL898">INDEX($AH$466:$AH$918, ROWS($AH$466:$AH$918) - ROW() + ROW($AH$466))</f>
        <v>45442</v>
      </c>
      <c r="AM898" s="78" cm="1">
        <f t="array" ref="AM898">INDEX($AI$466:$AI$918, ROWS($AI$466:$AI$918) - ROW() + ROW($AI$466))</f>
        <v>366.35</v>
      </c>
      <c r="AO898">
        <f t="shared" si="266"/>
        <v>-1.1334502766158381</v>
      </c>
      <c r="AP898">
        <f t="shared" si="256"/>
        <v>2</v>
      </c>
      <c r="AQ898" t="str">
        <f t="shared" si="295"/>
        <v/>
      </c>
      <c r="AR898" t="str">
        <f t="shared" si="267"/>
        <v/>
      </c>
      <c r="AS898" t="str">
        <f t="shared" si="268"/>
        <v/>
      </c>
      <c r="AT898">
        <v>-9.9908620164483732</v>
      </c>
      <c r="AU898" t="s">
        <v>4485</v>
      </c>
      <c r="AV898" s="200" t="s">
        <v>4485</v>
      </c>
      <c r="AW898" s="39">
        <v>44770</v>
      </c>
      <c r="AX898" s="39">
        <v>44770</v>
      </c>
      <c r="AY898" s="40">
        <v>272.60000000000002</v>
      </c>
      <c r="BA898" s="81" cm="1">
        <f t="array" ref="BA898">INDEX($AW$466:$AW$918, ROWS($AW$466:$AW$918) - ROW() + ROW($AW$466))</f>
        <v>45440</v>
      </c>
      <c r="BB898" s="3" cm="1">
        <f t="array" ref="BB898">INDEX($AX$466:$AX$918, ROWS($AX$466:$AX$918) - ROW() + ROW($AX$466))</f>
        <v>45442</v>
      </c>
      <c r="BC898" s="78" cm="1">
        <f t="array" ref="BC898">INDEX($AY$466:$AY$918, ROWS($AY$466:$AY$918) - ROW() + ROW($AY$466))</f>
        <v>289.85000000000002</v>
      </c>
      <c r="BE898">
        <f t="shared" si="269"/>
        <v>-1.745762711864399</v>
      </c>
      <c r="BF898">
        <f t="shared" si="258"/>
        <v>2</v>
      </c>
      <c r="BG898" t="str">
        <f t="shared" si="296"/>
        <v/>
      </c>
      <c r="BH898" t="str">
        <f t="shared" si="270"/>
        <v/>
      </c>
      <c r="BI898" t="str">
        <f t="shared" si="271"/>
        <v/>
      </c>
      <c r="BJ898">
        <v>-2.91185639409407</v>
      </c>
      <c r="BK898" t="s">
        <v>4485</v>
      </c>
      <c r="BL898" s="200" t="s">
        <v>4485</v>
      </c>
      <c r="BM898" s="212">
        <v>44770</v>
      </c>
      <c r="BN898" s="49">
        <v>44770</v>
      </c>
      <c r="BO898" s="50">
        <v>1186.8</v>
      </c>
      <c r="BQ898" s="81" cm="1">
        <f t="array" ref="BQ898">INDEX($AW$466:$AW$918, ROWS($AW$466:$AW$918) - ROW() + ROW($AW$466))</f>
        <v>45440</v>
      </c>
      <c r="BR898" s="3" cm="1">
        <f t="array" ref="BR898">INDEX($AX$466:$AX$918, ROWS($AX$466:$AX$918) - ROW() + ROW($AX$466))</f>
        <v>45442</v>
      </c>
      <c r="BS898" s="78" cm="1">
        <f t="array" ref="BS898">INDEX($BO$466:$BO$918, ROWS($BO$466:$BO$918) - ROW() + ROW($BO$466))</f>
        <v>1454.4</v>
      </c>
      <c r="BU898">
        <f t="shared" si="278"/>
        <v>2.7554048325561675</v>
      </c>
      <c r="BV898">
        <f t="shared" si="272"/>
        <v>2</v>
      </c>
      <c r="BW898" t="str">
        <f t="shared" si="286"/>
        <v/>
      </c>
      <c r="BX898" t="str">
        <f t="shared" si="273"/>
        <v/>
      </c>
      <c r="BY898" t="str">
        <f t="shared" si="279"/>
        <v/>
      </c>
      <c r="BZ898">
        <v>-4.0209231752116379</v>
      </c>
      <c r="CA898" t="s">
        <v>4485</v>
      </c>
      <c r="CB898" s="200" t="s">
        <v>4485</v>
      </c>
      <c r="CC898" s="212">
        <v>44770</v>
      </c>
      <c r="CD898" s="49">
        <v>44770</v>
      </c>
      <c r="CE898" s="50">
        <v>1588.35</v>
      </c>
      <c r="CG898" s="81" cm="1">
        <f t="array" ref="CG898">INDEX($AW$466:$AW$918, ROWS($AW$466:$AW$918) - ROW() + ROW($AW$466))</f>
        <v>45440</v>
      </c>
      <c r="CH898" s="3" cm="1">
        <f t="array" ref="CH898">INDEX($AX$466:$AX$918, ROWS($AX$466:$AX$918) - ROW() + ROW($AX$466))</f>
        <v>45442</v>
      </c>
      <c r="CI898" s="78" cm="1">
        <f t="array" ref="CI898">INDEX($CE$466:$CE$918, ROWS($CE$466:$CE$918) - ROW() + ROW($CE$466))</f>
        <v>1801.05</v>
      </c>
      <c r="CK898">
        <f t="shared" si="285"/>
        <v>-0.13030941554841613</v>
      </c>
      <c r="CL898">
        <f t="shared" si="274"/>
        <v>2</v>
      </c>
      <c r="CM898" t="str">
        <f t="shared" si="287"/>
        <v/>
      </c>
      <c r="CN898" t="str">
        <f t="shared" si="275"/>
        <v/>
      </c>
      <c r="CO898" t="str">
        <f t="shared" si="280"/>
        <v/>
      </c>
      <c r="CP898">
        <v>-0.33745470638675273</v>
      </c>
      <c r="CQ898" t="s">
        <v>4485</v>
      </c>
      <c r="CR898" s="200" t="s">
        <v>4485</v>
      </c>
      <c r="CS898" s="212">
        <v>44770</v>
      </c>
      <c r="CT898" s="49">
        <v>44770</v>
      </c>
      <c r="CU898" s="53">
        <v>381.9</v>
      </c>
      <c r="CW898" s="81" cm="1">
        <f t="array" ref="CW898">INDEX($AW$466:$AW$918, ROWS($AW$466:$AW$918) - ROW() + ROW($AW$466))</f>
        <v>45440</v>
      </c>
      <c r="CX898" s="3" cm="1">
        <f t="array" ref="CX898">INDEX($AX$466:$AX$918, ROWS($AX$466:$AX$918) - ROW() + ROW($AX$466))</f>
        <v>45442</v>
      </c>
      <c r="CY898" s="78" cm="1">
        <f t="array" ref="CY898">INDEX($CU$466:$CU$918, ROWS($CU$466:$CU$918) - ROW() + ROW($CU$466))</f>
        <v>822.95</v>
      </c>
      <c r="DA898">
        <f t="shared" si="281"/>
        <v>-2.3726199655970106</v>
      </c>
      <c r="DB898">
        <f t="shared" si="276"/>
        <v>2</v>
      </c>
      <c r="DC898" t="str">
        <f t="shared" si="288"/>
        <v/>
      </c>
      <c r="DD898" t="str">
        <f t="shared" si="290"/>
        <v/>
      </c>
      <c r="DE898" t="str">
        <f t="shared" si="291"/>
        <v/>
      </c>
      <c r="DF898">
        <v>-2.6706231454005933</v>
      </c>
      <c r="DG898" t="s">
        <v>4485</v>
      </c>
      <c r="DH898" s="200" t="s">
        <v>4485</v>
      </c>
      <c r="DI898" s="212">
        <v>44770</v>
      </c>
      <c r="DJ898" s="49">
        <v>44770</v>
      </c>
      <c r="DK898" s="53">
        <v>326.14999999999998</v>
      </c>
      <c r="DM898" s="81" cm="1">
        <f t="array" ref="DM898">INDEX($AW$466:$AW$918, ROWS($AW$466:$AW$918) - ROW() + ROW($AW$466))</f>
        <v>45440</v>
      </c>
      <c r="DN898" s="3" cm="1">
        <f t="array" ref="DN898">INDEX($AX$466:$AX$918, ROWS($AX$466:$AX$918) - ROW() + ROW($AX$466))</f>
        <v>45442</v>
      </c>
      <c r="DO898" s="78" cm="1">
        <f t="array" ref="DO898">INDEX($DK$466:$DK$918, ROWS($DK$466:$DK$918) - ROW() + ROW($DK$466))</f>
        <v>647.95000000000005</v>
      </c>
      <c r="DQ898">
        <f t="shared" si="282"/>
        <v>-1.5572774232755999</v>
      </c>
      <c r="DR898">
        <f t="shared" si="277"/>
        <v>2</v>
      </c>
      <c r="DS898" t="str">
        <f t="shared" si="289"/>
        <v/>
      </c>
      <c r="DT898" t="str">
        <f t="shared" si="283"/>
        <v/>
      </c>
      <c r="DU898" t="str">
        <f t="shared" si="284"/>
        <v/>
      </c>
      <c r="DV898">
        <v>-2.3267993416130417</v>
      </c>
      <c r="DW898" t="s">
        <v>4485</v>
      </c>
      <c r="DX898" s="200" t="s">
        <v>4485</v>
      </c>
    </row>
    <row r="899" spans="1:128" ht="15.75" thickBot="1" x14ac:dyDescent="0.3">
      <c r="A899" s="42">
        <v>44769</v>
      </c>
      <c r="B899" s="35">
        <v>44770</v>
      </c>
      <c r="C899" s="36">
        <v>161.9</v>
      </c>
      <c r="E899" s="81" cm="1">
        <f t="array" ref="E899">INDEX($A$466:$A$918, ROWS($A$466:$A$918) - ROW() + ROW($A$466))</f>
        <v>45441</v>
      </c>
      <c r="F899" s="44" cm="1">
        <f t="array" ref="F899">INDEX($B$466:$B$918, ROWS($B$466:$B$918) - ROW() + ROW($B$466))</f>
        <v>45442</v>
      </c>
      <c r="G899" s="45" cm="1">
        <f t="array" ref="G899">INDEX($C$466:$C$918, ROWS($C$466:$C$918) - ROW() + ROW($C$466))</f>
        <v>142.35</v>
      </c>
      <c r="I899">
        <f t="shared" si="260"/>
        <v>-1.2486992715920995</v>
      </c>
      <c r="J899">
        <f t="shared" si="252"/>
        <v>3</v>
      </c>
      <c r="K899" t="str">
        <f t="shared" si="293"/>
        <v/>
      </c>
      <c r="L899" t="str">
        <f t="shared" si="261"/>
        <v/>
      </c>
      <c r="M899" t="str">
        <f t="shared" si="292"/>
        <v/>
      </c>
      <c r="N899">
        <v>-1.3522884882108106</v>
      </c>
      <c r="O899" t="s">
        <v>4485</v>
      </c>
      <c r="P899" s="200" t="s">
        <v>4485</v>
      </c>
      <c r="Q899" s="35">
        <v>44769</v>
      </c>
      <c r="R899" s="35">
        <v>44770</v>
      </c>
      <c r="S899" s="37">
        <v>47244</v>
      </c>
      <c r="U899" s="81" cm="1">
        <f t="array" ref="U899">INDEX($Q$466:$Q$918, ROWS($Q$466:$Q$918) - ROW() + ROW($Q$466))</f>
        <v>45441</v>
      </c>
      <c r="V899" s="3" cm="1">
        <f t="array" ref="V899">INDEX($R$466:$R$918, ROWS($R$466:$R$918) - ROW() + ROW($R$466))</f>
        <v>45442</v>
      </c>
      <c r="W899" s="78" cm="1">
        <f t="array" ref="W899">INDEX($S$466:$S$918, ROWS($S$466:$S$918) - ROW() + ROW($S$466))</f>
        <v>36679.1</v>
      </c>
      <c r="Y899">
        <f t="shared" si="263"/>
        <v>0.67106541584098633</v>
      </c>
      <c r="Z899">
        <f t="shared" si="254"/>
        <v>3</v>
      </c>
      <c r="AA899" t="str">
        <f t="shared" si="294"/>
        <v/>
      </c>
      <c r="AB899" t="str">
        <f t="shared" si="264"/>
        <v/>
      </c>
      <c r="AC899" t="str">
        <f t="shared" si="265"/>
        <v/>
      </c>
      <c r="AD899">
        <v>0.35592033875695084</v>
      </c>
      <c r="AE899" t="s">
        <v>4485</v>
      </c>
      <c r="AF899" s="200" t="s">
        <v>4485</v>
      </c>
      <c r="AG899" s="35">
        <v>44769</v>
      </c>
      <c r="AH899" s="35">
        <v>44770</v>
      </c>
      <c r="AI899" s="36">
        <v>149.75</v>
      </c>
      <c r="AK899" s="81" cm="1">
        <f t="array" ref="AK899">INDEX($AG$466:$AG$918, ROWS($AG$466:$AG$918) - ROW() + ROW($AG$466))</f>
        <v>45441</v>
      </c>
      <c r="AL899" s="3" cm="1">
        <f t="array" ref="AL899">INDEX($AH$466:$AH$918, ROWS($AH$466:$AH$918) - ROW() + ROW($AH$466))</f>
        <v>45442</v>
      </c>
      <c r="AM899" s="78" cm="1">
        <f t="array" ref="AM899">INDEX($AI$466:$AI$918, ROWS($AI$466:$AI$918) - ROW() + ROW($AI$466))</f>
        <v>364.45</v>
      </c>
      <c r="AO899">
        <f t="shared" si="266"/>
        <v>-0.51862972567218069</v>
      </c>
      <c r="AP899">
        <f t="shared" si="256"/>
        <v>3</v>
      </c>
      <c r="AQ899" t="str">
        <f t="shared" si="295"/>
        <v/>
      </c>
      <c r="AR899" t="str">
        <f t="shared" si="267"/>
        <v/>
      </c>
      <c r="AS899" t="str">
        <f t="shared" si="268"/>
        <v/>
      </c>
      <c r="AT899">
        <v>-2.9441624365482197</v>
      </c>
      <c r="AU899" t="s">
        <v>4485</v>
      </c>
      <c r="AV899" s="200" t="s">
        <v>4485</v>
      </c>
      <c r="AW899" s="35">
        <v>44769</v>
      </c>
      <c r="AX899" s="35">
        <v>44770</v>
      </c>
      <c r="AY899" s="36">
        <v>273.25</v>
      </c>
      <c r="BA899" s="81" cm="1">
        <f t="array" ref="BA899">INDEX($AW$466:$AW$918, ROWS($AW$466:$AW$918) - ROW() + ROW($AW$466))</f>
        <v>45441</v>
      </c>
      <c r="BB899" s="3" cm="1">
        <f t="array" ref="BB899">INDEX($AX$466:$AX$918, ROWS($AX$466:$AX$918) - ROW() + ROW($AX$466))</f>
        <v>45442</v>
      </c>
      <c r="BC899" s="78" cm="1">
        <f t="array" ref="BC899">INDEX($AY$466:$AY$918, ROWS($AY$466:$AY$918) - ROW() + ROW($AY$466))</f>
        <v>292.14999999999998</v>
      </c>
      <c r="BE899">
        <f t="shared" si="269"/>
        <v>0.79351388649299781</v>
      </c>
      <c r="BF899">
        <f t="shared" si="258"/>
        <v>3</v>
      </c>
      <c r="BG899" t="str">
        <f t="shared" si="296"/>
        <v/>
      </c>
      <c r="BH899" t="str">
        <f t="shared" si="270"/>
        <v/>
      </c>
      <c r="BI899" t="str">
        <f t="shared" si="271"/>
        <v/>
      </c>
      <c r="BJ899">
        <v>1.2102607529727316</v>
      </c>
      <c r="BK899" t="s">
        <v>4485</v>
      </c>
      <c r="BL899" s="200" t="s">
        <v>4485</v>
      </c>
      <c r="BM899" s="212">
        <v>44769</v>
      </c>
      <c r="BN899" s="49">
        <v>44770</v>
      </c>
      <c r="BO899" s="50">
        <v>1146.95</v>
      </c>
      <c r="BQ899" s="81" cm="1">
        <f t="array" ref="BQ899">INDEX($AW$466:$AW$918, ROWS($AW$466:$AW$918) - ROW() + ROW($AW$466))</f>
        <v>45441</v>
      </c>
      <c r="BR899" s="3" cm="1">
        <f t="array" ref="BR899">INDEX($AX$466:$AX$918, ROWS($AX$466:$AX$918) - ROW() + ROW($AX$466))</f>
        <v>45442</v>
      </c>
      <c r="BS899" s="78" cm="1">
        <f t="array" ref="BS899">INDEX($BO$466:$BO$918, ROWS($BO$466:$BO$918) - ROW() + ROW($BO$466))</f>
        <v>1412.9</v>
      </c>
      <c r="BU899">
        <f t="shared" si="278"/>
        <v>-2.8534103410341034</v>
      </c>
      <c r="BV899">
        <f t="shared" si="272"/>
        <v>3</v>
      </c>
      <c r="BW899" t="str">
        <f t="shared" si="286"/>
        <v/>
      </c>
      <c r="BX899" t="str">
        <f t="shared" si="273"/>
        <v/>
      </c>
      <c r="BY899" t="str">
        <f t="shared" si="279"/>
        <v/>
      </c>
      <c r="BZ899">
        <v>-1.7930690185963272</v>
      </c>
      <c r="CA899" t="s">
        <v>4485</v>
      </c>
      <c r="CB899" s="200" t="s">
        <v>4485</v>
      </c>
      <c r="CC899" s="212">
        <v>44769</v>
      </c>
      <c r="CD899" s="49">
        <v>44770</v>
      </c>
      <c r="CE899" s="50">
        <v>1578.8</v>
      </c>
      <c r="CG899" s="81" cm="1">
        <f t="array" ref="CG899">INDEX($AW$466:$AW$918, ROWS($AW$466:$AW$918) - ROW() + ROW($AW$466))</f>
        <v>45441</v>
      </c>
      <c r="CH899" s="3" cm="1">
        <f t="array" ref="CH899">INDEX($AX$466:$AX$918, ROWS($AX$466:$AX$918) - ROW() + ROW($AX$466))</f>
        <v>45442</v>
      </c>
      <c r="CI899" s="78" cm="1">
        <f t="array" ref="CI899">INDEX($CE$466:$CE$918, ROWS($CE$466:$CE$918) - ROW() + ROW($CE$466))</f>
        <v>1781.2</v>
      </c>
      <c r="CK899">
        <f t="shared" si="285"/>
        <v>-1.1021348657727388</v>
      </c>
      <c r="CL899">
        <f t="shared" si="274"/>
        <v>3</v>
      </c>
      <c r="CM899" t="str">
        <f t="shared" si="287"/>
        <v/>
      </c>
      <c r="CN899" t="str">
        <f t="shared" si="275"/>
        <v/>
      </c>
      <c r="CO899" t="str">
        <f t="shared" si="280"/>
        <v/>
      </c>
      <c r="CP899">
        <v>-1.4487524631567212</v>
      </c>
      <c r="CQ899" t="s">
        <v>4485</v>
      </c>
      <c r="CR899" s="200" t="s">
        <v>4485</v>
      </c>
      <c r="CS899" s="212">
        <v>44769</v>
      </c>
      <c r="CT899" s="49">
        <v>44770</v>
      </c>
      <c r="CU899" s="53">
        <v>369.5</v>
      </c>
      <c r="CW899" s="81" cm="1">
        <f t="array" ref="CW899">INDEX($AW$466:$AW$918, ROWS($AW$466:$AW$918) - ROW() + ROW($AW$466))</f>
        <v>45441</v>
      </c>
      <c r="CX899" s="3" cm="1">
        <f t="array" ref="CX899">INDEX($AX$466:$AX$918, ROWS($AX$466:$AX$918) - ROW() + ROW($AX$466))</f>
        <v>45442</v>
      </c>
      <c r="CY899" s="78" cm="1">
        <f t="array" ref="CY899">INDEX($CU$466:$CU$918, ROWS($CU$466:$CU$918) - ROW() + ROW($CU$466))</f>
        <v>820.35</v>
      </c>
      <c r="DA899">
        <f t="shared" si="281"/>
        <v>-0.31593656965794065</v>
      </c>
      <c r="DB899">
        <f t="shared" si="276"/>
        <v>3</v>
      </c>
      <c r="DC899" t="str">
        <f t="shared" si="288"/>
        <v/>
      </c>
      <c r="DD899" t="str">
        <f t="shared" si="290"/>
        <v/>
      </c>
      <c r="DE899" t="str">
        <f t="shared" si="291"/>
        <v/>
      </c>
      <c r="DF899">
        <v>-0.20731707317073728</v>
      </c>
      <c r="DG899" t="s">
        <v>4485</v>
      </c>
      <c r="DH899" s="200" t="s">
        <v>4485</v>
      </c>
      <c r="DI899" s="212">
        <v>44769</v>
      </c>
      <c r="DJ899" s="49">
        <v>44770</v>
      </c>
      <c r="DK899" s="53">
        <v>324.64999999999998</v>
      </c>
      <c r="DM899" s="81" cm="1">
        <f t="array" ref="DM899">INDEX($AW$466:$AW$918, ROWS($AW$466:$AW$918) - ROW() + ROW($AW$466))</f>
        <v>45441</v>
      </c>
      <c r="DN899" s="3" cm="1">
        <f t="array" ref="DN899">INDEX($AX$466:$AX$918, ROWS($AX$466:$AX$918) - ROW() + ROW($AX$466))</f>
        <v>45442</v>
      </c>
      <c r="DO899" s="78" cm="1">
        <f t="array" ref="DO899">INDEX($DK$466:$DK$918, ROWS($DK$466:$DK$918) - ROW() + ROW($DK$466))</f>
        <v>634.79999999999995</v>
      </c>
      <c r="DQ899">
        <f t="shared" si="282"/>
        <v>-2.0294775831468619</v>
      </c>
      <c r="DR899">
        <f t="shared" si="277"/>
        <v>3</v>
      </c>
      <c r="DS899" t="str">
        <f t="shared" si="289"/>
        <v/>
      </c>
      <c r="DT899" t="str">
        <f t="shared" si="283"/>
        <v/>
      </c>
      <c r="DU899" t="str">
        <f t="shared" si="284"/>
        <v/>
      </c>
      <c r="DV899">
        <v>-2.3975488318651825</v>
      </c>
      <c r="DW899" t="s">
        <v>4485</v>
      </c>
      <c r="DX899" s="200" t="s">
        <v>4485</v>
      </c>
    </row>
    <row r="900" spans="1:128" ht="15.75" thickBot="1" x14ac:dyDescent="0.3">
      <c r="A900" s="42">
        <v>44768</v>
      </c>
      <c r="B900" s="35">
        <v>44770</v>
      </c>
      <c r="C900" s="36">
        <v>162.75</v>
      </c>
      <c r="E900" s="81" cm="1">
        <f t="array" ref="E900">INDEX($A$466:$A$918, ROWS($A$466:$A$918) - ROW() + ROW($A$466))</f>
        <v>45442</v>
      </c>
      <c r="F900" s="44" cm="1">
        <f t="array" ref="F900">INDEX($B$466:$B$918, ROWS($B$466:$B$918) - ROW() + ROW($B$466))</f>
        <v>45442</v>
      </c>
      <c r="G900" s="45" cm="1">
        <f t="array" ref="G900">INDEX($C$466:$C$918, ROWS($C$466:$C$918) - ROW() + ROW($C$466))</f>
        <v>142.4</v>
      </c>
      <c r="I900">
        <f t="shared" si="260"/>
        <v>3.5124692658947222E-2</v>
      </c>
      <c r="J900">
        <f t="shared" si="252"/>
        <v>4</v>
      </c>
      <c r="K900">
        <f t="shared" si="293"/>
        <v>-1.2824956672443635</v>
      </c>
      <c r="L900" t="str">
        <f t="shared" si="261"/>
        <v/>
      </c>
      <c r="M900" t="str">
        <f t="shared" si="292"/>
        <v/>
      </c>
      <c r="N900">
        <v>0.21089630931459499</v>
      </c>
      <c r="O900">
        <v>-1.0413051023950017</v>
      </c>
      <c r="P900" s="200" t="s">
        <v>4485</v>
      </c>
      <c r="Q900" s="35">
        <v>44768</v>
      </c>
      <c r="R900" s="35">
        <v>44770</v>
      </c>
      <c r="S900" s="37">
        <v>46235.5</v>
      </c>
      <c r="U900" s="81" cm="1">
        <f t="array" ref="U900">INDEX($Q$466:$Q$918, ROWS($Q$466:$Q$918) - ROW() + ROW($Q$466))</f>
        <v>45442</v>
      </c>
      <c r="V900" s="3" cm="1">
        <f t="array" ref="V900">INDEX($R$466:$R$918, ROWS($R$466:$R$918) - ROW() + ROW($R$466))</f>
        <v>45442</v>
      </c>
      <c r="W900" s="78" cm="1">
        <f t="array" ref="W900">INDEX($S$466:$S$918, ROWS($S$466:$S$918) - ROW() + ROW($S$466))</f>
        <v>38084.400000000001</v>
      </c>
      <c r="Y900">
        <f t="shared" si="263"/>
        <v>3.8313371920248946</v>
      </c>
      <c r="Z900">
        <f t="shared" si="254"/>
        <v>4</v>
      </c>
      <c r="AA900">
        <f t="shared" si="294"/>
        <v>7.9896899908412315</v>
      </c>
      <c r="AB900" t="str">
        <f t="shared" si="264"/>
        <v/>
      </c>
      <c r="AC900" t="str">
        <f t="shared" si="265"/>
        <v/>
      </c>
      <c r="AD900">
        <v>4.0533521899585772</v>
      </c>
      <c r="AE900">
        <v>6.6984529816884448</v>
      </c>
      <c r="AF900" s="200" t="s">
        <v>4485</v>
      </c>
      <c r="AG900" s="35">
        <v>44768</v>
      </c>
      <c r="AH900" s="35">
        <v>44770</v>
      </c>
      <c r="AI900" s="36">
        <v>149.85</v>
      </c>
      <c r="AK900" s="81" cm="1">
        <f t="array" ref="AK900">INDEX($AG$466:$AG$918, ROWS($AG$466:$AG$918) - ROW() + ROW($AG$466))</f>
        <v>45442</v>
      </c>
      <c r="AL900" s="3" cm="1">
        <f t="array" ref="AL900">INDEX($AH$466:$AH$918, ROWS($AH$466:$AH$918) - ROW() + ROW($AH$466))</f>
        <v>45442</v>
      </c>
      <c r="AM900" s="78" cm="1">
        <f t="array" ref="AM900">INDEX($AI$466:$AI$918, ROWS($AI$466:$AI$918) - ROW() + ROW($AI$466))</f>
        <v>359.9</v>
      </c>
      <c r="AO900">
        <f t="shared" si="266"/>
        <v>-1.2484565784058201</v>
      </c>
      <c r="AP900">
        <f t="shared" si="256"/>
        <v>4</v>
      </c>
      <c r="AQ900">
        <f t="shared" si="295"/>
        <v>-3.4084809447128404</v>
      </c>
      <c r="AR900" t="str">
        <f t="shared" si="267"/>
        <v/>
      </c>
      <c r="AS900" t="str">
        <f t="shared" si="268"/>
        <v/>
      </c>
      <c r="AT900">
        <v>1.394700139470014</v>
      </c>
      <c r="AU900">
        <v>-75.972899281169958</v>
      </c>
      <c r="AV900" s="200" t="s">
        <v>4485</v>
      </c>
      <c r="AW900" s="35">
        <v>44768</v>
      </c>
      <c r="AX900" s="35">
        <v>44770</v>
      </c>
      <c r="AY900" s="36">
        <v>267.14999999999998</v>
      </c>
      <c r="BA900" s="81" cm="1">
        <f t="array" ref="BA900">INDEX($AW$466:$AW$918, ROWS($AW$466:$AW$918) - ROW() + ROW($AW$466))</f>
        <v>45442</v>
      </c>
      <c r="BB900" s="3" cm="1">
        <f t="array" ref="BB900">INDEX($AX$466:$AX$918, ROWS($AX$466:$AX$918) - ROW() + ROW($AX$466))</f>
        <v>45442</v>
      </c>
      <c r="BC900" s="78" cm="1">
        <f t="array" ref="BC900">INDEX($AY$466:$AY$918, ROWS($AY$466:$AY$918) - ROW() + ROW($AY$466))</f>
        <v>290.85000000000002</v>
      </c>
      <c r="BE900">
        <f t="shared" si="269"/>
        <v>-0.44497689543041408</v>
      </c>
      <c r="BF900">
        <f t="shared" si="258"/>
        <v>4</v>
      </c>
      <c r="BG900">
        <f t="shared" si="296"/>
        <v>0.74471770003464988</v>
      </c>
      <c r="BH900" t="str">
        <f t="shared" si="270"/>
        <v/>
      </c>
      <c r="BI900" t="str">
        <f t="shared" si="271"/>
        <v/>
      </c>
      <c r="BJ900">
        <v>-0.87679542602147853</v>
      </c>
      <c r="BK900">
        <v>-8.153376512202609</v>
      </c>
      <c r="BL900" s="200" t="s">
        <v>4485</v>
      </c>
      <c r="BM900" s="212">
        <v>44768</v>
      </c>
      <c r="BN900" s="49">
        <v>44770</v>
      </c>
      <c r="BO900" s="50">
        <v>1140.5999999999999</v>
      </c>
      <c r="BQ900" s="81" cm="1">
        <f t="array" ref="BQ900">INDEX($AW$466:$AW$918, ROWS($AW$466:$AW$918) - ROW() + ROW($AW$466))</f>
        <v>45442</v>
      </c>
      <c r="BR900" s="3" cm="1">
        <f t="array" ref="BR900">INDEX($AX$466:$AX$918, ROWS($AX$466:$AX$918) - ROW() + ROW($AX$466))</f>
        <v>45442</v>
      </c>
      <c r="BS900" s="78" cm="1">
        <f t="array" ref="BS900">INDEX($BO$466:$BO$918, ROWS($BO$466:$BO$918) - ROW() + ROW($BO$466))</f>
        <v>1376.55</v>
      </c>
      <c r="BU900">
        <f t="shared" si="278"/>
        <v>-2.572722768773454</v>
      </c>
      <c r="BV900">
        <f t="shared" si="272"/>
        <v>4</v>
      </c>
      <c r="BW900">
        <f t="shared" si="286"/>
        <v>-4.9212598425196852</v>
      </c>
      <c r="BX900" t="str">
        <f t="shared" si="273"/>
        <v/>
      </c>
      <c r="BY900" t="str">
        <f t="shared" si="279"/>
        <v/>
      </c>
      <c r="BZ900">
        <v>0.82182495975599812</v>
      </c>
      <c r="CA900">
        <v>-5.966021335440538</v>
      </c>
      <c r="CB900" s="200" t="s">
        <v>4485</v>
      </c>
      <c r="CC900" s="212">
        <v>44768</v>
      </c>
      <c r="CD900" s="49">
        <v>44770</v>
      </c>
      <c r="CE900" s="50">
        <v>1538.5</v>
      </c>
      <c r="CG900" s="81" cm="1">
        <f t="array" ref="CG900">INDEX($AW$466:$AW$918, ROWS($AW$466:$AW$918) - ROW() + ROW($AW$466))</f>
        <v>45442</v>
      </c>
      <c r="CH900" s="3" cm="1">
        <f t="array" ref="CH900">INDEX($AX$466:$AX$918, ROWS($AX$466:$AX$918) - ROW() + ROW($AX$466))</f>
        <v>45442</v>
      </c>
      <c r="CI900" s="78" cm="1">
        <f t="array" ref="CI900">INDEX($CE$466:$CE$918, ROWS($CE$466:$CE$918) - ROW() + ROW($CE$466))</f>
        <v>1762.5</v>
      </c>
      <c r="CK900">
        <f t="shared" si="285"/>
        <v>-1.0498540309903461</v>
      </c>
      <c r="CL900">
        <f t="shared" si="274"/>
        <v>4</v>
      </c>
      <c r="CM900">
        <f t="shared" si="287"/>
        <v>-2.6565779299679617</v>
      </c>
      <c r="CN900" t="str">
        <f t="shared" si="275"/>
        <v/>
      </c>
      <c r="CO900" t="str">
        <f t="shared" si="280"/>
        <v/>
      </c>
      <c r="CP900">
        <v>-0.45622236616069928</v>
      </c>
      <c r="CQ900">
        <v>-2.4802736853721816</v>
      </c>
      <c r="CR900" s="200" t="s">
        <v>4485</v>
      </c>
      <c r="CS900" s="212">
        <v>44768</v>
      </c>
      <c r="CT900" s="49">
        <v>44770</v>
      </c>
      <c r="CU900" s="53">
        <v>361</v>
      </c>
      <c r="CW900" s="81" cm="1">
        <f t="array" ref="CW900">INDEX($AW$466:$AW$918, ROWS($AW$466:$AW$918) - ROW() + ROW($AW$466))</f>
        <v>45442</v>
      </c>
      <c r="CX900" s="3" cm="1">
        <f t="array" ref="CX900">INDEX($AX$466:$AX$918, ROWS($AX$466:$AX$918) - ROW() + ROW($AX$466))</f>
        <v>45442</v>
      </c>
      <c r="CY900" s="78" cm="1">
        <f t="array" ref="CY900">INDEX($CU$466:$CU$918, ROWS($CU$466:$CU$918) - ROW() + ROW($CU$466))</f>
        <v>801.5</v>
      </c>
      <c r="DA900">
        <f t="shared" si="281"/>
        <v>-2.2977997196318674</v>
      </c>
      <c r="DB900">
        <f t="shared" si="276"/>
        <v>4</v>
      </c>
      <c r="DC900">
        <f t="shared" si="288"/>
        <v>-5.7003353138419959</v>
      </c>
      <c r="DD900" t="str">
        <f t="shared" si="290"/>
        <v/>
      </c>
      <c r="DE900" t="str">
        <f t="shared" si="291"/>
        <v/>
      </c>
      <c r="DF900">
        <v>-1.9858242698276918</v>
      </c>
      <c r="DG900">
        <v>-5.3125553391181164</v>
      </c>
      <c r="DH900" s="200" t="s">
        <v>4485</v>
      </c>
      <c r="DI900" s="212">
        <v>44768</v>
      </c>
      <c r="DJ900" s="49">
        <v>44770</v>
      </c>
      <c r="DK900" s="53">
        <v>318.2</v>
      </c>
      <c r="DM900" s="81" cm="1">
        <f t="array" ref="DM900">INDEX($AW$466:$AW$918, ROWS($AW$466:$AW$918) - ROW() + ROW($AW$466))</f>
        <v>45442</v>
      </c>
      <c r="DN900" s="3" cm="1">
        <f t="array" ref="DN900">INDEX($AX$466:$AX$918, ROWS($AX$466:$AX$918) - ROW() + ROW($AX$466))</f>
        <v>45442</v>
      </c>
      <c r="DO900" s="78" cm="1">
        <f t="array" ref="DO900">INDEX($DK$466:$DK$918, ROWS($DK$466:$DK$918) - ROW() + ROW($DK$466))</f>
        <v>625.6</v>
      </c>
      <c r="DQ900">
        <f t="shared" si="282"/>
        <v>-1.4492753623188299</v>
      </c>
      <c r="DR900">
        <f t="shared" si="277"/>
        <v>4</v>
      </c>
      <c r="DS900">
        <f t="shared" si="289"/>
        <v>-3.538663171690684</v>
      </c>
      <c r="DT900" t="str">
        <f t="shared" si="283"/>
        <v/>
      </c>
      <c r="DU900" t="str">
        <f t="shared" si="284"/>
        <v/>
      </c>
      <c r="DV900">
        <v>-1.2556898446083815</v>
      </c>
      <c r="DW900">
        <v>-3.7411062657791954</v>
      </c>
      <c r="DX900" s="200" t="s">
        <v>4485</v>
      </c>
    </row>
    <row r="901" spans="1:128" ht="15.75" thickBot="1" x14ac:dyDescent="0.3">
      <c r="A901" s="42">
        <v>44767</v>
      </c>
      <c r="B901" s="35">
        <v>44770</v>
      </c>
      <c r="C901" s="36">
        <v>162.30000000000001</v>
      </c>
      <c r="E901" s="81" cm="1">
        <f t="array" ref="E901">INDEX($A$466:$A$918, ROWS($A$466:$A$918) - ROW() + ROW($A$466))</f>
        <v>45446</v>
      </c>
      <c r="F901" s="44" cm="1">
        <f t="array" ref="F901">INDEX($B$466:$B$918, ROWS($B$466:$B$918) - ROW() + ROW($B$466))</f>
        <v>45470</v>
      </c>
      <c r="G901" s="45" cm="1">
        <f t="array" ref="G901">INDEX($C$466:$C$918, ROWS($C$466:$C$918) - ROW() + ROW($C$466))</f>
        <v>147.94999999999999</v>
      </c>
      <c r="I901">
        <f t="shared" si="260"/>
        <v>3.8974719101123476</v>
      </c>
      <c r="J901">
        <f t="shared" si="252"/>
        <v>1</v>
      </c>
      <c r="K901" t="str">
        <f t="shared" si="293"/>
        <v/>
      </c>
      <c r="L901">
        <f t="shared" si="261"/>
        <v>45470</v>
      </c>
      <c r="M901">
        <v>13.112538000000001</v>
      </c>
      <c r="N901">
        <v>2.8651292802236163</v>
      </c>
      <c r="O901" t="s">
        <v>4485</v>
      </c>
      <c r="P901" s="200">
        <v>13.505434782608706</v>
      </c>
      <c r="Q901" s="35">
        <v>44767</v>
      </c>
      <c r="R901" s="35">
        <v>44770</v>
      </c>
      <c r="S901" s="37">
        <v>45640.05</v>
      </c>
      <c r="U901" s="81" cm="1">
        <f t="array" ref="U901">INDEX($Q$466:$Q$918, ROWS($Q$466:$Q$918) - ROW() + ROW($Q$466))</f>
        <v>45446</v>
      </c>
      <c r="V901" s="3" cm="1">
        <f t="array" ref="V901">INDEX($R$466:$R$918, ROWS($R$466:$R$918) - ROW() + ROW($R$466))</f>
        <v>45470</v>
      </c>
      <c r="W901" s="78" cm="1">
        <f t="array" ref="W901">INDEX($S$466:$S$918, ROWS($S$466:$S$918) - ROW() + ROW($S$466))</f>
        <v>36573.65</v>
      </c>
      <c r="Y901">
        <f t="shared" si="263"/>
        <v>-3.9668473180619883</v>
      </c>
      <c r="Z901">
        <f t="shared" si="254"/>
        <v>1</v>
      </c>
      <c r="AA901" t="str">
        <f t="shared" si="294"/>
        <v/>
      </c>
      <c r="AB901">
        <f t="shared" si="264"/>
        <v>45470</v>
      </c>
      <c r="AC901">
        <f t="shared" si="265"/>
        <v>9.7648170199036599</v>
      </c>
      <c r="AD901">
        <v>1.067176196714211</v>
      </c>
      <c r="AE901" t="s">
        <v>4485</v>
      </c>
      <c r="AF901" s="200">
        <v>7.5978854324901368</v>
      </c>
      <c r="AG901" s="35">
        <v>44767</v>
      </c>
      <c r="AH901" s="35">
        <v>44770</v>
      </c>
      <c r="AI901" s="36">
        <v>149.94999999999999</v>
      </c>
      <c r="AK901" s="81" cm="1">
        <f t="array" ref="AK901">INDEX($AG$466:$AG$918, ROWS($AG$466:$AG$918) - ROW() + ROW($AG$466))</f>
        <v>45446</v>
      </c>
      <c r="AL901" s="3" cm="1">
        <f t="array" ref="AL901">INDEX($AH$466:$AH$918, ROWS($AH$466:$AH$918) - ROW() + ROW($AH$466))</f>
        <v>45470</v>
      </c>
      <c r="AM901" s="78" cm="1">
        <f t="array" ref="AM901">INDEX($AI$466:$AI$918, ROWS($AI$466:$AI$918) - ROW() + ROW($AI$466))</f>
        <v>394.1</v>
      </c>
      <c r="AO901">
        <f t="shared" si="266"/>
        <v>9.5026396221172682</v>
      </c>
      <c r="AP901">
        <f t="shared" si="256"/>
        <v>1</v>
      </c>
      <c r="AQ901" t="str">
        <f t="shared" si="295"/>
        <v/>
      </c>
      <c r="AR901">
        <f t="shared" si="267"/>
        <v>45470</v>
      </c>
      <c r="AS901">
        <f t="shared" si="268"/>
        <v>-4.5927429586399393</v>
      </c>
      <c r="AT901">
        <v>2.9540114132259188</v>
      </c>
      <c r="AU901" t="s">
        <v>4485</v>
      </c>
      <c r="AV901" s="200">
        <v>-7.4926638408868484</v>
      </c>
      <c r="AW901" s="35">
        <v>44767</v>
      </c>
      <c r="AX901" s="35">
        <v>44770</v>
      </c>
      <c r="AY901" s="36">
        <v>270.5</v>
      </c>
      <c r="BA901" s="81" cm="1">
        <f t="array" ref="BA901">INDEX($AW$466:$AW$918, ROWS($AW$466:$AW$918) - ROW() + ROW($AW$466))</f>
        <v>45446</v>
      </c>
      <c r="BB901" s="3" cm="1">
        <f t="array" ref="BB901">INDEX($AX$466:$AX$918, ROWS($AX$466:$AX$918) - ROW() + ROW($AX$466))</f>
        <v>45470</v>
      </c>
      <c r="BC901" s="78" cm="1">
        <f t="array" ref="BC901">INDEX($AY$466:$AY$918, ROWS($AY$466:$AY$918) - ROW() + ROW($AY$466))</f>
        <v>320.39999999999998</v>
      </c>
      <c r="BE901">
        <f t="shared" si="269"/>
        <v>10.159876224858158</v>
      </c>
      <c r="BF901">
        <f t="shared" si="258"/>
        <v>1</v>
      </c>
      <c r="BG901" t="str">
        <f t="shared" si="296"/>
        <v/>
      </c>
      <c r="BH901">
        <f t="shared" si="270"/>
        <v>45470</v>
      </c>
      <c r="BI901">
        <f t="shared" si="271"/>
        <v>-4.9625468164793958</v>
      </c>
      <c r="BJ901">
        <v>0.39663786119362676</v>
      </c>
      <c r="BK901" t="s">
        <v>4485</v>
      </c>
      <c r="BL901" s="200">
        <v>0.9162281660306304</v>
      </c>
      <c r="BM901" s="212">
        <v>44767</v>
      </c>
      <c r="BN901" s="49">
        <v>44770</v>
      </c>
      <c r="BO901" s="50">
        <v>1147.25</v>
      </c>
      <c r="BQ901" s="81" cm="1">
        <f t="array" ref="BQ901">INDEX($AW$466:$AW$918, ROWS($AW$466:$AW$918) - ROW() + ROW($AW$466))</f>
        <v>45446</v>
      </c>
      <c r="BR901" s="3" cm="1">
        <f t="array" ref="BR901">INDEX($AX$466:$AX$918, ROWS($AX$466:$AX$918) - ROW() + ROW($AX$466))</f>
        <v>45470</v>
      </c>
      <c r="BS901" s="78" cm="1">
        <f t="array" ref="BS901">INDEX($BO$466:$BO$918, ROWS($BO$466:$BO$918) - ROW() + ROW($BO$466))</f>
        <v>1401.8</v>
      </c>
      <c r="BU901">
        <f t="shared" si="278"/>
        <v>1.8342958846391342</v>
      </c>
      <c r="BV901">
        <f t="shared" si="272"/>
        <v>1</v>
      </c>
      <c r="BW901" t="str">
        <f t="shared" si="286"/>
        <v/>
      </c>
      <c r="BX901">
        <f t="shared" si="273"/>
        <v>45470</v>
      </c>
      <c r="BY901">
        <f t="shared" si="279"/>
        <v>4.2552432586674405</v>
      </c>
      <c r="BZ901">
        <v>-0.74551915945612557</v>
      </c>
      <c r="CA901" t="s">
        <v>4485</v>
      </c>
      <c r="CB901" s="200">
        <v>8.7565674255691839</v>
      </c>
      <c r="CC901" s="212">
        <v>44767</v>
      </c>
      <c r="CD901" s="49">
        <v>44770</v>
      </c>
      <c r="CE901" s="50">
        <v>1551.45</v>
      </c>
      <c r="CG901" s="81" cm="1">
        <f t="array" ref="CG901">INDEX($AW$466:$AW$918, ROWS($AW$466:$AW$918) - ROW() + ROW($AW$466))</f>
        <v>45446</v>
      </c>
      <c r="CH901" s="3" cm="1">
        <f t="array" ref="CH901">INDEX($AX$466:$AX$918, ROWS($AX$466:$AX$918) - ROW() + ROW($AX$466))</f>
        <v>45470</v>
      </c>
      <c r="CI901" s="78" cm="1">
        <f t="array" ref="CI901">INDEX($CE$466:$CE$918, ROWS($CE$466:$CE$918) - ROW() + ROW($CE$466))</f>
        <v>1867.75</v>
      </c>
      <c r="CK901">
        <f t="shared" si="285"/>
        <v>5.9716312056737584</v>
      </c>
      <c r="CL901">
        <f t="shared" si="274"/>
        <v>1</v>
      </c>
      <c r="CM901" t="str">
        <f t="shared" si="287"/>
        <v/>
      </c>
      <c r="CN901">
        <f t="shared" si="275"/>
        <v>45470</v>
      </c>
      <c r="CO901">
        <f t="shared" si="280"/>
        <v>-4.0396198634720992</v>
      </c>
      <c r="CP901">
        <v>4.6347919130483728</v>
      </c>
      <c r="CQ901" t="s">
        <v>4485</v>
      </c>
      <c r="CR901" s="200">
        <v>-2.397739504843921</v>
      </c>
      <c r="CS901" s="212">
        <v>44767</v>
      </c>
      <c r="CT901" s="49">
        <v>44770</v>
      </c>
      <c r="CU901" s="53">
        <v>358.15</v>
      </c>
      <c r="CW901" s="81" cm="1">
        <f t="array" ref="CW901">INDEX($AW$466:$AW$918, ROWS($AW$466:$AW$918) - ROW() + ROW($AW$466))</f>
        <v>45446</v>
      </c>
      <c r="CX901" s="3" cm="1">
        <f t="array" ref="CX901">INDEX($AX$466:$AX$918, ROWS($AX$466:$AX$918) - ROW() + ROW($AX$466))</f>
        <v>45470</v>
      </c>
      <c r="CY901" s="78" cm="1">
        <f t="array" ref="CY901">INDEX($CU$466:$CU$918, ROWS($CU$466:$CU$918) - ROW() + ROW($CU$466))</f>
        <v>873.35</v>
      </c>
      <c r="DA901">
        <f t="shared" si="281"/>
        <v>8.9644416718652558</v>
      </c>
      <c r="DB901">
        <f t="shared" si="276"/>
        <v>1</v>
      </c>
      <c r="DC901" t="str">
        <f t="shared" si="288"/>
        <v/>
      </c>
      <c r="DD901">
        <f t="shared" si="290"/>
        <v>45470</v>
      </c>
      <c r="DE901">
        <f t="shared" si="291"/>
        <v>-6.42926661704929</v>
      </c>
      <c r="DF901">
        <v>6.5591859253356226</v>
      </c>
      <c r="DG901" t="s">
        <v>4485</v>
      </c>
      <c r="DH901" s="200">
        <v>-5.1084392797560829</v>
      </c>
      <c r="DI901" s="212">
        <v>44767</v>
      </c>
      <c r="DJ901" s="49">
        <v>44770</v>
      </c>
      <c r="DK901" s="53">
        <v>317.75</v>
      </c>
      <c r="DM901" s="81" cm="1">
        <f t="array" ref="DM901">INDEX($AW$466:$AW$918, ROWS($AW$466:$AW$918) - ROW() + ROW($AW$466))</f>
        <v>45446</v>
      </c>
      <c r="DN901" s="3" cm="1">
        <f t="array" ref="DN901">INDEX($AX$466:$AX$918, ROWS($AX$466:$AX$918) - ROW() + ROW($AX$466))</f>
        <v>45470</v>
      </c>
      <c r="DO901" s="78" cm="1">
        <f t="array" ref="DO901">INDEX($DK$466:$DK$918, ROWS($DK$466:$DK$918) - ROW() + ROW($DK$466))</f>
        <v>671.3</v>
      </c>
      <c r="DQ901">
        <f t="shared" si="282"/>
        <v>7.3049872122762043</v>
      </c>
      <c r="DR901">
        <f t="shared" si="277"/>
        <v>1</v>
      </c>
      <c r="DS901" t="str">
        <f t="shared" si="289"/>
        <v/>
      </c>
      <c r="DT901">
        <f t="shared" si="283"/>
        <v>45470</v>
      </c>
      <c r="DU901">
        <f t="shared" si="284"/>
        <v>-54.662594964993282</v>
      </c>
      <c r="DV901">
        <v>5.2933773792669463</v>
      </c>
      <c r="DW901" t="s">
        <v>4485</v>
      </c>
      <c r="DX901" s="200">
        <v>8.0227085978934696</v>
      </c>
    </row>
    <row r="902" spans="1:128" ht="15.75" thickBot="1" x14ac:dyDescent="0.3">
      <c r="A902" s="42">
        <v>44764</v>
      </c>
      <c r="B902" s="35">
        <v>44770</v>
      </c>
      <c r="C902" s="36">
        <v>164.35</v>
      </c>
      <c r="E902" s="81" cm="1">
        <f t="array" ref="E902">INDEX($A$466:$A$918, ROWS($A$466:$A$918) - ROW() + ROW($A$466))</f>
        <v>45447</v>
      </c>
      <c r="F902" s="44" cm="1">
        <f t="array" ref="F902">INDEX($B$466:$B$918, ROWS($B$466:$B$918) - ROW() + ROW($B$466))</f>
        <v>45470</v>
      </c>
      <c r="G902" s="45" cm="1">
        <f t="array" ref="G902">INDEX($C$466:$C$918, ROWS($C$466:$C$918) - ROW() + ROW($C$466))</f>
        <v>135.80000000000001</v>
      </c>
      <c r="I902">
        <f t="shared" si="260"/>
        <v>-8.2122338627914697</v>
      </c>
      <c r="J902">
        <f t="shared" si="252"/>
        <v>2</v>
      </c>
      <c r="K902" t="str">
        <f t="shared" si="293"/>
        <v/>
      </c>
      <c r="L902" t="str">
        <f t="shared" si="261"/>
        <v/>
      </c>
      <c r="M902" t="str">
        <f t="shared" ref="M902:M918" si="297">IF(ISNUMBER(L902), (INDEX(G:G, MATCH(EOMONTH(F902, 0), F:F, 1)) / G902 - 1) * 100, "")</f>
        <v/>
      </c>
      <c r="N902">
        <v>-7.9144021739130279</v>
      </c>
      <c r="O902" t="s">
        <v>4485</v>
      </c>
      <c r="P902" s="200" t="s">
        <v>4485</v>
      </c>
      <c r="Q902" s="35">
        <v>44764</v>
      </c>
      <c r="R902" s="35">
        <v>44770</v>
      </c>
      <c r="S902" s="37">
        <v>45475.65</v>
      </c>
      <c r="U902" s="81" cm="1">
        <f t="array" ref="U902">INDEX($Q$466:$Q$918, ROWS($Q$466:$Q$918) - ROW() + ROW($Q$466))</f>
        <v>45447</v>
      </c>
      <c r="V902" s="3" cm="1">
        <f t="array" ref="V902">INDEX($R$466:$R$918, ROWS($R$466:$R$918) - ROW() + ROW($R$466))</f>
        <v>45470</v>
      </c>
      <c r="W902" s="78" cm="1">
        <f t="array" ref="W902">INDEX($S$466:$S$918, ROWS($S$466:$S$918) - ROW() + ROW($S$466))</f>
        <v>36305.800000000003</v>
      </c>
      <c r="Y902">
        <f t="shared" si="263"/>
        <v>-0.73235785873162385</v>
      </c>
      <c r="Z902">
        <f t="shared" si="254"/>
        <v>2</v>
      </c>
      <c r="AA902" t="str">
        <f t="shared" si="294"/>
        <v/>
      </c>
      <c r="AB902" t="str">
        <f t="shared" si="264"/>
        <v/>
      </c>
      <c r="AC902" t="str">
        <f t="shared" si="265"/>
        <v/>
      </c>
      <c r="AD902">
        <v>1.060998833190222</v>
      </c>
      <c r="AE902" t="s">
        <v>4485</v>
      </c>
      <c r="AF902" s="200" t="s">
        <v>4485</v>
      </c>
      <c r="AG902" s="35">
        <v>44764</v>
      </c>
      <c r="AH902" s="35">
        <v>44770</v>
      </c>
      <c r="AI902" s="36">
        <v>149.1</v>
      </c>
      <c r="AK902" s="81" cm="1">
        <f t="array" ref="AK902">INDEX($AG$466:$AG$918, ROWS($AG$466:$AG$918) - ROW() + ROW($AG$466))</f>
        <v>45447</v>
      </c>
      <c r="AL902" s="3" cm="1">
        <f t="array" ref="AL902">INDEX($AH$466:$AH$918, ROWS($AH$466:$AH$918) - ROW() + ROW($AH$466))</f>
        <v>45470</v>
      </c>
      <c r="AM902" s="78" cm="1">
        <f t="array" ref="AM902">INDEX($AI$466:$AI$918, ROWS($AI$466:$AI$918) - ROW() + ROW($AI$466))</f>
        <v>332.75</v>
      </c>
      <c r="AO902">
        <f t="shared" si="266"/>
        <v>-15.567114945445324</v>
      </c>
      <c r="AP902">
        <f t="shared" si="256"/>
        <v>2</v>
      </c>
      <c r="AQ902" t="str">
        <f t="shared" si="295"/>
        <v/>
      </c>
      <c r="AR902" t="str">
        <f t="shared" si="267"/>
        <v/>
      </c>
      <c r="AS902" t="str">
        <f t="shared" si="268"/>
        <v/>
      </c>
      <c r="AT902">
        <v>-9.9771763938702218</v>
      </c>
      <c r="AU902" t="s">
        <v>4485</v>
      </c>
      <c r="AV902" s="200" t="s">
        <v>4485</v>
      </c>
      <c r="AW902" s="35">
        <v>44764</v>
      </c>
      <c r="AX902" s="35">
        <v>44770</v>
      </c>
      <c r="AY902" s="36">
        <v>267.5</v>
      </c>
      <c r="BA902" s="81" cm="1">
        <f t="array" ref="BA902">INDEX($AW$466:$AW$918, ROWS($AW$466:$AW$918) - ROW() + ROW($AW$466))</f>
        <v>45447</v>
      </c>
      <c r="BB902" s="3" cm="1">
        <f t="array" ref="BB902">INDEX($AX$466:$AX$918, ROWS($AX$466:$AX$918) - ROW() + ROW($AX$466))</f>
        <v>45470</v>
      </c>
      <c r="BC902" s="78" cm="1">
        <f t="array" ref="BC902">INDEX($AY$466:$AY$918, ROWS($AY$466:$AY$918) - ROW() + ROW($AY$466))</f>
        <v>256.39999999999998</v>
      </c>
      <c r="BE902">
        <f t="shared" si="269"/>
        <v>-19.97503121098627</v>
      </c>
      <c r="BF902">
        <f t="shared" si="258"/>
        <v>2</v>
      </c>
      <c r="BG902" t="str">
        <f t="shared" si="296"/>
        <v/>
      </c>
      <c r="BH902" t="str">
        <f t="shared" si="270"/>
        <v/>
      </c>
      <c r="BI902" t="str">
        <f t="shared" si="271"/>
        <v/>
      </c>
      <c r="BJ902">
        <v>-11.983255720121718</v>
      </c>
      <c r="BK902" t="s">
        <v>4485</v>
      </c>
      <c r="BL902" s="200" t="s">
        <v>4485</v>
      </c>
      <c r="BM902" s="212">
        <v>44764</v>
      </c>
      <c r="BN902" s="49">
        <v>44770</v>
      </c>
      <c r="BO902" s="50">
        <v>1167</v>
      </c>
      <c r="BQ902" s="81" cm="1">
        <f t="array" ref="BQ902">INDEX($AW$466:$AW$918, ROWS($AW$466:$AW$918) - ROW() + ROW($AW$466))</f>
        <v>45447</v>
      </c>
      <c r="BR902" s="3" cm="1">
        <f t="array" ref="BR902">INDEX($AX$466:$AX$918, ROWS($AX$466:$AX$918) - ROW() + ROW($AX$466))</f>
        <v>45470</v>
      </c>
      <c r="BS902" s="78" cm="1">
        <f t="array" ref="BS902">INDEX($BO$466:$BO$918, ROWS($BO$466:$BO$918) - ROW() + ROW($BO$466))</f>
        <v>1341.3</v>
      </c>
      <c r="BU902">
        <f t="shared" si="278"/>
        <v>-4.315879583392781</v>
      </c>
      <c r="BV902">
        <f t="shared" si="272"/>
        <v>2</v>
      </c>
      <c r="BW902" t="str">
        <f t="shared" si="286"/>
        <v/>
      </c>
      <c r="BX902" t="str">
        <f t="shared" si="273"/>
        <v/>
      </c>
      <c r="BY902" t="str">
        <f t="shared" si="279"/>
        <v/>
      </c>
      <c r="BZ902">
        <v>-3.4481416618019032</v>
      </c>
      <c r="CA902" t="s">
        <v>4485</v>
      </c>
      <c r="CB902" s="200" t="s">
        <v>4485</v>
      </c>
      <c r="CC902" s="212">
        <v>44764</v>
      </c>
      <c r="CD902" s="49">
        <v>44770</v>
      </c>
      <c r="CE902" s="50">
        <v>1596.15</v>
      </c>
      <c r="CG902" s="81" cm="1">
        <f t="array" ref="CG902">INDEX($AW$466:$AW$918, ROWS($AW$466:$AW$918) - ROW() + ROW($AW$466))</f>
        <v>45447</v>
      </c>
      <c r="CH902" s="3" cm="1">
        <f t="array" ref="CH902">INDEX($AX$466:$AX$918, ROWS($AX$466:$AX$918) - ROW() + ROW($AX$466))</f>
        <v>45470</v>
      </c>
      <c r="CI902" s="78" cm="1">
        <f t="array" ref="CI902">INDEX($CE$466:$CE$918, ROWS($CE$466:$CE$918) - ROW() + ROW($CE$466))</f>
        <v>1692.55</v>
      </c>
      <c r="CK902">
        <f t="shared" si="285"/>
        <v>-9.3802703787980217</v>
      </c>
      <c r="CL902">
        <f t="shared" si="274"/>
        <v>2</v>
      </c>
      <c r="CM902" t="str">
        <f t="shared" si="287"/>
        <v/>
      </c>
      <c r="CN902" t="str">
        <f t="shared" si="275"/>
        <v/>
      </c>
      <c r="CO902" t="str">
        <f t="shared" si="280"/>
        <v/>
      </c>
      <c r="CP902">
        <v>-8.759418729817007</v>
      </c>
      <c r="CQ902" t="s">
        <v>4485</v>
      </c>
      <c r="CR902" s="200" t="s">
        <v>4485</v>
      </c>
      <c r="CS902" s="212">
        <v>44764</v>
      </c>
      <c r="CT902" s="49">
        <v>44770</v>
      </c>
      <c r="CU902" s="53">
        <v>361</v>
      </c>
      <c r="CW902" s="81" cm="1">
        <f t="array" ref="CW902">INDEX($AW$466:$AW$918, ROWS($AW$466:$AW$918) - ROW() + ROW($AW$466))</f>
        <v>45447</v>
      </c>
      <c r="CX902" s="3" cm="1">
        <f t="array" ref="CX902">INDEX($AX$466:$AX$918, ROWS($AX$466:$AX$918) - ROW() + ROW($AX$466))</f>
        <v>45470</v>
      </c>
      <c r="CY902" s="78" cm="1">
        <f t="array" ref="CY902">INDEX($CU$466:$CU$918, ROWS($CU$466:$CU$918) - ROW() + ROW($CU$466))</f>
        <v>765.15</v>
      </c>
      <c r="DA902">
        <f t="shared" si="281"/>
        <v>-12.389076544340762</v>
      </c>
      <c r="DB902">
        <f t="shared" si="276"/>
        <v>2</v>
      </c>
      <c r="DC902" t="str">
        <f t="shared" si="288"/>
        <v/>
      </c>
      <c r="DD902" t="str">
        <f t="shared" si="290"/>
        <v/>
      </c>
      <c r="DE902" t="str">
        <f t="shared" si="291"/>
        <v/>
      </c>
      <c r="DF902">
        <v>-12.213081746533968</v>
      </c>
      <c r="DG902" t="s">
        <v>4485</v>
      </c>
      <c r="DH902" s="200" t="s">
        <v>4485</v>
      </c>
      <c r="DI902" s="212">
        <v>44764</v>
      </c>
      <c r="DJ902" s="49">
        <v>44770</v>
      </c>
      <c r="DK902" s="53">
        <v>320.55</v>
      </c>
      <c r="DM902" s="81" cm="1">
        <f t="array" ref="DM902">INDEX($AW$466:$AW$918, ROWS($AW$466:$AW$918) - ROW() + ROW($AW$466))</f>
        <v>45447</v>
      </c>
      <c r="DN902" s="3" cm="1">
        <f t="array" ref="DN902">INDEX($AX$466:$AX$918, ROWS($AX$466:$AX$918) - ROW() + ROW($AX$466))</f>
        <v>45470</v>
      </c>
      <c r="DO902" s="78" cm="1">
        <f t="array" ref="DO902">INDEX($DK$466:$DK$918, ROWS($DK$466:$DK$918) - ROW() + ROW($DK$466))</f>
        <v>582.1</v>
      </c>
      <c r="DQ902">
        <f t="shared" si="282"/>
        <v>-13.287650826754049</v>
      </c>
      <c r="DR902">
        <f t="shared" si="277"/>
        <v>2</v>
      </c>
      <c r="DS902" t="str">
        <f t="shared" si="289"/>
        <v/>
      </c>
      <c r="DT902" t="str">
        <f t="shared" si="283"/>
        <v/>
      </c>
      <c r="DU902" t="str">
        <f t="shared" si="284"/>
        <v/>
      </c>
      <c r="DV902">
        <v>-11.182490475834769</v>
      </c>
      <c r="DW902" t="s">
        <v>4485</v>
      </c>
      <c r="DX902" s="200" t="s">
        <v>4485</v>
      </c>
    </row>
    <row r="903" spans="1:128" ht="15.75" thickBot="1" x14ac:dyDescent="0.3">
      <c r="A903" s="42">
        <v>44763</v>
      </c>
      <c r="B903" s="35">
        <v>44770</v>
      </c>
      <c r="C903" s="36">
        <v>160.19999999999999</v>
      </c>
      <c r="E903" s="81" cm="1">
        <f t="array" ref="E903">INDEX($A$466:$A$918, ROWS($A$466:$A$918) - ROW() + ROW($A$466))</f>
        <v>45448</v>
      </c>
      <c r="F903" s="44" cm="1">
        <f t="array" ref="F903">INDEX($B$466:$B$918, ROWS($B$466:$B$918) - ROW() + ROW($B$466))</f>
        <v>45470</v>
      </c>
      <c r="G903" s="45" cm="1">
        <f t="array" ref="G903">INDEX($C$466:$C$918, ROWS($C$466:$C$918) - ROW() + ROW($C$466))</f>
        <v>144.69999999999999</v>
      </c>
      <c r="I903">
        <f t="shared" si="260"/>
        <v>6.5537555228276698</v>
      </c>
      <c r="J903">
        <f t="shared" si="252"/>
        <v>3</v>
      </c>
      <c r="K903" t="str">
        <f t="shared" si="293"/>
        <v/>
      </c>
      <c r="L903" t="str">
        <f t="shared" si="261"/>
        <v/>
      </c>
      <c r="M903" t="str">
        <f t="shared" si="297"/>
        <v/>
      </c>
      <c r="N903">
        <v>6.565842862412377</v>
      </c>
      <c r="O903" t="s">
        <v>4485</v>
      </c>
      <c r="P903" s="200" t="s">
        <v>4485</v>
      </c>
      <c r="Q903" s="35">
        <v>44763</v>
      </c>
      <c r="R903" s="35">
        <v>44770</v>
      </c>
      <c r="S903" s="37">
        <v>45120.5</v>
      </c>
      <c r="U903" s="81" cm="1">
        <f t="array" ref="U903">INDEX($Q$466:$Q$918, ROWS($Q$466:$Q$918) - ROW() + ROW($Q$466))</f>
        <v>45448</v>
      </c>
      <c r="V903" s="3" cm="1">
        <f t="array" ref="V903">INDEX($R$466:$R$918, ROWS($R$466:$R$918) - ROW() + ROW($R$466))</f>
        <v>45470</v>
      </c>
      <c r="W903" s="78" cm="1">
        <f t="array" ref="W903">INDEX($S$466:$S$918, ROWS($S$466:$S$918) - ROW() + ROW($S$466))</f>
        <v>38697.25</v>
      </c>
      <c r="Y903">
        <f t="shared" si="263"/>
        <v>6.5869640663475169</v>
      </c>
      <c r="Z903">
        <f t="shared" si="254"/>
        <v>3</v>
      </c>
      <c r="AA903" t="str">
        <f t="shared" si="294"/>
        <v/>
      </c>
      <c r="AB903" t="str">
        <f t="shared" si="264"/>
        <v/>
      </c>
      <c r="AC903" t="str">
        <f t="shared" si="265"/>
        <v/>
      </c>
      <c r="AD903">
        <v>4.969372847964352</v>
      </c>
      <c r="AE903" t="s">
        <v>4485</v>
      </c>
      <c r="AF903" s="200" t="s">
        <v>4485</v>
      </c>
      <c r="AG903" s="35">
        <v>44763</v>
      </c>
      <c r="AH903" s="35">
        <v>44770</v>
      </c>
      <c r="AI903" s="36">
        <v>150.85</v>
      </c>
      <c r="AK903" s="81" cm="1">
        <f t="array" ref="AK903">INDEX($AG$466:$AG$918, ROWS($AG$466:$AG$918) - ROW() + ROW($AG$466))</f>
        <v>45448</v>
      </c>
      <c r="AL903" s="3" cm="1">
        <f t="array" ref="AL903">INDEX($AH$466:$AH$918, ROWS($AH$466:$AH$918) - ROW() + ROW($AH$466))</f>
        <v>45470</v>
      </c>
      <c r="AM903" s="78" cm="1">
        <f t="array" ref="AM903">INDEX($AI$466:$AI$918, ROWS($AI$466:$AI$918) - ROW() + ROW($AI$466))</f>
        <v>341.55</v>
      </c>
      <c r="AO903">
        <f t="shared" si="266"/>
        <v>2.6446280991735573</v>
      </c>
      <c r="AP903">
        <f t="shared" si="256"/>
        <v>3</v>
      </c>
      <c r="AQ903" t="str">
        <f t="shared" si="295"/>
        <v/>
      </c>
      <c r="AR903" t="str">
        <f t="shared" si="267"/>
        <v/>
      </c>
      <c r="AS903" t="str">
        <f t="shared" si="268"/>
        <v/>
      </c>
      <c r="AT903">
        <v>1.2676566461427019</v>
      </c>
      <c r="AU903" t="s">
        <v>4485</v>
      </c>
      <c r="AV903" s="200" t="s">
        <v>4485</v>
      </c>
      <c r="AW903" s="35">
        <v>44763</v>
      </c>
      <c r="AX903" s="35">
        <v>44770</v>
      </c>
      <c r="AY903" s="36">
        <v>269.3</v>
      </c>
      <c r="BA903" s="81" cm="1">
        <f t="array" ref="BA903">INDEX($AW$466:$AW$918, ROWS($AW$466:$AW$918) - ROW() + ROW($AW$466))</f>
        <v>45448</v>
      </c>
      <c r="BB903" s="3" cm="1">
        <f t="array" ref="BB903">INDEX($AX$466:$AX$918, ROWS($AX$466:$AX$918) - ROW() + ROW($AX$466))</f>
        <v>45470</v>
      </c>
      <c r="BC903" s="78" cm="1">
        <f t="array" ref="BC903">INDEX($AY$466:$AY$918, ROWS($AY$466:$AY$918) - ROW() + ROW($AY$466))</f>
        <v>261.7</v>
      </c>
      <c r="BE903">
        <f t="shared" si="269"/>
        <v>2.067082683307337</v>
      </c>
      <c r="BF903">
        <f t="shared" si="258"/>
        <v>3</v>
      </c>
      <c r="BG903" t="str">
        <f t="shared" si="296"/>
        <v/>
      </c>
      <c r="BH903" t="str">
        <f t="shared" si="270"/>
        <v/>
      </c>
      <c r="BI903" t="str">
        <f t="shared" si="271"/>
        <v/>
      </c>
      <c r="BJ903">
        <v>-5.4206857033712188</v>
      </c>
      <c r="BK903" t="s">
        <v>4485</v>
      </c>
      <c r="BL903" s="200" t="s">
        <v>4485</v>
      </c>
      <c r="BM903" s="212">
        <v>44763</v>
      </c>
      <c r="BN903" s="49">
        <v>44770</v>
      </c>
      <c r="BO903" s="50">
        <v>1171</v>
      </c>
      <c r="BQ903" s="81" cm="1">
        <f t="array" ref="BQ903">INDEX($AW$466:$AW$918, ROWS($AW$466:$AW$918) - ROW() + ROW($AW$466))</f>
        <v>45448</v>
      </c>
      <c r="BR903" s="3" cm="1">
        <f t="array" ref="BR903">INDEX($AX$466:$AX$918, ROWS($AX$466:$AX$918) - ROW() + ROW($AX$466))</f>
        <v>45470</v>
      </c>
      <c r="BS903" s="78" cm="1">
        <f t="array" ref="BS903">INDEX($BO$466:$BO$918, ROWS($BO$466:$BO$918) - ROW() + ROW($BO$466))</f>
        <v>1393.9</v>
      </c>
      <c r="BU903">
        <f t="shared" si="278"/>
        <v>3.9215686274509909</v>
      </c>
      <c r="BV903">
        <f t="shared" si="272"/>
        <v>3</v>
      </c>
      <c r="BW903" t="str">
        <f t="shared" si="286"/>
        <v/>
      </c>
      <c r="BX903" t="str">
        <f t="shared" si="273"/>
        <v/>
      </c>
      <c r="BY903" t="str">
        <f t="shared" si="279"/>
        <v/>
      </c>
      <c r="BZ903">
        <v>4.2645814019105863</v>
      </c>
      <c r="CA903" t="s">
        <v>4485</v>
      </c>
      <c r="CB903" s="200" t="s">
        <v>4485</v>
      </c>
      <c r="CC903" s="212">
        <v>44763</v>
      </c>
      <c r="CD903" s="49">
        <v>44770</v>
      </c>
      <c r="CE903" s="50">
        <v>1545.6</v>
      </c>
      <c r="CG903" s="81" cm="1">
        <f t="array" ref="CG903">INDEX($AW$466:$AW$918, ROWS($AW$466:$AW$918) - ROW() + ROW($AW$466))</f>
        <v>45448</v>
      </c>
      <c r="CH903" s="3" cm="1">
        <f t="array" ref="CH903">INDEX($AX$466:$AX$918, ROWS($AX$466:$AX$918) - ROW() + ROW($AX$466))</f>
        <v>45470</v>
      </c>
      <c r="CI903" s="78" cm="1">
        <f t="array" ref="CI903">INDEX($CE$466:$CE$918, ROWS($CE$466:$CE$918) - ROW() + ROW($CE$466))</f>
        <v>1736.75</v>
      </c>
      <c r="CK903">
        <f t="shared" si="285"/>
        <v>2.6114442704794567</v>
      </c>
      <c r="CL903">
        <f t="shared" si="274"/>
        <v>3</v>
      </c>
      <c r="CM903" t="str">
        <f t="shared" si="287"/>
        <v/>
      </c>
      <c r="CN903" t="str">
        <f t="shared" si="275"/>
        <v/>
      </c>
      <c r="CO903" t="str">
        <f t="shared" si="280"/>
        <v/>
      </c>
      <c r="CP903">
        <v>2.3536351570564866</v>
      </c>
      <c r="CQ903" t="s">
        <v>4485</v>
      </c>
      <c r="CR903" s="200" t="s">
        <v>4485</v>
      </c>
      <c r="CS903" s="212">
        <v>44763</v>
      </c>
      <c r="CT903" s="49">
        <v>44770</v>
      </c>
      <c r="CU903" s="53">
        <v>360.35</v>
      </c>
      <c r="CW903" s="81" cm="1">
        <f t="array" ref="CW903">INDEX($AW$466:$AW$918, ROWS($AW$466:$AW$918) - ROW() + ROW($AW$466))</f>
        <v>45448</v>
      </c>
      <c r="CX903" s="3" cm="1">
        <f t="array" ref="CX903">INDEX($AX$466:$AX$918, ROWS($AX$466:$AX$918) - ROW() + ROW($AX$466))</f>
        <v>45470</v>
      </c>
      <c r="CY903" s="78" cm="1">
        <f t="array" ref="CY903">INDEX($CU$466:$CU$918, ROWS($CU$466:$CU$918) - ROW() + ROW($CU$466))</f>
        <v>797.95</v>
      </c>
      <c r="DA903">
        <f t="shared" si="281"/>
        <v>4.2867411618636959</v>
      </c>
      <c r="DB903">
        <f t="shared" si="276"/>
        <v>3</v>
      </c>
      <c r="DC903" t="str">
        <f t="shared" si="288"/>
        <v/>
      </c>
      <c r="DD903" t="str">
        <f t="shared" si="290"/>
        <v/>
      </c>
      <c r="DE903" t="str">
        <f t="shared" si="291"/>
        <v/>
      </c>
      <c r="DF903">
        <v>4.3315858453473073</v>
      </c>
      <c r="DG903" t="s">
        <v>4485</v>
      </c>
      <c r="DH903" s="200" t="s">
        <v>4485</v>
      </c>
      <c r="DI903" s="212">
        <v>44763</v>
      </c>
      <c r="DJ903" s="49">
        <v>44770</v>
      </c>
      <c r="DK903" s="53">
        <v>323.05</v>
      </c>
      <c r="DM903" s="81" cm="1">
        <f t="array" ref="DM903">INDEX($AW$466:$AW$918, ROWS($AW$466:$AW$918) - ROW() + ROW($AW$466))</f>
        <v>45448</v>
      </c>
      <c r="DN903" s="3" cm="1">
        <f t="array" ref="DN903">INDEX($AX$466:$AX$918, ROWS($AX$466:$AX$918) - ROW() + ROW($AX$466))</f>
        <v>45470</v>
      </c>
      <c r="DO903" s="78" cm="1">
        <f t="array" ref="DO903">INDEX($DK$466:$DK$918, ROWS($DK$466:$DK$918) - ROW() + ROW($DK$466))</f>
        <v>583.5</v>
      </c>
      <c r="DQ903">
        <f t="shared" si="282"/>
        <v>0.24050850369351953</v>
      </c>
      <c r="DR903">
        <f t="shared" si="277"/>
        <v>3</v>
      </c>
      <c r="DS903" t="str">
        <f t="shared" si="289"/>
        <v/>
      </c>
      <c r="DT903" t="str">
        <f t="shared" si="283"/>
        <v/>
      </c>
      <c r="DU903" t="str">
        <f t="shared" si="284"/>
        <v/>
      </c>
      <c r="DV903">
        <v>-2.3549201009251473</v>
      </c>
      <c r="DW903" t="s">
        <v>4485</v>
      </c>
      <c r="DX903" s="200" t="s">
        <v>4485</v>
      </c>
    </row>
    <row r="904" spans="1:128" ht="15.75" thickBot="1" x14ac:dyDescent="0.3">
      <c r="A904" s="42">
        <v>44762</v>
      </c>
      <c r="B904" s="35">
        <v>44770</v>
      </c>
      <c r="C904" s="36">
        <v>158.15</v>
      </c>
      <c r="E904" s="81" cm="1">
        <f t="array" ref="E904">INDEX($A$466:$A$918, ROWS($A$466:$A$918) - ROW() + ROW($A$466))</f>
        <v>45449</v>
      </c>
      <c r="F904" s="44" cm="1">
        <f t="array" ref="F904">INDEX($B$466:$B$918, ROWS($B$466:$B$918) - ROW() + ROW($B$466))</f>
        <v>45470</v>
      </c>
      <c r="G904" s="45" cm="1">
        <f t="array" ref="G904">INDEX($C$466:$C$918, ROWS($C$466:$C$918) - ROW() + ROW($C$466))</f>
        <v>145.94999999999999</v>
      </c>
      <c r="I904">
        <f t="shared" si="260"/>
        <v>0.86385625431928126</v>
      </c>
      <c r="J904">
        <f t="shared" si="252"/>
        <v>4</v>
      </c>
      <c r="K904">
        <f t="shared" si="293"/>
        <v>2.5289778714436211</v>
      </c>
      <c r="L904" t="str">
        <f t="shared" si="261"/>
        <v/>
      </c>
      <c r="M904" t="str">
        <f t="shared" si="297"/>
        <v/>
      </c>
      <c r="N904">
        <v>0.72689511941849183</v>
      </c>
      <c r="O904">
        <v>2.0694493160294551</v>
      </c>
      <c r="P904" s="200" t="s">
        <v>4485</v>
      </c>
      <c r="Q904" s="35">
        <v>44762</v>
      </c>
      <c r="R904" s="35">
        <v>44770</v>
      </c>
      <c r="S904" s="37">
        <v>44113.3</v>
      </c>
      <c r="U904" s="81" cm="1">
        <f t="array" ref="U904">INDEX($Q$466:$Q$918, ROWS($Q$466:$Q$918) - ROW() + ROW($Q$466))</f>
        <v>45449</v>
      </c>
      <c r="V904" s="3" cm="1">
        <f t="array" ref="V904">INDEX($R$466:$R$918, ROWS($R$466:$R$918) - ROW() + ROW($R$466))</f>
        <v>45470</v>
      </c>
      <c r="W904" s="78" cm="1">
        <f t="array" ref="W904">INDEX($S$466:$S$918, ROWS($S$466:$S$918) - ROW() + ROW($S$466))</f>
        <v>38670.300000000003</v>
      </c>
      <c r="Y904">
        <f t="shared" si="263"/>
        <v>-6.9643191699661058E-2</v>
      </c>
      <c r="Z904">
        <f t="shared" si="254"/>
        <v>4</v>
      </c>
      <c r="AA904">
        <f t="shared" si="294"/>
        <v>5.4287046301572408</v>
      </c>
      <c r="AB904" t="str">
        <f t="shared" si="264"/>
        <v/>
      </c>
      <c r="AC904" t="str">
        <f t="shared" si="265"/>
        <v/>
      </c>
      <c r="AD904">
        <v>0.63425934332756573</v>
      </c>
      <c r="AE904">
        <v>2.1826826200620353</v>
      </c>
      <c r="AF904" s="200" t="s">
        <v>4485</v>
      </c>
      <c r="AG904" s="35">
        <v>44762</v>
      </c>
      <c r="AH904" s="35">
        <v>44770</v>
      </c>
      <c r="AI904" s="36">
        <v>150.5</v>
      </c>
      <c r="AK904" s="81" cm="1">
        <f t="array" ref="AK904">INDEX($AG$466:$AG$918, ROWS($AG$466:$AG$918) - ROW() + ROW($AG$466))</f>
        <v>45449</v>
      </c>
      <c r="AL904" s="3" cm="1">
        <f t="array" ref="AL904">INDEX($AH$466:$AH$918, ROWS($AH$466:$AH$918) - ROW() + ROW($AH$466))</f>
        <v>45470</v>
      </c>
      <c r="AM904" s="78" cm="1">
        <f t="array" ref="AM904">INDEX($AI$466:$AI$918, ROWS($AI$466:$AI$918) - ROW() + ROW($AI$466))</f>
        <v>350.95</v>
      </c>
      <c r="AO904">
        <f t="shared" si="266"/>
        <v>2.7521592738983975</v>
      </c>
      <c r="AP904">
        <f t="shared" si="256"/>
        <v>4</v>
      </c>
      <c r="AQ904">
        <f t="shared" si="295"/>
        <v>-3.7042118260392374</v>
      </c>
      <c r="AR904" t="str">
        <f t="shared" si="267"/>
        <v/>
      </c>
      <c r="AS904" t="str">
        <f t="shared" si="268"/>
        <v/>
      </c>
      <c r="AT904">
        <v>4.72103004291845</v>
      </c>
      <c r="AU904">
        <v>0.68775790921595592</v>
      </c>
      <c r="AV904" s="200" t="s">
        <v>4485</v>
      </c>
      <c r="AW904" s="35">
        <v>44762</v>
      </c>
      <c r="AX904" s="35">
        <v>44770</v>
      </c>
      <c r="AY904" s="36">
        <v>255.2</v>
      </c>
      <c r="BA904" s="81" cm="1">
        <f t="array" ref="BA904">INDEX($AW$466:$AW$918, ROWS($AW$466:$AW$918) - ROW() + ROW($AW$466))</f>
        <v>45449</v>
      </c>
      <c r="BB904" s="3" cm="1">
        <f t="array" ref="BB904">INDEX($AX$466:$AX$918, ROWS($AX$466:$AX$918) - ROW() + ROW($AX$466))</f>
        <v>45470</v>
      </c>
      <c r="BC904" s="78" cm="1">
        <f t="array" ref="BC904">INDEX($AY$466:$AY$918, ROWS($AY$466:$AY$918) - ROW() + ROW($AY$466))</f>
        <v>274.55</v>
      </c>
      <c r="BE904">
        <f t="shared" si="269"/>
        <v>4.9102025219717325</v>
      </c>
      <c r="BF904">
        <f t="shared" si="258"/>
        <v>4</v>
      </c>
      <c r="BG904">
        <f t="shared" si="296"/>
        <v>-6.0243025842888809</v>
      </c>
      <c r="BH904" t="str">
        <f t="shared" si="270"/>
        <v/>
      </c>
      <c r="BI904" t="str">
        <f t="shared" si="271"/>
        <v/>
      </c>
      <c r="BJ904">
        <v>5.7354040026657511</v>
      </c>
      <c r="BK904">
        <v>-7.92754770069463</v>
      </c>
      <c r="BL904" s="200" t="s">
        <v>4485</v>
      </c>
      <c r="BM904" s="212">
        <v>44762</v>
      </c>
      <c r="BN904" s="49">
        <v>44770</v>
      </c>
      <c r="BO904" s="50">
        <v>1185.45</v>
      </c>
      <c r="BQ904" s="81" cm="1">
        <f t="array" ref="BQ904">INDEX($AW$466:$AW$918, ROWS($AW$466:$AW$918) - ROW() + ROW($AW$466))</f>
        <v>45449</v>
      </c>
      <c r="BR904" s="3" cm="1">
        <f t="array" ref="BR904">INDEX($AX$466:$AX$918, ROWS($AX$466:$AX$918) - ROW() + ROW($AX$466))</f>
        <v>45470</v>
      </c>
      <c r="BS904" s="78" cm="1">
        <f t="array" ref="BS904">INDEX($BO$466:$BO$918, ROWS($BO$466:$BO$918) - ROW() + ROW($BO$466))</f>
        <v>1445.85</v>
      </c>
      <c r="BU904">
        <f t="shared" si="278"/>
        <v>3.7269531530238762</v>
      </c>
      <c r="BV904">
        <f t="shared" si="272"/>
        <v>4</v>
      </c>
      <c r="BW904">
        <f t="shared" si="286"/>
        <v>2.3320829499610602</v>
      </c>
      <c r="BX904" t="str">
        <f t="shared" si="273"/>
        <v/>
      </c>
      <c r="BY904" t="str">
        <f t="shared" si="279"/>
        <v/>
      </c>
      <c r="BZ904">
        <v>-0.30927436502106931</v>
      </c>
      <c r="CA904">
        <v>8.348739495798311</v>
      </c>
      <c r="CB904" s="200" t="s">
        <v>4485</v>
      </c>
      <c r="CC904" s="212">
        <v>44762</v>
      </c>
      <c r="CD904" s="49">
        <v>44770</v>
      </c>
      <c r="CE904" s="50">
        <v>1516.35</v>
      </c>
      <c r="CG904" s="81" cm="1">
        <f t="array" ref="CG904">INDEX($AW$466:$AW$918, ROWS($AW$466:$AW$918) - ROW() + ROW($AW$466))</f>
        <v>45449</v>
      </c>
      <c r="CH904" s="3" cm="1">
        <f t="array" ref="CH904">INDEX($AX$466:$AX$918, ROWS($AX$466:$AX$918) - ROW() + ROW($AX$466))</f>
        <v>45470</v>
      </c>
      <c r="CI904" s="78" cm="1">
        <f t="array" ref="CI904">INDEX($CE$466:$CE$918, ROWS($CE$466:$CE$918) - ROW() + ROW($CE$466))</f>
        <v>1774.8</v>
      </c>
      <c r="CK904">
        <f t="shared" si="285"/>
        <v>2.1908737584568851</v>
      </c>
      <c r="CL904">
        <f t="shared" si="274"/>
        <v>4</v>
      </c>
      <c r="CM904">
        <f t="shared" si="287"/>
        <v>-0.35930833146194086</v>
      </c>
      <c r="CN904" t="str">
        <f t="shared" si="275"/>
        <v/>
      </c>
      <c r="CO904" t="str">
        <f t="shared" si="280"/>
        <v/>
      </c>
      <c r="CP904">
        <v>1.7837074604500947</v>
      </c>
      <c r="CQ904">
        <v>-7.0727360172008952E-2</v>
      </c>
      <c r="CR904" s="200" t="s">
        <v>4485</v>
      </c>
      <c r="CS904" s="212">
        <v>44762</v>
      </c>
      <c r="CT904" s="49">
        <v>44770</v>
      </c>
      <c r="CU904" s="53">
        <v>357.25</v>
      </c>
      <c r="CW904" s="81" cm="1">
        <f t="array" ref="CW904">INDEX($AW$466:$AW$918, ROWS($AW$466:$AW$918) - ROW() + ROW($AW$466))</f>
        <v>45449</v>
      </c>
      <c r="CX904" s="3" cm="1">
        <f t="array" ref="CX904">INDEX($AX$466:$AX$918, ROWS($AX$466:$AX$918) - ROW() + ROW($AX$466))</f>
        <v>45470</v>
      </c>
      <c r="CY904" s="78" cm="1">
        <f t="array" ref="CY904">INDEX($CU$466:$CU$918, ROWS($CU$466:$CU$918) - ROW() + ROW($CU$466))</f>
        <v>832.1</v>
      </c>
      <c r="DA904">
        <f t="shared" si="281"/>
        <v>4.2797167742339717</v>
      </c>
      <c r="DB904">
        <f t="shared" si="276"/>
        <v>4</v>
      </c>
      <c r="DC904">
        <f t="shared" si="288"/>
        <v>1.4323154751020906</v>
      </c>
      <c r="DD904" t="str">
        <f t="shared" si="290"/>
        <v/>
      </c>
      <c r="DE904" t="str">
        <f t="shared" si="291"/>
        <v/>
      </c>
      <c r="DF904">
        <v>4.1580302744802493</v>
      </c>
      <c r="DG904">
        <v>3.3788417180973784</v>
      </c>
      <c r="DH904" s="200" t="s">
        <v>4485</v>
      </c>
      <c r="DI904" s="212">
        <v>44762</v>
      </c>
      <c r="DJ904" s="49">
        <v>44770</v>
      </c>
      <c r="DK904" s="53">
        <v>317.35000000000002</v>
      </c>
      <c r="DM904" s="81" cm="1">
        <f t="array" ref="DM904">INDEX($AW$466:$AW$918, ROWS($AW$466:$AW$918) - ROW() + ROW($AW$466))</f>
        <v>45449</v>
      </c>
      <c r="DN904" s="3" cm="1">
        <f t="array" ref="DN904">INDEX($AX$466:$AX$918, ROWS($AX$466:$AX$918) - ROW() + ROW($AX$466))</f>
        <v>45470</v>
      </c>
      <c r="DO904" s="78" cm="1">
        <f t="array" ref="DO904">INDEX($DK$466:$DK$918, ROWS($DK$466:$DK$918) - ROW() + ROW($DK$466))</f>
        <v>587.25</v>
      </c>
      <c r="DQ904">
        <f t="shared" si="282"/>
        <v>0.64267352185089976</v>
      </c>
      <c r="DR904">
        <f t="shared" si="277"/>
        <v>4</v>
      </c>
      <c r="DS904">
        <f t="shared" si="289"/>
        <v>-7.4905482041587836</v>
      </c>
      <c r="DT904" t="str">
        <f t="shared" si="283"/>
        <v/>
      </c>
      <c r="DU904" t="str">
        <f t="shared" si="284"/>
        <v/>
      </c>
      <c r="DV904">
        <v>5.15073212747631</v>
      </c>
      <c r="DW904">
        <v>-2.9725003973931083</v>
      </c>
      <c r="DX904" s="200" t="s">
        <v>4485</v>
      </c>
    </row>
    <row r="905" spans="1:128" ht="15.75" thickBot="1" x14ac:dyDescent="0.3">
      <c r="A905" s="42">
        <v>44761</v>
      </c>
      <c r="B905" s="35">
        <v>44770</v>
      </c>
      <c r="C905" s="36">
        <v>158.75</v>
      </c>
      <c r="E905" s="81" cm="1">
        <f t="array" ref="E905">INDEX($A$466:$A$918, ROWS($A$466:$A$918) - ROW() + ROW($A$466))</f>
        <v>45450</v>
      </c>
      <c r="F905" s="44" cm="1">
        <f t="array" ref="F905">INDEX($B$466:$B$918, ROWS($B$466:$B$918) - ROW() + ROW($B$466))</f>
        <v>45470</v>
      </c>
      <c r="G905" s="45" cm="1">
        <f t="array" ref="G905">INDEX($C$466:$C$918, ROWS($C$466:$C$918) - ROW() + ROW($C$466))</f>
        <v>147.4</v>
      </c>
      <c r="I905">
        <f t="shared" si="260"/>
        <v>0.99349092154848739</v>
      </c>
      <c r="J905">
        <f t="shared" si="252"/>
        <v>5</v>
      </c>
      <c r="K905" t="str">
        <f t="shared" si="293"/>
        <v/>
      </c>
      <c r="L905" t="str">
        <f t="shared" si="261"/>
        <v/>
      </c>
      <c r="M905" t="str">
        <f t="shared" si="297"/>
        <v/>
      </c>
      <c r="N905">
        <v>1.0996563573883122</v>
      </c>
      <c r="O905" t="s">
        <v>4485</v>
      </c>
      <c r="P905" s="200" t="s">
        <v>4485</v>
      </c>
      <c r="Q905" s="35">
        <v>44761</v>
      </c>
      <c r="R905" s="35">
        <v>44770</v>
      </c>
      <c r="S905" s="37">
        <v>43914.7</v>
      </c>
      <c r="U905" s="81" cm="1">
        <f t="array" ref="U905">INDEX($Q$466:$Q$918, ROWS($Q$466:$Q$918) - ROW() + ROW($Q$466))</f>
        <v>45450</v>
      </c>
      <c r="V905" s="3" cm="1">
        <f t="array" ref="V905">INDEX($R$466:$R$918, ROWS($R$466:$R$918) - ROW() + ROW($R$466))</f>
        <v>45470</v>
      </c>
      <c r="W905" s="78" cm="1">
        <f t="array" ref="W905">INDEX($S$466:$S$918, ROWS($S$466:$S$918) - ROW() + ROW($S$466))</f>
        <v>38522.65</v>
      </c>
      <c r="Y905">
        <f t="shared" si="263"/>
        <v>-0.38181757059035343</v>
      </c>
      <c r="Z905">
        <f t="shared" si="254"/>
        <v>5</v>
      </c>
      <c r="AA905" t="str">
        <f t="shared" si="294"/>
        <v/>
      </c>
      <c r="AB905" t="str">
        <f t="shared" si="264"/>
        <v/>
      </c>
      <c r="AC905" t="str">
        <f t="shared" si="265"/>
        <v/>
      </c>
      <c r="AD905">
        <v>-1.1443956961751338</v>
      </c>
      <c r="AE905" t="s">
        <v>4485</v>
      </c>
      <c r="AF905" s="200" t="s">
        <v>4485</v>
      </c>
      <c r="AG905" s="35">
        <v>44761</v>
      </c>
      <c r="AH905" s="35">
        <v>44770</v>
      </c>
      <c r="AI905" s="36">
        <v>150.9</v>
      </c>
      <c r="AK905" s="81" cm="1">
        <f t="array" ref="AK905">INDEX($AG$466:$AG$918, ROWS($AG$466:$AG$918) - ROW() + ROW($AG$466))</f>
        <v>45450</v>
      </c>
      <c r="AL905" s="3" cm="1">
        <f t="array" ref="AL905">INDEX($AH$466:$AH$918, ROWS($AH$466:$AH$918) - ROW() + ROW($AH$466))</f>
        <v>45470</v>
      </c>
      <c r="AM905" s="78" cm="1">
        <f t="array" ref="AM905">INDEX($AI$466:$AI$918, ROWS($AI$466:$AI$918) - ROW() + ROW($AI$466))</f>
        <v>361.2</v>
      </c>
      <c r="AO905">
        <f t="shared" si="266"/>
        <v>2.9206439663769768</v>
      </c>
      <c r="AP905">
        <f t="shared" si="256"/>
        <v>5</v>
      </c>
      <c r="AQ905" t="str">
        <f t="shared" si="295"/>
        <v/>
      </c>
      <c r="AR905" t="str">
        <f t="shared" si="267"/>
        <v/>
      </c>
      <c r="AS905" t="str">
        <f t="shared" si="268"/>
        <v/>
      </c>
      <c r="AT905">
        <v>2.5956284153005349</v>
      </c>
      <c r="AU905" t="s">
        <v>4485</v>
      </c>
      <c r="AV905" s="200" t="s">
        <v>4485</v>
      </c>
      <c r="AW905" s="35">
        <v>44761</v>
      </c>
      <c r="AX905" s="35">
        <v>44770</v>
      </c>
      <c r="AY905" s="36">
        <v>255.95</v>
      </c>
      <c r="BA905" s="81" cm="1">
        <f t="array" ref="BA905">INDEX($AW$466:$AW$918, ROWS($AW$466:$AW$918) - ROW() + ROW($AW$466))</f>
        <v>45450</v>
      </c>
      <c r="BB905" s="3" cm="1">
        <f t="array" ref="BB905">INDEX($AX$466:$AX$918, ROWS($AX$466:$AX$918) - ROW() + ROW($AX$466))</f>
        <v>45470</v>
      </c>
      <c r="BC905" s="78" cm="1">
        <f t="array" ref="BC905">INDEX($AY$466:$AY$918, ROWS($AY$466:$AY$918) - ROW() + ROW($AY$466))</f>
        <v>283.8</v>
      </c>
      <c r="BE905">
        <f t="shared" si="269"/>
        <v>3.3691495173920964</v>
      </c>
      <c r="BF905">
        <f t="shared" si="258"/>
        <v>5</v>
      </c>
      <c r="BG905" t="str">
        <f t="shared" si="296"/>
        <v/>
      </c>
      <c r="BH905" t="str">
        <f t="shared" si="270"/>
        <v/>
      </c>
      <c r="BI905" t="str">
        <f t="shared" si="271"/>
        <v/>
      </c>
      <c r="BJ905">
        <v>0.59208892793704759</v>
      </c>
      <c r="BK905" t="s">
        <v>4485</v>
      </c>
      <c r="BL905" s="200" t="s">
        <v>4485</v>
      </c>
      <c r="BM905" s="212">
        <v>44761</v>
      </c>
      <c r="BN905" s="49">
        <v>44770</v>
      </c>
      <c r="BO905" s="50">
        <v>1169.75</v>
      </c>
      <c r="BQ905" s="81" cm="1">
        <f t="array" ref="BQ905">INDEX($AW$466:$AW$918, ROWS($AW$466:$AW$918) - ROW() + ROW($AW$466))</f>
        <v>45450</v>
      </c>
      <c r="BR905" s="3" cm="1">
        <f t="array" ref="BR905">INDEX($AX$466:$AX$918, ROWS($AX$466:$AX$918) - ROW() + ROW($AX$466))</f>
        <v>45470</v>
      </c>
      <c r="BS905" s="78" cm="1">
        <f t="array" ref="BS905">INDEX($BO$466:$BO$918, ROWS($BO$466:$BO$918) - ROW() + ROW($BO$466))</f>
        <v>1429.1</v>
      </c>
      <c r="BU905">
        <f t="shared" si="278"/>
        <v>-1.1584880865926619</v>
      </c>
      <c r="BV905">
        <f t="shared" si="272"/>
        <v>5</v>
      </c>
      <c r="BW905" t="str">
        <f t="shared" si="286"/>
        <v/>
      </c>
      <c r="BX905" t="str">
        <f t="shared" si="273"/>
        <v/>
      </c>
      <c r="BY905" t="str">
        <f t="shared" si="279"/>
        <v/>
      </c>
      <c r="BZ905">
        <v>0.21328576414472411</v>
      </c>
      <c r="CA905" t="s">
        <v>4485</v>
      </c>
      <c r="CB905" s="200" t="s">
        <v>4485</v>
      </c>
      <c r="CC905" s="212">
        <v>44761</v>
      </c>
      <c r="CD905" s="49">
        <v>44770</v>
      </c>
      <c r="CE905" s="50">
        <v>1518.05</v>
      </c>
      <c r="CG905" s="81" cm="1">
        <f t="array" ref="CG905">INDEX($AW$466:$AW$918, ROWS($AW$466:$AW$918) - ROW() + ROW($AW$466))</f>
        <v>45450</v>
      </c>
      <c r="CH905" s="3" cm="1">
        <f t="array" ref="CH905">INDEX($AX$466:$AX$918, ROWS($AX$466:$AX$918) - ROW() + ROW($AX$466))</f>
        <v>45470</v>
      </c>
      <c r="CI905" s="78" cm="1">
        <f t="array" ref="CI905">INDEX($CE$466:$CE$918, ROWS($CE$466:$CE$918) - ROW() + ROW($CE$466))</f>
        <v>1812.45</v>
      </c>
      <c r="CK905">
        <f t="shared" si="285"/>
        <v>2.1213657876943937</v>
      </c>
      <c r="CL905">
        <f t="shared" si="274"/>
        <v>5</v>
      </c>
      <c r="CM905" t="str">
        <f t="shared" si="287"/>
        <v/>
      </c>
      <c r="CN905" t="str">
        <f t="shared" si="275"/>
        <v/>
      </c>
      <c r="CO905" t="str">
        <f t="shared" si="280"/>
        <v/>
      </c>
      <c r="CP905">
        <v>2.4828718645603387</v>
      </c>
      <c r="CQ905" t="s">
        <v>4485</v>
      </c>
      <c r="CR905" s="200" t="s">
        <v>4485</v>
      </c>
      <c r="CS905" s="212">
        <v>44761</v>
      </c>
      <c r="CT905" s="49">
        <v>44770</v>
      </c>
      <c r="CU905" s="53">
        <v>361.25</v>
      </c>
      <c r="CW905" s="81" cm="1">
        <f t="array" ref="CW905">INDEX($AW$466:$AW$918, ROWS($AW$466:$AW$918) - ROW() + ROW($AW$466))</f>
        <v>45450</v>
      </c>
      <c r="CX905" s="3" cm="1">
        <f t="array" ref="CX905">INDEX($AX$466:$AX$918, ROWS($AX$466:$AX$918) - ROW() + ROW($AX$466))</f>
        <v>45470</v>
      </c>
      <c r="CY905" s="78" cm="1">
        <f t="array" ref="CY905">INDEX($CU$466:$CU$918, ROWS($CU$466:$CU$918) - ROW() + ROW($CU$466))</f>
        <v>845.55</v>
      </c>
      <c r="DA905">
        <f t="shared" si="281"/>
        <v>1.6163922605455991</v>
      </c>
      <c r="DB905">
        <f t="shared" si="276"/>
        <v>5</v>
      </c>
      <c r="DC905" t="str">
        <f t="shared" si="288"/>
        <v/>
      </c>
      <c r="DD905" t="str">
        <f t="shared" si="290"/>
        <v/>
      </c>
      <c r="DE905" t="str">
        <f t="shared" si="291"/>
        <v/>
      </c>
      <c r="DF905">
        <v>1.7246577820659796</v>
      </c>
      <c r="DG905" t="s">
        <v>4485</v>
      </c>
      <c r="DH905" s="200" t="s">
        <v>4485</v>
      </c>
      <c r="DI905" s="212">
        <v>44761</v>
      </c>
      <c r="DJ905" s="49">
        <v>44770</v>
      </c>
      <c r="DK905" s="53">
        <v>317.45</v>
      </c>
      <c r="DM905" s="81" cm="1">
        <f t="array" ref="DM905">INDEX($AW$466:$AW$918, ROWS($AW$466:$AW$918) - ROW() + ROW($AW$466))</f>
        <v>45450</v>
      </c>
      <c r="DN905" s="3" cm="1">
        <f t="array" ref="DN905">INDEX($AX$466:$AX$918, ROWS($AX$466:$AX$918) - ROW() + ROW($AX$466))</f>
        <v>45470</v>
      </c>
      <c r="DO905" s="78" cm="1">
        <f t="array" ref="DO905">INDEX($DK$466:$DK$918, ROWS($DK$466:$DK$918) - ROW() + ROW($DK$466))</f>
        <v>601.1</v>
      </c>
      <c r="DQ905">
        <f t="shared" si="282"/>
        <v>2.3584504044274199</v>
      </c>
      <c r="DR905">
        <f t="shared" si="277"/>
        <v>5</v>
      </c>
      <c r="DS905" t="str">
        <f t="shared" si="289"/>
        <v/>
      </c>
      <c r="DT905" t="str">
        <f t="shared" si="283"/>
        <v/>
      </c>
      <c r="DU905" t="str">
        <f t="shared" si="284"/>
        <v/>
      </c>
      <c r="DV905">
        <v>0.77817824377457412</v>
      </c>
      <c r="DW905" t="s">
        <v>4485</v>
      </c>
      <c r="DX905" s="200" t="s">
        <v>4485</v>
      </c>
    </row>
    <row r="906" spans="1:128" ht="15.75" thickBot="1" x14ac:dyDescent="0.3">
      <c r="A906" s="42">
        <v>44760</v>
      </c>
      <c r="B906" s="35">
        <v>44770</v>
      </c>
      <c r="C906" s="36">
        <v>154.55000000000001</v>
      </c>
      <c r="E906" s="81" cm="1">
        <f t="array" ref="E906">INDEX($A$466:$A$918, ROWS($A$466:$A$918) - ROW() + ROW($A$466))</f>
        <v>45453</v>
      </c>
      <c r="F906" s="44" cm="1">
        <f t="array" ref="F906">INDEX($B$466:$B$918, ROWS($B$466:$B$918) - ROW() + ROW($B$466))</f>
        <v>45470</v>
      </c>
      <c r="G906" s="45" cm="1">
        <f t="array" ref="G906">INDEX($C$466:$C$918, ROWS($C$466:$C$918) - ROW() + ROW($C$466))</f>
        <v>147.80000000000001</v>
      </c>
      <c r="I906">
        <f t="shared" si="260"/>
        <v>0.27137042062415578</v>
      </c>
      <c r="J906">
        <f t="shared" si="252"/>
        <v>1</v>
      </c>
      <c r="K906" t="str">
        <f t="shared" si="293"/>
        <v/>
      </c>
      <c r="L906" t="str">
        <f t="shared" si="261"/>
        <v/>
      </c>
      <c r="M906" t="str">
        <f t="shared" si="297"/>
        <v/>
      </c>
      <c r="N906">
        <v>0.38069340584636457</v>
      </c>
      <c r="O906" t="s">
        <v>4485</v>
      </c>
      <c r="P906" s="200" t="s">
        <v>4485</v>
      </c>
      <c r="Q906" s="35">
        <v>44760</v>
      </c>
      <c r="R906" s="35">
        <v>44770</v>
      </c>
      <c r="S906" s="37">
        <v>44119.55</v>
      </c>
      <c r="U906" s="81" cm="1">
        <f t="array" ref="U906">INDEX($Q$466:$Q$918, ROWS($Q$466:$Q$918) - ROW() + ROW($Q$466))</f>
        <v>45453</v>
      </c>
      <c r="V906" s="3" cm="1">
        <f t="array" ref="V906">INDEX($R$466:$R$918, ROWS($R$466:$R$918) - ROW() + ROW($R$466))</f>
        <v>45470</v>
      </c>
      <c r="W906" s="78" cm="1">
        <f t="array" ref="W906">INDEX($S$466:$S$918, ROWS($S$466:$S$918) - ROW() + ROW($S$466))</f>
        <v>38633.599999999999</v>
      </c>
      <c r="Y906">
        <f t="shared" si="263"/>
        <v>0.28801237713396427</v>
      </c>
      <c r="Z906">
        <f t="shared" si="254"/>
        <v>1</v>
      </c>
      <c r="AA906" t="str">
        <f t="shared" si="294"/>
        <v/>
      </c>
      <c r="AB906" t="str">
        <f t="shared" si="264"/>
        <v/>
      </c>
      <c r="AC906" t="str">
        <f t="shared" si="265"/>
        <v/>
      </c>
      <c r="AD906">
        <v>0.79088487579353273</v>
      </c>
      <c r="AE906" t="s">
        <v>4485</v>
      </c>
      <c r="AF906" s="200" t="s">
        <v>4485</v>
      </c>
      <c r="AG906" s="35">
        <v>44760</v>
      </c>
      <c r="AH906" s="35">
        <v>44770</v>
      </c>
      <c r="AI906" s="36">
        <v>150.4</v>
      </c>
      <c r="AK906" s="81" cm="1">
        <f t="array" ref="AK906">INDEX($AG$466:$AG$918, ROWS($AG$466:$AG$918) - ROW() + ROW($AG$466))</f>
        <v>45453</v>
      </c>
      <c r="AL906" s="3" cm="1">
        <f t="array" ref="AL906">INDEX($AH$466:$AH$918, ROWS($AH$466:$AH$918) - ROW() + ROW($AH$466))</f>
        <v>45470</v>
      </c>
      <c r="AM906" s="78" cm="1">
        <f t="array" ref="AM906">INDEX($AI$466:$AI$918, ROWS($AI$466:$AI$918) - ROW() + ROW($AI$466))</f>
        <v>365.55</v>
      </c>
      <c r="AO906">
        <f t="shared" si="266"/>
        <v>1.2043189368770828</v>
      </c>
      <c r="AP906">
        <f t="shared" si="256"/>
        <v>1</v>
      </c>
      <c r="AQ906" t="str">
        <f t="shared" si="295"/>
        <v/>
      </c>
      <c r="AR906" t="str">
        <f t="shared" si="267"/>
        <v/>
      </c>
      <c r="AS906" t="str">
        <f t="shared" si="268"/>
        <v/>
      </c>
      <c r="AT906">
        <v>-0.37283621837550091</v>
      </c>
      <c r="AU906" t="s">
        <v>4485</v>
      </c>
      <c r="AV906" s="200" t="s">
        <v>4485</v>
      </c>
      <c r="AW906" s="35">
        <v>44760</v>
      </c>
      <c r="AX906" s="35">
        <v>44770</v>
      </c>
      <c r="AY906" s="36">
        <v>255.2</v>
      </c>
      <c r="BA906" s="81" cm="1">
        <f t="array" ref="BA906">INDEX($AW$466:$AW$918, ROWS($AW$466:$AW$918) - ROW() + ROW($AW$466))</f>
        <v>45453</v>
      </c>
      <c r="BB906" s="3" cm="1">
        <f t="array" ref="BB906">INDEX($AX$466:$AX$918, ROWS($AX$466:$AX$918) - ROW() + ROW($AX$466))</f>
        <v>45470</v>
      </c>
      <c r="BC906" s="78" cm="1">
        <f t="array" ref="BC906">INDEX($AY$466:$AY$918, ROWS($AY$466:$AY$918) - ROW() + ROW($AY$466))</f>
        <v>283.75</v>
      </c>
      <c r="BE906">
        <f t="shared" si="269"/>
        <v>-1.7618040873858831E-2</v>
      </c>
      <c r="BF906">
        <f t="shared" si="258"/>
        <v>1</v>
      </c>
      <c r="BG906" t="str">
        <f t="shared" si="296"/>
        <v/>
      </c>
      <c r="BH906" t="str">
        <f t="shared" si="270"/>
        <v/>
      </c>
      <c r="BI906" t="str">
        <f t="shared" si="271"/>
        <v/>
      </c>
      <c r="BJ906">
        <v>0.94936107999316466</v>
      </c>
      <c r="BK906" t="s">
        <v>4485</v>
      </c>
      <c r="BL906" s="200" t="s">
        <v>4485</v>
      </c>
      <c r="BM906" s="212">
        <v>44760</v>
      </c>
      <c r="BN906" s="49">
        <v>44770</v>
      </c>
      <c r="BO906" s="50">
        <v>1178.95</v>
      </c>
      <c r="BQ906" s="81" cm="1">
        <f t="array" ref="BQ906">INDEX($AW$466:$AW$918, ROWS($AW$466:$AW$918) - ROW() + ROW($AW$466))</f>
        <v>45453</v>
      </c>
      <c r="BR906" s="3" cm="1">
        <f t="array" ref="BR906">INDEX($AX$466:$AX$918, ROWS($AX$466:$AX$918) - ROW() + ROW($AX$466))</f>
        <v>45470</v>
      </c>
      <c r="BS906" s="78" cm="1">
        <f t="array" ref="BS906">INDEX($BO$466:$BO$918, ROWS($BO$466:$BO$918) - ROW() + ROW($BO$466))</f>
        <v>1432.55</v>
      </c>
      <c r="BU906">
        <f t="shared" si="278"/>
        <v>0.24141067804912503</v>
      </c>
      <c r="BV906">
        <f t="shared" si="272"/>
        <v>1</v>
      </c>
      <c r="BW906" t="str">
        <f t="shared" si="286"/>
        <v/>
      </c>
      <c r="BX906" t="str">
        <f t="shared" si="273"/>
        <v/>
      </c>
      <c r="BY906" t="str">
        <f t="shared" si="279"/>
        <v/>
      </c>
      <c r="BZ906">
        <v>0.12769909449733696</v>
      </c>
      <c r="CA906" t="s">
        <v>4485</v>
      </c>
      <c r="CB906" s="200" t="s">
        <v>4485</v>
      </c>
      <c r="CC906" s="212">
        <v>44760</v>
      </c>
      <c r="CD906" s="49">
        <v>44770</v>
      </c>
      <c r="CE906" s="50">
        <v>1497</v>
      </c>
      <c r="CG906" s="81" cm="1">
        <f t="array" ref="CG906">INDEX($AW$466:$AW$918, ROWS($AW$466:$AW$918) - ROW() + ROW($AW$466))</f>
        <v>45453</v>
      </c>
      <c r="CH906" s="3" cm="1">
        <f t="array" ref="CH906">INDEX($AX$466:$AX$918, ROWS($AX$466:$AX$918) - ROW() + ROW($AX$466))</f>
        <v>45470</v>
      </c>
      <c r="CI906" s="78" cm="1">
        <f t="array" ref="CI906">INDEX($CE$466:$CE$918, ROWS($CE$466:$CE$918) - ROW() + ROW($CE$466))</f>
        <v>1876.6</v>
      </c>
      <c r="CK906">
        <f t="shared" si="285"/>
        <v>3.5394079836685068</v>
      </c>
      <c r="CL906">
        <f t="shared" si="274"/>
        <v>1</v>
      </c>
      <c r="CM906" t="str">
        <f t="shared" si="287"/>
        <v/>
      </c>
      <c r="CN906" t="str">
        <f t="shared" si="275"/>
        <v/>
      </c>
      <c r="CO906" t="str">
        <f t="shared" si="280"/>
        <v/>
      </c>
      <c r="CP906">
        <v>3.6216470068233906</v>
      </c>
      <c r="CQ906" t="s">
        <v>4485</v>
      </c>
      <c r="CR906" s="200" t="s">
        <v>4485</v>
      </c>
      <c r="CS906" s="212">
        <v>44760</v>
      </c>
      <c r="CT906" s="49">
        <v>44770</v>
      </c>
      <c r="CU906" s="53">
        <v>354.65</v>
      </c>
      <c r="CW906" s="81" cm="1">
        <f t="array" ref="CW906">INDEX($AW$466:$AW$918, ROWS($AW$466:$AW$918) - ROW() + ROW($AW$466))</f>
        <v>45453</v>
      </c>
      <c r="CX906" s="3" cm="1">
        <f t="array" ref="CX906">INDEX($AX$466:$AX$918, ROWS($AX$466:$AX$918) - ROW() + ROW($AX$466))</f>
        <v>45470</v>
      </c>
      <c r="CY906" s="78" cm="1">
        <f t="array" ref="CY906">INDEX($CU$466:$CU$918, ROWS($CU$466:$CU$918) - ROW() + ROW($CU$466))</f>
        <v>848.4</v>
      </c>
      <c r="DA906">
        <f t="shared" si="281"/>
        <v>0.33705871917686986</v>
      </c>
      <c r="DB906">
        <f t="shared" si="276"/>
        <v>1</v>
      </c>
      <c r="DC906" t="str">
        <f t="shared" si="288"/>
        <v/>
      </c>
      <c r="DD906" t="str">
        <f t="shared" si="290"/>
        <v/>
      </c>
      <c r="DE906" t="str">
        <f t="shared" si="291"/>
        <v/>
      </c>
      <c r="DF906">
        <v>0.49202679471219118</v>
      </c>
      <c r="DG906" t="s">
        <v>4485</v>
      </c>
      <c r="DH906" s="200" t="s">
        <v>4485</v>
      </c>
      <c r="DI906" s="212">
        <v>44760</v>
      </c>
      <c r="DJ906" s="49">
        <v>44770</v>
      </c>
      <c r="DK906" s="53">
        <v>316.2</v>
      </c>
      <c r="DM906" s="81" cm="1">
        <f t="array" ref="DM906">INDEX($AW$466:$AW$918, ROWS($AW$466:$AW$918) - ROW() + ROW($AW$466))</f>
        <v>45453</v>
      </c>
      <c r="DN906" s="3" cm="1">
        <f t="array" ref="DN906">INDEX($AX$466:$AX$918, ROWS($AX$466:$AX$918) - ROW() + ROW($AX$466))</f>
        <v>45470</v>
      </c>
      <c r="DO906" s="78" cm="1">
        <f t="array" ref="DO906">INDEX($DK$466:$DK$918, ROWS($DK$466:$DK$918) - ROW() + ROW($DK$466))</f>
        <v>604.65</v>
      </c>
      <c r="DQ906">
        <f t="shared" si="282"/>
        <v>0.59058392946264426</v>
      </c>
      <c r="DR906">
        <f t="shared" si="277"/>
        <v>1</v>
      </c>
      <c r="DS906" t="str">
        <f t="shared" si="289"/>
        <v/>
      </c>
      <c r="DT906" t="str">
        <f t="shared" si="283"/>
        <v/>
      </c>
      <c r="DU906" t="str">
        <f t="shared" si="284"/>
        <v/>
      </c>
      <c r="DV906">
        <v>-1.2842396163537313</v>
      </c>
      <c r="DW906" t="s">
        <v>4485</v>
      </c>
      <c r="DX906" s="200" t="s">
        <v>4485</v>
      </c>
    </row>
    <row r="907" spans="1:128" ht="15.75" thickBot="1" x14ac:dyDescent="0.3">
      <c r="A907" s="42">
        <v>44757</v>
      </c>
      <c r="B907" s="35">
        <v>44770</v>
      </c>
      <c r="C907" s="36">
        <v>152.1</v>
      </c>
      <c r="E907" s="81" cm="1">
        <f t="array" ref="E907">INDEX($A$466:$A$918, ROWS($A$466:$A$918) - ROW() + ROW($A$466))</f>
        <v>45454</v>
      </c>
      <c r="F907" s="44" cm="1">
        <f t="array" ref="F907">INDEX($B$466:$B$918, ROWS($B$466:$B$918) - ROW() + ROW($B$466))</f>
        <v>45470</v>
      </c>
      <c r="G907" s="45" cm="1">
        <f t="array" ref="G907">INDEX($C$466:$C$918, ROWS($C$466:$C$918) - ROW() + ROW($C$466))</f>
        <v>150.15</v>
      </c>
      <c r="I907">
        <f t="shared" si="260"/>
        <v>1.5899864682002667</v>
      </c>
      <c r="J907">
        <f t="shared" si="252"/>
        <v>2</v>
      </c>
      <c r="K907" t="str">
        <f t="shared" si="293"/>
        <v/>
      </c>
      <c r="L907" t="str">
        <f t="shared" si="261"/>
        <v/>
      </c>
      <c r="M907" t="str">
        <f t="shared" si="297"/>
        <v/>
      </c>
      <c r="N907">
        <v>1.2257889746715442</v>
      </c>
      <c r="O907" t="s">
        <v>4485</v>
      </c>
      <c r="P907" s="200" t="s">
        <v>4485</v>
      </c>
      <c r="Q907" s="35">
        <v>44757</v>
      </c>
      <c r="R907" s="35">
        <v>44770</v>
      </c>
      <c r="S907" s="37">
        <v>44533.85</v>
      </c>
      <c r="U907" s="81" cm="1">
        <f t="array" ref="U907">INDEX($Q$466:$Q$918, ROWS($Q$466:$Q$918) - ROW() + ROW($Q$466))</f>
        <v>45454</v>
      </c>
      <c r="V907" s="3" cm="1">
        <f t="array" ref="V907">INDEX($R$466:$R$918, ROWS($R$466:$R$918) - ROW() + ROW($R$466))</f>
        <v>45470</v>
      </c>
      <c r="W907" s="78" cm="1">
        <f t="array" ref="W907">INDEX($S$466:$S$918, ROWS($S$466:$S$918) - ROW() + ROW($S$466))</f>
        <v>38904.300000000003</v>
      </c>
      <c r="Y907">
        <f t="shared" si="263"/>
        <v>0.70068541373313487</v>
      </c>
      <c r="Z907">
        <f t="shared" si="254"/>
        <v>2</v>
      </c>
      <c r="AA907" t="str">
        <f t="shared" si="294"/>
        <v/>
      </c>
      <c r="AB907" t="str">
        <f t="shared" si="264"/>
        <v/>
      </c>
      <c r="AC907" t="str">
        <f t="shared" si="265"/>
        <v/>
      </c>
      <c r="AD907">
        <v>0.84547671252369594</v>
      </c>
      <c r="AE907" t="s">
        <v>4485</v>
      </c>
      <c r="AF907" s="200" t="s">
        <v>4485</v>
      </c>
      <c r="AG907" s="35">
        <v>44757</v>
      </c>
      <c r="AH907" s="35">
        <v>44770</v>
      </c>
      <c r="AI907" s="36">
        <v>149.69999999999999</v>
      </c>
      <c r="AK907" s="81" cm="1">
        <f t="array" ref="AK907">INDEX($AG$466:$AG$918, ROWS($AG$466:$AG$918) - ROW() + ROW($AG$466))</f>
        <v>45454</v>
      </c>
      <c r="AL907" s="3" cm="1">
        <f t="array" ref="AL907">INDEX($AH$466:$AH$918, ROWS($AH$466:$AH$918) - ROW() + ROW($AH$466))</f>
        <v>45470</v>
      </c>
      <c r="AM907" s="78" cm="1">
        <f t="array" ref="AM907">INDEX($AI$466:$AI$918, ROWS($AI$466:$AI$918) - ROW() + ROW($AI$466))</f>
        <v>368.6</v>
      </c>
      <c r="AO907">
        <f t="shared" si="266"/>
        <v>0.83435918479004556</v>
      </c>
      <c r="AP907">
        <f t="shared" si="256"/>
        <v>2</v>
      </c>
      <c r="AQ907" t="str">
        <f t="shared" si="295"/>
        <v/>
      </c>
      <c r="AR907" t="str">
        <f t="shared" si="267"/>
        <v/>
      </c>
      <c r="AS907" t="str">
        <f t="shared" si="268"/>
        <v/>
      </c>
      <c r="AT907">
        <v>1.082598235765841</v>
      </c>
      <c r="AU907" t="s">
        <v>4485</v>
      </c>
      <c r="AV907" s="200" t="s">
        <v>4485</v>
      </c>
      <c r="AW907" s="35">
        <v>44757</v>
      </c>
      <c r="AX907" s="35">
        <v>44770</v>
      </c>
      <c r="AY907" s="36">
        <v>245.9</v>
      </c>
      <c r="BA907" s="81" cm="1">
        <f t="array" ref="BA907">INDEX($AW$466:$AW$918, ROWS($AW$466:$AW$918) - ROW() + ROW($AW$466))</f>
        <v>45454</v>
      </c>
      <c r="BB907" s="3" cm="1">
        <f t="array" ref="BB907">INDEX($AX$466:$AX$918, ROWS($AX$466:$AX$918) - ROW() + ROW($AX$466))</f>
        <v>45470</v>
      </c>
      <c r="BC907" s="78" cm="1">
        <f t="array" ref="BC907">INDEX($AY$466:$AY$918, ROWS($AY$466:$AY$918) - ROW() + ROW($AY$466))</f>
        <v>287.35000000000002</v>
      </c>
      <c r="BE907">
        <f t="shared" si="269"/>
        <v>1.2687224669603603</v>
      </c>
      <c r="BF907">
        <f t="shared" si="258"/>
        <v>2</v>
      </c>
      <c r="BG907" t="str">
        <f t="shared" si="296"/>
        <v/>
      </c>
      <c r="BH907" t="str">
        <f t="shared" si="270"/>
        <v/>
      </c>
      <c r="BI907" t="str">
        <f t="shared" si="271"/>
        <v/>
      </c>
      <c r="BJ907">
        <v>0.58306844471194541</v>
      </c>
      <c r="BK907" t="s">
        <v>4485</v>
      </c>
      <c r="BL907" s="200" t="s">
        <v>4485</v>
      </c>
      <c r="BM907" s="212">
        <v>44757</v>
      </c>
      <c r="BN907" s="49">
        <v>44770</v>
      </c>
      <c r="BO907" s="50">
        <v>1156.5</v>
      </c>
      <c r="BQ907" s="81" cm="1">
        <f t="array" ref="BQ907">INDEX($AW$466:$AW$918, ROWS($AW$466:$AW$918) - ROW() + ROW($AW$466))</f>
        <v>45454</v>
      </c>
      <c r="BR907" s="3" cm="1">
        <f t="array" ref="BR907">INDEX($AX$466:$AX$918, ROWS($AX$466:$AX$918) - ROW() + ROW($AX$466))</f>
        <v>45470</v>
      </c>
      <c r="BS907" s="78" cm="1">
        <f t="array" ref="BS907">INDEX($BO$466:$BO$918, ROWS($BO$466:$BO$918) - ROW() + ROW($BO$466))</f>
        <v>1430.15</v>
      </c>
      <c r="BU907">
        <f t="shared" si="278"/>
        <v>-0.1675334194268866</v>
      </c>
      <c r="BV907">
        <f t="shared" si="272"/>
        <v>2</v>
      </c>
      <c r="BW907" t="str">
        <f t="shared" si="286"/>
        <v/>
      </c>
      <c r="BX907" t="str">
        <f t="shared" si="273"/>
        <v/>
      </c>
      <c r="BY907" t="str">
        <f t="shared" si="279"/>
        <v/>
      </c>
      <c r="BZ907">
        <v>0.44057971014493102</v>
      </c>
      <c r="CA907" t="s">
        <v>4485</v>
      </c>
      <c r="CB907" s="200" t="s">
        <v>4485</v>
      </c>
      <c r="CC907" s="212">
        <v>44757</v>
      </c>
      <c r="CD907" s="49">
        <v>44770</v>
      </c>
      <c r="CE907" s="50">
        <v>1454.75</v>
      </c>
      <c r="CG907" s="81" cm="1">
        <f t="array" ref="CG907">INDEX($AW$466:$AW$918, ROWS($AW$466:$AW$918) - ROW() + ROW($AW$466))</f>
        <v>45454</v>
      </c>
      <c r="CH907" s="3" cm="1">
        <f t="array" ref="CH907">INDEX($AX$466:$AX$918, ROWS($AX$466:$AX$918) - ROW() + ROW($AX$466))</f>
        <v>45470</v>
      </c>
      <c r="CI907" s="78" cm="1">
        <f t="array" ref="CI907">INDEX($CE$466:$CE$918, ROWS($CE$466:$CE$918) - ROW() + ROW($CE$466))</f>
        <v>1886.5</v>
      </c>
      <c r="CK907">
        <f t="shared" si="285"/>
        <v>0.52754982415006346</v>
      </c>
      <c r="CL907">
        <f t="shared" si="274"/>
        <v>2</v>
      </c>
      <c r="CM907" t="str">
        <f t="shared" si="287"/>
        <v/>
      </c>
      <c r="CN907" t="str">
        <f t="shared" si="275"/>
        <v/>
      </c>
      <c r="CO907" t="str">
        <f t="shared" si="280"/>
        <v/>
      </c>
      <c r="CP907">
        <v>0.66382298053852551</v>
      </c>
      <c r="CQ907" t="s">
        <v>4485</v>
      </c>
      <c r="CR907" s="200" t="s">
        <v>4485</v>
      </c>
      <c r="CS907" s="212">
        <v>44757</v>
      </c>
      <c r="CT907" s="49">
        <v>44770</v>
      </c>
      <c r="CU907" s="53">
        <v>354.95</v>
      </c>
      <c r="CW907" s="81" cm="1">
        <f t="array" ref="CW907">INDEX($AW$466:$AW$918, ROWS($AW$466:$AW$918) - ROW() + ROW($AW$466))</f>
        <v>45454</v>
      </c>
      <c r="CX907" s="3" cm="1">
        <f t="array" ref="CX907">INDEX($AX$466:$AX$918, ROWS($AX$466:$AX$918) - ROW() + ROW($AX$466))</f>
        <v>45470</v>
      </c>
      <c r="CY907" s="78" cm="1">
        <f t="array" ref="CY907">INDEX($CU$466:$CU$918, ROWS($CU$466:$CU$918) - ROW() + ROW($CU$466))</f>
        <v>857</v>
      </c>
      <c r="DA907">
        <f t="shared" si="281"/>
        <v>1.0136727958510163</v>
      </c>
      <c r="DB907">
        <f t="shared" si="276"/>
        <v>2</v>
      </c>
      <c r="DC907" t="str">
        <f t="shared" si="288"/>
        <v/>
      </c>
      <c r="DD907" t="str">
        <f t="shared" si="290"/>
        <v/>
      </c>
      <c r="DE907" t="str">
        <f t="shared" si="291"/>
        <v/>
      </c>
      <c r="DF907">
        <v>0.99103350637092702</v>
      </c>
      <c r="DG907" t="s">
        <v>4485</v>
      </c>
      <c r="DH907" s="200" t="s">
        <v>4485</v>
      </c>
      <c r="DI907" s="212">
        <v>44757</v>
      </c>
      <c r="DJ907" s="49">
        <v>44770</v>
      </c>
      <c r="DK907" s="53">
        <v>312.5</v>
      </c>
      <c r="DM907" s="81" cm="1">
        <f t="array" ref="DM907">INDEX($AW$466:$AW$918, ROWS($AW$466:$AW$918) - ROW() + ROW($AW$466))</f>
        <v>45454</v>
      </c>
      <c r="DN907" s="3" cm="1">
        <f t="array" ref="DN907">INDEX($AX$466:$AX$918, ROWS($AX$466:$AX$918) - ROW() + ROW($AX$466))</f>
        <v>45470</v>
      </c>
      <c r="DO907" s="78" cm="1">
        <f t="array" ref="DO907">INDEX($DK$466:$DK$918, ROWS($DK$466:$DK$918) - ROW() + ROW($DK$466))</f>
        <v>609.25</v>
      </c>
      <c r="DQ907">
        <f t="shared" si="282"/>
        <v>0.76077069378979956</v>
      </c>
      <c r="DR907">
        <f t="shared" si="277"/>
        <v>2</v>
      </c>
      <c r="DS907" t="str">
        <f t="shared" si="289"/>
        <v/>
      </c>
      <c r="DT907" t="str">
        <f t="shared" si="283"/>
        <v/>
      </c>
      <c r="DU907" t="str">
        <f t="shared" si="284"/>
        <v/>
      </c>
      <c r="DV907">
        <v>6.8011527377521546</v>
      </c>
      <c r="DW907" t="s">
        <v>4485</v>
      </c>
      <c r="DX907" s="200" t="s">
        <v>4485</v>
      </c>
    </row>
    <row r="908" spans="1:128" ht="15.75" thickBot="1" x14ac:dyDescent="0.3">
      <c r="A908" s="42">
        <v>44756</v>
      </c>
      <c r="B908" s="35">
        <v>44770</v>
      </c>
      <c r="C908" s="36">
        <v>150.44999999999999</v>
      </c>
      <c r="E908" s="81" cm="1">
        <f t="array" ref="E908">INDEX($A$466:$A$918, ROWS($A$466:$A$918) - ROW() + ROW($A$466))</f>
        <v>45455</v>
      </c>
      <c r="F908" s="44" cm="1">
        <f t="array" ref="F908">INDEX($B$466:$B$918, ROWS($B$466:$B$918) - ROW() + ROW($B$466))</f>
        <v>45470</v>
      </c>
      <c r="G908" s="45" cm="1">
        <f t="array" ref="G908">INDEX($C$466:$C$918, ROWS($C$466:$C$918) - ROW() + ROW($C$466))</f>
        <v>149.9</v>
      </c>
      <c r="I908">
        <f t="shared" si="260"/>
        <v>-0.1665001665001665</v>
      </c>
      <c r="J908">
        <f t="shared" si="252"/>
        <v>3</v>
      </c>
      <c r="K908" t="str">
        <f t="shared" si="293"/>
        <v/>
      </c>
      <c r="L908" t="str">
        <f t="shared" si="261"/>
        <v/>
      </c>
      <c r="M908" t="str">
        <f t="shared" si="297"/>
        <v/>
      </c>
      <c r="N908">
        <v>-0.14718672643339725</v>
      </c>
      <c r="O908" t="s">
        <v>4485</v>
      </c>
      <c r="P908" s="200" t="s">
        <v>4485</v>
      </c>
      <c r="Q908" s="35">
        <v>44756</v>
      </c>
      <c r="R908" s="35">
        <v>44770</v>
      </c>
      <c r="S908" s="37">
        <v>43710.95</v>
      </c>
      <c r="U908" s="81" cm="1">
        <f t="array" ref="U908">INDEX($Q$466:$Q$918, ROWS($Q$466:$Q$918) - ROW() + ROW($Q$466))</f>
        <v>45455</v>
      </c>
      <c r="V908" s="3" cm="1">
        <f t="array" ref="V908">INDEX($R$466:$R$918, ROWS($R$466:$R$918) - ROW() + ROW($R$466))</f>
        <v>45470</v>
      </c>
      <c r="W908" s="78" cm="1">
        <f t="array" ref="W908">INDEX($S$466:$S$918, ROWS($S$466:$S$918) - ROW() + ROW($S$466))</f>
        <v>38548.400000000001</v>
      </c>
      <c r="Y908">
        <f t="shared" si="263"/>
        <v>-0.91480890287192262</v>
      </c>
      <c r="Z908">
        <f t="shared" si="254"/>
        <v>3</v>
      </c>
      <c r="AA908" t="str">
        <f t="shared" si="294"/>
        <v/>
      </c>
      <c r="AB908" t="str">
        <f t="shared" si="264"/>
        <v/>
      </c>
      <c r="AC908" t="str">
        <f t="shared" si="265"/>
        <v/>
      </c>
      <c r="AD908">
        <v>-0.85467892779675858</v>
      </c>
      <c r="AE908" t="s">
        <v>4485</v>
      </c>
      <c r="AF908" s="200" t="s">
        <v>4485</v>
      </c>
      <c r="AG908" s="35">
        <v>44756</v>
      </c>
      <c r="AH908" s="35">
        <v>44770</v>
      </c>
      <c r="AI908" s="36">
        <v>148.35</v>
      </c>
      <c r="AK908" s="81" cm="1">
        <f t="array" ref="AK908">INDEX($AG$466:$AG$918, ROWS($AG$466:$AG$918) - ROW() + ROW($AG$466))</f>
        <v>45455</v>
      </c>
      <c r="AL908" s="3" cm="1">
        <f t="array" ref="AL908">INDEX($AH$466:$AH$918, ROWS($AH$466:$AH$918) - ROW() + ROW($AH$466))</f>
        <v>45470</v>
      </c>
      <c r="AM908" s="78" cm="1">
        <f t="array" ref="AM908">INDEX($AI$466:$AI$918, ROWS($AI$466:$AI$918) - ROW() + ROW($AI$466))</f>
        <v>371.95</v>
      </c>
      <c r="AO908">
        <f t="shared" si="266"/>
        <v>0.90884427563753811</v>
      </c>
      <c r="AP908">
        <f t="shared" si="256"/>
        <v>3</v>
      </c>
      <c r="AQ908" t="str">
        <f t="shared" si="295"/>
        <v/>
      </c>
      <c r="AR908" t="str">
        <f t="shared" si="267"/>
        <v/>
      </c>
      <c r="AS908" t="str">
        <f t="shared" si="268"/>
        <v/>
      </c>
      <c r="AT908">
        <v>-1.0842258363083344</v>
      </c>
      <c r="AU908" t="s">
        <v>4485</v>
      </c>
      <c r="AV908" s="200" t="s">
        <v>4485</v>
      </c>
      <c r="AW908" s="35">
        <v>44756</v>
      </c>
      <c r="AX908" s="35">
        <v>44770</v>
      </c>
      <c r="AY908" s="36">
        <v>237.55</v>
      </c>
      <c r="BA908" s="81" cm="1">
        <f t="array" ref="BA908">INDEX($AW$466:$AW$918, ROWS($AW$466:$AW$918) - ROW() + ROW($AW$466))</f>
        <v>45455</v>
      </c>
      <c r="BB908" s="3" cm="1">
        <f t="array" ref="BB908">INDEX($AX$466:$AX$918, ROWS($AX$466:$AX$918) - ROW() + ROW($AX$466))</f>
        <v>45470</v>
      </c>
      <c r="BC908" s="78" cm="1">
        <f t="array" ref="BC908">INDEX($AY$466:$AY$918, ROWS($AY$466:$AY$918) - ROW() + ROW($AY$466))</f>
        <v>291.14999999999998</v>
      </c>
      <c r="BE908">
        <f t="shared" si="269"/>
        <v>1.3224290934400398</v>
      </c>
      <c r="BF908">
        <f t="shared" si="258"/>
        <v>3</v>
      </c>
      <c r="BG908" t="str">
        <f t="shared" si="296"/>
        <v/>
      </c>
      <c r="BH908" t="str">
        <f t="shared" si="270"/>
        <v/>
      </c>
      <c r="BI908" t="str">
        <f t="shared" si="271"/>
        <v/>
      </c>
      <c r="BJ908">
        <v>1.9092320062830819</v>
      </c>
      <c r="BK908" t="s">
        <v>4485</v>
      </c>
      <c r="BL908" s="200" t="s">
        <v>4485</v>
      </c>
      <c r="BM908" s="212">
        <v>44756</v>
      </c>
      <c r="BN908" s="49">
        <v>44770</v>
      </c>
      <c r="BO908" s="50">
        <v>1139.25</v>
      </c>
      <c r="BQ908" s="81" cm="1">
        <f t="array" ref="BQ908">INDEX($AW$466:$AW$918, ROWS($AW$466:$AW$918) - ROW() + ROW($AW$466))</f>
        <v>45455</v>
      </c>
      <c r="BR908" s="3" cm="1">
        <f t="array" ref="BR908">INDEX($AX$466:$AX$918, ROWS($AX$466:$AX$918) - ROW() + ROW($AX$466))</f>
        <v>45470</v>
      </c>
      <c r="BS908" s="78" cm="1">
        <f t="array" ref="BS908">INDEX($BO$466:$BO$918, ROWS($BO$466:$BO$918) - ROW() + ROW($BO$466))</f>
        <v>1458.95</v>
      </c>
      <c r="BU908">
        <f t="shared" si="278"/>
        <v>2.0137747788693461</v>
      </c>
      <c r="BV908">
        <f t="shared" si="272"/>
        <v>3</v>
      </c>
      <c r="BW908" t="str">
        <f t="shared" si="286"/>
        <v/>
      </c>
      <c r="BX908" t="str">
        <f t="shared" si="273"/>
        <v/>
      </c>
      <c r="BY908" t="str">
        <f t="shared" si="279"/>
        <v/>
      </c>
      <c r="BZ908">
        <v>0.93116318442417245</v>
      </c>
      <c r="CA908" t="s">
        <v>4485</v>
      </c>
      <c r="CB908" s="200" t="s">
        <v>4485</v>
      </c>
      <c r="CC908" s="212">
        <v>44756</v>
      </c>
      <c r="CD908" s="49">
        <v>44770</v>
      </c>
      <c r="CE908" s="50">
        <v>1444.9</v>
      </c>
      <c r="CG908" s="81" cm="1">
        <f t="array" ref="CG908">INDEX($AW$466:$AW$918, ROWS($AW$466:$AW$918) - ROW() + ROW($AW$466))</f>
        <v>45455</v>
      </c>
      <c r="CH908" s="3" cm="1">
        <f t="array" ref="CH908">INDEX($AX$466:$AX$918, ROWS($AX$466:$AX$918) - ROW() + ROW($AX$466))</f>
        <v>45470</v>
      </c>
      <c r="CI908" s="78" cm="1">
        <f t="array" ref="CI908">INDEX($CE$466:$CE$918, ROWS($CE$466:$CE$918) - ROW() + ROW($CE$466))</f>
        <v>1901.1</v>
      </c>
      <c r="CK908">
        <f t="shared" si="285"/>
        <v>0.77391995759342214</v>
      </c>
      <c r="CL908">
        <f t="shared" si="274"/>
        <v>3</v>
      </c>
      <c r="CM908" t="str">
        <f t="shared" si="287"/>
        <v/>
      </c>
      <c r="CN908" t="str">
        <f t="shared" si="275"/>
        <v/>
      </c>
      <c r="CO908" t="str">
        <f t="shared" si="280"/>
        <v/>
      </c>
      <c r="CP908">
        <v>0.64355517889773894</v>
      </c>
      <c r="CQ908" t="s">
        <v>4485</v>
      </c>
      <c r="CR908" s="200" t="s">
        <v>4485</v>
      </c>
      <c r="CS908" s="212">
        <v>44756</v>
      </c>
      <c r="CT908" s="49">
        <v>44770</v>
      </c>
      <c r="CU908" s="53">
        <v>348.6</v>
      </c>
      <c r="CW908" s="81" cm="1">
        <f t="array" ref="CW908">INDEX($AW$466:$AW$918, ROWS($AW$466:$AW$918) - ROW() + ROW($AW$466))</f>
        <v>45455</v>
      </c>
      <c r="CX908" s="3" cm="1">
        <f t="array" ref="CX908">INDEX($AX$466:$AX$918, ROWS($AX$466:$AX$918) - ROW() + ROW($AX$466))</f>
        <v>45470</v>
      </c>
      <c r="CY908" s="78" cm="1">
        <f t="array" ref="CY908">INDEX($CU$466:$CU$918, ROWS($CU$466:$CU$918) - ROW() + ROW($CU$466))</f>
        <v>860.65</v>
      </c>
      <c r="DA908">
        <f t="shared" si="281"/>
        <v>0.42590431738622836</v>
      </c>
      <c r="DB908">
        <f t="shared" si="276"/>
        <v>3</v>
      </c>
      <c r="DC908" t="str">
        <f t="shared" si="288"/>
        <v/>
      </c>
      <c r="DD908" t="str">
        <f t="shared" si="290"/>
        <v/>
      </c>
      <c r="DE908" t="str">
        <f t="shared" si="291"/>
        <v/>
      </c>
      <c r="DF908">
        <v>0.43808411214953269</v>
      </c>
      <c r="DG908" t="s">
        <v>4485</v>
      </c>
      <c r="DH908" s="200" t="s">
        <v>4485</v>
      </c>
      <c r="DI908" s="212">
        <v>44756</v>
      </c>
      <c r="DJ908" s="49">
        <v>44770</v>
      </c>
      <c r="DK908" s="53">
        <v>307.3</v>
      </c>
      <c r="DM908" s="81" cm="1">
        <f t="array" ref="DM908">INDEX($AW$466:$AW$918, ROWS($AW$466:$AW$918) - ROW() + ROW($AW$466))</f>
        <v>45455</v>
      </c>
      <c r="DN908" s="3" cm="1">
        <f t="array" ref="DN908">INDEX($AX$466:$AX$918, ROWS($AX$466:$AX$918) - ROW() + ROW($AX$466))</f>
        <v>45470</v>
      </c>
      <c r="DO908" s="78" cm="1">
        <f t="array" ref="DO908">INDEX($DK$466:$DK$918, ROWS($DK$466:$DK$918) - ROW() + ROW($DK$466))</f>
        <v>615.25</v>
      </c>
      <c r="DQ908">
        <f t="shared" si="282"/>
        <v>0.98481739844070582</v>
      </c>
      <c r="DR908">
        <f t="shared" si="277"/>
        <v>3</v>
      </c>
      <c r="DS908" t="str">
        <f t="shared" si="289"/>
        <v/>
      </c>
      <c r="DT908" t="str">
        <f t="shared" si="283"/>
        <v/>
      </c>
      <c r="DU908" t="str">
        <f t="shared" si="284"/>
        <v/>
      </c>
      <c r="DV908">
        <v>2.1124045948654762</v>
      </c>
      <c r="DW908" t="s">
        <v>4485</v>
      </c>
      <c r="DX908" s="200" t="s">
        <v>4485</v>
      </c>
    </row>
    <row r="909" spans="1:128" ht="15.75" thickBot="1" x14ac:dyDescent="0.3">
      <c r="A909" s="42">
        <v>44755</v>
      </c>
      <c r="B909" s="35">
        <v>44770</v>
      </c>
      <c r="C909" s="36">
        <v>150.65</v>
      </c>
      <c r="E909" s="81" cm="1">
        <f t="array" ref="E909">INDEX($A$466:$A$918, ROWS($A$466:$A$918) - ROW() + ROW($A$466))</f>
        <v>45456</v>
      </c>
      <c r="F909" s="44" cm="1">
        <f t="array" ref="F909">INDEX($B$466:$B$918, ROWS($B$466:$B$918) - ROW() + ROW($B$466))</f>
        <v>45470</v>
      </c>
      <c r="G909" s="45" cm="1">
        <f t="array" ref="G909">INDEX($C$466:$C$918, ROWS($C$466:$C$918) - ROW() + ROW($C$466))</f>
        <v>148.85</v>
      </c>
      <c r="I909">
        <f t="shared" si="260"/>
        <v>-0.70046697798533109</v>
      </c>
      <c r="J909">
        <f t="shared" si="252"/>
        <v>4</v>
      </c>
      <c r="K909">
        <f t="shared" si="293"/>
        <v>1.986981843096955</v>
      </c>
      <c r="L909" t="str">
        <f t="shared" si="261"/>
        <v/>
      </c>
      <c r="M909" t="str">
        <f t="shared" si="297"/>
        <v/>
      </c>
      <c r="N909">
        <v>-0.65661641541037841</v>
      </c>
      <c r="O909">
        <v>1.9037800687285296</v>
      </c>
      <c r="P909" s="200" t="s">
        <v>4485</v>
      </c>
      <c r="Q909" s="35">
        <v>44755</v>
      </c>
      <c r="R909" s="35">
        <v>44770</v>
      </c>
      <c r="S909" s="37">
        <v>43516.800000000003</v>
      </c>
      <c r="U909" s="81" cm="1">
        <f t="array" ref="U909">INDEX($Q$466:$Q$918, ROWS($Q$466:$Q$918) - ROW() + ROW($Q$466))</f>
        <v>45456</v>
      </c>
      <c r="V909" s="3" cm="1">
        <f t="array" ref="V909">INDEX($R$466:$R$918, ROWS($R$466:$R$918) - ROW() + ROW($R$466))</f>
        <v>45470</v>
      </c>
      <c r="W909" s="78" cm="1">
        <f t="array" ref="W909">INDEX($S$466:$S$918, ROWS($S$466:$S$918) - ROW() + ROW($S$466))</f>
        <v>38748.35</v>
      </c>
      <c r="Y909">
        <f t="shared" si="263"/>
        <v>0.5186985711469142</v>
      </c>
      <c r="Z909">
        <f t="shared" si="254"/>
        <v>4</v>
      </c>
      <c r="AA909">
        <f t="shared" si="294"/>
        <v>0.20183448279427785</v>
      </c>
      <c r="AB909" t="str">
        <f t="shared" si="264"/>
        <v/>
      </c>
      <c r="AC909" t="str">
        <f t="shared" si="265"/>
        <v/>
      </c>
      <c r="AD909">
        <v>0.48283928127845938</v>
      </c>
      <c r="AE909">
        <v>0.10207921966107261</v>
      </c>
      <c r="AF909" s="200" t="s">
        <v>4485</v>
      </c>
      <c r="AG909" s="35">
        <v>44755</v>
      </c>
      <c r="AH909" s="35">
        <v>44770</v>
      </c>
      <c r="AI909" s="36">
        <v>148.69999999999999</v>
      </c>
      <c r="AK909" s="81" cm="1">
        <f t="array" ref="AK909">INDEX($AG$466:$AG$918, ROWS($AG$466:$AG$918) - ROW() + ROW($AG$466))</f>
        <v>45456</v>
      </c>
      <c r="AL909" s="3" cm="1">
        <f t="array" ref="AL909">INDEX($AH$466:$AH$918, ROWS($AH$466:$AH$918) - ROW() + ROW($AH$466))</f>
        <v>45470</v>
      </c>
      <c r="AM909" s="78" cm="1">
        <f t="array" ref="AM909">INDEX($AI$466:$AI$918, ROWS($AI$466:$AI$918) - ROW() + ROW($AI$466))</f>
        <v>370.25</v>
      </c>
      <c r="AO909">
        <f t="shared" si="266"/>
        <v>-0.45705067885468176</v>
      </c>
      <c r="AP909">
        <f t="shared" si="256"/>
        <v>4</v>
      </c>
      <c r="AQ909">
        <f t="shared" si="295"/>
        <v>5.4993588830317739</v>
      </c>
      <c r="AR909" t="str">
        <f t="shared" si="267"/>
        <v/>
      </c>
      <c r="AS909" t="str">
        <f t="shared" si="268"/>
        <v/>
      </c>
      <c r="AT909">
        <v>-2.212271086753109</v>
      </c>
      <c r="AU909">
        <v>-6.1475409836067897E-2</v>
      </c>
      <c r="AV909" s="200" t="s">
        <v>4485</v>
      </c>
      <c r="AW909" s="35">
        <v>44755</v>
      </c>
      <c r="AX909" s="35">
        <v>44770</v>
      </c>
      <c r="AY909" s="36">
        <v>233.6</v>
      </c>
      <c r="BA909" s="81" cm="1">
        <f t="array" ref="BA909">INDEX($AW$466:$AW$918, ROWS($AW$466:$AW$918) - ROW() + ROW($AW$466))</f>
        <v>45456</v>
      </c>
      <c r="BB909" s="3" cm="1">
        <f t="array" ref="BB909">INDEX($AX$466:$AX$918, ROWS($AX$466:$AX$918) - ROW() + ROW($AX$466))</f>
        <v>45470</v>
      </c>
      <c r="BC909" s="78" cm="1">
        <f t="array" ref="BC909">INDEX($AY$466:$AY$918, ROWS($AY$466:$AY$918) - ROW() + ROW($AY$466))</f>
        <v>302.05</v>
      </c>
      <c r="BE909">
        <f t="shared" si="269"/>
        <v>3.7437746865876815</v>
      </c>
      <c r="BF909">
        <f t="shared" si="258"/>
        <v>4</v>
      </c>
      <c r="BG909">
        <f t="shared" si="296"/>
        <v>10.016390457111637</v>
      </c>
      <c r="BH909" t="str">
        <f t="shared" si="270"/>
        <v/>
      </c>
      <c r="BI909" t="str">
        <f t="shared" si="271"/>
        <v/>
      </c>
      <c r="BJ909">
        <v>0.31744284193915706</v>
      </c>
      <c r="BK909">
        <v>4.41965735240752</v>
      </c>
      <c r="BL909" s="200" t="s">
        <v>4485</v>
      </c>
      <c r="BM909" s="212">
        <v>44755</v>
      </c>
      <c r="BN909" s="49">
        <v>44770</v>
      </c>
      <c r="BO909" s="50">
        <v>1143.05</v>
      </c>
      <c r="BQ909" s="81" cm="1">
        <f t="array" ref="BQ909">INDEX($AW$466:$AW$918, ROWS($AW$466:$AW$918) - ROW() + ROW($AW$466))</f>
        <v>45456</v>
      </c>
      <c r="BR909" s="3" cm="1">
        <f t="array" ref="BR909">INDEX($AX$466:$AX$918, ROWS($AX$466:$AX$918) - ROW() + ROW($AX$466))</f>
        <v>45470</v>
      </c>
      <c r="BS909" s="78" cm="1">
        <f t="array" ref="BS909">INDEX($BO$466:$BO$918, ROWS($BO$466:$BO$918) - ROW() + ROW($BO$466))</f>
        <v>1450.85</v>
      </c>
      <c r="BU909">
        <f t="shared" si="278"/>
        <v>-0.55519380376298955</v>
      </c>
      <c r="BV909">
        <f t="shared" si="272"/>
        <v>4</v>
      </c>
      <c r="BW909">
        <f t="shared" si="286"/>
        <v>0.34581733928139163</v>
      </c>
      <c r="BX909" t="str">
        <f t="shared" si="273"/>
        <v/>
      </c>
      <c r="BY909" t="str">
        <f t="shared" si="279"/>
        <v/>
      </c>
      <c r="BZ909">
        <v>0.38504060081582514</v>
      </c>
      <c r="CA909">
        <v>2.1134680265249934</v>
      </c>
      <c r="CB909" s="200" t="s">
        <v>4485</v>
      </c>
      <c r="CC909" s="212">
        <v>44755</v>
      </c>
      <c r="CD909" s="49">
        <v>44770</v>
      </c>
      <c r="CE909" s="50">
        <v>1479.05</v>
      </c>
      <c r="CG909" s="81" cm="1">
        <f t="array" ref="CG909">INDEX($AW$466:$AW$918, ROWS($AW$466:$AW$918) - ROW() + ROW($AW$466))</f>
        <v>45456</v>
      </c>
      <c r="CH909" s="3" cm="1">
        <f t="array" ref="CH909">INDEX($AX$466:$AX$918, ROWS($AX$466:$AX$918) - ROW() + ROW($AX$466))</f>
        <v>45470</v>
      </c>
      <c r="CI909" s="78" cm="1">
        <f t="array" ref="CI909">INDEX($CE$466:$CE$918, ROWS($CE$466:$CE$918) - ROW() + ROW($CE$466))</f>
        <v>1904.65</v>
      </c>
      <c r="CK909">
        <f t="shared" si="285"/>
        <v>0.18673399610752628</v>
      </c>
      <c r="CL909">
        <f t="shared" si="274"/>
        <v>4</v>
      </c>
      <c r="CM909">
        <f t="shared" si="287"/>
        <v>7.3163173315303212</v>
      </c>
      <c r="CN909" t="str">
        <f t="shared" si="275"/>
        <v/>
      </c>
      <c r="CO909" t="str">
        <f t="shared" si="280"/>
        <v/>
      </c>
      <c r="CP909">
        <v>8.9468975317090971E-2</v>
      </c>
      <c r="CQ909">
        <v>7.6835966253326573</v>
      </c>
      <c r="CR909" s="200" t="s">
        <v>4485</v>
      </c>
      <c r="CS909" s="212">
        <v>44755</v>
      </c>
      <c r="CT909" s="49">
        <v>44770</v>
      </c>
      <c r="CU909" s="53">
        <v>347.85</v>
      </c>
      <c r="CW909" s="81" cm="1">
        <f t="array" ref="CW909">INDEX($AW$466:$AW$918, ROWS($AW$466:$AW$918) - ROW() + ROW($AW$466))</f>
        <v>45456</v>
      </c>
      <c r="CX909" s="3" cm="1">
        <f t="array" ref="CX909">INDEX($AX$466:$AX$918, ROWS($AX$466:$AX$918) - ROW() + ROW($AX$466))</f>
        <v>45470</v>
      </c>
      <c r="CY909" s="78" cm="1">
        <f t="array" ref="CY909">INDEX($CU$466:$CU$918, ROWS($CU$466:$CU$918) - ROW() + ROW($CU$466))</f>
        <v>875.4</v>
      </c>
      <c r="DA909">
        <f t="shared" si="281"/>
        <v>1.7138209492825192</v>
      </c>
      <c r="DB909">
        <f t="shared" si="276"/>
        <v>4</v>
      </c>
      <c r="DC909">
        <f t="shared" si="288"/>
        <v>5.2037014781877122</v>
      </c>
      <c r="DD909" t="str">
        <f t="shared" si="290"/>
        <v/>
      </c>
      <c r="DE909" t="str">
        <f t="shared" si="291"/>
        <v/>
      </c>
      <c r="DF909">
        <v>1.6632742076184883</v>
      </c>
      <c r="DG909">
        <v>5.4151842248085362</v>
      </c>
      <c r="DH909" s="200" t="s">
        <v>4485</v>
      </c>
      <c r="DI909" s="212">
        <v>44755</v>
      </c>
      <c r="DJ909" s="49">
        <v>44770</v>
      </c>
      <c r="DK909" s="53">
        <v>311.75</v>
      </c>
      <c r="DM909" s="81" cm="1">
        <f t="array" ref="DM909">INDEX($AW$466:$AW$918, ROWS($AW$466:$AW$918) - ROW() + ROW($AW$466))</f>
        <v>45456</v>
      </c>
      <c r="DN909" s="3" cm="1">
        <f t="array" ref="DN909">INDEX($AX$466:$AX$918, ROWS($AX$466:$AX$918) - ROW() + ROW($AX$466))</f>
        <v>45470</v>
      </c>
      <c r="DO909" s="78" cm="1">
        <f t="array" ref="DO909">INDEX($DK$466:$DK$918, ROWS($DK$466:$DK$918) - ROW() + ROW($DK$466))</f>
        <v>620.6</v>
      </c>
      <c r="DQ909">
        <f t="shared" si="282"/>
        <v>0.86956521739130799</v>
      </c>
      <c r="DR909">
        <f t="shared" si="277"/>
        <v>4</v>
      </c>
      <c r="DS909">
        <f t="shared" si="289"/>
        <v>5.6790123456790162</v>
      </c>
      <c r="DT909" t="str">
        <f t="shared" si="283"/>
        <v/>
      </c>
      <c r="DU909" t="str">
        <f t="shared" si="284"/>
        <v/>
      </c>
      <c r="DV909">
        <v>2.355605889014726</v>
      </c>
      <c r="DW909">
        <v>11.050131061598959</v>
      </c>
      <c r="DX909" s="200" t="s">
        <v>4485</v>
      </c>
    </row>
    <row r="910" spans="1:128" ht="15.75" thickBot="1" x14ac:dyDescent="0.3">
      <c r="A910" s="42">
        <v>44754</v>
      </c>
      <c r="B910" s="35">
        <v>44770</v>
      </c>
      <c r="C910" s="36">
        <v>148.30000000000001</v>
      </c>
      <c r="E910" s="81" cm="1">
        <f t="array" ref="E910">INDEX($A$466:$A$918, ROWS($A$466:$A$918) - ROW() + ROW($A$466))</f>
        <v>45457</v>
      </c>
      <c r="F910" s="44" cm="1">
        <f t="array" ref="F910">INDEX($B$466:$B$918, ROWS($B$466:$B$918) - ROW() + ROW($B$466))</f>
        <v>45470</v>
      </c>
      <c r="G910" s="45" cm="1">
        <f t="array" ref="G910">INDEX($C$466:$C$918, ROWS($C$466:$C$918) - ROW() + ROW($C$466))</f>
        <v>151.80000000000001</v>
      </c>
      <c r="I910">
        <f t="shared" si="260"/>
        <v>1.9818609338260109</v>
      </c>
      <c r="J910">
        <f t="shared" si="252"/>
        <v>5</v>
      </c>
      <c r="K910" t="str">
        <f t="shared" si="293"/>
        <v/>
      </c>
      <c r="L910" t="str">
        <f t="shared" si="261"/>
        <v/>
      </c>
      <c r="M910" t="str">
        <f t="shared" si="297"/>
        <v/>
      </c>
      <c r="N910">
        <v>2.0907803331759589</v>
      </c>
      <c r="O910" t="s">
        <v>4485</v>
      </c>
      <c r="P910" s="200" t="s">
        <v>4485</v>
      </c>
      <c r="Q910" s="35">
        <v>44754</v>
      </c>
      <c r="R910" s="35">
        <v>44770</v>
      </c>
      <c r="S910" s="37">
        <v>43236.7</v>
      </c>
      <c r="U910" s="81" cm="1">
        <f t="array" ref="U910">INDEX($Q$466:$Q$918, ROWS($Q$466:$Q$918) - ROW() + ROW($Q$466))</f>
        <v>45457</v>
      </c>
      <c r="V910" s="3" cm="1">
        <f t="array" ref="V910">INDEX($R$466:$R$918, ROWS($R$466:$R$918) - ROW() + ROW($R$466))</f>
        <v>45470</v>
      </c>
      <c r="W910" s="78" cm="1">
        <f t="array" ref="W910">INDEX($S$466:$S$918, ROWS($S$466:$S$918) - ROW() + ROW($S$466))</f>
        <v>38424.1</v>
      </c>
      <c r="Y910">
        <f t="shared" si="263"/>
        <v>-0.83680982545063209</v>
      </c>
      <c r="Z910">
        <f t="shared" si="254"/>
        <v>5</v>
      </c>
      <c r="AA910" t="str">
        <f t="shared" si="294"/>
        <v/>
      </c>
      <c r="AB910" t="str">
        <f t="shared" si="264"/>
        <v/>
      </c>
      <c r="AC910" t="str">
        <f t="shared" si="265"/>
        <v/>
      </c>
      <c r="AD910">
        <v>-0.82481394690083931</v>
      </c>
      <c r="AE910" t="s">
        <v>4485</v>
      </c>
      <c r="AF910" s="200" t="s">
        <v>4485</v>
      </c>
      <c r="AG910" s="35">
        <v>44754</v>
      </c>
      <c r="AH910" s="35">
        <v>44770</v>
      </c>
      <c r="AI910" s="36">
        <v>147.15</v>
      </c>
      <c r="AK910" s="81" cm="1">
        <f t="array" ref="AK910">INDEX($AG$466:$AG$918, ROWS($AG$466:$AG$918) - ROW() + ROW($AG$466))</f>
        <v>45457</v>
      </c>
      <c r="AL910" s="3" cm="1">
        <f t="array" ref="AL910">INDEX($AH$466:$AH$918, ROWS($AH$466:$AH$918) - ROW() + ROW($AH$466))</f>
        <v>45470</v>
      </c>
      <c r="AM910" s="78" cm="1">
        <f t="array" ref="AM910">INDEX($AI$466:$AI$918, ROWS($AI$466:$AI$918) - ROW() + ROW($AI$466))</f>
        <v>368.45</v>
      </c>
      <c r="AO910">
        <f t="shared" si="266"/>
        <v>-0.48615800135044196</v>
      </c>
      <c r="AP910">
        <f t="shared" si="256"/>
        <v>5</v>
      </c>
      <c r="AQ910" t="str">
        <f t="shared" si="295"/>
        <v/>
      </c>
      <c r="AR910" t="str">
        <f t="shared" si="267"/>
        <v/>
      </c>
      <c r="AS910" t="str">
        <f t="shared" si="268"/>
        <v/>
      </c>
      <c r="AT910">
        <v>-0.62196705625042481</v>
      </c>
      <c r="AU910" t="s">
        <v>4485</v>
      </c>
      <c r="AV910" s="200" t="s">
        <v>4485</v>
      </c>
      <c r="AW910" s="35">
        <v>44754</v>
      </c>
      <c r="AX910" s="35">
        <v>44770</v>
      </c>
      <c r="AY910" s="36">
        <v>232.45</v>
      </c>
      <c r="BA910" s="81" cm="1">
        <f t="array" ref="BA910">INDEX($AW$466:$AW$918, ROWS($AW$466:$AW$918) - ROW() + ROW($AW$466))</f>
        <v>45457</v>
      </c>
      <c r="BB910" s="3" cm="1">
        <f t="array" ref="BB910">INDEX($AX$466:$AX$918, ROWS($AX$466:$AX$918) - ROW() + ROW($AX$466))</f>
        <v>45470</v>
      </c>
      <c r="BC910" s="78" cm="1">
        <f t="array" ref="BC910">INDEX($AY$466:$AY$918, ROWS($AY$466:$AY$918) - ROW() + ROW($AY$466))</f>
        <v>309.89999999999998</v>
      </c>
      <c r="BE910">
        <f t="shared" si="269"/>
        <v>2.5989074656513709</v>
      </c>
      <c r="BF910">
        <f t="shared" si="258"/>
        <v>5</v>
      </c>
      <c r="BG910" t="str">
        <f t="shared" si="296"/>
        <v/>
      </c>
      <c r="BH910" t="str">
        <f t="shared" si="270"/>
        <v/>
      </c>
      <c r="BI910" t="str">
        <f t="shared" si="271"/>
        <v/>
      </c>
      <c r="BJ910">
        <v>7.4134367397706136</v>
      </c>
      <c r="BK910" t="s">
        <v>4485</v>
      </c>
      <c r="BL910" s="200" t="s">
        <v>4485</v>
      </c>
      <c r="BM910" s="212">
        <v>44754</v>
      </c>
      <c r="BN910" s="49">
        <v>44770</v>
      </c>
      <c r="BO910" s="50">
        <v>1140.95</v>
      </c>
      <c r="BQ910" s="81" cm="1">
        <f t="array" ref="BQ910">INDEX($AW$466:$AW$918, ROWS($AW$466:$AW$918) - ROW() + ROW($AW$466))</f>
        <v>45457</v>
      </c>
      <c r="BR910" s="3" cm="1">
        <f t="array" ref="BR910">INDEX($AX$466:$AX$918, ROWS($AX$466:$AX$918) - ROW() + ROW($AX$466))</f>
        <v>45470</v>
      </c>
      <c r="BS910" s="78" cm="1">
        <f t="array" ref="BS910">INDEX($BO$466:$BO$918, ROWS($BO$466:$BO$918) - ROW() + ROW($BO$466))</f>
        <v>1469.6</v>
      </c>
      <c r="BU910">
        <f t="shared" si="278"/>
        <v>1.2923458662163561</v>
      </c>
      <c r="BV910">
        <f t="shared" si="272"/>
        <v>5</v>
      </c>
      <c r="BW910" t="str">
        <f t="shared" si="286"/>
        <v/>
      </c>
      <c r="BX910" t="str">
        <f t="shared" si="273"/>
        <v/>
      </c>
      <c r="BY910" t="str">
        <f t="shared" si="279"/>
        <v/>
      </c>
      <c r="BZ910">
        <v>4.2116056509190374</v>
      </c>
      <c r="CA910" t="s">
        <v>4485</v>
      </c>
      <c r="CB910" s="200" t="s">
        <v>4485</v>
      </c>
      <c r="CC910" s="212">
        <v>44754</v>
      </c>
      <c r="CD910" s="49">
        <v>44770</v>
      </c>
      <c r="CE910" s="50">
        <v>1437.6</v>
      </c>
      <c r="CG910" s="81" cm="1">
        <f t="array" ref="CG910">INDEX($AW$466:$AW$918, ROWS($AW$466:$AW$918) - ROW() + ROW($AW$466))</f>
        <v>45457</v>
      </c>
      <c r="CH910" s="3" cm="1">
        <f t="array" ref="CH910">INDEX($AX$466:$AX$918, ROWS($AX$466:$AX$918) - ROW() + ROW($AX$466))</f>
        <v>45470</v>
      </c>
      <c r="CI910" s="78" cm="1">
        <f t="array" ref="CI910">INDEX($CE$466:$CE$918, ROWS($CE$466:$CE$918) - ROW() + ROW($CE$466))</f>
        <v>1878.25</v>
      </c>
      <c r="CK910">
        <f t="shared" si="285"/>
        <v>-1.3860814322841515</v>
      </c>
      <c r="CL910">
        <f t="shared" si="274"/>
        <v>5</v>
      </c>
      <c r="CM910" t="str">
        <f t="shared" si="287"/>
        <v/>
      </c>
      <c r="CN910" t="str">
        <f t="shared" si="275"/>
        <v/>
      </c>
      <c r="CO910" t="str">
        <f t="shared" si="280"/>
        <v/>
      </c>
      <c r="CP910">
        <v>-1.0227153223262195</v>
      </c>
      <c r="CQ910" t="s">
        <v>4485</v>
      </c>
      <c r="CR910" s="200" t="s">
        <v>4485</v>
      </c>
      <c r="CS910" s="212">
        <v>44754</v>
      </c>
      <c r="CT910" s="49">
        <v>44770</v>
      </c>
      <c r="CU910" s="53">
        <v>347.7</v>
      </c>
      <c r="CW910" s="81" cm="1">
        <f t="array" ref="CW910">INDEX($AW$466:$AW$918, ROWS($AW$466:$AW$918) - ROW() + ROW($AW$466))</f>
        <v>45457</v>
      </c>
      <c r="CX910" s="3" cm="1">
        <f t="array" ref="CX910">INDEX($AX$466:$AX$918, ROWS($AX$466:$AX$918) - ROW() + ROW($AX$466))</f>
        <v>45470</v>
      </c>
      <c r="CY910" s="78" cm="1">
        <f t="array" ref="CY910">INDEX($CU$466:$CU$918, ROWS($CU$466:$CU$918) - ROW() + ROW($CU$466))</f>
        <v>878.65</v>
      </c>
      <c r="DA910">
        <f t="shared" si="281"/>
        <v>0.37125885309572765</v>
      </c>
      <c r="DB910">
        <f t="shared" si="276"/>
        <v>5</v>
      </c>
      <c r="DC910" t="str">
        <f t="shared" si="288"/>
        <v/>
      </c>
      <c r="DD910" t="str">
        <f t="shared" si="290"/>
        <v/>
      </c>
      <c r="DE910" t="str">
        <f t="shared" si="291"/>
        <v/>
      </c>
      <c r="DF910">
        <v>0.52056518505807081</v>
      </c>
      <c r="DG910" t="s">
        <v>4485</v>
      </c>
      <c r="DH910" s="200" t="s">
        <v>4485</v>
      </c>
      <c r="DI910" s="212">
        <v>44754</v>
      </c>
      <c r="DJ910" s="49">
        <v>44770</v>
      </c>
      <c r="DK910" s="53">
        <v>309.60000000000002</v>
      </c>
      <c r="DM910" s="81" cm="1">
        <f t="array" ref="DM910">INDEX($AW$466:$AW$918, ROWS($AW$466:$AW$918) - ROW() + ROW($AW$466))</f>
        <v>45457</v>
      </c>
      <c r="DN910" s="3" cm="1">
        <f t="array" ref="DN910">INDEX($AX$466:$AX$918, ROWS($AX$466:$AX$918) - ROW() + ROW($AX$466))</f>
        <v>45470</v>
      </c>
      <c r="DO910" s="78" cm="1">
        <f t="array" ref="DO910">INDEX($DK$466:$DK$918, ROWS($DK$466:$DK$918) - ROW() + ROW($DK$466))</f>
        <v>627.79999999999995</v>
      </c>
      <c r="DQ910">
        <f t="shared" si="282"/>
        <v>1.1601675797615101</v>
      </c>
      <c r="DR910">
        <f t="shared" si="277"/>
        <v>5</v>
      </c>
      <c r="DS910" t="str">
        <f t="shared" si="289"/>
        <v/>
      </c>
      <c r="DT910" t="str">
        <f t="shared" si="283"/>
        <v/>
      </c>
      <c r="DU910" t="str">
        <f t="shared" si="284"/>
        <v/>
      </c>
      <c r="DV910">
        <v>3.1865456959504344</v>
      </c>
      <c r="DW910" t="s">
        <v>4485</v>
      </c>
      <c r="DX910" s="200" t="s">
        <v>4485</v>
      </c>
    </row>
    <row r="911" spans="1:128" ht="15.75" thickBot="1" x14ac:dyDescent="0.3">
      <c r="A911" s="42">
        <v>44753</v>
      </c>
      <c r="B911" s="35">
        <v>44770</v>
      </c>
      <c r="C911" s="36">
        <v>148.69999999999999</v>
      </c>
      <c r="E911" s="81" cm="1">
        <f t="array" ref="E911">INDEX($A$466:$A$918, ROWS($A$466:$A$918) - ROW() + ROW($A$466))</f>
        <v>45461</v>
      </c>
      <c r="F911" s="44" cm="1">
        <f t="array" ref="F911">INDEX($B$466:$B$918, ROWS($B$466:$B$918) - ROW() + ROW($B$466))</f>
        <v>45470</v>
      </c>
      <c r="G911" s="45" cm="1">
        <f t="array" ref="G911">INDEX($C$466:$C$918, ROWS($C$466:$C$918) - ROW() + ROW($C$466))</f>
        <v>157.85</v>
      </c>
      <c r="I911">
        <f t="shared" si="260"/>
        <v>3.9855072463768</v>
      </c>
      <c r="J911">
        <f t="shared" si="252"/>
        <v>2</v>
      </c>
      <c r="K911" t="str">
        <f t="shared" si="293"/>
        <v/>
      </c>
      <c r="L911" t="str">
        <f t="shared" si="261"/>
        <v/>
      </c>
      <c r="M911" t="str">
        <f t="shared" si="297"/>
        <v/>
      </c>
      <c r="N911">
        <v>3.9175530157891303</v>
      </c>
      <c r="O911" t="s">
        <v>4485</v>
      </c>
      <c r="P911" s="200" t="s">
        <v>4485</v>
      </c>
      <c r="Q911" s="35">
        <v>44753</v>
      </c>
      <c r="R911" s="35">
        <v>44770</v>
      </c>
      <c r="S911" s="37">
        <v>43534.7</v>
      </c>
      <c r="U911" s="81" cm="1">
        <f t="array" ref="U911">INDEX($Q$466:$Q$918, ROWS($Q$466:$Q$918) - ROW() + ROW($Q$466))</f>
        <v>45461</v>
      </c>
      <c r="V911" s="3" cm="1">
        <f t="array" ref="V911">INDEX($R$466:$R$918, ROWS($R$466:$R$918) - ROW() + ROW($R$466))</f>
        <v>45470</v>
      </c>
      <c r="W911" s="78" cm="1">
        <f t="array" ref="W911">INDEX($S$466:$S$918, ROWS($S$466:$S$918) - ROW() + ROW($S$466))</f>
        <v>38517.9</v>
      </c>
      <c r="Y911">
        <f t="shared" si="263"/>
        <v>0.24411762409530194</v>
      </c>
      <c r="Z911">
        <f t="shared" si="254"/>
        <v>2</v>
      </c>
      <c r="AA911" t="str">
        <f t="shared" si="294"/>
        <v/>
      </c>
      <c r="AB911" t="str">
        <f t="shared" si="264"/>
        <v/>
      </c>
      <c r="AC911" t="str">
        <f t="shared" si="265"/>
        <v/>
      </c>
      <c r="AD911">
        <v>-0.22849605454823996</v>
      </c>
      <c r="AE911" t="s">
        <v>4485</v>
      </c>
      <c r="AF911" s="200" t="s">
        <v>4485</v>
      </c>
      <c r="AG911" s="35">
        <v>44753</v>
      </c>
      <c r="AH911" s="35">
        <v>44770</v>
      </c>
      <c r="AI911" s="36">
        <v>145</v>
      </c>
      <c r="AK911" s="81" cm="1">
        <f t="array" ref="AK911">INDEX($AG$466:$AG$918, ROWS($AG$466:$AG$918) - ROW() + ROW($AG$466))</f>
        <v>45461</v>
      </c>
      <c r="AL911" s="3" cm="1">
        <f t="array" ref="AL911">INDEX($AH$466:$AH$918, ROWS($AH$466:$AH$918) - ROW() + ROW($AH$466))</f>
        <v>45470</v>
      </c>
      <c r="AM911" s="78" cm="1">
        <f t="array" ref="AM911">INDEX($AI$466:$AI$918, ROWS($AI$466:$AI$918) - ROW() + ROW($AI$466))</f>
        <v>370.75</v>
      </c>
      <c r="AO911">
        <f t="shared" si="266"/>
        <v>0.62423666711901526</v>
      </c>
      <c r="AP911">
        <f t="shared" si="256"/>
        <v>2</v>
      </c>
      <c r="AQ911" t="str">
        <f t="shared" si="295"/>
        <v/>
      </c>
      <c r="AR911" t="str">
        <f t="shared" si="267"/>
        <v/>
      </c>
      <c r="AS911" t="str">
        <f t="shared" si="268"/>
        <v/>
      </c>
      <c r="AT911">
        <v>-0.78404401650619993</v>
      </c>
      <c r="AU911" t="s">
        <v>4485</v>
      </c>
      <c r="AV911" s="200" t="s">
        <v>4485</v>
      </c>
      <c r="AW911" s="35">
        <v>44753</v>
      </c>
      <c r="AX911" s="35">
        <v>44770</v>
      </c>
      <c r="AY911" s="36">
        <v>235.6</v>
      </c>
      <c r="BA911" s="81" cm="1">
        <f t="array" ref="BA911">INDEX($AW$466:$AW$918, ROWS($AW$466:$AW$918) - ROW() + ROW($AW$466))</f>
        <v>45461</v>
      </c>
      <c r="BB911" s="3" cm="1">
        <f t="array" ref="BB911">INDEX($AX$466:$AX$918, ROWS($AX$466:$AX$918) - ROW() + ROW($AX$466))</f>
        <v>45470</v>
      </c>
      <c r="BC911" s="78" cm="1">
        <f t="array" ref="BC911">INDEX($AY$466:$AY$918, ROWS($AY$466:$AY$918) - ROW() + ROW($AY$466))</f>
        <v>319.14999999999998</v>
      </c>
      <c r="BE911">
        <f t="shared" si="269"/>
        <v>2.984833817360439</v>
      </c>
      <c r="BF911">
        <f t="shared" si="258"/>
        <v>2</v>
      </c>
      <c r="BG911" t="str">
        <f t="shared" si="296"/>
        <v/>
      </c>
      <c r="BH911" t="str">
        <f t="shared" si="270"/>
        <v/>
      </c>
      <c r="BI911" t="str">
        <f t="shared" si="271"/>
        <v/>
      </c>
      <c r="BJ911">
        <v>5.1733533138069649</v>
      </c>
      <c r="BK911" t="s">
        <v>4485</v>
      </c>
      <c r="BL911" s="200" t="s">
        <v>4485</v>
      </c>
      <c r="BM911" s="212">
        <v>44753</v>
      </c>
      <c r="BN911" s="49">
        <v>44770</v>
      </c>
      <c r="BO911" s="50">
        <v>1148.2</v>
      </c>
      <c r="BQ911" s="81" cm="1">
        <f t="array" ref="BQ911">INDEX($AW$466:$AW$918, ROWS($AW$466:$AW$918) - ROW() + ROW($AW$466))</f>
        <v>45461</v>
      </c>
      <c r="BR911" s="3" cm="1">
        <f t="array" ref="BR911">INDEX($AX$466:$AX$918, ROWS($AX$466:$AX$918) - ROW() + ROW($AX$466))</f>
        <v>45470</v>
      </c>
      <c r="BS911" s="78" cm="1">
        <f t="array" ref="BS911">INDEX($BO$466:$BO$918, ROWS($BO$466:$BO$918) - ROW() + ROW($BO$466))</f>
        <v>1473.65</v>
      </c>
      <c r="BU911">
        <f t="shared" si="278"/>
        <v>0.27558519324987635</v>
      </c>
      <c r="BV911">
        <f t="shared" si="272"/>
        <v>2</v>
      </c>
      <c r="BW911" t="str">
        <f t="shared" si="286"/>
        <v/>
      </c>
      <c r="BX911" t="str">
        <f t="shared" si="273"/>
        <v/>
      </c>
      <c r="BY911" t="str">
        <f t="shared" si="279"/>
        <v/>
      </c>
      <c r="BZ911">
        <v>-0.50289712474034209</v>
      </c>
      <c r="CA911" t="s">
        <v>4485</v>
      </c>
      <c r="CB911" s="200" t="s">
        <v>4485</v>
      </c>
      <c r="CC911" s="212">
        <v>44753</v>
      </c>
      <c r="CD911" s="49">
        <v>44770</v>
      </c>
      <c r="CE911" s="50">
        <v>1453.7</v>
      </c>
      <c r="CG911" s="81" cm="1">
        <f t="array" ref="CG911">INDEX($AW$466:$AW$918, ROWS($AW$466:$AW$918) - ROW() + ROW($AW$466))</f>
        <v>45461</v>
      </c>
      <c r="CH911" s="3" cm="1">
        <f t="array" ref="CH911">INDEX($AX$466:$AX$918, ROWS($AX$466:$AX$918) - ROW() + ROW($AX$466))</f>
        <v>45470</v>
      </c>
      <c r="CI911" s="78" cm="1">
        <f t="array" ref="CI911">INDEX($CE$466:$CE$918, ROWS($CE$466:$CE$918) - ROW() + ROW($CE$466))</f>
        <v>1889.3</v>
      </c>
      <c r="CK911">
        <f t="shared" si="285"/>
        <v>0.58831358977771619</v>
      </c>
      <c r="CL911">
        <f t="shared" si="274"/>
        <v>2</v>
      </c>
      <c r="CM911" t="str">
        <f t="shared" si="287"/>
        <v/>
      </c>
      <c r="CN911" t="str">
        <f t="shared" si="275"/>
        <v/>
      </c>
      <c r="CO911" t="str">
        <f t="shared" si="280"/>
        <v/>
      </c>
      <c r="CP911">
        <v>0.3532818020028205</v>
      </c>
      <c r="CQ911" t="s">
        <v>4485</v>
      </c>
      <c r="CR911" s="200" t="s">
        <v>4485</v>
      </c>
      <c r="CS911" s="212">
        <v>44753</v>
      </c>
      <c r="CT911" s="49">
        <v>44770</v>
      </c>
      <c r="CU911" s="53">
        <v>346.55</v>
      </c>
      <c r="CW911" s="81" cm="1">
        <f t="array" ref="CW911">INDEX($AW$466:$AW$918, ROWS($AW$466:$AW$918) - ROW() + ROW($AW$466))</f>
        <v>45461</v>
      </c>
      <c r="CX911" s="3" cm="1">
        <f t="array" ref="CX911">INDEX($AX$466:$AX$918, ROWS($AX$466:$AX$918) - ROW() + ROW($AX$466))</f>
        <v>45470</v>
      </c>
      <c r="CY911" s="78" cm="1">
        <f t="array" ref="CY911">INDEX($CU$466:$CU$918, ROWS($CU$466:$CU$918) - ROW() + ROW($CU$466))</f>
        <v>881.05</v>
      </c>
      <c r="DA911">
        <f t="shared" si="281"/>
        <v>0.27314630398907158</v>
      </c>
      <c r="DB911">
        <f t="shared" si="276"/>
        <v>2</v>
      </c>
      <c r="DC911" t="str">
        <f t="shared" si="288"/>
        <v/>
      </c>
      <c r="DD911" t="str">
        <f t="shared" si="290"/>
        <v/>
      </c>
      <c r="DE911" t="str">
        <f t="shared" si="291"/>
        <v/>
      </c>
      <c r="DF911">
        <v>2.2763487366256746E-2</v>
      </c>
      <c r="DG911" t="s">
        <v>4485</v>
      </c>
      <c r="DH911" s="200" t="s">
        <v>4485</v>
      </c>
      <c r="DI911" s="212">
        <v>44753</v>
      </c>
      <c r="DJ911" s="49">
        <v>44770</v>
      </c>
      <c r="DK911" s="53">
        <v>317.10000000000002</v>
      </c>
      <c r="DM911" s="81" cm="1">
        <f t="array" ref="DM911">INDEX($AW$466:$AW$918, ROWS($AW$466:$AW$918) - ROW() + ROW($AW$466))</f>
        <v>45461</v>
      </c>
      <c r="DN911" s="3" cm="1">
        <f t="array" ref="DN911">INDEX($AX$466:$AX$918, ROWS($AX$466:$AX$918) - ROW() + ROW($AX$466))</f>
        <v>45470</v>
      </c>
      <c r="DO911" s="78" cm="1">
        <f t="array" ref="DO911">INDEX($DK$466:$DK$918, ROWS($DK$466:$DK$918) - ROW() + ROW($DK$466))</f>
        <v>631.15</v>
      </c>
      <c r="DQ911">
        <f t="shared" si="282"/>
        <v>0.5336094297547026</v>
      </c>
      <c r="DR911">
        <f t="shared" si="277"/>
        <v>2</v>
      </c>
      <c r="DS911" t="str">
        <f t="shared" si="289"/>
        <v/>
      </c>
      <c r="DT911" t="str">
        <f t="shared" si="283"/>
        <v/>
      </c>
      <c r="DU911" t="str">
        <f t="shared" si="284"/>
        <v/>
      </c>
      <c r="DV911">
        <v>-1.2152405461433984</v>
      </c>
      <c r="DW911" t="s">
        <v>4485</v>
      </c>
      <c r="DX911" s="200" t="s">
        <v>4485</v>
      </c>
    </row>
    <row r="912" spans="1:128" ht="15.75" thickBot="1" x14ac:dyDescent="0.3">
      <c r="A912" s="42">
        <v>44750</v>
      </c>
      <c r="B912" s="35">
        <v>44770</v>
      </c>
      <c r="C912" s="36">
        <v>145.19999999999999</v>
      </c>
      <c r="E912" s="81" cm="1">
        <f t="array" ref="E912">INDEX($A$466:$A$918, ROWS($A$466:$A$918) - ROW() + ROW($A$466))</f>
        <v>45462</v>
      </c>
      <c r="F912" s="44" cm="1">
        <f t="array" ref="F912">INDEX($B$466:$B$918, ROWS($B$466:$B$918) - ROW() + ROW($B$466))</f>
        <v>45470</v>
      </c>
      <c r="G912" s="45" cm="1">
        <f t="array" ref="G912">INDEX($C$466:$C$918, ROWS($C$466:$C$918) - ROW() + ROW($C$466))</f>
        <v>157.5</v>
      </c>
      <c r="I912">
        <f t="shared" si="260"/>
        <v>-0.22172949002216935</v>
      </c>
      <c r="J912">
        <f t="shared" si="252"/>
        <v>3</v>
      </c>
      <c r="K912" t="str">
        <f t="shared" si="293"/>
        <v/>
      </c>
      <c r="L912" t="str">
        <f t="shared" si="261"/>
        <v/>
      </c>
      <c r="M912" t="str">
        <f t="shared" si="297"/>
        <v/>
      </c>
      <c r="N912">
        <v>-0.15893197711379528</v>
      </c>
      <c r="O912" t="s">
        <v>4485</v>
      </c>
      <c r="P912" s="200" t="s">
        <v>4485</v>
      </c>
      <c r="Q912" s="35">
        <v>44750</v>
      </c>
      <c r="R912" s="35">
        <v>44770</v>
      </c>
      <c r="S912" s="37">
        <v>43732.75</v>
      </c>
      <c r="U912" s="81" cm="1">
        <f t="array" ref="U912">INDEX($Q$466:$Q$918, ROWS($Q$466:$Q$918) - ROW() + ROW($Q$466))</f>
        <v>45462</v>
      </c>
      <c r="V912" s="3" cm="1">
        <f t="array" ref="V912">INDEX($R$466:$R$918, ROWS($R$466:$R$918) - ROW() + ROW($R$466))</f>
        <v>45470</v>
      </c>
      <c r="W912" s="78" cm="1">
        <f t="array" ref="W912">INDEX($S$466:$S$918, ROWS($S$466:$S$918) - ROW() + ROW($S$466))</f>
        <v>38810.449999999997</v>
      </c>
      <c r="Y912">
        <f t="shared" si="263"/>
        <v>0.75951700378264553</v>
      </c>
      <c r="Z912">
        <f t="shared" si="254"/>
        <v>3</v>
      </c>
      <c r="AA912" t="str">
        <f t="shared" si="294"/>
        <v/>
      </c>
      <c r="AB912" t="str">
        <f t="shared" si="264"/>
        <v/>
      </c>
      <c r="AC912" t="str">
        <f t="shared" si="265"/>
        <v/>
      </c>
      <c r="AD912">
        <v>1.3590216709564535</v>
      </c>
      <c r="AE912" t="s">
        <v>4485</v>
      </c>
      <c r="AF912" s="200" t="s">
        <v>4485</v>
      </c>
      <c r="AG912" s="35">
        <v>44750</v>
      </c>
      <c r="AH912" s="35">
        <v>44770</v>
      </c>
      <c r="AI912" s="36">
        <v>144.19999999999999</v>
      </c>
      <c r="AK912" s="81" cm="1">
        <f t="array" ref="AK912">INDEX($AG$466:$AG$918, ROWS($AG$466:$AG$918) - ROW() + ROW($AG$466))</f>
        <v>45462</v>
      </c>
      <c r="AL912" s="3" cm="1">
        <f t="array" ref="AL912">INDEX($AH$466:$AH$918, ROWS($AH$466:$AH$918) - ROW() + ROW($AH$466))</f>
        <v>45470</v>
      </c>
      <c r="AM912" s="78" cm="1">
        <f t="array" ref="AM912">INDEX($AI$466:$AI$918, ROWS($AI$466:$AI$918) - ROW() + ROW($AI$466))</f>
        <v>363.2</v>
      </c>
      <c r="AO912">
        <f t="shared" si="266"/>
        <v>-2.036412677006072</v>
      </c>
      <c r="AP912">
        <f t="shared" si="256"/>
        <v>3</v>
      </c>
      <c r="AQ912" t="str">
        <f t="shared" si="295"/>
        <v/>
      </c>
      <c r="AR912" t="str">
        <f t="shared" si="267"/>
        <v/>
      </c>
      <c r="AS912" t="str">
        <f t="shared" si="268"/>
        <v/>
      </c>
      <c r="AT912">
        <v>-3.5907389435740877</v>
      </c>
      <c r="AU912" t="s">
        <v>4485</v>
      </c>
      <c r="AV912" s="200" t="s">
        <v>4485</v>
      </c>
      <c r="AW912" s="35">
        <v>44750</v>
      </c>
      <c r="AX912" s="35">
        <v>44770</v>
      </c>
      <c r="AY912" s="36">
        <v>236.8</v>
      </c>
      <c r="BA912" s="81" cm="1">
        <f t="array" ref="BA912">INDEX($AW$466:$AW$918, ROWS($AW$466:$AW$918) - ROW() + ROW($AW$466))</f>
        <v>45462</v>
      </c>
      <c r="BB912" s="3" cm="1">
        <f t="array" ref="BB912">INDEX($AX$466:$AX$918, ROWS($AX$466:$AX$918) - ROW() + ROW($AX$466))</f>
        <v>45470</v>
      </c>
      <c r="BC912" s="78" cm="1">
        <f t="array" ref="BC912">INDEX($AY$466:$AY$918, ROWS($AY$466:$AY$918) - ROW() + ROW($AY$466))</f>
        <v>309.2</v>
      </c>
      <c r="BE912">
        <f t="shared" si="269"/>
        <v>-3.1176562744790819</v>
      </c>
      <c r="BF912">
        <f t="shared" si="258"/>
        <v>3</v>
      </c>
      <c r="BG912" t="str">
        <f t="shared" si="296"/>
        <v/>
      </c>
      <c r="BH912" t="str">
        <f t="shared" si="270"/>
        <v/>
      </c>
      <c r="BI912" t="str">
        <f t="shared" si="271"/>
        <v/>
      </c>
      <c r="BJ912">
        <v>-3.0633723001198119</v>
      </c>
      <c r="BK912" t="s">
        <v>4485</v>
      </c>
      <c r="BL912" s="200" t="s">
        <v>4485</v>
      </c>
      <c r="BM912" s="212">
        <v>44750</v>
      </c>
      <c r="BN912" s="49">
        <v>44770</v>
      </c>
      <c r="BO912" s="50">
        <v>1147.7</v>
      </c>
      <c r="BQ912" s="81" cm="1">
        <f t="array" ref="BQ912">INDEX($AW$466:$AW$918, ROWS($AW$466:$AW$918) - ROW() + ROW($AW$466))</f>
        <v>45462</v>
      </c>
      <c r="BR912" s="3" cm="1">
        <f t="array" ref="BR912">INDEX($AX$466:$AX$918, ROWS($AX$466:$AX$918) - ROW() + ROW($AX$466))</f>
        <v>45470</v>
      </c>
      <c r="BS912" s="78" cm="1">
        <f t="array" ref="BS912">INDEX($BO$466:$BO$918, ROWS($BO$466:$BO$918) - ROW() + ROW($BO$466))</f>
        <v>1448.75</v>
      </c>
      <c r="BU912">
        <f t="shared" si="278"/>
        <v>-1.689682081905479</v>
      </c>
      <c r="BV912">
        <f t="shared" si="272"/>
        <v>3</v>
      </c>
      <c r="BW912" t="str">
        <f t="shared" si="286"/>
        <v/>
      </c>
      <c r="BX912" t="str">
        <f t="shared" si="273"/>
        <v/>
      </c>
      <c r="BY912" t="str">
        <f t="shared" si="279"/>
        <v/>
      </c>
      <c r="BZ912">
        <v>-0.80943486063803849</v>
      </c>
      <c r="CA912" t="s">
        <v>4485</v>
      </c>
      <c r="CB912" s="200" t="s">
        <v>4485</v>
      </c>
      <c r="CC912" s="212">
        <v>44750</v>
      </c>
      <c r="CD912" s="49">
        <v>44770</v>
      </c>
      <c r="CE912" s="50">
        <v>1437.1</v>
      </c>
      <c r="CG912" s="81" cm="1">
        <f t="array" ref="CG912">INDEX($AW$466:$AW$918, ROWS($AW$466:$AW$918) - ROW() + ROW($AW$466))</f>
        <v>45462</v>
      </c>
      <c r="CH912" s="3" cm="1">
        <f t="array" ref="CH912">INDEX($AX$466:$AX$918, ROWS($AX$466:$AX$918) - ROW() + ROW($AX$466))</f>
        <v>45470</v>
      </c>
      <c r="CI912" s="78" cm="1">
        <f t="array" ref="CI912">INDEX($CE$466:$CE$918, ROWS($CE$466:$CE$918) - ROW() + ROW($CE$466))</f>
        <v>1856.65</v>
      </c>
      <c r="CK912">
        <f t="shared" si="285"/>
        <v>-1.7281532842851777</v>
      </c>
      <c r="CL912">
        <f t="shared" si="274"/>
        <v>3</v>
      </c>
      <c r="CM912" t="str">
        <f t="shared" si="287"/>
        <v/>
      </c>
      <c r="CN912" t="str">
        <f t="shared" si="275"/>
        <v/>
      </c>
      <c r="CO912" t="str">
        <f t="shared" si="280"/>
        <v/>
      </c>
      <c r="CP912">
        <v>-1.8263631551085231</v>
      </c>
      <c r="CQ912" t="s">
        <v>4485</v>
      </c>
      <c r="CR912" s="200" t="s">
        <v>4485</v>
      </c>
      <c r="CS912" s="212">
        <v>44750</v>
      </c>
      <c r="CT912" s="49">
        <v>44770</v>
      </c>
      <c r="CU912" s="53">
        <v>340.75</v>
      </c>
      <c r="CW912" s="81" cm="1">
        <f t="array" ref="CW912">INDEX($AW$466:$AW$918, ROWS($AW$466:$AW$918) - ROW() + ROW($AW$466))</f>
        <v>45462</v>
      </c>
      <c r="CX912" s="3" cm="1">
        <f t="array" ref="CX912">INDEX($AX$466:$AX$918, ROWS($AX$466:$AX$918) - ROW() + ROW($AX$466))</f>
        <v>45470</v>
      </c>
      <c r="CY912" s="78" cm="1">
        <f t="array" ref="CY912">INDEX($CU$466:$CU$918, ROWS($CU$466:$CU$918) - ROW() + ROW($CU$466))</f>
        <v>859.9</v>
      </c>
      <c r="DA912">
        <f t="shared" si="281"/>
        <v>-2.4005448044946349</v>
      </c>
      <c r="DB912">
        <f t="shared" si="276"/>
        <v>3</v>
      </c>
      <c r="DC912" t="str">
        <f t="shared" si="288"/>
        <v/>
      </c>
      <c r="DD912" t="str">
        <f t="shared" si="290"/>
        <v/>
      </c>
      <c r="DE912" t="str">
        <f t="shared" si="291"/>
        <v/>
      </c>
      <c r="DF912">
        <v>-2.162039144287665</v>
      </c>
      <c r="DG912" t="s">
        <v>4485</v>
      </c>
      <c r="DH912" s="200" t="s">
        <v>4485</v>
      </c>
      <c r="DI912" s="212">
        <v>44750</v>
      </c>
      <c r="DJ912" s="49">
        <v>44770</v>
      </c>
      <c r="DK912" s="53">
        <v>326.3</v>
      </c>
      <c r="DM912" s="81" cm="1">
        <f t="array" ref="DM912">INDEX($AW$466:$AW$918, ROWS($AW$466:$AW$918) - ROW() + ROW($AW$466))</f>
        <v>45462</v>
      </c>
      <c r="DN912" s="3" cm="1">
        <f t="array" ref="DN912">INDEX($AX$466:$AX$918, ROWS($AX$466:$AX$918) - ROW() + ROW($AX$466))</f>
        <v>45470</v>
      </c>
      <c r="DO912" s="78" cm="1">
        <f t="array" ref="DO912">INDEX($DK$466:$DK$918, ROWS($DK$466:$DK$918) - ROW() + ROW($DK$466))</f>
        <v>615.65</v>
      </c>
      <c r="DQ912">
        <f t="shared" si="282"/>
        <v>-2.4558345876574506</v>
      </c>
      <c r="DR912">
        <f t="shared" si="277"/>
        <v>3</v>
      </c>
      <c r="DS912" t="str">
        <f t="shared" si="289"/>
        <v/>
      </c>
      <c r="DT912" t="str">
        <f t="shared" si="283"/>
        <v/>
      </c>
      <c r="DU912" t="str">
        <f t="shared" si="284"/>
        <v/>
      </c>
      <c r="DV912">
        <v>0.7887690860409482</v>
      </c>
      <c r="DW912" t="s">
        <v>4485</v>
      </c>
      <c r="DX912" s="200" t="s">
        <v>4485</v>
      </c>
    </row>
    <row r="913" spans="1:128" ht="15.75" thickBot="1" x14ac:dyDescent="0.3">
      <c r="A913" s="42">
        <v>44749</v>
      </c>
      <c r="B913" s="35">
        <v>44770</v>
      </c>
      <c r="C913" s="36">
        <v>145.05000000000001</v>
      </c>
      <c r="E913" s="81" cm="1">
        <f t="array" ref="E913">INDEX($A$466:$A$918, ROWS($A$466:$A$918) - ROW() + ROW($A$466))</f>
        <v>45463</v>
      </c>
      <c r="F913" s="44" cm="1">
        <f t="array" ref="F913">INDEX($B$466:$B$918, ROWS($B$466:$B$918) - ROW() + ROW($B$466))</f>
        <v>45470</v>
      </c>
      <c r="G913" s="45" cm="1">
        <f t="array" ref="G913">INDEX($C$466:$C$918, ROWS($C$466:$C$918) - ROW() + ROW($C$466))</f>
        <v>166.45</v>
      </c>
      <c r="I913">
        <f t="shared" si="260"/>
        <v>5.6825396825396748</v>
      </c>
      <c r="J913">
        <f t="shared" si="252"/>
        <v>4</v>
      </c>
      <c r="K913">
        <f t="shared" si="293"/>
        <v>11.040693795863897</v>
      </c>
      <c r="L913" t="str">
        <f t="shared" si="261"/>
        <v/>
      </c>
      <c r="M913" t="str">
        <f t="shared" si="297"/>
        <v/>
      </c>
      <c r="N913">
        <v>5.8643744030563383</v>
      </c>
      <c r="O913">
        <v>11.396984924623109</v>
      </c>
      <c r="P913" s="200" t="s">
        <v>4485</v>
      </c>
      <c r="Q913" s="35">
        <v>44749</v>
      </c>
      <c r="R913" s="35">
        <v>44770</v>
      </c>
      <c r="S913" s="37">
        <v>44055.55</v>
      </c>
      <c r="U913" s="81" cm="1">
        <f t="array" ref="U913">INDEX($Q$466:$Q$918, ROWS($Q$466:$Q$918) - ROW() + ROW($Q$466))</f>
        <v>45463</v>
      </c>
      <c r="V913" s="3" cm="1">
        <f t="array" ref="V913">INDEX($R$466:$R$918, ROWS($R$466:$R$918) - ROW() + ROW($R$466))</f>
        <v>45470</v>
      </c>
      <c r="W913" s="78" cm="1">
        <f t="array" ref="W913">INDEX($S$466:$S$918, ROWS($S$466:$S$918) - ROW() + ROW($S$466))</f>
        <v>39536.1</v>
      </c>
      <c r="Y913">
        <f t="shared" si="263"/>
        <v>1.8697283850097113</v>
      </c>
      <c r="Z913">
        <f t="shared" si="254"/>
        <v>4</v>
      </c>
      <c r="AA913">
        <f t="shared" si="294"/>
        <v>2.5622334519720584</v>
      </c>
      <c r="AB913" t="str">
        <f t="shared" si="264"/>
        <v/>
      </c>
      <c r="AC913" t="str">
        <f t="shared" si="265"/>
        <v/>
      </c>
      <c r="AD913">
        <v>1.5766338270825038</v>
      </c>
      <c r="AE913">
        <v>2.3664558665231317</v>
      </c>
      <c r="AF913" s="200" t="s">
        <v>4485</v>
      </c>
      <c r="AG913" s="35">
        <v>44749</v>
      </c>
      <c r="AH913" s="35">
        <v>44770</v>
      </c>
      <c r="AI913" s="36">
        <v>141.1</v>
      </c>
      <c r="AK913" s="81" cm="1">
        <f t="array" ref="AK913">INDEX($AG$466:$AG$918, ROWS($AG$466:$AG$918) - ROW() + ROW($AG$466))</f>
        <v>45463</v>
      </c>
      <c r="AL913" s="3" cm="1">
        <f t="array" ref="AL913">INDEX($AH$466:$AH$918, ROWS($AH$466:$AH$918) - ROW() + ROW($AH$466))</f>
        <v>45470</v>
      </c>
      <c r="AM913" s="78" cm="1">
        <f t="array" ref="AM913">INDEX($AI$466:$AI$918, ROWS($AI$466:$AI$918) - ROW() + ROW($AI$466))</f>
        <v>358.4</v>
      </c>
      <c r="AO913">
        <f t="shared" si="266"/>
        <v>-1.3215859030837036</v>
      </c>
      <c r="AP913">
        <f t="shared" si="256"/>
        <v>4</v>
      </c>
      <c r="AQ913">
        <f t="shared" si="295"/>
        <v>-3.6429627638123434</v>
      </c>
      <c r="AR913" t="str">
        <f t="shared" si="267"/>
        <v/>
      </c>
      <c r="AS913" t="str">
        <f t="shared" si="268"/>
        <v/>
      </c>
      <c r="AT913">
        <v>1.3014092608570418</v>
      </c>
      <c r="AU913">
        <v>-5.8347814463307159</v>
      </c>
      <c r="AV913" s="200" t="s">
        <v>4485</v>
      </c>
      <c r="AW913" s="35">
        <v>44749</v>
      </c>
      <c r="AX913" s="35">
        <v>44770</v>
      </c>
      <c r="AY913" s="36">
        <v>236.95</v>
      </c>
      <c r="BA913" s="81" cm="1">
        <f t="array" ref="BA913">INDEX($AW$466:$AW$918, ROWS($AW$466:$AW$918) - ROW() + ROW($AW$466))</f>
        <v>45463</v>
      </c>
      <c r="BB913" s="3" cm="1">
        <f t="array" ref="BB913">INDEX($AX$466:$AX$918, ROWS($AX$466:$AX$918) - ROW() + ROW($AX$466))</f>
        <v>45470</v>
      </c>
      <c r="BC913" s="78" cm="1">
        <f t="array" ref="BC913">INDEX($AY$466:$AY$918, ROWS($AY$466:$AY$918) - ROW() + ROW($AY$466))</f>
        <v>311.75</v>
      </c>
      <c r="BE913">
        <f t="shared" si="269"/>
        <v>0.82470892626132319</v>
      </c>
      <c r="BF913">
        <f t="shared" si="258"/>
        <v>4</v>
      </c>
      <c r="BG913">
        <f t="shared" si="296"/>
        <v>7.0753906920831264</v>
      </c>
      <c r="BH913" t="str">
        <f t="shared" si="270"/>
        <v/>
      </c>
      <c r="BI913" t="str">
        <f t="shared" si="271"/>
        <v/>
      </c>
      <c r="BJ913">
        <v>-1.6903290462669085</v>
      </c>
      <c r="BK913">
        <v>8.0002935887555502</v>
      </c>
      <c r="BL913" s="200" t="s">
        <v>4485</v>
      </c>
      <c r="BM913" s="212">
        <v>44749</v>
      </c>
      <c r="BN913" s="49">
        <v>44770</v>
      </c>
      <c r="BO913" s="50">
        <v>1129.1500000000001</v>
      </c>
      <c r="BQ913" s="81" cm="1">
        <f t="array" ref="BQ913">INDEX($AW$466:$AW$918, ROWS($AW$466:$AW$918) - ROW() + ROW($AW$466))</f>
        <v>45463</v>
      </c>
      <c r="BR913" s="3" cm="1">
        <f t="array" ref="BR913">INDEX($AX$466:$AX$918, ROWS($AX$466:$AX$918) - ROW() + ROW($AX$466))</f>
        <v>45470</v>
      </c>
      <c r="BS913" s="78" cm="1">
        <f t="array" ref="BS913">INDEX($BO$466:$BO$918, ROWS($BO$466:$BO$918) - ROW() + ROW($BO$466))</f>
        <v>1458.85</v>
      </c>
      <c r="BU913">
        <f t="shared" si="278"/>
        <v>0.69715271786021804</v>
      </c>
      <c r="BV913">
        <f t="shared" si="272"/>
        <v>4</v>
      </c>
      <c r="BW913">
        <f t="shared" si="286"/>
        <v>-6.8542444909103408E-3</v>
      </c>
      <c r="BX913" t="str">
        <f t="shared" si="273"/>
        <v/>
      </c>
      <c r="BY913" t="str">
        <f t="shared" si="279"/>
        <v/>
      </c>
      <c r="BZ913">
        <v>6.6464810575296587E-2</v>
      </c>
      <c r="CA913">
        <v>3.3128740802866874</v>
      </c>
      <c r="CB913" s="200" t="s">
        <v>4485</v>
      </c>
      <c r="CC913" s="212">
        <v>44749</v>
      </c>
      <c r="CD913" s="49">
        <v>44770</v>
      </c>
      <c r="CE913" s="50">
        <v>1453.5</v>
      </c>
      <c r="CG913" s="81" cm="1">
        <f t="array" ref="CG913">INDEX($AW$466:$AW$918, ROWS($AW$466:$AW$918) - ROW() + ROW($AW$466))</f>
        <v>45463</v>
      </c>
      <c r="CH913" s="3" cm="1">
        <f t="array" ref="CH913">INDEX($AX$466:$AX$918, ROWS($AX$466:$AX$918) - ROW() + ROW($AX$466))</f>
        <v>45470</v>
      </c>
      <c r="CI913" s="78" cm="1">
        <f t="array" ref="CI913">INDEX($CE$466:$CE$918, ROWS($CE$466:$CE$918) - ROW() + ROW($CE$466))</f>
        <v>1864.8</v>
      </c>
      <c r="CK913">
        <f t="shared" si="285"/>
        <v>0.4389626477795957</v>
      </c>
      <c r="CL913">
        <f t="shared" si="274"/>
        <v>4</v>
      </c>
      <c r="CM913">
        <f t="shared" si="287"/>
        <v>-1.9094208616064361</v>
      </c>
      <c r="CN913" t="str">
        <f t="shared" si="275"/>
        <v/>
      </c>
      <c r="CO913" t="str">
        <f t="shared" si="280"/>
        <v/>
      </c>
      <c r="CP913">
        <v>0.42599083310865954</v>
      </c>
      <c r="CQ913">
        <v>-1.9841060996789548</v>
      </c>
      <c r="CR913" s="200" t="s">
        <v>4485</v>
      </c>
      <c r="CS913" s="212">
        <v>44749</v>
      </c>
      <c r="CT913" s="49">
        <v>44770</v>
      </c>
      <c r="CU913" s="53">
        <v>337.4</v>
      </c>
      <c r="CW913" s="81" cm="1">
        <f t="array" ref="CW913">INDEX($AW$466:$AW$918, ROWS($AW$466:$AW$918) - ROW() + ROW($AW$466))</f>
        <v>45463</v>
      </c>
      <c r="CX913" s="3" cm="1">
        <f t="array" ref="CX913">INDEX($AX$466:$AX$918, ROWS($AX$466:$AX$918) - ROW() + ROW($AX$466))</f>
        <v>45470</v>
      </c>
      <c r="CY913" s="78" cm="1">
        <f t="array" ref="CY913">INDEX($CU$466:$CU$918, ROWS($CU$466:$CU$918) - ROW() + ROW($CU$466))</f>
        <v>874.55</v>
      </c>
      <c r="DA913">
        <f t="shared" si="281"/>
        <v>1.703686475171529</v>
      </c>
      <c r="DB913">
        <f t="shared" si="276"/>
        <v>4</v>
      </c>
      <c r="DC913">
        <f t="shared" si="288"/>
        <v>1.6150583861035239</v>
      </c>
      <c r="DD913" t="str">
        <f t="shared" si="290"/>
        <v/>
      </c>
      <c r="DE913" t="str">
        <f t="shared" si="291"/>
        <v/>
      </c>
      <c r="DF913">
        <v>1.7096999302163347</v>
      </c>
      <c r="DG913">
        <v>1.7156150043617331</v>
      </c>
      <c r="DH913" s="200" t="s">
        <v>4485</v>
      </c>
      <c r="DI913" s="212">
        <v>44749</v>
      </c>
      <c r="DJ913" s="49">
        <v>44770</v>
      </c>
      <c r="DK913" s="53">
        <v>328.8</v>
      </c>
      <c r="DM913" s="81" cm="1">
        <f t="array" ref="DM913">INDEX($AW$466:$AW$918, ROWS($AW$466:$AW$918) - ROW() + ROW($AW$466))</f>
        <v>45463</v>
      </c>
      <c r="DN913" s="3" cm="1">
        <f t="array" ref="DN913">INDEX($AX$466:$AX$918, ROWS($AX$466:$AX$918) - ROW() + ROW($AX$466))</f>
        <v>45470</v>
      </c>
      <c r="DO913" s="78" cm="1">
        <f t="array" ref="DO913">INDEX($DK$466:$DK$918, ROWS($DK$466:$DK$918) - ROW() + ROW($DK$466))</f>
        <v>627.1</v>
      </c>
      <c r="DQ913">
        <f t="shared" si="282"/>
        <v>1.8598229513522369</v>
      </c>
      <c r="DR913">
        <f t="shared" si="277"/>
        <v>4</v>
      </c>
      <c r="DS913">
        <f t="shared" si="289"/>
        <v>1.9260463226330797</v>
      </c>
      <c r="DT913" t="str">
        <f t="shared" si="283"/>
        <v/>
      </c>
      <c r="DU913" t="str">
        <f t="shared" si="284"/>
        <v/>
      </c>
      <c r="DV913">
        <v>-1.6298104537622089</v>
      </c>
      <c r="DW913">
        <v>3.4428086070215107</v>
      </c>
      <c r="DX913" s="200" t="s">
        <v>4485</v>
      </c>
    </row>
    <row r="914" spans="1:128" ht="15.75" thickBot="1" x14ac:dyDescent="0.3">
      <c r="A914" s="42">
        <v>44748</v>
      </c>
      <c r="B914" s="35">
        <v>44770</v>
      </c>
      <c r="C914" s="36">
        <v>140.65</v>
      </c>
      <c r="E914" s="81" cm="1">
        <f t="array" ref="E914">INDEX($A$466:$A$918, ROWS($A$466:$A$918) - ROW() + ROW($A$466))</f>
        <v>45464</v>
      </c>
      <c r="F914" s="44" cm="1">
        <f t="array" ref="F914">INDEX($B$466:$B$918, ROWS($B$466:$B$918) - ROW() + ROW($B$466))</f>
        <v>45470</v>
      </c>
      <c r="G914" s="45" cm="1">
        <f t="array" ref="G914">INDEX($C$466:$C$918, ROWS($C$466:$C$918) - ROW() + ROW($C$466))</f>
        <v>162.9</v>
      </c>
      <c r="I914">
        <f t="shared" si="260"/>
        <v>-2.1327726043856914</v>
      </c>
      <c r="J914">
        <f t="shared" si="252"/>
        <v>5</v>
      </c>
      <c r="K914" t="str">
        <f t="shared" ref="K914:K945" si="298">IF(J914=4, ((G914 - G909) / G909)*100, "")</f>
        <v/>
      </c>
      <c r="L914" t="str">
        <f t="shared" si="261"/>
        <v/>
      </c>
      <c r="M914" t="str">
        <f t="shared" si="297"/>
        <v/>
      </c>
      <c r="N914">
        <v>-1.9427402862985623</v>
      </c>
      <c r="O914" t="s">
        <v>4485</v>
      </c>
      <c r="P914" s="200" t="s">
        <v>4485</v>
      </c>
      <c r="Q914" s="35">
        <v>44748</v>
      </c>
      <c r="R914" s="35">
        <v>44770</v>
      </c>
      <c r="S914" s="37">
        <v>43589.2</v>
      </c>
      <c r="U914" s="81" cm="1">
        <f t="array" ref="U914">INDEX($Q$466:$Q$918, ROWS($Q$466:$Q$918) - ROW() + ROW($Q$466))</f>
        <v>45464</v>
      </c>
      <c r="V914" s="3" cm="1">
        <f t="array" ref="V914">INDEX($R$466:$R$918, ROWS($R$466:$R$918) - ROW() + ROW($R$466))</f>
        <v>45470</v>
      </c>
      <c r="W914" s="78" cm="1">
        <f t="array" ref="W914">INDEX($S$466:$S$918, ROWS($S$466:$S$918) - ROW() + ROW($S$466))</f>
        <v>39749.9</v>
      </c>
      <c r="Y914">
        <f t="shared" si="263"/>
        <v>0.54077159861494417</v>
      </c>
      <c r="Z914">
        <f t="shared" si="254"/>
        <v>5</v>
      </c>
      <c r="AA914" t="str">
        <f t="shared" ref="AA914:AA945" si="299">IF(Z914=4, ((W914 - W909) / W909)*100, "")</f>
        <v/>
      </c>
      <c r="AB914" t="str">
        <f t="shared" si="264"/>
        <v/>
      </c>
      <c r="AC914" t="str">
        <f t="shared" si="265"/>
        <v/>
      </c>
      <c r="AD914">
        <v>0.62549054054567543</v>
      </c>
      <c r="AE914" t="s">
        <v>4485</v>
      </c>
      <c r="AF914" s="200" t="s">
        <v>4485</v>
      </c>
      <c r="AG914" s="35">
        <v>44748</v>
      </c>
      <c r="AH914" s="35">
        <v>44770</v>
      </c>
      <c r="AI914" s="36">
        <v>138.9</v>
      </c>
      <c r="AK914" s="81" cm="1">
        <f t="array" ref="AK914">INDEX($AG$466:$AG$918, ROWS($AG$466:$AG$918) - ROW() + ROW($AG$466))</f>
        <v>45464</v>
      </c>
      <c r="AL914" s="3" cm="1">
        <f t="array" ref="AL914">INDEX($AH$466:$AH$918, ROWS($AH$466:$AH$918) - ROW() + ROW($AH$466))</f>
        <v>45470</v>
      </c>
      <c r="AM914" s="78" cm="1">
        <f t="array" ref="AM914">INDEX($AI$466:$AI$918, ROWS($AI$466:$AI$918) - ROW() + ROW($AI$466))</f>
        <v>360.3</v>
      </c>
      <c r="AO914">
        <f t="shared" si="266"/>
        <v>0.53013392857143815</v>
      </c>
      <c r="AP914">
        <f t="shared" si="256"/>
        <v>5</v>
      </c>
      <c r="AQ914" t="str">
        <f t="shared" ref="AQ914:AQ945" si="300">IF(AP914=4, ((AM914 - AM909) / AM909)*100, "")</f>
        <v/>
      </c>
      <c r="AR914" t="str">
        <f t="shared" si="267"/>
        <v/>
      </c>
      <c r="AS914" t="str">
        <f t="shared" si="268"/>
        <v/>
      </c>
      <c r="AT914">
        <v>8.5172829867275576E-2</v>
      </c>
      <c r="AU914" t="s">
        <v>4485</v>
      </c>
      <c r="AV914" s="200" t="s">
        <v>4485</v>
      </c>
      <c r="AW914" s="35">
        <v>44748</v>
      </c>
      <c r="AX914" s="35">
        <v>44770</v>
      </c>
      <c r="AY914" s="36">
        <v>231.3</v>
      </c>
      <c r="BA914" s="81" cm="1">
        <f t="array" ref="BA914">INDEX($AW$466:$AW$918, ROWS($AW$466:$AW$918) - ROW() + ROW($AW$466))</f>
        <v>45464</v>
      </c>
      <c r="BB914" s="3" cm="1">
        <f t="array" ref="BB914">INDEX($AX$466:$AX$918, ROWS($AX$466:$AX$918) - ROW() + ROW($AX$466))</f>
        <v>45470</v>
      </c>
      <c r="BC914" s="78" cm="1">
        <f t="array" ref="BC914">INDEX($AY$466:$AY$918, ROWS($AY$466:$AY$918) - ROW() + ROW($AY$466))</f>
        <v>305.2</v>
      </c>
      <c r="BE914">
        <f t="shared" si="269"/>
        <v>-2.1010425020048151</v>
      </c>
      <c r="BF914">
        <f t="shared" si="258"/>
        <v>5</v>
      </c>
      <c r="BG914" t="str">
        <f t="shared" ref="BG914:BG945" si="301">IF(BF914=4, ((BC914 - BC909) / BC909)*100, "")</f>
        <v/>
      </c>
      <c r="BH914" t="str">
        <f t="shared" si="270"/>
        <v/>
      </c>
      <c r="BI914" t="str">
        <f t="shared" si="271"/>
        <v/>
      </c>
      <c r="BJ914">
        <v>0.12402731999048866</v>
      </c>
      <c r="BK914" t="s">
        <v>4485</v>
      </c>
      <c r="BL914" s="200" t="s">
        <v>4485</v>
      </c>
      <c r="BM914" s="212">
        <v>44748</v>
      </c>
      <c r="BN914" s="49">
        <v>44770</v>
      </c>
      <c r="BO914" s="50">
        <v>1120.5999999999999</v>
      </c>
      <c r="BQ914" s="81" cm="1">
        <f t="array" ref="BQ914">INDEX($AW$466:$AW$918, ROWS($AW$466:$AW$918) - ROW() + ROW($AW$466))</f>
        <v>45464</v>
      </c>
      <c r="BR914" s="3" cm="1">
        <f t="array" ref="BR914">INDEX($AX$466:$AX$918, ROWS($AX$466:$AX$918) - ROW() + ROW($AX$466))</f>
        <v>45470</v>
      </c>
      <c r="BS914" s="78" cm="1">
        <f t="array" ref="BS914">INDEX($BO$466:$BO$918, ROWS($BO$466:$BO$918) - ROW() + ROW($BO$466))</f>
        <v>1464.7</v>
      </c>
      <c r="BU914">
        <f t="shared" si="278"/>
        <v>0.4010007882921573</v>
      </c>
      <c r="BV914">
        <f t="shared" si="272"/>
        <v>5</v>
      </c>
      <c r="BW914" t="str">
        <f t="shared" si="286"/>
        <v/>
      </c>
      <c r="BX914" t="str">
        <f t="shared" si="273"/>
        <v/>
      </c>
      <c r="BY914" t="str">
        <f t="shared" si="279"/>
        <v/>
      </c>
      <c r="BZ914">
        <v>-1.4612546125461221</v>
      </c>
      <c r="CA914" t="s">
        <v>4485</v>
      </c>
      <c r="CB914" s="200" t="s">
        <v>4485</v>
      </c>
      <c r="CC914" s="212">
        <v>44748</v>
      </c>
      <c r="CD914" s="49">
        <v>44770</v>
      </c>
      <c r="CE914" s="50">
        <v>1381.7</v>
      </c>
      <c r="CG914" s="81" cm="1">
        <f t="array" ref="CG914">INDEX($AW$466:$AW$918, ROWS($AW$466:$AW$918) - ROW() + ROW($AW$466))</f>
        <v>45464</v>
      </c>
      <c r="CH914" s="3" cm="1">
        <f t="array" ref="CH914">INDEX($AX$466:$AX$918, ROWS($AX$466:$AX$918) - ROW() + ROW($AX$466))</f>
        <v>45470</v>
      </c>
      <c r="CI914" s="78" cm="1">
        <f t="array" ref="CI914">INDEX($CE$466:$CE$918, ROWS($CE$466:$CE$918) - ROW() + ROW($CE$466))</f>
        <v>1817.75</v>
      </c>
      <c r="CK914">
        <f t="shared" si="285"/>
        <v>-2.5230587730587706</v>
      </c>
      <c r="CL914">
        <f t="shared" si="274"/>
        <v>5</v>
      </c>
      <c r="CM914" t="str">
        <f t="shared" si="287"/>
        <v/>
      </c>
      <c r="CN914" t="str">
        <f t="shared" si="275"/>
        <v/>
      </c>
      <c r="CO914" t="str">
        <f t="shared" si="280"/>
        <v/>
      </c>
      <c r="CP914">
        <v>-2.1048109965635762</v>
      </c>
      <c r="CQ914" t="s">
        <v>4485</v>
      </c>
      <c r="CR914" s="200" t="s">
        <v>4485</v>
      </c>
      <c r="CS914" s="212">
        <v>44748</v>
      </c>
      <c r="CT914" s="49">
        <v>44770</v>
      </c>
      <c r="CU914" s="53">
        <v>330.65</v>
      </c>
      <c r="CW914" s="81" cm="1">
        <f t="array" ref="CW914">INDEX($AW$466:$AW$918, ROWS($AW$466:$AW$918) - ROW() + ROW($AW$466))</f>
        <v>45464</v>
      </c>
      <c r="CX914" s="3" cm="1">
        <f t="array" ref="CX914">INDEX($AX$466:$AX$918, ROWS($AX$466:$AX$918) - ROW() + ROW($AX$466))</f>
        <v>45470</v>
      </c>
      <c r="CY914" s="78" cm="1">
        <f t="array" ref="CY914">INDEX($CU$466:$CU$918, ROWS($CU$466:$CU$918) - ROW() + ROW($CU$466))</f>
        <v>856.4</v>
      </c>
      <c r="DA914">
        <f t="shared" si="281"/>
        <v>-2.0753530387056176</v>
      </c>
      <c r="DB914">
        <f t="shared" si="276"/>
        <v>5</v>
      </c>
      <c r="DC914" t="str">
        <f t="shared" si="288"/>
        <v/>
      </c>
      <c r="DD914" t="str">
        <f t="shared" si="290"/>
        <v/>
      </c>
      <c r="DE914" t="str">
        <f t="shared" si="291"/>
        <v/>
      </c>
      <c r="DF914">
        <v>-2.1040594625500257</v>
      </c>
      <c r="DG914" t="s">
        <v>4485</v>
      </c>
      <c r="DH914" s="200" t="s">
        <v>4485</v>
      </c>
      <c r="DI914" s="212">
        <v>44748</v>
      </c>
      <c r="DJ914" s="49">
        <v>44770</v>
      </c>
      <c r="DK914" s="53">
        <v>321.2</v>
      </c>
      <c r="DM914" s="81" cm="1">
        <f t="array" ref="DM914">INDEX($AW$466:$AW$918, ROWS($AW$466:$AW$918) - ROW() + ROW($AW$466))</f>
        <v>45464</v>
      </c>
      <c r="DN914" s="3" cm="1">
        <f t="array" ref="DN914">INDEX($AX$466:$AX$918, ROWS($AX$466:$AX$918) - ROW() + ROW($AX$466))</f>
        <v>45470</v>
      </c>
      <c r="DO914" s="78" cm="1">
        <f t="array" ref="DO914">INDEX($DK$466:$DK$918, ROWS($DK$466:$DK$918) - ROW() + ROW($DK$466))</f>
        <v>307.35000000000002</v>
      </c>
      <c r="DQ914">
        <f t="shared" si="282"/>
        <v>-50.988678041779622</v>
      </c>
      <c r="DR914">
        <f t="shared" si="277"/>
        <v>5</v>
      </c>
      <c r="DS914" t="str">
        <f t="shared" si="289"/>
        <v/>
      </c>
      <c r="DT914" t="str">
        <f t="shared" si="283"/>
        <v/>
      </c>
      <c r="DU914" t="str">
        <f t="shared" si="284"/>
        <v/>
      </c>
      <c r="DV914">
        <v>2.1531275089409534</v>
      </c>
      <c r="DW914" t="s">
        <v>4485</v>
      </c>
      <c r="DX914" s="200" t="s">
        <v>4485</v>
      </c>
    </row>
    <row r="915" spans="1:128" ht="15.75" thickBot="1" x14ac:dyDescent="0.3">
      <c r="A915" s="42">
        <v>44747</v>
      </c>
      <c r="B915" s="35">
        <v>44770</v>
      </c>
      <c r="C915" s="36">
        <v>140</v>
      </c>
      <c r="E915" s="81" cm="1">
        <f t="array" ref="E915">INDEX($A$466:$A$918, ROWS($A$466:$A$918) - ROW() + ROW($A$466))</f>
        <v>45467</v>
      </c>
      <c r="F915" s="44" cm="1">
        <f t="array" ref="F915">INDEX($B$466:$B$918, ROWS($B$466:$B$918) - ROW() + ROW($B$466))</f>
        <v>45470</v>
      </c>
      <c r="G915" s="45" cm="1">
        <f t="array" ref="G915">INDEX($C$466:$C$918, ROWS($C$466:$C$918) - ROW() + ROW($C$466))</f>
        <v>162.19999999999999</v>
      </c>
      <c r="I915">
        <f t="shared" si="260"/>
        <v>-0.42971147943524679</v>
      </c>
      <c r="J915">
        <f t="shared" si="252"/>
        <v>1</v>
      </c>
      <c r="K915" t="str">
        <f t="shared" si="298"/>
        <v/>
      </c>
      <c r="L915" t="str">
        <f t="shared" si="261"/>
        <v/>
      </c>
      <c r="M915" t="str">
        <f t="shared" si="297"/>
        <v/>
      </c>
      <c r="N915">
        <v>-0.47230571060541632</v>
      </c>
      <c r="O915" t="s">
        <v>4485</v>
      </c>
      <c r="P915" s="200" t="s">
        <v>4485</v>
      </c>
      <c r="Q915" s="35">
        <v>44747</v>
      </c>
      <c r="R915" s="35">
        <v>44770</v>
      </c>
      <c r="S915" s="37">
        <v>42343.75</v>
      </c>
      <c r="U915" s="81" cm="1">
        <f t="array" ref="U915">INDEX($Q$466:$Q$918, ROWS($Q$466:$Q$918) - ROW() + ROW($Q$466))</f>
        <v>45467</v>
      </c>
      <c r="V915" s="3" cm="1">
        <f t="array" ref="V915">INDEX($R$466:$R$918, ROWS($R$466:$R$918) - ROW() + ROW($R$466))</f>
        <v>45470</v>
      </c>
      <c r="W915" s="78" cm="1">
        <f t="array" ref="W915">INDEX($S$466:$S$918, ROWS($S$466:$S$918) - ROW() + ROW($S$466))</f>
        <v>40218.25</v>
      </c>
      <c r="Y915">
        <f t="shared" si="263"/>
        <v>1.1782419578413996</v>
      </c>
      <c r="Z915">
        <f t="shared" si="254"/>
        <v>1</v>
      </c>
      <c r="AA915" t="str">
        <f t="shared" si="299"/>
        <v/>
      </c>
      <c r="AB915" t="str">
        <f t="shared" si="264"/>
        <v/>
      </c>
      <c r="AC915" t="str">
        <f t="shared" ref="AC915:AC978" si="302">IF(ISNUMBER(AB915), (INDEX(W:W, MATCH(EOMONTH(V915, 0), V:V, 1)) / W915 - 1) * 100, "")</f>
        <v/>
      </c>
      <c r="AD915">
        <v>1.2536298871594829</v>
      </c>
      <c r="AE915" t="s">
        <v>4485</v>
      </c>
      <c r="AF915" s="200" t="s">
        <v>4485</v>
      </c>
      <c r="AG915" s="35">
        <v>44747</v>
      </c>
      <c r="AH915" s="35">
        <v>44770</v>
      </c>
      <c r="AI915" s="36">
        <v>141.30000000000001</v>
      </c>
      <c r="AK915" s="81" cm="1">
        <f t="array" ref="AK915">INDEX($AG$466:$AG$918, ROWS($AG$466:$AG$918) - ROW() + ROW($AG$466))</f>
        <v>45467</v>
      </c>
      <c r="AL915" s="3" cm="1">
        <f t="array" ref="AL915">INDEX($AH$466:$AH$918, ROWS($AH$466:$AH$918) - ROW() + ROW($AH$466))</f>
        <v>45470</v>
      </c>
      <c r="AM915" s="78" cm="1">
        <f t="array" ref="AM915">INDEX($AI$466:$AI$918, ROWS($AI$466:$AI$918) - ROW() + ROW($AI$466))</f>
        <v>362.9</v>
      </c>
      <c r="AO915">
        <f t="shared" si="266"/>
        <v>0.7216208714959661</v>
      </c>
      <c r="AP915">
        <f t="shared" si="256"/>
        <v>1</v>
      </c>
      <c r="AQ915" t="str">
        <f t="shared" si="300"/>
        <v/>
      </c>
      <c r="AR915" t="str">
        <f t="shared" si="267"/>
        <v/>
      </c>
      <c r="AS915" t="str">
        <f t="shared" ref="AS915:AS978" si="303">IF(ISNUMBER(AR915), (INDEX(AM:AM, MATCH(EOMONTH(AL915, 0), AL:AL, 1)) / AM915 - 1) * 100, "")</f>
        <v/>
      </c>
      <c r="AT915">
        <v>-1.2552301255229996</v>
      </c>
      <c r="AU915" t="s">
        <v>4485</v>
      </c>
      <c r="AV915" s="200" t="s">
        <v>4485</v>
      </c>
      <c r="AW915" s="35">
        <v>44747</v>
      </c>
      <c r="AX915" s="35">
        <v>44770</v>
      </c>
      <c r="AY915" s="36">
        <v>229.8</v>
      </c>
      <c r="BA915" s="81" cm="1">
        <f t="array" ref="BA915">INDEX($AW$466:$AW$918, ROWS($AW$466:$AW$918) - ROW() + ROW($AW$466))</f>
        <v>45467</v>
      </c>
      <c r="BB915" s="3" cm="1">
        <f t="array" ref="BB915">INDEX($AX$466:$AX$918, ROWS($AX$466:$AX$918) - ROW() + ROW($AX$466))</f>
        <v>45470</v>
      </c>
      <c r="BC915" s="78" cm="1">
        <f t="array" ref="BC915">INDEX($AY$466:$AY$918, ROWS($AY$466:$AY$918) - ROW() + ROW($AY$466))</f>
        <v>310.25</v>
      </c>
      <c r="BE915">
        <f t="shared" si="269"/>
        <v>1.6546526867627822</v>
      </c>
      <c r="BF915">
        <f t="shared" si="258"/>
        <v>1</v>
      </c>
      <c r="BG915" t="str">
        <f t="shared" si="301"/>
        <v/>
      </c>
      <c r="BH915" t="str">
        <f t="shared" si="270"/>
        <v/>
      </c>
      <c r="BI915" t="str">
        <f t="shared" ref="BI915:BI978" si="304">IF(ISNUMBER(BH915), (INDEX(BC:BC, MATCH(EOMONTH(BB915, 0), BB:BB, 1)) / BC915 - 1) * 100, "")</f>
        <v/>
      </c>
      <c r="BJ915">
        <v>1.5628446827645797</v>
      </c>
      <c r="BK915" t="s">
        <v>4485</v>
      </c>
      <c r="BL915" s="200" t="s">
        <v>4485</v>
      </c>
      <c r="BM915" s="212">
        <v>44747</v>
      </c>
      <c r="BN915" s="49">
        <v>44770</v>
      </c>
      <c r="BO915" s="50">
        <v>1113.45</v>
      </c>
      <c r="BQ915" s="81" cm="1">
        <f t="array" ref="BQ915">INDEX($AW$466:$AW$918, ROWS($AW$466:$AW$918) - ROW() + ROW($AW$466))</f>
        <v>45467</v>
      </c>
      <c r="BR915" s="3" cm="1">
        <f t="array" ref="BR915">INDEX($AX$466:$AX$918, ROWS($AX$466:$AX$918) - ROW() + ROW($AX$466))</f>
        <v>45470</v>
      </c>
      <c r="BS915" s="78" cm="1">
        <f t="array" ref="BS915">INDEX($BO$466:$BO$918, ROWS($BO$466:$BO$918) - ROW() + ROW($BO$466))</f>
        <v>1453.65</v>
      </c>
      <c r="BU915">
        <f t="shared" si="278"/>
        <v>-0.75442070048473775</v>
      </c>
      <c r="BV915">
        <f t="shared" ref="BV915:BV918" si="305">WEEKDAY(BQ915, 2)</f>
        <v>1</v>
      </c>
      <c r="BW915" t="str">
        <f t="shared" si="286"/>
        <v/>
      </c>
      <c r="BX915" t="str">
        <f t="shared" ref="BX915:BX918" si="306">IF(MONTH(BR915)&lt;&gt;MONTH(BR914), BR915, "")</f>
        <v/>
      </c>
      <c r="BY915" t="str">
        <f t="shared" si="279"/>
        <v/>
      </c>
      <c r="BZ915">
        <v>-3.7559916117435659</v>
      </c>
      <c r="CA915" t="s">
        <v>4485</v>
      </c>
      <c r="CB915" s="200" t="s">
        <v>4485</v>
      </c>
      <c r="CC915" s="212">
        <v>44747</v>
      </c>
      <c r="CD915" s="49">
        <v>44770</v>
      </c>
      <c r="CE915" s="50">
        <v>1305.25</v>
      </c>
      <c r="CG915" s="81" cm="1">
        <f t="array" ref="CG915">INDEX($AW$466:$AW$918, ROWS($AW$466:$AW$918) - ROW() + ROW($AW$466))</f>
        <v>45467</v>
      </c>
      <c r="CH915" s="3" cm="1">
        <f t="array" ref="CH915">INDEX($AX$466:$AX$918, ROWS($AX$466:$AX$918) - ROW() + ROW($AX$466))</f>
        <v>45470</v>
      </c>
      <c r="CI915" s="78" cm="1">
        <f t="array" ref="CI915">INDEX($CE$466:$CE$918, ROWS($CE$466:$CE$918) - ROW() + ROW($CE$466))</f>
        <v>1820.15</v>
      </c>
      <c r="CK915">
        <f t="shared" si="285"/>
        <v>0.13203135744739875</v>
      </c>
      <c r="CL915">
        <f t="shared" ref="CL915:CL918" si="307">WEEKDAY(CG915, 2)</f>
        <v>1</v>
      </c>
      <c r="CM915" t="str">
        <f t="shared" si="287"/>
        <v/>
      </c>
      <c r="CN915" t="str">
        <f t="shared" ref="CN915:CN918" si="308">IF(MONTH(CH915)&lt;&gt;MONTH(CH914), CH915, "")</f>
        <v/>
      </c>
      <c r="CO915" t="str">
        <f t="shared" si="280"/>
        <v/>
      </c>
      <c r="CP915">
        <v>-0.25230364194823035</v>
      </c>
      <c r="CQ915" t="s">
        <v>4485</v>
      </c>
      <c r="CR915" s="200" t="s">
        <v>4485</v>
      </c>
      <c r="CS915" s="212">
        <v>44747</v>
      </c>
      <c r="CT915" s="49">
        <v>44770</v>
      </c>
      <c r="CU915" s="53">
        <v>322.89999999999998</v>
      </c>
      <c r="CW915" s="81" cm="1">
        <f t="array" ref="CW915">INDEX($AW$466:$AW$918, ROWS($AW$466:$AW$918) - ROW() + ROW($AW$466))</f>
        <v>45467</v>
      </c>
      <c r="CX915" s="3" cm="1">
        <f t="array" ref="CX915">INDEX($AX$466:$AX$918, ROWS($AX$466:$AX$918) - ROW() + ROW($AX$466))</f>
        <v>45470</v>
      </c>
      <c r="CY915" s="78" cm="1">
        <f t="array" ref="CY915">INDEX($CU$466:$CU$918, ROWS($CU$466:$CU$918) - ROW() + ROW($CU$466))</f>
        <v>840.2</v>
      </c>
      <c r="DA915">
        <f t="shared" si="281"/>
        <v>-1.8916394208313794</v>
      </c>
      <c r="DB915">
        <f t="shared" ref="DB915:DB918" si="309">WEEKDAY(CW915, 2)</f>
        <v>1</v>
      </c>
      <c r="DC915" t="str">
        <f t="shared" si="288"/>
        <v/>
      </c>
      <c r="DD915" t="str">
        <f t="shared" si="290"/>
        <v/>
      </c>
      <c r="DE915" t="str">
        <f t="shared" si="291"/>
        <v/>
      </c>
      <c r="DF915">
        <v>-1.8280574699217356</v>
      </c>
      <c r="DG915" t="s">
        <v>4485</v>
      </c>
      <c r="DH915" s="200" t="s">
        <v>4485</v>
      </c>
      <c r="DI915" s="212">
        <v>44747</v>
      </c>
      <c r="DJ915" s="49">
        <v>44770</v>
      </c>
      <c r="DK915" s="53">
        <v>314.05</v>
      </c>
      <c r="DM915" s="81" cm="1">
        <f t="array" ref="DM915">INDEX($AW$466:$AW$918, ROWS($AW$466:$AW$918) - ROW() + ROW($AW$466))</f>
        <v>45467</v>
      </c>
      <c r="DN915" s="3" cm="1">
        <f t="array" ref="DN915">INDEX($AX$466:$AX$918, ROWS($AX$466:$AX$918) - ROW() + ROW($AX$466))</f>
        <v>45470</v>
      </c>
      <c r="DO915" s="78" cm="1">
        <f t="array" ref="DO915">INDEX($DK$466:$DK$918, ROWS($DK$466:$DK$918) - ROW() + ROW($DK$466))</f>
        <v>304.85000000000002</v>
      </c>
      <c r="DQ915">
        <f t="shared" si="282"/>
        <v>-0.8134049129656743</v>
      </c>
      <c r="DR915">
        <f t="shared" ref="DR915:DR918" si="310">WEEKDAY(DM915, 2)</f>
        <v>1</v>
      </c>
      <c r="DS915" t="str">
        <f t="shared" si="289"/>
        <v/>
      </c>
      <c r="DT915" t="str">
        <f t="shared" si="283"/>
        <v/>
      </c>
      <c r="DU915" t="str">
        <f t="shared" si="284"/>
        <v/>
      </c>
      <c r="DV915">
        <v>-0.10717347813661046</v>
      </c>
      <c r="DW915" t="s">
        <v>4485</v>
      </c>
      <c r="DX915" s="200" t="s">
        <v>4485</v>
      </c>
    </row>
    <row r="916" spans="1:128" ht="15.75" thickBot="1" x14ac:dyDescent="0.3">
      <c r="A916" s="42">
        <v>44746</v>
      </c>
      <c r="B916" s="35">
        <v>44770</v>
      </c>
      <c r="C916" s="36">
        <v>138.80000000000001</v>
      </c>
      <c r="E916" s="81" cm="1">
        <f t="array" ref="E916">INDEX($A$466:$A$918, ROWS($A$466:$A$918) - ROW() + ROW($A$466))</f>
        <v>45468</v>
      </c>
      <c r="F916" s="44" cm="1">
        <f t="array" ref="F916">INDEX($B$466:$B$918, ROWS($B$466:$B$918) - ROW() + ROW($B$466))</f>
        <v>45470</v>
      </c>
      <c r="G916" s="45" cm="1">
        <f t="array" ref="G916">INDEX($C$466:$C$918, ROWS($C$466:$C$918) - ROW() + ROW($C$466))</f>
        <v>167.75</v>
      </c>
      <c r="I916">
        <f t="shared" si="260"/>
        <v>3.4217016029593164</v>
      </c>
      <c r="J916">
        <f t="shared" si="252"/>
        <v>2</v>
      </c>
      <c r="K916" t="str">
        <f t="shared" si="298"/>
        <v/>
      </c>
      <c r="L916" t="str">
        <f t="shared" si="261"/>
        <v/>
      </c>
      <c r="M916" t="str">
        <f t="shared" si="297"/>
        <v/>
      </c>
      <c r="N916">
        <v>3.6792801676321951</v>
      </c>
      <c r="O916" t="s">
        <v>4485</v>
      </c>
      <c r="P916" s="200" t="s">
        <v>4485</v>
      </c>
      <c r="Q916" s="35">
        <v>44746</v>
      </c>
      <c r="R916" s="35">
        <v>44770</v>
      </c>
      <c r="S916" s="37">
        <v>42075.199999999997</v>
      </c>
      <c r="U916" s="81" cm="1">
        <f t="array" ref="U916">INDEX($Q$466:$Q$918, ROWS($Q$466:$Q$918) - ROW() + ROW($Q$466))</f>
        <v>45468</v>
      </c>
      <c r="V916" s="3" cm="1">
        <f t="array" ref="V916">INDEX($R$466:$R$918, ROWS($R$466:$R$918) - ROW() + ROW($R$466))</f>
        <v>45470</v>
      </c>
      <c r="W916" s="78" cm="1">
        <f t="array" ref="W916">INDEX($S$466:$S$918, ROWS($S$466:$S$918) - ROW() + ROW($S$466))</f>
        <v>40500.699999999997</v>
      </c>
      <c r="Y916">
        <f t="shared" si="263"/>
        <v>0.70229311320108934</v>
      </c>
      <c r="Z916">
        <f t="shared" si="254"/>
        <v>2</v>
      </c>
      <c r="AA916" t="str">
        <f t="shared" si="299"/>
        <v/>
      </c>
      <c r="AB916" t="str">
        <f t="shared" si="264"/>
        <v/>
      </c>
      <c r="AC916" t="str">
        <f t="shared" si="302"/>
        <v/>
      </c>
      <c r="AD916">
        <v>0.36817015216790311</v>
      </c>
      <c r="AE916" t="s">
        <v>4485</v>
      </c>
      <c r="AF916" s="200" t="s">
        <v>4485</v>
      </c>
      <c r="AG916" s="35">
        <v>44746</v>
      </c>
      <c r="AH916" s="35">
        <v>44770</v>
      </c>
      <c r="AI916" s="36">
        <v>142.05000000000001</v>
      </c>
      <c r="AK916" s="81" cm="1">
        <f t="array" ref="AK916">INDEX($AG$466:$AG$918, ROWS($AG$466:$AG$918) - ROW() + ROW($AG$466))</f>
        <v>45468</v>
      </c>
      <c r="AL916" s="3" cm="1">
        <f t="array" ref="AL916">INDEX($AH$466:$AH$918, ROWS($AH$466:$AH$918) - ROW() + ROW($AH$466))</f>
        <v>45470</v>
      </c>
      <c r="AM916" s="78" cm="1">
        <f t="array" ref="AM916">INDEX($AI$466:$AI$918, ROWS($AI$466:$AI$918) - ROW() + ROW($AI$466))</f>
        <v>360.2</v>
      </c>
      <c r="AO916">
        <f t="shared" si="266"/>
        <v>-0.74400661339211593</v>
      </c>
      <c r="AP916">
        <f t="shared" si="256"/>
        <v>2</v>
      </c>
      <c r="AQ916" t="str">
        <f t="shared" si="300"/>
        <v/>
      </c>
      <c r="AR916" t="str">
        <f t="shared" si="267"/>
        <v/>
      </c>
      <c r="AS916" t="str">
        <f t="shared" si="303"/>
        <v/>
      </c>
      <c r="AT916">
        <v>2.6429187015225351</v>
      </c>
      <c r="AU916" t="s">
        <v>4485</v>
      </c>
      <c r="AV916" s="200" t="s">
        <v>4485</v>
      </c>
      <c r="AW916" s="35">
        <v>44746</v>
      </c>
      <c r="AX916" s="35">
        <v>44770</v>
      </c>
      <c r="AY916" s="36">
        <v>230.7</v>
      </c>
      <c r="BA916" s="81" cm="1">
        <f t="array" ref="BA916">INDEX($AW$466:$AW$918, ROWS($AW$466:$AW$918) - ROW() + ROW($AW$466))</f>
        <v>45468</v>
      </c>
      <c r="BB916" s="3" cm="1">
        <f t="array" ref="BB916">INDEX($AX$466:$AX$918, ROWS($AX$466:$AX$918) - ROW() + ROW($AX$466))</f>
        <v>45470</v>
      </c>
      <c r="BC916" s="78" cm="1">
        <f t="array" ref="BC916">INDEX($AY$466:$AY$918, ROWS($AY$466:$AY$918) - ROW() + ROW($AY$466))</f>
        <v>310</v>
      </c>
      <c r="BE916">
        <f t="shared" si="269"/>
        <v>-8.0580177276390011E-2</v>
      </c>
      <c r="BF916">
        <f t="shared" si="258"/>
        <v>2</v>
      </c>
      <c r="BG916" t="str">
        <f t="shared" si="301"/>
        <v/>
      </c>
      <c r="BH916" t="str">
        <f t="shared" si="270"/>
        <v/>
      </c>
      <c r="BI916" t="str">
        <f t="shared" si="304"/>
        <v/>
      </c>
      <c r="BJ916">
        <v>-0.70006014836596331</v>
      </c>
      <c r="BK916" t="s">
        <v>4485</v>
      </c>
      <c r="BL916" s="200" t="s">
        <v>4485</v>
      </c>
      <c r="BM916" s="212">
        <v>44746</v>
      </c>
      <c r="BN916" s="49">
        <v>44770</v>
      </c>
      <c r="BO916" s="50">
        <v>1119.3499999999999</v>
      </c>
      <c r="BQ916" s="81" cm="1">
        <f t="array" ref="BQ916">INDEX($AW$466:$AW$918, ROWS($AW$466:$AW$918) - ROW() + ROW($AW$466))</f>
        <v>45468</v>
      </c>
      <c r="BR916" s="3" cm="1">
        <f t="array" ref="BR916">INDEX($AX$466:$AX$918, ROWS($AX$466:$AX$918) - ROW() + ROW($AX$466))</f>
        <v>45470</v>
      </c>
      <c r="BS916" s="78" cm="1">
        <f t="array" ref="BS916">INDEX($BO$466:$BO$918, ROWS($BO$466:$BO$918) - ROW() + ROW($BO$466))</f>
        <v>1461.1</v>
      </c>
      <c r="BU916">
        <f t="shared" ref="BU916:BU918" si="311">((BS916-BS915)/BS915)*100</f>
        <v>0.5125030096653127</v>
      </c>
      <c r="BV916">
        <f t="shared" si="305"/>
        <v>2</v>
      </c>
      <c r="BW916" t="str">
        <f t="shared" si="286"/>
        <v/>
      </c>
      <c r="BX916" t="str">
        <f t="shared" si="306"/>
        <v/>
      </c>
      <c r="BY916" t="str">
        <f t="shared" ref="BY916:BY918" si="312">IF(ISNUMBER(BX916), (INDEX(BS:BS, MATCH(EOMONTH(BR916, 0), BR:BR, 1)) / BS916 - 1) * 100, "")</f>
        <v/>
      </c>
      <c r="BZ916">
        <v>3.2099918291117078</v>
      </c>
      <c r="CA916" t="s">
        <v>4485</v>
      </c>
      <c r="CB916" s="200" t="s">
        <v>4485</v>
      </c>
      <c r="CC916" s="212">
        <v>44746</v>
      </c>
      <c r="CD916" s="49">
        <v>44770</v>
      </c>
      <c r="CE916" s="50">
        <v>1323.15</v>
      </c>
      <c r="CG916" s="81" cm="1">
        <f t="array" ref="CG916">INDEX($AW$466:$AW$918, ROWS($AW$466:$AW$918) - ROW() + ROW($AW$466))</f>
        <v>45468</v>
      </c>
      <c r="CH916" s="3" cm="1">
        <f t="array" ref="CH916">INDEX($AX$466:$AX$918, ROWS($AX$466:$AX$918) - ROW() + ROW($AX$466))</f>
        <v>45470</v>
      </c>
      <c r="CI916" s="78" cm="1">
        <f t="array" ref="CI916">INDEX($CE$466:$CE$918, ROWS($CE$466:$CE$918) - ROW() + ROW($CE$466))</f>
        <v>1815.3</v>
      </c>
      <c r="CK916">
        <f t="shared" si="285"/>
        <v>-0.26646155536632343</v>
      </c>
      <c r="CL916">
        <f t="shared" si="307"/>
        <v>2</v>
      </c>
      <c r="CM916" t="str">
        <f t="shared" si="287"/>
        <v/>
      </c>
      <c r="CN916" t="str">
        <f t="shared" si="308"/>
        <v/>
      </c>
      <c r="CO916" t="str">
        <f t="shared" ref="CO916:CO918" si="313">IF(ISNUMBER(CN916), (INDEX(CI:CI, MATCH(EOMONTH(CH916, 0), CH:CH, 1)) / CI916 - 1) * 100, "")</f>
        <v/>
      </c>
      <c r="CP916">
        <v>-0.10997470581766194</v>
      </c>
      <c r="CQ916" t="s">
        <v>4485</v>
      </c>
      <c r="CR916" s="200" t="s">
        <v>4485</v>
      </c>
      <c r="CS916" s="212">
        <v>44746</v>
      </c>
      <c r="CT916" s="49">
        <v>44770</v>
      </c>
      <c r="CU916" s="53">
        <v>325.25</v>
      </c>
      <c r="CW916" s="81" cm="1">
        <f t="array" ref="CW916">INDEX($AW$466:$AW$918, ROWS($AW$466:$AW$918) - ROW() + ROW($AW$466))</f>
        <v>45468</v>
      </c>
      <c r="CX916" s="3" cm="1">
        <f t="array" ref="CX916">INDEX($AX$466:$AX$918, ROWS($AX$466:$AX$918) - ROW() + ROW($AX$466))</f>
        <v>45470</v>
      </c>
      <c r="CY916" s="78" cm="1">
        <f t="array" ref="CY916">INDEX($CU$466:$CU$918, ROWS($CU$466:$CU$918) - ROW() + ROW($CU$466))</f>
        <v>825.4</v>
      </c>
      <c r="DA916">
        <f t="shared" ref="DA916:DA918" si="314">((CY916-CY915)/CY915)*100</f>
        <v>-1.7614853606284298</v>
      </c>
      <c r="DB916">
        <f t="shared" si="309"/>
        <v>2</v>
      </c>
      <c r="DC916" t="str">
        <f t="shared" si="288"/>
        <v/>
      </c>
      <c r="DD916" t="str">
        <f t="shared" si="290"/>
        <v/>
      </c>
      <c r="DE916" t="str">
        <f t="shared" si="291"/>
        <v/>
      </c>
      <c r="DF916">
        <v>-1.8799452674162731</v>
      </c>
      <c r="DG916" t="s">
        <v>4485</v>
      </c>
      <c r="DH916" s="200" t="s">
        <v>4485</v>
      </c>
      <c r="DI916" s="212">
        <v>44746</v>
      </c>
      <c r="DJ916" s="49">
        <v>44770</v>
      </c>
      <c r="DK916" s="53">
        <v>317.45</v>
      </c>
      <c r="DM916" s="81" cm="1">
        <f t="array" ref="DM916">INDEX($AW$466:$AW$918, ROWS($AW$466:$AW$918) - ROW() + ROW($AW$466))</f>
        <v>45468</v>
      </c>
      <c r="DN916" s="3" cm="1">
        <f t="array" ref="DN916">INDEX($AX$466:$AX$918, ROWS($AX$466:$AX$918) - ROW() + ROW($AX$466))</f>
        <v>45470</v>
      </c>
      <c r="DO916" s="78" cm="1">
        <f t="array" ref="DO916">INDEX($DK$466:$DK$918, ROWS($DK$466:$DK$918) - ROW() + ROW($DK$466))</f>
        <v>296.45</v>
      </c>
      <c r="DQ916">
        <f t="shared" ref="DQ916:DQ918" si="315">((DO916-DO915)/DO915)*100</f>
        <v>-2.7554535017221693</v>
      </c>
      <c r="DR916">
        <f t="shared" si="310"/>
        <v>2</v>
      </c>
      <c r="DS916" t="str">
        <f t="shared" si="289"/>
        <v/>
      </c>
      <c r="DT916" t="str">
        <f t="shared" ref="DT916:DT918" si="316">IF(MONTH(DN916)&lt;&gt;MONTH(DN915), DN916, "")</f>
        <v/>
      </c>
      <c r="DU916" t="str">
        <f t="shared" ref="DU916:DU918" si="317">IF(ISNUMBER(DT916), (INDEX(DO:DO, MATCH(EOMONTH(DN916, 0), DN:DN, 1)) / DO916 - 1) * 100, "")</f>
        <v/>
      </c>
      <c r="DV916">
        <v>2.8610256777061079E-2</v>
      </c>
      <c r="DW916" t="s">
        <v>4485</v>
      </c>
      <c r="DX916" s="200" t="s">
        <v>4485</v>
      </c>
    </row>
    <row r="917" spans="1:128" ht="15.75" thickBot="1" x14ac:dyDescent="0.3">
      <c r="A917" s="42">
        <v>44743</v>
      </c>
      <c r="B917" s="35">
        <v>44770</v>
      </c>
      <c r="C917" s="36">
        <v>135</v>
      </c>
      <c r="E917" s="81" cm="1">
        <f t="array" ref="E917">INDEX($A$466:$A$918, ROWS($A$466:$A$918) - ROW() + ROW($A$466))</f>
        <v>45469</v>
      </c>
      <c r="F917" s="44" cm="1">
        <f t="array" ref="F917">INDEX($B$466:$B$918, ROWS($B$466:$B$918) - ROW() + ROW($B$466))</f>
        <v>45470</v>
      </c>
      <c r="G917" s="45" cm="1">
        <f t="array" ref="G917">INDEX($C$466:$C$918, ROWS($C$466:$C$918) - ROW() + ROW($C$466))</f>
        <v>167.1</v>
      </c>
      <c r="I917">
        <f t="shared" si="260"/>
        <v>-0.38748137108793185</v>
      </c>
      <c r="J917">
        <f t="shared" si="252"/>
        <v>3</v>
      </c>
      <c r="K917" t="str">
        <f t="shared" si="298"/>
        <v/>
      </c>
      <c r="L917" t="str">
        <f t="shared" si="261"/>
        <v/>
      </c>
      <c r="M917" t="str">
        <f t="shared" si="297"/>
        <v/>
      </c>
      <c r="N917">
        <v>-0.40420852404445012</v>
      </c>
      <c r="O917" t="s">
        <v>4485</v>
      </c>
      <c r="P917" s="200" t="s">
        <v>4485</v>
      </c>
      <c r="Q917" s="35">
        <v>44743</v>
      </c>
      <c r="R917" s="35">
        <v>44770</v>
      </c>
      <c r="S917" s="37">
        <v>41527.199999999997</v>
      </c>
      <c r="U917" s="81" cm="1">
        <f t="array" ref="U917">INDEX($Q$466:$Q$918, ROWS($Q$466:$Q$918) - ROW() + ROW($Q$466))</f>
        <v>45469</v>
      </c>
      <c r="V917" s="3" cm="1">
        <f t="array" ref="V917">INDEX($R$466:$R$918, ROWS($R$466:$R$918) - ROW() + ROW($R$466))</f>
        <v>45470</v>
      </c>
      <c r="W917" s="78" cm="1">
        <f t="array" ref="W917">INDEX($S$466:$S$918, ROWS($S$466:$S$918) - ROW() + ROW($S$466))</f>
        <v>39625.1</v>
      </c>
      <c r="Y917">
        <f t="shared" si="263"/>
        <v>-2.1619379418133482</v>
      </c>
      <c r="Z917">
        <f t="shared" si="254"/>
        <v>3</v>
      </c>
      <c r="AA917" t="str">
        <f t="shared" si="299"/>
        <v/>
      </c>
      <c r="AB917" t="str">
        <f t="shared" si="264"/>
        <v/>
      </c>
      <c r="AC917" t="str">
        <f t="shared" si="302"/>
        <v/>
      </c>
      <c r="AD917">
        <v>-2.1527170977744912</v>
      </c>
      <c r="AE917" t="s">
        <v>4485</v>
      </c>
      <c r="AF917" s="200" t="s">
        <v>4485</v>
      </c>
      <c r="AG917" s="35">
        <v>44743</v>
      </c>
      <c r="AH917" s="35">
        <v>44770</v>
      </c>
      <c r="AI917" s="36">
        <v>140.9</v>
      </c>
      <c r="AK917" s="81" cm="1">
        <f t="array" ref="AK917">INDEX($AG$466:$AG$918, ROWS($AG$466:$AG$918) - ROW() + ROW($AG$466))</f>
        <v>45469</v>
      </c>
      <c r="AL917" s="3" cm="1">
        <f t="array" ref="AL917">INDEX($AH$466:$AH$918, ROWS($AH$466:$AH$918) - ROW() + ROW($AH$466))</f>
        <v>45470</v>
      </c>
      <c r="AM917" s="78" cm="1">
        <f t="array" ref="AM917">INDEX($AI$466:$AI$918, ROWS($AI$466:$AI$918) - ROW() + ROW($AI$466))</f>
        <v>364.8</v>
      </c>
      <c r="AO917">
        <f t="shared" si="266"/>
        <v>1.2770682953914556</v>
      </c>
      <c r="AP917">
        <f t="shared" si="256"/>
        <v>3</v>
      </c>
      <c r="AQ917" t="str">
        <f t="shared" si="300"/>
        <v/>
      </c>
      <c r="AR917" t="str">
        <f t="shared" si="267"/>
        <v/>
      </c>
      <c r="AS917" t="str">
        <f t="shared" si="303"/>
        <v/>
      </c>
      <c r="AT917">
        <v>-0.16092919115588425</v>
      </c>
      <c r="AU917" t="s">
        <v>4485</v>
      </c>
      <c r="AV917" s="200" t="s">
        <v>4485</v>
      </c>
      <c r="AW917" s="35">
        <v>44743</v>
      </c>
      <c r="AX917" s="35">
        <v>44770</v>
      </c>
      <c r="AY917" s="36">
        <v>230.6</v>
      </c>
      <c r="BA917" s="81" cm="1">
        <f t="array" ref="BA917">INDEX($AW$466:$AW$918, ROWS($AW$466:$AW$918) - ROW() + ROW($AW$466))</f>
        <v>45469</v>
      </c>
      <c r="BB917" s="3" cm="1">
        <f t="array" ref="BB917">INDEX($AX$466:$AX$918, ROWS($AX$466:$AX$918) - ROW() + ROW($AX$466))</f>
        <v>45470</v>
      </c>
      <c r="BC917" s="78" cm="1">
        <f t="array" ref="BC917">INDEX($AY$466:$AY$918, ROWS($AY$466:$AY$918) - ROW() + ROW($AY$466))</f>
        <v>306.45</v>
      </c>
      <c r="BE917">
        <f t="shared" si="269"/>
        <v>-1.1451612903225843</v>
      </c>
      <c r="BF917">
        <f t="shared" si="258"/>
        <v>3</v>
      </c>
      <c r="BG917" t="str">
        <f t="shared" si="301"/>
        <v/>
      </c>
      <c r="BH917" t="str">
        <f t="shared" si="270"/>
        <v/>
      </c>
      <c r="BI917" t="str">
        <f t="shared" si="304"/>
        <v/>
      </c>
      <c r="BJ917">
        <v>0.41054632948024888</v>
      </c>
      <c r="BK917" t="s">
        <v>4485</v>
      </c>
      <c r="BL917" s="200" t="s">
        <v>4485</v>
      </c>
      <c r="BM917" s="212">
        <v>44743</v>
      </c>
      <c r="BN917" s="49">
        <v>44770</v>
      </c>
      <c r="BO917" s="50">
        <v>1101.1500000000001</v>
      </c>
      <c r="BQ917" s="81" cm="1">
        <f t="array" ref="BQ917">INDEX($AW$466:$AW$918, ROWS($AW$466:$AW$918) - ROW() + ROW($AW$466))</f>
        <v>45469</v>
      </c>
      <c r="BR917" s="3" cm="1">
        <f t="array" ref="BR917">INDEX($AX$466:$AX$918, ROWS($AX$466:$AX$918) - ROW() + ROW($AX$466))</f>
        <v>45470</v>
      </c>
      <c r="BS917" s="78" cm="1">
        <f t="array" ref="BS917">INDEX($BO$466:$BO$918, ROWS($BO$466:$BO$918) - ROW() + ROW($BO$466))</f>
        <v>1452</v>
      </c>
      <c r="BU917">
        <f t="shared" si="311"/>
        <v>-0.6228184244747047</v>
      </c>
      <c r="BV917">
        <f t="shared" si="305"/>
        <v>3</v>
      </c>
      <c r="BW917" t="str">
        <f t="shared" si="286"/>
        <v/>
      </c>
      <c r="BX917" t="str">
        <f t="shared" si="306"/>
        <v/>
      </c>
      <c r="BY917" t="str">
        <f t="shared" si="312"/>
        <v/>
      </c>
      <c r="BZ917">
        <v>1.4250169644876793</v>
      </c>
      <c r="CA917" t="s">
        <v>4485</v>
      </c>
      <c r="CB917" s="200" t="s">
        <v>4485</v>
      </c>
      <c r="CC917" s="212">
        <v>44743</v>
      </c>
      <c r="CD917" s="49">
        <v>44770</v>
      </c>
      <c r="CE917" s="50">
        <v>1328.15</v>
      </c>
      <c r="CG917" s="81" cm="1">
        <f t="array" ref="CG917">INDEX($AW$466:$AW$918, ROWS($AW$466:$AW$918) - ROW() + ROW($AW$466))</f>
        <v>45469</v>
      </c>
      <c r="CH917" s="3" cm="1">
        <f t="array" ref="CH917">INDEX($AX$466:$AX$918, ROWS($AX$466:$AX$918) - ROW() + ROW($AX$466))</f>
        <v>45470</v>
      </c>
      <c r="CI917" s="78" cm="1">
        <f t="array" ref="CI917">INDEX($CE$466:$CE$918, ROWS($CE$466:$CE$918) - ROW() + ROW($CE$466))</f>
        <v>1819.75</v>
      </c>
      <c r="CK917">
        <f t="shared" ref="CK917:CK918" si="318">((CI917-CI916)/CI916)*100</f>
        <v>0.24513854459318271</v>
      </c>
      <c r="CL917">
        <f t="shared" si="307"/>
        <v>3</v>
      </c>
      <c r="CM917" t="str">
        <f t="shared" si="287"/>
        <v/>
      </c>
      <c r="CN917" t="str">
        <f t="shared" si="308"/>
        <v/>
      </c>
      <c r="CO917" t="str">
        <f t="shared" si="313"/>
        <v/>
      </c>
      <c r="CP917">
        <v>0.17615325333039997</v>
      </c>
      <c r="CQ917" t="s">
        <v>4485</v>
      </c>
      <c r="CR917" s="200" t="s">
        <v>4485</v>
      </c>
      <c r="CS917" s="212">
        <v>44743</v>
      </c>
      <c r="CT917" s="49">
        <v>44770</v>
      </c>
      <c r="CU917" s="53">
        <v>323.64999999999998</v>
      </c>
      <c r="CW917" s="81" cm="1">
        <f t="array" ref="CW917">INDEX($AW$466:$AW$918, ROWS($AW$466:$AW$918) - ROW() + ROW($AW$466))</f>
        <v>45469</v>
      </c>
      <c r="CX917" s="3" cm="1">
        <f t="array" ref="CX917">INDEX($AX$466:$AX$918, ROWS($AX$466:$AX$918) - ROW() + ROW($AX$466))</f>
        <v>45470</v>
      </c>
      <c r="CY917" s="78" cm="1">
        <f t="array" ref="CY917">INDEX($CU$466:$CU$918, ROWS($CU$466:$CU$918) - ROW() + ROW($CU$466))</f>
        <v>826.35</v>
      </c>
      <c r="DA917">
        <f t="shared" si="314"/>
        <v>0.11509571117034717</v>
      </c>
      <c r="DB917">
        <f t="shared" si="309"/>
        <v>3</v>
      </c>
      <c r="DC917" t="str">
        <f t="shared" si="288"/>
        <v/>
      </c>
      <c r="DD917" t="str">
        <f t="shared" si="290"/>
        <v/>
      </c>
      <c r="DE917" t="str">
        <f t="shared" si="291"/>
        <v/>
      </c>
      <c r="DF917">
        <v>0.12732674467956928</v>
      </c>
      <c r="DG917" t="s">
        <v>4485</v>
      </c>
      <c r="DH917" s="200" t="s">
        <v>4485</v>
      </c>
      <c r="DI917" s="212">
        <v>44743</v>
      </c>
      <c r="DJ917" s="49">
        <v>44770</v>
      </c>
      <c r="DK917" s="53">
        <v>318.14999999999998</v>
      </c>
      <c r="DM917" s="81" cm="1">
        <f t="array" ref="DM917">INDEX($AW$466:$AW$918, ROWS($AW$466:$AW$918) - ROW() + ROW($AW$466))</f>
        <v>45469</v>
      </c>
      <c r="DN917" s="3" cm="1">
        <f t="array" ref="DN917">INDEX($AX$466:$AX$918, ROWS($AX$466:$AX$918) - ROW() + ROW($AX$466))</f>
        <v>45470</v>
      </c>
      <c r="DO917" s="78" cm="1">
        <f t="array" ref="DO917">INDEX($DK$466:$DK$918, ROWS($DK$466:$DK$918) - ROW() + ROW($DK$466))</f>
        <v>297.85000000000002</v>
      </c>
      <c r="DQ917">
        <f t="shared" si="315"/>
        <v>0.47225501770957468</v>
      </c>
      <c r="DR917">
        <f t="shared" si="310"/>
        <v>3</v>
      </c>
      <c r="DS917" t="str">
        <f t="shared" si="289"/>
        <v/>
      </c>
      <c r="DT917" t="str">
        <f t="shared" si="316"/>
        <v/>
      </c>
      <c r="DU917" t="str">
        <f t="shared" si="317"/>
        <v/>
      </c>
      <c r="DV917">
        <v>0.23596710761529888</v>
      </c>
      <c r="DW917" t="s">
        <v>4485</v>
      </c>
      <c r="DX917" s="200" t="s">
        <v>4485</v>
      </c>
    </row>
    <row r="918" spans="1:128" ht="15.75" thickBot="1" x14ac:dyDescent="0.3">
      <c r="A918" s="98">
        <v>44742</v>
      </c>
      <c r="B918" s="98">
        <v>44742</v>
      </c>
      <c r="C918" s="176">
        <v>133.30000000000001</v>
      </c>
      <c r="E918" s="206" cm="1">
        <f t="array" ref="E918">INDEX($A$466:$A$918, ROWS($A$466:$A$918) - ROW() + ROW($A$466))</f>
        <v>45470</v>
      </c>
      <c r="F918" s="207" cm="1">
        <f t="array" ref="F918">INDEX($B$466:$B$918, ROWS($B$466:$B$918) - ROW() + ROW($B$466))</f>
        <v>45470</v>
      </c>
      <c r="G918" s="208" cm="1">
        <f t="array" ref="G918">INDEX($C$466:$C$918, ROWS($C$466:$C$918) - ROW() + ROW($C$466))</f>
        <v>167.35</v>
      </c>
      <c r="H918" s="209"/>
      <c r="I918" s="209">
        <f t="shared" si="260"/>
        <v>0.14961101137043686</v>
      </c>
      <c r="J918" s="209">
        <f t="shared" si="252"/>
        <v>4</v>
      </c>
      <c r="K918" s="209">
        <f t="shared" si="298"/>
        <v>0.54070291378792767</v>
      </c>
      <c r="L918" s="209" t="str">
        <f t="shared" si="261"/>
        <v/>
      </c>
      <c r="M918" s="209" t="str">
        <f t="shared" si="297"/>
        <v/>
      </c>
      <c r="N918" s="209">
        <v>-0.1969561324977693</v>
      </c>
      <c r="O918" s="209">
        <v>0.57740887766149884</v>
      </c>
      <c r="P918" s="210" t="s">
        <v>4485</v>
      </c>
      <c r="Q918" s="199">
        <v>44742</v>
      </c>
      <c r="R918" s="177">
        <v>44742</v>
      </c>
      <c r="S918" s="178">
        <v>40178.949999999997</v>
      </c>
      <c r="U918" s="206" cm="1">
        <f t="array" ref="U918">INDEX($Q$466:$Q$918, ROWS($Q$466:$Q$918) - ROW() + ROW($Q$466))</f>
        <v>45470</v>
      </c>
      <c r="V918" s="82" cm="1">
        <f t="array" ref="V918">INDEX($R$466:$R$918, ROWS($R$466:$R$918) - ROW() + ROW($R$466))</f>
        <v>45470</v>
      </c>
      <c r="W918" s="211" cm="1">
        <f t="array" ref="W918">INDEX($S$466:$S$918, ROWS($S$466:$S$918) - ROW() + ROW($S$466))</f>
        <v>40145</v>
      </c>
      <c r="X918" s="209"/>
      <c r="Y918" s="209">
        <f t="shared" si="263"/>
        <v>1.3120471620260932</v>
      </c>
      <c r="Z918" s="209">
        <f t="shared" si="254"/>
        <v>4</v>
      </c>
      <c r="AA918" s="209">
        <f t="shared" si="299"/>
        <v>1.5401114424538624</v>
      </c>
      <c r="AB918" s="209" t="str">
        <f t="shared" si="264"/>
        <v/>
      </c>
      <c r="AC918" s="209" t="str">
        <f t="shared" si="302"/>
        <v/>
      </c>
      <c r="AD918" s="209">
        <v>1.2516120394240853</v>
      </c>
      <c r="AE918" s="209">
        <v>1.3130372248391518</v>
      </c>
      <c r="AF918" s="210" t="s">
        <v>4485</v>
      </c>
      <c r="AG918" s="199">
        <v>44742</v>
      </c>
      <c r="AH918" s="177">
        <v>44742</v>
      </c>
      <c r="AI918" s="179">
        <v>142.55000000000001</v>
      </c>
      <c r="AK918" s="206" cm="1">
        <f t="array" ref="AK918">INDEX($AG$466:$AG$918, ROWS($AG$466:$AG$918) - ROW() + ROW($AG$466))</f>
        <v>45470</v>
      </c>
      <c r="AL918" s="82" cm="1">
        <f t="array" ref="AL918">INDEX($AH$466:$AH$918, ROWS($AH$466:$AH$918) - ROW() + ROW($AH$466))</f>
        <v>45470</v>
      </c>
      <c r="AM918" s="211" cm="1">
        <f t="array" ref="AM918">INDEX($AI$466:$AI$918, ROWS($AI$466:$AI$918) - ROW() + ROW($AI$466))</f>
        <v>376</v>
      </c>
      <c r="AN918" s="209"/>
      <c r="AO918" s="209">
        <f t="shared" si="266"/>
        <v>3.0701754385964879</v>
      </c>
      <c r="AP918" s="209">
        <f t="shared" si="256"/>
        <v>4</v>
      </c>
      <c r="AQ918" s="209">
        <f t="shared" si="300"/>
        <v>4.9107142857142927</v>
      </c>
      <c r="AR918" s="209" t="str">
        <f t="shared" si="267"/>
        <v/>
      </c>
      <c r="AS918" s="209" t="str">
        <f t="shared" si="303"/>
        <v/>
      </c>
      <c r="AT918" s="209">
        <v>-1.8011072955357719</v>
      </c>
      <c r="AU918" s="209">
        <v>-0.54652565831498467</v>
      </c>
      <c r="AV918" s="210" t="s">
        <v>4485</v>
      </c>
      <c r="AW918" s="199">
        <v>44742</v>
      </c>
      <c r="AX918" s="177">
        <v>44742</v>
      </c>
      <c r="AY918" s="179">
        <v>233.55</v>
      </c>
      <c r="BA918" s="206" cm="1">
        <f t="array" ref="BA918">INDEX($AW$466:$AW$918, ROWS($AW$466:$AW$918) - ROW() + ROW($AW$466))</f>
        <v>45470</v>
      </c>
      <c r="BB918" s="82" cm="1">
        <f t="array" ref="BB918">INDEX($AX$466:$AX$918, ROWS($AX$466:$AX$918) - ROW() + ROW($AX$466))</f>
        <v>45470</v>
      </c>
      <c r="BC918" s="211" cm="1">
        <f t="array" ref="BC918">INDEX($AY$466:$AY$918, ROWS($AY$466:$AY$918) - ROW() + ROW($AY$466))</f>
        <v>304.5</v>
      </c>
      <c r="BD918" s="209"/>
      <c r="BE918" s="209">
        <f t="shared" si="269"/>
        <v>-0.63631913852177802</v>
      </c>
      <c r="BF918" s="209">
        <f t="shared" si="258"/>
        <v>4</v>
      </c>
      <c r="BG918" s="209">
        <f t="shared" si="301"/>
        <v>-2.3255813953488373</v>
      </c>
      <c r="BH918" s="209" t="str">
        <f t="shared" si="270"/>
        <v/>
      </c>
      <c r="BI918" s="209" t="str">
        <f t="shared" si="304"/>
        <v/>
      </c>
      <c r="BJ918" s="209">
        <v>1.0204936575230079</v>
      </c>
      <c r="BK918" s="209">
        <v>2.4261782595399124</v>
      </c>
      <c r="BL918" s="210" t="s">
        <v>4485</v>
      </c>
      <c r="BM918" s="214">
        <v>44742</v>
      </c>
      <c r="BN918" s="180">
        <v>44742</v>
      </c>
      <c r="BO918" s="51">
        <v>1086.0999999999999</v>
      </c>
      <c r="BQ918" s="206" cm="1">
        <f t="array" ref="BQ918">INDEX($AW$466:$AW$918, ROWS($AW$466:$AW$918) - ROW() + ROW($AW$466))</f>
        <v>45470</v>
      </c>
      <c r="BR918" s="82" cm="1">
        <f t="array" ref="BR918">INDEX($AX$466:$AX$918, ROWS($AX$466:$AX$918) - ROW() + ROW($AX$466))</f>
        <v>45470</v>
      </c>
      <c r="BS918" s="211" cm="1">
        <f t="array" ref="BS918">INDEX($BO$466:$BO$918, ROWS($BO$466:$BO$918) - ROW() + ROW($BO$466))</f>
        <v>1461.45</v>
      </c>
      <c r="BT918" s="209"/>
      <c r="BU918" s="209">
        <f t="shared" si="311"/>
        <v>0.65082644628099484</v>
      </c>
      <c r="BV918" s="209">
        <f t="shared" si="305"/>
        <v>4</v>
      </c>
      <c r="BW918" s="209">
        <f t="shared" si="286"/>
        <v>0.17822257257429733</v>
      </c>
      <c r="BX918" s="209" t="str">
        <f t="shared" si="306"/>
        <v/>
      </c>
      <c r="BY918" s="209" t="str">
        <f t="shared" si="312"/>
        <v/>
      </c>
      <c r="BZ918" s="209">
        <v>2.8917633065715034</v>
      </c>
      <c r="CA918" s="209">
        <v>2.1476014760147533</v>
      </c>
      <c r="CB918" s="210" t="s">
        <v>4485</v>
      </c>
      <c r="CC918" s="215">
        <v>44742</v>
      </c>
      <c r="CD918" s="52">
        <v>44742</v>
      </c>
      <c r="CE918" s="51">
        <v>1282.3499999999999</v>
      </c>
      <c r="CG918" s="206" cm="1">
        <f t="array" ref="CG918">INDEX($AW$466:$AW$918, ROWS($AW$466:$AW$918) - ROW() + ROW($AW$466))</f>
        <v>45470</v>
      </c>
      <c r="CH918" s="82" cm="1">
        <f t="array" ref="CH918">INDEX($AX$466:$AX$918, ROWS($AX$466:$AX$918) - ROW() + ROW($AX$466))</f>
        <v>45470</v>
      </c>
      <c r="CI918" s="211" cm="1">
        <f t="array" ref="CI918">INDEX($CE$466:$CE$918, ROWS($CE$466:$CE$918) - ROW() + ROW($CE$466))</f>
        <v>1792.3</v>
      </c>
      <c r="CJ918" s="209"/>
      <c r="CK918" s="209">
        <f t="shared" si="318"/>
        <v>-1.5084489627696138</v>
      </c>
      <c r="CL918" s="209">
        <f t="shared" si="307"/>
        <v>4</v>
      </c>
      <c r="CM918" s="209">
        <f t="shared" si="287"/>
        <v>-3.8878163878163883</v>
      </c>
      <c r="CN918" s="209" t="str">
        <f t="shared" si="308"/>
        <v/>
      </c>
      <c r="CO918" s="209" t="str">
        <f t="shared" si="313"/>
        <v/>
      </c>
      <c r="CP918" s="209">
        <v>-1.5166501813386035</v>
      </c>
      <c r="CQ918" s="209">
        <v>-3.7693298969072191</v>
      </c>
      <c r="CR918" s="210" t="s">
        <v>4485</v>
      </c>
      <c r="CS918" s="215">
        <v>44742</v>
      </c>
      <c r="CT918" s="52">
        <v>44742</v>
      </c>
      <c r="CU918" s="51">
        <v>313.5</v>
      </c>
      <c r="CW918" s="206" cm="1">
        <f t="array" ref="CW918">INDEX($AW$466:$AW$918, ROWS($AW$466:$AW$918) - ROW() + ROW($AW$466))</f>
        <v>45470</v>
      </c>
      <c r="CX918" s="82" cm="1">
        <f t="array" ref="CX918">INDEX($AX$466:$AX$918, ROWS($AX$466:$AX$918) - ROW() + ROW($AX$466))</f>
        <v>45470</v>
      </c>
      <c r="CY918" s="211" cm="1">
        <f t="array" ref="CY918">INDEX($CU$466:$CU$918, ROWS($CU$466:$CU$918) - ROW() + ROW($CU$466))</f>
        <v>817.2</v>
      </c>
      <c r="CZ918" s="209"/>
      <c r="DA918" s="209">
        <f t="shared" si="314"/>
        <v>-1.1072789980032647</v>
      </c>
      <c r="DB918" s="209">
        <f t="shared" si="309"/>
        <v>4</v>
      </c>
      <c r="DC918" s="209">
        <f t="shared" si="288"/>
        <v>-6.557658224229594</v>
      </c>
      <c r="DD918" s="209" t="str">
        <f t="shared" si="290"/>
        <v/>
      </c>
      <c r="DE918" s="209" t="str">
        <f t="shared" si="291"/>
        <v/>
      </c>
      <c r="DF918" s="209">
        <v>-1.0839287876952941</v>
      </c>
      <c r="DG918" s="209">
        <v>-6.6037735849056602</v>
      </c>
      <c r="DH918" s="210" t="s">
        <v>4485</v>
      </c>
      <c r="DI918" s="214">
        <v>44742</v>
      </c>
      <c r="DJ918" s="180">
        <v>44742</v>
      </c>
      <c r="DK918" s="51">
        <v>308.85000000000002</v>
      </c>
      <c r="DM918" s="206" cm="1">
        <f t="array" ref="DM918">INDEX($AW$466:$AW$918, ROWS($AW$466:$AW$918) - ROW() + ROW($AW$466))</f>
        <v>45470</v>
      </c>
      <c r="DN918" s="82" cm="1">
        <f t="array" ref="DN918">INDEX($AX$466:$AX$918, ROWS($AX$466:$AX$918) - ROW() + ROW($AX$466))</f>
        <v>45470</v>
      </c>
      <c r="DO918" s="211" cm="1">
        <f t="array" ref="DO918">INDEX($DK$466:$DK$918, ROWS($DK$466:$DK$918) - ROW() + ROW($DK$466))</f>
        <v>304.35000000000002</v>
      </c>
      <c r="DP918" s="209"/>
      <c r="DQ918" s="209">
        <f t="shared" si="315"/>
        <v>2.182306530132617</v>
      </c>
      <c r="DR918" s="209">
        <f t="shared" si="310"/>
        <v>4</v>
      </c>
      <c r="DS918" s="209">
        <f t="shared" si="289"/>
        <v>-51.467070642640721</v>
      </c>
      <c r="DT918" s="209" t="str">
        <f t="shared" si="316"/>
        <v/>
      </c>
      <c r="DU918" s="209" t="str">
        <f t="shared" si="317"/>
        <v/>
      </c>
      <c r="DV918" s="209">
        <v>0.6206306177771469</v>
      </c>
      <c r="DW918" s="209">
        <v>2.9486898766513461</v>
      </c>
      <c r="DX918" s="210" t="s">
        <v>4485</v>
      </c>
    </row>
    <row r="919" spans="1:128" x14ac:dyDescent="0.25">
      <c r="N919" s="3"/>
      <c r="O919" t="s">
        <v>4485</v>
      </c>
      <c r="P919" t="s">
        <v>4485</v>
      </c>
      <c r="AD919" s="3"/>
      <c r="AE919" t="s">
        <v>4485</v>
      </c>
      <c r="AF919" t="s">
        <v>4485</v>
      </c>
      <c r="AU919" t="s">
        <v>4485</v>
      </c>
      <c r="AV919" t="s">
        <v>4485</v>
      </c>
      <c r="BK919" t="s">
        <v>4485</v>
      </c>
      <c r="BL919" t="s">
        <v>4485</v>
      </c>
      <c r="CA919" t="s">
        <v>4485</v>
      </c>
      <c r="CB919" t="s">
        <v>4485</v>
      </c>
      <c r="CP919" s="3"/>
      <c r="CQ919" t="s">
        <v>4485</v>
      </c>
      <c r="CR919" t="s">
        <v>4485</v>
      </c>
      <c r="DF919" s="3"/>
      <c r="DG919" t="s">
        <v>4485</v>
      </c>
      <c r="DH919" t="s">
        <v>4485</v>
      </c>
      <c r="DW919" t="s">
        <v>4485</v>
      </c>
      <c r="DX919" t="s">
        <v>4485</v>
      </c>
    </row>
    <row r="920" spans="1:128" x14ac:dyDescent="0.25">
      <c r="AD920" s="3"/>
      <c r="CP920" s="3"/>
      <c r="DF920" s="3"/>
    </row>
    <row r="921" spans="1:128" hidden="1" x14ac:dyDescent="0.25">
      <c r="AD921" s="3"/>
      <c r="CP921" s="3"/>
      <c r="DF921" s="3"/>
    </row>
    <row r="922" spans="1:128" hidden="1" x14ac:dyDescent="0.25">
      <c r="AD922" s="3"/>
      <c r="CP922" s="3"/>
      <c r="DF922" s="3"/>
    </row>
    <row r="923" spans="1:128" hidden="1" x14ac:dyDescent="0.25">
      <c r="M923" s="4"/>
      <c r="N923" s="4"/>
      <c r="O923" s="4"/>
      <c r="P923" s="4"/>
      <c r="Q923" s="4"/>
      <c r="AD923" s="3"/>
      <c r="CP923" s="3"/>
      <c r="DF923" s="3"/>
    </row>
    <row r="924" spans="1:128" hidden="1" x14ac:dyDescent="0.25">
      <c r="M924" s="76"/>
      <c r="N924" s="76"/>
      <c r="O924" s="76"/>
      <c r="P924" s="76"/>
      <c r="Q924" s="76"/>
      <c r="AD924" s="3"/>
      <c r="CP924" s="3"/>
      <c r="DF924" s="3"/>
    </row>
    <row r="925" spans="1:128" hidden="1" x14ac:dyDescent="0.25">
      <c r="M925" s="76"/>
      <c r="N925" s="76"/>
      <c r="O925" s="76"/>
      <c r="P925" s="76"/>
      <c r="Q925" s="76"/>
      <c r="AD925" s="3"/>
      <c r="CP925" s="3"/>
      <c r="DF925" s="3"/>
    </row>
    <row r="926" spans="1:128" hidden="1" x14ac:dyDescent="0.25">
      <c r="M926" s="76"/>
      <c r="N926" s="76"/>
      <c r="O926" s="76"/>
      <c r="P926" s="76"/>
      <c r="Q926" s="76"/>
      <c r="AD926" s="3"/>
      <c r="CP926" s="3"/>
      <c r="DF926" s="3"/>
    </row>
    <row r="927" spans="1:128" hidden="1" x14ac:dyDescent="0.25">
      <c r="M927" s="76"/>
      <c r="N927" s="76"/>
      <c r="O927" s="76"/>
      <c r="P927" s="76"/>
      <c r="Q927" s="76"/>
      <c r="AD927" s="3"/>
      <c r="CP927" s="3"/>
      <c r="DF927" s="3"/>
    </row>
    <row r="928" spans="1:128" hidden="1" x14ac:dyDescent="0.25">
      <c r="M928" s="76"/>
      <c r="N928" s="76"/>
      <c r="O928" s="76"/>
      <c r="P928" s="76"/>
      <c r="Q928" s="76"/>
      <c r="AD928" s="3"/>
      <c r="CP928" s="3"/>
      <c r="DF928" s="3"/>
    </row>
    <row r="929" spans="12:110" hidden="1" x14ac:dyDescent="0.25">
      <c r="M929" s="76"/>
      <c r="N929" s="76"/>
      <c r="O929" s="76"/>
      <c r="P929" s="76"/>
      <c r="Q929" s="76"/>
      <c r="AD929" s="3"/>
      <c r="CP929" s="3"/>
      <c r="DF929" s="3"/>
    </row>
    <row r="930" spans="12:110" hidden="1" x14ac:dyDescent="0.25">
      <c r="M930" s="76"/>
      <c r="N930" s="76"/>
      <c r="O930" s="76"/>
      <c r="P930" s="76"/>
      <c r="Q930" s="76"/>
      <c r="AD930" s="3"/>
      <c r="CP930" s="3"/>
      <c r="DF930" s="3"/>
    </row>
    <row r="931" spans="12:110" hidden="1" x14ac:dyDescent="0.25">
      <c r="L931" s="3"/>
      <c r="M931" s="3"/>
      <c r="AD931" s="3"/>
      <c r="CP931" s="3"/>
      <c r="DF931" s="3"/>
    </row>
    <row r="932" spans="12:110" hidden="1" x14ac:dyDescent="0.25">
      <c r="L932" s="3"/>
      <c r="M932" s="3"/>
      <c r="AD932" s="3"/>
      <c r="CP932" s="3"/>
      <c r="DF932" s="3"/>
    </row>
    <row r="933" spans="12:110" hidden="1" x14ac:dyDescent="0.25">
      <c r="M933" s="3"/>
      <c r="AD933" s="3"/>
      <c r="CP933" s="3"/>
      <c r="DF933" s="3"/>
    </row>
    <row r="934" spans="12:110" hidden="1" x14ac:dyDescent="0.25">
      <c r="M934" s="3"/>
      <c r="AD934" s="3"/>
      <c r="CP934" s="3"/>
      <c r="DF934" s="3"/>
    </row>
    <row r="935" spans="12:110" hidden="1" x14ac:dyDescent="0.25">
      <c r="M935" s="4"/>
      <c r="N935" s="4"/>
      <c r="O935" s="4"/>
      <c r="P935" s="4"/>
      <c r="Q935" s="4"/>
      <c r="AD935" s="3"/>
      <c r="CP935" s="3"/>
      <c r="DF935" s="3"/>
    </row>
    <row r="936" spans="12:110" hidden="1" x14ac:dyDescent="0.25">
      <c r="M936" s="76"/>
      <c r="N936" s="76"/>
      <c r="O936" s="76"/>
      <c r="P936" s="76"/>
      <c r="Q936" s="76"/>
      <c r="AD936" s="3"/>
      <c r="CP936" s="3"/>
      <c r="DF936" s="3"/>
    </row>
    <row r="937" spans="12:110" hidden="1" x14ac:dyDescent="0.25">
      <c r="M937" s="76"/>
      <c r="N937" s="76"/>
      <c r="O937" s="76"/>
      <c r="P937" s="76"/>
      <c r="Q937" s="76"/>
      <c r="AD937" s="3"/>
      <c r="CP937" s="3"/>
      <c r="DF937" s="3"/>
    </row>
    <row r="938" spans="12:110" hidden="1" x14ac:dyDescent="0.25">
      <c r="M938" s="76"/>
      <c r="N938" s="76"/>
      <c r="O938" s="76"/>
      <c r="P938" s="76"/>
      <c r="Q938" s="76"/>
      <c r="AD938" s="3"/>
      <c r="CP938" s="3"/>
      <c r="DF938" s="3"/>
    </row>
    <row r="939" spans="12:110" hidden="1" x14ac:dyDescent="0.25">
      <c r="M939" s="76"/>
      <c r="N939" s="76"/>
      <c r="O939" s="76"/>
      <c r="P939" s="76"/>
      <c r="Q939" s="76"/>
      <c r="AD939" s="3"/>
      <c r="CP939" s="3"/>
      <c r="DF939" s="3"/>
    </row>
    <row r="940" spans="12:110" hidden="1" x14ac:dyDescent="0.25">
      <c r="M940" s="76"/>
      <c r="N940" s="76"/>
      <c r="O940" s="76"/>
      <c r="P940" s="76"/>
      <c r="Q940" s="76"/>
      <c r="AD940" s="3"/>
      <c r="CP940" s="3"/>
      <c r="DF940" s="3"/>
    </row>
    <row r="941" spans="12:110" hidden="1" x14ac:dyDescent="0.25">
      <c r="M941" s="76"/>
      <c r="N941" s="76"/>
      <c r="O941" s="76"/>
      <c r="P941" s="76"/>
      <c r="Q941" s="76"/>
      <c r="AD941" s="3"/>
      <c r="CP941" s="3"/>
      <c r="DF941" s="3"/>
    </row>
    <row r="942" spans="12:110" hidden="1" x14ac:dyDescent="0.25">
      <c r="M942" s="76"/>
      <c r="N942" s="76"/>
      <c r="O942" s="76"/>
      <c r="P942" s="76"/>
      <c r="Q942" s="76"/>
      <c r="AD942" s="3"/>
      <c r="CP942" s="3"/>
      <c r="DF942" s="3"/>
    </row>
    <row r="943" spans="12:110" hidden="1" x14ac:dyDescent="0.25">
      <c r="L943" s="3"/>
      <c r="M943" s="3"/>
      <c r="AD943" s="3"/>
      <c r="CP943" s="3"/>
      <c r="DF943" s="3"/>
    </row>
    <row r="944" spans="12:110" x14ac:dyDescent="0.25">
      <c r="L944" s="3"/>
      <c r="M944" s="3"/>
      <c r="AD944" s="3"/>
      <c r="CP944" s="3"/>
      <c r="DF944" s="3"/>
    </row>
    <row r="945" spans="1:110" x14ac:dyDescent="0.25">
      <c r="L945" s="3"/>
      <c r="M945" s="3"/>
      <c r="AD945" s="3"/>
      <c r="CP945" s="3"/>
      <c r="DF945" s="3"/>
    </row>
    <row r="946" spans="1:110" x14ac:dyDescent="0.25">
      <c r="A946" s="77"/>
      <c r="B946" s="77"/>
      <c r="F946">
        <f>0.15*1000000/168</f>
        <v>892.85714285714289</v>
      </c>
      <c r="G946">
        <f>892*168</f>
        <v>149856</v>
      </c>
      <c r="L946" s="3"/>
      <c r="M946" s="3"/>
      <c r="AD946" s="3"/>
      <c r="CP946" s="3"/>
      <c r="DF946" s="3"/>
    </row>
    <row r="947" spans="1:110" x14ac:dyDescent="0.25">
      <c r="A947" s="77"/>
      <c r="B947" s="77"/>
      <c r="F947">
        <f>0.1*1000000/38952.05</f>
        <v>2.5672589761001023</v>
      </c>
      <c r="G947">
        <f>2*38952.05</f>
        <v>77904.100000000006</v>
      </c>
      <c r="L947" s="3"/>
      <c r="M947" s="3"/>
      <c r="AD947" s="3"/>
      <c r="CP947" s="3"/>
      <c r="DF947" s="3"/>
    </row>
    <row r="948" spans="1:110" x14ac:dyDescent="0.25">
      <c r="A948" s="3"/>
      <c r="B948" s="3"/>
      <c r="F948">
        <f>0.12*1000000/144</f>
        <v>833.33333333333337</v>
      </c>
      <c r="G948">
        <f>833*144</f>
        <v>119952</v>
      </c>
      <c r="L948" s="3"/>
      <c r="M948" s="3"/>
      <c r="AD948" s="3"/>
      <c r="CP948" s="3"/>
      <c r="DF948" s="3"/>
    </row>
    <row r="949" spans="1:110" x14ac:dyDescent="0.25">
      <c r="A949" s="3"/>
      <c r="B949" s="3"/>
      <c r="F949">
        <f>0.13*1000000/3001.05</f>
        <v>43.318171973142732</v>
      </c>
      <c r="G949">
        <f>43*3001.05</f>
        <v>129045.15000000001</v>
      </c>
      <c r="L949" s="3"/>
      <c r="M949" s="3"/>
      <c r="AD949" s="3"/>
      <c r="CP949" s="3"/>
      <c r="DF949" s="3"/>
    </row>
    <row r="950" spans="1:110" x14ac:dyDescent="0.25">
      <c r="A950" s="3"/>
      <c r="B950" s="3"/>
      <c r="F950">
        <f>0.1*1000000/1400.2</f>
        <v>71.418368804456506</v>
      </c>
      <c r="G950">
        <f>71*1400.2</f>
        <v>99414.2</v>
      </c>
      <c r="L950" s="3"/>
      <c r="M950" s="3"/>
      <c r="AD950" s="3"/>
      <c r="CP950" s="3"/>
      <c r="DF950" s="3"/>
    </row>
    <row r="951" spans="1:110" x14ac:dyDescent="0.25">
      <c r="A951" s="3"/>
      <c r="B951" s="3"/>
      <c r="F951">
        <f>0.15*1000000/1820</f>
        <v>82.417582417582423</v>
      </c>
      <c r="G951">
        <f>82*1820</f>
        <v>149240</v>
      </c>
      <c r="L951" s="3"/>
      <c r="M951" s="3"/>
      <c r="AD951" s="3"/>
      <c r="CP951" s="3"/>
      <c r="DF951" s="3"/>
    </row>
    <row r="952" spans="1:110" x14ac:dyDescent="0.25">
      <c r="A952" s="3"/>
      <c r="B952" s="3"/>
      <c r="F952">
        <f>0.12*1000000/826</f>
        <v>145.27845036319613</v>
      </c>
      <c r="G952">
        <f>145*826</f>
        <v>119770</v>
      </c>
      <c r="L952" s="3"/>
      <c r="M952" s="3"/>
      <c r="AD952" s="3"/>
      <c r="CP952" s="3"/>
      <c r="DF952" s="3"/>
    </row>
    <row r="953" spans="1:110" x14ac:dyDescent="0.25">
      <c r="A953" s="3"/>
      <c r="B953" s="3"/>
      <c r="F953">
        <f>0.13*1000000/733.45</f>
        <v>177.24452927943281</v>
      </c>
      <c r="G953">
        <f>177*733.45</f>
        <v>129820.65000000001</v>
      </c>
      <c r="L953" s="3"/>
      <c r="M953" s="3"/>
      <c r="AD953" s="3"/>
      <c r="CP953" s="3"/>
      <c r="DF953" s="3"/>
    </row>
    <row r="954" spans="1:110" x14ac:dyDescent="0.25">
      <c r="A954" s="3"/>
      <c r="B954" s="3"/>
      <c r="L954" s="3"/>
      <c r="M954" s="3"/>
      <c r="AD954" s="3"/>
      <c r="CP954" s="3"/>
      <c r="DF954" s="3"/>
    </row>
    <row r="955" spans="1:110" x14ac:dyDescent="0.25">
      <c r="A955" s="3"/>
      <c r="B955" s="3"/>
      <c r="L955" s="3"/>
      <c r="M955" s="3"/>
      <c r="AD955" s="3"/>
      <c r="CP955" s="3"/>
      <c r="DF955" s="3"/>
    </row>
    <row r="956" spans="1:110" x14ac:dyDescent="0.25">
      <c r="A956" s="3"/>
      <c r="B956" s="3"/>
      <c r="F956" s="59" t="s">
        <v>4518</v>
      </c>
      <c r="M956" s="3"/>
      <c r="AD956" s="3"/>
      <c r="CP956" s="3"/>
      <c r="DF956" s="3"/>
    </row>
    <row r="957" spans="1:110" x14ac:dyDescent="0.25">
      <c r="A957" s="3"/>
      <c r="B957" s="3"/>
      <c r="L957" s="55"/>
      <c r="M957" s="3"/>
      <c r="AD957" s="3"/>
      <c r="CP957" s="3"/>
      <c r="DF957" s="3"/>
    </row>
    <row r="958" spans="1:110" x14ac:dyDescent="0.25">
      <c r="A958" s="3"/>
      <c r="B958" s="3"/>
      <c r="F958" s="63" t="s">
        <v>4519</v>
      </c>
      <c r="G958" s="63" t="s">
        <v>4520</v>
      </c>
      <c r="H958" s="64" t="s">
        <v>4521</v>
      </c>
      <c r="I958" s="64" t="s">
        <v>4522</v>
      </c>
      <c r="J958" s="63" t="s">
        <v>4523</v>
      </c>
      <c r="K958" s="63" t="s">
        <v>4524</v>
      </c>
      <c r="L958" s="63" t="s">
        <v>4525</v>
      </c>
      <c r="M958" s="3"/>
      <c r="AD958" s="3"/>
      <c r="CP958" s="3"/>
      <c r="DF958" s="3"/>
    </row>
    <row r="959" spans="1:110" x14ac:dyDescent="0.25">
      <c r="A959" s="3"/>
      <c r="B959" s="3"/>
      <c r="F959" s="65"/>
      <c r="G959" s="65"/>
      <c r="H959" s="66" t="s">
        <v>4526</v>
      </c>
      <c r="I959" s="65"/>
      <c r="J959" s="67" t="s">
        <v>4527</v>
      </c>
      <c r="K959" s="65" t="s">
        <v>4526</v>
      </c>
      <c r="L959" s="65"/>
      <c r="M959" s="3"/>
      <c r="AD959" s="3"/>
      <c r="CP959" s="3"/>
      <c r="DF959" s="3"/>
    </row>
    <row r="960" spans="1:110" x14ac:dyDescent="0.25">
      <c r="A960" s="3"/>
      <c r="B960" s="3"/>
      <c r="F960" s="68" t="s">
        <v>15</v>
      </c>
      <c r="G960" s="60">
        <f>0.15*1000000</f>
        <v>150000</v>
      </c>
      <c r="H960" s="62">
        <v>168</v>
      </c>
      <c r="I960" s="61">
        <f>_xlfn.FLOOR.MATH(G960/H960, 1)</f>
        <v>892</v>
      </c>
      <c r="J960" s="62">
        <f>H960*I960</f>
        <v>149856</v>
      </c>
      <c r="K960" s="62">
        <v>169.5</v>
      </c>
      <c r="L960" s="24">
        <v>5000</v>
      </c>
      <c r="M960" s="3"/>
      <c r="AD960" s="3"/>
      <c r="CP960" s="3"/>
      <c r="DF960" s="3"/>
    </row>
    <row r="961" spans="1:17" x14ac:dyDescent="0.25">
      <c r="A961" s="3"/>
      <c r="B961" s="3"/>
      <c r="F961" s="68" t="s">
        <v>508</v>
      </c>
      <c r="G961" s="171">
        <f>0.1*1000000</f>
        <v>100000</v>
      </c>
      <c r="H961" s="62">
        <v>38952.050000000003</v>
      </c>
      <c r="I961" s="61">
        <f t="shared" ref="I961:I967" si="319">_xlfn.FLOOR.MATH(G961/H961, 1)</f>
        <v>2</v>
      </c>
      <c r="J961" s="62">
        <f t="shared" ref="J961:J967" si="320">H961*I961</f>
        <v>77904.100000000006</v>
      </c>
      <c r="K961" s="62">
        <v>38500</v>
      </c>
      <c r="L961" s="24">
        <v>15</v>
      </c>
      <c r="M961" s="3"/>
    </row>
    <row r="962" spans="1:17" x14ac:dyDescent="0.25">
      <c r="A962" s="3"/>
      <c r="B962" s="3"/>
      <c r="F962" s="68" t="s">
        <v>980</v>
      </c>
      <c r="G962" s="60">
        <v>120000</v>
      </c>
      <c r="H962" s="62">
        <v>144</v>
      </c>
      <c r="I962" s="61">
        <f t="shared" si="319"/>
        <v>833</v>
      </c>
      <c r="J962" s="62">
        <f t="shared" si="320"/>
        <v>119952</v>
      </c>
      <c r="K962" s="62">
        <v>378</v>
      </c>
      <c r="L962" s="24">
        <v>1500</v>
      </c>
      <c r="M962" s="3"/>
    </row>
    <row r="963" spans="1:17" x14ac:dyDescent="0.25">
      <c r="A963" s="3"/>
      <c r="B963" s="3"/>
      <c r="F963" s="68" t="s">
        <v>1449</v>
      </c>
      <c r="G963" s="60">
        <v>130000</v>
      </c>
      <c r="H963" s="62">
        <v>3001.05</v>
      </c>
      <c r="I963" s="61">
        <f t="shared" si="319"/>
        <v>43</v>
      </c>
      <c r="J963" s="62">
        <f t="shared" si="320"/>
        <v>129045.15000000001</v>
      </c>
      <c r="K963" s="62">
        <v>315</v>
      </c>
      <c r="L963" s="24">
        <v>2850</v>
      </c>
      <c r="M963" s="3"/>
    </row>
    <row r="964" spans="1:17" x14ac:dyDescent="0.25">
      <c r="A964" s="3"/>
      <c r="B964" s="3"/>
      <c r="F964" s="68" t="s">
        <v>1450</v>
      </c>
      <c r="G964" s="60">
        <f>0.1*1000000</f>
        <v>100000</v>
      </c>
      <c r="H964" s="62">
        <v>1400.2</v>
      </c>
      <c r="I964" s="61">
        <f t="shared" si="319"/>
        <v>71</v>
      </c>
      <c r="J964" s="62">
        <f t="shared" si="320"/>
        <v>99414.2</v>
      </c>
      <c r="K964" s="62">
        <v>1490</v>
      </c>
      <c r="L964" s="24">
        <v>375</v>
      </c>
      <c r="M964" s="3"/>
    </row>
    <row r="965" spans="1:17" x14ac:dyDescent="0.25">
      <c r="A965" s="3"/>
      <c r="B965" s="3"/>
      <c r="F965" s="68" t="s">
        <v>2359</v>
      </c>
      <c r="G965" s="60">
        <v>150000</v>
      </c>
      <c r="H965" s="62">
        <v>1820</v>
      </c>
      <c r="I965" s="61">
        <f t="shared" si="319"/>
        <v>82</v>
      </c>
      <c r="J965" s="62">
        <f t="shared" si="320"/>
        <v>149240</v>
      </c>
      <c r="K965" s="62">
        <v>1869</v>
      </c>
      <c r="L965" s="24">
        <v>275</v>
      </c>
      <c r="M965" s="3"/>
    </row>
    <row r="966" spans="1:17" x14ac:dyDescent="0.25">
      <c r="A966" s="3"/>
      <c r="B966" s="3"/>
      <c r="F966" s="68" t="s">
        <v>3220</v>
      </c>
      <c r="G966" s="60">
        <v>120000</v>
      </c>
      <c r="H966" s="62">
        <v>826</v>
      </c>
      <c r="I966" s="61">
        <f t="shared" si="319"/>
        <v>145</v>
      </c>
      <c r="J966" s="62">
        <f t="shared" si="320"/>
        <v>119770</v>
      </c>
      <c r="K966" s="62">
        <v>838.6</v>
      </c>
      <c r="L966" s="24">
        <v>825</v>
      </c>
      <c r="M966" s="3"/>
    </row>
    <row r="967" spans="1:17" x14ac:dyDescent="0.25">
      <c r="A967" s="3"/>
      <c r="B967" s="3"/>
      <c r="F967" s="68" t="s">
        <v>4060</v>
      </c>
      <c r="G967" s="60">
        <v>130000</v>
      </c>
      <c r="H967" s="62">
        <v>733.45</v>
      </c>
      <c r="I967" s="61">
        <f t="shared" si="319"/>
        <v>177</v>
      </c>
      <c r="J967" s="62">
        <f t="shared" si="320"/>
        <v>129820.65000000001</v>
      </c>
      <c r="K967" s="62">
        <v>309.85000000000002</v>
      </c>
      <c r="L967" s="24">
        <v>1800</v>
      </c>
      <c r="M967" s="3"/>
    </row>
    <row r="968" spans="1:17" x14ac:dyDescent="0.25">
      <c r="A968" s="3"/>
      <c r="B968" s="3"/>
      <c r="L968" s="55"/>
      <c r="M968" s="3"/>
    </row>
    <row r="969" spans="1:17" x14ac:dyDescent="0.25">
      <c r="A969" s="3"/>
      <c r="B969" s="3"/>
      <c r="L969" s="12"/>
      <c r="M969" s="3"/>
    </row>
    <row r="970" spans="1:17" x14ac:dyDescent="0.25">
      <c r="A970" s="3"/>
      <c r="B970" s="3"/>
      <c r="F970" s="246" t="s">
        <v>4533</v>
      </c>
      <c r="G970" s="246"/>
      <c r="M970" s="3"/>
    </row>
    <row r="971" spans="1:17" x14ac:dyDescent="0.25">
      <c r="A971" s="3"/>
      <c r="B971" s="3"/>
      <c r="M971" s="3"/>
    </row>
    <row r="972" spans="1:17" x14ac:dyDescent="0.25">
      <c r="A972" s="3"/>
      <c r="B972" s="3"/>
      <c r="F972" s="57" t="s">
        <v>4531</v>
      </c>
      <c r="M972" s="3"/>
      <c r="N972" s="71" t="s">
        <v>4531</v>
      </c>
      <c r="O972" s="30"/>
      <c r="P972" s="30"/>
      <c r="Q972" s="30"/>
    </row>
    <row r="973" spans="1:17" x14ac:dyDescent="0.25">
      <c r="A973" s="3"/>
      <c r="B973" s="3"/>
      <c r="F973" s="58" t="s">
        <v>4544</v>
      </c>
      <c r="G973" s="224" t="s">
        <v>4528</v>
      </c>
      <c r="H973" s="224"/>
      <c r="I973" s="224" t="s">
        <v>4529</v>
      </c>
      <c r="J973" s="224"/>
      <c r="K973" s="224" t="s">
        <v>4530</v>
      </c>
      <c r="L973" s="224"/>
      <c r="M973" s="3"/>
      <c r="N973" s="65" t="s">
        <v>4534</v>
      </c>
      <c r="O973" s="65" t="s">
        <v>4528</v>
      </c>
      <c r="P973" s="65" t="s">
        <v>4529</v>
      </c>
      <c r="Q973" s="65" t="s">
        <v>4530</v>
      </c>
    </row>
    <row r="974" spans="1:17" x14ac:dyDescent="0.25">
      <c r="A974" s="3"/>
      <c r="B974" s="3"/>
      <c r="F974" s="68" t="s">
        <v>15</v>
      </c>
      <c r="G974" s="247">
        <f>SLOPE(N467:N918,I467:I918)</f>
        <v>0.8708772293781446</v>
      </c>
      <c r="H974" s="247"/>
      <c r="I974" s="247">
        <f>SLOPE(O466:O918,K466:K918)</f>
        <v>0.96656931160074955</v>
      </c>
      <c r="J974" s="247"/>
      <c r="K974" s="247">
        <f>SLOPE(P466:P918,M466:M918)</f>
        <v>0.90540045570994976</v>
      </c>
      <c r="L974" s="247"/>
      <c r="N974" s="68" t="s">
        <v>15</v>
      </c>
      <c r="O974" s="54">
        <f>_xlfn.FLOOR.MATH((G974*G946/169.5)/5000 * 100)</f>
        <v>15</v>
      </c>
      <c r="P974" s="54">
        <f>_xlfn.FLOOR.MATH((I974*G946/169.5)/5000 * 100)</f>
        <v>17</v>
      </c>
      <c r="Q974" s="54">
        <f>_xlfn.FLOOR.MATH((K974*G946/169.5)/5000 * 100)</f>
        <v>16</v>
      </c>
    </row>
    <row r="975" spans="1:17" x14ac:dyDescent="0.25">
      <c r="A975" s="3"/>
      <c r="B975" s="3"/>
      <c r="F975" s="68" t="s">
        <v>508</v>
      </c>
      <c r="G975" s="247">
        <f>SLOPE(AD467:AD918,Y467:Y918)</f>
        <v>0.87754119806500819</v>
      </c>
      <c r="H975" s="247"/>
      <c r="I975" s="247">
        <f>SLOPE(AE466:AE918,AA466:AA918)</f>
        <v>0.90708089971104167</v>
      </c>
      <c r="J975" s="247"/>
      <c r="K975" s="247">
        <f>SLOPE(AF466:AF918,AC466:AC918)</f>
        <v>0.89769079248150918</v>
      </c>
      <c r="L975" s="247"/>
      <c r="N975" s="68" t="s">
        <v>508</v>
      </c>
      <c r="O975" s="54">
        <f>_xlfn.FLOOR.MATH((G975*G947/15)/38500*100)</f>
        <v>11</v>
      </c>
      <c r="P975" s="54">
        <f>_xlfn.FLOOR.MATH((I975*G947/15)/38500*100)</f>
        <v>12</v>
      </c>
      <c r="Q975" s="54">
        <f>_xlfn.FLOOR.MATH((K975*G947/15)/38500*100)</f>
        <v>12</v>
      </c>
    </row>
    <row r="976" spans="1:17" x14ac:dyDescent="0.25">
      <c r="A976" s="3"/>
      <c r="B976" s="3"/>
      <c r="F976" s="68" t="s">
        <v>980</v>
      </c>
      <c r="G976" s="247">
        <f>SLOPE(AT467:AT918,AO467:AO918)</f>
        <v>0.4283948702446429</v>
      </c>
      <c r="H976" s="247"/>
      <c r="I976" s="247">
        <f>SLOPE(AU466:AU918,AQ466:AQ918)</f>
        <v>1.3150165578638191</v>
      </c>
      <c r="J976" s="247"/>
      <c r="K976" s="247">
        <f>SLOPE(AV466:AV918,AS466:AS918)</f>
        <v>3.1255930461606742</v>
      </c>
      <c r="L976" s="247"/>
      <c r="N976" s="68" t="s">
        <v>980</v>
      </c>
      <c r="O976" s="54">
        <f>_xlfn.FLOOR.MATH((G976*G948/1500)/378*100)</f>
        <v>9</v>
      </c>
      <c r="P976" s="54">
        <f>_xlfn.FLOOR.MATH((I976*G948/1500)/378*100)</f>
        <v>27</v>
      </c>
      <c r="Q976" s="54">
        <f>_xlfn.FLOOR.MATH((K976*G948/1500)/378*100)</f>
        <v>66</v>
      </c>
    </row>
    <row r="977" spans="1:17" x14ac:dyDescent="0.25">
      <c r="A977" s="3"/>
      <c r="B977" s="3"/>
      <c r="F977" s="68" t="s">
        <v>1449</v>
      </c>
      <c r="G977" s="247">
        <f>SLOPE(BJ467:BJ918,BE467:BE918)</f>
        <v>0.12054844967499725</v>
      </c>
      <c r="H977" s="247"/>
      <c r="I977" s="247">
        <f>SLOPE(BK466:BK918,BG466:BG918)</f>
        <v>0.2164988311653572</v>
      </c>
      <c r="J977" s="247"/>
      <c r="K977" s="247">
        <f>SLOPE(BL466:BL918,BI466:BI918)</f>
        <v>0.16189514616405848</v>
      </c>
      <c r="L977" s="247"/>
      <c r="N977" s="68" t="s">
        <v>1449</v>
      </c>
      <c r="O977" s="54">
        <f>_xlfn.FLOOR.MATH((G977*G949/2850)/315*100)</f>
        <v>1</v>
      </c>
      <c r="P977" s="54">
        <f>_xlfn.FLOOR.MATH((I977*G949/2850)/315*100)</f>
        <v>3</v>
      </c>
      <c r="Q977" s="54">
        <f>_xlfn.FLOOR.MATH((K977*G949/2850)/315*100)</f>
        <v>2</v>
      </c>
    </row>
    <row r="978" spans="1:17" x14ac:dyDescent="0.25">
      <c r="A978" s="3"/>
      <c r="B978" s="3"/>
      <c r="F978" s="68" t="s">
        <v>1450</v>
      </c>
      <c r="G978" s="247">
        <f>SLOPE(BZ467:BZ918,BU467:BU918)</f>
        <v>0.41005981710615752</v>
      </c>
      <c r="H978" s="247"/>
      <c r="I978" s="247">
        <f>SLOPE(CA466:CA918,BW466:BW918)</f>
        <v>0.49137711301215337</v>
      </c>
      <c r="J978" s="247"/>
      <c r="K978" s="247">
        <f>SLOPE(CB466:CB918,BY466:BY918)</f>
        <v>0.19656229831710395</v>
      </c>
      <c r="L978" s="247"/>
      <c r="N978" s="68" t="s">
        <v>1450</v>
      </c>
      <c r="O978" s="54">
        <f>_xlfn.FLOOR.MATH(G978*G950/(375*1490.4)*100)</f>
        <v>7</v>
      </c>
      <c r="P978" s="54">
        <f>_xlfn.FLOOR.MATH(I978*G950/(375*1490.4)*100)</f>
        <v>8</v>
      </c>
      <c r="Q978" s="54">
        <f>_xlfn.FLOOR.MATH(K978*G950/(375*1490.4)*100)</f>
        <v>3</v>
      </c>
    </row>
    <row r="979" spans="1:17" x14ac:dyDescent="0.25">
      <c r="A979" s="3"/>
      <c r="B979" s="3"/>
      <c r="F979" s="68" t="s">
        <v>2359</v>
      </c>
      <c r="G979" s="247">
        <f>SLOPE(CP467:CP918,CK467:CK918)</f>
        <v>0.58592547918312388</v>
      </c>
      <c r="H979" s="247"/>
      <c r="I979" s="247">
        <f>SLOPE(CQ466:CQ918,CM466:CM918)</f>
        <v>0.76937398256132095</v>
      </c>
      <c r="J979" s="247"/>
      <c r="K979" s="247">
        <f>SLOPE(CR466:CR918,CO466:CO918)</f>
        <v>0.87182834364732098</v>
      </c>
      <c r="L979" s="247"/>
      <c r="N979" s="68" t="s">
        <v>2359</v>
      </c>
      <c r="O979" s="54">
        <f>_xlfn.FLOOR.MATH(G979*G951/(275*1869)*100)</f>
        <v>17</v>
      </c>
      <c r="P979" s="54">
        <f>_xlfn.FLOOR.MATH(I979*G951/(275*1869)*100)</f>
        <v>22</v>
      </c>
      <c r="Q979" s="54">
        <f>_xlfn.FLOOR.MATH(K979*G951/(275*1869)*100)</f>
        <v>25</v>
      </c>
    </row>
    <row r="980" spans="1:17" x14ac:dyDescent="0.25">
      <c r="A980" s="3"/>
      <c r="B980" s="3"/>
      <c r="F980" s="68" t="s">
        <v>3220</v>
      </c>
      <c r="G980" s="247">
        <f>SLOPE(DF467:DF918,DA467:DA918)</f>
        <v>0.87290021811093499</v>
      </c>
      <c r="H980" s="247"/>
      <c r="I980" s="247">
        <f>SLOPE(DG466:DG918,DC466:DC918)</f>
        <v>0.95253338112911923</v>
      </c>
      <c r="J980" s="247"/>
      <c r="K980" s="247">
        <f>SLOPE(DH466:DH918,DE466:DE918)</f>
        <v>0.95475743633184074</v>
      </c>
      <c r="L980" s="247"/>
      <c r="N980" s="68" t="s">
        <v>3220</v>
      </c>
      <c r="O980" s="54">
        <f>_xlfn.FLOOR.MATH((G980*G952/(825*836.6)*100))</f>
        <v>15</v>
      </c>
      <c r="P980" s="54">
        <f>_xlfn.FLOOR.MATH((I980*G952/(825*836.6)*100))</f>
        <v>16</v>
      </c>
      <c r="Q980" s="54">
        <f>_xlfn.FLOOR.MATH((K980*G952/(825*836.6)*100))</f>
        <v>16</v>
      </c>
    </row>
    <row r="981" spans="1:17" x14ac:dyDescent="0.25">
      <c r="A981" s="3"/>
      <c r="B981" s="3"/>
      <c r="F981" s="68" t="s">
        <v>4060</v>
      </c>
      <c r="G981" s="247">
        <f>SLOPE(DV467:DV918,DQ467:DQ918)</f>
        <v>0.14440967486807468</v>
      </c>
      <c r="H981" s="247"/>
      <c r="I981" s="247">
        <f>SLOPE(DW466:DW918,DS466:DS918)</f>
        <v>0.13092075636181885</v>
      </c>
      <c r="J981" s="247"/>
      <c r="K981" s="247">
        <f>SLOPE(DX466:DX918,DU466:DU918)</f>
        <v>7.286775567194835E-2</v>
      </c>
      <c r="L981" s="247"/>
      <c r="N981" s="68" t="s">
        <v>4060</v>
      </c>
      <c r="O981" s="54">
        <f>_xlfn.FLOOR.MATH((G981*G953/(1800*309.85)*100))</f>
        <v>3</v>
      </c>
      <c r="P981" s="54">
        <f>_xlfn.FLOOR.MATH((I981*G953/(1800*309.85)*100))</f>
        <v>3</v>
      </c>
      <c r="Q981" s="54">
        <f>_xlfn.FLOOR.MATH((K981*G953/(1800*309.85)*100))</f>
        <v>1</v>
      </c>
    </row>
    <row r="982" spans="1:17" x14ac:dyDescent="0.25">
      <c r="A982" s="3"/>
      <c r="B982" s="3"/>
      <c r="L982" s="12"/>
    </row>
    <row r="983" spans="1:17" x14ac:dyDescent="0.25">
      <c r="A983" s="3"/>
      <c r="B983" s="3"/>
      <c r="F983" s="57" t="s">
        <v>4532</v>
      </c>
      <c r="N983" s="72" t="s">
        <v>4532</v>
      </c>
      <c r="O983" s="30"/>
      <c r="P983" s="30"/>
      <c r="Q983" s="30"/>
    </row>
    <row r="984" spans="1:17" x14ac:dyDescent="0.25">
      <c r="A984" s="3"/>
      <c r="B984" s="3"/>
      <c r="F984" s="58" t="s">
        <v>4544</v>
      </c>
      <c r="G984" s="224" t="s">
        <v>4528</v>
      </c>
      <c r="H984" s="224"/>
      <c r="I984" s="224" t="s">
        <v>4529</v>
      </c>
      <c r="J984" s="224"/>
      <c r="K984" s="224" t="s">
        <v>4530</v>
      </c>
      <c r="L984" s="224"/>
      <c r="N984" s="65" t="s">
        <v>4534</v>
      </c>
      <c r="O984" s="65" t="s">
        <v>4528</v>
      </c>
      <c r="P984" s="65" t="s">
        <v>4529</v>
      </c>
      <c r="Q984" s="65" t="s">
        <v>4530</v>
      </c>
    </row>
    <row r="985" spans="1:17" x14ac:dyDescent="0.25">
      <c r="A985" s="3"/>
      <c r="B985" s="3"/>
      <c r="F985" s="68" t="s">
        <v>15</v>
      </c>
      <c r="G985" s="247">
        <f>SLOPE(N687:N918,I687:I918)</f>
        <v>0.88690864447525652</v>
      </c>
      <c r="H985" s="247"/>
      <c r="I985" s="247">
        <f>SLOPE(O687:O918,K687:K918)</f>
        <v>0.96894035671867607</v>
      </c>
      <c r="J985" s="247"/>
      <c r="K985" s="247">
        <f>SLOPE(P687:P918,M687:M918)</f>
        <v>1.0248944957901462</v>
      </c>
      <c r="L985" s="247"/>
      <c r="N985" s="68" t="s">
        <v>15</v>
      </c>
      <c r="O985" s="54">
        <f>_xlfn.FLOOR.MATH((G985*G946/5000)/169.5*100)</f>
        <v>15</v>
      </c>
      <c r="P985" s="54">
        <f>_xlfn.FLOOR.MATH((I985*G946/5000)/169.5*100)</f>
        <v>17</v>
      </c>
      <c r="Q985" s="54">
        <f>_xlfn.FLOOR.MATH((K985*G946/5000)/169.5*100)</f>
        <v>18</v>
      </c>
    </row>
    <row r="986" spans="1:17" x14ac:dyDescent="0.25">
      <c r="A986" s="3"/>
      <c r="B986" s="3"/>
      <c r="F986" s="68" t="s">
        <v>508</v>
      </c>
      <c r="G986" s="247">
        <f>SLOPE(AD687:AD918,Y687:Y918)</f>
        <v>0.86789261821321639</v>
      </c>
      <c r="H986" s="247"/>
      <c r="I986" s="247">
        <f>SLOPE(AE687:AE918,AA687:AA918)</f>
        <v>0.89088446949039646</v>
      </c>
      <c r="J986" s="247"/>
      <c r="K986" s="247">
        <f>SLOPE(AF687:AF918,AC687:AC918)</f>
        <v>0.68555668188397234</v>
      </c>
      <c r="L986" s="247"/>
      <c r="N986" s="68" t="s">
        <v>508</v>
      </c>
      <c r="O986" s="54">
        <f>_xlfn.FLOOR.MATH(G986*G947/(38500*15)*100)</f>
        <v>11</v>
      </c>
      <c r="P986" s="54">
        <f>_xlfn.FLOOR.MATH(I986*G947/(38500*15)*100)</f>
        <v>12</v>
      </c>
      <c r="Q986" s="54">
        <f>_xlfn.FLOOR.MATH(K986*G947/(38500*15)*100)</f>
        <v>9</v>
      </c>
    </row>
    <row r="987" spans="1:17" x14ac:dyDescent="0.25">
      <c r="A987" s="3"/>
      <c r="B987" s="3"/>
      <c r="F987" s="68" t="s">
        <v>980</v>
      </c>
      <c r="G987" s="247">
        <f>SLOPE(AT687:AT918,AO687:AO918)</f>
        <v>0.50167019373425514</v>
      </c>
      <c r="H987" s="247"/>
      <c r="I987" s="247">
        <f>SLOPE(AU687:AU918,AQ687:AQ918)</f>
        <v>1.4937226463087196</v>
      </c>
      <c r="J987" s="247"/>
      <c r="K987" s="247">
        <f>SLOPE(AV687:AV918,AS687:AS918)</f>
        <v>4.1763903855818931</v>
      </c>
      <c r="L987" s="247"/>
      <c r="N987" s="68" t="s">
        <v>980</v>
      </c>
      <c r="O987" s="54">
        <f>_xlfn.FLOOR.MATH(G987*G948/(1500*378)*100)</f>
        <v>10</v>
      </c>
      <c r="P987" s="54">
        <f>_xlfn.FLOOR.MATH(I987*G948/(1500*378)*100)</f>
        <v>31</v>
      </c>
      <c r="Q987" s="54">
        <f>_xlfn.FLOOR.MATH(K987*G948/(1500*378)*100)</f>
        <v>88</v>
      </c>
    </row>
    <row r="988" spans="1:17" x14ac:dyDescent="0.25">
      <c r="A988" s="3"/>
      <c r="B988" s="3"/>
      <c r="F988" s="68" t="s">
        <v>1449</v>
      </c>
      <c r="G988" s="247">
        <f>SLOPE(BJ687:BJ918,BE687:BE918)</f>
        <v>0.53892342389425751</v>
      </c>
      <c r="H988" s="247"/>
      <c r="I988" s="247">
        <f>SLOPE(BK687:BK918,BG687:BG918)</f>
        <v>0.53151933308318289</v>
      </c>
      <c r="J988" s="247"/>
      <c r="K988" s="247">
        <f>SLOPE(BL687:BL918,BI687:BI918)</f>
        <v>0.32802342665064543</v>
      </c>
      <c r="L988" s="247"/>
      <c r="N988" s="68" t="s">
        <v>1449</v>
      </c>
      <c r="O988" s="54">
        <f>_xlfn.FLOOR.MATH(G988*G949/(2850*315)*100)</f>
        <v>7</v>
      </c>
      <c r="P988" s="54">
        <f>_xlfn.FLOOR.MATH(I988*G949/(2850*315)*100)</f>
        <v>7</v>
      </c>
      <c r="Q988" s="54">
        <f>_xlfn.FLOOR.MATH(K988*G949/(2850*315)*100)</f>
        <v>4</v>
      </c>
    </row>
    <row r="989" spans="1:17" x14ac:dyDescent="0.25">
      <c r="A989" s="3"/>
      <c r="B989" s="3"/>
      <c r="F989" s="68" t="s">
        <v>1450</v>
      </c>
      <c r="G989" s="247">
        <f>SLOPE(BZ687:BZ918,BU687:BU918)</f>
        <v>0.31761092569133215</v>
      </c>
      <c r="H989" s="247"/>
      <c r="I989" s="247">
        <f>SLOPE(CA687:CA918,BW687:BW918)</f>
        <v>0.86927178378230852</v>
      </c>
      <c r="J989" s="247"/>
      <c r="K989" s="247">
        <f>SLOPE(CB687:CB918,BY687:BY918)</f>
        <v>0.74307725652186596</v>
      </c>
      <c r="L989" s="247"/>
      <c r="N989" s="68" t="s">
        <v>1450</v>
      </c>
      <c r="O989" s="54">
        <f>_xlfn.FLOOR.MATH(G989*G950/(1490.4*375)*100)</f>
        <v>5</v>
      </c>
      <c r="P989" s="54">
        <f>_xlfn.FLOOR.MATH(I989*G950/(1490.4*375)*100)</f>
        <v>15</v>
      </c>
      <c r="Q989" s="54">
        <f>_xlfn.FLOOR.MATH(K989*G950/(1490.4*375)*100)</f>
        <v>13</v>
      </c>
    </row>
    <row r="990" spans="1:17" x14ac:dyDescent="0.25">
      <c r="A990" s="3"/>
      <c r="B990" s="3"/>
      <c r="F990" s="68" t="s">
        <v>2359</v>
      </c>
      <c r="G990" s="247">
        <f>SLOPE(CP687:CP918,CK687:CK918)</f>
        <v>0.91612744423435599</v>
      </c>
      <c r="H990" s="247"/>
      <c r="I990" s="247">
        <f>SLOPE(CQ687:CQ918,CM687:CM918)</f>
        <v>0.98049703787819675</v>
      </c>
      <c r="J990" s="247"/>
      <c r="K990" s="247">
        <f>SLOPE(CR687:CR918,CO687:CO918)</f>
        <v>0.95346459439723741</v>
      </c>
      <c r="L990" s="247"/>
      <c r="N990" s="68" t="s">
        <v>2359</v>
      </c>
      <c r="O990" s="54">
        <f>_xlfn.FLOOR.MATH(G990*G951/(1869*275)*100)</f>
        <v>26</v>
      </c>
      <c r="P990" s="54">
        <f>_xlfn.FLOOR.MATH(I990*G951/(1869*275)*100)</f>
        <v>28</v>
      </c>
      <c r="Q990" s="54">
        <f>_xlfn.FLOOR.MATH(K990*G951/(1869*275)*100)</f>
        <v>27</v>
      </c>
    </row>
    <row r="991" spans="1:17" x14ac:dyDescent="0.25">
      <c r="A991" s="3"/>
      <c r="B991" s="3"/>
      <c r="F991" s="68" t="s">
        <v>3220</v>
      </c>
      <c r="G991" s="247">
        <f>SLOPE(DF687:DF918,DA687:DA918)</f>
        <v>0.84945694599223442</v>
      </c>
      <c r="H991" s="247"/>
      <c r="I991" s="247">
        <f>SLOPE(DG687:DG918,DC687:DC918)</f>
        <v>0.96769304392537736</v>
      </c>
      <c r="J991" s="247"/>
      <c r="K991" s="247">
        <f>SLOPE(DH687:DH918,DE687:DE918)</f>
        <v>0.92467777805021667</v>
      </c>
      <c r="L991" s="247"/>
      <c r="N991" s="68" t="s">
        <v>3220</v>
      </c>
      <c r="O991" s="54">
        <f>_xlfn.FLOOR.MATH(G991*G952/(836.6*825)*100)</f>
        <v>14</v>
      </c>
      <c r="P991" s="54">
        <f>_xlfn.FLOOR.MATH(I991*G952/(836.6*825)*100)</f>
        <v>16</v>
      </c>
      <c r="Q991" s="54">
        <f>_xlfn.FLOOR.MATH(K991*G952/(836.6*825)*100)</f>
        <v>16</v>
      </c>
    </row>
    <row r="992" spans="1:17" x14ac:dyDescent="0.25">
      <c r="A992" s="3"/>
      <c r="B992" s="3"/>
      <c r="F992" s="68" t="s">
        <v>4060</v>
      </c>
      <c r="G992" s="247">
        <f>SLOPE(DV687:DV918,DQ687:DQ918)</f>
        <v>0.16064758206163118</v>
      </c>
      <c r="H992" s="247"/>
      <c r="I992" s="247">
        <f>SLOPE(DW687:DW918,DS687:DS918)</f>
        <v>0.17100498824624977</v>
      </c>
      <c r="J992" s="247"/>
      <c r="K992" s="247">
        <f>SLOPE(DX687:DX918,DU687:DU918)</f>
        <v>9.9201547974407056E-2</v>
      </c>
      <c r="L992" s="247"/>
      <c r="N992" s="68" t="s">
        <v>4060</v>
      </c>
      <c r="O992" s="54">
        <f>_xlfn.FLOOR.MATH(G992*G953/(309.85*1800)*100)</f>
        <v>3</v>
      </c>
      <c r="P992" s="54">
        <f>_xlfn.FLOOR.MATH(I992*G953/(309.85*1800)*100)</f>
        <v>3</v>
      </c>
      <c r="Q992" s="54">
        <f>_xlfn.FLOOR.MATH(K992*G953/(309.85*1800)*100)</f>
        <v>2</v>
      </c>
    </row>
    <row r="993" spans="1:14" x14ac:dyDescent="0.25">
      <c r="A993" s="3"/>
      <c r="B993" s="3"/>
      <c r="L993" s="12"/>
    </row>
    <row r="994" spans="1:14" x14ac:dyDescent="0.25">
      <c r="A994" s="3"/>
      <c r="B994" s="3"/>
      <c r="L994" s="12"/>
      <c r="M994" s="3"/>
    </row>
    <row r="995" spans="1:14" x14ac:dyDescent="0.25">
      <c r="A995" s="3"/>
      <c r="B995" s="3"/>
      <c r="M995" s="55"/>
      <c r="N995" s="3"/>
    </row>
    <row r="996" spans="1:14" x14ac:dyDescent="0.25">
      <c r="A996" s="3"/>
      <c r="B996" s="3"/>
      <c r="F996" s="4" t="s">
        <v>4535</v>
      </c>
      <c r="G996" s="4"/>
      <c r="M996" s="12"/>
      <c r="N996" s="3"/>
    </row>
    <row r="997" spans="1:14" x14ac:dyDescent="0.25">
      <c r="A997" s="3"/>
      <c r="B997" s="3"/>
      <c r="F997" s="84" t="s">
        <v>4550</v>
      </c>
      <c r="G997" s="84" t="s">
        <v>4536</v>
      </c>
      <c r="H997" s="240" t="s">
        <v>4537</v>
      </c>
      <c r="I997" s="240"/>
      <c r="J997" s="73" t="s">
        <v>4538</v>
      </c>
      <c r="K997" s="73"/>
      <c r="L997" s="84" t="s">
        <v>4539</v>
      </c>
      <c r="M997" s="243" t="s">
        <v>4540</v>
      </c>
      <c r="N997" s="240"/>
    </row>
    <row r="998" spans="1:14" x14ac:dyDescent="0.25">
      <c r="A998" s="3"/>
      <c r="B998" s="3"/>
      <c r="F998" s="84" t="s">
        <v>4636</v>
      </c>
      <c r="G998" s="89"/>
      <c r="H998" s="241" t="s">
        <v>4541</v>
      </c>
      <c r="I998" s="242"/>
      <c r="J998" s="74" t="s">
        <v>4542</v>
      </c>
      <c r="K998" s="73"/>
      <c r="L998" s="84"/>
      <c r="M998" s="234" t="s">
        <v>4543</v>
      </c>
      <c r="N998" s="235"/>
    </row>
    <row r="999" spans="1:14" x14ac:dyDescent="0.25">
      <c r="A999" s="3"/>
      <c r="B999" s="3"/>
      <c r="F999" s="87"/>
      <c r="G999" s="86" t="s">
        <v>15</v>
      </c>
      <c r="H999" s="236">
        <v>169.5</v>
      </c>
      <c r="I999" s="237"/>
      <c r="J999" s="99">
        <f>O974</f>
        <v>15</v>
      </c>
      <c r="K999" s="160"/>
      <c r="L999" s="157" t="s">
        <v>4545</v>
      </c>
      <c r="M999" s="238">
        <v>168.3</v>
      </c>
      <c r="N999" s="239"/>
    </row>
    <row r="1000" spans="1:14" x14ac:dyDescent="0.25">
      <c r="A1000" s="3"/>
      <c r="B1000" s="3"/>
      <c r="F1000" s="87"/>
      <c r="G1000" s="86" t="s">
        <v>508</v>
      </c>
      <c r="H1000" s="236">
        <v>38500</v>
      </c>
      <c r="I1000" s="237"/>
      <c r="J1000" s="99">
        <f t="shared" ref="J1000:J1006" si="321">O975</f>
        <v>11</v>
      </c>
      <c r="K1000" s="160"/>
      <c r="L1000" s="158" t="s">
        <v>4545</v>
      </c>
      <c r="M1000" s="244">
        <v>39731.25</v>
      </c>
      <c r="N1000" s="244"/>
    </row>
    <row r="1001" spans="1:14" x14ac:dyDescent="0.25">
      <c r="A1001" s="3"/>
      <c r="B1001" s="3"/>
      <c r="F1001" s="87" t="s">
        <v>4546</v>
      </c>
      <c r="G1001" s="86" t="s">
        <v>980</v>
      </c>
      <c r="H1001" s="236">
        <v>378</v>
      </c>
      <c r="I1001" s="237"/>
      <c r="J1001" s="99">
        <f t="shared" si="321"/>
        <v>9</v>
      </c>
      <c r="K1001" s="160"/>
      <c r="L1001" s="158" t="s">
        <v>4545</v>
      </c>
      <c r="M1001" s="244">
        <v>374.45</v>
      </c>
      <c r="N1001" s="244"/>
    </row>
    <row r="1002" spans="1:14" x14ac:dyDescent="0.25">
      <c r="A1002" s="3"/>
      <c r="B1002" s="3"/>
      <c r="F1002" s="87" t="s">
        <v>4547</v>
      </c>
      <c r="G1002" s="86" t="s">
        <v>1449</v>
      </c>
      <c r="H1002" s="236">
        <v>315</v>
      </c>
      <c r="I1002" s="237"/>
      <c r="J1002" s="99">
        <f t="shared" si="321"/>
        <v>1</v>
      </c>
      <c r="K1002" s="160"/>
      <c r="L1002" s="159" t="s">
        <v>4545</v>
      </c>
      <c r="M1002" s="244">
        <v>313.95</v>
      </c>
      <c r="N1002" s="244"/>
    </row>
    <row r="1003" spans="1:14" x14ac:dyDescent="0.25">
      <c r="A1003" s="3"/>
      <c r="B1003" s="3"/>
      <c r="F1003" s="87" t="s">
        <v>4548</v>
      </c>
      <c r="G1003" s="86" t="s">
        <v>1450</v>
      </c>
      <c r="H1003" s="236">
        <v>1521.4</v>
      </c>
      <c r="I1003" s="237"/>
      <c r="J1003" s="99">
        <f t="shared" si="321"/>
        <v>7</v>
      </c>
      <c r="K1003" s="160"/>
      <c r="L1003" s="159" t="s">
        <v>4545</v>
      </c>
      <c r="M1003" s="244">
        <v>1520.8</v>
      </c>
      <c r="N1003" s="244"/>
    </row>
    <row r="1004" spans="1:14" x14ac:dyDescent="0.25">
      <c r="A1004" s="3"/>
      <c r="B1004" s="3"/>
      <c r="F1004" s="87"/>
      <c r="G1004" s="86" t="s">
        <v>2359</v>
      </c>
      <c r="H1004" s="236">
        <v>1869</v>
      </c>
      <c r="I1004" s="237"/>
      <c r="J1004" s="99">
        <f t="shared" si="321"/>
        <v>17</v>
      </c>
      <c r="K1004" s="160"/>
      <c r="L1004" s="158" t="s">
        <v>4545</v>
      </c>
      <c r="M1004" s="244">
        <v>1882.4</v>
      </c>
      <c r="N1004" s="244"/>
    </row>
    <row r="1005" spans="1:14" x14ac:dyDescent="0.25">
      <c r="A1005" s="3"/>
      <c r="B1005" s="3"/>
      <c r="F1005" s="87"/>
      <c r="G1005" s="86" t="s">
        <v>3220</v>
      </c>
      <c r="H1005" s="236">
        <v>838.6</v>
      </c>
      <c r="I1005" s="237"/>
      <c r="J1005" s="99">
        <f t="shared" si="321"/>
        <v>15</v>
      </c>
      <c r="K1005" s="160"/>
      <c r="L1005" s="158" t="s">
        <v>4545</v>
      </c>
      <c r="M1005" s="244">
        <v>837.6</v>
      </c>
      <c r="N1005" s="244"/>
    </row>
    <row r="1006" spans="1:14" x14ac:dyDescent="0.25">
      <c r="A1006" s="3"/>
      <c r="B1006" s="3"/>
      <c r="F1006" s="87" t="s">
        <v>4549</v>
      </c>
      <c r="G1006" s="86" t="s">
        <v>4060</v>
      </c>
      <c r="H1006" s="236">
        <v>309.85000000000002</v>
      </c>
      <c r="I1006" s="237"/>
      <c r="J1006" s="99">
        <f t="shared" si="321"/>
        <v>3</v>
      </c>
      <c r="K1006" s="160"/>
      <c r="L1006" s="159" t="s">
        <v>4545</v>
      </c>
      <c r="M1006" s="238">
        <v>310.55</v>
      </c>
      <c r="N1006" s="239"/>
    </row>
    <row r="1007" spans="1:14" x14ac:dyDescent="0.25">
      <c r="A1007" s="3"/>
      <c r="B1007" s="3"/>
      <c r="M1007" s="3"/>
      <c r="N1007" s="3"/>
    </row>
    <row r="1008" spans="1:14" x14ac:dyDescent="0.25">
      <c r="A1008" s="3"/>
      <c r="B1008" s="3"/>
      <c r="D1008" s="85"/>
      <c r="F1008" s="88"/>
      <c r="G1008" s="88"/>
      <c r="H1008" s="88"/>
      <c r="I1008" s="88"/>
      <c r="J1008" s="88"/>
      <c r="K1008" s="88"/>
      <c r="L1008" s="88"/>
      <c r="M1008" s="88"/>
      <c r="N1008" s="88"/>
    </row>
    <row r="1009" spans="1:15" x14ac:dyDescent="0.25">
      <c r="A1009" s="3"/>
      <c r="B1009" s="3"/>
      <c r="F1009" s="88"/>
      <c r="G1009" s="88"/>
      <c r="H1009" s="88"/>
      <c r="I1009" s="88"/>
      <c r="J1009" s="88"/>
      <c r="K1009" s="88"/>
      <c r="L1009" s="88"/>
      <c r="M1009" s="88"/>
      <c r="N1009" s="88"/>
    </row>
    <row r="1010" spans="1:15" x14ac:dyDescent="0.25">
      <c r="A1010" s="3"/>
      <c r="B1010" s="3"/>
      <c r="F1010" s="77"/>
      <c r="G1010" s="77"/>
      <c r="H1010" s="77"/>
      <c r="I1010" s="77"/>
      <c r="J1010" s="77"/>
      <c r="K1010" s="77"/>
      <c r="M1010" s="3"/>
      <c r="N1010" s="3"/>
    </row>
    <row r="1011" spans="1:15" x14ac:dyDescent="0.25">
      <c r="A1011" s="3"/>
      <c r="B1011" s="3"/>
      <c r="F1011" s="90"/>
      <c r="G1011" s="90"/>
      <c r="H1011" s="90"/>
      <c r="I1011" s="90"/>
      <c r="J1011" s="90"/>
      <c r="K1011" s="90"/>
      <c r="L1011" s="90"/>
      <c r="M1011" s="90"/>
      <c r="N1011" s="90"/>
      <c r="O1011" s="90"/>
    </row>
    <row r="1012" spans="1:15" x14ac:dyDescent="0.25">
      <c r="A1012" s="3"/>
      <c r="B1012" s="3"/>
      <c r="F1012" s="90"/>
      <c r="G1012" s="90"/>
      <c r="H1012" s="90"/>
      <c r="I1012" s="90"/>
      <c r="J1012" s="90"/>
      <c r="K1012" s="90"/>
      <c r="L1012" s="90"/>
      <c r="M1012" s="90"/>
      <c r="N1012" s="90"/>
    </row>
    <row r="1013" spans="1:15" x14ac:dyDescent="0.25">
      <c r="A1013" s="3"/>
      <c r="B1013" s="3"/>
    </row>
    <row r="1014" spans="1:15" x14ac:dyDescent="0.25">
      <c r="A1014" s="3"/>
      <c r="B1014" s="3"/>
      <c r="F1014" s="57" t="s">
        <v>4551</v>
      </c>
    </row>
    <row r="1015" spans="1:15" x14ac:dyDescent="0.25">
      <c r="A1015" s="3"/>
      <c r="B1015" s="3"/>
      <c r="F1015" s="63" t="s">
        <v>4519</v>
      </c>
      <c r="G1015" s="58" t="s">
        <v>4552</v>
      </c>
      <c r="H1015" s="63" t="s">
        <v>4553</v>
      </c>
      <c r="I1015" s="63"/>
      <c r="J1015" s="58" t="s">
        <v>4554</v>
      </c>
      <c r="K1015" s="58" t="s">
        <v>4555</v>
      </c>
      <c r="L1015" s="58" t="s">
        <v>4556</v>
      </c>
    </row>
    <row r="1016" spans="1:15" x14ac:dyDescent="0.25">
      <c r="A1016" s="3"/>
      <c r="B1016" s="3"/>
      <c r="F1016" s="87" t="s">
        <v>15</v>
      </c>
      <c r="G1016" s="94">
        <f>0.15*1000000</f>
        <v>150000</v>
      </c>
      <c r="H1016" s="245">
        <v>167.4</v>
      </c>
      <c r="I1016" s="245"/>
      <c r="J1016" s="92">
        <f>H1016*I960</f>
        <v>149320.80000000002</v>
      </c>
      <c r="K1016" s="62">
        <f>(H999-M999)*J999*L960</f>
        <v>89999.999999999141</v>
      </c>
      <c r="L1016" s="62">
        <f>J1016+K1016</f>
        <v>239320.79999999917</v>
      </c>
    </row>
    <row r="1017" spans="1:15" x14ac:dyDescent="0.25">
      <c r="A1017" s="3"/>
      <c r="B1017" s="3"/>
      <c r="F1017" s="87" t="s">
        <v>508</v>
      </c>
      <c r="G1017" s="94">
        <f>0.1*1000000</f>
        <v>100000</v>
      </c>
      <c r="H1017" s="232">
        <v>42000</v>
      </c>
      <c r="I1017" s="232"/>
      <c r="J1017" s="92">
        <f>H1017*I961</f>
        <v>84000</v>
      </c>
      <c r="K1017" s="62">
        <f>(H1000-M1000)*J1000*L961</f>
        <v>-203156.25</v>
      </c>
      <c r="L1017" s="62">
        <f t="shared" ref="L1017:L1023" si="322">J1017+K1017</f>
        <v>-119156.25</v>
      </c>
    </row>
    <row r="1018" spans="1:15" x14ac:dyDescent="0.25">
      <c r="A1018" s="3"/>
      <c r="B1018" s="3"/>
      <c r="F1018" s="87" t="s">
        <v>980</v>
      </c>
      <c r="G1018" s="94">
        <v>120000</v>
      </c>
      <c r="H1018" s="216">
        <v>251.6</v>
      </c>
      <c r="I1018" s="216"/>
      <c r="J1018" s="92">
        <f t="shared" ref="J1018:J1023" si="323">H1018*I962</f>
        <v>209582.8</v>
      </c>
      <c r="K1018" s="62">
        <f t="shared" ref="K1018:K1023" si="324">(H1001-M1001)*J1001*L962</f>
        <v>47925.000000000153</v>
      </c>
      <c r="L1018" s="62">
        <f t="shared" si="322"/>
        <v>257507.80000000013</v>
      </c>
    </row>
    <row r="1019" spans="1:15" x14ac:dyDescent="0.25">
      <c r="A1019" s="3"/>
      <c r="B1019" s="3"/>
      <c r="F1019" s="87" t="s">
        <v>1449</v>
      </c>
      <c r="G1019" s="94">
        <v>130000</v>
      </c>
      <c r="H1019" s="232">
        <v>2506</v>
      </c>
      <c r="I1019" s="232"/>
      <c r="J1019" s="92">
        <f t="shared" si="323"/>
        <v>107758</v>
      </c>
      <c r="K1019" s="62">
        <f t="shared" si="324"/>
        <v>2992.5000000000323</v>
      </c>
      <c r="L1019" s="62">
        <f t="shared" si="322"/>
        <v>110750.50000000003</v>
      </c>
    </row>
    <row r="1020" spans="1:15" x14ac:dyDescent="0.25">
      <c r="A1020" s="3"/>
      <c r="B1020" s="3"/>
      <c r="D1020" s="77"/>
      <c r="F1020" s="87" t="s">
        <v>1450</v>
      </c>
      <c r="G1020" s="94">
        <f>0.1*1000000</f>
        <v>100000</v>
      </c>
      <c r="H1020" s="232">
        <v>1830</v>
      </c>
      <c r="I1020" s="232"/>
      <c r="J1020" s="92">
        <f t="shared" si="323"/>
        <v>129930</v>
      </c>
      <c r="K1020" s="62">
        <f t="shared" si="324"/>
        <v>1575.0000000003581</v>
      </c>
      <c r="L1020" s="62">
        <f t="shared" si="322"/>
        <v>131505.00000000035</v>
      </c>
    </row>
    <row r="1021" spans="1:15" x14ac:dyDescent="0.25">
      <c r="A1021" s="3"/>
      <c r="B1021" s="3"/>
      <c r="D1021" s="77"/>
      <c r="F1021" s="87" t="s">
        <v>2359</v>
      </c>
      <c r="G1021" s="94">
        <v>150000</v>
      </c>
      <c r="H1021" s="232">
        <v>1930</v>
      </c>
      <c r="I1021" s="232"/>
      <c r="J1021" s="92">
        <f t="shared" si="323"/>
        <v>158260</v>
      </c>
      <c r="K1021" s="62">
        <f t="shared" si="324"/>
        <v>-62645.000000000422</v>
      </c>
      <c r="L1021" s="62">
        <f t="shared" si="322"/>
        <v>95614.999999999578</v>
      </c>
    </row>
    <row r="1022" spans="1:15" x14ac:dyDescent="0.25">
      <c r="A1022" s="3"/>
      <c r="B1022" s="3"/>
      <c r="F1022" s="87" t="s">
        <v>3220</v>
      </c>
      <c r="G1022" s="94">
        <v>120000</v>
      </c>
      <c r="H1022" s="216">
        <v>915</v>
      </c>
      <c r="I1022" s="216"/>
      <c r="J1022" s="92">
        <f t="shared" si="323"/>
        <v>132675</v>
      </c>
      <c r="K1022" s="62">
        <f t="shared" si="324"/>
        <v>12375</v>
      </c>
      <c r="L1022" s="62">
        <f t="shared" si="322"/>
        <v>145050</v>
      </c>
      <c r="M1022" s="3"/>
    </row>
    <row r="1023" spans="1:15" x14ac:dyDescent="0.25">
      <c r="A1023" s="3"/>
      <c r="B1023" s="3"/>
      <c r="F1023" s="87" t="s">
        <v>4060</v>
      </c>
      <c r="G1023" s="94">
        <v>130000</v>
      </c>
      <c r="H1023" s="216">
        <v>594.95000000000005</v>
      </c>
      <c r="I1023" s="216"/>
      <c r="J1023" s="92">
        <f t="shared" si="323"/>
        <v>105306.15000000001</v>
      </c>
      <c r="K1023" s="62">
        <f t="shared" si="324"/>
        <v>-3779.9999999999386</v>
      </c>
      <c r="L1023" s="62">
        <f t="shared" si="322"/>
        <v>101526.15000000007</v>
      </c>
      <c r="M1023" s="3"/>
    </row>
    <row r="1024" spans="1:15" x14ac:dyDescent="0.25">
      <c r="A1024" s="3"/>
      <c r="B1024" s="3"/>
      <c r="L1024" s="3"/>
      <c r="M1024" s="3"/>
    </row>
    <row r="1025" spans="1:13" x14ac:dyDescent="0.25">
      <c r="A1025" s="3"/>
      <c r="B1025" s="3"/>
      <c r="H1025" s="233" t="s">
        <v>4557</v>
      </c>
      <c r="I1025" s="233"/>
      <c r="J1025" s="95">
        <f>SUM(L1016:L1023)</f>
        <v>962118.99999999919</v>
      </c>
      <c r="L1025" s="3"/>
      <c r="M1025" s="3"/>
    </row>
    <row r="1026" spans="1:13" x14ac:dyDescent="0.25">
      <c r="A1026" s="3"/>
      <c r="B1026" s="3"/>
      <c r="H1026" s="233" t="s">
        <v>4558</v>
      </c>
      <c r="I1026" s="233"/>
      <c r="J1026" s="80">
        <f>((935902.75-1000000)/1000000)*100</f>
        <v>-6.4097249999999999</v>
      </c>
      <c r="L1026" s="3"/>
      <c r="M1026" s="3"/>
    </row>
    <row r="1027" spans="1:13" x14ac:dyDescent="0.25">
      <c r="A1027" s="3"/>
      <c r="B1027" s="3"/>
      <c r="L1027" s="3"/>
      <c r="M1027" s="3"/>
    </row>
    <row r="1028" spans="1:13" x14ac:dyDescent="0.25">
      <c r="A1028" s="3"/>
      <c r="B1028" s="3"/>
      <c r="J1028" s="63" t="s">
        <v>4553</v>
      </c>
      <c r="K1028" s="63" t="s">
        <v>4580</v>
      </c>
      <c r="L1028" s="3" t="s">
        <v>4581</v>
      </c>
      <c r="M1028" s="3"/>
    </row>
    <row r="1029" spans="1:13" x14ac:dyDescent="0.25">
      <c r="A1029" s="3"/>
      <c r="B1029" s="3"/>
      <c r="F1029" t="s">
        <v>4577</v>
      </c>
      <c r="H1029">
        <f>(J1029*K1029+J1030*K1030+J1031*K1031+J1032*K1032+J1033*K1033+J1034*K1034+J1035*K1035+J1036*K1036)</f>
        <v>1076832.75</v>
      </c>
      <c r="J1029" s="93">
        <v>167.4</v>
      </c>
      <c r="K1029" s="80">
        <v>892</v>
      </c>
      <c r="L1029" s="3"/>
      <c r="M1029" s="3"/>
    </row>
    <row r="1030" spans="1:13" x14ac:dyDescent="0.25">
      <c r="A1030" s="3"/>
      <c r="B1030" s="3"/>
      <c r="J1030" s="93">
        <v>42000</v>
      </c>
      <c r="K1030" s="80">
        <v>2</v>
      </c>
      <c r="L1030" s="3"/>
      <c r="M1030" s="3"/>
    </row>
    <row r="1031" spans="1:13" x14ac:dyDescent="0.25">
      <c r="A1031" s="3"/>
      <c r="B1031" s="3"/>
      <c r="J1031" s="93">
        <v>251.6</v>
      </c>
      <c r="K1031" s="80">
        <v>833</v>
      </c>
      <c r="L1031" s="3"/>
      <c r="M1031" s="3"/>
    </row>
    <row r="1032" spans="1:13" x14ac:dyDescent="0.25">
      <c r="A1032" s="3"/>
      <c r="B1032" s="3"/>
      <c r="J1032" s="93">
        <v>2506</v>
      </c>
      <c r="K1032" s="80">
        <v>43</v>
      </c>
      <c r="L1032" s="3"/>
      <c r="M1032" s="3"/>
    </row>
    <row r="1033" spans="1:13" x14ac:dyDescent="0.25">
      <c r="A1033" s="3"/>
      <c r="B1033" s="3"/>
      <c r="J1033" s="93">
        <v>1830</v>
      </c>
      <c r="K1033" s="80">
        <v>71</v>
      </c>
      <c r="L1033" s="3"/>
      <c r="M1033" s="3"/>
    </row>
    <row r="1034" spans="1:13" x14ac:dyDescent="0.25">
      <c r="A1034" s="3"/>
      <c r="B1034" s="3"/>
      <c r="J1034" s="93">
        <v>1930</v>
      </c>
      <c r="K1034" s="80">
        <v>82</v>
      </c>
      <c r="L1034" s="3"/>
      <c r="M1034" s="3"/>
    </row>
    <row r="1035" spans="1:13" x14ac:dyDescent="0.25">
      <c r="A1035" s="3"/>
      <c r="B1035" s="3"/>
      <c r="J1035" s="93">
        <v>915</v>
      </c>
      <c r="K1035" s="80">
        <v>145</v>
      </c>
      <c r="L1035" s="3"/>
      <c r="M1035" s="3"/>
    </row>
    <row r="1036" spans="1:13" x14ac:dyDescent="0.25">
      <c r="A1036" s="3"/>
      <c r="B1036" s="3"/>
      <c r="J1036" s="93">
        <v>594.95000000000005</v>
      </c>
      <c r="K1036" s="80">
        <v>177</v>
      </c>
      <c r="L1036" s="3"/>
      <c r="M1036" s="3"/>
    </row>
    <row r="1037" spans="1:13" x14ac:dyDescent="0.25">
      <c r="A1037" s="3"/>
      <c r="B1037" s="3"/>
      <c r="L1037" s="3"/>
      <c r="M1037" s="3"/>
    </row>
    <row r="1038" spans="1:13" x14ac:dyDescent="0.25">
      <c r="A1038" s="3"/>
      <c r="B1038" s="3"/>
      <c r="L1038" s="3"/>
      <c r="M1038" s="3"/>
    </row>
    <row r="1039" spans="1:13" x14ac:dyDescent="0.25">
      <c r="A1039" s="3"/>
      <c r="B1039" s="3"/>
      <c r="L1039" s="3"/>
      <c r="M1039" s="3"/>
    </row>
    <row r="1040" spans="1:13" x14ac:dyDescent="0.25">
      <c r="A1040" s="3"/>
      <c r="B1040" s="3"/>
      <c r="L1040" s="3"/>
      <c r="M1040" s="3"/>
    </row>
    <row r="1041" spans="1:13" x14ac:dyDescent="0.25">
      <c r="A1041" s="3"/>
      <c r="B1041" s="3"/>
      <c r="L1041" s="3"/>
      <c r="M1041" s="3"/>
    </row>
    <row r="1042" spans="1:13" x14ac:dyDescent="0.25">
      <c r="A1042" s="3"/>
      <c r="B1042" s="3"/>
      <c r="L1042" s="3"/>
      <c r="M1042" s="3"/>
    </row>
    <row r="1043" spans="1:13" x14ac:dyDescent="0.25">
      <c r="A1043" s="3"/>
      <c r="B1043" s="3"/>
      <c r="L1043" s="3"/>
      <c r="M1043" s="3"/>
    </row>
    <row r="1044" spans="1:13" x14ac:dyDescent="0.25">
      <c r="A1044" s="3"/>
      <c r="B1044" s="3"/>
      <c r="L1044" s="3"/>
      <c r="M1044" s="3"/>
    </row>
    <row r="1045" spans="1:13" x14ac:dyDescent="0.25">
      <c r="A1045" s="3"/>
      <c r="B1045" s="3"/>
      <c r="L1045" s="3"/>
      <c r="M1045" s="3"/>
    </row>
    <row r="1046" spans="1:13" x14ac:dyDescent="0.25">
      <c r="A1046" s="3"/>
      <c r="B1046" s="3"/>
      <c r="L1046" s="3"/>
      <c r="M1046" s="3"/>
    </row>
    <row r="1047" spans="1:13" x14ac:dyDescent="0.25">
      <c r="A1047" s="3"/>
      <c r="B1047" s="3"/>
      <c r="L1047" s="3"/>
      <c r="M1047" s="3"/>
    </row>
    <row r="1048" spans="1:13" x14ac:dyDescent="0.25">
      <c r="A1048" s="3"/>
      <c r="B1048" s="3"/>
      <c r="L1048" s="3"/>
      <c r="M1048" s="3"/>
    </row>
    <row r="1049" spans="1:13" x14ac:dyDescent="0.25">
      <c r="A1049" s="3"/>
      <c r="B1049" s="3"/>
      <c r="L1049" s="3"/>
      <c r="M1049" s="3"/>
    </row>
    <row r="1050" spans="1:13" x14ac:dyDescent="0.25">
      <c r="A1050" s="3"/>
      <c r="B1050" s="3"/>
      <c r="L1050" s="3"/>
      <c r="M1050" s="3"/>
    </row>
    <row r="1051" spans="1:13" x14ac:dyDescent="0.25">
      <c r="A1051" s="3"/>
      <c r="B1051" s="3"/>
      <c r="L1051" s="3"/>
      <c r="M1051" s="3"/>
    </row>
    <row r="1052" spans="1:13" x14ac:dyDescent="0.25">
      <c r="A1052" s="3"/>
      <c r="B1052" s="3"/>
      <c r="L1052" s="3"/>
      <c r="M1052" s="3"/>
    </row>
    <row r="1053" spans="1:13" x14ac:dyDescent="0.25">
      <c r="A1053" s="3"/>
      <c r="B1053" s="3"/>
      <c r="L1053" s="3"/>
      <c r="M1053" s="3"/>
    </row>
    <row r="1054" spans="1:13" x14ac:dyDescent="0.25">
      <c r="A1054" s="3"/>
      <c r="B1054" s="3"/>
      <c r="L1054" s="3"/>
      <c r="M1054" s="3"/>
    </row>
    <row r="1055" spans="1:13" x14ac:dyDescent="0.25">
      <c r="A1055" s="3"/>
      <c r="B1055" s="3"/>
      <c r="L1055" s="3"/>
      <c r="M1055" s="3"/>
    </row>
    <row r="1056" spans="1:13" x14ac:dyDescent="0.25">
      <c r="A1056" s="3"/>
      <c r="B1056" s="3"/>
      <c r="L1056" s="3"/>
      <c r="M1056" s="3"/>
    </row>
    <row r="1057" spans="1:13" x14ac:dyDescent="0.25">
      <c r="A1057" s="3"/>
      <c r="B1057" s="3"/>
      <c r="L1057" s="3"/>
      <c r="M1057" s="3"/>
    </row>
    <row r="1058" spans="1:13" x14ac:dyDescent="0.25">
      <c r="A1058" s="3"/>
      <c r="B1058" s="3"/>
      <c r="L1058" s="3"/>
      <c r="M1058" s="3"/>
    </row>
    <row r="1059" spans="1:13" x14ac:dyDescent="0.25">
      <c r="A1059" s="3"/>
      <c r="B1059" s="3"/>
      <c r="L1059" s="3"/>
      <c r="M1059" s="3"/>
    </row>
    <row r="1060" spans="1:13" x14ac:dyDescent="0.25">
      <c r="A1060" s="3"/>
      <c r="B1060" s="3"/>
      <c r="L1060" s="3"/>
      <c r="M1060" s="3"/>
    </row>
    <row r="1061" spans="1:13" x14ac:dyDescent="0.25">
      <c r="A1061" s="3"/>
      <c r="B1061" s="3"/>
      <c r="L1061" s="3"/>
      <c r="M1061" s="3"/>
    </row>
    <row r="1062" spans="1:13" x14ac:dyDescent="0.25">
      <c r="A1062" s="3"/>
      <c r="B1062" s="3"/>
      <c r="L1062" s="3"/>
      <c r="M1062" s="3"/>
    </row>
    <row r="1063" spans="1:13" x14ac:dyDescent="0.25">
      <c r="A1063" s="3"/>
      <c r="B1063" s="3"/>
      <c r="L1063" s="3"/>
      <c r="M1063" s="3"/>
    </row>
    <row r="1064" spans="1:13" x14ac:dyDescent="0.25">
      <c r="A1064" s="3"/>
      <c r="B1064" s="3"/>
      <c r="L1064" s="3"/>
      <c r="M1064" s="3"/>
    </row>
    <row r="1065" spans="1:13" x14ac:dyDescent="0.25">
      <c r="A1065" s="3"/>
      <c r="B1065" s="3"/>
      <c r="L1065" s="3"/>
      <c r="M1065" s="3"/>
    </row>
    <row r="1066" spans="1:13" x14ac:dyDescent="0.25">
      <c r="A1066" s="3"/>
      <c r="B1066" s="3"/>
      <c r="L1066" s="3"/>
      <c r="M1066" s="3"/>
    </row>
    <row r="1067" spans="1:13" x14ac:dyDescent="0.25">
      <c r="A1067" s="3"/>
      <c r="B1067" s="3"/>
      <c r="L1067" s="3"/>
      <c r="M1067" s="3"/>
    </row>
    <row r="1068" spans="1:13" x14ac:dyDescent="0.25">
      <c r="A1068" s="3"/>
      <c r="B1068" s="3"/>
      <c r="L1068" s="3"/>
      <c r="M1068" s="3"/>
    </row>
    <row r="1069" spans="1:13" x14ac:dyDescent="0.25">
      <c r="A1069" s="3"/>
      <c r="B1069" s="3"/>
      <c r="L1069" s="3"/>
      <c r="M1069" s="3"/>
    </row>
    <row r="1070" spans="1:13" x14ac:dyDescent="0.25">
      <c r="A1070" s="3"/>
      <c r="B1070" s="3"/>
      <c r="L1070" s="3"/>
      <c r="M1070" s="3"/>
    </row>
    <row r="1071" spans="1:13" x14ac:dyDescent="0.25">
      <c r="A1071" s="3"/>
      <c r="B1071" s="3"/>
      <c r="L1071" s="3"/>
      <c r="M1071" s="3"/>
    </row>
    <row r="1072" spans="1:13" x14ac:dyDescent="0.25">
      <c r="A1072" s="3"/>
      <c r="B1072" s="3"/>
      <c r="L1072" s="3"/>
      <c r="M1072" s="3"/>
    </row>
    <row r="1073" spans="1:13" x14ac:dyDescent="0.25">
      <c r="A1073" s="3"/>
      <c r="B1073" s="3"/>
      <c r="L1073" s="3"/>
      <c r="M1073" s="3"/>
    </row>
    <row r="1074" spans="1:13" x14ac:dyDescent="0.25">
      <c r="A1074" s="3"/>
      <c r="B1074" s="3"/>
      <c r="L1074" s="3"/>
      <c r="M1074" s="3"/>
    </row>
    <row r="1075" spans="1:13" x14ac:dyDescent="0.25">
      <c r="A1075" s="3"/>
      <c r="B1075" s="3"/>
      <c r="L1075" s="3"/>
      <c r="M1075" s="3"/>
    </row>
    <row r="1076" spans="1:13" x14ac:dyDescent="0.25">
      <c r="A1076" s="3"/>
      <c r="B1076" s="3"/>
      <c r="L1076" s="3"/>
      <c r="M1076" s="3"/>
    </row>
    <row r="1077" spans="1:13" x14ac:dyDescent="0.25">
      <c r="A1077" s="3"/>
      <c r="B1077" s="3"/>
      <c r="L1077" s="3"/>
      <c r="M1077" s="3"/>
    </row>
    <row r="1078" spans="1:13" x14ac:dyDescent="0.25">
      <c r="A1078" s="3"/>
      <c r="B1078" s="3"/>
      <c r="L1078" s="3"/>
      <c r="M1078" s="3"/>
    </row>
    <row r="1079" spans="1:13" x14ac:dyDescent="0.25">
      <c r="A1079" s="3"/>
      <c r="B1079" s="3"/>
      <c r="L1079" s="3"/>
      <c r="M1079" s="3"/>
    </row>
    <row r="1080" spans="1:13" x14ac:dyDescent="0.25">
      <c r="A1080" s="3"/>
      <c r="B1080" s="3"/>
      <c r="L1080" s="3"/>
      <c r="M1080" s="3"/>
    </row>
    <row r="1081" spans="1:13" x14ac:dyDescent="0.25">
      <c r="A1081" s="3"/>
      <c r="B1081" s="3"/>
      <c r="L1081" s="3"/>
      <c r="M1081" s="3"/>
    </row>
    <row r="1082" spans="1:13" x14ac:dyDescent="0.25">
      <c r="A1082" s="3"/>
      <c r="B1082" s="3"/>
      <c r="L1082" s="3"/>
      <c r="M1082" s="3"/>
    </row>
    <row r="1083" spans="1:13" x14ac:dyDescent="0.25">
      <c r="A1083" s="3"/>
      <c r="B1083" s="3"/>
      <c r="L1083" s="3"/>
      <c r="M1083" s="3"/>
    </row>
    <row r="1084" spans="1:13" x14ac:dyDescent="0.25">
      <c r="A1084" s="3"/>
      <c r="B1084" s="3"/>
      <c r="L1084" s="3"/>
      <c r="M1084" s="3"/>
    </row>
    <row r="1085" spans="1:13" x14ac:dyDescent="0.25">
      <c r="A1085" s="3"/>
      <c r="B1085" s="3"/>
      <c r="L1085" s="3"/>
      <c r="M1085" s="3"/>
    </row>
    <row r="1086" spans="1:13" x14ac:dyDescent="0.25">
      <c r="A1086" s="3"/>
      <c r="B1086" s="3"/>
      <c r="L1086" s="3"/>
      <c r="M1086" s="3"/>
    </row>
    <row r="1087" spans="1:13" x14ac:dyDescent="0.25">
      <c r="A1087" s="3"/>
      <c r="B1087" s="3"/>
      <c r="L1087" s="3"/>
      <c r="M1087" s="3"/>
    </row>
    <row r="1088" spans="1:13" x14ac:dyDescent="0.25">
      <c r="A1088" s="3"/>
      <c r="B1088" s="3"/>
      <c r="L1088" s="3"/>
      <c r="M1088" s="3"/>
    </row>
    <row r="1089" spans="1:13" x14ac:dyDescent="0.25">
      <c r="A1089" s="3"/>
      <c r="B1089" s="3"/>
      <c r="L1089" s="3"/>
      <c r="M1089" s="3"/>
    </row>
    <row r="1090" spans="1:13" x14ac:dyDescent="0.25">
      <c r="A1090" s="3"/>
      <c r="B1090" s="3"/>
      <c r="L1090" s="3"/>
      <c r="M1090" s="3"/>
    </row>
    <row r="1091" spans="1:13" x14ac:dyDescent="0.25">
      <c r="A1091" s="3"/>
      <c r="B1091" s="3"/>
      <c r="L1091" s="3"/>
      <c r="M1091" s="3"/>
    </row>
    <row r="1092" spans="1:13" x14ac:dyDescent="0.25">
      <c r="A1092" s="3"/>
      <c r="B1092" s="3"/>
      <c r="L1092" s="3"/>
      <c r="M1092" s="3"/>
    </row>
    <row r="1093" spans="1:13" x14ac:dyDescent="0.25">
      <c r="A1093" s="3"/>
      <c r="B1093" s="3"/>
      <c r="L1093" s="3"/>
      <c r="M1093" s="3"/>
    </row>
    <row r="1094" spans="1:13" x14ac:dyDescent="0.25">
      <c r="A1094" s="3"/>
      <c r="B1094" s="3"/>
      <c r="L1094" s="3"/>
      <c r="M1094" s="3"/>
    </row>
    <row r="1095" spans="1:13" x14ac:dyDescent="0.25">
      <c r="A1095" s="3"/>
      <c r="B1095" s="3"/>
      <c r="L1095" s="3"/>
      <c r="M1095" s="3"/>
    </row>
    <row r="1096" spans="1:13" x14ac:dyDescent="0.25">
      <c r="A1096" s="3"/>
      <c r="B1096" s="3"/>
      <c r="L1096" s="3"/>
      <c r="M1096" s="3"/>
    </row>
    <row r="1097" spans="1:13" x14ac:dyDescent="0.25">
      <c r="A1097" s="3"/>
      <c r="B1097" s="3"/>
      <c r="L1097" s="3"/>
      <c r="M1097" s="3"/>
    </row>
    <row r="1098" spans="1:13" x14ac:dyDescent="0.25">
      <c r="A1098" s="3"/>
      <c r="B1098" s="3"/>
      <c r="L1098" s="3"/>
      <c r="M1098" s="3"/>
    </row>
    <row r="1099" spans="1:13" x14ac:dyDescent="0.25">
      <c r="A1099" s="3"/>
      <c r="B1099" s="3"/>
      <c r="L1099" s="3"/>
      <c r="M1099" s="3"/>
    </row>
    <row r="1100" spans="1:13" x14ac:dyDescent="0.25">
      <c r="A1100" s="3"/>
      <c r="B1100" s="3"/>
      <c r="L1100" s="3"/>
      <c r="M1100" s="3"/>
    </row>
    <row r="1101" spans="1:13" x14ac:dyDescent="0.25">
      <c r="A1101" s="3"/>
      <c r="B1101" s="3"/>
      <c r="L1101" s="3"/>
      <c r="M1101" s="3"/>
    </row>
    <row r="1102" spans="1:13" x14ac:dyDescent="0.25">
      <c r="A1102" s="3"/>
      <c r="B1102" s="3"/>
      <c r="L1102" s="3"/>
      <c r="M1102" s="3"/>
    </row>
    <row r="1103" spans="1:13" x14ac:dyDescent="0.25">
      <c r="A1103" s="3"/>
      <c r="B1103" s="3"/>
      <c r="L1103" s="3"/>
      <c r="M1103" s="3"/>
    </row>
    <row r="1104" spans="1:13" x14ac:dyDescent="0.25">
      <c r="A1104" s="3"/>
      <c r="B1104" s="3"/>
      <c r="L1104" s="3"/>
      <c r="M1104" s="3"/>
    </row>
    <row r="1105" spans="1:13" x14ac:dyDescent="0.25">
      <c r="A1105" s="3"/>
      <c r="B1105" s="3"/>
      <c r="L1105" s="3"/>
      <c r="M1105" s="3"/>
    </row>
    <row r="1106" spans="1:13" x14ac:dyDescent="0.25">
      <c r="A1106" s="3"/>
      <c r="B1106" s="3"/>
      <c r="L1106" s="3"/>
      <c r="M1106" s="3"/>
    </row>
    <row r="1107" spans="1:13" x14ac:dyDescent="0.25">
      <c r="A1107" s="3"/>
      <c r="B1107" s="3"/>
      <c r="L1107" s="3"/>
      <c r="M1107" s="3"/>
    </row>
    <row r="1108" spans="1:13" x14ac:dyDescent="0.25">
      <c r="A1108" s="3"/>
      <c r="B1108" s="3"/>
      <c r="L1108" s="3"/>
      <c r="M1108" s="3"/>
    </row>
    <row r="1109" spans="1:13" x14ac:dyDescent="0.25">
      <c r="A1109" s="3"/>
      <c r="B1109" s="3"/>
      <c r="L1109" s="3"/>
      <c r="M1109" s="3"/>
    </row>
    <row r="1110" spans="1:13" x14ac:dyDescent="0.25">
      <c r="A1110" s="3"/>
      <c r="B1110" s="3"/>
      <c r="L1110" s="3"/>
      <c r="M1110" s="3"/>
    </row>
    <row r="1111" spans="1:13" x14ac:dyDescent="0.25">
      <c r="A1111" s="3"/>
      <c r="B1111" s="3"/>
      <c r="L1111" s="3"/>
      <c r="M1111" s="3"/>
    </row>
    <row r="1112" spans="1:13" x14ac:dyDescent="0.25">
      <c r="A1112" s="3"/>
      <c r="B1112" s="3"/>
      <c r="L1112" s="3"/>
      <c r="M1112" s="3"/>
    </row>
    <row r="1113" spans="1:13" x14ac:dyDescent="0.25">
      <c r="A1113" s="3"/>
      <c r="B1113" s="3"/>
      <c r="L1113" s="3"/>
      <c r="M1113" s="3"/>
    </row>
    <row r="1114" spans="1:13" x14ac:dyDescent="0.25">
      <c r="A1114" s="3"/>
      <c r="B1114" s="3"/>
      <c r="L1114" s="3"/>
      <c r="M1114" s="3"/>
    </row>
    <row r="1115" spans="1:13" x14ac:dyDescent="0.25">
      <c r="A1115" s="3"/>
      <c r="B1115" s="3"/>
      <c r="L1115" s="3"/>
      <c r="M1115" s="3"/>
    </row>
    <row r="1116" spans="1:13" x14ac:dyDescent="0.25">
      <c r="A1116" s="3"/>
      <c r="B1116" s="3"/>
      <c r="L1116" s="3"/>
      <c r="M1116" s="3"/>
    </row>
    <row r="1117" spans="1:13" x14ac:dyDescent="0.25">
      <c r="A1117" s="3"/>
      <c r="B1117" s="3"/>
      <c r="L1117" s="3"/>
      <c r="M1117" s="3"/>
    </row>
    <row r="1118" spans="1:13" x14ac:dyDescent="0.25">
      <c r="A1118" s="3"/>
      <c r="B1118" s="3"/>
      <c r="L1118" s="3"/>
      <c r="M1118" s="3"/>
    </row>
    <row r="1119" spans="1:13" x14ac:dyDescent="0.25">
      <c r="A1119" s="3"/>
      <c r="B1119" s="3"/>
      <c r="L1119" s="3"/>
      <c r="M1119" s="3"/>
    </row>
    <row r="1120" spans="1:13" x14ac:dyDescent="0.25">
      <c r="A1120" s="3"/>
      <c r="B1120" s="3"/>
      <c r="L1120" s="3"/>
      <c r="M1120" s="3"/>
    </row>
    <row r="1121" spans="1:13" x14ac:dyDescent="0.25">
      <c r="A1121" s="3"/>
      <c r="B1121" s="3"/>
      <c r="L1121" s="3"/>
      <c r="M1121" s="3"/>
    </row>
    <row r="1122" spans="1:13" x14ac:dyDescent="0.25">
      <c r="A1122" s="3"/>
      <c r="B1122" s="3"/>
      <c r="L1122" s="3"/>
      <c r="M1122" s="3"/>
    </row>
    <row r="1123" spans="1:13" x14ac:dyDescent="0.25">
      <c r="A1123" s="3"/>
      <c r="B1123" s="3"/>
      <c r="L1123" s="3"/>
      <c r="M1123" s="3"/>
    </row>
    <row r="1124" spans="1:13" x14ac:dyDescent="0.25">
      <c r="A1124" s="3"/>
      <c r="B1124" s="3"/>
      <c r="L1124" s="3"/>
      <c r="M1124" s="3"/>
    </row>
    <row r="1125" spans="1:13" x14ac:dyDescent="0.25">
      <c r="A1125" s="3"/>
      <c r="B1125" s="3"/>
      <c r="L1125" s="3"/>
      <c r="M1125" s="3"/>
    </row>
    <row r="1126" spans="1:13" x14ac:dyDescent="0.25">
      <c r="A1126" s="3"/>
      <c r="B1126" s="3"/>
      <c r="L1126" s="3"/>
      <c r="M1126" s="3"/>
    </row>
    <row r="1127" spans="1:13" x14ac:dyDescent="0.25">
      <c r="A1127" s="3"/>
      <c r="B1127" s="3"/>
      <c r="L1127" s="3"/>
      <c r="M1127" s="3"/>
    </row>
    <row r="1128" spans="1:13" x14ac:dyDescent="0.25">
      <c r="A1128" s="3"/>
      <c r="B1128" s="3"/>
      <c r="L1128" s="3"/>
      <c r="M1128" s="3"/>
    </row>
    <row r="1129" spans="1:13" x14ac:dyDescent="0.25">
      <c r="A1129" s="3"/>
      <c r="B1129" s="3"/>
      <c r="L1129" s="3"/>
      <c r="M1129" s="3"/>
    </row>
    <row r="1130" spans="1:13" x14ac:dyDescent="0.25">
      <c r="A1130" s="3"/>
      <c r="B1130" s="3"/>
      <c r="L1130" s="3"/>
      <c r="M1130" s="3"/>
    </row>
    <row r="1131" spans="1:13" x14ac:dyDescent="0.25">
      <c r="A1131" s="3"/>
      <c r="B1131" s="3"/>
      <c r="L1131" s="3"/>
      <c r="M1131" s="3"/>
    </row>
    <row r="1132" spans="1:13" x14ac:dyDescent="0.25">
      <c r="A1132" s="3"/>
      <c r="B1132" s="3"/>
      <c r="L1132" s="3"/>
      <c r="M1132" s="3"/>
    </row>
    <row r="1133" spans="1:13" x14ac:dyDescent="0.25">
      <c r="A1133" s="3"/>
      <c r="B1133" s="3"/>
      <c r="L1133" s="3"/>
      <c r="M1133" s="3"/>
    </row>
    <row r="1134" spans="1:13" x14ac:dyDescent="0.25">
      <c r="A1134" s="3"/>
      <c r="B1134" s="3"/>
      <c r="L1134" s="3"/>
      <c r="M1134" s="3"/>
    </row>
    <row r="1135" spans="1:13" x14ac:dyDescent="0.25">
      <c r="A1135" s="3"/>
      <c r="B1135" s="3"/>
      <c r="L1135" s="3"/>
      <c r="M1135" s="3"/>
    </row>
    <row r="1136" spans="1:13" x14ac:dyDescent="0.25">
      <c r="A1136" s="3"/>
      <c r="B1136" s="3"/>
      <c r="L1136" s="3"/>
      <c r="M1136" s="3"/>
    </row>
    <row r="1137" spans="1:13" x14ac:dyDescent="0.25">
      <c r="A1137" s="3"/>
      <c r="B1137" s="3"/>
      <c r="L1137" s="3"/>
      <c r="M1137" s="3"/>
    </row>
    <row r="1138" spans="1:13" x14ac:dyDescent="0.25">
      <c r="A1138" s="3"/>
      <c r="B1138" s="3"/>
      <c r="L1138" s="3"/>
      <c r="M1138" s="3"/>
    </row>
    <row r="1139" spans="1:13" x14ac:dyDescent="0.25">
      <c r="A1139" s="3"/>
      <c r="B1139" s="3"/>
      <c r="L1139" s="3"/>
      <c r="M1139" s="3"/>
    </row>
    <row r="1140" spans="1:13" x14ac:dyDescent="0.25">
      <c r="A1140" s="3"/>
      <c r="B1140" s="3"/>
      <c r="L1140" s="3"/>
      <c r="M1140" s="3"/>
    </row>
    <row r="1141" spans="1:13" x14ac:dyDescent="0.25">
      <c r="A1141" s="3"/>
      <c r="B1141" s="3"/>
      <c r="L1141" s="3"/>
      <c r="M1141" s="3"/>
    </row>
    <row r="1142" spans="1:13" x14ac:dyDescent="0.25">
      <c r="A1142" s="3"/>
      <c r="B1142" s="3"/>
      <c r="L1142" s="3"/>
      <c r="M1142" s="3"/>
    </row>
    <row r="1143" spans="1:13" x14ac:dyDescent="0.25">
      <c r="A1143" s="3"/>
      <c r="B1143" s="3"/>
      <c r="L1143" s="3"/>
      <c r="M1143" s="3"/>
    </row>
    <row r="1144" spans="1:13" x14ac:dyDescent="0.25">
      <c r="A1144" s="3"/>
      <c r="B1144" s="3"/>
      <c r="L1144" s="3"/>
      <c r="M1144" s="3"/>
    </row>
    <row r="1145" spans="1:13" x14ac:dyDescent="0.25">
      <c r="A1145" s="3"/>
      <c r="B1145" s="3"/>
      <c r="L1145" s="3"/>
      <c r="M1145" s="3"/>
    </row>
    <row r="1146" spans="1:13" x14ac:dyDescent="0.25">
      <c r="A1146" s="3"/>
      <c r="B1146" s="3"/>
      <c r="L1146" s="3"/>
      <c r="M1146" s="3"/>
    </row>
    <row r="1147" spans="1:13" x14ac:dyDescent="0.25">
      <c r="A1147" s="3"/>
      <c r="B1147" s="3"/>
      <c r="L1147" s="3"/>
      <c r="M1147" s="3"/>
    </row>
    <row r="1148" spans="1:13" x14ac:dyDescent="0.25">
      <c r="A1148" s="3"/>
      <c r="B1148" s="3"/>
      <c r="L1148" s="3"/>
      <c r="M1148" s="3"/>
    </row>
    <row r="1149" spans="1:13" x14ac:dyDescent="0.25">
      <c r="A1149" s="3"/>
      <c r="B1149" s="3"/>
      <c r="L1149" s="3"/>
      <c r="M1149" s="3"/>
    </row>
    <row r="1150" spans="1:13" x14ac:dyDescent="0.25">
      <c r="A1150" s="3"/>
      <c r="B1150" s="3"/>
      <c r="L1150" s="3"/>
      <c r="M1150" s="3"/>
    </row>
    <row r="1151" spans="1:13" x14ac:dyDescent="0.25">
      <c r="A1151" s="3"/>
      <c r="B1151" s="3"/>
      <c r="L1151" s="3"/>
      <c r="M1151" s="3"/>
    </row>
    <row r="1152" spans="1:13" x14ac:dyDescent="0.25">
      <c r="A1152" s="3"/>
      <c r="B1152" s="3"/>
      <c r="L1152" s="3"/>
      <c r="M1152" s="3"/>
    </row>
    <row r="1153" spans="1:13" x14ac:dyDescent="0.25">
      <c r="A1153" s="3"/>
      <c r="B1153" s="3"/>
      <c r="L1153" s="3"/>
      <c r="M1153" s="3"/>
    </row>
    <row r="1154" spans="1:13" x14ac:dyDescent="0.25">
      <c r="A1154" s="3"/>
      <c r="B1154" s="3"/>
      <c r="L1154" s="3"/>
      <c r="M1154" s="3"/>
    </row>
    <row r="1155" spans="1:13" x14ac:dyDescent="0.25">
      <c r="A1155" s="3"/>
      <c r="B1155" s="3"/>
      <c r="L1155" s="3"/>
      <c r="M1155" s="3"/>
    </row>
    <row r="1156" spans="1:13" x14ac:dyDescent="0.25">
      <c r="A1156" s="3"/>
      <c r="B1156" s="3"/>
      <c r="L1156" s="3"/>
      <c r="M1156" s="3"/>
    </row>
    <row r="1157" spans="1:13" x14ac:dyDescent="0.25">
      <c r="A1157" s="3"/>
      <c r="B1157" s="3"/>
      <c r="L1157" s="3"/>
      <c r="M1157" s="3"/>
    </row>
    <row r="1158" spans="1:13" x14ac:dyDescent="0.25">
      <c r="A1158" s="3"/>
      <c r="B1158" s="3"/>
      <c r="L1158" s="3"/>
      <c r="M1158" s="3"/>
    </row>
    <row r="1159" spans="1:13" x14ac:dyDescent="0.25">
      <c r="A1159" s="3"/>
      <c r="B1159" s="3"/>
      <c r="L1159" s="3"/>
      <c r="M1159" s="3"/>
    </row>
    <row r="1160" spans="1:13" x14ac:dyDescent="0.25">
      <c r="A1160" s="3"/>
      <c r="B1160" s="3"/>
      <c r="L1160" s="3"/>
      <c r="M1160" s="3"/>
    </row>
    <row r="1161" spans="1:13" x14ac:dyDescent="0.25">
      <c r="A1161" s="3"/>
      <c r="B1161" s="3"/>
      <c r="L1161" s="3"/>
      <c r="M1161" s="3"/>
    </row>
    <row r="1162" spans="1:13" x14ac:dyDescent="0.25">
      <c r="A1162" s="3"/>
      <c r="B1162" s="3"/>
      <c r="L1162" s="3"/>
      <c r="M1162" s="3"/>
    </row>
    <row r="1163" spans="1:13" x14ac:dyDescent="0.25">
      <c r="A1163" s="3"/>
      <c r="B1163" s="3"/>
      <c r="L1163" s="3"/>
      <c r="M1163" s="3"/>
    </row>
    <row r="1164" spans="1:13" x14ac:dyDescent="0.25">
      <c r="A1164" s="3"/>
      <c r="B1164" s="3"/>
      <c r="L1164" s="3"/>
      <c r="M1164" s="3"/>
    </row>
    <row r="1165" spans="1:13" x14ac:dyDescent="0.25">
      <c r="A1165" s="3"/>
      <c r="B1165" s="3"/>
      <c r="L1165" s="3"/>
      <c r="M1165" s="3"/>
    </row>
    <row r="1166" spans="1:13" x14ac:dyDescent="0.25">
      <c r="A1166" s="3"/>
      <c r="B1166" s="3"/>
      <c r="L1166" s="3"/>
      <c r="M1166" s="3"/>
    </row>
    <row r="1167" spans="1:13" x14ac:dyDescent="0.25">
      <c r="A1167" s="3"/>
      <c r="B1167" s="3"/>
      <c r="L1167" s="3"/>
      <c r="M1167" s="3"/>
    </row>
    <row r="1168" spans="1:13" x14ac:dyDescent="0.25">
      <c r="A1168" s="3"/>
      <c r="B1168" s="3"/>
      <c r="L1168" s="3"/>
      <c r="M1168" s="3"/>
    </row>
    <row r="1169" spans="1:13" x14ac:dyDescent="0.25">
      <c r="A1169" s="3"/>
      <c r="B1169" s="3"/>
      <c r="L1169" s="3"/>
      <c r="M1169" s="3"/>
    </row>
    <row r="1170" spans="1:13" x14ac:dyDescent="0.25">
      <c r="A1170" s="3"/>
      <c r="B1170" s="3"/>
      <c r="L1170" s="3"/>
      <c r="M1170" s="3"/>
    </row>
    <row r="1171" spans="1:13" x14ac:dyDescent="0.25">
      <c r="A1171" s="3"/>
      <c r="B1171" s="3"/>
      <c r="L1171" s="3"/>
      <c r="M1171" s="3"/>
    </row>
    <row r="1172" spans="1:13" x14ac:dyDescent="0.25">
      <c r="A1172" s="3"/>
      <c r="B1172" s="3"/>
      <c r="L1172" s="3"/>
      <c r="M1172" s="3"/>
    </row>
    <row r="1173" spans="1:13" x14ac:dyDescent="0.25">
      <c r="A1173" s="3"/>
      <c r="B1173" s="3"/>
      <c r="L1173" s="3"/>
      <c r="M1173" s="3"/>
    </row>
    <row r="1174" spans="1:13" x14ac:dyDescent="0.25">
      <c r="A1174" s="3"/>
      <c r="B1174" s="3"/>
      <c r="L1174" s="3"/>
      <c r="M1174" s="3"/>
    </row>
    <row r="1175" spans="1:13" x14ac:dyDescent="0.25">
      <c r="A1175" s="3"/>
      <c r="B1175" s="3"/>
      <c r="L1175" s="3"/>
      <c r="M1175" s="3"/>
    </row>
    <row r="1176" spans="1:13" x14ac:dyDescent="0.25">
      <c r="A1176" s="3"/>
      <c r="B1176" s="3"/>
      <c r="L1176" s="3"/>
      <c r="M1176" s="3"/>
    </row>
    <row r="1177" spans="1:13" x14ac:dyDescent="0.25">
      <c r="A1177" s="3"/>
      <c r="B1177" s="3"/>
      <c r="L1177" s="3"/>
      <c r="M1177" s="3"/>
    </row>
    <row r="1178" spans="1:13" x14ac:dyDescent="0.25">
      <c r="A1178" s="3"/>
      <c r="B1178" s="3"/>
      <c r="L1178" s="3"/>
      <c r="M1178" s="3"/>
    </row>
    <row r="1179" spans="1:13" x14ac:dyDescent="0.25">
      <c r="A1179" s="3"/>
      <c r="B1179" s="3"/>
      <c r="L1179" s="3"/>
      <c r="M1179" s="3"/>
    </row>
    <row r="1180" spans="1:13" x14ac:dyDescent="0.25">
      <c r="D1180">
        <v>-0.91498284407168662</v>
      </c>
      <c r="L1180" s="3"/>
      <c r="M1180" s="3"/>
    </row>
    <row r="1181" spans="1:13" x14ac:dyDescent="0.25">
      <c r="D1181">
        <v>-0.11542901115812025</v>
      </c>
      <c r="L1181" s="3"/>
      <c r="M1181" s="3"/>
    </row>
    <row r="1182" spans="1:13" x14ac:dyDescent="0.25">
      <c r="D1182">
        <v>0</v>
      </c>
      <c r="L1182" s="3"/>
      <c r="M1182" s="3"/>
    </row>
    <row r="1183" spans="1:13" x14ac:dyDescent="0.25">
      <c r="D1183">
        <v>1.1941448382126216</v>
      </c>
      <c r="L1183" s="3"/>
      <c r="M1183" s="3"/>
    </row>
    <row r="1184" spans="1:13" x14ac:dyDescent="0.25">
      <c r="D1184">
        <v>-0.72325846973733432</v>
      </c>
      <c r="L1184" s="3"/>
      <c r="M1184" s="3"/>
    </row>
    <row r="1185" spans="4:13" x14ac:dyDescent="0.25">
      <c r="D1185">
        <v>-0.53680981595093324</v>
      </c>
      <c r="L1185" s="3"/>
      <c r="M1185" s="3"/>
    </row>
    <row r="1186" spans="4:13" x14ac:dyDescent="0.25">
      <c r="D1186">
        <v>1.6576715497301511</v>
      </c>
      <c r="L1186" s="3"/>
      <c r="M1186" s="3"/>
    </row>
    <row r="1187" spans="4:13" x14ac:dyDescent="0.25">
      <c r="D1187">
        <v>1.7823284034888087</v>
      </c>
      <c r="L1187" s="3"/>
      <c r="M1187" s="3"/>
    </row>
    <row r="1188" spans="4:13" x14ac:dyDescent="0.25">
      <c r="D1188">
        <v>1.0885885885886015</v>
      </c>
      <c r="L1188" s="3"/>
      <c r="M1188" s="3"/>
    </row>
    <row r="1189" spans="4:13" x14ac:dyDescent="0.25">
      <c r="D1189">
        <v>-2.7478648347567893</v>
      </c>
      <c r="L1189" s="3"/>
      <c r="M1189" s="3"/>
    </row>
    <row r="1190" spans="4:13" x14ac:dyDescent="0.25">
      <c r="D1190">
        <v>-3.8182512409303516E-2</v>
      </c>
      <c r="L1190" s="3"/>
      <c r="M1190" s="3"/>
    </row>
    <row r="1191" spans="4:13" x14ac:dyDescent="0.25">
      <c r="D1191">
        <v>1.4132925897631736</v>
      </c>
      <c r="L1191" s="3"/>
      <c r="M1191" s="3"/>
    </row>
    <row r="1192" spans="4:13" x14ac:dyDescent="0.25">
      <c r="D1192">
        <v>0.52730696798492549</v>
      </c>
      <c r="L1192" s="3"/>
      <c r="M1192" s="3"/>
    </row>
    <row r="1193" spans="4:13" x14ac:dyDescent="0.25">
      <c r="D1193">
        <v>-7.4934432371670537E-2</v>
      </c>
      <c r="L1193" s="3"/>
      <c r="M1193" s="3"/>
    </row>
    <row r="1194" spans="4:13" x14ac:dyDescent="0.25">
      <c r="D1194">
        <v>0.26246719160104559</v>
      </c>
      <c r="L1194" s="3"/>
      <c r="M1194" s="3"/>
    </row>
    <row r="1195" spans="4:13" x14ac:dyDescent="0.25">
      <c r="D1195">
        <v>-0.78534031413611294</v>
      </c>
      <c r="L1195" s="3"/>
      <c r="M1195" s="3"/>
    </row>
    <row r="1196" spans="4:13" x14ac:dyDescent="0.25">
      <c r="D1196">
        <v>-2.7139087825103614</v>
      </c>
      <c r="L1196" s="3"/>
      <c r="M1196" s="3"/>
    </row>
    <row r="1197" spans="4:13" x14ac:dyDescent="0.25">
      <c r="D1197">
        <v>-5.8504455637349944</v>
      </c>
      <c r="L1197" s="3"/>
      <c r="M1197" s="3"/>
    </row>
    <row r="1198" spans="4:13" x14ac:dyDescent="0.25">
      <c r="D1198">
        <v>0.61728395061728392</v>
      </c>
      <c r="L1198" s="3"/>
      <c r="M1198" s="3"/>
    </row>
    <row r="1199" spans="4:13" x14ac:dyDescent="0.25">
      <c r="D1199">
        <v>0.28629856850715285</v>
      </c>
      <c r="L1199" s="3"/>
      <c r="M1199" s="3"/>
    </row>
    <row r="1200" spans="4:13" x14ac:dyDescent="0.25">
      <c r="D1200">
        <v>-0.61174551386623166</v>
      </c>
      <c r="L1200" s="3"/>
      <c r="M1200" s="3"/>
    </row>
    <row r="1201" spans="4:13" x14ac:dyDescent="0.25">
      <c r="D1201">
        <v>0.41034058268362739</v>
      </c>
      <c r="L1201" s="3"/>
      <c r="M1201" s="3"/>
    </row>
    <row r="1202" spans="4:13" x14ac:dyDescent="0.25">
      <c r="D1202">
        <v>1.2668573763792492</v>
      </c>
      <c r="L1202" s="3"/>
      <c r="M1202" s="3"/>
    </row>
    <row r="1203" spans="4:13" x14ac:dyDescent="0.25">
      <c r="D1203">
        <v>1.8966908797417223</v>
      </c>
      <c r="L1203" s="3"/>
      <c r="M1203" s="3"/>
    </row>
    <row r="1204" spans="4:13" x14ac:dyDescent="0.25">
      <c r="D1204">
        <v>-1.1881188118811881</v>
      </c>
      <c r="L1204" s="3"/>
      <c r="M1204" s="3"/>
    </row>
    <row r="1205" spans="4:13" x14ac:dyDescent="0.25">
      <c r="D1205">
        <v>-0.76152304609218668</v>
      </c>
      <c r="L1205" s="3"/>
      <c r="M1205" s="3"/>
    </row>
    <row r="1206" spans="4:13" x14ac:dyDescent="0.25">
      <c r="D1206">
        <v>0.68659127625202632</v>
      </c>
      <c r="L1206" s="3"/>
      <c r="M1206" s="3"/>
    </row>
    <row r="1207" spans="4:13" x14ac:dyDescent="0.25">
      <c r="D1207">
        <v>0.16044925792217296</v>
      </c>
      <c r="L1207" s="3"/>
      <c r="M1207" s="3"/>
    </row>
    <row r="1208" spans="4:13" x14ac:dyDescent="0.25">
      <c r="D1208">
        <v>-4.0048057669200769E-2</v>
      </c>
      <c r="L1208" s="3"/>
      <c r="M1208" s="3"/>
    </row>
    <row r="1209" spans="4:13" x14ac:dyDescent="0.25">
      <c r="D1209">
        <v>-1.1217948717948651</v>
      </c>
      <c r="L1209" s="3"/>
      <c r="M1209" s="3"/>
    </row>
    <row r="1210" spans="4:13" x14ac:dyDescent="0.25">
      <c r="D1210">
        <v>1.7828200972447232</v>
      </c>
      <c r="L1210" s="3"/>
      <c r="M1210" s="3"/>
    </row>
    <row r="1211" spans="4:13" x14ac:dyDescent="0.25">
      <c r="D1211">
        <v>1.4729299363057393</v>
      </c>
      <c r="L1211" s="3"/>
      <c r="M1211" s="3"/>
    </row>
    <row r="1212" spans="4:13" x14ac:dyDescent="0.25">
      <c r="D1212">
        <v>1.3338564142801121</v>
      </c>
      <c r="L1212" s="3"/>
      <c r="M1212" s="3"/>
    </row>
    <row r="1213" spans="4:13" x14ac:dyDescent="0.25">
      <c r="D1213">
        <v>-0.1548586914440705</v>
      </c>
      <c r="L1213" s="3"/>
      <c r="M1213" s="3"/>
    </row>
    <row r="1214" spans="4:13" x14ac:dyDescent="0.25">
      <c r="D1214">
        <v>2.2877084141140114</v>
      </c>
      <c r="L1214" s="3"/>
      <c r="M1214" s="3"/>
    </row>
    <row r="1215" spans="4:13" x14ac:dyDescent="0.25">
      <c r="D1215">
        <v>0.49279757391964041</v>
      </c>
      <c r="L1215" s="3"/>
      <c r="M1215" s="3"/>
    </row>
    <row r="1216" spans="4:13" x14ac:dyDescent="0.25">
      <c r="D1216">
        <v>2.3010184835910845</v>
      </c>
      <c r="L1216" s="3"/>
      <c r="M1216" s="3"/>
    </row>
    <row r="1217" spans="4:13" x14ac:dyDescent="0.25">
      <c r="D1217">
        <v>-3.9454277286135655</v>
      </c>
      <c r="L1217" s="3"/>
      <c r="M1217" s="3"/>
    </row>
    <row r="1218" spans="4:13" x14ac:dyDescent="0.25">
      <c r="D1218">
        <v>1.6890595009596843</v>
      </c>
      <c r="L1218" s="3"/>
      <c r="M1218" s="3"/>
    </row>
    <row r="1219" spans="4:13" x14ac:dyDescent="0.25">
      <c r="D1219">
        <v>-0.41525103812758252</v>
      </c>
      <c r="L1219" s="3"/>
      <c r="M1219" s="3"/>
    </row>
    <row r="1220" spans="4:13" x14ac:dyDescent="0.25">
      <c r="D1220">
        <v>0.49279757391964041</v>
      </c>
      <c r="L1220" s="3"/>
      <c r="M1220" s="3"/>
    </row>
    <row r="1221" spans="4:13" x14ac:dyDescent="0.25">
      <c r="D1221">
        <v>0.37721614485099964</v>
      </c>
      <c r="L1221" s="3"/>
      <c r="M1221" s="3"/>
    </row>
    <row r="1222" spans="4:13" x14ac:dyDescent="0.25">
      <c r="D1222">
        <v>-1.5783540022548084</v>
      </c>
      <c r="L1222" s="3"/>
      <c r="M1222" s="3"/>
    </row>
    <row r="1223" spans="4:13" x14ac:dyDescent="0.25">
      <c r="D1223">
        <v>-1.2982054219167536</v>
      </c>
      <c r="L1223" s="3"/>
      <c r="M1223" s="3"/>
    </row>
    <row r="1224" spans="4:13" x14ac:dyDescent="0.25">
      <c r="D1224">
        <v>0.34816247582204146</v>
      </c>
      <c r="L1224" s="3"/>
      <c r="M1224" s="3"/>
    </row>
    <row r="1225" spans="4:13" x14ac:dyDescent="0.25">
      <c r="D1225">
        <v>-0.23130300693907707</v>
      </c>
      <c r="L1225" s="3"/>
      <c r="M1225" s="3"/>
    </row>
    <row r="1226" spans="4:13" x14ac:dyDescent="0.25">
      <c r="D1226">
        <v>-0.50231839258114808</v>
      </c>
      <c r="L1226" s="3"/>
      <c r="M1226" s="3"/>
    </row>
    <row r="1227" spans="4:13" x14ac:dyDescent="0.25">
      <c r="D1227">
        <v>0.11650485436893646</v>
      </c>
      <c r="L1227" s="3"/>
      <c r="M1227" s="3"/>
    </row>
    <row r="1228" spans="4:13" x14ac:dyDescent="0.25">
      <c r="D1228">
        <v>-2.7152831652443754</v>
      </c>
      <c r="L1228" s="3"/>
      <c r="M1228" s="3"/>
    </row>
    <row r="1229" spans="4:13" x14ac:dyDescent="0.25">
      <c r="D1229">
        <v>-0.39463299131807422</v>
      </c>
      <c r="L1229" s="3"/>
      <c r="M1229" s="3"/>
    </row>
    <row r="1230" spans="4:13" x14ac:dyDescent="0.25">
      <c r="D1230">
        <v>-0.95087163232963778</v>
      </c>
      <c r="L1230" s="3"/>
      <c r="M1230" s="3"/>
    </row>
    <row r="1231" spans="4:13" x14ac:dyDescent="0.25">
      <c r="D1231">
        <v>0.12000000000000455</v>
      </c>
      <c r="L1231" s="3"/>
      <c r="M1231" s="3"/>
    </row>
    <row r="1232" spans="4:13" x14ac:dyDescent="0.25">
      <c r="D1232">
        <v>2.9964043148222133</v>
      </c>
      <c r="L1232" s="3"/>
      <c r="M1232" s="3"/>
    </row>
    <row r="1233" spans="4:13" x14ac:dyDescent="0.25">
      <c r="D1233">
        <v>-2.4437548487199425</v>
      </c>
      <c r="L1233" s="3"/>
      <c r="M1233" s="3"/>
    </row>
    <row r="1234" spans="4:13" x14ac:dyDescent="0.25">
      <c r="D1234">
        <v>7.1570576540755466</v>
      </c>
      <c r="L1234" s="3"/>
      <c r="M1234" s="3"/>
    </row>
    <row r="1235" spans="4:13" x14ac:dyDescent="0.25">
      <c r="D1235">
        <v>4.4897959183673555</v>
      </c>
      <c r="L1235" s="3"/>
      <c r="M1235" s="3"/>
    </row>
    <row r="1236" spans="4:13" x14ac:dyDescent="0.25">
      <c r="D1236">
        <v>-0.74573863636364435</v>
      </c>
      <c r="L1236" s="3"/>
      <c r="M1236" s="3"/>
    </row>
    <row r="1237" spans="4:13" x14ac:dyDescent="0.25">
      <c r="D1237">
        <v>-1.896243291592133</v>
      </c>
      <c r="L1237" s="3"/>
      <c r="M1237" s="3"/>
    </row>
    <row r="1238" spans="4:13" x14ac:dyDescent="0.25">
      <c r="D1238">
        <v>1.349380014587888</v>
      </c>
      <c r="L1238" s="3"/>
      <c r="M1238" s="3"/>
    </row>
    <row r="1239" spans="4:13" x14ac:dyDescent="0.25">
      <c r="D1239">
        <v>7.1968333933085812E-2</v>
      </c>
      <c r="L1239" s="3"/>
      <c r="M1239" s="3"/>
    </row>
    <row r="1240" spans="4:13" x14ac:dyDescent="0.25">
      <c r="D1240">
        <v>0.32362459546924749</v>
      </c>
      <c r="L1240" s="3"/>
      <c r="M1240" s="3"/>
    </row>
    <row r="1241" spans="4:13" x14ac:dyDescent="0.25">
      <c r="D1241">
        <v>-0.78853046594981668</v>
      </c>
      <c r="L1241" s="3"/>
      <c r="M1241" s="3"/>
    </row>
    <row r="1242" spans="4:13" x14ac:dyDescent="0.25">
      <c r="D1242">
        <v>-1.4089595375722666</v>
      </c>
      <c r="L1242" s="3"/>
      <c r="M1242" s="3"/>
    </row>
    <row r="1243" spans="4:13" x14ac:dyDescent="0.25">
      <c r="D1243">
        <v>-4.4338585562476975</v>
      </c>
      <c r="L1243" s="3"/>
      <c r="M1243" s="3"/>
    </row>
    <row r="1244" spans="4:13" x14ac:dyDescent="0.25">
      <c r="D1244">
        <v>0.65184049079754169</v>
      </c>
      <c r="L1244" s="3"/>
      <c r="M1244" s="3"/>
    </row>
    <row r="1245" spans="4:13" x14ac:dyDescent="0.25">
      <c r="D1245">
        <v>-1.4095238095238052</v>
      </c>
      <c r="L1245" s="3"/>
      <c r="M1245" s="3"/>
    </row>
    <row r="1246" spans="4:13" x14ac:dyDescent="0.25">
      <c r="D1246">
        <v>-0.54308472121650975</v>
      </c>
      <c r="L1246" s="3"/>
      <c r="M1246" s="3"/>
    </row>
    <row r="1247" spans="4:13" x14ac:dyDescent="0.25">
      <c r="D1247">
        <v>7.2806698216231758E-2</v>
      </c>
      <c r="L1247" s="3"/>
      <c r="M1247" s="3"/>
    </row>
    <row r="1248" spans="4:13" x14ac:dyDescent="0.25">
      <c r="D1248">
        <v>0.98217533648601152</v>
      </c>
      <c r="L1248" s="3"/>
      <c r="M1248" s="3"/>
    </row>
    <row r="1249" spans="4:13" x14ac:dyDescent="0.25">
      <c r="D1249">
        <v>0.1440922190201647</v>
      </c>
      <c r="L1249" s="3"/>
      <c r="M1249" s="3"/>
    </row>
    <row r="1250" spans="4:13" x14ac:dyDescent="0.25">
      <c r="D1250">
        <v>-0.61151079136690245</v>
      </c>
      <c r="L1250" s="3"/>
      <c r="M1250" s="3"/>
    </row>
    <row r="1251" spans="4:13" x14ac:dyDescent="0.25">
      <c r="D1251">
        <v>0.72385088671733622</v>
      </c>
      <c r="L1251" s="3"/>
      <c r="M1251" s="3"/>
    </row>
    <row r="1252" spans="4:13" x14ac:dyDescent="0.25">
      <c r="D1252">
        <v>3.3776500179662152</v>
      </c>
      <c r="L1252" s="3"/>
      <c r="M1252" s="3"/>
    </row>
    <row r="1253" spans="4:13" x14ac:dyDescent="0.25">
      <c r="D1253">
        <v>-1.1122697254084075</v>
      </c>
      <c r="L1253" s="3"/>
      <c r="M1253" s="3"/>
    </row>
    <row r="1254" spans="4:13" x14ac:dyDescent="0.25">
      <c r="D1254">
        <v>1.0193321616871625</v>
      </c>
      <c r="L1254" s="3"/>
      <c r="M1254" s="3"/>
    </row>
    <row r="1255" spans="4:13" x14ac:dyDescent="0.25">
      <c r="D1255">
        <v>-0.24356297842727512</v>
      </c>
      <c r="L1255" s="3"/>
      <c r="M1255" s="3"/>
    </row>
    <row r="1256" spans="4:13" x14ac:dyDescent="0.25">
      <c r="D1256">
        <v>0.27903732124172009</v>
      </c>
      <c r="L1256" s="3"/>
      <c r="M1256" s="3"/>
    </row>
    <row r="1257" spans="4:13" x14ac:dyDescent="0.25">
      <c r="D1257">
        <v>2.3999999999999919</v>
      </c>
      <c r="L1257" s="3"/>
      <c r="M1257" s="3"/>
    </row>
    <row r="1258" spans="4:13" x14ac:dyDescent="0.25">
      <c r="D1258">
        <v>0.10190217391304736</v>
      </c>
      <c r="L1258" s="3"/>
      <c r="M1258" s="3"/>
    </row>
    <row r="1259" spans="4:13" x14ac:dyDescent="0.25">
      <c r="D1259">
        <v>2.0020359687818239</v>
      </c>
      <c r="L1259" s="3"/>
      <c r="M1259" s="3"/>
    </row>
    <row r="1260" spans="4:13" x14ac:dyDescent="0.25">
      <c r="D1260">
        <v>0.46573519627411086</v>
      </c>
      <c r="L1260" s="3"/>
      <c r="M1260" s="3"/>
    </row>
    <row r="1261" spans="4:13" x14ac:dyDescent="0.25">
      <c r="D1261">
        <v>-1.4569536423840983</v>
      </c>
      <c r="L1261" s="3"/>
      <c r="M1261" s="3"/>
    </row>
    <row r="1262" spans="4:13" x14ac:dyDescent="0.25">
      <c r="D1262">
        <v>-1.8145161290322693</v>
      </c>
      <c r="L1262" s="3"/>
      <c r="M1262" s="3"/>
    </row>
    <row r="1263" spans="4:13" x14ac:dyDescent="0.25">
      <c r="D1263">
        <v>-0.20533880903489593</v>
      </c>
      <c r="L1263" s="3"/>
      <c r="M1263" s="3"/>
    </row>
    <row r="1264" spans="4:13" x14ac:dyDescent="0.25">
      <c r="D1264">
        <v>1.0973936899862786</v>
      </c>
      <c r="L1264" s="3"/>
      <c r="M1264" s="3"/>
    </row>
    <row r="1265" spans="4:13" x14ac:dyDescent="0.25">
      <c r="D1265">
        <v>-0.13568521031208755</v>
      </c>
      <c r="L1265" s="3"/>
      <c r="M1265" s="3"/>
    </row>
    <row r="1266" spans="4:13" x14ac:dyDescent="0.25">
      <c r="D1266">
        <v>-0.5774456521739092</v>
      </c>
      <c r="L1266" s="3"/>
      <c r="M1266" s="3"/>
    </row>
    <row r="1267" spans="4:13" x14ac:dyDescent="0.25">
      <c r="D1267">
        <v>1.674069012640941</v>
      </c>
      <c r="L1267" s="3"/>
      <c r="M1267" s="3"/>
    </row>
    <row r="1268" spans="4:13" x14ac:dyDescent="0.25">
      <c r="D1268">
        <v>1.1424731182795622</v>
      </c>
      <c r="L1268" s="3"/>
      <c r="M1268" s="3"/>
    </row>
    <row r="1269" spans="4:13" x14ac:dyDescent="0.25">
      <c r="D1269">
        <v>1.8272425249169437</v>
      </c>
      <c r="L1269" s="3"/>
      <c r="M1269" s="3"/>
    </row>
    <row r="1270" spans="4:13" x14ac:dyDescent="0.25">
      <c r="D1270">
        <v>0.35889070146819668</v>
      </c>
      <c r="L1270" s="3"/>
      <c r="M1270" s="3"/>
    </row>
    <row r="1271" spans="4:13" x14ac:dyDescent="0.25">
      <c r="D1271">
        <v>0.45513654096228129</v>
      </c>
      <c r="L1271" s="3"/>
      <c r="M1271" s="3"/>
    </row>
    <row r="1272" spans="4:13" x14ac:dyDescent="0.25">
      <c r="D1272">
        <v>0.84142394822007205</v>
      </c>
      <c r="L1272" s="3"/>
      <c r="M1272" s="3"/>
    </row>
    <row r="1273" spans="4:13" x14ac:dyDescent="0.25">
      <c r="D1273">
        <v>0.57766367137354113</v>
      </c>
      <c r="L1273" s="3"/>
      <c r="M1273" s="3"/>
    </row>
    <row r="1274" spans="4:13" x14ac:dyDescent="0.25">
      <c r="D1274">
        <v>0.28717294192726045</v>
      </c>
      <c r="L1274" s="3"/>
      <c r="M1274" s="3"/>
    </row>
    <row r="1275" spans="4:13" x14ac:dyDescent="0.25">
      <c r="D1275">
        <v>0.82723512567609481</v>
      </c>
      <c r="L1275" s="3"/>
      <c r="M1275" s="3"/>
    </row>
    <row r="1276" spans="4:13" x14ac:dyDescent="0.25">
      <c r="D1276">
        <v>1.009782265698973</v>
      </c>
      <c r="L1276" s="3"/>
      <c r="M1276" s="3"/>
    </row>
    <row r="1277" spans="4:13" x14ac:dyDescent="0.25">
      <c r="D1277">
        <v>0.28116213683223285</v>
      </c>
      <c r="L1277" s="3"/>
      <c r="M1277" s="3"/>
    </row>
    <row r="1278" spans="4:13" x14ac:dyDescent="0.25">
      <c r="D1278">
        <v>2.9595015576323989</v>
      </c>
      <c r="L1278" s="3"/>
      <c r="M1278" s="3"/>
    </row>
    <row r="1279" spans="4:13" x14ac:dyDescent="0.25">
      <c r="D1279">
        <v>-1.8456883509833655</v>
      </c>
      <c r="L1279" s="3"/>
      <c r="M1279" s="3"/>
    </row>
    <row r="1280" spans="4:13" x14ac:dyDescent="0.25">
      <c r="D1280">
        <v>-4.0690505548705271</v>
      </c>
      <c r="L1280" s="3"/>
      <c r="M1280" s="3"/>
    </row>
    <row r="1281" spans="4:13" x14ac:dyDescent="0.25">
      <c r="D1281">
        <v>-4.2095115681233821</v>
      </c>
      <c r="L1281" s="3"/>
      <c r="M1281" s="3"/>
    </row>
    <row r="1282" spans="4:13" x14ac:dyDescent="0.25">
      <c r="D1282">
        <v>-1.7443810801744533</v>
      </c>
      <c r="L1282" s="3"/>
      <c r="M1282" s="3"/>
    </row>
    <row r="1283" spans="4:13" x14ac:dyDescent="0.25">
      <c r="D1283">
        <v>1.7070672584499829</v>
      </c>
      <c r="L1283" s="3"/>
      <c r="M1283" s="3"/>
    </row>
    <row r="1284" spans="4:13" x14ac:dyDescent="0.25">
      <c r="D1284">
        <v>-0.67136623027861708</v>
      </c>
      <c r="L1284" s="3"/>
      <c r="M1284" s="3"/>
    </row>
    <row r="1285" spans="4:13" x14ac:dyDescent="0.25">
      <c r="D1285">
        <v>0.64210882054749385</v>
      </c>
      <c r="L1285" s="3"/>
      <c r="M1285" s="3"/>
    </row>
    <row r="1286" spans="4:13" x14ac:dyDescent="0.25">
      <c r="D1286">
        <v>2.1812080536912752</v>
      </c>
      <c r="L1286" s="3"/>
      <c r="M1286" s="3"/>
    </row>
    <row r="1287" spans="4:13" x14ac:dyDescent="0.25">
      <c r="D1287">
        <v>-0.68965517241380059</v>
      </c>
      <c r="L1287" s="3"/>
      <c r="M1287" s="3"/>
    </row>
    <row r="1288" spans="4:13" x14ac:dyDescent="0.25">
      <c r="D1288">
        <v>1.1574074074074074</v>
      </c>
      <c r="L1288" s="3"/>
      <c r="M1288" s="3"/>
    </row>
    <row r="1289" spans="4:13" x14ac:dyDescent="0.25">
      <c r="D1289">
        <v>0.58842759071592399</v>
      </c>
      <c r="L1289" s="3"/>
      <c r="M1289" s="3"/>
    </row>
    <row r="1290" spans="4:13" x14ac:dyDescent="0.25">
      <c r="D1290">
        <v>-0.45498862528436051</v>
      </c>
      <c r="L1290" s="3"/>
      <c r="M1290" s="3"/>
    </row>
    <row r="1291" spans="4:13" x14ac:dyDescent="0.25">
      <c r="D1291">
        <v>-2.5465230166503465</v>
      </c>
      <c r="L1291" s="3"/>
      <c r="M1291" s="3"/>
    </row>
    <row r="1292" spans="4:13" x14ac:dyDescent="0.25">
      <c r="D1292">
        <v>-0.36850921273032589</v>
      </c>
      <c r="L1292" s="3"/>
      <c r="M1292" s="3"/>
    </row>
    <row r="1293" spans="4:13" x14ac:dyDescent="0.25">
      <c r="D1293">
        <v>-2.0174848688634834</v>
      </c>
      <c r="L1293" s="3"/>
      <c r="M1293" s="3"/>
    </row>
    <row r="1294" spans="4:13" x14ac:dyDescent="0.25">
      <c r="D1294">
        <v>1.5099519560741368</v>
      </c>
      <c r="L1294" s="3"/>
      <c r="M1294" s="3"/>
    </row>
    <row r="1295" spans="4:13" x14ac:dyDescent="0.25">
      <c r="D1295">
        <v>0.47329276538200715</v>
      </c>
      <c r="L1295" s="3"/>
      <c r="M1295" s="3"/>
    </row>
    <row r="1296" spans="4:13" x14ac:dyDescent="0.25">
      <c r="D1296">
        <v>2.2207267833109094</v>
      </c>
      <c r="L1296" s="3"/>
      <c r="M1296" s="3"/>
    </row>
    <row r="1297" spans="4:13" x14ac:dyDescent="0.25">
      <c r="D1297">
        <v>-1.0862409479921036</v>
      </c>
      <c r="L1297" s="3"/>
      <c r="M1297" s="3"/>
    </row>
    <row r="1298" spans="4:13" x14ac:dyDescent="0.25">
      <c r="D1298">
        <v>-3.9933444259567388</v>
      </c>
      <c r="L1298" s="3"/>
      <c r="M1298" s="3"/>
    </row>
    <row r="1299" spans="4:13" x14ac:dyDescent="0.25">
      <c r="D1299">
        <v>-0.55459272097054513</v>
      </c>
      <c r="L1299" s="3"/>
      <c r="M1299" s="3"/>
    </row>
    <row r="1300" spans="4:13" x14ac:dyDescent="0.25">
      <c r="D1300">
        <v>0.13942140118509383</v>
      </c>
      <c r="L1300" s="3"/>
      <c r="M1300" s="3"/>
    </row>
    <row r="1301" spans="4:13" x14ac:dyDescent="0.25">
      <c r="D1301">
        <v>0.34806822137138876</v>
      </c>
      <c r="L1301" s="3"/>
      <c r="M1301" s="3"/>
    </row>
    <row r="1302" spans="4:13" x14ac:dyDescent="0.25">
      <c r="D1302">
        <v>-3.3992369060006973</v>
      </c>
      <c r="L1302" s="3"/>
      <c r="M1302" s="3"/>
    </row>
    <row r="1303" spans="4:13" x14ac:dyDescent="0.25">
      <c r="D1303">
        <v>0.25134649910232987</v>
      </c>
      <c r="L1303" s="3"/>
      <c r="M1303" s="3"/>
    </row>
    <row r="1304" spans="4:13" x14ac:dyDescent="0.25">
      <c r="D1304">
        <v>1.1461318051575891</v>
      </c>
      <c r="L1304" s="3"/>
      <c r="M1304" s="3"/>
    </row>
    <row r="1305" spans="4:13" x14ac:dyDescent="0.25">
      <c r="D1305">
        <v>-0.72463768115942806</v>
      </c>
      <c r="L1305" s="3"/>
      <c r="M1305" s="3"/>
    </row>
    <row r="1306" spans="4:13" x14ac:dyDescent="0.25">
      <c r="D1306">
        <v>-4.5881126173096938</v>
      </c>
      <c r="L1306" s="3"/>
      <c r="M1306" s="3"/>
    </row>
    <row r="1307" spans="4:13" x14ac:dyDescent="0.25">
      <c r="D1307">
        <v>-0.98360655737704505</v>
      </c>
      <c r="L1307" s="3"/>
      <c r="M1307" s="3"/>
    </row>
    <row r="1308" spans="4:13" x14ac:dyDescent="0.25">
      <c r="D1308">
        <v>-2.2442972774098684</v>
      </c>
      <c r="L1308" s="3"/>
      <c r="M1308" s="3"/>
    </row>
    <row r="1309" spans="4:13" x14ac:dyDescent="0.25">
      <c r="D1309">
        <v>-1.2796386902521555</v>
      </c>
      <c r="L1309" s="3"/>
      <c r="M1309" s="3"/>
    </row>
    <row r="1310" spans="4:13" x14ac:dyDescent="0.25">
      <c r="D1310">
        <v>0.99123141441096674</v>
      </c>
      <c r="L1310" s="3"/>
      <c r="M1310" s="3"/>
    </row>
    <row r="1311" spans="4:13" x14ac:dyDescent="0.25">
      <c r="D1311">
        <v>0.30200075500189183</v>
      </c>
      <c r="L1311" s="3"/>
      <c r="M1311" s="3"/>
    </row>
    <row r="1312" spans="4:13" x14ac:dyDescent="0.25">
      <c r="D1312">
        <v>-1.5430937147158323</v>
      </c>
      <c r="L1312" s="3"/>
      <c r="M1312" s="3"/>
    </row>
    <row r="1313" spans="4:13" x14ac:dyDescent="0.25">
      <c r="D1313">
        <v>2.5993883792048753</v>
      </c>
      <c r="L1313" s="3"/>
      <c r="M1313" s="3"/>
    </row>
    <row r="1314" spans="4:13" x14ac:dyDescent="0.25">
      <c r="D1314">
        <v>1.5648286140089591</v>
      </c>
      <c r="L1314" s="3"/>
      <c r="M1314" s="3"/>
    </row>
    <row r="1315" spans="4:13" x14ac:dyDescent="0.25">
      <c r="D1315">
        <v>0.84372707263387914</v>
      </c>
      <c r="L1315" s="3"/>
      <c r="M1315" s="3"/>
    </row>
    <row r="1316" spans="4:13" x14ac:dyDescent="0.25">
      <c r="D1316">
        <v>1.7460894870862176</v>
      </c>
      <c r="L1316" s="3"/>
      <c r="M1316" s="3"/>
    </row>
    <row r="1317" spans="4:13" x14ac:dyDescent="0.25">
      <c r="D1317">
        <v>-1.4301036825169826</v>
      </c>
      <c r="L1317" s="3"/>
      <c r="M1317" s="3"/>
    </row>
    <row r="1318" spans="4:13" x14ac:dyDescent="0.25">
      <c r="D1318">
        <v>-1.1606819006166083</v>
      </c>
      <c r="L1318" s="3"/>
      <c r="M1318" s="3"/>
    </row>
    <row r="1319" spans="4:13" x14ac:dyDescent="0.25">
      <c r="D1319">
        <v>-1.834862385321101</v>
      </c>
      <c r="L1319" s="3"/>
      <c r="M1319" s="3"/>
    </row>
    <row r="1320" spans="4:13" x14ac:dyDescent="0.25">
      <c r="D1320">
        <v>1.0467289719626209</v>
      </c>
      <c r="L1320" s="3"/>
      <c r="M1320" s="3"/>
    </row>
    <row r="1321" spans="4:13" x14ac:dyDescent="0.25">
      <c r="D1321">
        <v>3.6995930447638138E-2</v>
      </c>
      <c r="L1321" s="3"/>
      <c r="M1321" s="3"/>
    </row>
    <row r="1322" spans="4:13" x14ac:dyDescent="0.25">
      <c r="D1322">
        <v>-0.29585798816566367</v>
      </c>
      <c r="L1322" s="3"/>
      <c r="M1322" s="3"/>
    </row>
    <row r="1323" spans="4:13" x14ac:dyDescent="0.25">
      <c r="D1323">
        <v>0.8902077151335227</v>
      </c>
      <c r="L1323" s="3"/>
      <c r="M1323" s="3"/>
    </row>
    <row r="1324" spans="4:13" x14ac:dyDescent="0.25">
      <c r="D1324">
        <v>-1.6911764705882435</v>
      </c>
      <c r="L1324" s="3"/>
      <c r="M1324" s="3"/>
    </row>
    <row r="1325" spans="4:13" x14ac:dyDescent="0.25">
      <c r="D1325">
        <v>1.0845175766641864</v>
      </c>
      <c r="L1325" s="3"/>
      <c r="M1325" s="3"/>
    </row>
    <row r="1326" spans="4:13" x14ac:dyDescent="0.25">
      <c r="D1326">
        <v>1.7758046614872407</v>
      </c>
      <c r="L1326" s="3"/>
      <c r="M1326" s="3"/>
    </row>
    <row r="1327" spans="4:13" x14ac:dyDescent="0.25">
      <c r="D1327">
        <v>0.47255543438747888</v>
      </c>
      <c r="L1327" s="3"/>
      <c r="M1327" s="3"/>
    </row>
    <row r="1328" spans="4:13" x14ac:dyDescent="0.25">
      <c r="D1328">
        <v>1.1577424023155014</v>
      </c>
      <c r="L1328" s="3"/>
      <c r="M1328" s="3"/>
    </row>
    <row r="1329" spans="4:13" x14ac:dyDescent="0.25">
      <c r="D1329">
        <v>-1.6094420600858368</v>
      </c>
      <c r="L1329" s="3"/>
      <c r="M1329" s="3"/>
    </row>
    <row r="1330" spans="4:13" x14ac:dyDescent="0.25">
      <c r="D1330">
        <v>-0.65430752453653618</v>
      </c>
      <c r="L1330" s="3"/>
      <c r="M1330" s="3"/>
    </row>
    <row r="1331" spans="4:13" x14ac:dyDescent="0.25">
      <c r="D1331">
        <v>7.3179656055612372E-2</v>
      </c>
      <c r="L1331" s="3"/>
      <c r="M1331" s="3"/>
    </row>
    <row r="1332" spans="4:13" x14ac:dyDescent="0.25">
      <c r="D1332">
        <v>-2.8153564899451511</v>
      </c>
      <c r="L1332" s="3"/>
      <c r="M1332" s="3"/>
    </row>
    <row r="1333" spans="4:13" x14ac:dyDescent="0.25">
      <c r="D1333">
        <v>-1.354401805869083</v>
      </c>
      <c r="L1333" s="3"/>
      <c r="M1333" s="3"/>
    </row>
    <row r="1334" spans="4:13" x14ac:dyDescent="0.25">
      <c r="D1334">
        <v>-3.2799389778794792</v>
      </c>
      <c r="L1334" s="3"/>
      <c r="M1334" s="3"/>
    </row>
    <row r="1335" spans="4:13" x14ac:dyDescent="0.25">
      <c r="D1335">
        <v>2.129337539432179</v>
      </c>
      <c r="L1335" s="3"/>
      <c r="M1335" s="3"/>
    </row>
    <row r="1336" spans="4:13" x14ac:dyDescent="0.25">
      <c r="D1336">
        <v>-0.69498069498069937</v>
      </c>
      <c r="L1336" s="3"/>
      <c r="M1336" s="3"/>
    </row>
    <row r="1337" spans="4:13" x14ac:dyDescent="0.25">
      <c r="D1337">
        <v>-0.11664074650078204</v>
      </c>
      <c r="L1337" s="3"/>
      <c r="M1337" s="3"/>
    </row>
    <row r="1338" spans="4:13" x14ac:dyDescent="0.25">
      <c r="D1338">
        <v>-0.70066173608407289</v>
      </c>
      <c r="L1338" s="3"/>
      <c r="M1338" s="3"/>
    </row>
    <row r="1339" spans="4:13" x14ac:dyDescent="0.25">
      <c r="D1339">
        <v>0.98000784006273167</v>
      </c>
      <c r="L1339" s="3"/>
      <c r="M1339" s="3"/>
    </row>
    <row r="1340" spans="4:13" x14ac:dyDescent="0.25">
      <c r="D1340">
        <v>3.4161490683229636</v>
      </c>
      <c r="L1340" s="3"/>
      <c r="M1340" s="3"/>
    </row>
    <row r="1341" spans="4:13" x14ac:dyDescent="0.25">
      <c r="D1341">
        <v>1.6891891891891893</v>
      </c>
      <c r="L1341" s="3"/>
      <c r="M1341" s="3"/>
    </row>
    <row r="1342" spans="4:13" x14ac:dyDescent="0.25">
      <c r="D1342">
        <v>0.2953119232189042</v>
      </c>
      <c r="L1342" s="3"/>
      <c r="M1342" s="3"/>
    </row>
    <row r="1343" spans="4:13" x14ac:dyDescent="0.25">
      <c r="D1343">
        <v>-0.22083179977915565</v>
      </c>
      <c r="L1343" s="3"/>
      <c r="M1343" s="3"/>
    </row>
    <row r="1344" spans="4:13" x14ac:dyDescent="0.25">
      <c r="D1344">
        <v>-0.29509406123202186</v>
      </c>
      <c r="L1344" s="3"/>
      <c r="M1344" s="3"/>
    </row>
    <row r="1345" spans="4:13" x14ac:dyDescent="0.25">
      <c r="D1345">
        <v>3.4776174620791624</v>
      </c>
      <c r="L1345" s="3"/>
      <c r="M1345" s="3"/>
    </row>
    <row r="1346" spans="4:13" x14ac:dyDescent="0.25">
      <c r="D1346">
        <v>3.5037540221666115</v>
      </c>
      <c r="L1346" s="3"/>
      <c r="M1346" s="3"/>
    </row>
    <row r="1347" spans="4:13" x14ac:dyDescent="0.25">
      <c r="D1347">
        <v>3.4542314335060449</v>
      </c>
      <c r="L1347" s="3"/>
      <c r="M1347" s="3"/>
    </row>
    <row r="1348" spans="4:13" x14ac:dyDescent="0.25">
      <c r="D1348">
        <v>2.8380634390651087</v>
      </c>
      <c r="L1348" s="3"/>
      <c r="M1348" s="3"/>
    </row>
    <row r="1349" spans="4:13" x14ac:dyDescent="0.25">
      <c r="D1349">
        <v>2.4350649350649354</v>
      </c>
      <c r="L1349" s="3"/>
      <c r="M1349" s="3"/>
    </row>
    <row r="1350" spans="4:13" x14ac:dyDescent="0.25">
      <c r="D1350">
        <v>-1.9651347068145764</v>
      </c>
      <c r="L1350" s="3"/>
      <c r="M1350" s="3"/>
    </row>
    <row r="1351" spans="4:13" x14ac:dyDescent="0.25">
      <c r="D1351">
        <v>1.0669253152279377</v>
      </c>
      <c r="L1351" s="3"/>
      <c r="M1351" s="3"/>
    </row>
    <row r="1352" spans="4:13" x14ac:dyDescent="0.25">
      <c r="D1352">
        <v>1.9833653230966051</v>
      </c>
      <c r="L1352" s="3"/>
      <c r="M1352" s="3"/>
    </row>
    <row r="1353" spans="4:13" x14ac:dyDescent="0.25">
      <c r="D1353">
        <v>-2.2898368883312457</v>
      </c>
      <c r="L1353" s="3"/>
      <c r="M1353" s="3"/>
    </row>
    <row r="1354" spans="4:13" x14ac:dyDescent="0.25">
      <c r="D1354">
        <v>-0.44943820224718367</v>
      </c>
      <c r="L1354" s="3"/>
      <c r="M1354" s="3"/>
    </row>
    <row r="1355" spans="4:13" x14ac:dyDescent="0.25">
      <c r="D1355">
        <v>-1.1931634956465802</v>
      </c>
      <c r="L1355" s="3"/>
      <c r="M1355" s="3"/>
    </row>
    <row r="1356" spans="4:13" x14ac:dyDescent="0.25">
      <c r="D1356">
        <v>-0.29373368146213363</v>
      </c>
      <c r="L1356" s="3"/>
      <c r="M1356" s="3"/>
    </row>
    <row r="1357" spans="4:13" x14ac:dyDescent="0.25">
      <c r="D1357">
        <v>1.0801963993453392</v>
      </c>
      <c r="L1357" s="3"/>
      <c r="M1357" s="3"/>
    </row>
    <row r="1358" spans="4:13" x14ac:dyDescent="0.25">
      <c r="D1358">
        <v>1.4896373056994709</v>
      </c>
      <c r="L1358" s="3"/>
      <c r="M1358" s="3"/>
    </row>
    <row r="1359" spans="4:13" x14ac:dyDescent="0.25">
      <c r="D1359">
        <v>-0.54243777919591218</v>
      </c>
      <c r="L1359" s="3"/>
      <c r="M1359" s="3"/>
    </row>
    <row r="1360" spans="4:13" x14ac:dyDescent="0.25">
      <c r="D1360">
        <v>-0.22457491177413819</v>
      </c>
      <c r="L1360" s="3"/>
      <c r="M1360" s="3"/>
    </row>
    <row r="1361" spans="4:13" x14ac:dyDescent="0.25">
      <c r="D1361">
        <v>1.028938906752408</v>
      </c>
      <c r="L1361" s="3"/>
      <c r="M1361" s="3"/>
    </row>
    <row r="1362" spans="4:13" x14ac:dyDescent="0.25">
      <c r="D1362">
        <v>0.90230242688240025</v>
      </c>
      <c r="L1362" s="3"/>
      <c r="M1362" s="3"/>
    </row>
    <row r="1363" spans="4:13" x14ac:dyDescent="0.25">
      <c r="D1363">
        <v>-0.6475485661424677</v>
      </c>
      <c r="L1363" s="3"/>
      <c r="M1363" s="3"/>
    </row>
    <row r="1364" spans="4:13" x14ac:dyDescent="0.25">
      <c r="D1364">
        <v>-0.80695220360023767</v>
      </c>
      <c r="L1364" s="3"/>
      <c r="M1364" s="3"/>
    </row>
    <row r="1365" spans="4:13" x14ac:dyDescent="0.25">
      <c r="D1365">
        <v>-3.4105131414267937</v>
      </c>
      <c r="L1365" s="3"/>
      <c r="M1365" s="3"/>
    </row>
    <row r="1366" spans="4:13" x14ac:dyDescent="0.25">
      <c r="D1366">
        <v>-0.74505992873340177</v>
      </c>
      <c r="L1366" s="3"/>
      <c r="M1366" s="3"/>
    </row>
    <row r="1367" spans="4:13" x14ac:dyDescent="0.25">
      <c r="D1367">
        <v>-4.765013054830276</v>
      </c>
      <c r="L1367" s="3"/>
      <c r="M1367" s="3"/>
    </row>
    <row r="1368" spans="4:13" x14ac:dyDescent="0.25">
      <c r="D1368">
        <v>2.7416038382453736</v>
      </c>
      <c r="L1368" s="3"/>
      <c r="M1368" s="3"/>
    </row>
    <row r="1369" spans="4:13" x14ac:dyDescent="0.25">
      <c r="D1369">
        <v>0.16677785190126751</v>
      </c>
      <c r="L1369" s="3"/>
      <c r="M1369" s="3"/>
    </row>
    <row r="1370" spans="4:13" x14ac:dyDescent="0.25">
      <c r="D1370">
        <v>3.0303030303030187</v>
      </c>
      <c r="L1370" s="3"/>
      <c r="M1370" s="3"/>
    </row>
    <row r="1371" spans="4:13" x14ac:dyDescent="0.25">
      <c r="D1371">
        <v>-1.0665804783451698</v>
      </c>
      <c r="L1371" s="3"/>
      <c r="M1371" s="3"/>
    </row>
    <row r="1372" spans="4:13" x14ac:dyDescent="0.25">
      <c r="D1372">
        <v>0.55537406076445228</v>
      </c>
      <c r="L1372" s="3"/>
      <c r="M1372" s="3"/>
    </row>
    <row r="1373" spans="4:13" x14ac:dyDescent="0.25">
      <c r="D1373">
        <v>-1.3320337881741464</v>
      </c>
      <c r="L1373" s="3"/>
      <c r="M1373" s="3"/>
    </row>
    <row r="1374" spans="4:13" x14ac:dyDescent="0.25">
      <c r="D1374">
        <v>0.82318077049720118</v>
      </c>
      <c r="L1374" s="3"/>
      <c r="M1374" s="3"/>
    </row>
    <row r="1375" spans="4:13" x14ac:dyDescent="0.25">
      <c r="D1375">
        <v>-5.290659699542779</v>
      </c>
      <c r="L1375" s="3"/>
      <c r="M1375" s="3"/>
    </row>
    <row r="1376" spans="4:13" x14ac:dyDescent="0.25">
      <c r="D1376">
        <v>-0.75862068965516849</v>
      </c>
      <c r="E1376" s="3"/>
      <c r="L1376" s="3"/>
      <c r="M1376" s="3"/>
    </row>
    <row r="1377" spans="4:13" x14ac:dyDescent="0.25">
      <c r="D1377">
        <v>0.10423905489923951</v>
      </c>
      <c r="M1377" s="3"/>
    </row>
    <row r="1378" spans="4:13" x14ac:dyDescent="0.25">
      <c r="D1378">
        <v>0.55536272127732234</v>
      </c>
    </row>
    <row r="1379" spans="4:13" x14ac:dyDescent="0.25">
      <c r="D1379">
        <v>-0.24162927166033435</v>
      </c>
    </row>
    <row r="1380" spans="4:13" x14ac:dyDescent="0.25">
      <c r="D1380">
        <v>-0.20761245674741272</v>
      </c>
    </row>
    <row r="1381" spans="4:13" x14ac:dyDescent="0.25">
      <c r="D1381">
        <v>-1.3522884882108106</v>
      </c>
    </row>
    <row r="1382" spans="4:13" x14ac:dyDescent="0.25">
      <c r="D1382">
        <v>0.21089630931459499</v>
      </c>
    </row>
    <row r="1383" spans="4:13" x14ac:dyDescent="0.25">
      <c r="D1383">
        <v>2.8651292802236163</v>
      </c>
    </row>
    <row r="1384" spans="4:13" x14ac:dyDescent="0.25">
      <c r="D1384">
        <v>-7.9144021739130279</v>
      </c>
    </row>
    <row r="1385" spans="4:13" x14ac:dyDescent="0.25">
      <c r="D1385">
        <v>6.565842862412377</v>
      </c>
    </row>
    <row r="1386" spans="4:13" x14ac:dyDescent="0.25">
      <c r="D1386">
        <v>0.72689511941849183</v>
      </c>
    </row>
    <row r="1387" spans="4:13" x14ac:dyDescent="0.25">
      <c r="D1387">
        <v>1.0996563573883122</v>
      </c>
    </row>
    <row r="1388" spans="4:13" x14ac:dyDescent="0.25">
      <c r="D1388">
        <v>0.38069340584636457</v>
      </c>
    </row>
    <row r="1389" spans="4:13" x14ac:dyDescent="0.25">
      <c r="D1389">
        <v>1.2257889746715442</v>
      </c>
    </row>
    <row r="1390" spans="4:13" x14ac:dyDescent="0.25">
      <c r="D1390">
        <v>-0.14718672643339725</v>
      </c>
    </row>
    <row r="1391" spans="4:13" x14ac:dyDescent="0.25">
      <c r="D1391">
        <v>-0.65661641541037841</v>
      </c>
    </row>
    <row r="1392" spans="4:13" x14ac:dyDescent="0.25">
      <c r="D1392">
        <v>2.0907803331759589</v>
      </c>
    </row>
    <row r="1393" spans="4:4" x14ac:dyDescent="0.25">
      <c r="D1393">
        <v>3.9175530157891303</v>
      </c>
    </row>
    <row r="1394" spans="4:4" x14ac:dyDescent="0.25">
      <c r="D1394">
        <v>-0.15893197711379528</v>
      </c>
    </row>
    <row r="1395" spans="4:4" x14ac:dyDescent="0.25">
      <c r="D1395">
        <v>5.8643744030563383</v>
      </c>
    </row>
    <row r="1396" spans="4:4" x14ac:dyDescent="0.25">
      <c r="D1396">
        <v>-1.9427402862985623</v>
      </c>
    </row>
    <row r="1397" spans="4:4" x14ac:dyDescent="0.25">
      <c r="D1397">
        <v>-0.47230571060541632</v>
      </c>
    </row>
    <row r="1398" spans="4:4" x14ac:dyDescent="0.25">
      <c r="D1398">
        <v>3.6792801676321951</v>
      </c>
    </row>
    <row r="1399" spans="4:4" x14ac:dyDescent="0.25">
      <c r="D1399">
        <v>-0.40420852404445012</v>
      </c>
    </row>
    <row r="1400" spans="4:4" x14ac:dyDescent="0.25">
      <c r="D1400">
        <v>-0.1969561324977693</v>
      </c>
    </row>
  </sheetData>
  <mergeCells count="209">
    <mergeCell ref="Q1:AE2"/>
    <mergeCell ref="T3:T4"/>
    <mergeCell ref="U3:U4"/>
    <mergeCell ref="V3:V4"/>
    <mergeCell ref="W3:W4"/>
    <mergeCell ref="X3:X4"/>
    <mergeCell ref="Y3:Y4"/>
    <mergeCell ref="M3:M4"/>
    <mergeCell ref="O3:O4"/>
    <mergeCell ref="A1:O2"/>
    <mergeCell ref="Q3:Q4"/>
    <mergeCell ref="R3:R4"/>
    <mergeCell ref="S3:S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AG1:AU2"/>
    <mergeCell ref="AW1:BK2"/>
    <mergeCell ref="AW3:AW4"/>
    <mergeCell ref="AX3:AX4"/>
    <mergeCell ref="AY3:AY4"/>
    <mergeCell ref="AZ3:AZ4"/>
    <mergeCell ref="BA3:BA4"/>
    <mergeCell ref="BB3:BB4"/>
    <mergeCell ref="AM3:AM4"/>
    <mergeCell ref="AN3:AN4"/>
    <mergeCell ref="AO3:AO4"/>
    <mergeCell ref="AP3:AP4"/>
    <mergeCell ref="AQ3:AQ4"/>
    <mergeCell ref="AR3:AR4"/>
    <mergeCell ref="AG3:AG4"/>
    <mergeCell ref="AH3:AH4"/>
    <mergeCell ref="AI3:AI4"/>
    <mergeCell ref="AJ3:AJ4"/>
    <mergeCell ref="AK3:AK4"/>
    <mergeCell ref="AL3:AL4"/>
    <mergeCell ref="BI3:BI4"/>
    <mergeCell ref="BK3:BK4"/>
    <mergeCell ref="A464:A465"/>
    <mergeCell ref="B464:B465"/>
    <mergeCell ref="C464:C465"/>
    <mergeCell ref="E464:E465"/>
    <mergeCell ref="F464:F465"/>
    <mergeCell ref="G464:G465"/>
    <mergeCell ref="BC3:BC4"/>
    <mergeCell ref="BD3:BD4"/>
    <mergeCell ref="BE3:BE4"/>
    <mergeCell ref="BF3:BF4"/>
    <mergeCell ref="BG3:BG4"/>
    <mergeCell ref="BH3:BH4"/>
    <mergeCell ref="AS3:AS4"/>
    <mergeCell ref="AU3:AU4"/>
    <mergeCell ref="Z3:Z4"/>
    <mergeCell ref="AA3:AA4"/>
    <mergeCell ref="AB3:AB4"/>
    <mergeCell ref="AC3:AC4"/>
    <mergeCell ref="AE3:AE4"/>
    <mergeCell ref="F3:F4"/>
    <mergeCell ref="AX464:AX465"/>
    <mergeCell ref="AY464:AY465"/>
    <mergeCell ref="BA464:BA465"/>
    <mergeCell ref="V464:V465"/>
    <mergeCell ref="W464:W465"/>
    <mergeCell ref="Q464:Q465"/>
    <mergeCell ref="R464:R465"/>
    <mergeCell ref="S464:S465"/>
    <mergeCell ref="U464:U465"/>
    <mergeCell ref="DM464:DM465"/>
    <mergeCell ref="DN464:DN465"/>
    <mergeCell ref="DO464:DO465"/>
    <mergeCell ref="DM462:DU462"/>
    <mergeCell ref="E462:M462"/>
    <mergeCell ref="AK464:AK465"/>
    <mergeCell ref="AI464:AI465"/>
    <mergeCell ref="AH464:AH465"/>
    <mergeCell ref="AG464:AG465"/>
    <mergeCell ref="CW464:CW465"/>
    <mergeCell ref="CX464:CX465"/>
    <mergeCell ref="CY464:CY465"/>
    <mergeCell ref="CW462:DE462"/>
    <mergeCell ref="DI464:DI465"/>
    <mergeCell ref="DJ464:DJ465"/>
    <mergeCell ref="DF464:DH464"/>
    <mergeCell ref="CI464:CI465"/>
    <mergeCell ref="CG462:CO462"/>
    <mergeCell ref="CS464:CS465"/>
    <mergeCell ref="CT464:CT465"/>
    <mergeCell ref="CU464:CU465"/>
    <mergeCell ref="CP464:CR464"/>
    <mergeCell ref="BQ462:BY462"/>
    <mergeCell ref="CC464:CC465"/>
    <mergeCell ref="U462:AC462"/>
    <mergeCell ref="AK462:AS462"/>
    <mergeCell ref="G973:H973"/>
    <mergeCell ref="G974:H974"/>
    <mergeCell ref="G975:H975"/>
    <mergeCell ref="G976:H976"/>
    <mergeCell ref="G977:H977"/>
    <mergeCell ref="G978:H978"/>
    <mergeCell ref="DK464:DK465"/>
    <mergeCell ref="CD464:CD465"/>
    <mergeCell ref="CE464:CE465"/>
    <mergeCell ref="CG464:CG465"/>
    <mergeCell ref="CH464:CH465"/>
    <mergeCell ref="BB464:BB465"/>
    <mergeCell ref="BC464:BC465"/>
    <mergeCell ref="BQ464:BQ465"/>
    <mergeCell ref="BR464:BR465"/>
    <mergeCell ref="BS464:BS465"/>
    <mergeCell ref="BM464:BM465"/>
    <mergeCell ref="BN464:BN465"/>
    <mergeCell ref="BO464:BO465"/>
    <mergeCell ref="AL464:AL465"/>
    <mergeCell ref="AM464:AM465"/>
    <mergeCell ref="AW464:AW465"/>
    <mergeCell ref="K977:L977"/>
    <mergeCell ref="K978:L978"/>
    <mergeCell ref="K979:L979"/>
    <mergeCell ref="K980:L980"/>
    <mergeCell ref="G979:H979"/>
    <mergeCell ref="G980:H980"/>
    <mergeCell ref="G981:H981"/>
    <mergeCell ref="I973:J973"/>
    <mergeCell ref="I974:J974"/>
    <mergeCell ref="I975:J975"/>
    <mergeCell ref="I976:J976"/>
    <mergeCell ref="I977:J977"/>
    <mergeCell ref="I978:J978"/>
    <mergeCell ref="I979:J979"/>
    <mergeCell ref="F970:G970"/>
    <mergeCell ref="G992:H992"/>
    <mergeCell ref="I992:J992"/>
    <mergeCell ref="K992:L992"/>
    <mergeCell ref="G990:H990"/>
    <mergeCell ref="I990:J990"/>
    <mergeCell ref="K990:L990"/>
    <mergeCell ref="G991:H991"/>
    <mergeCell ref="I991:J991"/>
    <mergeCell ref="K991:L991"/>
    <mergeCell ref="G988:H988"/>
    <mergeCell ref="I988:J988"/>
    <mergeCell ref="K988:L988"/>
    <mergeCell ref="G989:H989"/>
    <mergeCell ref="I989:J989"/>
    <mergeCell ref="K989:L989"/>
    <mergeCell ref="G986:H986"/>
    <mergeCell ref="I986:J986"/>
    <mergeCell ref="K986:L986"/>
    <mergeCell ref="G987:H987"/>
    <mergeCell ref="I987:J987"/>
    <mergeCell ref="K987:L987"/>
    <mergeCell ref="K981:L981"/>
    <mergeCell ref="G984:H984"/>
    <mergeCell ref="H1026:I1026"/>
    <mergeCell ref="H1023:I1023"/>
    <mergeCell ref="H1022:I1022"/>
    <mergeCell ref="H1021:I1021"/>
    <mergeCell ref="H1020:I1020"/>
    <mergeCell ref="H1019:I1019"/>
    <mergeCell ref="H1018:I1018"/>
    <mergeCell ref="M998:N998"/>
    <mergeCell ref="H999:I999"/>
    <mergeCell ref="M999:N999"/>
    <mergeCell ref="H998:I998"/>
    <mergeCell ref="M1002:N1002"/>
    <mergeCell ref="M1006:N1006"/>
    <mergeCell ref="M1005:N1005"/>
    <mergeCell ref="M1004:N1004"/>
    <mergeCell ref="M1003:N1003"/>
    <mergeCell ref="M1000:N1000"/>
    <mergeCell ref="M1001:N1001"/>
    <mergeCell ref="H1000:I1000"/>
    <mergeCell ref="H1001:I1001"/>
    <mergeCell ref="H1002:I1002"/>
    <mergeCell ref="H1003:I1003"/>
    <mergeCell ref="H1004:I1004"/>
    <mergeCell ref="H1005:I1005"/>
    <mergeCell ref="DV464:DX464"/>
    <mergeCell ref="BA462:BI462"/>
    <mergeCell ref="N464:P464"/>
    <mergeCell ref="AD464:AF464"/>
    <mergeCell ref="AT464:AV464"/>
    <mergeCell ref="BJ464:BL464"/>
    <mergeCell ref="BZ464:CB464"/>
    <mergeCell ref="H1017:I1017"/>
    <mergeCell ref="H1025:I1025"/>
    <mergeCell ref="H997:I997"/>
    <mergeCell ref="M997:N997"/>
    <mergeCell ref="H1006:I1006"/>
    <mergeCell ref="H1016:I1016"/>
    <mergeCell ref="I984:J984"/>
    <mergeCell ref="K984:L984"/>
    <mergeCell ref="G985:H985"/>
    <mergeCell ref="I985:J985"/>
    <mergeCell ref="K985:L985"/>
    <mergeCell ref="I980:J980"/>
    <mergeCell ref="I981:J981"/>
    <mergeCell ref="K973:L973"/>
    <mergeCell ref="K974:L974"/>
    <mergeCell ref="K975:L975"/>
    <mergeCell ref="K976:L976"/>
  </mergeCells>
  <conditionalFormatting sqref="A1:A921 A1377:A1048576">
    <cfRule type="duplicateValues" dxfId="77" priority="82"/>
    <cfRule type="duplicateValues" dxfId="76" priority="81"/>
  </conditionalFormatting>
  <conditionalFormatting sqref="A3:A921 A1377:A1048576">
    <cfRule type="duplicateValues" dxfId="75" priority="89"/>
  </conditionalFormatting>
  <conditionalFormatting sqref="E464:E465">
    <cfRule type="duplicateValues" dxfId="74" priority="77"/>
    <cfRule type="duplicateValues" dxfId="73" priority="76"/>
    <cfRule type="duplicateValues" dxfId="72" priority="75"/>
  </conditionalFormatting>
  <conditionalFormatting sqref="Q3:Q4">
    <cfRule type="duplicateValues" dxfId="71" priority="88"/>
  </conditionalFormatting>
  <conditionalFormatting sqref="Q5:Q437">
    <cfRule type="duplicateValues" dxfId="70" priority="101"/>
  </conditionalFormatting>
  <conditionalFormatting sqref="Q5:Q458">
    <cfRule type="duplicateValues" dxfId="69" priority="103"/>
  </conditionalFormatting>
  <conditionalFormatting sqref="Q421:Q437">
    <cfRule type="duplicateValues" dxfId="68" priority="97"/>
  </conditionalFormatting>
  <conditionalFormatting sqref="Q464:Q465">
    <cfRule type="duplicateValues" dxfId="67" priority="71"/>
    <cfRule type="duplicateValues" dxfId="66" priority="69"/>
    <cfRule type="duplicateValues" dxfId="65" priority="70"/>
  </conditionalFormatting>
  <conditionalFormatting sqref="Q466:Q897">
    <cfRule type="duplicateValues" dxfId="64" priority="269"/>
  </conditionalFormatting>
  <conditionalFormatting sqref="Q466:Q918">
    <cfRule type="duplicateValues" dxfId="63" priority="271"/>
  </conditionalFormatting>
  <conditionalFormatting sqref="Q881:Q897">
    <cfRule type="duplicateValues" dxfId="62" priority="72"/>
  </conditionalFormatting>
  <conditionalFormatting sqref="U464:U465">
    <cfRule type="duplicateValues" dxfId="61" priority="68"/>
    <cfRule type="duplicateValues" dxfId="60" priority="67"/>
    <cfRule type="duplicateValues" dxfId="59" priority="66"/>
  </conditionalFormatting>
  <conditionalFormatting sqref="AG3:AG4">
    <cfRule type="duplicateValues" dxfId="58" priority="84"/>
  </conditionalFormatting>
  <conditionalFormatting sqref="AG5:AG437">
    <cfRule type="duplicateValues" dxfId="57" priority="139"/>
  </conditionalFormatting>
  <conditionalFormatting sqref="AG438:AG457">
    <cfRule type="duplicateValues" dxfId="56" priority="143"/>
  </conditionalFormatting>
  <conditionalFormatting sqref="AG464:AG465">
    <cfRule type="duplicateValues" dxfId="55" priority="59"/>
    <cfRule type="duplicateValues" dxfId="54" priority="61"/>
    <cfRule type="duplicateValues" dxfId="53" priority="60"/>
  </conditionalFormatting>
  <conditionalFormatting sqref="AG466:AG897">
    <cfRule type="duplicateValues" dxfId="52" priority="273"/>
  </conditionalFormatting>
  <conditionalFormatting sqref="AG898:AG917">
    <cfRule type="duplicateValues" dxfId="51" priority="63"/>
  </conditionalFormatting>
  <conditionalFormatting sqref="AK464:AK465">
    <cfRule type="duplicateValues" dxfId="50" priority="54"/>
    <cfRule type="duplicateValues" dxfId="49" priority="55"/>
    <cfRule type="duplicateValues" dxfId="48" priority="53"/>
  </conditionalFormatting>
  <conditionalFormatting sqref="AW3:AW4">
    <cfRule type="duplicateValues" dxfId="47" priority="83"/>
  </conditionalFormatting>
  <conditionalFormatting sqref="AW5:AW457">
    <cfRule type="duplicateValues" dxfId="46" priority="199"/>
  </conditionalFormatting>
  <conditionalFormatting sqref="AW464:AW465">
    <cfRule type="duplicateValues" dxfId="45" priority="50"/>
    <cfRule type="duplicateValues" dxfId="44" priority="49"/>
    <cfRule type="duplicateValues" dxfId="43" priority="48"/>
  </conditionalFormatting>
  <conditionalFormatting sqref="AW466:AW917">
    <cfRule type="duplicateValues" dxfId="42" priority="275"/>
  </conditionalFormatting>
  <conditionalFormatting sqref="BA464:BA465">
    <cfRule type="duplicateValues" dxfId="41" priority="44"/>
    <cfRule type="duplicateValues" dxfId="40" priority="42"/>
    <cfRule type="duplicateValues" dxfId="39" priority="43"/>
  </conditionalFormatting>
  <conditionalFormatting sqref="BM464:BM465">
    <cfRule type="duplicateValues" dxfId="38" priority="36"/>
    <cfRule type="duplicateValues" dxfId="37" priority="35"/>
    <cfRule type="duplicateValues" dxfId="36" priority="34"/>
  </conditionalFormatting>
  <conditionalFormatting sqref="BM933:BM1048576 BM1:BM462 BM466:BM918">
    <cfRule type="duplicateValues" dxfId="35" priority="259"/>
  </conditionalFormatting>
  <conditionalFormatting sqref="BQ464:BQ465">
    <cfRule type="duplicateValues" dxfId="34" priority="39"/>
    <cfRule type="duplicateValues" dxfId="33" priority="38"/>
    <cfRule type="duplicateValues" dxfId="32" priority="37"/>
  </conditionalFormatting>
  <conditionalFormatting sqref="CC464:CC465">
    <cfRule type="duplicateValues" dxfId="31" priority="32"/>
    <cfRule type="duplicateValues" dxfId="30" priority="33"/>
    <cfRule type="duplicateValues" dxfId="29" priority="31"/>
  </conditionalFormatting>
  <conditionalFormatting sqref="CC466:CC918">
    <cfRule type="duplicateValues" dxfId="28" priority="324"/>
  </conditionalFormatting>
  <conditionalFormatting sqref="CG464:CG465">
    <cfRule type="duplicateValues" dxfId="27" priority="25"/>
    <cfRule type="duplicateValues" dxfId="26" priority="24"/>
    <cfRule type="duplicateValues" dxfId="25" priority="26"/>
  </conditionalFormatting>
  <conditionalFormatting sqref="CS464:CS465">
    <cfRule type="duplicateValues" dxfId="24" priority="22"/>
    <cfRule type="duplicateValues" dxfId="23" priority="21"/>
    <cfRule type="duplicateValues" dxfId="22" priority="23"/>
  </conditionalFormatting>
  <conditionalFormatting sqref="CS466:CS918">
    <cfRule type="duplicateValues" dxfId="21" priority="366"/>
  </conditionalFormatting>
  <conditionalFormatting sqref="CW464:CW465">
    <cfRule type="duplicateValues" dxfId="20" priority="15"/>
    <cfRule type="duplicateValues" dxfId="19" priority="14"/>
    <cfRule type="duplicateValues" dxfId="18" priority="16"/>
  </conditionalFormatting>
  <conditionalFormatting sqref="DI464:DI465">
    <cfRule type="duplicateValues" dxfId="17" priority="13"/>
    <cfRule type="duplicateValues" dxfId="16" priority="12"/>
    <cfRule type="duplicateValues" dxfId="15" priority="11"/>
  </conditionalFormatting>
  <conditionalFormatting sqref="DI466:DI918">
    <cfRule type="duplicateValues" dxfId="14" priority="408"/>
  </conditionalFormatting>
  <conditionalFormatting sqref="DM464:DM465">
    <cfRule type="duplicateValues" dxfId="13" priority="8"/>
    <cfRule type="duplicateValues" dxfId="12" priority="10"/>
    <cfRule type="duplicateValues" dxfId="11" priority="9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9244-2D66-4361-9322-40194AF93D8F}">
  <dimension ref="A1:Y498"/>
  <sheetViews>
    <sheetView topLeftCell="A8" zoomScale="126" zoomScaleNormal="42" workbookViewId="0">
      <pane xSplit="1" topLeftCell="I1" activePane="topRight" state="frozen"/>
      <selection pane="topRight" activeCell="V14" sqref="V14"/>
    </sheetView>
  </sheetViews>
  <sheetFormatPr defaultRowHeight="15" x14ac:dyDescent="0.25"/>
  <cols>
    <col min="1" max="1" width="10" bestFit="1" customWidth="1"/>
    <col min="3" max="3" width="9.85546875" bestFit="1" customWidth="1"/>
    <col min="5" max="5" width="27.42578125" bestFit="1" customWidth="1"/>
    <col min="6" max="7" width="19.140625" bestFit="1" customWidth="1"/>
    <col min="8" max="8" width="27.28515625" bestFit="1" customWidth="1"/>
    <col min="9" max="9" width="24.42578125" bestFit="1" customWidth="1"/>
    <col min="10" max="10" width="10.42578125" bestFit="1" customWidth="1"/>
    <col min="11" max="11" width="19.140625" bestFit="1" customWidth="1"/>
    <col min="13" max="13" width="12.7109375" bestFit="1" customWidth="1"/>
    <col min="14" max="14" width="19.140625" bestFit="1" customWidth="1"/>
    <col min="21" max="21" width="17.7109375" customWidth="1"/>
    <col min="22" max="23" width="17" customWidth="1"/>
    <col min="24" max="24" width="23.85546875" customWidth="1"/>
    <col min="25" max="25" width="20.5703125" bestFit="1" customWidth="1"/>
  </cols>
  <sheetData>
    <row r="1" spans="1:13" x14ac:dyDescent="0.25">
      <c r="E1" s="30" t="s">
        <v>4628</v>
      </c>
      <c r="F1" s="30"/>
      <c r="H1" s="30" t="s">
        <v>4628</v>
      </c>
    </row>
    <row r="2" spans="1:13" x14ac:dyDescent="0.25">
      <c r="A2" s="58" t="s">
        <v>4476</v>
      </c>
      <c r="C2" s="97" t="s">
        <v>4559</v>
      </c>
      <c r="E2" s="97" t="s">
        <v>4560</v>
      </c>
      <c r="F2" s="63" t="s">
        <v>4561</v>
      </c>
      <c r="H2" s="58" t="s">
        <v>4562</v>
      </c>
      <c r="I2" s="97" t="s">
        <v>4570</v>
      </c>
    </row>
    <row r="3" spans="1:13" x14ac:dyDescent="0.25">
      <c r="A3" s="96">
        <v>45471</v>
      </c>
      <c r="C3">
        <v>6.93</v>
      </c>
      <c r="E3" s="80">
        <v>-0.14098858366778869</v>
      </c>
      <c r="F3" s="80">
        <f>E3-C3</f>
        <v>-7.0709885836677886</v>
      </c>
      <c r="H3" s="144">
        <v>-0.17870439314966954</v>
      </c>
      <c r="I3" s="80">
        <f>H3-C3</f>
        <v>-7.1087043931496696</v>
      </c>
      <c r="J3" s="3"/>
      <c r="K3" s="59" t="s">
        <v>4563</v>
      </c>
    </row>
    <row r="4" spans="1:13" x14ac:dyDescent="0.25">
      <c r="A4" s="96">
        <v>45470</v>
      </c>
      <c r="C4">
        <v>6.94</v>
      </c>
      <c r="E4" s="80">
        <v>0.73610738704920531</v>
      </c>
      <c r="F4" s="80">
        <f t="shared" ref="F4:F67" si="0">E4-C4</f>
        <v>-6.2038926129507947</v>
      </c>
      <c r="H4" s="144">
        <v>0.5288200583416196</v>
      </c>
      <c r="I4" s="80">
        <f t="shared" ref="I4:I67" si="1">H4-C4</f>
        <v>-6.4111799416583803</v>
      </c>
      <c r="J4" s="3"/>
      <c r="K4" t="s">
        <v>4564</v>
      </c>
      <c r="M4">
        <f>_xlfn.COVARIANCE.S(E3:E496,F3:F496)</f>
        <v>0.64801932711304988</v>
      </c>
    </row>
    <row r="5" spans="1:13" x14ac:dyDescent="0.25">
      <c r="A5" s="96">
        <v>45469</v>
      </c>
      <c r="C5">
        <v>6.95</v>
      </c>
      <c r="E5" s="80">
        <v>0.62180403266262807</v>
      </c>
      <c r="F5" s="80">
        <f t="shared" si="0"/>
        <v>-6.328195967337372</v>
      </c>
      <c r="H5" s="144">
        <v>-0.15471713602793749</v>
      </c>
      <c r="I5" s="80">
        <f t="shared" si="1"/>
        <v>-7.1047171360279373</v>
      </c>
      <c r="J5" s="3"/>
      <c r="K5" t="s">
        <v>4565</v>
      </c>
      <c r="M5">
        <f>_xlfn.VAR.S(H3:H496)</f>
        <v>0.59577079682798284</v>
      </c>
    </row>
    <row r="6" spans="1:13" x14ac:dyDescent="0.25">
      <c r="A6" s="96">
        <v>45468</v>
      </c>
      <c r="C6">
        <v>6.95</v>
      </c>
      <c r="E6" s="80">
        <v>0.779382993773861</v>
      </c>
      <c r="F6" s="80">
        <f t="shared" si="0"/>
        <v>-6.1706170062261396</v>
      </c>
      <c r="H6" s="144">
        <v>1.1318177074603764</v>
      </c>
      <c r="I6" s="80">
        <f t="shared" si="1"/>
        <v>-5.8181822925396238</v>
      </c>
      <c r="J6" s="3"/>
    </row>
    <row r="7" spans="1:13" x14ac:dyDescent="0.25">
      <c r="A7" s="96">
        <v>45467</v>
      </c>
      <c r="C7">
        <v>6.93</v>
      </c>
      <c r="E7" s="80">
        <v>0.15637565901170583</v>
      </c>
      <c r="F7" s="80">
        <f t="shared" si="0"/>
        <v>-6.7736243409882935</v>
      </c>
      <c r="H7" s="144">
        <v>0.89494552777395819</v>
      </c>
      <c r="I7" s="80">
        <f t="shared" si="1"/>
        <v>-6.035054472226042</v>
      </c>
      <c r="J7" s="3"/>
      <c r="K7" t="s">
        <v>4566</v>
      </c>
      <c r="L7" s="57" t="s">
        <v>4567</v>
      </c>
      <c r="M7" s="102">
        <f>M4/M5</f>
        <v>1.087699045611584</v>
      </c>
    </row>
    <row r="8" spans="1:13" x14ac:dyDescent="0.25">
      <c r="A8" s="96">
        <v>45464</v>
      </c>
      <c r="C8">
        <v>6.97</v>
      </c>
      <c r="E8" s="80">
        <v>-0.27962829380065962</v>
      </c>
      <c r="F8" s="80">
        <f t="shared" si="0"/>
        <v>-7.2496282938006598</v>
      </c>
      <c r="H8" s="144">
        <v>0.54360964240775511</v>
      </c>
      <c r="I8" s="80">
        <f t="shared" si="1"/>
        <v>-6.4263903575922443</v>
      </c>
      <c r="J8" s="3"/>
    </row>
    <row r="9" spans="1:13" x14ac:dyDescent="0.25">
      <c r="A9" s="96">
        <v>45463</v>
      </c>
      <c r="C9">
        <v>6.96</v>
      </c>
      <c r="E9" s="80">
        <v>0.21687361796223847</v>
      </c>
      <c r="F9" s="80">
        <f t="shared" si="0"/>
        <v>-6.7431263820377616</v>
      </c>
      <c r="H9" s="144">
        <v>-2.8359000283592242E-2</v>
      </c>
      <c r="I9" s="80">
        <f t="shared" si="1"/>
        <v>-6.9883590002835918</v>
      </c>
      <c r="J9" s="3"/>
    </row>
    <row r="10" spans="1:13" x14ac:dyDescent="0.25">
      <c r="A10" s="96">
        <v>45462</v>
      </c>
      <c r="C10">
        <v>6.98</v>
      </c>
      <c r="E10" s="80">
        <v>-0.17785965642099444</v>
      </c>
      <c r="F10" s="80">
        <f t="shared" si="0"/>
        <v>-7.1578596564209951</v>
      </c>
      <c r="H10" s="144">
        <v>-0.97249629995067055</v>
      </c>
      <c r="I10" s="80">
        <f t="shared" si="1"/>
        <v>-7.9524962999506705</v>
      </c>
      <c r="J10" s="3"/>
    </row>
    <row r="11" spans="1:13" x14ac:dyDescent="0.25">
      <c r="A11" s="96">
        <v>45461</v>
      </c>
      <c r="C11">
        <v>6.96</v>
      </c>
      <c r="E11" s="80">
        <v>0.39334174280650364</v>
      </c>
      <c r="F11" s="80">
        <f t="shared" si="0"/>
        <v>-6.5666582571934962</v>
      </c>
      <c r="H11" s="144">
        <v>-0.5707328920246828</v>
      </c>
      <c r="I11" s="80">
        <f t="shared" si="1"/>
        <v>-7.530732892024683</v>
      </c>
      <c r="J11" s="3"/>
    </row>
    <row r="12" spans="1:13" x14ac:dyDescent="0.25">
      <c r="A12" s="96">
        <v>45457</v>
      </c>
      <c r="C12">
        <v>6.98</v>
      </c>
      <c r="E12" s="80">
        <v>0.28505613511745032</v>
      </c>
      <c r="F12" s="80">
        <f t="shared" si="0"/>
        <v>-6.6949438648825499</v>
      </c>
      <c r="H12" s="144">
        <v>-0.17536552752142748</v>
      </c>
      <c r="I12" s="80">
        <f t="shared" si="1"/>
        <v>-7.1553655275214281</v>
      </c>
      <c r="J12" s="3"/>
    </row>
    <row r="13" spans="1:13" x14ac:dyDescent="0.25">
      <c r="A13" s="96">
        <v>45456</v>
      </c>
      <c r="C13">
        <v>6.98</v>
      </c>
      <c r="E13" s="80">
        <v>0.32564491198583684</v>
      </c>
      <c r="F13" s="80">
        <f t="shared" si="0"/>
        <v>-6.6543550880141638</v>
      </c>
      <c r="H13" s="144">
        <v>0.69359701103921034</v>
      </c>
      <c r="I13" s="80">
        <f t="shared" si="1"/>
        <v>-6.2864029889607904</v>
      </c>
      <c r="J13" s="3"/>
    </row>
    <row r="14" spans="1:13" x14ac:dyDescent="0.25">
      <c r="A14" s="96">
        <v>45455</v>
      </c>
      <c r="C14">
        <v>7.01</v>
      </c>
      <c r="E14" s="80">
        <v>0.24973296625597063</v>
      </c>
      <c r="F14" s="80">
        <f t="shared" si="0"/>
        <v>-6.7602670337440287</v>
      </c>
      <c r="H14" s="144">
        <v>1.428731650175705</v>
      </c>
      <c r="I14" s="80">
        <f t="shared" si="1"/>
        <v>-5.5812683498242945</v>
      </c>
      <c r="J14" s="3"/>
    </row>
    <row r="15" spans="1:13" x14ac:dyDescent="0.25">
      <c r="A15" s="96">
        <v>45454</v>
      </c>
      <c r="C15">
        <v>7</v>
      </c>
      <c r="E15" s="80">
        <v>2.4291463162954087E-2</v>
      </c>
      <c r="F15" s="80">
        <f t="shared" si="0"/>
        <v>-6.9757085368370459</v>
      </c>
      <c r="H15" s="144">
        <v>0.38117762693122387</v>
      </c>
      <c r="I15" s="80">
        <f t="shared" si="1"/>
        <v>-6.6188223730687765</v>
      </c>
      <c r="J15" s="3"/>
    </row>
    <row r="16" spans="1:13" x14ac:dyDescent="0.25">
      <c r="A16" s="96">
        <v>45453</v>
      </c>
      <c r="C16">
        <v>7.02</v>
      </c>
      <c r="E16" s="80">
        <v>-0.13288879633665188</v>
      </c>
      <c r="F16" s="80">
        <f t="shared" si="0"/>
        <v>-7.1528887963366516</v>
      </c>
      <c r="H16" s="144">
        <v>1.1033900327712303</v>
      </c>
      <c r="I16" s="80">
        <f t="shared" si="1"/>
        <v>-5.9166099672287693</v>
      </c>
      <c r="J16" s="3"/>
    </row>
    <row r="17" spans="1:10" x14ac:dyDescent="0.25">
      <c r="A17" s="96">
        <v>45450</v>
      </c>
      <c r="C17">
        <v>7.01</v>
      </c>
      <c r="E17" s="80">
        <v>2.0539931818380994</v>
      </c>
      <c r="F17" s="80">
        <f t="shared" si="0"/>
        <v>-4.9560068181619004</v>
      </c>
      <c r="H17" s="144">
        <v>0.51086959811390731</v>
      </c>
      <c r="I17" s="80">
        <f t="shared" si="1"/>
        <v>-6.4991304018860925</v>
      </c>
      <c r="J17" s="3"/>
    </row>
    <row r="18" spans="1:10" x14ac:dyDescent="0.25">
      <c r="A18" s="96">
        <v>45449</v>
      </c>
      <c r="C18">
        <v>7.01</v>
      </c>
      <c r="E18" s="80">
        <v>0.88880145532674293</v>
      </c>
      <c r="F18" s="80">
        <f t="shared" si="0"/>
        <v>-6.1211985446732573</v>
      </c>
      <c r="H18" s="144">
        <v>0.6877343008988166</v>
      </c>
      <c r="I18" s="80">
        <f t="shared" si="1"/>
        <v>-6.322265699101183</v>
      </c>
      <c r="J18" s="3"/>
    </row>
    <row r="19" spans="1:10" x14ac:dyDescent="0.25">
      <c r="A19" s="96">
        <v>45448</v>
      </c>
      <c r="C19">
        <v>7.02</v>
      </c>
      <c r="E19" s="80">
        <v>3.3624254609426698</v>
      </c>
      <c r="F19" s="80">
        <f t="shared" si="0"/>
        <v>-3.6575745390573298</v>
      </c>
      <c r="H19" s="144">
        <v>-0.52902457915781154</v>
      </c>
      <c r="I19" s="80">
        <f t="shared" si="1"/>
        <v>-7.5490245791578108</v>
      </c>
      <c r="J19" s="3"/>
    </row>
    <row r="20" spans="1:10" x14ac:dyDescent="0.25">
      <c r="A20" s="96">
        <v>45447</v>
      </c>
      <c r="C20">
        <v>7.04</v>
      </c>
      <c r="E20" s="80">
        <v>-5.9293583620975046</v>
      </c>
      <c r="F20" s="80">
        <f t="shared" si="0"/>
        <v>-12.969358362097505</v>
      </c>
      <c r="H20" s="144">
        <v>-0.88479345800012899</v>
      </c>
      <c r="I20" s="80">
        <f t="shared" si="1"/>
        <v>-7.9247934580001287</v>
      </c>
      <c r="J20" s="3"/>
    </row>
    <row r="21" spans="1:10" x14ac:dyDescent="0.25">
      <c r="A21" s="96">
        <v>45446</v>
      </c>
      <c r="C21">
        <v>7</v>
      </c>
      <c r="E21" s="80">
        <v>3.2542264554585554</v>
      </c>
      <c r="F21" s="80">
        <f t="shared" si="0"/>
        <v>-3.7457735445414446</v>
      </c>
      <c r="H21" s="144">
        <v>0.95821061220528414</v>
      </c>
      <c r="I21" s="80">
        <f t="shared" si="1"/>
        <v>-6.041789387794716</v>
      </c>
      <c r="J21" s="3"/>
    </row>
    <row r="22" spans="1:10" x14ac:dyDescent="0.25">
      <c r="A22" s="96">
        <v>45443</v>
      </c>
      <c r="C22">
        <v>7.02</v>
      </c>
      <c r="E22" s="80">
        <v>0.18698321153114691</v>
      </c>
      <c r="F22" s="80">
        <f t="shared" si="0"/>
        <v>-6.8330167884688526</v>
      </c>
      <c r="H22" s="144">
        <v>1.7293802353110799</v>
      </c>
      <c r="I22" s="80">
        <f t="shared" si="1"/>
        <v>-5.2906197646889197</v>
      </c>
      <c r="J22" s="3"/>
    </row>
    <row r="23" spans="1:10" x14ac:dyDescent="0.25">
      <c r="A23" s="96">
        <v>45442</v>
      </c>
      <c r="C23">
        <v>7.02</v>
      </c>
      <c r="E23" s="80">
        <v>-0.95156509445180637</v>
      </c>
      <c r="F23" s="80">
        <f t="shared" si="0"/>
        <v>-7.9715650944518064</v>
      </c>
      <c r="H23" s="144">
        <v>1.3505930441357237</v>
      </c>
      <c r="I23" s="80">
        <f t="shared" si="1"/>
        <v>-5.6694069558642761</v>
      </c>
      <c r="J23" s="3"/>
    </row>
    <row r="24" spans="1:10" x14ac:dyDescent="0.25">
      <c r="A24" s="96">
        <v>45441</v>
      </c>
      <c r="C24">
        <v>7.03</v>
      </c>
      <c r="E24" s="80">
        <v>-0.80150645639774609</v>
      </c>
      <c r="F24" s="80">
        <f t="shared" si="0"/>
        <v>-7.8315064563977463</v>
      </c>
      <c r="H24" s="144">
        <v>1.0595486136406642</v>
      </c>
      <c r="I24" s="80">
        <f t="shared" si="1"/>
        <v>-5.9704513863593363</v>
      </c>
      <c r="J24" s="3"/>
    </row>
    <row r="25" spans="1:10" x14ac:dyDescent="0.25">
      <c r="A25" s="96">
        <v>45440</v>
      </c>
      <c r="C25">
        <v>7.02</v>
      </c>
      <c r="E25" s="80">
        <v>-0.19317604529825322</v>
      </c>
      <c r="F25" s="80">
        <f t="shared" si="0"/>
        <v>-7.213176045298253</v>
      </c>
      <c r="H25" s="144">
        <v>3.1141778714602639E-2</v>
      </c>
      <c r="I25" s="80">
        <f t="shared" si="1"/>
        <v>-6.9888582212853967</v>
      </c>
      <c r="J25" s="3"/>
    </row>
    <row r="26" spans="1:10" x14ac:dyDescent="0.25">
      <c r="A26" s="96">
        <v>45439</v>
      </c>
      <c r="C26">
        <v>7.02</v>
      </c>
      <c r="E26" s="80">
        <v>-0.10737418924863253</v>
      </c>
      <c r="F26" s="80">
        <f t="shared" si="0"/>
        <v>-7.1273741892486324</v>
      </c>
      <c r="H26" s="144">
        <v>0.2461740687039006</v>
      </c>
      <c r="I26" s="80">
        <f t="shared" si="1"/>
        <v>-6.7738259312960993</v>
      </c>
      <c r="J26" s="3"/>
    </row>
    <row r="27" spans="1:10" x14ac:dyDescent="0.25">
      <c r="A27" s="96">
        <v>45436</v>
      </c>
      <c r="C27">
        <v>7</v>
      </c>
      <c r="E27" s="80">
        <v>-4.5934172629776705E-2</v>
      </c>
      <c r="F27" s="80">
        <f t="shared" si="0"/>
        <v>-7.0459341726297771</v>
      </c>
      <c r="H27" s="144">
        <v>-3.5368915036973196E-2</v>
      </c>
      <c r="I27" s="80">
        <f t="shared" si="1"/>
        <v>-7.0353689150369734</v>
      </c>
      <c r="J27" s="3"/>
    </row>
    <row r="28" spans="1:10" x14ac:dyDescent="0.25">
      <c r="A28" s="96">
        <v>45435</v>
      </c>
      <c r="E28" s="80">
        <v>1.6366637460283842</v>
      </c>
      <c r="F28" s="80">
        <f t="shared" si="0"/>
        <v>1.6366637460283842</v>
      </c>
      <c r="H28" s="144">
        <v>8.9172707398458173E-2</v>
      </c>
      <c r="I28" s="80">
        <f t="shared" si="1"/>
        <v>8.9172707398458173E-2</v>
      </c>
      <c r="J28" s="3"/>
    </row>
    <row r="29" spans="1:10" x14ac:dyDescent="0.25">
      <c r="A29" s="96">
        <v>45434</v>
      </c>
      <c r="C29">
        <v>7.01</v>
      </c>
      <c r="E29" s="80">
        <v>0.3051615580772381</v>
      </c>
      <c r="F29" s="80">
        <f t="shared" si="0"/>
        <v>-6.704838441922762</v>
      </c>
      <c r="H29" s="144">
        <v>0.7334387124586782</v>
      </c>
      <c r="I29" s="80">
        <f t="shared" si="1"/>
        <v>-6.2765612875413215</v>
      </c>
      <c r="J29" s="3"/>
    </row>
    <row r="30" spans="1:10" x14ac:dyDescent="0.25">
      <c r="A30" s="96">
        <v>45433</v>
      </c>
      <c r="C30">
        <v>7</v>
      </c>
      <c r="E30" s="80">
        <v>0.12021153675228545</v>
      </c>
      <c r="F30" s="80">
        <f t="shared" si="0"/>
        <v>-6.8797884632477144</v>
      </c>
      <c r="H30" s="144">
        <v>5.5063879806685589E-2</v>
      </c>
      <c r="I30" s="80">
        <f t="shared" si="1"/>
        <v>-6.9449361201933142</v>
      </c>
      <c r="J30" s="3"/>
    </row>
    <row r="31" spans="1:10" x14ac:dyDescent="0.25">
      <c r="A31" s="96">
        <v>45430</v>
      </c>
      <c r="E31" s="80">
        <v>0.15979631533733696</v>
      </c>
      <c r="F31" s="80">
        <f t="shared" si="0"/>
        <v>0.15979631533733696</v>
      </c>
      <c r="H31" s="144">
        <v>0.70859293688247615</v>
      </c>
      <c r="I31" s="80">
        <f t="shared" si="1"/>
        <v>0.70859293688247615</v>
      </c>
      <c r="J31" s="3"/>
    </row>
    <row r="32" spans="1:10" x14ac:dyDescent="0.25">
      <c r="A32" s="96">
        <v>45429</v>
      </c>
      <c r="C32">
        <v>7.05</v>
      </c>
      <c r="E32" s="80">
        <v>0.27785402955295629</v>
      </c>
      <c r="F32" s="80">
        <f t="shared" si="0"/>
        <v>-6.7721459704470437</v>
      </c>
      <c r="H32" s="144">
        <v>0.22169998301150379</v>
      </c>
      <c r="I32" s="80">
        <f t="shared" si="1"/>
        <v>-6.8283000169884964</v>
      </c>
      <c r="J32" s="3"/>
    </row>
    <row r="33" spans="1:25" x14ac:dyDescent="0.25">
      <c r="A33" s="96">
        <v>45428</v>
      </c>
      <c r="C33">
        <v>7.05</v>
      </c>
      <c r="E33" s="80">
        <v>0.91574307843724279</v>
      </c>
      <c r="F33" s="80">
        <f t="shared" si="0"/>
        <v>-6.1342569215627574</v>
      </c>
      <c r="H33" s="144">
        <v>0.71815415735542154</v>
      </c>
      <c r="I33" s="80">
        <f t="shared" si="1"/>
        <v>-6.3318458426445785</v>
      </c>
      <c r="J33" s="3"/>
    </row>
    <row r="34" spans="1:25" x14ac:dyDescent="0.25">
      <c r="A34" s="96">
        <v>45427</v>
      </c>
      <c r="C34">
        <v>7.07</v>
      </c>
      <c r="E34" s="80">
        <v>-7.7865320001707067E-2</v>
      </c>
      <c r="F34" s="80">
        <f t="shared" si="0"/>
        <v>-7.1478653200017073</v>
      </c>
      <c r="H34" s="144">
        <v>0.66759231988331158</v>
      </c>
      <c r="I34" s="80">
        <f t="shared" si="1"/>
        <v>-6.4024076801166885</v>
      </c>
      <c r="J34" s="3"/>
    </row>
    <row r="35" spans="1:25" x14ac:dyDescent="0.25">
      <c r="A35" s="96">
        <v>45426</v>
      </c>
      <c r="C35">
        <v>7.04</v>
      </c>
      <c r="E35" s="80">
        <v>0.51483777859713165</v>
      </c>
      <c r="F35" s="80">
        <f t="shared" si="0"/>
        <v>-6.5251622214028684</v>
      </c>
      <c r="H35" s="144">
        <v>6.8266993605193865E-2</v>
      </c>
      <c r="I35" s="80">
        <f t="shared" si="1"/>
        <v>-6.971733006394806</v>
      </c>
      <c r="J35" s="3"/>
      <c r="K35" s="59" t="s">
        <v>4568</v>
      </c>
    </row>
    <row r="36" spans="1:25" x14ac:dyDescent="0.25">
      <c r="A36" s="96">
        <v>45425</v>
      </c>
      <c r="C36">
        <v>7.03</v>
      </c>
      <c r="E36" s="80">
        <v>0.22148971671079176</v>
      </c>
      <c r="F36" s="80">
        <f t="shared" si="0"/>
        <v>-6.8085102832892082</v>
      </c>
      <c r="H36" s="144">
        <v>-1.1029432239022041</v>
      </c>
      <c r="I36" s="80">
        <f t="shared" si="1"/>
        <v>-8.1329432239022044</v>
      </c>
      <c r="J36" s="3"/>
      <c r="K36" t="s">
        <v>4569</v>
      </c>
      <c r="L36" s="102">
        <f>M7</f>
        <v>1.087699045611584</v>
      </c>
    </row>
    <row r="37" spans="1:25" x14ac:dyDescent="0.25">
      <c r="A37" s="96">
        <v>45422</v>
      </c>
      <c r="C37">
        <v>7.04</v>
      </c>
      <c r="E37" s="80">
        <v>0.44495047250370362</v>
      </c>
      <c r="F37" s="80">
        <f t="shared" si="0"/>
        <v>-6.5950495274962968</v>
      </c>
      <c r="H37" s="144">
        <v>-1.507732938403971</v>
      </c>
      <c r="I37" s="80">
        <f t="shared" si="1"/>
        <v>-8.5477329384039713</v>
      </c>
      <c r="J37" s="3"/>
    </row>
    <row r="38" spans="1:25" x14ac:dyDescent="0.25">
      <c r="A38" s="96">
        <v>45421</v>
      </c>
      <c r="C38">
        <v>7.05</v>
      </c>
      <c r="E38" s="80">
        <v>-1.5469117811904494</v>
      </c>
      <c r="F38" s="80">
        <f t="shared" si="0"/>
        <v>-8.5969117811904496</v>
      </c>
      <c r="H38" s="144">
        <v>0.49626372872440366</v>
      </c>
      <c r="I38" s="80">
        <f t="shared" si="1"/>
        <v>-6.5537362712755964</v>
      </c>
      <c r="J38" s="3"/>
      <c r="K38" t="s">
        <v>4571</v>
      </c>
      <c r="U38" s="57" t="s">
        <v>4584</v>
      </c>
    </row>
    <row r="39" spans="1:25" x14ac:dyDescent="0.25">
      <c r="A39" s="96">
        <v>45420</v>
      </c>
      <c r="C39">
        <v>7.08</v>
      </c>
      <c r="E39" s="80">
        <v>0</v>
      </c>
      <c r="F39" s="80">
        <f t="shared" si="0"/>
        <v>-7.08</v>
      </c>
      <c r="H39" s="144">
        <v>0.15616555255298381</v>
      </c>
      <c r="I39" s="80">
        <f t="shared" si="1"/>
        <v>-6.9238344474470166</v>
      </c>
      <c r="J39" s="3"/>
      <c r="L39" t="s">
        <v>4572</v>
      </c>
      <c r="N39" s="103">
        <v>24389.15</v>
      </c>
    </row>
    <row r="40" spans="1:25" x14ac:dyDescent="0.25">
      <c r="A40" s="96">
        <v>45419</v>
      </c>
      <c r="C40">
        <v>7.05</v>
      </c>
      <c r="E40" s="80">
        <v>-0.62470201891929544</v>
      </c>
      <c r="F40" s="80">
        <f t="shared" si="0"/>
        <v>-7.6747020189192954</v>
      </c>
      <c r="H40" s="144">
        <v>-0.46861820113093194</v>
      </c>
      <c r="I40" s="80">
        <f t="shared" si="1"/>
        <v>-7.5186182011309315</v>
      </c>
      <c r="J40" s="3"/>
      <c r="U40" s="63" t="s">
        <v>4585</v>
      </c>
      <c r="V40" s="63" t="s">
        <v>4586</v>
      </c>
      <c r="W40" s="63" t="s">
        <v>4587</v>
      </c>
      <c r="X40" s="63" t="s">
        <v>4588</v>
      </c>
      <c r="Y40" s="63" t="s">
        <v>4589</v>
      </c>
    </row>
    <row r="41" spans="1:25" x14ac:dyDescent="0.25">
      <c r="A41" s="96">
        <v>45418</v>
      </c>
      <c r="C41">
        <v>7.05</v>
      </c>
      <c r="E41" s="80">
        <v>-0.14749164102802706</v>
      </c>
      <c r="F41" s="80">
        <f t="shared" si="0"/>
        <v>-7.1974916410280265</v>
      </c>
      <c r="H41" s="144">
        <v>0.20801885581069271</v>
      </c>
      <c r="I41" s="80">
        <f t="shared" si="1"/>
        <v>-6.8419811441893073</v>
      </c>
      <c r="J41" s="3"/>
      <c r="K41" t="s">
        <v>4574</v>
      </c>
      <c r="L41">
        <v>1000000</v>
      </c>
      <c r="U41" s="80" t="s">
        <v>4590</v>
      </c>
      <c r="V41" s="80">
        <v>1000000</v>
      </c>
      <c r="W41" s="80" t="s">
        <v>4592</v>
      </c>
      <c r="X41" s="80" t="s">
        <v>4593</v>
      </c>
      <c r="Y41" s="80" t="s">
        <v>4595</v>
      </c>
    </row>
    <row r="42" spans="1:25" x14ac:dyDescent="0.25">
      <c r="A42" s="96">
        <v>45415</v>
      </c>
      <c r="C42">
        <v>7.06</v>
      </c>
      <c r="E42" s="80">
        <v>-0.76098762815588961</v>
      </c>
      <c r="F42" s="80">
        <f t="shared" si="0"/>
        <v>-7.8209876281558888</v>
      </c>
      <c r="H42" s="144">
        <v>-1.400998923622778</v>
      </c>
      <c r="I42" s="80">
        <f t="shared" si="1"/>
        <v>-8.4609989236227783</v>
      </c>
      <c r="J42" s="3"/>
      <c r="U42" s="80" t="s">
        <v>4591</v>
      </c>
      <c r="V42" s="80">
        <v>1076832.75</v>
      </c>
      <c r="W42" s="80">
        <f>M54</f>
        <v>7.6832750000000001</v>
      </c>
      <c r="X42" s="80" t="s">
        <v>4594</v>
      </c>
      <c r="Y42" s="83">
        <f>M53</f>
        <v>76832.75</v>
      </c>
    </row>
    <row r="43" spans="1:25" x14ac:dyDescent="0.25">
      <c r="A43" s="96">
        <v>45414</v>
      </c>
      <c r="C43">
        <v>7.07</v>
      </c>
      <c r="E43" s="80">
        <v>0.19177300446586545</v>
      </c>
      <c r="F43" s="80">
        <f t="shared" si="0"/>
        <v>-6.8782269955341349</v>
      </c>
      <c r="H43" s="144">
        <v>2.5784241808131378</v>
      </c>
      <c r="I43" s="80">
        <f t="shared" si="1"/>
        <v>-4.4915758191868624</v>
      </c>
      <c r="J43" s="3"/>
      <c r="K43" s="57" t="s">
        <v>4573</v>
      </c>
      <c r="N43">
        <f>_xlfn.FLOOR.MATH((L36*L41)/N39)</f>
        <v>44</v>
      </c>
    </row>
    <row r="44" spans="1:25" x14ac:dyDescent="0.25">
      <c r="A44" s="96">
        <v>45412</v>
      </c>
      <c r="C44">
        <v>7.06</v>
      </c>
      <c r="E44" s="80">
        <v>-0.17024828426827646</v>
      </c>
      <c r="F44" s="80">
        <f t="shared" si="0"/>
        <v>-7.230248284268276</v>
      </c>
      <c r="H44" s="144">
        <v>-1.2190795808393349</v>
      </c>
      <c r="I44" s="80">
        <f t="shared" si="1"/>
        <v>-8.2790795808393352</v>
      </c>
      <c r="J44" s="3"/>
    </row>
    <row r="45" spans="1:25" x14ac:dyDescent="0.25">
      <c r="A45" s="96">
        <v>45411</v>
      </c>
      <c r="C45">
        <v>7.06</v>
      </c>
      <c r="E45" s="80">
        <v>0.99665699522077755</v>
      </c>
      <c r="F45" s="80">
        <f t="shared" si="0"/>
        <v>-6.0633430047792221</v>
      </c>
      <c r="H45" s="144">
        <v>-1.909615340765753E-2</v>
      </c>
      <c r="I45" s="80">
        <f t="shared" si="1"/>
        <v>-7.0790961534076571</v>
      </c>
      <c r="J45" s="3"/>
      <c r="K45" t="s">
        <v>4575</v>
      </c>
      <c r="N45">
        <v>75</v>
      </c>
    </row>
    <row r="46" spans="1:25" x14ac:dyDescent="0.25">
      <c r="A46" s="96">
        <v>45408</v>
      </c>
      <c r="C46">
        <v>7.06</v>
      </c>
      <c r="E46" s="80">
        <v>-0.66636095585579236</v>
      </c>
      <c r="F46" s="80">
        <f t="shared" si="0"/>
        <v>-7.7263609558557924</v>
      </c>
      <c r="H46" s="144">
        <v>0.72037606652431252</v>
      </c>
      <c r="I46" s="80">
        <f t="shared" si="1"/>
        <v>-6.3396239334756874</v>
      </c>
      <c r="J46" s="3"/>
    </row>
    <row r="47" spans="1:25" x14ac:dyDescent="0.25">
      <c r="A47" s="96">
        <v>45407</v>
      </c>
      <c r="C47">
        <v>7.06</v>
      </c>
      <c r="E47" s="80">
        <v>0.74969646109344124</v>
      </c>
      <c r="F47" s="80">
        <f t="shared" si="0"/>
        <v>-6.3103035389065587</v>
      </c>
      <c r="H47" s="144">
        <v>-5.7738681520229644E-2</v>
      </c>
      <c r="I47" s="80">
        <f t="shared" si="1"/>
        <v>-7.1177386815202288</v>
      </c>
      <c r="J47" s="3"/>
      <c r="K47" t="s">
        <v>4576</v>
      </c>
      <c r="N47" s="104">
        <v>1000000</v>
      </c>
      <c r="O47" t="s">
        <v>4583</v>
      </c>
    </row>
    <row r="48" spans="1:25" x14ac:dyDescent="0.25">
      <c r="A48" s="96">
        <v>45406</v>
      </c>
      <c r="C48">
        <v>7.06</v>
      </c>
      <c r="E48" s="80">
        <v>0.15379113018598647</v>
      </c>
      <c r="F48" s="80">
        <f t="shared" si="0"/>
        <v>-6.9062088698140132</v>
      </c>
      <c r="H48" s="144">
        <v>-0.17671447019640846</v>
      </c>
      <c r="I48" s="80">
        <f t="shared" si="1"/>
        <v>-7.2367144701964081</v>
      </c>
      <c r="J48" s="3"/>
    </row>
    <row r="49" spans="1:15" x14ac:dyDescent="0.25">
      <c r="A49" s="96">
        <v>45405</v>
      </c>
      <c r="C49">
        <v>7.04</v>
      </c>
      <c r="E49" s="80">
        <v>0.14147311115487968</v>
      </c>
      <c r="F49" s="80">
        <f t="shared" si="0"/>
        <v>-6.8985268888451206</v>
      </c>
      <c r="H49" s="144">
        <v>0.98925353487210077</v>
      </c>
      <c r="I49" s="80">
        <f t="shared" si="1"/>
        <v>-6.050746465127899</v>
      </c>
      <c r="J49" s="3"/>
    </row>
    <row r="50" spans="1:15" x14ac:dyDescent="0.25">
      <c r="A50" s="96">
        <v>45404</v>
      </c>
      <c r="C50">
        <v>7.04</v>
      </c>
      <c r="E50" s="80">
        <v>0.85519483451483924</v>
      </c>
      <c r="F50" s="80">
        <f t="shared" si="0"/>
        <v>-6.1848051654851606</v>
      </c>
      <c r="H50" s="144">
        <v>0.19439567385349277</v>
      </c>
      <c r="I50" s="80">
        <f t="shared" si="1"/>
        <v>-6.8456043261465069</v>
      </c>
      <c r="J50" s="3"/>
      <c r="K50" t="s">
        <v>4577</v>
      </c>
      <c r="N50" s="104">
        <f>'Part 2'!H1029</f>
        <v>1076832.75</v>
      </c>
      <c r="O50" t="s">
        <v>4582</v>
      </c>
    </row>
    <row r="51" spans="1:15" x14ac:dyDescent="0.25">
      <c r="A51" s="96">
        <v>45401</v>
      </c>
      <c r="C51">
        <v>7.04</v>
      </c>
      <c r="E51" s="80">
        <v>0.68717508075387623</v>
      </c>
      <c r="F51" s="80">
        <f t="shared" si="0"/>
        <v>-6.3528249192461237</v>
      </c>
      <c r="H51" s="144">
        <v>0.57756955367331442</v>
      </c>
      <c r="I51" s="80">
        <f t="shared" si="1"/>
        <v>-6.4624304463266853</v>
      </c>
      <c r="J51" s="3"/>
    </row>
    <row r="52" spans="1:15" x14ac:dyDescent="0.25">
      <c r="A52" s="96">
        <v>45400</v>
      </c>
      <c r="C52">
        <v>7.05</v>
      </c>
      <c r="E52" s="80">
        <v>-0.68652106971768379</v>
      </c>
      <c r="F52" s="80">
        <f t="shared" si="0"/>
        <v>-7.7365210697176838</v>
      </c>
      <c r="H52" s="144">
        <v>0.74541364324403092</v>
      </c>
      <c r="I52" s="80">
        <f t="shared" si="1"/>
        <v>-6.3045863567559692</v>
      </c>
      <c r="J52" s="3"/>
    </row>
    <row r="53" spans="1:15" x14ac:dyDescent="0.25">
      <c r="A53" s="96">
        <v>45398</v>
      </c>
      <c r="C53">
        <v>7.03</v>
      </c>
      <c r="E53" s="80">
        <v>-0.55943427994162553</v>
      </c>
      <c r="F53" s="80">
        <f t="shared" si="0"/>
        <v>-7.5894342799416261</v>
      </c>
      <c r="H53" s="144">
        <v>-0.36690545958643878</v>
      </c>
      <c r="I53" s="80">
        <f t="shared" si="1"/>
        <v>-7.3969054595864394</v>
      </c>
      <c r="J53" s="3"/>
      <c r="K53" t="s">
        <v>4578</v>
      </c>
      <c r="M53" s="69">
        <f>N50-N47</f>
        <v>76832.75</v>
      </c>
    </row>
    <row r="54" spans="1:15" x14ac:dyDescent="0.25">
      <c r="A54" s="96">
        <v>45397</v>
      </c>
      <c r="C54">
        <v>7.02</v>
      </c>
      <c r="E54" s="80">
        <v>-1.0963880032327744</v>
      </c>
      <c r="F54" s="80">
        <f t="shared" si="0"/>
        <v>-8.1163880032327747</v>
      </c>
      <c r="H54" s="144">
        <v>-0.70179823647850337</v>
      </c>
      <c r="I54" s="80">
        <f t="shared" si="1"/>
        <v>-7.7217982364785032</v>
      </c>
      <c r="J54" s="3"/>
      <c r="K54" t="s">
        <v>4579</v>
      </c>
      <c r="M54">
        <f>M53/N47*100</f>
        <v>7.6832750000000001</v>
      </c>
    </row>
    <row r="55" spans="1:15" x14ac:dyDescent="0.25">
      <c r="A55" s="96">
        <v>45394</v>
      </c>
      <c r="C55">
        <v>7.02</v>
      </c>
      <c r="E55" s="80">
        <v>-1.030157600049213</v>
      </c>
      <c r="F55" s="80">
        <f t="shared" si="0"/>
        <v>-8.0501576000492125</v>
      </c>
      <c r="H55" s="144">
        <v>-1.9384809871681725</v>
      </c>
      <c r="I55" s="80">
        <f t="shared" si="1"/>
        <v>-8.9584809871681728</v>
      </c>
      <c r="J55" s="3"/>
    </row>
    <row r="56" spans="1:15" x14ac:dyDescent="0.25">
      <c r="A56" s="96">
        <v>45392</v>
      </c>
      <c r="C56">
        <v>7.03</v>
      </c>
      <c r="E56" s="80">
        <v>0.49044396109129529</v>
      </c>
      <c r="F56" s="80">
        <f t="shared" si="0"/>
        <v>-6.5395560389087048</v>
      </c>
      <c r="H56" s="144">
        <v>0.52136661941663676</v>
      </c>
      <c r="I56" s="80">
        <f t="shared" si="1"/>
        <v>-6.5086333805833636</v>
      </c>
      <c r="J56" s="3"/>
    </row>
    <row r="57" spans="1:15" x14ac:dyDescent="0.25">
      <c r="A57" s="96">
        <v>45391</v>
      </c>
      <c r="E57" s="80">
        <v>-0.10389873953843051</v>
      </c>
      <c r="F57" s="80">
        <f t="shared" si="0"/>
        <v>-0.10389873953843051</v>
      </c>
      <c r="H57" s="144">
        <v>1.100880988523032</v>
      </c>
      <c r="I57" s="80">
        <f t="shared" si="1"/>
        <v>1.100880988523032</v>
      </c>
      <c r="J57" s="3"/>
    </row>
    <row r="58" spans="1:15" x14ac:dyDescent="0.25">
      <c r="A58" s="96">
        <v>45390</v>
      </c>
      <c r="C58">
        <v>7.01</v>
      </c>
      <c r="E58" s="80">
        <v>0.67780951154185465</v>
      </c>
      <c r="F58" s="80">
        <f t="shared" si="0"/>
        <v>-6.3321904884581448</v>
      </c>
      <c r="H58" s="144">
        <v>-0.54949835122431179</v>
      </c>
      <c r="I58" s="80">
        <f t="shared" si="1"/>
        <v>-7.5594983512243115</v>
      </c>
      <c r="J58" s="3"/>
    </row>
    <row r="59" spans="1:15" x14ac:dyDescent="0.25">
      <c r="A59" s="96">
        <v>45387</v>
      </c>
      <c r="C59">
        <v>7</v>
      </c>
      <c r="E59" s="80">
        <v>-4.2194748752511259E-3</v>
      </c>
      <c r="F59" s="80">
        <f t="shared" si="0"/>
        <v>-7.0042194748752511</v>
      </c>
      <c r="H59" s="144">
        <v>-0.49976436857833417</v>
      </c>
      <c r="I59" s="80">
        <f t="shared" si="1"/>
        <v>-7.499764368578334</v>
      </c>
      <c r="J59" s="3"/>
    </row>
    <row r="60" spans="1:15" x14ac:dyDescent="0.25">
      <c r="A60" s="96">
        <v>45386</v>
      </c>
      <c r="C60">
        <v>7.01</v>
      </c>
      <c r="E60" s="80">
        <v>0.35659125504520905</v>
      </c>
      <c r="F60" s="80">
        <f t="shared" si="0"/>
        <v>-6.653408744954791</v>
      </c>
      <c r="H60" s="144">
        <v>-1.7155611521401306</v>
      </c>
      <c r="I60" s="80">
        <f t="shared" si="1"/>
        <v>-8.7255611521401306</v>
      </c>
      <c r="J60" s="3"/>
    </row>
    <row r="61" spans="1:15" x14ac:dyDescent="0.25">
      <c r="A61" s="96">
        <v>45385</v>
      </c>
      <c r="C61">
        <v>7.02</v>
      </c>
      <c r="E61" s="80">
        <v>-8.3061287204989107E-2</v>
      </c>
      <c r="F61" s="80">
        <f t="shared" si="0"/>
        <v>-7.103061287204989</v>
      </c>
      <c r="H61" s="144">
        <v>-1.7951388989083692</v>
      </c>
      <c r="I61" s="80">
        <f t="shared" si="1"/>
        <v>-8.8151388989083692</v>
      </c>
      <c r="J61" s="3"/>
    </row>
    <row r="62" spans="1:15" x14ac:dyDescent="0.25">
      <c r="A62" s="96">
        <v>45384</v>
      </c>
      <c r="C62">
        <v>6.98</v>
      </c>
      <c r="E62" s="80">
        <v>-3.8732080847657058E-2</v>
      </c>
      <c r="F62" s="80">
        <f t="shared" si="0"/>
        <v>-7.0187320808476574</v>
      </c>
      <c r="H62" s="144">
        <v>-5.2302792028806604E-2</v>
      </c>
      <c r="I62" s="80">
        <f t="shared" si="1"/>
        <v>-7.0323027920288066</v>
      </c>
      <c r="J62" s="3"/>
    </row>
    <row r="63" spans="1:15" x14ac:dyDescent="0.25">
      <c r="A63" s="96">
        <v>45383</v>
      </c>
      <c r="E63" s="80">
        <v>0.60509967796693021</v>
      </c>
      <c r="F63" s="80">
        <f t="shared" si="0"/>
        <v>0.60509967796693021</v>
      </c>
      <c r="H63" s="144">
        <v>-0.87491327304586763</v>
      </c>
      <c r="I63" s="80">
        <f t="shared" si="1"/>
        <v>-0.87491327304586763</v>
      </c>
      <c r="J63" s="3"/>
    </row>
    <row r="64" spans="1:15" x14ac:dyDescent="0.25">
      <c r="A64" s="96">
        <v>45379</v>
      </c>
      <c r="C64">
        <v>6.99</v>
      </c>
      <c r="E64" s="80">
        <v>0.91870012407536727</v>
      </c>
      <c r="F64" s="80">
        <f t="shared" si="0"/>
        <v>-6.071299875924633</v>
      </c>
      <c r="H64" s="144">
        <v>-0.24023347134400247</v>
      </c>
      <c r="I64" s="80">
        <f t="shared" si="1"/>
        <v>-7.2302334713440031</v>
      </c>
      <c r="J64" s="3"/>
    </row>
    <row r="65" spans="1:10" x14ac:dyDescent="0.25">
      <c r="A65" s="96">
        <v>45378</v>
      </c>
      <c r="C65">
        <v>7.08</v>
      </c>
      <c r="E65" s="80">
        <v>0.54056633355601635</v>
      </c>
      <c r="F65" s="80">
        <f t="shared" si="0"/>
        <v>-6.5394336664439834</v>
      </c>
      <c r="H65" s="144">
        <v>1.64257555847569</v>
      </c>
      <c r="I65" s="80">
        <f t="shared" si="1"/>
        <v>-5.4374244415243105</v>
      </c>
      <c r="J65" s="3"/>
    </row>
    <row r="66" spans="1:10" x14ac:dyDescent="0.25">
      <c r="A66" s="96">
        <v>45377</v>
      </c>
      <c r="C66">
        <v>7.07</v>
      </c>
      <c r="E66" s="80">
        <v>-0.41657709844207536</v>
      </c>
      <c r="F66" s="80">
        <f t="shared" si="0"/>
        <v>-7.4865770984420754</v>
      </c>
      <c r="H66" s="144">
        <v>-1.210926417208025</v>
      </c>
      <c r="I66" s="80">
        <f t="shared" si="1"/>
        <v>-8.2809264172080255</v>
      </c>
      <c r="J66" s="3"/>
    </row>
    <row r="67" spans="1:10" x14ac:dyDescent="0.25">
      <c r="A67" s="96">
        <v>45373</v>
      </c>
      <c r="C67">
        <v>7.07</v>
      </c>
      <c r="E67" s="80">
        <v>0.38524528721898454</v>
      </c>
      <c r="F67" s="80">
        <f t="shared" si="0"/>
        <v>-6.6847547127810154</v>
      </c>
      <c r="H67" s="144">
        <v>2.2913601009039355</v>
      </c>
      <c r="I67" s="80">
        <f t="shared" si="1"/>
        <v>-4.7786398990960652</v>
      </c>
      <c r="J67" s="3"/>
    </row>
    <row r="68" spans="1:10" x14ac:dyDescent="0.25">
      <c r="A68" s="96">
        <v>45372</v>
      </c>
      <c r="C68">
        <v>7.07</v>
      </c>
      <c r="E68" s="80">
        <v>0.7914703444739124</v>
      </c>
      <c r="F68" s="80">
        <f t="shared" ref="F68:F131" si="2">E68-C68</f>
        <v>-6.2785296555260874</v>
      </c>
      <c r="H68" s="144">
        <v>0.33286442865991678</v>
      </c>
      <c r="I68" s="80">
        <f t="shared" ref="I68:I131" si="3">H68-C68</f>
        <v>-6.7371355713400831</v>
      </c>
      <c r="J68" s="3"/>
    </row>
    <row r="69" spans="1:10" x14ac:dyDescent="0.25">
      <c r="A69" s="96">
        <v>45371</v>
      </c>
      <c r="C69">
        <v>7.07</v>
      </c>
      <c r="E69" s="80">
        <v>9.9232495089929457E-2</v>
      </c>
      <c r="F69" s="80">
        <f t="shared" si="2"/>
        <v>-6.9707675049100706</v>
      </c>
      <c r="H69" s="144">
        <v>-9.8951061055388465E-2</v>
      </c>
      <c r="I69" s="80">
        <f t="shared" si="3"/>
        <v>-7.168951061055389</v>
      </c>
      <c r="J69" s="3"/>
    </row>
    <row r="70" spans="1:10" x14ac:dyDescent="0.25">
      <c r="A70" s="96">
        <v>45370</v>
      </c>
      <c r="C70">
        <v>7.07</v>
      </c>
      <c r="E70" s="80">
        <v>-1.0802196257656751</v>
      </c>
      <c r="F70" s="80">
        <f t="shared" si="2"/>
        <v>-8.1502196257656756</v>
      </c>
      <c r="H70" s="144">
        <v>-0.42536233767359694</v>
      </c>
      <c r="I70" s="80">
        <f t="shared" si="3"/>
        <v>-7.4953623376735976</v>
      </c>
      <c r="J70" s="3"/>
    </row>
    <row r="71" spans="1:10" x14ac:dyDescent="0.25">
      <c r="A71" s="96">
        <v>45369</v>
      </c>
      <c r="C71">
        <v>7.08</v>
      </c>
      <c r="E71" s="80">
        <v>0.14688955131713471</v>
      </c>
      <c r="F71" s="80">
        <f t="shared" si="2"/>
        <v>-6.9331104486828652</v>
      </c>
      <c r="H71" s="144">
        <v>-1.4932428513427338</v>
      </c>
      <c r="I71" s="80">
        <f t="shared" si="3"/>
        <v>-8.5732428513427337</v>
      </c>
      <c r="J71" s="3"/>
    </row>
    <row r="72" spans="1:10" x14ac:dyDescent="0.25">
      <c r="A72" s="96">
        <v>45366</v>
      </c>
      <c r="C72">
        <v>7.08</v>
      </c>
      <c r="E72" s="80">
        <v>-0.55674334493028477</v>
      </c>
      <c r="F72" s="80">
        <f t="shared" si="2"/>
        <v>-7.6367433449302844</v>
      </c>
      <c r="H72" s="144">
        <v>0.82462147195373914</v>
      </c>
      <c r="I72" s="80">
        <f t="shared" si="3"/>
        <v>-6.2553785280462613</v>
      </c>
      <c r="J72" s="3"/>
    </row>
    <row r="73" spans="1:10" x14ac:dyDescent="0.25">
      <c r="A73" s="96">
        <v>45365</v>
      </c>
      <c r="C73">
        <v>7.08</v>
      </c>
      <c r="E73" s="80">
        <v>0.67711624397096393</v>
      </c>
      <c r="F73" s="80">
        <f t="shared" si="2"/>
        <v>-6.4028837560290359</v>
      </c>
      <c r="H73" s="144">
        <v>-0.63800836272746397</v>
      </c>
      <c r="I73" s="80">
        <f t="shared" si="3"/>
        <v>-7.7180083627274643</v>
      </c>
      <c r="J73" s="3"/>
    </row>
    <row r="74" spans="1:10" x14ac:dyDescent="0.25">
      <c r="A74" s="96">
        <v>45364</v>
      </c>
      <c r="C74">
        <v>7.09</v>
      </c>
      <c r="E74" s="80">
        <v>-1.5132724741109522</v>
      </c>
      <c r="F74" s="80">
        <f t="shared" si="2"/>
        <v>-8.6032724741109519</v>
      </c>
      <c r="H74" s="144">
        <v>1.007091073123582</v>
      </c>
      <c r="I74" s="80">
        <f t="shared" si="3"/>
        <v>-6.082908926876418</v>
      </c>
      <c r="J74" s="3"/>
    </row>
    <row r="75" spans="1:10" x14ac:dyDescent="0.25">
      <c r="A75" s="96">
        <v>45363</v>
      </c>
      <c r="C75">
        <v>7.04</v>
      </c>
      <c r="E75" s="80">
        <v>1.3657134285448758E-2</v>
      </c>
      <c r="F75" s="80">
        <f t="shared" si="2"/>
        <v>-7.0263428657145512</v>
      </c>
      <c r="H75" s="144">
        <v>0.73374957086414017</v>
      </c>
      <c r="I75" s="80">
        <f t="shared" si="3"/>
        <v>-6.3062504291358596</v>
      </c>
      <c r="J75" s="3"/>
    </row>
    <row r="76" spans="1:10" x14ac:dyDescent="0.25">
      <c r="A76" s="96">
        <v>45362</v>
      </c>
      <c r="C76">
        <v>7.06</v>
      </c>
      <c r="E76" s="80">
        <v>-0.71531616841271306</v>
      </c>
      <c r="F76" s="80">
        <f t="shared" si="2"/>
        <v>-7.7753161684127123</v>
      </c>
      <c r="H76" s="144">
        <v>1.0117376587067866</v>
      </c>
      <c r="I76" s="80">
        <f t="shared" si="3"/>
        <v>-6.0482623412932135</v>
      </c>
      <c r="J76" s="3"/>
    </row>
    <row r="77" spans="1:10" x14ac:dyDescent="0.25">
      <c r="A77" s="96">
        <v>45358</v>
      </c>
      <c r="C77">
        <v>7.08</v>
      </c>
      <c r="E77" s="80">
        <v>8.6766737637408484E-2</v>
      </c>
      <c r="F77" s="80">
        <f t="shared" si="2"/>
        <v>-6.9932332623625912</v>
      </c>
      <c r="H77" s="144">
        <v>0.14467931800570866</v>
      </c>
      <c r="I77" s="80">
        <f t="shared" si="3"/>
        <v>-6.9353206819942912</v>
      </c>
      <c r="J77" s="3"/>
    </row>
    <row r="78" spans="1:10" x14ac:dyDescent="0.25">
      <c r="A78" s="96">
        <v>45357</v>
      </c>
      <c r="C78">
        <v>7.1</v>
      </c>
      <c r="E78" s="80">
        <v>0.52669717260906324</v>
      </c>
      <c r="F78" s="80">
        <f t="shared" si="2"/>
        <v>-6.5733028273909362</v>
      </c>
      <c r="H78" s="144">
        <v>0.29522191608731446</v>
      </c>
      <c r="I78" s="80">
        <f t="shared" si="3"/>
        <v>-6.8047780839126855</v>
      </c>
      <c r="J78" s="3"/>
    </row>
    <row r="79" spans="1:10" x14ac:dyDescent="0.25">
      <c r="A79" s="96">
        <v>45356</v>
      </c>
      <c r="C79">
        <v>7.1</v>
      </c>
      <c r="E79" s="80">
        <v>-0.22003427714499621</v>
      </c>
      <c r="F79" s="80">
        <f t="shared" si="2"/>
        <v>-7.3200342771449955</v>
      </c>
      <c r="H79" s="144">
        <v>7.0314479373936645E-2</v>
      </c>
      <c r="I79" s="80">
        <f t="shared" si="3"/>
        <v>-7.0296855206260629</v>
      </c>
      <c r="J79" s="3"/>
    </row>
    <row r="80" spans="1:10" x14ac:dyDescent="0.25">
      <c r="A80" s="96">
        <v>45355</v>
      </c>
      <c r="C80">
        <v>7.09</v>
      </c>
      <c r="E80" s="80">
        <v>0.1215457762842611</v>
      </c>
      <c r="F80" s="80">
        <f t="shared" si="2"/>
        <v>-6.9684542237157387</v>
      </c>
      <c r="H80" s="144">
        <v>0.87874012164107762</v>
      </c>
      <c r="I80" s="80">
        <f t="shared" si="3"/>
        <v>-6.2112598783589226</v>
      </c>
      <c r="J80" s="3"/>
    </row>
    <row r="81" spans="1:10" x14ac:dyDescent="0.25">
      <c r="A81" s="96">
        <v>45353</v>
      </c>
      <c r="E81" s="80">
        <v>0.17749426445079272</v>
      </c>
      <c r="F81" s="80">
        <f t="shared" si="2"/>
        <v>0.17749426445079272</v>
      </c>
      <c r="H81" s="144">
        <v>-0.41960999957701428</v>
      </c>
      <c r="I81" s="80">
        <f t="shared" si="3"/>
        <v>-0.41960999957701428</v>
      </c>
      <c r="J81" s="3"/>
    </row>
    <row r="82" spans="1:10" x14ac:dyDescent="0.25">
      <c r="A82" s="96">
        <v>45352</v>
      </c>
      <c r="C82">
        <v>7.08</v>
      </c>
      <c r="E82" s="80">
        <v>1.6192204814673323</v>
      </c>
      <c r="F82" s="80">
        <f t="shared" si="2"/>
        <v>-5.460779518532668</v>
      </c>
      <c r="H82" s="144">
        <v>0.45649298977422959</v>
      </c>
      <c r="I82" s="80">
        <f t="shared" si="3"/>
        <v>-6.6235070102257705</v>
      </c>
      <c r="J82" s="3"/>
    </row>
    <row r="83" spans="1:10" x14ac:dyDescent="0.25">
      <c r="A83" s="96">
        <v>45351</v>
      </c>
      <c r="C83">
        <v>7.11</v>
      </c>
      <c r="E83" s="80">
        <v>0.14418378991532477</v>
      </c>
      <c r="F83" s="80">
        <f t="shared" si="2"/>
        <v>-6.9658162100846752</v>
      </c>
      <c r="H83" s="144">
        <v>0.28105170280120623</v>
      </c>
      <c r="I83" s="80">
        <f t="shared" si="3"/>
        <v>-6.828948297198794</v>
      </c>
      <c r="J83" s="3"/>
    </row>
    <row r="84" spans="1:10" x14ac:dyDescent="0.25">
      <c r="A84" s="96">
        <v>45350</v>
      </c>
      <c r="C84">
        <v>7.11</v>
      </c>
      <c r="E84" s="80">
        <v>-1.1135962808046413</v>
      </c>
      <c r="F84" s="80">
        <f t="shared" si="2"/>
        <v>-8.2235962808046423</v>
      </c>
      <c r="H84" s="144">
        <v>1.2672318798209992</v>
      </c>
      <c r="I84" s="80">
        <f t="shared" si="3"/>
        <v>-5.8427681201790014</v>
      </c>
      <c r="J84" s="3"/>
    </row>
    <row r="85" spans="1:10" x14ac:dyDescent="0.25">
      <c r="A85" s="96">
        <v>45349</v>
      </c>
      <c r="C85">
        <v>7.12</v>
      </c>
      <c r="E85" s="80">
        <v>0.34490474436139179</v>
      </c>
      <c r="F85" s="80">
        <f t="shared" si="2"/>
        <v>-6.7750952556386084</v>
      </c>
      <c r="H85" s="144">
        <v>0.73949878415740844</v>
      </c>
      <c r="I85" s="80">
        <f t="shared" si="3"/>
        <v>-6.3805012158425916</v>
      </c>
      <c r="J85" s="3"/>
    </row>
    <row r="86" spans="1:10" x14ac:dyDescent="0.25">
      <c r="A86" s="96">
        <v>45348</v>
      </c>
      <c r="C86">
        <v>7.11</v>
      </c>
      <c r="E86" s="80">
        <v>-0.40809987079464199</v>
      </c>
      <c r="F86" s="80">
        <f t="shared" si="2"/>
        <v>-7.518099870794642</v>
      </c>
      <c r="H86" s="144">
        <v>-0.34471546507656431</v>
      </c>
      <c r="I86" s="80">
        <f t="shared" si="3"/>
        <v>-7.454715465076565</v>
      </c>
      <c r="J86" s="3"/>
    </row>
    <row r="87" spans="1:10" x14ac:dyDescent="0.25">
      <c r="A87" s="96">
        <v>45345</v>
      </c>
      <c r="C87">
        <v>7.13</v>
      </c>
      <c r="E87" s="80">
        <v>-2.1379591267224638E-2</v>
      </c>
      <c r="F87" s="80">
        <f t="shared" si="2"/>
        <v>-7.1513795912672249</v>
      </c>
      <c r="H87" s="144">
        <v>-0.16673256704555875</v>
      </c>
      <c r="I87" s="80">
        <f t="shared" si="3"/>
        <v>-7.2967325670455585</v>
      </c>
      <c r="J87" s="3"/>
    </row>
    <row r="88" spans="1:10" x14ac:dyDescent="0.25">
      <c r="A88" s="96">
        <v>45344</v>
      </c>
      <c r="C88">
        <v>7.12</v>
      </c>
      <c r="E88" s="80">
        <v>0.73633929644231799</v>
      </c>
      <c r="F88" s="80">
        <f t="shared" si="2"/>
        <v>-6.3836607035576822</v>
      </c>
      <c r="H88" s="144">
        <v>0.35701030870728878</v>
      </c>
      <c r="I88" s="80">
        <f t="shared" si="3"/>
        <v>-6.7629896912927112</v>
      </c>
      <c r="J88" s="3"/>
    </row>
    <row r="89" spans="1:10" x14ac:dyDescent="0.25">
      <c r="A89" s="96">
        <v>45343</v>
      </c>
      <c r="C89">
        <v>7.13</v>
      </c>
      <c r="E89" s="80">
        <v>-0.63927701778848645</v>
      </c>
      <c r="F89" s="80">
        <f t="shared" si="2"/>
        <v>-7.769277017788486</v>
      </c>
      <c r="H89" s="144">
        <v>0.47275647659812836</v>
      </c>
      <c r="I89" s="80">
        <f t="shared" si="3"/>
        <v>-6.6572435234018714</v>
      </c>
      <c r="J89" s="3"/>
    </row>
    <row r="90" spans="1:10" x14ac:dyDescent="0.25">
      <c r="A90" s="96">
        <v>45342</v>
      </c>
      <c r="C90">
        <v>7.1</v>
      </c>
      <c r="E90" s="80">
        <v>0.3376690888133021</v>
      </c>
      <c r="F90" s="80">
        <f t="shared" si="2"/>
        <v>-6.7623309111866972</v>
      </c>
      <c r="H90" s="144">
        <v>-0.25160964247258266</v>
      </c>
      <c r="I90" s="80">
        <f t="shared" si="3"/>
        <v>-7.3516096424725825</v>
      </c>
      <c r="J90" s="3"/>
    </row>
    <row r="91" spans="1:10" x14ac:dyDescent="0.25">
      <c r="A91" s="96">
        <v>45341</v>
      </c>
      <c r="E91" s="80">
        <v>0.36999732313401695</v>
      </c>
      <c r="F91" s="80">
        <f t="shared" si="2"/>
        <v>0.36999732313401695</v>
      </c>
      <c r="H91" s="144">
        <v>-0.70936828771272387</v>
      </c>
      <c r="I91" s="80">
        <f t="shared" si="3"/>
        <v>-0.70936828771272387</v>
      </c>
      <c r="J91" s="3"/>
    </row>
    <row r="92" spans="1:10" x14ac:dyDescent="0.25">
      <c r="A92" s="96">
        <v>45338</v>
      </c>
      <c r="C92">
        <v>7.14</v>
      </c>
      <c r="E92" s="80">
        <v>0.59308786782743961</v>
      </c>
      <c r="F92" s="80">
        <f t="shared" si="2"/>
        <v>-6.5469121321725599</v>
      </c>
      <c r="H92" s="144">
        <v>1.7833172474234809</v>
      </c>
      <c r="I92" s="80">
        <f t="shared" si="3"/>
        <v>-5.3566827525765186</v>
      </c>
      <c r="J92" s="3"/>
    </row>
    <row r="93" spans="1:10" x14ac:dyDescent="0.25">
      <c r="A93" s="96">
        <v>45337</v>
      </c>
      <c r="C93">
        <v>7.11</v>
      </c>
      <c r="E93" s="80">
        <v>0.32371720760712874</v>
      </c>
      <c r="F93" s="80">
        <f t="shared" si="2"/>
        <v>-6.7862827923928712</v>
      </c>
      <c r="H93" s="144">
        <v>-0.11199093173184994</v>
      </c>
      <c r="I93" s="80">
        <f t="shared" si="3"/>
        <v>-7.2219909317318507</v>
      </c>
      <c r="J93" s="3"/>
    </row>
    <row r="94" spans="1:10" x14ac:dyDescent="0.25">
      <c r="A94" s="96">
        <v>45336</v>
      </c>
      <c r="C94">
        <v>7.14</v>
      </c>
      <c r="E94" s="80">
        <v>0.44519563542708324</v>
      </c>
      <c r="F94" s="80">
        <f t="shared" si="2"/>
        <v>-6.6948043645729163</v>
      </c>
      <c r="H94" s="144">
        <v>0.40509243472828793</v>
      </c>
      <c r="I94" s="80">
        <f t="shared" si="3"/>
        <v>-6.7349075652717119</v>
      </c>
      <c r="J94" s="3"/>
    </row>
    <row r="95" spans="1:10" x14ac:dyDescent="0.25">
      <c r="A95" s="96">
        <v>45335</v>
      </c>
      <c r="C95">
        <v>7.12</v>
      </c>
      <c r="E95" s="80">
        <v>0.58845163663111777</v>
      </c>
      <c r="F95" s="80">
        <f t="shared" si="2"/>
        <v>-6.5315483633688824</v>
      </c>
      <c r="H95" s="144">
        <v>3.3961115880761159E-2</v>
      </c>
      <c r="I95" s="80">
        <f t="shared" si="3"/>
        <v>-7.0860388841192385</v>
      </c>
      <c r="J95" s="3"/>
    </row>
    <row r="96" spans="1:10" x14ac:dyDescent="0.25">
      <c r="A96" s="96">
        <v>45334</v>
      </c>
      <c r="C96">
        <v>7.11</v>
      </c>
      <c r="E96" s="80">
        <v>-0.76414552966831506</v>
      </c>
      <c r="F96" s="80">
        <f t="shared" si="2"/>
        <v>-7.8741455296683149</v>
      </c>
      <c r="H96" s="144">
        <v>-0.3571496470601016</v>
      </c>
      <c r="I96" s="80">
        <f t="shared" si="3"/>
        <v>-7.4671496470601015</v>
      </c>
      <c r="J96" s="3"/>
    </row>
    <row r="97" spans="1:10" x14ac:dyDescent="0.25">
      <c r="A97" s="96">
        <v>45331</v>
      </c>
      <c r="C97">
        <v>7.12</v>
      </c>
      <c r="E97" s="80">
        <v>0.29721958103780177</v>
      </c>
      <c r="F97" s="80">
        <f t="shared" si="2"/>
        <v>-6.8227804189621981</v>
      </c>
      <c r="H97" s="144">
        <v>-0.19761337556353881</v>
      </c>
      <c r="I97" s="80">
        <f t="shared" si="3"/>
        <v>-7.3176133755635391</v>
      </c>
      <c r="J97" s="3"/>
    </row>
    <row r="98" spans="1:10" x14ac:dyDescent="0.25">
      <c r="A98" s="96">
        <v>45330</v>
      </c>
      <c r="C98">
        <v>7.09</v>
      </c>
      <c r="E98" s="80">
        <v>-0.96919814869701681</v>
      </c>
      <c r="F98" s="80">
        <f t="shared" si="2"/>
        <v>-8.0591981486970159</v>
      </c>
      <c r="H98" s="144">
        <v>-0.80676657025888476</v>
      </c>
      <c r="I98" s="80">
        <f t="shared" si="3"/>
        <v>-7.896766570258885</v>
      </c>
      <c r="J98" s="3"/>
    </row>
    <row r="99" spans="1:10" x14ac:dyDescent="0.25">
      <c r="A99" s="96">
        <v>45329</v>
      </c>
      <c r="C99">
        <v>7.11</v>
      </c>
      <c r="E99" s="80">
        <v>5.0160971116334453E-3</v>
      </c>
      <c r="F99" s="80">
        <f t="shared" si="2"/>
        <v>-7.1049839028883666</v>
      </c>
      <c r="H99" s="144">
        <v>0.46393299541022964</v>
      </c>
      <c r="I99" s="80">
        <f t="shared" si="3"/>
        <v>-6.6460670045897707</v>
      </c>
      <c r="J99" s="3"/>
    </row>
    <row r="100" spans="1:10" x14ac:dyDescent="0.25">
      <c r="A100" s="96">
        <v>45328</v>
      </c>
      <c r="C100">
        <v>7.13</v>
      </c>
      <c r="E100" s="80">
        <v>0.72433480160024577</v>
      </c>
      <c r="F100" s="80">
        <f t="shared" si="2"/>
        <v>-6.4056651983997543</v>
      </c>
      <c r="H100" s="144">
        <v>0.12634152223720016</v>
      </c>
      <c r="I100" s="80">
        <f t="shared" si="3"/>
        <v>-7.0036584777627997</v>
      </c>
      <c r="J100" s="3"/>
    </row>
    <row r="101" spans="1:10" x14ac:dyDescent="0.25">
      <c r="A101" s="96">
        <v>45327</v>
      </c>
      <c r="C101">
        <v>7.13</v>
      </c>
      <c r="E101" s="80">
        <v>-0.37567837172481922</v>
      </c>
      <c r="F101" s="80">
        <f t="shared" si="2"/>
        <v>-7.5056783717248194</v>
      </c>
      <c r="H101" s="144">
        <v>1.1870971273727493</v>
      </c>
      <c r="I101" s="80">
        <f t="shared" si="3"/>
        <v>-5.9429028726272506</v>
      </c>
      <c r="J101" s="3"/>
    </row>
    <row r="102" spans="1:10" x14ac:dyDescent="0.25">
      <c r="A102" s="96">
        <v>45324</v>
      </c>
      <c r="C102">
        <v>7.11</v>
      </c>
      <c r="E102" s="80">
        <v>0.72059159025599107</v>
      </c>
      <c r="F102" s="80">
        <f t="shared" si="2"/>
        <v>-6.3894084097440089</v>
      </c>
      <c r="H102" s="144">
        <v>0.15499807943043728</v>
      </c>
      <c r="I102" s="80">
        <f t="shared" si="3"/>
        <v>-6.955001920569563</v>
      </c>
      <c r="J102" s="3"/>
    </row>
    <row r="103" spans="1:10" x14ac:dyDescent="0.25">
      <c r="A103" s="96">
        <v>45323</v>
      </c>
      <c r="C103">
        <v>7.09</v>
      </c>
      <c r="E103" s="80">
        <v>-0.13003033273956652</v>
      </c>
      <c r="F103" s="80">
        <f t="shared" si="2"/>
        <v>-7.2200303327395661</v>
      </c>
      <c r="H103" s="144">
        <v>0.27008413120687091</v>
      </c>
      <c r="I103" s="80">
        <f t="shared" si="3"/>
        <v>-6.8199158687931289</v>
      </c>
      <c r="J103" s="3"/>
    </row>
    <row r="104" spans="1:10" x14ac:dyDescent="0.25">
      <c r="A104" s="96">
        <v>45322</v>
      </c>
      <c r="C104">
        <v>7.15</v>
      </c>
      <c r="E104" s="80">
        <v>0.94600433972522291</v>
      </c>
      <c r="F104" s="80">
        <f t="shared" si="2"/>
        <v>-6.2039956602747779</v>
      </c>
      <c r="H104" s="144">
        <v>0.29790844567749536</v>
      </c>
      <c r="I104" s="80">
        <f t="shared" si="3"/>
        <v>-6.8520915543225049</v>
      </c>
      <c r="J104" s="3"/>
    </row>
    <row r="105" spans="1:10" x14ac:dyDescent="0.25">
      <c r="A105" s="96">
        <v>45321</v>
      </c>
      <c r="C105">
        <v>7.13</v>
      </c>
      <c r="E105" s="80">
        <v>-0.99136979243338741</v>
      </c>
      <c r="F105" s="80">
        <f t="shared" si="2"/>
        <v>-8.1213697924333879</v>
      </c>
      <c r="H105" s="144">
        <v>0.75356978845797107</v>
      </c>
      <c r="I105" s="80">
        <f t="shared" si="3"/>
        <v>-6.3764302115420293</v>
      </c>
      <c r="J105" s="3"/>
    </row>
    <row r="106" spans="1:10" x14ac:dyDescent="0.25">
      <c r="A106" s="96">
        <v>45320</v>
      </c>
      <c r="C106">
        <v>7.14</v>
      </c>
      <c r="E106" s="80">
        <v>1.8030591122392592</v>
      </c>
      <c r="F106" s="80">
        <f t="shared" si="2"/>
        <v>-5.3369408877607407</v>
      </c>
      <c r="H106" s="144">
        <v>0.28867144498317526</v>
      </c>
      <c r="I106" s="80">
        <f t="shared" si="3"/>
        <v>-6.8513285550168241</v>
      </c>
      <c r="J106" s="3"/>
    </row>
    <row r="107" spans="1:10" x14ac:dyDescent="0.25">
      <c r="A107" s="96">
        <v>45316</v>
      </c>
      <c r="C107">
        <v>7.15</v>
      </c>
      <c r="E107" s="80">
        <v>-0.47240717909756563</v>
      </c>
      <c r="F107" s="80">
        <f t="shared" si="2"/>
        <v>-7.622407179097566</v>
      </c>
      <c r="H107" s="144">
        <v>-0.61873754152824689</v>
      </c>
      <c r="I107" s="80">
        <f t="shared" si="3"/>
        <v>-7.7687375415282469</v>
      </c>
      <c r="J107" s="3"/>
    </row>
    <row r="108" spans="1:10" x14ac:dyDescent="0.25">
      <c r="A108" s="96">
        <v>45315</v>
      </c>
      <c r="C108">
        <v>7.16</v>
      </c>
      <c r="E108" s="80">
        <v>1.0130045011959312</v>
      </c>
      <c r="F108" s="80">
        <f t="shared" si="2"/>
        <v>-6.1469954988040687</v>
      </c>
      <c r="H108" s="144">
        <v>2.6476109990857602E-2</v>
      </c>
      <c r="I108" s="80">
        <f t="shared" si="3"/>
        <v>-7.1335238900091422</v>
      </c>
      <c r="J108" s="3"/>
    </row>
    <row r="109" spans="1:10" x14ac:dyDescent="0.25">
      <c r="A109" s="96">
        <v>45314</v>
      </c>
      <c r="C109">
        <v>7.14</v>
      </c>
      <c r="E109" s="80">
        <v>-1.5436820293160516</v>
      </c>
      <c r="F109" s="80">
        <f t="shared" si="2"/>
        <v>-8.683682029316051</v>
      </c>
      <c r="H109" s="144">
        <v>-0.31174720136034756</v>
      </c>
      <c r="I109" s="80">
        <f t="shared" si="3"/>
        <v>-7.4517472013603472</v>
      </c>
      <c r="J109" s="3"/>
    </row>
    <row r="110" spans="1:10" x14ac:dyDescent="0.25">
      <c r="A110" s="96">
        <v>45311</v>
      </c>
      <c r="E110" s="80">
        <v>-0.23401657540329557</v>
      </c>
      <c r="F110" s="80">
        <f t="shared" si="2"/>
        <v>-0.23401657540329557</v>
      </c>
      <c r="H110" s="144">
        <v>-0.44119027503989483</v>
      </c>
      <c r="I110" s="80">
        <f t="shared" si="3"/>
        <v>-0.44119027503989483</v>
      </c>
      <c r="J110" s="3"/>
    </row>
    <row r="111" spans="1:10" x14ac:dyDescent="0.25">
      <c r="A111" s="96">
        <v>45310</v>
      </c>
      <c r="C111">
        <v>7.12</v>
      </c>
      <c r="E111" s="80">
        <v>0.74619389858939045</v>
      </c>
      <c r="F111" s="80">
        <f t="shared" si="2"/>
        <v>-6.3738061014106098</v>
      </c>
      <c r="H111" s="144">
        <v>0.26319334069663286</v>
      </c>
      <c r="I111" s="80">
        <f t="shared" si="3"/>
        <v>-6.8568066593033672</v>
      </c>
      <c r="J111" s="3"/>
    </row>
    <row r="112" spans="1:10" x14ac:dyDescent="0.25">
      <c r="A112" s="96">
        <v>45309</v>
      </c>
      <c r="C112">
        <v>7.15</v>
      </c>
      <c r="E112" s="80">
        <v>-0.50853075405793513</v>
      </c>
      <c r="F112" s="80">
        <f t="shared" si="2"/>
        <v>-7.658530754057935</v>
      </c>
      <c r="H112" s="144">
        <v>-0.60587822788007117</v>
      </c>
      <c r="I112" s="80">
        <f t="shared" si="3"/>
        <v>-7.7558782278800713</v>
      </c>
      <c r="J112" s="3"/>
    </row>
    <row r="113" spans="1:10" x14ac:dyDescent="0.25">
      <c r="A113" s="96">
        <v>45308</v>
      </c>
      <c r="C113">
        <v>7.15</v>
      </c>
      <c r="E113" s="80">
        <v>-2.0894323334377187</v>
      </c>
      <c r="F113" s="80">
        <f t="shared" si="2"/>
        <v>-9.2394323334377191</v>
      </c>
      <c r="H113" s="144">
        <v>2.9735194576457858E-3</v>
      </c>
      <c r="I113" s="80">
        <f t="shared" si="3"/>
        <v>-7.1470264805423547</v>
      </c>
      <c r="J113" s="3"/>
    </row>
    <row r="114" spans="1:10" x14ac:dyDescent="0.25">
      <c r="A114" s="96">
        <v>45307</v>
      </c>
      <c r="C114">
        <v>7.11</v>
      </c>
      <c r="E114" s="80">
        <v>-0.29483039898269464</v>
      </c>
      <c r="F114" s="80">
        <f t="shared" si="2"/>
        <v>-7.4048303989826953</v>
      </c>
      <c r="H114" s="144">
        <v>0.59928151093546056</v>
      </c>
      <c r="I114" s="80">
        <f t="shared" si="3"/>
        <v>-6.5107184890645398</v>
      </c>
      <c r="J114" s="3"/>
    </row>
    <row r="115" spans="1:10" x14ac:dyDescent="0.25">
      <c r="A115" s="96">
        <v>45306</v>
      </c>
      <c r="C115">
        <v>7.12</v>
      </c>
      <c r="E115" s="80">
        <v>0.92671463903118112</v>
      </c>
      <c r="F115" s="80">
        <f t="shared" si="2"/>
        <v>-6.1932853609688188</v>
      </c>
      <c r="H115" s="144">
        <v>0.28106190885640192</v>
      </c>
      <c r="I115" s="80">
        <f t="shared" si="3"/>
        <v>-6.8389380911435982</v>
      </c>
      <c r="J115" s="3"/>
    </row>
    <row r="116" spans="1:10" x14ac:dyDescent="0.25">
      <c r="A116" s="96">
        <v>45303</v>
      </c>
      <c r="C116">
        <v>7.13</v>
      </c>
      <c r="E116" s="80">
        <v>1.1426420045086596</v>
      </c>
      <c r="F116" s="80">
        <f t="shared" si="2"/>
        <v>-5.9873579954913403</v>
      </c>
      <c r="H116" s="144">
        <v>-1.3150913972444056</v>
      </c>
      <c r="I116" s="80">
        <f t="shared" si="3"/>
        <v>-8.4450913972444059</v>
      </c>
      <c r="J116" s="3"/>
    </row>
    <row r="117" spans="1:10" x14ac:dyDescent="0.25">
      <c r="A117" s="96">
        <v>45302</v>
      </c>
      <c r="C117">
        <v>7.13</v>
      </c>
      <c r="E117" s="80">
        <v>0.13183031357112129</v>
      </c>
      <c r="F117" s="80">
        <f t="shared" si="2"/>
        <v>-6.9981696864288789</v>
      </c>
      <c r="H117" s="144">
        <v>-0.79229319735649639</v>
      </c>
      <c r="I117" s="80">
        <f t="shared" si="3"/>
        <v>-7.9222931973564963</v>
      </c>
      <c r="J117" s="3"/>
    </row>
    <row r="118" spans="1:10" x14ac:dyDescent="0.25">
      <c r="A118" s="96">
        <v>45301</v>
      </c>
      <c r="C118">
        <v>7.13</v>
      </c>
      <c r="E118" s="80">
        <v>0.34277333098166002</v>
      </c>
      <c r="F118" s="80">
        <f t="shared" si="2"/>
        <v>-6.7872266690183398</v>
      </c>
      <c r="H118" s="144">
        <v>0.82899994526247045</v>
      </c>
      <c r="I118" s="80">
        <f t="shared" si="3"/>
        <v>-6.3010000547375293</v>
      </c>
      <c r="J118" s="3"/>
    </row>
    <row r="119" spans="1:10" x14ac:dyDescent="0.25">
      <c r="A119" s="96">
        <v>45300</v>
      </c>
      <c r="C119">
        <v>7.13</v>
      </c>
      <c r="E119" s="80">
        <v>0.14805001626922579</v>
      </c>
      <c r="F119" s="80">
        <f t="shared" si="2"/>
        <v>-6.9819499837307744</v>
      </c>
      <c r="H119" s="144">
        <v>-0.19082052827157561</v>
      </c>
      <c r="I119" s="80">
        <f t="shared" si="3"/>
        <v>-7.3208205282715753</v>
      </c>
      <c r="J119" s="3"/>
    </row>
    <row r="120" spans="1:10" x14ac:dyDescent="0.25">
      <c r="A120" s="96">
        <v>45299</v>
      </c>
      <c r="C120">
        <v>7.12</v>
      </c>
      <c r="E120" s="80">
        <v>-0.91106730290914784</v>
      </c>
      <c r="F120" s="80">
        <f t="shared" si="2"/>
        <v>-8.0310673029091486</v>
      </c>
      <c r="H120" s="144">
        <v>-1.012765633413655</v>
      </c>
      <c r="I120" s="80">
        <f t="shared" si="3"/>
        <v>-8.1327656334136549</v>
      </c>
      <c r="J120" s="3"/>
    </row>
    <row r="121" spans="1:10" x14ac:dyDescent="0.25">
      <c r="A121" s="96">
        <v>45296</v>
      </c>
      <c r="C121">
        <v>7.11</v>
      </c>
      <c r="E121" s="80">
        <v>0.24101280784538581</v>
      </c>
      <c r="F121" s="80">
        <f t="shared" si="2"/>
        <v>-6.8689871921546146</v>
      </c>
      <c r="H121" s="144">
        <v>-0.3942502651230006</v>
      </c>
      <c r="I121" s="80">
        <f t="shared" si="3"/>
        <v>-7.5042502651230008</v>
      </c>
      <c r="J121" s="3"/>
    </row>
    <row r="122" spans="1:10" x14ac:dyDescent="0.25">
      <c r="A122" s="96">
        <v>45295</v>
      </c>
      <c r="C122">
        <v>7.11</v>
      </c>
      <c r="E122" s="80">
        <v>0.65644700671783474</v>
      </c>
      <c r="F122" s="80">
        <f t="shared" si="2"/>
        <v>-6.453552993282166</v>
      </c>
      <c r="H122" s="144">
        <v>-1.7683224519855318</v>
      </c>
      <c r="I122" s="80">
        <f t="shared" si="3"/>
        <v>-8.8783224519855324</v>
      </c>
      <c r="J122" s="3"/>
    </row>
    <row r="123" spans="1:10" x14ac:dyDescent="0.25">
      <c r="A123" s="96">
        <v>45294</v>
      </c>
      <c r="C123">
        <v>7.11</v>
      </c>
      <c r="E123" s="80">
        <v>-0.68518125340398572</v>
      </c>
      <c r="F123" s="80">
        <f t="shared" si="2"/>
        <v>-7.7951812534039862</v>
      </c>
      <c r="H123" s="144">
        <v>1.1669699216029792</v>
      </c>
      <c r="I123" s="80">
        <f t="shared" si="3"/>
        <v>-5.9430300783970207</v>
      </c>
      <c r="J123" s="3"/>
    </row>
    <row r="124" spans="1:10" x14ac:dyDescent="0.25">
      <c r="A124" s="96">
        <v>45293</v>
      </c>
      <c r="C124">
        <v>7.09</v>
      </c>
      <c r="E124" s="80">
        <v>-0.35001540803702608</v>
      </c>
      <c r="F124" s="80">
        <f t="shared" si="2"/>
        <v>-7.4400154080370262</v>
      </c>
      <c r="H124" s="144">
        <v>0.65335894219133772</v>
      </c>
      <c r="I124" s="80">
        <f t="shared" si="3"/>
        <v>-6.4366410578086626</v>
      </c>
      <c r="J124" s="3"/>
    </row>
    <row r="125" spans="1:10" x14ac:dyDescent="0.25">
      <c r="A125" s="96">
        <v>45292</v>
      </c>
      <c r="C125">
        <v>7.1</v>
      </c>
      <c r="E125" s="80">
        <v>4.8317181589773314E-2</v>
      </c>
      <c r="F125" s="80">
        <f t="shared" si="2"/>
        <v>-7.0516828184102263</v>
      </c>
      <c r="H125" s="144">
        <v>-5.4047197542503006E-2</v>
      </c>
      <c r="I125" s="80">
        <f t="shared" si="3"/>
        <v>-7.1540471975425026</v>
      </c>
      <c r="J125" s="3"/>
    </row>
    <row r="126" spans="1:10" x14ac:dyDescent="0.25">
      <c r="A126" s="96">
        <v>45289</v>
      </c>
      <c r="C126">
        <v>7.09</v>
      </c>
      <c r="E126" s="80">
        <v>-0.21718468044465128</v>
      </c>
      <c r="F126" s="80">
        <f t="shared" si="2"/>
        <v>-7.3071846804446512</v>
      </c>
      <c r="H126" s="144">
        <v>0.37798317009242655</v>
      </c>
      <c r="I126" s="80">
        <f t="shared" si="3"/>
        <v>-6.7120168299075731</v>
      </c>
      <c r="J126" s="3"/>
    </row>
    <row r="127" spans="1:10" x14ac:dyDescent="0.25">
      <c r="A127" s="96">
        <v>45288</v>
      </c>
      <c r="C127">
        <v>7.1</v>
      </c>
      <c r="E127" s="80">
        <v>0.57239173853311964</v>
      </c>
      <c r="F127" s="80">
        <f t="shared" si="2"/>
        <v>-6.52760826146688</v>
      </c>
      <c r="H127" s="144">
        <v>-0.47111208839536439</v>
      </c>
      <c r="I127" s="80">
        <f t="shared" si="3"/>
        <v>-7.5711120883953642</v>
      </c>
      <c r="J127" s="3"/>
    </row>
    <row r="128" spans="1:10" x14ac:dyDescent="0.25">
      <c r="A128" s="96">
        <v>45287</v>
      </c>
      <c r="C128">
        <v>7.11</v>
      </c>
      <c r="E128" s="80">
        <v>0.99527315211029843</v>
      </c>
      <c r="F128" s="80">
        <f t="shared" si="2"/>
        <v>-6.1147268478897017</v>
      </c>
      <c r="H128" s="144">
        <v>0.5089669875671845</v>
      </c>
      <c r="I128" s="80">
        <f t="shared" si="3"/>
        <v>-6.6010330124328158</v>
      </c>
      <c r="J128" s="3"/>
    </row>
    <row r="129" spans="1:10" x14ac:dyDescent="0.25">
      <c r="A129" s="96">
        <v>45286</v>
      </c>
      <c r="C129">
        <v>7.1</v>
      </c>
      <c r="E129" s="80">
        <v>0.43069126064431357</v>
      </c>
      <c r="F129" s="80">
        <f t="shared" si="2"/>
        <v>-6.669308739355686</v>
      </c>
      <c r="H129" s="144">
        <v>0.1928841678366944</v>
      </c>
      <c r="I129" s="80">
        <f t="shared" si="3"/>
        <v>-6.9071158321633055</v>
      </c>
      <c r="J129" s="3"/>
    </row>
    <row r="130" spans="1:10" x14ac:dyDescent="0.25">
      <c r="A130" s="96">
        <v>45282</v>
      </c>
      <c r="C130">
        <v>7.1</v>
      </c>
      <c r="E130" s="80">
        <v>0.44389450977533423</v>
      </c>
      <c r="F130" s="80">
        <f t="shared" si="2"/>
        <v>-6.6561054902246655</v>
      </c>
      <c r="H130" s="144">
        <v>-1.0398984234240332</v>
      </c>
      <c r="I130" s="80">
        <f t="shared" si="3"/>
        <v>-8.1398984234240324</v>
      </c>
      <c r="J130" s="3"/>
    </row>
    <row r="131" spans="1:10" x14ac:dyDescent="0.25">
      <c r="A131" s="96">
        <v>45281</v>
      </c>
      <c r="C131">
        <v>7.11</v>
      </c>
      <c r="E131" s="80">
        <v>0.49597756989902109</v>
      </c>
      <c r="F131" s="80">
        <f t="shared" si="2"/>
        <v>-6.6140224301009791</v>
      </c>
      <c r="H131" s="144">
        <v>-0.28155041165662642</v>
      </c>
      <c r="I131" s="80">
        <f t="shared" si="3"/>
        <v>-7.3915504116566266</v>
      </c>
      <c r="J131" s="3"/>
    </row>
    <row r="132" spans="1:10" x14ac:dyDescent="0.25">
      <c r="A132" s="96">
        <v>45280</v>
      </c>
      <c r="C132">
        <v>7.11</v>
      </c>
      <c r="E132" s="80">
        <v>-1.4121502253753402</v>
      </c>
      <c r="F132" s="80">
        <f t="shared" ref="F132:F195" si="4">E132-C132</f>
        <v>-8.5221502253753414</v>
      </c>
      <c r="H132" s="144">
        <v>-0.73754387330030446</v>
      </c>
      <c r="I132" s="80">
        <f t="shared" ref="I132:I195" si="5">H132-C132</f>
        <v>-7.8475438733003049</v>
      </c>
      <c r="J132" s="3"/>
    </row>
    <row r="133" spans="1:10" x14ac:dyDescent="0.25">
      <c r="A133" s="96">
        <v>45279</v>
      </c>
      <c r="C133">
        <v>7.07</v>
      </c>
      <c r="E133" s="80">
        <v>0.16084113611267323</v>
      </c>
      <c r="F133" s="80">
        <f t="shared" si="4"/>
        <v>-6.9091588638873267</v>
      </c>
      <c r="H133" s="144">
        <v>1.3536251116355766</v>
      </c>
      <c r="I133" s="80">
        <f t="shared" si="5"/>
        <v>-5.7163748883644239</v>
      </c>
      <c r="J133" s="3"/>
    </row>
    <row r="134" spans="1:10" x14ac:dyDescent="0.25">
      <c r="A134" s="96">
        <v>45278</v>
      </c>
      <c r="C134">
        <v>7.07</v>
      </c>
      <c r="E134" s="80">
        <v>-0.17710127163373593</v>
      </c>
      <c r="F134" s="80">
        <f t="shared" si="4"/>
        <v>-7.2471012716337366</v>
      </c>
      <c r="H134" s="144">
        <v>-1.0333569045146138</v>
      </c>
      <c r="I134" s="80">
        <f t="shared" si="5"/>
        <v>-8.1033569045146141</v>
      </c>
      <c r="J134" s="3"/>
    </row>
    <row r="135" spans="1:10" x14ac:dyDescent="0.25">
      <c r="A135" s="96">
        <v>45275</v>
      </c>
      <c r="C135">
        <v>7.08</v>
      </c>
      <c r="E135" s="80">
        <v>1.2932723401643829</v>
      </c>
      <c r="F135" s="80">
        <f t="shared" si="4"/>
        <v>-5.7867276598356172</v>
      </c>
      <c r="H135" s="144">
        <v>-0.10299121085845951</v>
      </c>
      <c r="I135" s="80">
        <f t="shared" si="5"/>
        <v>-7.1829912108584599</v>
      </c>
      <c r="J135" s="3"/>
    </row>
    <row r="136" spans="1:10" x14ac:dyDescent="0.25">
      <c r="A136" s="96">
        <v>45274</v>
      </c>
      <c r="C136">
        <v>7.14</v>
      </c>
      <c r="E136" s="80">
        <v>1.2250105727945972</v>
      </c>
      <c r="F136" s="80">
        <f t="shared" si="4"/>
        <v>-5.914989427205402</v>
      </c>
      <c r="H136" s="144">
        <v>-0.20954754494096348</v>
      </c>
      <c r="I136" s="80">
        <f t="shared" si="5"/>
        <v>-7.3495475449409629</v>
      </c>
      <c r="J136" s="3"/>
    </row>
    <row r="137" spans="1:10" x14ac:dyDescent="0.25">
      <c r="A137" s="96">
        <v>45273</v>
      </c>
      <c r="C137">
        <v>7.18</v>
      </c>
      <c r="E137" s="80">
        <v>9.5425324302591971E-2</v>
      </c>
      <c r="F137" s="80">
        <f t="shared" si="4"/>
        <v>-7.0845746756974082</v>
      </c>
      <c r="H137" s="144">
        <v>0.55100738036307029</v>
      </c>
      <c r="I137" s="80">
        <f t="shared" si="5"/>
        <v>-6.6289926196369295</v>
      </c>
      <c r="J137" s="3"/>
    </row>
    <row r="138" spans="1:10" x14ac:dyDescent="0.25">
      <c r="A138" s="96">
        <v>45272</v>
      </c>
      <c r="C138">
        <v>7.16</v>
      </c>
      <c r="E138" s="80">
        <v>-0.43196441413336656</v>
      </c>
      <c r="F138" s="80">
        <f t="shared" si="4"/>
        <v>-7.5919644141333666</v>
      </c>
      <c r="H138" s="144">
        <v>-0.3438846997761269</v>
      </c>
      <c r="I138" s="80">
        <f t="shared" si="5"/>
        <v>-7.503884699776127</v>
      </c>
      <c r="J138" s="3"/>
    </row>
    <row r="139" spans="1:10" x14ac:dyDescent="0.25">
      <c r="A139" s="96">
        <v>45271</v>
      </c>
      <c r="C139">
        <v>7.15</v>
      </c>
      <c r="E139" s="80">
        <v>0.13209724646388113</v>
      </c>
      <c r="F139" s="80">
        <f t="shared" si="4"/>
        <v>-7.0179027535361191</v>
      </c>
      <c r="H139" s="144">
        <v>0.885450283182037</v>
      </c>
      <c r="I139" s="80">
        <f t="shared" si="5"/>
        <v>-6.2645497168179638</v>
      </c>
      <c r="J139" s="3"/>
    </row>
    <row r="140" spans="1:10" x14ac:dyDescent="0.25">
      <c r="A140" s="96">
        <v>45268</v>
      </c>
      <c r="C140">
        <v>7.13</v>
      </c>
      <c r="E140" s="80">
        <v>0.32653705657344212</v>
      </c>
      <c r="F140" s="80">
        <f t="shared" si="4"/>
        <v>-6.8034629434265579</v>
      </c>
      <c r="H140" s="144">
        <v>0.62066215041017025</v>
      </c>
      <c r="I140" s="80">
        <f t="shared" si="5"/>
        <v>-6.50933784958983</v>
      </c>
      <c r="J140" s="3"/>
    </row>
    <row r="141" spans="1:10" x14ac:dyDescent="0.25">
      <c r="A141" s="96">
        <v>45267</v>
      </c>
      <c r="C141">
        <v>7.15</v>
      </c>
      <c r="E141" s="80">
        <v>-0.17456549668778934</v>
      </c>
      <c r="F141" s="80">
        <f t="shared" si="4"/>
        <v>-7.3245654966877893</v>
      </c>
      <c r="H141" s="144">
        <v>-0.31653670311884996</v>
      </c>
      <c r="I141" s="80">
        <f t="shared" si="5"/>
        <v>-7.4665367031188499</v>
      </c>
      <c r="J141" s="3"/>
    </row>
    <row r="142" spans="1:10" x14ac:dyDescent="0.25">
      <c r="A142" s="96">
        <v>45266</v>
      </c>
      <c r="C142">
        <v>7.15</v>
      </c>
      <c r="E142" s="80">
        <v>0.39606619004465182</v>
      </c>
      <c r="F142" s="80">
        <f t="shared" si="4"/>
        <v>-6.753933809955349</v>
      </c>
      <c r="H142" s="144">
        <v>-0.44290183539181682</v>
      </c>
      <c r="I142" s="80">
        <f t="shared" si="5"/>
        <v>-7.5929018353918174</v>
      </c>
      <c r="J142" s="3"/>
    </row>
    <row r="143" spans="1:10" x14ac:dyDescent="0.25">
      <c r="A143" s="96">
        <v>45265</v>
      </c>
      <c r="C143">
        <v>7.14</v>
      </c>
      <c r="E143" s="80">
        <v>0.81356227159347649</v>
      </c>
      <c r="F143" s="80">
        <f t="shared" si="4"/>
        <v>-6.326437728406523</v>
      </c>
      <c r="H143" s="144">
        <v>0.50422545367808791</v>
      </c>
      <c r="I143" s="80">
        <f t="shared" si="5"/>
        <v>-6.6357745463219118</v>
      </c>
      <c r="J143" s="3"/>
    </row>
    <row r="144" spans="1:10" x14ac:dyDescent="0.25">
      <c r="A144" s="96">
        <v>45264</v>
      </c>
      <c r="C144">
        <v>7.15</v>
      </c>
      <c r="E144" s="80">
        <v>2.0668150129021643</v>
      </c>
      <c r="F144" s="80">
        <f t="shared" si="4"/>
        <v>-5.0831849870978356</v>
      </c>
      <c r="H144" s="144">
        <v>-1.379801363795668E-3</v>
      </c>
      <c r="I144" s="80">
        <f t="shared" si="5"/>
        <v>-7.1513798013637961</v>
      </c>
      <c r="J144" s="3"/>
    </row>
    <row r="145" spans="1:10" x14ac:dyDescent="0.25">
      <c r="A145" s="96">
        <v>45261</v>
      </c>
      <c r="C145">
        <v>7.11</v>
      </c>
      <c r="E145" s="80">
        <v>0.66929417403635294</v>
      </c>
      <c r="F145" s="80">
        <f t="shared" si="4"/>
        <v>-6.4407058259636472</v>
      </c>
      <c r="H145" s="144">
        <v>-1.2492893924926651</v>
      </c>
      <c r="I145" s="80">
        <f t="shared" si="5"/>
        <v>-8.3592893924926663</v>
      </c>
      <c r="J145" s="3"/>
    </row>
    <row r="146" spans="1:10" x14ac:dyDescent="0.25">
      <c r="A146" s="96">
        <v>45260</v>
      </c>
      <c r="C146">
        <v>7.13</v>
      </c>
      <c r="E146" s="80">
        <v>0.18187156036345906</v>
      </c>
      <c r="F146" s="80">
        <f t="shared" si="4"/>
        <v>-6.948128439636541</v>
      </c>
      <c r="H146" s="144">
        <v>-1.6074268036742902</v>
      </c>
      <c r="I146" s="80">
        <f t="shared" si="5"/>
        <v>-8.7374268036742908</v>
      </c>
      <c r="J146" s="3"/>
    </row>
    <row r="147" spans="1:10" x14ac:dyDescent="0.25">
      <c r="A147" s="96">
        <v>45259</v>
      </c>
      <c r="C147">
        <v>7.14</v>
      </c>
      <c r="E147" s="80">
        <v>1.0402369065395547</v>
      </c>
      <c r="F147" s="80">
        <f t="shared" si="4"/>
        <v>-6.099763093460445</v>
      </c>
      <c r="H147" s="144">
        <v>0.25334647402489835</v>
      </c>
      <c r="I147" s="80">
        <f t="shared" si="5"/>
        <v>-6.8866535259751016</v>
      </c>
      <c r="J147" s="3"/>
    </row>
    <row r="148" spans="1:10" x14ac:dyDescent="0.25">
      <c r="A148" s="96">
        <v>45258</v>
      </c>
      <c r="C148">
        <v>7.13</v>
      </c>
      <c r="E148" s="80">
        <v>0.4799264449574886</v>
      </c>
      <c r="F148" s="80">
        <f t="shared" si="4"/>
        <v>-6.6500735550425114</v>
      </c>
      <c r="H148" s="144">
        <v>7.479198479230055E-2</v>
      </c>
      <c r="I148" s="80">
        <f t="shared" si="5"/>
        <v>-7.0552080152076995</v>
      </c>
      <c r="J148" s="3"/>
    </row>
    <row r="149" spans="1:10" x14ac:dyDescent="0.25">
      <c r="A149" s="96">
        <v>45254</v>
      </c>
      <c r="C149">
        <v>7.12</v>
      </c>
      <c r="E149" s="80">
        <v>-3.6864963135033194E-2</v>
      </c>
      <c r="F149" s="80">
        <f t="shared" si="4"/>
        <v>-7.1568649631350336</v>
      </c>
      <c r="H149" s="144">
        <v>-0.2595946699580865</v>
      </c>
      <c r="I149" s="80">
        <f t="shared" si="5"/>
        <v>-7.3795946699580863</v>
      </c>
      <c r="J149" s="3"/>
    </row>
    <row r="150" spans="1:10" x14ac:dyDescent="0.25">
      <c r="A150" s="96">
        <v>45253</v>
      </c>
      <c r="C150">
        <v>7.14</v>
      </c>
      <c r="E150" s="80">
        <v>-4.9717719445677946E-2</v>
      </c>
      <c r="F150" s="80">
        <f t="shared" si="4"/>
        <v>-7.1897177194456781</v>
      </c>
      <c r="H150" s="144">
        <v>-3.3491709382775139E-2</v>
      </c>
      <c r="I150" s="80">
        <f t="shared" si="5"/>
        <v>-7.173491709382775</v>
      </c>
      <c r="J150" s="3"/>
    </row>
    <row r="151" spans="1:10" x14ac:dyDescent="0.25">
      <c r="A151" s="96">
        <v>45252</v>
      </c>
      <c r="C151">
        <v>7.14</v>
      </c>
      <c r="E151" s="80">
        <v>0.14380743451579145</v>
      </c>
      <c r="F151" s="80">
        <f t="shared" si="4"/>
        <v>-6.9961925654842085</v>
      </c>
      <c r="H151" s="144">
        <v>1.3835574433289295</v>
      </c>
      <c r="I151" s="80">
        <f t="shared" si="5"/>
        <v>-5.75644255667107</v>
      </c>
      <c r="J151" s="3"/>
    </row>
    <row r="152" spans="1:10" x14ac:dyDescent="0.25">
      <c r="A152" s="96">
        <v>45251</v>
      </c>
      <c r="C152">
        <v>7.1</v>
      </c>
      <c r="E152" s="80">
        <v>0.45394536407028258</v>
      </c>
      <c r="F152" s="80">
        <f t="shared" si="4"/>
        <v>-6.6460546359297172</v>
      </c>
      <c r="H152" s="144">
        <v>-0.50100677437332553</v>
      </c>
      <c r="I152" s="80">
        <f t="shared" si="5"/>
        <v>-7.6010067743733254</v>
      </c>
      <c r="J152" s="3"/>
    </row>
    <row r="153" spans="1:10" x14ac:dyDescent="0.25">
      <c r="A153" s="96">
        <v>45250</v>
      </c>
      <c r="C153">
        <v>7.1</v>
      </c>
      <c r="E153" s="80">
        <v>-0.19156893947840173</v>
      </c>
      <c r="F153" s="80">
        <f t="shared" si="4"/>
        <v>-7.2915689394784016</v>
      </c>
      <c r="H153" s="144">
        <v>-0.24261734010334346</v>
      </c>
      <c r="I153" s="80">
        <f t="shared" si="5"/>
        <v>-7.3426173401033434</v>
      </c>
      <c r="J153" s="3"/>
    </row>
    <row r="154" spans="1:10" x14ac:dyDescent="0.25">
      <c r="A154" s="96">
        <v>45247</v>
      </c>
      <c r="C154">
        <v>7.1</v>
      </c>
      <c r="E154" s="80">
        <v>-0.16898387064133658</v>
      </c>
      <c r="F154" s="80">
        <f t="shared" si="4"/>
        <v>-7.2689838706413363</v>
      </c>
      <c r="H154" s="144">
        <v>0.84755805095505876</v>
      </c>
      <c r="I154" s="80">
        <f t="shared" si="5"/>
        <v>-6.2524419490449406</v>
      </c>
      <c r="J154" s="3"/>
    </row>
    <row r="155" spans="1:10" x14ac:dyDescent="0.25">
      <c r="A155" s="96">
        <v>45246</v>
      </c>
      <c r="C155">
        <v>7.09</v>
      </c>
      <c r="E155" s="80">
        <v>0.45615220998757339</v>
      </c>
      <c r="F155" s="80">
        <f t="shared" si="4"/>
        <v>-6.6338477900124264</v>
      </c>
      <c r="H155" s="144">
        <v>0.12170078951638623</v>
      </c>
      <c r="I155" s="80">
        <f t="shared" si="5"/>
        <v>-6.9682992104836137</v>
      </c>
      <c r="J155" s="3"/>
    </row>
    <row r="156" spans="1:10" x14ac:dyDescent="0.25">
      <c r="A156" s="96">
        <v>45245</v>
      </c>
      <c r="C156">
        <v>7.12</v>
      </c>
      <c r="E156" s="80">
        <v>1.1926834348665827</v>
      </c>
      <c r="F156" s="80">
        <f t="shared" si="4"/>
        <v>-5.9273165651334176</v>
      </c>
      <c r="H156" s="144">
        <v>-0.2065001439074115</v>
      </c>
      <c r="I156" s="80">
        <f t="shared" si="5"/>
        <v>-7.3265001439074116</v>
      </c>
      <c r="J156" s="3"/>
    </row>
    <row r="157" spans="1:10" x14ac:dyDescent="0.25">
      <c r="A157" s="96">
        <v>45243</v>
      </c>
      <c r="C157">
        <v>7.14</v>
      </c>
      <c r="E157" s="80">
        <v>-0.41996256187405739</v>
      </c>
      <c r="F157" s="80">
        <f t="shared" si="4"/>
        <v>-7.5599625618740571</v>
      </c>
      <c r="H157" s="144">
        <v>-0.47937725758126476</v>
      </c>
      <c r="I157" s="80">
        <f t="shared" si="5"/>
        <v>-7.6193772575812648</v>
      </c>
      <c r="J157" s="3"/>
    </row>
    <row r="158" spans="1:10" x14ac:dyDescent="0.25">
      <c r="A158" s="96">
        <v>45242</v>
      </c>
      <c r="E158" s="80">
        <v>0.51582082176125899</v>
      </c>
      <c r="F158" s="80">
        <f t="shared" si="4"/>
        <v>0.51582082176125899</v>
      </c>
      <c r="H158" s="144">
        <v>0.89443978639234412</v>
      </c>
      <c r="I158" s="80">
        <f t="shared" si="5"/>
        <v>0.89443978639234412</v>
      </c>
      <c r="J158" s="3"/>
    </row>
    <row r="159" spans="1:10" x14ac:dyDescent="0.25">
      <c r="A159" s="96">
        <v>45240</v>
      </c>
      <c r="C159">
        <v>7.14</v>
      </c>
      <c r="E159" s="80">
        <v>0.15493444288048791</v>
      </c>
      <c r="F159" s="80">
        <f t="shared" si="4"/>
        <v>-6.9850655571195119</v>
      </c>
      <c r="H159" s="144">
        <v>0.47964706899388454</v>
      </c>
      <c r="I159" s="80">
        <f t="shared" si="5"/>
        <v>-6.6603529310061154</v>
      </c>
      <c r="J159" s="3"/>
    </row>
    <row r="160" spans="1:10" x14ac:dyDescent="0.25">
      <c r="A160" s="96">
        <v>45239</v>
      </c>
      <c r="C160">
        <v>7.13</v>
      </c>
      <c r="E160" s="80">
        <v>-0.24789775503381967</v>
      </c>
      <c r="F160" s="80">
        <f t="shared" si="4"/>
        <v>-7.3778977550338194</v>
      </c>
      <c r="H160" s="144">
        <v>0.11101335768226313</v>
      </c>
      <c r="I160" s="80">
        <f t="shared" si="5"/>
        <v>-7.0189866423177367</v>
      </c>
      <c r="J160" s="3"/>
    </row>
    <row r="161" spans="1:10" x14ac:dyDescent="0.25">
      <c r="A161" s="96">
        <v>45238</v>
      </c>
      <c r="C161">
        <v>7.13</v>
      </c>
      <c r="E161" s="80">
        <v>0.18962523252278476</v>
      </c>
      <c r="F161" s="80">
        <f t="shared" si="4"/>
        <v>-6.9403747674772154</v>
      </c>
      <c r="H161" s="144">
        <v>-0.50815459210404734</v>
      </c>
      <c r="I161" s="80">
        <f t="shared" si="5"/>
        <v>-7.6381545921040477</v>
      </c>
      <c r="J161" s="3"/>
    </row>
    <row r="162" spans="1:10" x14ac:dyDescent="0.25">
      <c r="A162" s="96">
        <v>45237</v>
      </c>
      <c r="C162">
        <v>7.14</v>
      </c>
      <c r="E162" s="80">
        <v>-2.6015171223610817E-2</v>
      </c>
      <c r="F162" s="80">
        <f t="shared" si="4"/>
        <v>-7.1660151712236102</v>
      </c>
      <c r="H162" s="144">
        <v>-0.55505400073562583</v>
      </c>
      <c r="I162" s="80">
        <f t="shared" si="5"/>
        <v>-7.6950540007356256</v>
      </c>
      <c r="J162" s="3"/>
    </row>
    <row r="163" spans="1:10" x14ac:dyDescent="0.25">
      <c r="A163" s="96">
        <v>45236</v>
      </c>
      <c r="C163">
        <v>7.13</v>
      </c>
      <c r="E163" s="80">
        <v>0.94198828949695523</v>
      </c>
      <c r="F163" s="80">
        <f t="shared" si="4"/>
        <v>-6.1880117105030443</v>
      </c>
      <c r="H163" s="144">
        <v>-0.10031045806573316</v>
      </c>
      <c r="I163" s="80">
        <f t="shared" si="5"/>
        <v>-7.2303104580657331</v>
      </c>
      <c r="J163" s="3"/>
    </row>
    <row r="164" spans="1:10" x14ac:dyDescent="0.25">
      <c r="A164" s="96">
        <v>45233</v>
      </c>
      <c r="C164">
        <v>7.13</v>
      </c>
      <c r="E164" s="80">
        <v>0.50880012543607878</v>
      </c>
      <c r="F164" s="80">
        <f t="shared" si="4"/>
        <v>-6.6211998745639207</v>
      </c>
      <c r="H164" s="144">
        <v>-1.528045011134991</v>
      </c>
      <c r="I164" s="80">
        <f t="shared" si="5"/>
        <v>-8.6580450111349911</v>
      </c>
      <c r="J164" s="3"/>
    </row>
    <row r="165" spans="1:10" x14ac:dyDescent="0.25">
      <c r="A165" s="96">
        <v>45232</v>
      </c>
      <c r="C165">
        <v>7.13</v>
      </c>
      <c r="E165" s="80">
        <v>0.75885439843278146</v>
      </c>
      <c r="F165" s="80">
        <f t="shared" si="4"/>
        <v>-6.3711456015672185</v>
      </c>
      <c r="H165" s="144">
        <v>-0.24523905823643938</v>
      </c>
      <c r="I165" s="80">
        <f t="shared" si="5"/>
        <v>-7.3752390582364393</v>
      </c>
      <c r="J165" s="3"/>
    </row>
    <row r="166" spans="1:10" x14ac:dyDescent="0.25">
      <c r="A166" s="96">
        <v>45231</v>
      </c>
      <c r="C166">
        <v>7.15</v>
      </c>
      <c r="E166" s="80">
        <v>-0.47406654227550415</v>
      </c>
      <c r="F166" s="80">
        <f t="shared" si="4"/>
        <v>-7.6240665422755045</v>
      </c>
      <c r="H166" s="144">
        <v>-0.25954743379256612</v>
      </c>
      <c r="I166" s="80">
        <f t="shared" si="5"/>
        <v>-7.4095474337925662</v>
      </c>
      <c r="J166" s="3"/>
    </row>
    <row r="167" spans="1:10" x14ac:dyDescent="0.25">
      <c r="A167" s="96">
        <v>45230</v>
      </c>
      <c r="C167">
        <v>7.14</v>
      </c>
      <c r="E167" s="80">
        <v>-0.32025662325179544</v>
      </c>
      <c r="F167" s="80">
        <f t="shared" si="4"/>
        <v>-7.4602566232517953</v>
      </c>
      <c r="H167" s="144">
        <v>-0.41853221724741235</v>
      </c>
      <c r="I167" s="80">
        <f t="shared" si="5"/>
        <v>-7.5585322172474116</v>
      </c>
      <c r="J167" s="3"/>
    </row>
    <row r="168" spans="1:10" x14ac:dyDescent="0.25">
      <c r="A168" s="96">
        <v>45229</v>
      </c>
      <c r="C168">
        <v>7.16</v>
      </c>
      <c r="E168" s="80">
        <v>0.4916720261455142</v>
      </c>
      <c r="F168" s="80">
        <f t="shared" si="4"/>
        <v>-6.6683279738544856</v>
      </c>
      <c r="H168" s="144">
        <v>-0.51027155070805563</v>
      </c>
      <c r="I168" s="80">
        <f t="shared" si="5"/>
        <v>-7.6702715507080557</v>
      </c>
      <c r="J168" s="3"/>
    </row>
    <row r="169" spans="1:10" x14ac:dyDescent="0.25">
      <c r="A169" s="96">
        <v>45226</v>
      </c>
      <c r="C169">
        <v>7.15</v>
      </c>
      <c r="E169" s="80">
        <v>1.007570032746026</v>
      </c>
      <c r="F169" s="80">
        <f t="shared" si="4"/>
        <v>-6.1424299672539746</v>
      </c>
      <c r="H169" s="144">
        <v>0.84922806642414428</v>
      </c>
      <c r="I169" s="80">
        <f t="shared" si="5"/>
        <v>-6.3007719335758559</v>
      </c>
      <c r="J169" s="3"/>
    </row>
    <row r="170" spans="1:10" x14ac:dyDescent="0.25">
      <c r="A170" s="96">
        <v>45225</v>
      </c>
      <c r="C170">
        <v>7.15</v>
      </c>
      <c r="E170" s="80">
        <v>-1.3853044767455618</v>
      </c>
      <c r="F170" s="80">
        <f t="shared" si="4"/>
        <v>-8.5353044767455621</v>
      </c>
      <c r="H170" s="144">
        <v>-0.73921688852723921</v>
      </c>
      <c r="I170" s="80">
        <f t="shared" si="5"/>
        <v>-7.8892168885272396</v>
      </c>
      <c r="J170" s="3"/>
    </row>
    <row r="171" spans="1:10" x14ac:dyDescent="0.25">
      <c r="A171" s="96">
        <v>45224</v>
      </c>
      <c r="C171">
        <v>7.15</v>
      </c>
      <c r="E171" s="80">
        <v>-0.82772569917148875</v>
      </c>
      <c r="F171" s="80">
        <f t="shared" si="4"/>
        <v>-7.9777256991714891</v>
      </c>
      <c r="H171" s="144">
        <v>1.5728644086387582</v>
      </c>
      <c r="I171" s="80">
        <f t="shared" si="5"/>
        <v>-5.5771355913612419</v>
      </c>
      <c r="J171" s="3"/>
    </row>
    <row r="172" spans="1:10" x14ac:dyDescent="0.25">
      <c r="A172" s="96">
        <v>45222</v>
      </c>
      <c r="C172">
        <v>7.12</v>
      </c>
      <c r="E172" s="80">
        <v>-1.3350287704072961</v>
      </c>
      <c r="F172" s="80">
        <f t="shared" si="4"/>
        <v>-8.4550287704072957</v>
      </c>
      <c r="H172" s="144">
        <v>0.66555456723324358</v>
      </c>
      <c r="I172" s="80">
        <f t="shared" si="5"/>
        <v>-6.4544454327667564</v>
      </c>
      <c r="J172" s="3"/>
    </row>
    <row r="173" spans="1:10" x14ac:dyDescent="0.25">
      <c r="A173" s="96">
        <v>45219</v>
      </c>
      <c r="C173">
        <v>7.12</v>
      </c>
      <c r="E173" s="80">
        <v>-0.41809556324427521</v>
      </c>
      <c r="F173" s="80">
        <f t="shared" si="4"/>
        <v>-7.5380955632442754</v>
      </c>
      <c r="H173" s="144">
        <v>0.24249849673516696</v>
      </c>
      <c r="I173" s="80">
        <f t="shared" si="5"/>
        <v>-6.877501503264833</v>
      </c>
      <c r="J173" s="3"/>
    </row>
    <row r="174" spans="1:10" x14ac:dyDescent="0.25">
      <c r="A174" s="96">
        <v>45218</v>
      </c>
      <c r="C174">
        <v>7.12</v>
      </c>
      <c r="E174" s="80">
        <v>-0.23587903065917931</v>
      </c>
      <c r="F174" s="80">
        <f t="shared" si="4"/>
        <v>-7.355879030659179</v>
      </c>
      <c r="H174" s="144">
        <v>-0.92822061010230084</v>
      </c>
      <c r="I174" s="80">
        <f t="shared" si="5"/>
        <v>-8.0482206101023017</v>
      </c>
      <c r="J174" s="3"/>
    </row>
    <row r="175" spans="1:10" x14ac:dyDescent="0.25">
      <c r="A175" s="96">
        <v>45217</v>
      </c>
      <c r="C175">
        <v>7.14</v>
      </c>
      <c r="E175" s="80">
        <v>-0.70867930242536636</v>
      </c>
      <c r="F175" s="80">
        <f t="shared" si="4"/>
        <v>-7.8486793024253663</v>
      </c>
      <c r="H175" s="144">
        <v>-1.004570882794362</v>
      </c>
      <c r="I175" s="80">
        <f t="shared" si="5"/>
        <v>-8.1445708827943619</v>
      </c>
      <c r="J175" s="3"/>
    </row>
    <row r="176" spans="1:10" x14ac:dyDescent="0.25">
      <c r="A176" s="96">
        <v>45216</v>
      </c>
      <c r="C176">
        <v>7.12</v>
      </c>
      <c r="E176" s="80">
        <v>0.40417094276990129</v>
      </c>
      <c r="F176" s="80">
        <f t="shared" si="4"/>
        <v>-6.7158290572300992</v>
      </c>
      <c r="H176" s="144">
        <v>-1.4851058697862054</v>
      </c>
      <c r="I176" s="80">
        <f t="shared" si="5"/>
        <v>-8.6051058697862057</v>
      </c>
      <c r="J176" s="3"/>
    </row>
    <row r="177" spans="1:10" x14ac:dyDescent="0.25">
      <c r="A177" s="96">
        <v>45215</v>
      </c>
      <c r="C177">
        <v>7.12</v>
      </c>
      <c r="E177" s="80">
        <v>-9.7716323942267758E-2</v>
      </c>
      <c r="F177" s="80">
        <f t="shared" si="4"/>
        <v>-7.2177163239422679</v>
      </c>
      <c r="H177" s="144">
        <v>-0.64706808205522814</v>
      </c>
      <c r="I177" s="80">
        <f t="shared" si="5"/>
        <v>-7.7670680820552285</v>
      </c>
      <c r="J177" s="3"/>
    </row>
    <row r="178" spans="1:10" x14ac:dyDescent="0.25">
      <c r="A178" s="96">
        <v>45212</v>
      </c>
      <c r="C178">
        <v>7.11</v>
      </c>
      <c r="E178" s="80">
        <v>-0.21698494493281162</v>
      </c>
      <c r="F178" s="80">
        <f t="shared" si="4"/>
        <v>-7.3269849449328124</v>
      </c>
      <c r="H178" s="144">
        <v>-0.41746610104849313</v>
      </c>
      <c r="I178" s="80">
        <f t="shared" si="5"/>
        <v>-7.5274661010484936</v>
      </c>
      <c r="J178" s="3"/>
    </row>
    <row r="179" spans="1:10" x14ac:dyDescent="0.25">
      <c r="A179" s="96">
        <v>45211</v>
      </c>
      <c r="C179">
        <v>7.12</v>
      </c>
      <c r="E179" s="80">
        <v>-8.7576061197235655E-2</v>
      </c>
      <c r="F179" s="80">
        <f t="shared" si="4"/>
        <v>-7.2075760611972362</v>
      </c>
      <c r="H179" s="144">
        <v>7.9247473066153012E-2</v>
      </c>
      <c r="I179" s="80">
        <f t="shared" si="5"/>
        <v>-7.0407525269338471</v>
      </c>
      <c r="J179" s="3"/>
    </row>
    <row r="180" spans="1:10" x14ac:dyDescent="0.25">
      <c r="A180" s="96">
        <v>45210</v>
      </c>
      <c r="C180">
        <v>7.12</v>
      </c>
      <c r="E180" s="80">
        <v>0.61706920062875037</v>
      </c>
      <c r="F180" s="80">
        <f t="shared" si="4"/>
        <v>-6.5029307993712493</v>
      </c>
      <c r="H180" s="144">
        <v>0.67380604747551298</v>
      </c>
      <c r="I180" s="80">
        <f t="shared" si="5"/>
        <v>-6.4461939525244869</v>
      </c>
      <c r="J180" s="3"/>
    </row>
    <row r="181" spans="1:10" x14ac:dyDescent="0.25">
      <c r="A181" s="96">
        <v>45209</v>
      </c>
      <c r="C181">
        <v>7.1</v>
      </c>
      <c r="E181" s="80">
        <v>0.90968027941278218</v>
      </c>
      <c r="F181" s="80">
        <f t="shared" si="4"/>
        <v>-6.1903197205872171</v>
      </c>
      <c r="H181" s="144">
        <v>-0.65292206747932213</v>
      </c>
      <c r="I181" s="80">
        <f t="shared" si="5"/>
        <v>-7.7529220674793216</v>
      </c>
      <c r="J181" s="3"/>
    </row>
    <row r="182" spans="1:10" x14ac:dyDescent="0.25">
      <c r="A182" s="96">
        <v>45208</v>
      </c>
      <c r="C182">
        <v>7.12</v>
      </c>
      <c r="E182" s="80">
        <v>-0.71819268832524208</v>
      </c>
      <c r="F182" s="80">
        <f t="shared" si="4"/>
        <v>-7.8381926883252424</v>
      </c>
      <c r="H182" s="144">
        <v>0.70106661015751059</v>
      </c>
      <c r="I182" s="80">
        <f t="shared" si="5"/>
        <v>-6.4189333898424898</v>
      </c>
      <c r="J182" s="3"/>
    </row>
    <row r="183" spans="1:10" x14ac:dyDescent="0.25">
      <c r="A183" s="96">
        <v>45205</v>
      </c>
      <c r="C183">
        <v>7.1</v>
      </c>
      <c r="E183" s="80">
        <v>0.55127073660514425</v>
      </c>
      <c r="F183" s="80">
        <f t="shared" si="4"/>
        <v>-6.5487292633948551</v>
      </c>
      <c r="H183" s="144">
        <v>0.25953529153880728</v>
      </c>
      <c r="I183" s="80">
        <f t="shared" si="5"/>
        <v>-6.8404647084611927</v>
      </c>
      <c r="J183" s="3"/>
    </row>
    <row r="184" spans="1:10" x14ac:dyDescent="0.25">
      <c r="A184" s="96">
        <v>45204</v>
      </c>
      <c r="C184">
        <v>7.11</v>
      </c>
      <c r="E184" s="80">
        <v>0.56415638939911539</v>
      </c>
      <c r="F184" s="80">
        <f t="shared" si="4"/>
        <v>-6.545843610600885</v>
      </c>
      <c r="H184" s="144">
        <v>-0.43726934042292687</v>
      </c>
      <c r="I184" s="80">
        <f t="shared" si="5"/>
        <v>-7.5472693404229272</v>
      </c>
      <c r="J184" s="3"/>
    </row>
    <row r="185" spans="1:10" x14ac:dyDescent="0.25">
      <c r="A185" s="96">
        <v>45203</v>
      </c>
      <c r="C185">
        <v>7.1</v>
      </c>
      <c r="E185" s="80">
        <v>-0.47442872687704768</v>
      </c>
      <c r="F185" s="80">
        <f t="shared" si="4"/>
        <v>-7.5744287268770476</v>
      </c>
      <c r="H185" s="144">
        <v>-0.77209563796709102</v>
      </c>
      <c r="I185" s="80">
        <f t="shared" si="5"/>
        <v>-7.8720956379670906</v>
      </c>
      <c r="J185" s="3"/>
    </row>
    <row r="186" spans="1:10" x14ac:dyDescent="0.25">
      <c r="A186" s="96">
        <v>45202</v>
      </c>
      <c r="C186">
        <v>7.01</v>
      </c>
      <c r="E186" s="80">
        <v>-0.55783850944327806</v>
      </c>
      <c r="F186" s="80">
        <f t="shared" si="4"/>
        <v>-7.5678385094432779</v>
      </c>
      <c r="H186" s="144">
        <v>0.23989306611666214</v>
      </c>
      <c r="I186" s="80">
        <f t="shared" si="5"/>
        <v>-6.770106933883338</v>
      </c>
      <c r="J186" s="3"/>
    </row>
    <row r="187" spans="1:10" x14ac:dyDescent="0.25">
      <c r="A187" s="96">
        <v>45198</v>
      </c>
      <c r="C187">
        <v>7.02</v>
      </c>
      <c r="E187" s="80">
        <v>0.58775171523621472</v>
      </c>
      <c r="F187" s="80">
        <f t="shared" si="4"/>
        <v>-6.4322482847637845</v>
      </c>
      <c r="H187" s="144">
        <v>-0.20016837692882836</v>
      </c>
      <c r="I187" s="80">
        <f t="shared" si="5"/>
        <v>-7.2201683769288278</v>
      </c>
      <c r="J187" s="3"/>
    </row>
    <row r="188" spans="1:10" x14ac:dyDescent="0.25">
      <c r="A188" s="96">
        <v>45197</v>
      </c>
      <c r="C188">
        <v>7.08</v>
      </c>
      <c r="E188" s="80">
        <v>-0.97837085276508418</v>
      </c>
      <c r="F188" s="80">
        <f t="shared" si="4"/>
        <v>-8.0583708527650835</v>
      </c>
      <c r="H188" s="144">
        <v>0.76098562386073365</v>
      </c>
      <c r="I188" s="80">
        <f t="shared" si="5"/>
        <v>-6.3190143761392665</v>
      </c>
      <c r="J188" s="3"/>
    </row>
    <row r="189" spans="1:10" x14ac:dyDescent="0.25">
      <c r="A189" s="96">
        <v>45196</v>
      </c>
      <c r="C189">
        <v>7.07</v>
      </c>
      <c r="E189" s="80">
        <v>0.26316190941128009</v>
      </c>
      <c r="F189" s="80">
        <f t="shared" si="4"/>
        <v>-6.8068380905887205</v>
      </c>
      <c r="H189" s="144">
        <v>1.6337152458622846</v>
      </c>
      <c r="I189" s="80">
        <f t="shared" si="5"/>
        <v>-5.4362847541377155</v>
      </c>
      <c r="J189" s="3"/>
    </row>
    <row r="190" spans="1:10" x14ac:dyDescent="0.25">
      <c r="A190" s="96">
        <v>45195</v>
      </c>
      <c r="C190">
        <v>7.05</v>
      </c>
      <c r="E190" s="80">
        <v>-5.006467746402609E-2</v>
      </c>
      <c r="F190" s="80">
        <f t="shared" si="4"/>
        <v>-7.1000646774640259</v>
      </c>
      <c r="H190" s="144">
        <v>0.22062529702328243</v>
      </c>
      <c r="I190" s="80">
        <f t="shared" si="5"/>
        <v>-6.8293747029767173</v>
      </c>
      <c r="J190" s="3"/>
    </row>
    <row r="191" spans="1:10" x14ac:dyDescent="0.25">
      <c r="A191" s="96">
        <v>45194</v>
      </c>
      <c r="C191">
        <v>7.05</v>
      </c>
      <c r="E191" s="80">
        <v>1.5248357624777179E-3</v>
      </c>
      <c r="F191" s="80">
        <f t="shared" si="4"/>
        <v>-7.0484751642375221</v>
      </c>
      <c r="H191" s="144">
        <v>0.91389552277410402</v>
      </c>
      <c r="I191" s="80">
        <f t="shared" si="5"/>
        <v>-6.1361044772258957</v>
      </c>
      <c r="J191" s="3"/>
    </row>
    <row r="192" spans="1:10" x14ac:dyDescent="0.25">
      <c r="A192" s="96">
        <v>45191</v>
      </c>
      <c r="C192">
        <v>7.07</v>
      </c>
      <c r="E192" s="80">
        <v>-0.3449437377009249</v>
      </c>
      <c r="F192" s="80">
        <f t="shared" si="4"/>
        <v>-7.4149437377009253</v>
      </c>
      <c r="H192" s="144">
        <v>0.23978971410346375</v>
      </c>
      <c r="I192" s="80">
        <f t="shared" si="5"/>
        <v>-6.8302102858965368</v>
      </c>
      <c r="J192" s="3"/>
    </row>
    <row r="193" spans="1:10" x14ac:dyDescent="0.25">
      <c r="A193" s="96">
        <v>45190</v>
      </c>
      <c r="C193">
        <v>7.07</v>
      </c>
      <c r="E193" s="80">
        <v>-0.79919000673320928</v>
      </c>
      <c r="F193" s="80">
        <f t="shared" si="4"/>
        <v>-7.8691900067332092</v>
      </c>
      <c r="H193" s="144">
        <v>0.14148410576645926</v>
      </c>
      <c r="I193" s="80">
        <f t="shared" si="5"/>
        <v>-6.9285158942335414</v>
      </c>
      <c r="J193" s="3"/>
    </row>
    <row r="194" spans="1:10" x14ac:dyDescent="0.25">
      <c r="A194" s="96">
        <v>45189</v>
      </c>
      <c r="C194">
        <v>7.08</v>
      </c>
      <c r="E194" s="80">
        <v>-1.1518230990448552</v>
      </c>
      <c r="F194" s="80">
        <f t="shared" si="4"/>
        <v>-8.2318230990448562</v>
      </c>
      <c r="H194" s="144">
        <v>0.55747685690859938</v>
      </c>
      <c r="I194" s="80">
        <f t="shared" si="5"/>
        <v>-6.5225231430914006</v>
      </c>
      <c r="J194" s="3"/>
    </row>
    <row r="195" spans="1:10" x14ac:dyDescent="0.25">
      <c r="A195" s="96">
        <v>45187</v>
      </c>
      <c r="C195">
        <v>7.07</v>
      </c>
      <c r="E195" s="80">
        <v>-0.2924374825119378</v>
      </c>
      <c r="F195" s="80">
        <f t="shared" si="4"/>
        <v>-7.3624374825119379</v>
      </c>
      <c r="H195" s="144">
        <v>0.50839902270022619</v>
      </c>
      <c r="I195" s="80">
        <f t="shared" si="5"/>
        <v>-6.5616009772997739</v>
      </c>
      <c r="J195" s="3"/>
    </row>
    <row r="196" spans="1:10" x14ac:dyDescent="0.25">
      <c r="A196" s="96">
        <v>45184</v>
      </c>
      <c r="C196">
        <v>7.04</v>
      </c>
      <c r="E196" s="80">
        <v>0.44396137909078709</v>
      </c>
      <c r="F196" s="80">
        <f t="shared" ref="F196:F259" si="6">E196-C196</f>
        <v>-6.596038620909213</v>
      </c>
      <c r="H196" s="144">
        <v>8.7579439042456617E-2</v>
      </c>
      <c r="I196" s="80">
        <f t="shared" ref="I196:I259" si="7">H196-C196</f>
        <v>-6.9524205609575436</v>
      </c>
      <c r="J196" s="3"/>
    </row>
    <row r="197" spans="1:10" x14ac:dyDescent="0.25">
      <c r="A197" s="96">
        <v>45183</v>
      </c>
      <c r="C197">
        <v>7.05</v>
      </c>
      <c r="E197" s="80">
        <v>0.16492277030392899</v>
      </c>
      <c r="F197" s="80">
        <f t="shared" si="6"/>
        <v>-6.8850772296960709</v>
      </c>
      <c r="H197" s="144">
        <v>-0.67954902400718786</v>
      </c>
      <c r="I197" s="80">
        <f t="shared" si="7"/>
        <v>-7.7295490240071878</v>
      </c>
      <c r="J197" s="3"/>
    </row>
    <row r="198" spans="1:10" x14ac:dyDescent="0.25">
      <c r="A198" s="96">
        <v>45182</v>
      </c>
      <c r="C198">
        <v>7.05</v>
      </c>
      <c r="E198" s="80">
        <v>0.38413060440549418</v>
      </c>
      <c r="F198" s="80">
        <f t="shared" si="6"/>
        <v>-6.6658693955945054</v>
      </c>
      <c r="H198" s="144">
        <v>-0.26373973914048571</v>
      </c>
      <c r="I198" s="80">
        <f t="shared" si="7"/>
        <v>-7.3137397391404857</v>
      </c>
      <c r="J198" s="3"/>
    </row>
    <row r="199" spans="1:10" x14ac:dyDescent="0.25">
      <c r="A199" s="96">
        <v>45181</v>
      </c>
      <c r="C199">
        <v>7</v>
      </c>
      <c r="E199" s="80">
        <v>-1.5752874899658275E-2</v>
      </c>
      <c r="F199" s="80">
        <f t="shared" si="6"/>
        <v>-7.0157528748996585</v>
      </c>
      <c r="H199" s="144">
        <v>-0.23442609490860183</v>
      </c>
      <c r="I199" s="80">
        <f t="shared" si="7"/>
        <v>-7.2344260949086019</v>
      </c>
      <c r="J199" s="3"/>
    </row>
    <row r="200" spans="1:10" x14ac:dyDescent="0.25">
      <c r="A200" s="96">
        <v>45180</v>
      </c>
      <c r="C200">
        <v>6.98</v>
      </c>
      <c r="E200" s="80">
        <v>0.89001233605532704</v>
      </c>
      <c r="F200" s="80">
        <f t="shared" si="6"/>
        <v>-6.0899876639446733</v>
      </c>
      <c r="H200" s="144">
        <v>3.2351897836116229E-2</v>
      </c>
      <c r="I200" s="80">
        <f t="shared" si="7"/>
        <v>-6.9476481021638845</v>
      </c>
      <c r="J200" s="3"/>
    </row>
    <row r="201" spans="1:10" x14ac:dyDescent="0.25">
      <c r="A201" s="96">
        <v>45177</v>
      </c>
      <c r="C201">
        <v>6.98</v>
      </c>
      <c r="E201" s="80">
        <v>0.4709269759036524</v>
      </c>
      <c r="F201" s="80">
        <f t="shared" si="6"/>
        <v>-6.5090730240963479</v>
      </c>
      <c r="H201" s="144">
        <v>-2.2695743697048998E-3</v>
      </c>
      <c r="I201" s="80">
        <f t="shared" si="7"/>
        <v>-6.9822695743697052</v>
      </c>
      <c r="J201" s="3"/>
    </row>
    <row r="202" spans="1:10" x14ac:dyDescent="0.25">
      <c r="A202" s="96">
        <v>45176</v>
      </c>
      <c r="C202">
        <v>7</v>
      </c>
      <c r="E202" s="80">
        <v>0.59150325964188555</v>
      </c>
      <c r="F202" s="80">
        <f t="shared" si="6"/>
        <v>-6.4084967403581148</v>
      </c>
      <c r="H202" s="144">
        <v>0.67719962210730333</v>
      </c>
      <c r="I202" s="80">
        <f t="shared" si="7"/>
        <v>-6.3228003778926967</v>
      </c>
      <c r="J202" s="3"/>
    </row>
    <row r="203" spans="1:10" x14ac:dyDescent="0.25">
      <c r="A203" s="96">
        <v>45175</v>
      </c>
      <c r="C203">
        <v>7.02</v>
      </c>
      <c r="E203" s="80">
        <v>0.18467527292603186</v>
      </c>
      <c r="F203" s="80">
        <f t="shared" si="6"/>
        <v>-6.8353247270739681</v>
      </c>
      <c r="H203" s="144">
        <v>0.14568797411994625</v>
      </c>
      <c r="I203" s="80">
        <f t="shared" si="7"/>
        <v>-6.8743120258800534</v>
      </c>
      <c r="J203" s="3"/>
    </row>
    <row r="204" spans="1:10" x14ac:dyDescent="0.25">
      <c r="A204" s="96">
        <v>45174</v>
      </c>
      <c r="C204">
        <v>6.98</v>
      </c>
      <c r="E204" s="80">
        <v>0.23606161156856637</v>
      </c>
      <c r="F204" s="80">
        <f t="shared" si="6"/>
        <v>-6.7439383884314337</v>
      </c>
      <c r="H204" s="144">
        <v>0.24958847447133981</v>
      </c>
      <c r="I204" s="80">
        <f t="shared" si="7"/>
        <v>-6.7304115255286607</v>
      </c>
      <c r="J204" s="3"/>
    </row>
    <row r="205" spans="1:10" x14ac:dyDescent="0.25">
      <c r="A205" s="96">
        <v>45173</v>
      </c>
      <c r="C205">
        <v>7.01</v>
      </c>
      <c r="E205" s="80">
        <v>0.4810833895026061</v>
      </c>
      <c r="F205" s="80">
        <f t="shared" si="6"/>
        <v>-6.5289166104973937</v>
      </c>
      <c r="H205" s="144">
        <v>0.56950868998967497</v>
      </c>
      <c r="I205" s="80">
        <f t="shared" si="7"/>
        <v>-6.4404913100103247</v>
      </c>
      <c r="J205" s="3"/>
    </row>
    <row r="206" spans="1:10" x14ac:dyDescent="0.25">
      <c r="A206" s="96">
        <v>45170</v>
      </c>
      <c r="C206">
        <v>6.97</v>
      </c>
      <c r="E206" s="80">
        <v>0.94267105714196686</v>
      </c>
      <c r="F206" s="80">
        <f t="shared" si="6"/>
        <v>-6.0273289428580332</v>
      </c>
      <c r="H206" s="144">
        <v>0.837005757728841</v>
      </c>
      <c r="I206" s="80">
        <f t="shared" si="7"/>
        <v>-6.1329942422711587</v>
      </c>
      <c r="J206" s="3"/>
    </row>
    <row r="207" spans="1:10" x14ac:dyDescent="0.25">
      <c r="A207" s="96">
        <v>45169</v>
      </c>
      <c r="C207">
        <v>7.01</v>
      </c>
      <c r="E207" s="80">
        <v>-0.48404311679317669</v>
      </c>
      <c r="F207" s="80">
        <f t="shared" si="6"/>
        <v>-7.4940431167931765</v>
      </c>
      <c r="H207" s="144">
        <v>0.45751453086078858</v>
      </c>
      <c r="I207" s="80">
        <f t="shared" si="7"/>
        <v>-6.5524854691392109</v>
      </c>
      <c r="J207" s="3"/>
    </row>
    <row r="208" spans="1:10" x14ac:dyDescent="0.25">
      <c r="A208" s="96">
        <v>45168</v>
      </c>
      <c r="C208">
        <v>7.03</v>
      </c>
      <c r="E208" s="80">
        <v>2.4815627641503475E-2</v>
      </c>
      <c r="F208" s="80">
        <f t="shared" si="6"/>
        <v>-7.0051843723584968</v>
      </c>
      <c r="H208" s="144">
        <v>-0.31849853837826331</v>
      </c>
      <c r="I208" s="80">
        <f t="shared" si="7"/>
        <v>-7.3484985383782639</v>
      </c>
      <c r="J208" s="3"/>
    </row>
    <row r="209" spans="1:10" x14ac:dyDescent="0.25">
      <c r="A209" s="96">
        <v>45167</v>
      </c>
      <c r="C209">
        <v>7.01</v>
      </c>
      <c r="E209" s="80">
        <v>0.18957787843708157</v>
      </c>
      <c r="F209" s="80">
        <f t="shared" si="6"/>
        <v>-6.8204221215629186</v>
      </c>
      <c r="H209" s="144">
        <v>0.91736526284076847</v>
      </c>
      <c r="I209" s="80">
        <f t="shared" si="7"/>
        <v>-6.0926347371592318</v>
      </c>
      <c r="J209" s="3"/>
    </row>
    <row r="210" spans="1:10" x14ac:dyDescent="0.25">
      <c r="A210" s="96">
        <v>45166</v>
      </c>
      <c r="C210">
        <v>7.02</v>
      </c>
      <c r="E210" s="80">
        <v>0.20891943236200938</v>
      </c>
      <c r="F210" s="80">
        <f t="shared" si="6"/>
        <v>-6.8110805676379904</v>
      </c>
      <c r="H210" s="144">
        <v>-1.0232364508813598</v>
      </c>
      <c r="I210" s="80">
        <f t="shared" si="7"/>
        <v>-8.0432364508813592</v>
      </c>
      <c r="J210" s="3"/>
    </row>
    <row r="211" spans="1:10" x14ac:dyDescent="0.25">
      <c r="A211" s="96">
        <v>45163</v>
      </c>
      <c r="C211">
        <v>7.02</v>
      </c>
      <c r="E211" s="80">
        <v>-0.62362341192674076</v>
      </c>
      <c r="F211" s="80">
        <f t="shared" si="6"/>
        <v>-7.6436234119267406</v>
      </c>
      <c r="H211" s="144">
        <v>1.0814101499806379</v>
      </c>
      <c r="I211" s="80">
        <f t="shared" si="7"/>
        <v>-5.9385898500193619</v>
      </c>
      <c r="J211" s="3"/>
    </row>
    <row r="212" spans="1:10" x14ac:dyDescent="0.25">
      <c r="A212" s="96">
        <v>45162</v>
      </c>
      <c r="C212">
        <v>7.03</v>
      </c>
      <c r="E212" s="80">
        <v>-0.29469245011314166</v>
      </c>
      <c r="F212" s="80">
        <f t="shared" si="6"/>
        <v>-7.3246924501131421</v>
      </c>
      <c r="H212" s="144">
        <v>8.4864545235500341E-3</v>
      </c>
      <c r="I212" s="80">
        <f t="shared" si="7"/>
        <v>-7.0215135454764503</v>
      </c>
      <c r="J212" s="3"/>
    </row>
    <row r="213" spans="1:10" x14ac:dyDescent="0.25">
      <c r="A213" s="96">
        <v>45161</v>
      </c>
      <c r="C213">
        <v>7.05</v>
      </c>
      <c r="E213" s="80">
        <v>0.2451479523314796</v>
      </c>
      <c r="F213" s="80">
        <f t="shared" si="6"/>
        <v>-6.8048520476685201</v>
      </c>
      <c r="H213" s="144">
        <v>0.26907990003256232</v>
      </c>
      <c r="I213" s="80">
        <f t="shared" si="7"/>
        <v>-6.7809200999674371</v>
      </c>
      <c r="J213" s="3"/>
    </row>
    <row r="214" spans="1:10" x14ac:dyDescent="0.25">
      <c r="A214" s="96">
        <v>45160</v>
      </c>
      <c r="C214">
        <v>7.01</v>
      </c>
      <c r="E214" s="80">
        <v>1.4695569672480525E-2</v>
      </c>
      <c r="F214" s="80">
        <f t="shared" si="6"/>
        <v>-6.9953044303275194</v>
      </c>
      <c r="H214" s="144">
        <v>-9.8825559237997851E-2</v>
      </c>
      <c r="I214" s="80">
        <f t="shared" si="7"/>
        <v>-7.1088255592379976</v>
      </c>
      <c r="J214" s="3"/>
    </row>
    <row r="215" spans="1:10" x14ac:dyDescent="0.25">
      <c r="A215" s="96">
        <v>45159</v>
      </c>
      <c r="C215">
        <v>7.03</v>
      </c>
      <c r="E215" s="80">
        <v>0.43215614586109935</v>
      </c>
      <c r="F215" s="80">
        <f t="shared" si="6"/>
        <v>-6.5978438541389011</v>
      </c>
      <c r="H215" s="144">
        <v>9.7283707711642742E-2</v>
      </c>
      <c r="I215" s="80">
        <f t="shared" si="7"/>
        <v>-6.9327162922883572</v>
      </c>
      <c r="J215" s="3"/>
    </row>
    <row r="216" spans="1:10" x14ac:dyDescent="0.25">
      <c r="A216" s="96">
        <v>45156</v>
      </c>
      <c r="C216">
        <v>7.03</v>
      </c>
      <c r="E216" s="80">
        <v>-0.28453027975367501</v>
      </c>
      <c r="F216" s="80">
        <f t="shared" si="6"/>
        <v>-7.3145302797536749</v>
      </c>
      <c r="H216" s="144">
        <v>0.45891847030816213</v>
      </c>
      <c r="I216" s="80">
        <f t="shared" si="7"/>
        <v>-6.5710815296918383</v>
      </c>
      <c r="J216" s="3"/>
    </row>
    <row r="217" spans="1:10" x14ac:dyDescent="0.25">
      <c r="A217" s="96">
        <v>45155</v>
      </c>
      <c r="C217">
        <v>7.05</v>
      </c>
      <c r="E217" s="80">
        <v>-0.51245825841253534</v>
      </c>
      <c r="F217" s="80">
        <f t="shared" si="6"/>
        <v>-7.5624582584125353</v>
      </c>
      <c r="H217" s="144">
        <v>-0.61063599083637599</v>
      </c>
      <c r="I217" s="80">
        <f t="shared" si="7"/>
        <v>-7.6606359908363757</v>
      </c>
      <c r="J217" s="3"/>
    </row>
    <row r="218" spans="1:10" x14ac:dyDescent="0.25">
      <c r="A218" s="96">
        <v>45154</v>
      </c>
      <c r="E218" s="80">
        <v>0.15667972759853319</v>
      </c>
      <c r="F218" s="80">
        <f t="shared" si="6"/>
        <v>0.15667972759853319</v>
      </c>
      <c r="H218" s="144">
        <v>-0.57282694884204199</v>
      </c>
      <c r="I218" s="80">
        <f t="shared" si="7"/>
        <v>-0.57282694884204199</v>
      </c>
      <c r="J218" s="3"/>
    </row>
    <row r="219" spans="1:10" x14ac:dyDescent="0.25">
      <c r="A219" s="96">
        <v>45152</v>
      </c>
      <c r="C219">
        <v>6.93</v>
      </c>
      <c r="E219" s="80">
        <v>3.2169567074834135E-2</v>
      </c>
      <c r="F219" s="80">
        <f t="shared" si="6"/>
        <v>-6.8978304329251658</v>
      </c>
      <c r="H219" s="144">
        <v>-0.28490106837900242</v>
      </c>
      <c r="I219" s="80">
        <f t="shared" si="7"/>
        <v>-7.2149010683790022</v>
      </c>
      <c r="J219" s="3"/>
    </row>
    <row r="220" spans="1:10" x14ac:dyDescent="0.25">
      <c r="A220" s="96">
        <v>45149</v>
      </c>
      <c r="C220">
        <v>6.94</v>
      </c>
      <c r="E220" s="80">
        <v>-0.58741960077981115</v>
      </c>
      <c r="F220" s="80">
        <f t="shared" si="6"/>
        <v>-7.5274196007798118</v>
      </c>
      <c r="H220" s="144">
        <v>0.40513073670915106</v>
      </c>
      <c r="I220" s="80">
        <f t="shared" si="7"/>
        <v>-6.5348692632908492</v>
      </c>
      <c r="J220" s="3"/>
    </row>
    <row r="221" spans="1:10" x14ac:dyDescent="0.25">
      <c r="A221" s="96">
        <v>45148</v>
      </c>
      <c r="C221">
        <v>6.93</v>
      </c>
      <c r="E221" s="80">
        <v>-0.45562089489139584</v>
      </c>
      <c r="F221" s="80">
        <f t="shared" si="6"/>
        <v>-7.3856208948913959</v>
      </c>
      <c r="H221" s="144">
        <v>0.60977619565575658</v>
      </c>
      <c r="I221" s="80">
        <f t="shared" si="7"/>
        <v>-6.3202238043442431</v>
      </c>
      <c r="J221" s="3"/>
    </row>
    <row r="222" spans="1:10" x14ac:dyDescent="0.25">
      <c r="A222" s="96">
        <v>45147</v>
      </c>
      <c r="C222">
        <v>6.95</v>
      </c>
      <c r="E222" s="80">
        <v>0.3152647943242155</v>
      </c>
      <c r="F222" s="80">
        <f t="shared" si="6"/>
        <v>-6.6347352056757849</v>
      </c>
      <c r="H222" s="144">
        <v>0.1834621936836508</v>
      </c>
      <c r="I222" s="80">
        <f t="shared" si="7"/>
        <v>-6.7665378063163493</v>
      </c>
      <c r="J222" s="3"/>
    </row>
    <row r="223" spans="1:10" x14ac:dyDescent="0.25">
      <c r="A223" s="96">
        <v>45146</v>
      </c>
      <c r="C223">
        <v>6.92</v>
      </c>
      <c r="E223" s="80">
        <v>-0.13496757206350227</v>
      </c>
      <c r="F223" s="80">
        <f t="shared" si="6"/>
        <v>-7.0549675720635019</v>
      </c>
      <c r="H223" s="144">
        <v>-0.34118160017439803</v>
      </c>
      <c r="I223" s="80">
        <f t="shared" si="7"/>
        <v>-7.2611816001743978</v>
      </c>
      <c r="J223" s="3"/>
    </row>
    <row r="224" spans="1:10" x14ac:dyDescent="0.25">
      <c r="A224" s="96">
        <v>45145</v>
      </c>
      <c r="C224">
        <v>6.93</v>
      </c>
      <c r="E224" s="80">
        <v>0.41143618383972574</v>
      </c>
      <c r="F224" s="80">
        <f t="shared" si="6"/>
        <v>-6.5185638161602739</v>
      </c>
      <c r="H224" s="144">
        <v>0.19551117284828334</v>
      </c>
      <c r="I224" s="80">
        <f t="shared" si="7"/>
        <v>-6.7344888271517167</v>
      </c>
      <c r="J224" s="3"/>
    </row>
    <row r="225" spans="1:10" x14ac:dyDescent="0.25">
      <c r="A225" s="96">
        <v>45142</v>
      </c>
      <c r="C225">
        <v>6.94</v>
      </c>
      <c r="E225" s="80">
        <v>0.69834095652330186</v>
      </c>
      <c r="F225" s="80">
        <f t="shared" si="6"/>
        <v>-6.2416590434766981</v>
      </c>
      <c r="H225" s="144">
        <v>0.9726463677225341</v>
      </c>
      <c r="I225" s="80">
        <f t="shared" si="7"/>
        <v>-5.9673536322774661</v>
      </c>
      <c r="J225" s="3"/>
    </row>
    <row r="226" spans="1:10" x14ac:dyDescent="0.25">
      <c r="A226" s="96">
        <v>45141</v>
      </c>
      <c r="C226">
        <v>6.92</v>
      </c>
      <c r="E226" s="80">
        <v>-0.74206657089961015</v>
      </c>
      <c r="F226" s="80">
        <f t="shared" si="6"/>
        <v>-7.6620665708996096</v>
      </c>
      <c r="H226" s="144">
        <v>0.53677561644059335</v>
      </c>
      <c r="I226" s="80">
        <f t="shared" si="7"/>
        <v>-6.3832243835594067</v>
      </c>
      <c r="J226" s="3"/>
    </row>
    <row r="227" spans="1:10" x14ac:dyDescent="0.25">
      <c r="A227" s="96">
        <v>45140</v>
      </c>
      <c r="C227">
        <v>6.91</v>
      </c>
      <c r="E227" s="80">
        <v>-1.0489749690248333</v>
      </c>
      <c r="F227" s="80">
        <f t="shared" si="6"/>
        <v>-7.9589749690248333</v>
      </c>
      <c r="H227" s="144">
        <v>0.18926104851694658</v>
      </c>
      <c r="I227" s="80">
        <f t="shared" si="7"/>
        <v>-6.7207389514830531</v>
      </c>
      <c r="J227" s="3"/>
    </row>
    <row r="228" spans="1:10" x14ac:dyDescent="0.25">
      <c r="A228" s="96">
        <v>45139</v>
      </c>
      <c r="C228">
        <v>6.88</v>
      </c>
      <c r="E228" s="80">
        <v>-0.10251192175682654</v>
      </c>
      <c r="F228" s="80">
        <f t="shared" si="6"/>
        <v>-6.9825119217568261</v>
      </c>
      <c r="H228" s="144">
        <v>-0.53370613158309788</v>
      </c>
      <c r="I228" s="80">
        <f t="shared" si="7"/>
        <v>-7.4137061315830977</v>
      </c>
      <c r="J228" s="3"/>
    </row>
    <row r="229" spans="1:10" x14ac:dyDescent="0.25">
      <c r="A229" s="96">
        <v>45138</v>
      </c>
      <c r="C229">
        <v>6.88</v>
      </c>
      <c r="E229" s="80">
        <v>0.54845630546598434</v>
      </c>
      <c r="F229" s="80">
        <f t="shared" si="6"/>
        <v>-6.331543694534016</v>
      </c>
      <c r="H229" s="144">
        <v>-0.25169414709945537</v>
      </c>
      <c r="I229" s="80">
        <f t="shared" si="7"/>
        <v>-7.1316941470994557</v>
      </c>
      <c r="J229" s="3"/>
    </row>
    <row r="230" spans="1:10" x14ac:dyDescent="0.25">
      <c r="A230" s="96">
        <v>45135</v>
      </c>
      <c r="C230">
        <v>6.88</v>
      </c>
      <c r="E230" s="80">
        <v>-7.0447967690589378E-2</v>
      </c>
      <c r="F230" s="80">
        <f t="shared" si="6"/>
        <v>-6.9504479676905895</v>
      </c>
      <c r="H230" s="144">
        <v>0.25070654893104105</v>
      </c>
      <c r="I230" s="80">
        <f t="shared" si="7"/>
        <v>-6.6292934510689587</v>
      </c>
      <c r="J230" s="3"/>
    </row>
    <row r="231" spans="1:10" x14ac:dyDescent="0.25">
      <c r="A231" s="96">
        <v>45134</v>
      </c>
      <c r="C231">
        <v>6.87</v>
      </c>
      <c r="E231" s="80">
        <v>-0.59863587871555102</v>
      </c>
      <c r="F231" s="80">
        <f t="shared" si="6"/>
        <v>-7.4686358787155509</v>
      </c>
      <c r="H231" s="144">
        <v>0.32237875051931308</v>
      </c>
      <c r="I231" s="80">
        <f t="shared" si="7"/>
        <v>-6.5476212494806871</v>
      </c>
      <c r="J231" s="3"/>
    </row>
    <row r="232" spans="1:10" x14ac:dyDescent="0.25">
      <c r="A232" s="96">
        <v>45133</v>
      </c>
      <c r="C232">
        <v>6.88</v>
      </c>
      <c r="E232" s="80">
        <v>0.49642795443228727</v>
      </c>
      <c r="F232" s="80">
        <f t="shared" si="6"/>
        <v>-6.3835720455677123</v>
      </c>
      <c r="H232" s="144">
        <v>2.7697330031174045E-2</v>
      </c>
      <c r="I232" s="80">
        <f t="shared" si="7"/>
        <v>-6.8523026699688261</v>
      </c>
      <c r="J232" s="3"/>
    </row>
    <row r="233" spans="1:10" x14ac:dyDescent="0.25">
      <c r="A233" s="96">
        <v>45132</v>
      </c>
      <c r="C233">
        <v>6.86</v>
      </c>
      <c r="E233" s="80">
        <v>4.193703345050287E-2</v>
      </c>
      <c r="F233" s="80">
        <f t="shared" si="6"/>
        <v>-6.8180629665494976</v>
      </c>
      <c r="H233" s="144">
        <v>0.68498306360557804</v>
      </c>
      <c r="I233" s="80">
        <f t="shared" si="7"/>
        <v>-6.1750169363944227</v>
      </c>
      <c r="J233" s="3"/>
    </row>
    <row r="234" spans="1:10" x14ac:dyDescent="0.25">
      <c r="A234" s="96">
        <v>45131</v>
      </c>
      <c r="C234">
        <v>6.86</v>
      </c>
      <c r="E234" s="80">
        <v>-0.36794125094961488</v>
      </c>
      <c r="F234" s="80">
        <f t="shared" si="6"/>
        <v>-7.2279412509496153</v>
      </c>
      <c r="H234" s="144">
        <v>-0.49048402255640267</v>
      </c>
      <c r="I234" s="80">
        <f t="shared" si="7"/>
        <v>-7.3504840225564028</v>
      </c>
      <c r="J234" s="3"/>
    </row>
    <row r="235" spans="1:10" x14ac:dyDescent="0.25">
      <c r="A235" s="96">
        <v>45128</v>
      </c>
      <c r="C235">
        <v>6.86</v>
      </c>
      <c r="E235" s="80">
        <v>-1.1719717805812631</v>
      </c>
      <c r="F235" s="80">
        <f t="shared" si="6"/>
        <v>-8.031971780581264</v>
      </c>
      <c r="H235" s="144">
        <v>-0.38181764518058026</v>
      </c>
      <c r="I235" s="80">
        <f t="shared" si="7"/>
        <v>-7.2418176451805802</v>
      </c>
      <c r="J235" s="3"/>
    </row>
    <row r="236" spans="1:10" x14ac:dyDescent="0.25">
      <c r="A236" s="96">
        <v>45127</v>
      </c>
      <c r="C236">
        <v>6.87</v>
      </c>
      <c r="E236" s="80">
        <v>0.73614125844860745</v>
      </c>
      <c r="F236" s="80">
        <f t="shared" si="6"/>
        <v>-6.1338587415513928</v>
      </c>
      <c r="H236" s="144">
        <v>0.20524257409740965</v>
      </c>
      <c r="I236" s="80">
        <f t="shared" si="7"/>
        <v>-6.6647574259025903</v>
      </c>
      <c r="J236" s="3"/>
    </row>
    <row r="237" spans="1:10" x14ac:dyDescent="0.25">
      <c r="A237" s="96">
        <v>45126</v>
      </c>
      <c r="C237">
        <v>6.87</v>
      </c>
      <c r="E237" s="80">
        <v>0.42482625922504119</v>
      </c>
      <c r="F237" s="80">
        <f t="shared" si="6"/>
        <v>-6.4451737407749592</v>
      </c>
      <c r="H237" s="144">
        <v>0.61634814396689219</v>
      </c>
      <c r="I237" s="80">
        <f t="shared" si="7"/>
        <v>-6.253651856033108</v>
      </c>
      <c r="J237" s="3"/>
    </row>
    <row r="238" spans="1:10" x14ac:dyDescent="0.25">
      <c r="A238" s="96">
        <v>45125</v>
      </c>
      <c r="C238">
        <v>6.85</v>
      </c>
      <c r="E238" s="80">
        <v>0.19176671427012865</v>
      </c>
      <c r="F238" s="80">
        <f t="shared" si="6"/>
        <v>-6.6582332857298709</v>
      </c>
      <c r="H238" s="144">
        <v>0.2123834228727596</v>
      </c>
      <c r="I238" s="80">
        <f t="shared" si="7"/>
        <v>-6.6376165771272397</v>
      </c>
      <c r="J238" s="3"/>
    </row>
    <row r="239" spans="1:10" x14ac:dyDescent="0.25">
      <c r="A239" s="96">
        <v>45124</v>
      </c>
      <c r="C239">
        <v>6.86</v>
      </c>
      <c r="E239" s="80">
        <v>0.75110531830611937</v>
      </c>
      <c r="F239" s="80">
        <f t="shared" si="6"/>
        <v>-6.1088946816938812</v>
      </c>
      <c r="H239" s="144">
        <v>-0.36148625232595027</v>
      </c>
      <c r="I239" s="80">
        <f t="shared" si="7"/>
        <v>-7.2214862523259509</v>
      </c>
      <c r="J239" s="3"/>
    </row>
    <row r="240" spans="1:10" x14ac:dyDescent="0.25">
      <c r="A240" s="96">
        <v>45121</v>
      </c>
      <c r="C240">
        <v>6.86</v>
      </c>
      <c r="E240" s="80">
        <v>0.7765114931427467</v>
      </c>
      <c r="F240" s="80">
        <f t="shared" si="6"/>
        <v>-6.083488506857254</v>
      </c>
      <c r="H240" s="144">
        <v>0.73790272954447733</v>
      </c>
      <c r="I240" s="80">
        <f t="shared" si="7"/>
        <v>-6.122097270455523</v>
      </c>
      <c r="J240" s="3"/>
    </row>
    <row r="241" spans="1:10" x14ac:dyDescent="0.25">
      <c r="A241" s="96">
        <v>45120</v>
      </c>
      <c r="C241">
        <v>6.86</v>
      </c>
      <c r="E241" s="80">
        <v>0.15192707500400185</v>
      </c>
      <c r="F241" s="80">
        <f t="shared" si="6"/>
        <v>-6.7080729249959985</v>
      </c>
      <c r="H241" s="144">
        <v>-0.37474768936576686</v>
      </c>
      <c r="I241" s="80">
        <f t="shared" si="7"/>
        <v>-7.2347476893657667</v>
      </c>
      <c r="J241" s="3"/>
    </row>
    <row r="242" spans="1:10" x14ac:dyDescent="0.25">
      <c r="A242" s="96">
        <v>45119</v>
      </c>
      <c r="C242">
        <v>6.86</v>
      </c>
      <c r="E242" s="80">
        <v>-0.28344496229308613</v>
      </c>
      <c r="F242" s="80">
        <f t="shared" si="6"/>
        <v>-7.1434449622930867</v>
      </c>
      <c r="H242" s="144">
        <v>0.32657174314665871</v>
      </c>
      <c r="I242" s="80">
        <f t="shared" si="7"/>
        <v>-6.5334282568533419</v>
      </c>
      <c r="J242" s="3"/>
    </row>
    <row r="243" spans="1:10" x14ac:dyDescent="0.25">
      <c r="A243" s="96">
        <v>45118</v>
      </c>
      <c r="C243">
        <v>6.85</v>
      </c>
      <c r="E243" s="80">
        <v>0.43139301194984475</v>
      </c>
      <c r="F243" s="80">
        <f t="shared" si="6"/>
        <v>-6.4186069880501551</v>
      </c>
      <c r="H243" s="144">
        <v>0.21337428985952808</v>
      </c>
      <c r="I243" s="80">
        <f t="shared" si="7"/>
        <v>-6.6366257101404713</v>
      </c>
      <c r="J243" s="3"/>
    </row>
    <row r="244" spans="1:10" x14ac:dyDescent="0.25">
      <c r="A244" s="96">
        <v>45117</v>
      </c>
      <c r="C244">
        <v>6.86</v>
      </c>
      <c r="E244" s="80">
        <v>0.12466505964267262</v>
      </c>
      <c r="F244" s="80">
        <f t="shared" si="6"/>
        <v>-6.7353349403573279</v>
      </c>
      <c r="H244" s="144">
        <v>-0.45394644386521898</v>
      </c>
      <c r="I244" s="80">
        <f t="shared" si="7"/>
        <v>-7.3139464438652197</v>
      </c>
      <c r="J244" s="3"/>
    </row>
    <row r="245" spans="1:10" x14ac:dyDescent="0.25">
      <c r="A245" s="96">
        <v>45114</v>
      </c>
      <c r="C245">
        <v>6.85</v>
      </c>
      <c r="E245" s="80">
        <v>-0.84883547978438045</v>
      </c>
      <c r="F245" s="80">
        <f t="shared" si="6"/>
        <v>-7.6988354797843801</v>
      </c>
      <c r="H245" s="144">
        <v>-0.56336152360657921</v>
      </c>
      <c r="I245" s="80">
        <f t="shared" si="7"/>
        <v>-7.4133615236065786</v>
      </c>
      <c r="J245" s="3"/>
    </row>
    <row r="246" spans="1:10" x14ac:dyDescent="0.25">
      <c r="A246" s="96">
        <v>45113</v>
      </c>
      <c r="C246">
        <v>6.82</v>
      </c>
      <c r="E246" s="80">
        <v>0.50931773075237396</v>
      </c>
      <c r="F246" s="80">
        <f t="shared" si="6"/>
        <v>-6.3106822692476268</v>
      </c>
      <c r="H246" s="144">
        <v>0.13768717687713014</v>
      </c>
      <c r="I246" s="80">
        <f t="shared" si="7"/>
        <v>-6.6823128231228699</v>
      </c>
      <c r="J246" s="3"/>
    </row>
    <row r="247" spans="1:10" x14ac:dyDescent="0.25">
      <c r="A247" s="96">
        <v>45112</v>
      </c>
      <c r="C247">
        <v>6.82</v>
      </c>
      <c r="E247" s="80">
        <v>4.899685388622415E-2</v>
      </c>
      <c r="F247" s="80">
        <f t="shared" si="6"/>
        <v>-6.7710031461137765</v>
      </c>
      <c r="H247" s="144">
        <v>0.67518404382811548</v>
      </c>
      <c r="I247" s="80">
        <f t="shared" si="7"/>
        <v>-6.1448159561718851</v>
      </c>
      <c r="J247" s="3"/>
    </row>
    <row r="248" spans="1:10" x14ac:dyDescent="0.25">
      <c r="A248" s="96">
        <v>45111</v>
      </c>
      <c r="C248">
        <v>6.82</v>
      </c>
      <c r="E248" s="80">
        <v>0.34389870902132863</v>
      </c>
      <c r="F248" s="80">
        <f t="shared" si="6"/>
        <v>-6.4761012909786713</v>
      </c>
      <c r="H248" s="144">
        <v>0.82211145004090402</v>
      </c>
      <c r="I248" s="80">
        <f t="shared" si="7"/>
        <v>-5.9978885499590966</v>
      </c>
      <c r="J248" s="3"/>
    </row>
    <row r="249" spans="1:10" x14ac:dyDescent="0.25">
      <c r="A249" s="96">
        <v>45110</v>
      </c>
      <c r="C249">
        <v>6.82</v>
      </c>
      <c r="E249" s="80">
        <v>0.69570927169401298</v>
      </c>
      <c r="F249" s="80">
        <f t="shared" si="6"/>
        <v>-6.1242907283059873</v>
      </c>
      <c r="H249" s="144">
        <v>1.1435212759789415</v>
      </c>
      <c r="I249" s="80">
        <f t="shared" si="7"/>
        <v>-5.6764787240210586</v>
      </c>
      <c r="J249" s="3"/>
    </row>
    <row r="250" spans="1:10" x14ac:dyDescent="0.25">
      <c r="A250" s="96">
        <v>45107</v>
      </c>
      <c r="C250">
        <v>6.87</v>
      </c>
      <c r="E250" s="80">
        <v>1.1435212759789415</v>
      </c>
      <c r="F250" s="80">
        <f t="shared" si="6"/>
        <v>-5.7264787240210584</v>
      </c>
      <c r="H250" s="144">
        <v>0.69570927169401298</v>
      </c>
      <c r="I250" s="80">
        <f t="shared" si="7"/>
        <v>-6.1742907283059871</v>
      </c>
      <c r="J250" s="3"/>
    </row>
    <row r="251" spans="1:10" x14ac:dyDescent="0.25">
      <c r="A251" s="96">
        <v>45105</v>
      </c>
      <c r="C251">
        <v>6.86</v>
      </c>
      <c r="E251" s="80">
        <v>0.82211145004090402</v>
      </c>
      <c r="F251" s="80">
        <f t="shared" si="6"/>
        <v>-6.0378885499590966</v>
      </c>
      <c r="H251" s="144">
        <v>0.34389870902132863</v>
      </c>
      <c r="I251" s="80">
        <f t="shared" si="7"/>
        <v>-6.5161012909786713</v>
      </c>
      <c r="J251" s="3"/>
    </row>
    <row r="252" spans="1:10" x14ac:dyDescent="0.25">
      <c r="A252" s="96">
        <v>45104</v>
      </c>
      <c r="C252">
        <v>6.86</v>
      </c>
      <c r="E252" s="80">
        <v>0.67518404382811548</v>
      </c>
      <c r="F252" s="80">
        <f t="shared" si="6"/>
        <v>-6.1848159561718852</v>
      </c>
      <c r="H252" s="144">
        <v>4.899685388622415E-2</v>
      </c>
      <c r="I252" s="80">
        <f t="shared" si="7"/>
        <v>-6.8110031461137766</v>
      </c>
      <c r="J252" s="3"/>
    </row>
    <row r="253" spans="1:10" x14ac:dyDescent="0.25">
      <c r="A253" s="96">
        <v>45103</v>
      </c>
      <c r="C253">
        <v>6.88</v>
      </c>
      <c r="E253" s="80">
        <v>0.13768717687713014</v>
      </c>
      <c r="F253" s="80">
        <f t="shared" si="6"/>
        <v>-6.7423128231228695</v>
      </c>
      <c r="H253" s="144">
        <v>0.50931773075237396</v>
      </c>
      <c r="I253" s="80">
        <f t="shared" si="7"/>
        <v>-6.3706822692476255</v>
      </c>
      <c r="J253" s="3"/>
    </row>
    <row r="254" spans="1:10" x14ac:dyDescent="0.25">
      <c r="A254" s="96">
        <v>45100</v>
      </c>
      <c r="C254">
        <v>6.89</v>
      </c>
      <c r="E254" s="80">
        <v>-0.56336152360657921</v>
      </c>
      <c r="F254" s="80">
        <f t="shared" si="6"/>
        <v>-7.4533615236065787</v>
      </c>
      <c r="H254" s="144">
        <v>-0.84883547978438045</v>
      </c>
      <c r="I254" s="80">
        <f t="shared" si="7"/>
        <v>-7.7388354797843801</v>
      </c>
      <c r="J254" s="3"/>
    </row>
    <row r="255" spans="1:10" x14ac:dyDescent="0.25">
      <c r="A255" s="96">
        <v>45099</v>
      </c>
      <c r="C255">
        <v>6.87</v>
      </c>
      <c r="E255" s="80">
        <v>-0.45394644386521898</v>
      </c>
      <c r="F255" s="80">
        <f t="shared" si="6"/>
        <v>-7.3239464438652195</v>
      </c>
      <c r="H255" s="144">
        <v>0.12466505964267262</v>
      </c>
      <c r="I255" s="80">
        <f t="shared" si="7"/>
        <v>-6.7453349403573277</v>
      </c>
      <c r="J255" s="3"/>
    </row>
    <row r="256" spans="1:10" x14ac:dyDescent="0.25">
      <c r="A256" s="96">
        <v>45098</v>
      </c>
      <c r="C256">
        <v>6.89</v>
      </c>
      <c r="E256" s="80">
        <v>0.21337428985952808</v>
      </c>
      <c r="F256" s="80">
        <f t="shared" si="6"/>
        <v>-6.6766257101404713</v>
      </c>
      <c r="H256" s="144">
        <v>0.43139301194984475</v>
      </c>
      <c r="I256" s="80">
        <f t="shared" si="7"/>
        <v>-6.4586069880501551</v>
      </c>
      <c r="J256" s="3"/>
    </row>
    <row r="257" spans="1:10" x14ac:dyDescent="0.25">
      <c r="A257" s="96">
        <v>45097</v>
      </c>
      <c r="C257">
        <v>6.86</v>
      </c>
      <c r="E257" s="80">
        <v>0.32657174314665871</v>
      </c>
      <c r="F257" s="80">
        <f t="shared" si="6"/>
        <v>-6.5334282568533419</v>
      </c>
      <c r="H257" s="144">
        <v>-0.28344496229308613</v>
      </c>
      <c r="I257" s="80">
        <f t="shared" si="7"/>
        <v>-7.1434449622930867</v>
      </c>
      <c r="J257" s="3"/>
    </row>
    <row r="258" spans="1:10" x14ac:dyDescent="0.25">
      <c r="A258" s="96">
        <v>45096</v>
      </c>
      <c r="C258">
        <v>6.88</v>
      </c>
      <c r="E258" s="80">
        <v>-0.37474768936576686</v>
      </c>
      <c r="F258" s="80">
        <f t="shared" si="6"/>
        <v>-7.2547476893657663</v>
      </c>
      <c r="H258" s="144">
        <v>0.15192707500400185</v>
      </c>
      <c r="I258" s="80">
        <f t="shared" si="7"/>
        <v>-6.7280729249959981</v>
      </c>
      <c r="J258" s="3"/>
    </row>
    <row r="259" spans="1:10" x14ac:dyDescent="0.25">
      <c r="A259" s="96">
        <v>45093</v>
      </c>
      <c r="C259">
        <v>6.89</v>
      </c>
      <c r="E259" s="80">
        <v>0.73790272954447733</v>
      </c>
      <c r="F259" s="80">
        <f t="shared" si="6"/>
        <v>-6.1520972704555223</v>
      </c>
      <c r="H259" s="144">
        <v>0.7765114931427467</v>
      </c>
      <c r="I259" s="80">
        <f t="shared" si="7"/>
        <v>-6.1134885068572533</v>
      </c>
      <c r="J259" s="3"/>
    </row>
    <row r="260" spans="1:10" x14ac:dyDescent="0.25">
      <c r="A260" s="96">
        <v>45092</v>
      </c>
      <c r="C260">
        <v>6.89</v>
      </c>
      <c r="E260" s="80">
        <v>-0.36148625232595027</v>
      </c>
      <c r="F260" s="80">
        <f t="shared" ref="F260:F323" si="8">E260-C260</f>
        <v>-7.2514862523259502</v>
      </c>
      <c r="H260" s="144">
        <v>0.75110531830611937</v>
      </c>
      <c r="I260" s="80">
        <f t="shared" ref="I260:I323" si="9">H260-C260</f>
        <v>-6.1388946816938805</v>
      </c>
      <c r="J260" s="3"/>
    </row>
    <row r="261" spans="1:10" x14ac:dyDescent="0.25">
      <c r="A261" s="96">
        <v>45091</v>
      </c>
      <c r="C261">
        <v>6.89</v>
      </c>
      <c r="E261" s="80">
        <v>0.2123834228727596</v>
      </c>
      <c r="F261" s="80">
        <f t="shared" si="8"/>
        <v>-6.6776165771272398</v>
      </c>
      <c r="H261" s="144">
        <v>0.19176671427012865</v>
      </c>
      <c r="I261" s="80">
        <f t="shared" si="9"/>
        <v>-6.698233285729871</v>
      </c>
      <c r="J261" s="3"/>
    </row>
    <row r="262" spans="1:10" x14ac:dyDescent="0.25">
      <c r="A262" s="96">
        <v>45090</v>
      </c>
      <c r="C262">
        <v>6.86</v>
      </c>
      <c r="E262" s="80">
        <v>0.61634814396689219</v>
      </c>
      <c r="F262" s="80">
        <f t="shared" si="8"/>
        <v>-6.2436518560331082</v>
      </c>
      <c r="H262" s="144">
        <v>0.42482625922504119</v>
      </c>
      <c r="I262" s="80">
        <f t="shared" si="9"/>
        <v>-6.4351737407749594</v>
      </c>
      <c r="J262" s="3"/>
    </row>
    <row r="263" spans="1:10" x14ac:dyDescent="0.25">
      <c r="A263" s="96">
        <v>45089</v>
      </c>
      <c r="C263">
        <v>6.86</v>
      </c>
      <c r="E263" s="80">
        <v>0.20524257409740965</v>
      </c>
      <c r="F263" s="80">
        <f t="shared" si="8"/>
        <v>-6.6547574259025906</v>
      </c>
      <c r="H263" s="144">
        <v>0.73614125844860745</v>
      </c>
      <c r="I263" s="80">
        <f t="shared" si="9"/>
        <v>-6.123858741551393</v>
      </c>
      <c r="J263" s="3"/>
    </row>
    <row r="264" spans="1:10" x14ac:dyDescent="0.25">
      <c r="A264" s="96">
        <v>45086</v>
      </c>
      <c r="C264">
        <v>6.86</v>
      </c>
      <c r="E264" s="80">
        <v>-0.38181764518058026</v>
      </c>
      <c r="F264" s="80">
        <f t="shared" si="8"/>
        <v>-7.2418176451805802</v>
      </c>
      <c r="H264" s="144">
        <v>-1.1719717805812631</v>
      </c>
      <c r="I264" s="80">
        <f t="shared" si="9"/>
        <v>-8.031971780581264</v>
      </c>
      <c r="J264" s="3"/>
    </row>
    <row r="265" spans="1:10" x14ac:dyDescent="0.25">
      <c r="A265" s="96">
        <v>45085</v>
      </c>
      <c r="C265">
        <v>6.85</v>
      </c>
      <c r="E265" s="80">
        <v>-0.49048402255640267</v>
      </c>
      <c r="F265" s="80">
        <f t="shared" si="8"/>
        <v>-7.3404840225564021</v>
      </c>
      <c r="H265" s="144">
        <v>-0.36794125094961488</v>
      </c>
      <c r="I265" s="80">
        <f t="shared" si="9"/>
        <v>-7.2179412509496146</v>
      </c>
      <c r="J265" s="3"/>
    </row>
    <row r="266" spans="1:10" x14ac:dyDescent="0.25">
      <c r="A266" s="96">
        <v>45084</v>
      </c>
      <c r="C266">
        <v>6.85</v>
      </c>
      <c r="E266" s="80">
        <v>0.68498306360557804</v>
      </c>
      <c r="F266" s="80">
        <f t="shared" si="8"/>
        <v>-6.1650169363944212</v>
      </c>
      <c r="H266" s="144">
        <v>4.193703345050287E-2</v>
      </c>
      <c r="I266" s="80">
        <f t="shared" si="9"/>
        <v>-6.8080629665494969</v>
      </c>
      <c r="J266" s="3"/>
    </row>
    <row r="267" spans="1:10" x14ac:dyDescent="0.25">
      <c r="A267" s="96">
        <v>45083</v>
      </c>
      <c r="C267">
        <v>6.85</v>
      </c>
      <c r="E267" s="80">
        <v>2.7697330031174045E-2</v>
      </c>
      <c r="F267" s="80">
        <f t="shared" si="8"/>
        <v>-6.8223026699688258</v>
      </c>
      <c r="H267" s="144">
        <v>0.49642795443228727</v>
      </c>
      <c r="I267" s="80">
        <f t="shared" si="9"/>
        <v>-6.353572045567712</v>
      </c>
      <c r="J267" s="3"/>
    </row>
    <row r="268" spans="1:10" x14ac:dyDescent="0.25">
      <c r="A268" s="96">
        <v>45082</v>
      </c>
      <c r="C268">
        <v>6.86</v>
      </c>
      <c r="E268" s="80">
        <v>0.32237875051931308</v>
      </c>
      <c r="F268" s="80">
        <f t="shared" si="8"/>
        <v>-6.5376212494806873</v>
      </c>
      <c r="H268" s="144">
        <v>-0.59863587871555102</v>
      </c>
      <c r="I268" s="80">
        <f t="shared" si="9"/>
        <v>-7.4586358787155511</v>
      </c>
      <c r="J268" s="3"/>
    </row>
    <row r="269" spans="1:10" x14ac:dyDescent="0.25">
      <c r="A269" s="96">
        <v>45079</v>
      </c>
      <c r="C269">
        <v>6.87</v>
      </c>
      <c r="E269" s="80">
        <v>0.25070654893104105</v>
      </c>
      <c r="F269" s="80">
        <f t="shared" si="8"/>
        <v>-6.6192934510689589</v>
      </c>
      <c r="H269" s="144">
        <v>-7.0447967690589378E-2</v>
      </c>
      <c r="I269" s="80">
        <f t="shared" si="9"/>
        <v>-6.9404479676905897</v>
      </c>
      <c r="J269" s="3"/>
    </row>
    <row r="270" spans="1:10" x14ac:dyDescent="0.25">
      <c r="A270" s="96">
        <v>45078</v>
      </c>
      <c r="C270">
        <v>6.87</v>
      </c>
      <c r="E270" s="80">
        <v>-0.25169414709945537</v>
      </c>
      <c r="F270" s="80">
        <f t="shared" si="8"/>
        <v>-7.1216941470994559</v>
      </c>
      <c r="H270" s="144">
        <v>0.54845630546598434</v>
      </c>
      <c r="I270" s="80">
        <f t="shared" si="9"/>
        <v>-6.3215436945340162</v>
      </c>
      <c r="J270" s="3"/>
    </row>
    <row r="271" spans="1:10" x14ac:dyDescent="0.25">
      <c r="A271" s="96">
        <v>45077</v>
      </c>
      <c r="C271">
        <v>6.88</v>
      </c>
      <c r="E271" s="80">
        <v>-0.53370613158309788</v>
      </c>
      <c r="F271" s="80">
        <f t="shared" si="8"/>
        <v>-7.4137061315830977</v>
      </c>
      <c r="H271" s="144">
        <v>-0.10251192175682654</v>
      </c>
      <c r="I271" s="80">
        <f t="shared" si="9"/>
        <v>-6.9825119217568261</v>
      </c>
      <c r="J271" s="3"/>
    </row>
    <row r="272" spans="1:10" x14ac:dyDescent="0.25">
      <c r="A272" s="96">
        <v>45076</v>
      </c>
      <c r="C272">
        <v>6.91</v>
      </c>
      <c r="E272" s="80">
        <v>0.18926104851694658</v>
      </c>
      <c r="F272" s="80">
        <f t="shared" si="8"/>
        <v>-6.7207389514830531</v>
      </c>
      <c r="H272" s="144">
        <v>-1.0489749690248333</v>
      </c>
      <c r="I272" s="80">
        <f t="shared" si="9"/>
        <v>-7.9589749690248333</v>
      </c>
      <c r="J272" s="3"/>
    </row>
    <row r="273" spans="1:10" x14ac:dyDescent="0.25">
      <c r="A273" s="96">
        <v>45075</v>
      </c>
      <c r="C273">
        <v>6.9</v>
      </c>
      <c r="E273" s="80">
        <v>0.53677561644059335</v>
      </c>
      <c r="F273" s="80">
        <f t="shared" si="8"/>
        <v>-6.3632243835594071</v>
      </c>
      <c r="H273" s="144">
        <v>-0.74206657089961015</v>
      </c>
      <c r="I273" s="80">
        <f t="shared" si="9"/>
        <v>-7.6420665708996101</v>
      </c>
      <c r="J273" s="3"/>
    </row>
    <row r="274" spans="1:10" x14ac:dyDescent="0.25">
      <c r="A274" s="96">
        <v>45072</v>
      </c>
      <c r="C274">
        <v>6.89</v>
      </c>
      <c r="E274" s="80">
        <v>0.9726463677225341</v>
      </c>
      <c r="F274" s="80">
        <f t="shared" si="8"/>
        <v>-5.9173536322774654</v>
      </c>
      <c r="H274" s="144">
        <v>0.69834095652330186</v>
      </c>
      <c r="I274" s="80">
        <f t="shared" si="9"/>
        <v>-6.1916590434766974</v>
      </c>
      <c r="J274" s="3"/>
    </row>
    <row r="275" spans="1:10" x14ac:dyDescent="0.25">
      <c r="A275" s="96">
        <v>45071</v>
      </c>
      <c r="C275">
        <v>6.88</v>
      </c>
      <c r="E275" s="80">
        <v>0.19551117284828334</v>
      </c>
      <c r="F275" s="80">
        <f t="shared" si="8"/>
        <v>-6.6844888271517169</v>
      </c>
      <c r="H275" s="144">
        <v>0.41143618383972574</v>
      </c>
      <c r="I275" s="80">
        <f t="shared" si="9"/>
        <v>-6.4685638161602741</v>
      </c>
      <c r="J275" s="3"/>
    </row>
    <row r="276" spans="1:10" x14ac:dyDescent="0.25">
      <c r="A276" s="96">
        <v>45070</v>
      </c>
      <c r="C276">
        <v>6.87</v>
      </c>
      <c r="E276" s="80">
        <v>-0.34118160017439803</v>
      </c>
      <c r="F276" s="80">
        <f t="shared" si="8"/>
        <v>-7.211181600174398</v>
      </c>
      <c r="H276" s="144">
        <v>-0.13496757206350227</v>
      </c>
      <c r="I276" s="80">
        <f t="shared" si="9"/>
        <v>-7.0049675720635021</v>
      </c>
      <c r="J276" s="3"/>
    </row>
    <row r="277" spans="1:10" x14ac:dyDescent="0.25">
      <c r="A277" s="96">
        <v>45069</v>
      </c>
      <c r="C277">
        <v>6.86</v>
      </c>
      <c r="E277" s="80">
        <v>0.1834621936836508</v>
      </c>
      <c r="F277" s="80">
        <f t="shared" si="8"/>
        <v>-6.6765378063163494</v>
      </c>
      <c r="H277" s="144">
        <v>0.3152647943242155</v>
      </c>
      <c r="I277" s="80">
        <f t="shared" si="9"/>
        <v>-6.544735205675785</v>
      </c>
      <c r="J277" s="3"/>
    </row>
    <row r="278" spans="1:10" x14ac:dyDescent="0.25">
      <c r="A278" s="96">
        <v>45068</v>
      </c>
      <c r="C278">
        <v>6.83</v>
      </c>
      <c r="E278" s="80">
        <v>0.60977619565575658</v>
      </c>
      <c r="F278" s="80">
        <f t="shared" si="8"/>
        <v>-6.2202238043442435</v>
      </c>
      <c r="H278" s="144">
        <v>-0.45562089489139584</v>
      </c>
      <c r="I278" s="80">
        <f t="shared" si="9"/>
        <v>-7.2856208948913963</v>
      </c>
      <c r="J278" s="3"/>
    </row>
    <row r="279" spans="1:10" x14ac:dyDescent="0.25">
      <c r="A279" s="96">
        <v>45065</v>
      </c>
      <c r="C279">
        <v>6.9</v>
      </c>
      <c r="E279" s="80">
        <v>0.40513073670915106</v>
      </c>
      <c r="F279" s="80">
        <f t="shared" si="8"/>
        <v>-6.4948692632908491</v>
      </c>
      <c r="H279" s="144">
        <v>-0.58741960077981115</v>
      </c>
      <c r="I279" s="80">
        <f t="shared" si="9"/>
        <v>-7.4874196007798117</v>
      </c>
      <c r="J279" s="3"/>
    </row>
    <row r="280" spans="1:10" x14ac:dyDescent="0.25">
      <c r="A280" s="96">
        <v>45064</v>
      </c>
      <c r="C280">
        <v>6.93</v>
      </c>
      <c r="E280" s="80">
        <v>-0.28490106837900242</v>
      </c>
      <c r="F280" s="80">
        <f t="shared" si="8"/>
        <v>-7.2149010683790022</v>
      </c>
      <c r="H280" s="144">
        <v>3.2169567074834135E-2</v>
      </c>
      <c r="I280" s="80">
        <f t="shared" si="9"/>
        <v>-6.8978304329251658</v>
      </c>
      <c r="J280" s="3"/>
    </row>
    <row r="281" spans="1:10" x14ac:dyDescent="0.25">
      <c r="A281" s="96">
        <v>45063</v>
      </c>
      <c r="C281">
        <v>6.95</v>
      </c>
      <c r="E281" s="80">
        <v>-0.57282694884204199</v>
      </c>
      <c r="F281" s="80">
        <f t="shared" si="8"/>
        <v>-7.5228269488420425</v>
      </c>
      <c r="H281" s="144">
        <v>0.15667972759853319</v>
      </c>
      <c r="I281" s="80">
        <f t="shared" si="9"/>
        <v>-6.7933202724014672</v>
      </c>
      <c r="J281" s="3"/>
    </row>
    <row r="282" spans="1:10" x14ac:dyDescent="0.25">
      <c r="A282" s="96">
        <v>45062</v>
      </c>
      <c r="C282">
        <v>6.97</v>
      </c>
      <c r="E282" s="80">
        <v>-0.61063599083637599</v>
      </c>
      <c r="F282" s="80">
        <f t="shared" si="8"/>
        <v>-7.5806359908363756</v>
      </c>
      <c r="H282" s="144">
        <v>-0.51245825841253534</v>
      </c>
      <c r="I282" s="80">
        <f t="shared" si="9"/>
        <v>-7.4824582584125352</v>
      </c>
      <c r="J282" s="3"/>
    </row>
    <row r="283" spans="1:10" x14ac:dyDescent="0.25">
      <c r="A283" s="96">
        <v>45061</v>
      </c>
      <c r="C283">
        <v>6.98</v>
      </c>
      <c r="E283" s="80">
        <v>0.45891847030816213</v>
      </c>
      <c r="F283" s="80">
        <f t="shared" si="8"/>
        <v>-6.5210815296918385</v>
      </c>
      <c r="H283" s="144">
        <v>-0.28453027975367501</v>
      </c>
      <c r="I283" s="80">
        <f t="shared" si="9"/>
        <v>-7.264530279753675</v>
      </c>
      <c r="J283" s="3"/>
    </row>
    <row r="284" spans="1:10" x14ac:dyDescent="0.25">
      <c r="A284" s="96">
        <v>45058</v>
      </c>
      <c r="C284">
        <v>6.99</v>
      </c>
      <c r="E284" s="80">
        <v>9.7283707711642742E-2</v>
      </c>
      <c r="F284" s="80">
        <f t="shared" si="8"/>
        <v>-6.8927162922883571</v>
      </c>
      <c r="H284" s="144">
        <v>0.43215614586109935</v>
      </c>
      <c r="I284" s="80">
        <f t="shared" si="9"/>
        <v>-6.557843854138901</v>
      </c>
      <c r="J284" s="3"/>
    </row>
    <row r="285" spans="1:10" x14ac:dyDescent="0.25">
      <c r="A285" s="96">
        <v>45057</v>
      </c>
      <c r="C285">
        <v>6.98</v>
      </c>
      <c r="E285" s="80">
        <v>-9.8825559237997851E-2</v>
      </c>
      <c r="F285" s="80">
        <f t="shared" si="8"/>
        <v>-7.0788255592379983</v>
      </c>
      <c r="H285" s="144">
        <v>1.4695569672480525E-2</v>
      </c>
      <c r="I285" s="80">
        <f t="shared" si="9"/>
        <v>-6.96530443032752</v>
      </c>
      <c r="J285" s="3"/>
    </row>
    <row r="286" spans="1:10" x14ac:dyDescent="0.25">
      <c r="A286" s="96">
        <v>45056</v>
      </c>
      <c r="C286">
        <v>7.01</v>
      </c>
      <c r="E286" s="80">
        <v>0.26907990003256232</v>
      </c>
      <c r="F286" s="80">
        <f t="shared" si="8"/>
        <v>-6.7409200999674379</v>
      </c>
      <c r="H286" s="144">
        <v>0.2451479523314796</v>
      </c>
      <c r="I286" s="80">
        <f t="shared" si="9"/>
        <v>-6.7648520476685201</v>
      </c>
      <c r="J286" s="3"/>
    </row>
    <row r="287" spans="1:10" x14ac:dyDescent="0.25">
      <c r="A287" s="96">
        <v>45055</v>
      </c>
      <c r="C287">
        <v>7.01</v>
      </c>
      <c r="E287" s="80">
        <v>8.4864545235500341E-3</v>
      </c>
      <c r="F287" s="80">
        <f t="shared" si="8"/>
        <v>-7.0015135454764499</v>
      </c>
      <c r="H287" s="144">
        <v>-0.29469245011314166</v>
      </c>
      <c r="I287" s="80">
        <f t="shared" si="9"/>
        <v>-7.3046924501131416</v>
      </c>
      <c r="J287" s="3"/>
    </row>
    <row r="288" spans="1:10" x14ac:dyDescent="0.25">
      <c r="A288" s="96">
        <v>45054</v>
      </c>
      <c r="C288">
        <v>7</v>
      </c>
      <c r="E288" s="80">
        <v>1.0814101499806379</v>
      </c>
      <c r="F288" s="80">
        <f t="shared" si="8"/>
        <v>-5.9185898500193623</v>
      </c>
      <c r="H288" s="144">
        <v>-0.62362341192674076</v>
      </c>
      <c r="I288" s="80">
        <f t="shared" si="9"/>
        <v>-7.623623411926741</v>
      </c>
      <c r="J288" s="3"/>
    </row>
    <row r="289" spans="1:10" x14ac:dyDescent="0.25">
      <c r="A289" s="96">
        <v>45051</v>
      </c>
      <c r="E289" s="80">
        <v>-1.0232364508813598</v>
      </c>
      <c r="F289" s="80">
        <f t="shared" si="8"/>
        <v>-1.0232364508813598</v>
      </c>
      <c r="H289" s="144">
        <v>0.20891943236200938</v>
      </c>
      <c r="I289" s="80">
        <f t="shared" si="9"/>
        <v>0.20891943236200938</v>
      </c>
      <c r="J289" s="3"/>
    </row>
    <row r="290" spans="1:10" x14ac:dyDescent="0.25">
      <c r="A290" s="96">
        <v>45050</v>
      </c>
      <c r="C290">
        <v>6.98</v>
      </c>
      <c r="E290" s="80">
        <v>0.91736526284076847</v>
      </c>
      <c r="F290" s="80">
        <f t="shared" si="8"/>
        <v>-6.0626347371592324</v>
      </c>
      <c r="H290" s="144">
        <v>0.18957787843708157</v>
      </c>
      <c r="I290" s="80">
        <f t="shared" si="9"/>
        <v>-6.7904221215629192</v>
      </c>
      <c r="J290" s="3"/>
    </row>
    <row r="291" spans="1:10" x14ac:dyDescent="0.25">
      <c r="A291" s="96">
        <v>45049</v>
      </c>
      <c r="C291">
        <v>6.98</v>
      </c>
      <c r="E291" s="80">
        <v>-0.31849853837826331</v>
      </c>
      <c r="F291" s="80">
        <f t="shared" si="8"/>
        <v>-7.2984985383782641</v>
      </c>
      <c r="H291" s="144">
        <v>2.4815627641503475E-2</v>
      </c>
      <c r="I291" s="80">
        <f t="shared" si="9"/>
        <v>-6.955184372358497</v>
      </c>
      <c r="J291" s="3"/>
    </row>
    <row r="292" spans="1:10" x14ac:dyDescent="0.25">
      <c r="A292" s="96">
        <v>45048</v>
      </c>
      <c r="C292">
        <v>6.99</v>
      </c>
      <c r="E292" s="80">
        <v>0.45751453086078858</v>
      </c>
      <c r="F292" s="80">
        <f t="shared" si="8"/>
        <v>-6.5324854691392114</v>
      </c>
      <c r="H292" s="144">
        <v>-0.48404311679317669</v>
      </c>
      <c r="I292" s="80">
        <f t="shared" si="9"/>
        <v>-7.4740431167931769</v>
      </c>
      <c r="J292" s="3"/>
    </row>
    <row r="293" spans="1:10" x14ac:dyDescent="0.25">
      <c r="A293" s="96">
        <v>45044</v>
      </c>
      <c r="C293">
        <v>7</v>
      </c>
      <c r="E293" s="80">
        <v>0.837005757728841</v>
      </c>
      <c r="F293" s="80">
        <f t="shared" si="8"/>
        <v>-6.162994242271159</v>
      </c>
      <c r="H293" s="144">
        <v>0.94267105714196686</v>
      </c>
      <c r="I293" s="80">
        <f t="shared" si="9"/>
        <v>-6.0573289428580335</v>
      </c>
      <c r="J293" s="3"/>
    </row>
    <row r="294" spans="1:10" x14ac:dyDescent="0.25">
      <c r="A294" s="96">
        <v>45043</v>
      </c>
      <c r="C294">
        <v>6.98</v>
      </c>
      <c r="E294" s="80">
        <v>0.56950868998967497</v>
      </c>
      <c r="F294" s="80">
        <f t="shared" si="8"/>
        <v>-6.4104913100103253</v>
      </c>
      <c r="H294" s="144">
        <v>0.4810833895026061</v>
      </c>
      <c r="I294" s="80">
        <f t="shared" si="9"/>
        <v>-6.4989166104973943</v>
      </c>
      <c r="J294" s="3"/>
    </row>
    <row r="295" spans="1:10" x14ac:dyDescent="0.25">
      <c r="A295" s="96">
        <v>45042</v>
      </c>
      <c r="C295">
        <v>7</v>
      </c>
      <c r="E295" s="80">
        <v>0.24958847447133981</v>
      </c>
      <c r="F295" s="80">
        <f t="shared" si="8"/>
        <v>-6.7504115255286603</v>
      </c>
      <c r="H295" s="144">
        <v>0.23606161156856637</v>
      </c>
      <c r="I295" s="80">
        <f t="shared" si="9"/>
        <v>-6.7639383884314332</v>
      </c>
      <c r="J295" s="3"/>
    </row>
    <row r="296" spans="1:10" x14ac:dyDescent="0.25">
      <c r="A296" s="96">
        <v>45041</v>
      </c>
      <c r="C296">
        <v>6.99</v>
      </c>
      <c r="E296" s="80">
        <v>0.14568797411994625</v>
      </c>
      <c r="F296" s="80">
        <f t="shared" si="8"/>
        <v>-6.8443120258800541</v>
      </c>
      <c r="H296" s="144">
        <v>0.18467527292603186</v>
      </c>
      <c r="I296" s="80">
        <f t="shared" si="9"/>
        <v>-6.8053247270739687</v>
      </c>
      <c r="J296" s="3"/>
    </row>
    <row r="297" spans="1:10" x14ac:dyDescent="0.25">
      <c r="A297" s="96">
        <v>45040</v>
      </c>
      <c r="C297">
        <v>6.98</v>
      </c>
      <c r="E297" s="80">
        <v>0.67719962210730333</v>
      </c>
      <c r="F297" s="80">
        <f t="shared" si="8"/>
        <v>-6.3028003778926971</v>
      </c>
      <c r="H297" s="144">
        <v>0.59150325964188555</v>
      </c>
      <c r="I297" s="80">
        <f t="shared" si="9"/>
        <v>-6.3884967403581152</v>
      </c>
      <c r="J297" s="3"/>
    </row>
    <row r="298" spans="1:10" x14ac:dyDescent="0.25">
      <c r="A298" s="96">
        <v>45037</v>
      </c>
      <c r="C298">
        <v>7</v>
      </c>
      <c r="E298" s="80">
        <v>-2.2695743697048998E-3</v>
      </c>
      <c r="F298" s="80">
        <f t="shared" si="8"/>
        <v>-7.0022695743697048</v>
      </c>
      <c r="H298" s="144">
        <v>0.4709269759036524</v>
      </c>
      <c r="I298" s="80">
        <f t="shared" si="9"/>
        <v>-6.5290730240963475</v>
      </c>
      <c r="J298" s="3"/>
    </row>
    <row r="299" spans="1:10" x14ac:dyDescent="0.25">
      <c r="A299" s="96">
        <v>45036</v>
      </c>
      <c r="C299">
        <v>6.98</v>
      </c>
      <c r="E299" s="80">
        <v>3.2351897836116229E-2</v>
      </c>
      <c r="F299" s="80">
        <f t="shared" si="8"/>
        <v>-6.9476481021638845</v>
      </c>
      <c r="H299" s="144">
        <v>0.89001233605532704</v>
      </c>
      <c r="I299" s="80">
        <f t="shared" si="9"/>
        <v>-6.0899876639446733</v>
      </c>
      <c r="J299" s="3"/>
    </row>
    <row r="300" spans="1:10" x14ac:dyDescent="0.25">
      <c r="A300" s="96">
        <v>45035</v>
      </c>
      <c r="C300">
        <v>6.99</v>
      </c>
      <c r="E300" s="80">
        <v>-0.23442609490860183</v>
      </c>
      <c r="F300" s="80">
        <f t="shared" si="8"/>
        <v>-7.2244260949086021</v>
      </c>
      <c r="H300" s="144">
        <v>-1.5752874899658275E-2</v>
      </c>
      <c r="I300" s="80">
        <f t="shared" si="9"/>
        <v>-7.0057528748996587</v>
      </c>
      <c r="J300" s="3"/>
    </row>
    <row r="301" spans="1:10" x14ac:dyDescent="0.25">
      <c r="A301" s="96">
        <v>45034</v>
      </c>
      <c r="C301">
        <v>7</v>
      </c>
      <c r="E301" s="80">
        <v>-0.26373973914048571</v>
      </c>
      <c r="F301" s="80">
        <f t="shared" si="8"/>
        <v>-7.2637397391404859</v>
      </c>
      <c r="H301" s="144">
        <v>0.38413060440549418</v>
      </c>
      <c r="I301" s="80">
        <f t="shared" si="9"/>
        <v>-6.6158693955945056</v>
      </c>
      <c r="J301" s="3"/>
    </row>
    <row r="302" spans="1:10" x14ac:dyDescent="0.25">
      <c r="A302" s="96">
        <v>45033</v>
      </c>
      <c r="C302">
        <v>6.98</v>
      </c>
      <c r="E302" s="80">
        <v>-0.67954902400718786</v>
      </c>
      <c r="F302" s="80">
        <f t="shared" si="8"/>
        <v>-7.6595490240071884</v>
      </c>
      <c r="H302" s="144">
        <v>0.16492277030392899</v>
      </c>
      <c r="I302" s="80">
        <f t="shared" si="9"/>
        <v>-6.8150772296960715</v>
      </c>
      <c r="J302" s="3"/>
    </row>
    <row r="303" spans="1:10" x14ac:dyDescent="0.25">
      <c r="A303" s="96">
        <v>45029</v>
      </c>
      <c r="C303">
        <v>6.97</v>
      </c>
      <c r="E303" s="80">
        <v>8.7579439042456617E-2</v>
      </c>
      <c r="F303" s="80">
        <f t="shared" si="8"/>
        <v>-6.8824205609575433</v>
      </c>
      <c r="H303" s="144">
        <v>0.44396137909078709</v>
      </c>
      <c r="I303" s="80">
        <f t="shared" si="9"/>
        <v>-6.5260386209092127</v>
      </c>
      <c r="J303" s="3"/>
    </row>
    <row r="304" spans="1:10" x14ac:dyDescent="0.25">
      <c r="A304" s="96">
        <v>45028</v>
      </c>
      <c r="C304">
        <v>7</v>
      </c>
      <c r="E304" s="80">
        <v>0.50839902270022619</v>
      </c>
      <c r="F304" s="80">
        <f t="shared" si="8"/>
        <v>-6.4916009772997736</v>
      </c>
      <c r="H304" s="144">
        <v>-0.2924374825119378</v>
      </c>
      <c r="I304" s="80">
        <f t="shared" si="9"/>
        <v>-7.2924374825119376</v>
      </c>
      <c r="J304" s="3"/>
    </row>
    <row r="305" spans="1:10" x14ac:dyDescent="0.25">
      <c r="A305" s="96">
        <v>45027</v>
      </c>
      <c r="C305">
        <v>7.01</v>
      </c>
      <c r="E305" s="80">
        <v>0.55747685690859938</v>
      </c>
      <c r="F305" s="80">
        <f t="shared" si="8"/>
        <v>-6.4525231430914003</v>
      </c>
      <c r="H305" s="144">
        <v>-1.1518230990448552</v>
      </c>
      <c r="I305" s="80">
        <f t="shared" si="9"/>
        <v>-8.1618230990448559</v>
      </c>
      <c r="J305" s="3"/>
    </row>
    <row r="306" spans="1:10" x14ac:dyDescent="0.25">
      <c r="A306" s="96">
        <v>45026</v>
      </c>
      <c r="C306">
        <v>7.03</v>
      </c>
      <c r="E306" s="80">
        <v>0.14148410576645926</v>
      </c>
      <c r="F306" s="80">
        <f t="shared" si="8"/>
        <v>-6.8885158942335414</v>
      </c>
      <c r="H306" s="144">
        <v>-0.79919000673320928</v>
      </c>
      <c r="I306" s="80">
        <f t="shared" si="9"/>
        <v>-7.8291900067332092</v>
      </c>
      <c r="J306" s="3"/>
    </row>
    <row r="307" spans="1:10" x14ac:dyDescent="0.25">
      <c r="A307" s="96">
        <v>45022</v>
      </c>
      <c r="C307">
        <v>7.06</v>
      </c>
      <c r="E307" s="80">
        <v>0.23978971410346375</v>
      </c>
      <c r="F307" s="80">
        <f t="shared" si="8"/>
        <v>-6.8202102858965361</v>
      </c>
      <c r="H307" s="144">
        <v>-0.3449437377009249</v>
      </c>
      <c r="I307" s="80">
        <f t="shared" si="9"/>
        <v>-7.4049437377009246</v>
      </c>
      <c r="J307" s="3"/>
    </row>
    <row r="308" spans="1:10" x14ac:dyDescent="0.25">
      <c r="A308" s="96">
        <v>45021</v>
      </c>
      <c r="C308">
        <v>7.19</v>
      </c>
      <c r="E308" s="80">
        <v>0.91389552277410402</v>
      </c>
      <c r="F308" s="80">
        <f t="shared" si="8"/>
        <v>-6.2761044772258963</v>
      </c>
      <c r="H308" s="144">
        <v>1.5248357624777179E-3</v>
      </c>
      <c r="I308" s="80">
        <f t="shared" si="9"/>
        <v>-7.1884751642375226</v>
      </c>
      <c r="J308" s="3"/>
    </row>
    <row r="309" spans="1:10" x14ac:dyDescent="0.25">
      <c r="A309" s="96">
        <v>45019</v>
      </c>
      <c r="C309">
        <v>7.21</v>
      </c>
      <c r="E309" s="80">
        <v>0.22062529702328243</v>
      </c>
      <c r="F309" s="80">
        <f t="shared" si="8"/>
        <v>-6.9893747029767175</v>
      </c>
      <c r="H309" s="144">
        <v>-5.006467746402609E-2</v>
      </c>
      <c r="I309" s="80">
        <f t="shared" si="9"/>
        <v>-7.2600646774640261</v>
      </c>
      <c r="J309" s="3"/>
    </row>
    <row r="310" spans="1:10" x14ac:dyDescent="0.25">
      <c r="A310" s="96">
        <v>45016</v>
      </c>
      <c r="C310">
        <v>7.16</v>
      </c>
      <c r="E310" s="80">
        <v>1.6337152458622846</v>
      </c>
      <c r="F310" s="80">
        <f t="shared" si="8"/>
        <v>-5.5262847541377154</v>
      </c>
      <c r="H310" s="144">
        <v>0.26316190941128009</v>
      </c>
      <c r="I310" s="80">
        <f t="shared" si="9"/>
        <v>-6.8968380905887203</v>
      </c>
      <c r="J310" s="3"/>
    </row>
    <row r="311" spans="1:10" x14ac:dyDescent="0.25">
      <c r="A311" s="96">
        <v>45014</v>
      </c>
      <c r="C311">
        <v>7.29</v>
      </c>
      <c r="E311" s="80">
        <v>0.76098562386073365</v>
      </c>
      <c r="F311" s="80">
        <f t="shared" si="8"/>
        <v>-6.5290143761392665</v>
      </c>
      <c r="H311" s="144">
        <v>-0.97837085276508418</v>
      </c>
      <c r="I311" s="80">
        <f t="shared" si="9"/>
        <v>-8.2683708527650843</v>
      </c>
      <c r="J311" s="3"/>
    </row>
    <row r="312" spans="1:10" x14ac:dyDescent="0.25">
      <c r="A312" s="96">
        <v>45013</v>
      </c>
      <c r="C312">
        <v>7.26</v>
      </c>
      <c r="E312" s="80">
        <v>-0.20016837692882836</v>
      </c>
      <c r="F312" s="80">
        <f t="shared" si="8"/>
        <v>-7.4601683769288281</v>
      </c>
      <c r="H312" s="144">
        <v>0.58775171523621472</v>
      </c>
      <c r="I312" s="80">
        <f t="shared" si="9"/>
        <v>-6.6722482847637847</v>
      </c>
      <c r="J312" s="3"/>
    </row>
    <row r="313" spans="1:10" x14ac:dyDescent="0.25">
      <c r="A313" s="96">
        <v>45012</v>
      </c>
      <c r="C313">
        <v>7.21</v>
      </c>
      <c r="E313" s="80">
        <v>0.23989306611666214</v>
      </c>
      <c r="F313" s="80">
        <f t="shared" si="8"/>
        <v>-6.9701069338833381</v>
      </c>
      <c r="H313" s="144">
        <v>-0.55783850944327806</v>
      </c>
      <c r="I313" s="80">
        <f t="shared" si="9"/>
        <v>-7.767838509443278</v>
      </c>
      <c r="J313" s="3"/>
    </row>
    <row r="314" spans="1:10" x14ac:dyDescent="0.25">
      <c r="A314" s="96">
        <v>45009</v>
      </c>
      <c r="C314">
        <v>7.18</v>
      </c>
      <c r="E314" s="80">
        <v>-0.77209563796709102</v>
      </c>
      <c r="F314" s="80">
        <f t="shared" si="8"/>
        <v>-7.9520956379670906</v>
      </c>
      <c r="H314" s="144">
        <v>-0.47442872687704768</v>
      </c>
      <c r="I314" s="80">
        <f t="shared" si="9"/>
        <v>-7.6544287268770477</v>
      </c>
      <c r="J314" s="3"/>
    </row>
    <row r="315" spans="1:10" x14ac:dyDescent="0.25">
      <c r="A315" s="96">
        <v>45008</v>
      </c>
      <c r="C315">
        <v>7.22</v>
      </c>
      <c r="E315" s="80">
        <v>-0.43726934042292687</v>
      </c>
      <c r="F315" s="80">
        <f t="shared" si="8"/>
        <v>-7.6572693404229266</v>
      </c>
      <c r="H315" s="144">
        <v>0.56415638939911539</v>
      </c>
      <c r="I315" s="80">
        <f t="shared" si="9"/>
        <v>-6.6558436106008845</v>
      </c>
      <c r="J315" s="3"/>
    </row>
    <row r="316" spans="1:10" x14ac:dyDescent="0.25">
      <c r="A316" s="96">
        <v>45007</v>
      </c>
      <c r="E316" s="80">
        <v>0.25953529153880728</v>
      </c>
      <c r="F316" s="80">
        <f t="shared" si="8"/>
        <v>0.25953529153880728</v>
      </c>
      <c r="H316" s="144">
        <v>0.55127073660514425</v>
      </c>
      <c r="I316" s="80">
        <f t="shared" si="9"/>
        <v>0.55127073660514425</v>
      </c>
      <c r="J316" s="3"/>
    </row>
    <row r="317" spans="1:10" x14ac:dyDescent="0.25">
      <c r="A317" s="96">
        <v>45006</v>
      </c>
      <c r="C317">
        <v>7.22</v>
      </c>
      <c r="E317" s="80">
        <v>0.70106661015751059</v>
      </c>
      <c r="F317" s="80">
        <f t="shared" si="8"/>
        <v>-6.5189333898424895</v>
      </c>
      <c r="H317" s="144">
        <v>-0.71819268832524208</v>
      </c>
      <c r="I317" s="80">
        <f t="shared" si="9"/>
        <v>-7.9381926883252421</v>
      </c>
      <c r="J317" s="3"/>
    </row>
    <row r="318" spans="1:10" x14ac:dyDescent="0.25">
      <c r="A318" s="96">
        <v>45005</v>
      </c>
      <c r="C318">
        <v>7.2</v>
      </c>
      <c r="E318" s="80">
        <v>-0.65292206747932213</v>
      </c>
      <c r="F318" s="80">
        <f t="shared" si="8"/>
        <v>-7.8529220674793221</v>
      </c>
      <c r="H318" s="144">
        <v>0.90968027941278218</v>
      </c>
      <c r="I318" s="80">
        <f t="shared" si="9"/>
        <v>-6.2903197205872177</v>
      </c>
      <c r="J318" s="3"/>
    </row>
    <row r="319" spans="1:10" x14ac:dyDescent="0.25">
      <c r="A319" s="96">
        <v>45002</v>
      </c>
      <c r="C319">
        <v>7.21</v>
      </c>
      <c r="E319" s="80">
        <v>0.67380604747551298</v>
      </c>
      <c r="F319" s="80">
        <f t="shared" si="8"/>
        <v>-6.5361939525244868</v>
      </c>
      <c r="H319" s="144">
        <v>0.61706920062875037</v>
      </c>
      <c r="I319" s="80">
        <f t="shared" si="9"/>
        <v>-6.5929307993712492</v>
      </c>
      <c r="J319" s="3"/>
    </row>
    <row r="320" spans="1:10" x14ac:dyDescent="0.25">
      <c r="A320" s="96">
        <v>45001</v>
      </c>
      <c r="C320">
        <v>7.25</v>
      </c>
      <c r="E320" s="80">
        <v>7.9247473066153012E-2</v>
      </c>
      <c r="F320" s="80">
        <f t="shared" si="8"/>
        <v>-7.170752526933847</v>
      </c>
      <c r="H320" s="144">
        <v>-8.7576061197235655E-2</v>
      </c>
      <c r="I320" s="80">
        <f t="shared" si="9"/>
        <v>-7.337576061197236</v>
      </c>
      <c r="J320" s="3"/>
    </row>
    <row r="321" spans="1:10" x14ac:dyDescent="0.25">
      <c r="A321" s="96">
        <v>45000</v>
      </c>
      <c r="C321">
        <v>7.29</v>
      </c>
      <c r="E321" s="80">
        <v>-0.41746610104849313</v>
      </c>
      <c r="F321" s="80">
        <f t="shared" si="8"/>
        <v>-7.7074661010484933</v>
      </c>
      <c r="H321" s="144">
        <v>-0.21698494493281162</v>
      </c>
      <c r="I321" s="80">
        <f t="shared" si="9"/>
        <v>-7.5069849449328121</v>
      </c>
      <c r="J321" s="3"/>
    </row>
    <row r="322" spans="1:10" x14ac:dyDescent="0.25">
      <c r="A322" s="96">
        <v>44999</v>
      </c>
      <c r="C322">
        <v>7.25</v>
      </c>
      <c r="E322" s="80">
        <v>-0.64706808205522814</v>
      </c>
      <c r="F322" s="80">
        <f t="shared" si="8"/>
        <v>-7.8970680820552284</v>
      </c>
      <c r="H322" s="144">
        <v>-9.7716323942267758E-2</v>
      </c>
      <c r="I322" s="80">
        <f t="shared" si="9"/>
        <v>-7.3477163239422678</v>
      </c>
      <c r="J322" s="3"/>
    </row>
    <row r="323" spans="1:10" x14ac:dyDescent="0.25">
      <c r="A323" s="96">
        <v>44998</v>
      </c>
      <c r="C323">
        <v>7.29</v>
      </c>
      <c r="E323" s="80">
        <v>-1.4851058697862054</v>
      </c>
      <c r="F323" s="80">
        <f t="shared" si="8"/>
        <v>-8.7751058697862057</v>
      </c>
      <c r="H323" s="144">
        <v>0.40417094276990129</v>
      </c>
      <c r="I323" s="80">
        <f t="shared" si="9"/>
        <v>-6.8858290572300991</v>
      </c>
      <c r="J323" s="3"/>
    </row>
    <row r="324" spans="1:10" x14ac:dyDescent="0.25">
      <c r="A324" s="96">
        <v>44995</v>
      </c>
      <c r="C324">
        <v>7.38</v>
      </c>
      <c r="E324" s="80">
        <v>-1.004570882794362</v>
      </c>
      <c r="F324" s="80">
        <f t="shared" ref="F324:F387" si="10">E324-C324</f>
        <v>-8.3845708827943621</v>
      </c>
      <c r="H324" s="144">
        <v>-0.70867930242536636</v>
      </c>
      <c r="I324" s="80">
        <f t="shared" ref="I324:I387" si="11">H324-C324</f>
        <v>-8.0886793024253656</v>
      </c>
      <c r="J324" s="3"/>
    </row>
    <row r="325" spans="1:10" x14ac:dyDescent="0.25">
      <c r="A325" s="96">
        <v>44994</v>
      </c>
      <c r="C325">
        <v>7.44</v>
      </c>
      <c r="E325" s="80">
        <v>-0.92822061010230084</v>
      </c>
      <c r="F325" s="80">
        <f t="shared" si="10"/>
        <v>-8.368220610102302</v>
      </c>
      <c r="H325" s="144">
        <v>-0.23587903065917931</v>
      </c>
      <c r="I325" s="80">
        <f t="shared" si="11"/>
        <v>-7.6758790306591793</v>
      </c>
      <c r="J325" s="3"/>
    </row>
    <row r="326" spans="1:10" x14ac:dyDescent="0.25">
      <c r="A326" s="96">
        <v>44993</v>
      </c>
      <c r="C326">
        <v>7.46</v>
      </c>
      <c r="E326" s="80">
        <v>0.24249849673516696</v>
      </c>
      <c r="F326" s="80">
        <f t="shared" si="10"/>
        <v>-7.2175015032648329</v>
      </c>
      <c r="H326" s="144">
        <v>-0.41809556324427521</v>
      </c>
      <c r="I326" s="80">
        <f t="shared" si="11"/>
        <v>-7.8780955632442753</v>
      </c>
      <c r="J326" s="3"/>
    </row>
    <row r="327" spans="1:10" x14ac:dyDescent="0.25">
      <c r="A327" s="96">
        <v>44991</v>
      </c>
      <c r="C327">
        <v>7.34</v>
      </c>
      <c r="E327" s="80">
        <v>0.66555456723324358</v>
      </c>
      <c r="F327" s="80">
        <f t="shared" si="10"/>
        <v>-6.6744454327667562</v>
      </c>
      <c r="H327" s="144">
        <v>-1.3350287704072961</v>
      </c>
      <c r="I327" s="80">
        <f t="shared" si="11"/>
        <v>-8.6750287704072964</v>
      </c>
      <c r="J327" s="3"/>
    </row>
    <row r="328" spans="1:10" x14ac:dyDescent="0.25">
      <c r="A328" s="96">
        <v>44988</v>
      </c>
      <c r="C328">
        <v>7.35</v>
      </c>
      <c r="E328" s="80">
        <v>1.5728644086387582</v>
      </c>
      <c r="F328" s="80">
        <f t="shared" si="10"/>
        <v>-5.7771355913612412</v>
      </c>
      <c r="H328" s="144">
        <v>-0.82772569917148875</v>
      </c>
      <c r="I328" s="80">
        <f t="shared" si="11"/>
        <v>-8.1777256991714893</v>
      </c>
      <c r="J328" s="3"/>
    </row>
    <row r="329" spans="1:10" x14ac:dyDescent="0.25">
      <c r="A329" s="96">
        <v>44987</v>
      </c>
      <c r="C329">
        <v>7.36</v>
      </c>
      <c r="E329" s="80">
        <v>-0.73921688852723921</v>
      </c>
      <c r="F329" s="80">
        <f t="shared" si="10"/>
        <v>-8.0992168885272395</v>
      </c>
      <c r="H329" s="144">
        <v>-1.3853044767455618</v>
      </c>
      <c r="I329" s="80">
        <f t="shared" si="11"/>
        <v>-8.745304476745563</v>
      </c>
      <c r="J329" s="3"/>
    </row>
    <row r="330" spans="1:10" x14ac:dyDescent="0.25">
      <c r="A330" s="96">
        <v>44986</v>
      </c>
      <c r="C330">
        <v>7.37</v>
      </c>
      <c r="E330" s="80">
        <v>0.84922806642414428</v>
      </c>
      <c r="F330" s="80">
        <f t="shared" si="10"/>
        <v>-6.5207719335758556</v>
      </c>
      <c r="H330" s="144">
        <v>1.007570032746026</v>
      </c>
      <c r="I330" s="80">
        <f t="shared" si="11"/>
        <v>-6.3624299672539744</v>
      </c>
      <c r="J330" s="3"/>
    </row>
    <row r="331" spans="1:10" x14ac:dyDescent="0.25">
      <c r="A331" s="96">
        <v>44985</v>
      </c>
      <c r="C331">
        <v>7.32</v>
      </c>
      <c r="E331" s="80">
        <v>-0.51027155070805563</v>
      </c>
      <c r="F331" s="80">
        <f t="shared" si="10"/>
        <v>-7.8302715507080558</v>
      </c>
      <c r="H331" s="144">
        <v>0.4916720261455142</v>
      </c>
      <c r="I331" s="80">
        <f t="shared" si="11"/>
        <v>-6.8283279738544858</v>
      </c>
      <c r="J331" s="3"/>
    </row>
    <row r="332" spans="1:10" x14ac:dyDescent="0.25">
      <c r="A332" s="96">
        <v>44984</v>
      </c>
      <c r="C332">
        <v>7.28</v>
      </c>
      <c r="E332" s="80">
        <v>-0.41853221724741235</v>
      </c>
      <c r="F332" s="80">
        <f t="shared" si="10"/>
        <v>-7.6985322172474122</v>
      </c>
      <c r="H332" s="144">
        <v>-0.32025662325179544</v>
      </c>
      <c r="I332" s="80">
        <f t="shared" si="11"/>
        <v>-7.6002566232517959</v>
      </c>
      <c r="J332" s="3"/>
    </row>
    <row r="333" spans="1:10" x14ac:dyDescent="0.25">
      <c r="A333" s="96">
        <v>44981</v>
      </c>
      <c r="C333">
        <v>7.26</v>
      </c>
      <c r="E333" s="80">
        <v>-0.25954743379256612</v>
      </c>
      <c r="F333" s="80">
        <f t="shared" si="10"/>
        <v>-7.5195474337925656</v>
      </c>
      <c r="H333" s="144">
        <v>-0.47406654227550415</v>
      </c>
      <c r="I333" s="80">
        <f t="shared" si="11"/>
        <v>-7.7340665422755039</v>
      </c>
      <c r="J333" s="3"/>
    </row>
    <row r="334" spans="1:10" x14ac:dyDescent="0.25">
      <c r="A334" s="96">
        <v>44980</v>
      </c>
      <c r="C334">
        <v>7.22</v>
      </c>
      <c r="E334" s="80">
        <v>-0.24523905823643938</v>
      </c>
      <c r="F334" s="80">
        <f t="shared" si="10"/>
        <v>-7.4652390582364392</v>
      </c>
      <c r="H334" s="144">
        <v>0.75885439843278146</v>
      </c>
      <c r="I334" s="80">
        <f t="shared" si="11"/>
        <v>-6.4611456015672184</v>
      </c>
      <c r="J334" s="3"/>
    </row>
    <row r="335" spans="1:10" x14ac:dyDescent="0.25">
      <c r="A335" s="96">
        <v>44979</v>
      </c>
      <c r="C335">
        <v>7.23</v>
      </c>
      <c r="E335" s="80">
        <v>-1.528045011134991</v>
      </c>
      <c r="F335" s="80">
        <f t="shared" si="10"/>
        <v>-8.7580450111349908</v>
      </c>
      <c r="H335" s="144">
        <v>0.50880012543607878</v>
      </c>
      <c r="I335" s="80">
        <f t="shared" si="11"/>
        <v>-6.7211998745639221</v>
      </c>
      <c r="J335" s="3"/>
    </row>
    <row r="336" spans="1:10" x14ac:dyDescent="0.25">
      <c r="A336" s="96">
        <v>44978</v>
      </c>
      <c r="C336">
        <v>7.2</v>
      </c>
      <c r="E336" s="80">
        <v>-0.10031045806573316</v>
      </c>
      <c r="F336" s="80">
        <f t="shared" si="10"/>
        <v>-7.3003104580657334</v>
      </c>
      <c r="H336" s="144">
        <v>0.94198828949695523</v>
      </c>
      <c r="I336" s="80">
        <f t="shared" si="11"/>
        <v>-6.2580117105030446</v>
      </c>
      <c r="J336" s="3"/>
    </row>
    <row r="337" spans="1:10" x14ac:dyDescent="0.25">
      <c r="A337" s="96">
        <v>44977</v>
      </c>
      <c r="C337">
        <v>7.16</v>
      </c>
      <c r="E337" s="80">
        <v>-0.55505400073562583</v>
      </c>
      <c r="F337" s="80">
        <f t="shared" si="10"/>
        <v>-7.7150540007356261</v>
      </c>
      <c r="H337" s="144">
        <v>-2.6015171223610817E-2</v>
      </c>
      <c r="I337" s="80">
        <f t="shared" si="11"/>
        <v>-7.1860151712236107</v>
      </c>
      <c r="J337" s="3"/>
    </row>
    <row r="338" spans="1:10" x14ac:dyDescent="0.25">
      <c r="A338" s="96">
        <v>44974</v>
      </c>
      <c r="C338">
        <v>7.15</v>
      </c>
      <c r="E338" s="80">
        <v>-0.50815459210404734</v>
      </c>
      <c r="F338" s="80">
        <f t="shared" si="10"/>
        <v>-7.6581545921040473</v>
      </c>
      <c r="H338" s="144">
        <v>0.18962523252278476</v>
      </c>
      <c r="I338" s="80">
        <f t="shared" si="11"/>
        <v>-6.9603747674772158</v>
      </c>
      <c r="J338" s="3"/>
    </row>
    <row r="339" spans="1:10" x14ac:dyDescent="0.25">
      <c r="A339" s="96">
        <v>44973</v>
      </c>
      <c r="C339">
        <v>7.14</v>
      </c>
      <c r="E339" s="80">
        <v>0.11101335768226313</v>
      </c>
      <c r="F339" s="80">
        <f t="shared" si="10"/>
        <v>-7.0289866423177365</v>
      </c>
      <c r="H339" s="144">
        <v>-0.24789775503381967</v>
      </c>
      <c r="I339" s="80">
        <f t="shared" si="11"/>
        <v>-7.3878977550338192</v>
      </c>
      <c r="J339" s="3"/>
    </row>
    <row r="340" spans="1:10" x14ac:dyDescent="0.25">
      <c r="A340" s="96">
        <v>44972</v>
      </c>
      <c r="C340">
        <v>7.14</v>
      </c>
      <c r="E340" s="80">
        <v>0.47964706899388454</v>
      </c>
      <c r="F340" s="80">
        <f t="shared" si="10"/>
        <v>-6.6603529310061154</v>
      </c>
      <c r="H340" s="144">
        <v>0.15493444288048791</v>
      </c>
      <c r="I340" s="80">
        <f t="shared" si="11"/>
        <v>-6.9850655571195119</v>
      </c>
      <c r="J340" s="3"/>
    </row>
    <row r="341" spans="1:10" x14ac:dyDescent="0.25">
      <c r="A341" s="96">
        <v>44971</v>
      </c>
      <c r="C341">
        <v>7.12</v>
      </c>
      <c r="E341" s="80">
        <v>0.89443978639234412</v>
      </c>
      <c r="F341" s="80">
        <f t="shared" si="10"/>
        <v>-6.2255602136076558</v>
      </c>
      <c r="H341" s="144">
        <v>0.51582082176125899</v>
      </c>
      <c r="I341" s="80">
        <f t="shared" si="11"/>
        <v>-6.6041791782387413</v>
      </c>
      <c r="J341" s="3"/>
    </row>
    <row r="342" spans="1:10" x14ac:dyDescent="0.25">
      <c r="A342" s="96">
        <v>44970</v>
      </c>
      <c r="C342">
        <v>7.08</v>
      </c>
      <c r="E342" s="80">
        <v>-0.47937725758126476</v>
      </c>
      <c r="F342" s="80">
        <f t="shared" si="10"/>
        <v>-7.5593772575812652</v>
      </c>
      <c r="H342" s="144">
        <v>-0.41996256187405739</v>
      </c>
      <c r="I342" s="80">
        <f t="shared" si="11"/>
        <v>-7.4999625618740575</v>
      </c>
      <c r="J342" s="3"/>
    </row>
    <row r="343" spans="1:10" x14ac:dyDescent="0.25">
      <c r="A343" s="96">
        <v>44967</v>
      </c>
      <c r="C343">
        <v>7.04</v>
      </c>
      <c r="E343" s="80">
        <v>-0.2065001439074115</v>
      </c>
      <c r="F343" s="80">
        <f t="shared" si="10"/>
        <v>-7.2465001439074115</v>
      </c>
      <c r="H343" s="144">
        <v>1.1926834348665827</v>
      </c>
      <c r="I343" s="80">
        <f t="shared" si="11"/>
        <v>-5.8473165651334176</v>
      </c>
      <c r="J343" s="3"/>
    </row>
    <row r="344" spans="1:10" x14ac:dyDescent="0.25">
      <c r="A344" s="96">
        <v>44966</v>
      </c>
      <c r="C344">
        <v>7.03</v>
      </c>
      <c r="E344" s="80">
        <v>0.12170078951638623</v>
      </c>
      <c r="F344" s="80">
        <f t="shared" si="10"/>
        <v>-6.9082992104836141</v>
      </c>
      <c r="H344" s="144">
        <v>0.45615220998757339</v>
      </c>
      <c r="I344" s="80">
        <f t="shared" si="11"/>
        <v>-6.5738477900124268</v>
      </c>
      <c r="J344" s="3"/>
    </row>
    <row r="345" spans="1:10" x14ac:dyDescent="0.25">
      <c r="A345" s="96">
        <v>44965</v>
      </c>
      <c r="C345">
        <v>7.03</v>
      </c>
      <c r="E345" s="80">
        <v>0.84755805095505876</v>
      </c>
      <c r="F345" s="80">
        <f t="shared" si="10"/>
        <v>-6.1824419490449412</v>
      </c>
      <c r="H345" s="144">
        <v>-0.16898387064133658</v>
      </c>
      <c r="I345" s="80">
        <f t="shared" si="11"/>
        <v>-7.1989838706413369</v>
      </c>
      <c r="J345" s="3"/>
    </row>
    <row r="346" spans="1:10" x14ac:dyDescent="0.25">
      <c r="A346" s="96">
        <v>44964</v>
      </c>
      <c r="C346">
        <v>6.92</v>
      </c>
      <c r="E346" s="80">
        <v>-0.24261734010334346</v>
      </c>
      <c r="F346" s="80">
        <f t="shared" si="10"/>
        <v>-7.1626173401033437</v>
      </c>
      <c r="H346" s="144">
        <v>-0.19156893947840173</v>
      </c>
      <c r="I346" s="80">
        <f t="shared" si="11"/>
        <v>-7.1115689394784019</v>
      </c>
      <c r="J346" s="3"/>
    </row>
    <row r="347" spans="1:10" x14ac:dyDescent="0.25">
      <c r="A347" s="96">
        <v>44963</v>
      </c>
      <c r="C347">
        <v>6.91</v>
      </c>
      <c r="E347" s="80">
        <v>-0.50100677437332553</v>
      </c>
      <c r="F347" s="80">
        <f t="shared" si="10"/>
        <v>-7.4110067743733259</v>
      </c>
      <c r="H347" s="144">
        <v>0.45394536407028258</v>
      </c>
      <c r="I347" s="80">
        <f t="shared" si="11"/>
        <v>-6.4560546359297177</v>
      </c>
      <c r="J347" s="3"/>
    </row>
    <row r="348" spans="1:10" x14ac:dyDescent="0.25">
      <c r="A348" s="96">
        <v>44960</v>
      </c>
      <c r="C348">
        <v>6.92</v>
      </c>
      <c r="E348" s="80">
        <v>1.3835574433289295</v>
      </c>
      <c r="F348" s="80">
        <f t="shared" si="10"/>
        <v>-5.5364425566710702</v>
      </c>
      <c r="H348" s="144">
        <v>0.14380743451579145</v>
      </c>
      <c r="I348" s="80">
        <f t="shared" si="11"/>
        <v>-6.7761925654842088</v>
      </c>
      <c r="J348" s="3"/>
    </row>
    <row r="349" spans="1:10" x14ac:dyDescent="0.25">
      <c r="A349" s="96">
        <v>44959</v>
      </c>
      <c r="C349">
        <v>6.91</v>
      </c>
      <c r="E349" s="80">
        <v>-3.3491709382775139E-2</v>
      </c>
      <c r="F349" s="80">
        <f t="shared" si="10"/>
        <v>-6.9434917093827755</v>
      </c>
      <c r="H349" s="144">
        <v>-4.9717719445677946E-2</v>
      </c>
      <c r="I349" s="80">
        <f t="shared" si="11"/>
        <v>-6.9597177194456785</v>
      </c>
      <c r="J349" s="3"/>
    </row>
    <row r="350" spans="1:10" x14ac:dyDescent="0.25">
      <c r="A350" s="96">
        <v>44958</v>
      </c>
      <c r="C350">
        <v>6.93</v>
      </c>
      <c r="E350" s="80">
        <v>-0.2595946699580865</v>
      </c>
      <c r="F350" s="80">
        <f t="shared" si="10"/>
        <v>-7.1895946699580859</v>
      </c>
      <c r="H350" s="144">
        <v>-3.6864963135033194E-2</v>
      </c>
      <c r="I350" s="80">
        <f t="shared" si="11"/>
        <v>-6.9668649631350332</v>
      </c>
      <c r="J350" s="3"/>
    </row>
    <row r="351" spans="1:10" x14ac:dyDescent="0.25">
      <c r="A351" s="96">
        <v>44957</v>
      </c>
      <c r="C351">
        <v>6.89</v>
      </c>
      <c r="E351" s="80">
        <v>7.479198479230055E-2</v>
      </c>
      <c r="F351" s="80">
        <f t="shared" si="10"/>
        <v>-6.8152080152076993</v>
      </c>
      <c r="H351" s="144">
        <v>0.4799264449574886</v>
      </c>
      <c r="I351" s="80">
        <f t="shared" si="11"/>
        <v>-6.4100735550425112</v>
      </c>
      <c r="J351" s="3"/>
    </row>
    <row r="352" spans="1:10" x14ac:dyDescent="0.25">
      <c r="A352" s="96">
        <v>44956</v>
      </c>
      <c r="C352">
        <v>6.9</v>
      </c>
      <c r="E352" s="80">
        <v>0.25334647402489835</v>
      </c>
      <c r="F352" s="80">
        <f t="shared" si="10"/>
        <v>-6.6466535259751023</v>
      </c>
      <c r="H352" s="144">
        <v>1.0402369065395547</v>
      </c>
      <c r="I352" s="80">
        <f t="shared" si="11"/>
        <v>-5.8597630934604457</v>
      </c>
      <c r="J352" s="3"/>
    </row>
    <row r="353" spans="1:10" x14ac:dyDescent="0.25">
      <c r="A353" s="96">
        <v>44953</v>
      </c>
      <c r="C353">
        <v>6.88</v>
      </c>
      <c r="E353" s="80">
        <v>-1.6074268036742902</v>
      </c>
      <c r="F353" s="80">
        <f t="shared" si="10"/>
        <v>-8.4874268036742908</v>
      </c>
      <c r="H353" s="144">
        <v>0.18187156036345906</v>
      </c>
      <c r="I353" s="80">
        <f t="shared" si="11"/>
        <v>-6.698128439636541</v>
      </c>
      <c r="J353" s="3"/>
    </row>
    <row r="354" spans="1:10" x14ac:dyDescent="0.25">
      <c r="A354" s="96">
        <v>44951</v>
      </c>
      <c r="C354">
        <v>6.9</v>
      </c>
      <c r="E354" s="80">
        <v>-1.2492893924926651</v>
      </c>
      <c r="F354" s="80">
        <f t="shared" si="10"/>
        <v>-8.1492893924926655</v>
      </c>
      <c r="H354" s="144">
        <v>0.66929417403635294</v>
      </c>
      <c r="I354" s="80">
        <f t="shared" si="11"/>
        <v>-6.2307058259636472</v>
      </c>
      <c r="J354" s="3"/>
    </row>
    <row r="355" spans="1:10" x14ac:dyDescent="0.25">
      <c r="A355" s="96">
        <v>44950</v>
      </c>
      <c r="C355">
        <v>6.89</v>
      </c>
      <c r="E355" s="80">
        <v>-1.379801363795668E-3</v>
      </c>
      <c r="F355" s="80">
        <f t="shared" si="10"/>
        <v>-6.8913798013637955</v>
      </c>
      <c r="H355" s="144">
        <v>2.0668150129021643</v>
      </c>
      <c r="I355" s="80">
        <f t="shared" si="11"/>
        <v>-4.8231849870978358</v>
      </c>
      <c r="J355" s="3"/>
    </row>
    <row r="356" spans="1:10" x14ac:dyDescent="0.25">
      <c r="A356" s="96">
        <v>44949</v>
      </c>
      <c r="C356">
        <v>6.88</v>
      </c>
      <c r="E356" s="80">
        <v>0.50422545367808791</v>
      </c>
      <c r="F356" s="80">
        <f t="shared" si="10"/>
        <v>-6.375774546321912</v>
      </c>
      <c r="H356" s="144">
        <v>0.81356227159347649</v>
      </c>
      <c r="I356" s="80">
        <f t="shared" si="11"/>
        <v>-6.0664377284065232</v>
      </c>
      <c r="J356" s="3"/>
    </row>
    <row r="357" spans="1:10" x14ac:dyDescent="0.25">
      <c r="A357" s="96">
        <v>44946</v>
      </c>
      <c r="C357">
        <v>6.88</v>
      </c>
      <c r="E357" s="80">
        <v>-0.44290183539181682</v>
      </c>
      <c r="F357" s="80">
        <f t="shared" si="10"/>
        <v>-7.3229018353918169</v>
      </c>
      <c r="H357" s="144">
        <v>0.39606619004465182</v>
      </c>
      <c r="I357" s="80">
        <f t="shared" si="11"/>
        <v>-6.4839338099553476</v>
      </c>
      <c r="J357" s="3"/>
    </row>
    <row r="358" spans="1:10" x14ac:dyDescent="0.25">
      <c r="A358" s="96">
        <v>44945</v>
      </c>
      <c r="C358">
        <v>6.89</v>
      </c>
      <c r="E358" s="80">
        <v>-0.31653670311884996</v>
      </c>
      <c r="F358" s="80">
        <f t="shared" si="10"/>
        <v>-7.2065367031188501</v>
      </c>
      <c r="H358" s="144">
        <v>-0.17456549668778934</v>
      </c>
      <c r="I358" s="80">
        <f t="shared" si="11"/>
        <v>-7.0645654966877887</v>
      </c>
      <c r="J358" s="3"/>
    </row>
    <row r="359" spans="1:10" x14ac:dyDescent="0.25">
      <c r="A359" s="96">
        <v>44944</v>
      </c>
      <c r="C359">
        <v>6.9</v>
      </c>
      <c r="E359" s="80">
        <v>0.62066215041017025</v>
      </c>
      <c r="F359" s="80">
        <f t="shared" si="10"/>
        <v>-6.2793378495898304</v>
      </c>
      <c r="H359" s="144">
        <v>0.32653705657344212</v>
      </c>
      <c r="I359" s="80">
        <f t="shared" si="11"/>
        <v>-6.5734629434265583</v>
      </c>
      <c r="J359" s="3"/>
    </row>
    <row r="360" spans="1:10" x14ac:dyDescent="0.25">
      <c r="A360" s="96">
        <v>44943</v>
      </c>
      <c r="C360">
        <v>6.87</v>
      </c>
      <c r="E360" s="80">
        <v>0.885450283182037</v>
      </c>
      <c r="F360" s="80">
        <f t="shared" si="10"/>
        <v>-5.9845497168179627</v>
      </c>
      <c r="H360" s="144">
        <v>0.13209724646388113</v>
      </c>
      <c r="I360" s="80">
        <f t="shared" si="11"/>
        <v>-6.7379027535361189</v>
      </c>
      <c r="J360" s="3"/>
    </row>
    <row r="361" spans="1:10" x14ac:dyDescent="0.25">
      <c r="A361" s="96">
        <v>44942</v>
      </c>
      <c r="C361">
        <v>6.87</v>
      </c>
      <c r="E361" s="80">
        <v>-0.3438846997761269</v>
      </c>
      <c r="F361" s="80">
        <f t="shared" si="10"/>
        <v>-7.213884699776127</v>
      </c>
      <c r="H361" s="144">
        <v>-0.43196441413336656</v>
      </c>
      <c r="I361" s="80">
        <f t="shared" si="11"/>
        <v>-7.3019644141333666</v>
      </c>
      <c r="J361" s="3"/>
    </row>
    <row r="362" spans="1:10" x14ac:dyDescent="0.25">
      <c r="A362" s="96">
        <v>44939</v>
      </c>
      <c r="C362">
        <v>6.85</v>
      </c>
      <c r="E362" s="80">
        <v>0.55100738036307029</v>
      </c>
      <c r="F362" s="80">
        <f t="shared" si="10"/>
        <v>-6.2989926196369295</v>
      </c>
      <c r="H362" s="144">
        <v>9.5425324302591971E-2</v>
      </c>
      <c r="I362" s="80">
        <f t="shared" si="11"/>
        <v>-6.7545746756974081</v>
      </c>
      <c r="J362" s="3"/>
    </row>
    <row r="363" spans="1:10" x14ac:dyDescent="0.25">
      <c r="A363" s="96">
        <v>44938</v>
      </c>
      <c r="C363">
        <v>6.86</v>
      </c>
      <c r="E363" s="80">
        <v>-0.20954754494096348</v>
      </c>
      <c r="F363" s="80">
        <f t="shared" si="10"/>
        <v>-7.0695475449409635</v>
      </c>
      <c r="H363" s="144">
        <v>1.2250105727945972</v>
      </c>
      <c r="I363" s="80">
        <f t="shared" si="11"/>
        <v>-5.6349894272054026</v>
      </c>
      <c r="J363" s="3"/>
    </row>
    <row r="364" spans="1:10" x14ac:dyDescent="0.25">
      <c r="A364" s="96">
        <v>44937</v>
      </c>
      <c r="C364">
        <v>6.88</v>
      </c>
      <c r="E364" s="80">
        <v>-0.10299121085845951</v>
      </c>
      <c r="F364" s="80">
        <f t="shared" si="10"/>
        <v>-6.9829912108584598</v>
      </c>
      <c r="H364" s="144">
        <v>1.2932723401643829</v>
      </c>
      <c r="I364" s="80">
        <f t="shared" si="11"/>
        <v>-5.586727659835617</v>
      </c>
      <c r="J364" s="3"/>
    </row>
    <row r="365" spans="1:10" x14ac:dyDescent="0.25">
      <c r="A365" s="96">
        <v>44936</v>
      </c>
      <c r="C365">
        <v>6.87</v>
      </c>
      <c r="E365" s="80">
        <v>-1.0333569045146138</v>
      </c>
      <c r="F365" s="80">
        <f t="shared" si="10"/>
        <v>-7.9033569045146139</v>
      </c>
      <c r="H365" s="144">
        <v>-0.17710127163373593</v>
      </c>
      <c r="I365" s="80">
        <f t="shared" si="11"/>
        <v>-7.0471012716337365</v>
      </c>
      <c r="J365" s="3"/>
    </row>
    <row r="366" spans="1:10" x14ac:dyDescent="0.25">
      <c r="A366" s="96">
        <v>44935</v>
      </c>
      <c r="C366">
        <v>6.88</v>
      </c>
      <c r="E366" s="80">
        <v>1.3536251116355766</v>
      </c>
      <c r="F366" s="80">
        <f t="shared" si="10"/>
        <v>-5.5263748883644235</v>
      </c>
      <c r="H366" s="144">
        <v>0.16084113611267323</v>
      </c>
      <c r="I366" s="80">
        <f t="shared" si="11"/>
        <v>-6.7191588638873263</v>
      </c>
      <c r="J366" s="3"/>
    </row>
    <row r="367" spans="1:10" x14ac:dyDescent="0.25">
      <c r="A367" s="96">
        <v>44932</v>
      </c>
      <c r="C367">
        <v>6.89</v>
      </c>
      <c r="E367" s="80">
        <v>-0.73754387330030446</v>
      </c>
      <c r="F367" s="80">
        <f t="shared" si="10"/>
        <v>-7.6275438733003043</v>
      </c>
      <c r="H367" s="144">
        <v>-1.4121502253753402</v>
      </c>
      <c r="I367" s="80">
        <f t="shared" si="11"/>
        <v>-8.302150225375339</v>
      </c>
      <c r="J367" s="3"/>
    </row>
    <row r="368" spans="1:10" x14ac:dyDescent="0.25">
      <c r="A368" s="96">
        <v>44931</v>
      </c>
      <c r="C368">
        <v>6.91</v>
      </c>
      <c r="E368" s="80">
        <v>-0.28155041165662642</v>
      </c>
      <c r="F368" s="80">
        <f t="shared" si="10"/>
        <v>-7.1915504116566265</v>
      </c>
      <c r="H368" s="144">
        <v>0.49597756989902109</v>
      </c>
      <c r="I368" s="80">
        <f t="shared" si="11"/>
        <v>-6.4140224301009789</v>
      </c>
      <c r="J368" s="3"/>
    </row>
    <row r="369" spans="1:10" x14ac:dyDescent="0.25">
      <c r="A369" s="96">
        <v>44930</v>
      </c>
      <c r="C369">
        <v>6.9</v>
      </c>
      <c r="E369" s="80">
        <v>-1.0398984234240332</v>
      </c>
      <c r="F369" s="80">
        <f t="shared" si="10"/>
        <v>-7.9398984234240331</v>
      </c>
      <c r="H369" s="144">
        <v>0.44389450977533423</v>
      </c>
      <c r="I369" s="80">
        <f t="shared" si="11"/>
        <v>-6.4561054902246662</v>
      </c>
      <c r="J369" s="3"/>
    </row>
    <row r="370" spans="1:10" x14ac:dyDescent="0.25">
      <c r="A370" s="96">
        <v>44929</v>
      </c>
      <c r="C370">
        <v>6.88</v>
      </c>
      <c r="E370" s="80">
        <v>0.1928841678366944</v>
      </c>
      <c r="F370" s="80">
        <f t="shared" si="10"/>
        <v>-6.6871158321633057</v>
      </c>
      <c r="H370" s="144">
        <v>0.43069126064431357</v>
      </c>
      <c r="I370" s="80">
        <f t="shared" si="11"/>
        <v>-6.4493087393556863</v>
      </c>
      <c r="J370" s="3"/>
    </row>
    <row r="371" spans="1:10" x14ac:dyDescent="0.25">
      <c r="A371" s="96">
        <v>44928</v>
      </c>
      <c r="C371">
        <v>6.88</v>
      </c>
      <c r="E371" s="80">
        <v>0.5089669875671845</v>
      </c>
      <c r="F371" s="80">
        <f t="shared" si="10"/>
        <v>-6.3710330124328154</v>
      </c>
      <c r="H371" s="144">
        <v>0.99527315211029843</v>
      </c>
      <c r="I371" s="80">
        <f t="shared" si="11"/>
        <v>-5.8847268478897012</v>
      </c>
      <c r="J371" s="3"/>
    </row>
    <row r="372" spans="1:10" x14ac:dyDescent="0.25">
      <c r="A372" s="96">
        <v>44925</v>
      </c>
      <c r="C372">
        <v>6.87</v>
      </c>
      <c r="E372" s="80">
        <v>-0.47111208839536439</v>
      </c>
      <c r="F372" s="80">
        <f t="shared" si="10"/>
        <v>-7.3411120883953647</v>
      </c>
      <c r="H372" s="144">
        <v>0.57239173853311964</v>
      </c>
      <c r="I372" s="80">
        <f t="shared" si="11"/>
        <v>-6.2976082614668805</v>
      </c>
      <c r="J372" s="3"/>
    </row>
    <row r="373" spans="1:10" x14ac:dyDescent="0.25">
      <c r="A373" s="96">
        <v>44924</v>
      </c>
      <c r="C373">
        <v>6.87</v>
      </c>
      <c r="E373" s="80">
        <v>0.37798317009242655</v>
      </c>
      <c r="F373" s="80">
        <f t="shared" si="10"/>
        <v>-6.4920168299075733</v>
      </c>
      <c r="H373" s="144">
        <v>-0.21718468044465128</v>
      </c>
      <c r="I373" s="80">
        <f t="shared" si="11"/>
        <v>-7.0871846804446514</v>
      </c>
      <c r="J373" s="3"/>
    </row>
    <row r="374" spans="1:10" x14ac:dyDescent="0.25">
      <c r="A374" s="96">
        <v>44923</v>
      </c>
      <c r="C374">
        <v>6.87</v>
      </c>
      <c r="E374" s="80">
        <v>-5.4047197542503006E-2</v>
      </c>
      <c r="F374" s="80">
        <f t="shared" si="10"/>
        <v>-6.9240471975425031</v>
      </c>
      <c r="H374" s="144">
        <v>4.8317181589773314E-2</v>
      </c>
      <c r="I374" s="80">
        <f t="shared" si="11"/>
        <v>-6.8216828184102267</v>
      </c>
      <c r="J374" s="3"/>
    </row>
    <row r="375" spans="1:10" x14ac:dyDescent="0.25">
      <c r="A375" s="96">
        <v>44922</v>
      </c>
      <c r="C375">
        <v>6.87</v>
      </c>
      <c r="E375" s="80">
        <v>0.65335894219133772</v>
      </c>
      <c r="F375" s="80">
        <f t="shared" si="10"/>
        <v>-6.2166410578086619</v>
      </c>
      <c r="H375" s="144">
        <v>-0.35001540803702608</v>
      </c>
      <c r="I375" s="80">
        <f t="shared" si="11"/>
        <v>-7.2200154080370265</v>
      </c>
      <c r="J375" s="3"/>
    </row>
    <row r="376" spans="1:10" x14ac:dyDescent="0.25">
      <c r="A376" s="96">
        <v>44921</v>
      </c>
      <c r="C376">
        <v>6.88</v>
      </c>
      <c r="E376" s="80">
        <v>1.1669699216029792</v>
      </c>
      <c r="F376" s="80">
        <f t="shared" si="10"/>
        <v>-5.7130300783970203</v>
      </c>
      <c r="H376" s="144">
        <v>-0.68518125340398572</v>
      </c>
      <c r="I376" s="80">
        <f t="shared" si="11"/>
        <v>-7.5651812534039857</v>
      </c>
      <c r="J376" s="3"/>
    </row>
    <row r="377" spans="1:10" x14ac:dyDescent="0.25">
      <c r="A377" s="96">
        <v>44918</v>
      </c>
      <c r="C377">
        <v>6.88</v>
      </c>
      <c r="E377" s="80">
        <v>-1.7683224519855318</v>
      </c>
      <c r="F377" s="80">
        <f t="shared" si="10"/>
        <v>-8.648322451985532</v>
      </c>
      <c r="H377" s="144">
        <v>0.65644700671783474</v>
      </c>
      <c r="I377" s="80">
        <f t="shared" si="11"/>
        <v>-6.2235529932821656</v>
      </c>
      <c r="J377" s="3"/>
    </row>
    <row r="378" spans="1:10" x14ac:dyDescent="0.25">
      <c r="A378" s="96">
        <v>44917</v>
      </c>
      <c r="C378">
        <v>6.85</v>
      </c>
      <c r="E378" s="80">
        <v>-0.3942502651230006</v>
      </c>
      <c r="F378" s="80">
        <f t="shared" si="10"/>
        <v>-7.2442502651230001</v>
      </c>
      <c r="H378" s="144">
        <v>0.24101280784538581</v>
      </c>
      <c r="I378" s="80">
        <f t="shared" si="11"/>
        <v>-6.6089871921546139</v>
      </c>
      <c r="J378" s="3"/>
    </row>
    <row r="379" spans="1:10" x14ac:dyDescent="0.25">
      <c r="A379" s="96">
        <v>44916</v>
      </c>
      <c r="C379">
        <v>6.89</v>
      </c>
      <c r="E379" s="80">
        <v>-1.012765633413655</v>
      </c>
      <c r="F379" s="80">
        <f t="shared" si="10"/>
        <v>-7.9027656334136545</v>
      </c>
      <c r="H379" s="144">
        <v>-0.91106730290914784</v>
      </c>
      <c r="I379" s="80">
        <f t="shared" si="11"/>
        <v>-7.8010673029091473</v>
      </c>
      <c r="J379" s="3"/>
    </row>
    <row r="380" spans="1:10" x14ac:dyDescent="0.25">
      <c r="A380" s="96">
        <v>44915</v>
      </c>
      <c r="C380">
        <v>6.89</v>
      </c>
      <c r="E380" s="80">
        <v>-0.19082052827157561</v>
      </c>
      <c r="F380" s="80">
        <f t="shared" si="10"/>
        <v>-7.080820528271575</v>
      </c>
      <c r="H380" s="144">
        <v>0.14805001626922579</v>
      </c>
      <c r="I380" s="80">
        <f t="shared" si="11"/>
        <v>-6.7419499837307741</v>
      </c>
      <c r="J380" s="3"/>
    </row>
    <row r="381" spans="1:10" x14ac:dyDescent="0.25">
      <c r="A381" s="96">
        <v>44914</v>
      </c>
      <c r="C381">
        <v>6.88</v>
      </c>
      <c r="E381" s="80">
        <v>0.82899994526247045</v>
      </c>
      <c r="F381" s="80">
        <f t="shared" si="10"/>
        <v>-6.0510000547375293</v>
      </c>
      <c r="H381" s="144">
        <v>0.34277333098166002</v>
      </c>
      <c r="I381" s="80">
        <f t="shared" si="11"/>
        <v>-6.5372266690183398</v>
      </c>
      <c r="J381" s="3"/>
    </row>
    <row r="382" spans="1:10" x14ac:dyDescent="0.25">
      <c r="A382" s="96">
        <v>44911</v>
      </c>
      <c r="C382">
        <v>6.86</v>
      </c>
      <c r="E382" s="80">
        <v>-0.79229319735649639</v>
      </c>
      <c r="F382" s="80">
        <f t="shared" si="10"/>
        <v>-7.6522931973564967</v>
      </c>
      <c r="H382" s="144">
        <v>0.13183031357112129</v>
      </c>
      <c r="I382" s="80">
        <f t="shared" si="11"/>
        <v>-6.7281696864288794</v>
      </c>
      <c r="J382" s="3"/>
    </row>
    <row r="383" spans="1:10" x14ac:dyDescent="0.25">
      <c r="A383" s="96">
        <v>44910</v>
      </c>
      <c r="C383">
        <v>6.85</v>
      </c>
      <c r="E383" s="80">
        <v>-1.3150913972444056</v>
      </c>
      <c r="F383" s="80">
        <f t="shared" si="10"/>
        <v>-8.1650913972444048</v>
      </c>
      <c r="H383" s="144">
        <v>1.1426420045086596</v>
      </c>
      <c r="I383" s="80">
        <f t="shared" si="11"/>
        <v>-5.70735799549134</v>
      </c>
      <c r="J383" s="3"/>
    </row>
    <row r="384" spans="1:10" x14ac:dyDescent="0.25">
      <c r="A384" s="96">
        <v>44909</v>
      </c>
      <c r="C384">
        <v>6.86</v>
      </c>
      <c r="E384" s="80">
        <v>0.28106190885640192</v>
      </c>
      <c r="F384" s="80">
        <f t="shared" si="10"/>
        <v>-6.5789380911435984</v>
      </c>
      <c r="H384" s="144">
        <v>0.92671463903118112</v>
      </c>
      <c r="I384" s="80">
        <f t="shared" si="11"/>
        <v>-5.933285360968819</v>
      </c>
      <c r="J384" s="3"/>
    </row>
    <row r="385" spans="1:10" x14ac:dyDescent="0.25">
      <c r="A385" s="96">
        <v>44908</v>
      </c>
      <c r="C385">
        <v>6.85</v>
      </c>
      <c r="E385" s="80">
        <v>0.59928151093546056</v>
      </c>
      <c r="F385" s="80">
        <f t="shared" si="10"/>
        <v>-6.2507184890645391</v>
      </c>
      <c r="H385" s="144">
        <v>-0.29483039898269464</v>
      </c>
      <c r="I385" s="80">
        <f t="shared" si="11"/>
        <v>-7.1448303989826947</v>
      </c>
      <c r="J385" s="3"/>
    </row>
    <row r="386" spans="1:10" x14ac:dyDescent="0.25">
      <c r="A386" s="96">
        <v>44907</v>
      </c>
      <c r="C386">
        <v>6.87</v>
      </c>
      <c r="E386" s="80">
        <v>2.9735194576457858E-3</v>
      </c>
      <c r="F386" s="80">
        <f t="shared" si="10"/>
        <v>-6.8670264805423544</v>
      </c>
      <c r="H386" s="144">
        <v>-2.0894323334377187</v>
      </c>
      <c r="I386" s="80">
        <f t="shared" si="11"/>
        <v>-8.9594323334377179</v>
      </c>
      <c r="J386" s="3"/>
    </row>
    <row r="387" spans="1:10" x14ac:dyDescent="0.25">
      <c r="A387" s="96">
        <v>44904</v>
      </c>
      <c r="C387">
        <v>6.87</v>
      </c>
      <c r="E387" s="80">
        <v>-0.60587822788007117</v>
      </c>
      <c r="F387" s="80">
        <f t="shared" si="10"/>
        <v>-7.4758782278800711</v>
      </c>
      <c r="H387" s="144">
        <v>-0.50853075405793513</v>
      </c>
      <c r="I387" s="80">
        <f t="shared" si="11"/>
        <v>-7.3785307540579357</v>
      </c>
      <c r="J387" s="3"/>
    </row>
    <row r="388" spans="1:10" x14ac:dyDescent="0.25">
      <c r="A388" s="96">
        <v>44903</v>
      </c>
      <c r="C388">
        <v>6.89</v>
      </c>
      <c r="E388" s="80">
        <v>0.26319334069663286</v>
      </c>
      <c r="F388" s="80">
        <f t="shared" ref="F388:F451" si="12">E388-C388</f>
        <v>-6.6268066593033668</v>
      </c>
      <c r="H388" s="144">
        <v>0.74619389858939045</v>
      </c>
      <c r="I388" s="80">
        <f t="shared" ref="I388:I451" si="13">H388-C388</f>
        <v>-6.1438061014106093</v>
      </c>
      <c r="J388" s="3"/>
    </row>
    <row r="389" spans="1:10" x14ac:dyDescent="0.25">
      <c r="A389" s="96">
        <v>44902</v>
      </c>
      <c r="C389">
        <v>6.91</v>
      </c>
      <c r="E389" s="80">
        <v>-0.44119027503989483</v>
      </c>
      <c r="F389" s="80">
        <f t="shared" si="12"/>
        <v>-7.3511902750398948</v>
      </c>
      <c r="H389" s="144">
        <v>-0.23401657540329557</v>
      </c>
      <c r="I389" s="80">
        <f t="shared" si="13"/>
        <v>-7.1440165754032954</v>
      </c>
      <c r="J389" s="3"/>
    </row>
    <row r="390" spans="1:10" x14ac:dyDescent="0.25">
      <c r="A390" s="96">
        <v>44901</v>
      </c>
      <c r="C390">
        <v>6.79</v>
      </c>
      <c r="E390" s="80">
        <v>-0.31174720136034756</v>
      </c>
      <c r="F390" s="80">
        <f t="shared" si="12"/>
        <v>-7.1017472013603475</v>
      </c>
      <c r="H390" s="144">
        <v>-1.5436820293160516</v>
      </c>
      <c r="I390" s="80">
        <f t="shared" si="13"/>
        <v>-8.3336820293160514</v>
      </c>
      <c r="J390" s="3"/>
    </row>
    <row r="391" spans="1:10" x14ac:dyDescent="0.25">
      <c r="A391" s="96">
        <v>44900</v>
      </c>
      <c r="C391">
        <v>6.78</v>
      </c>
      <c r="E391" s="80">
        <v>2.6476109990857602E-2</v>
      </c>
      <c r="F391" s="80">
        <f t="shared" si="12"/>
        <v>-6.7535238900091423</v>
      </c>
      <c r="H391" s="144">
        <v>1.0130045011959312</v>
      </c>
      <c r="I391" s="80">
        <f t="shared" si="13"/>
        <v>-5.7669954988040688</v>
      </c>
      <c r="J391" s="3"/>
    </row>
    <row r="392" spans="1:10" x14ac:dyDescent="0.25">
      <c r="A392" s="96">
        <v>44897</v>
      </c>
      <c r="C392">
        <v>6.8</v>
      </c>
      <c r="E392" s="80">
        <v>-0.61873754152824689</v>
      </c>
      <c r="F392" s="80">
        <f t="shared" si="12"/>
        <v>-7.4187375415282464</v>
      </c>
      <c r="H392" s="144">
        <v>-0.47240717909756563</v>
      </c>
      <c r="I392" s="80">
        <f t="shared" si="13"/>
        <v>-7.2724071790975655</v>
      </c>
      <c r="J392" s="3"/>
    </row>
    <row r="393" spans="1:10" x14ac:dyDescent="0.25">
      <c r="A393" s="96">
        <v>44896</v>
      </c>
      <c r="C393">
        <v>6.82</v>
      </c>
      <c r="E393" s="80">
        <v>0.28867144498317526</v>
      </c>
      <c r="F393" s="80">
        <f t="shared" si="12"/>
        <v>-6.5313285550168247</v>
      </c>
      <c r="H393" s="144">
        <v>1.8030591122392592</v>
      </c>
      <c r="I393" s="80">
        <f t="shared" si="13"/>
        <v>-5.0169408877607413</v>
      </c>
      <c r="J393" s="3"/>
    </row>
    <row r="394" spans="1:10" x14ac:dyDescent="0.25">
      <c r="A394" s="96">
        <v>44895</v>
      </c>
      <c r="C394">
        <v>6.84</v>
      </c>
      <c r="E394" s="80">
        <v>0.75356978845797107</v>
      </c>
      <c r="F394" s="80">
        <f t="shared" si="12"/>
        <v>-6.0864302115420283</v>
      </c>
      <c r="H394" s="144">
        <v>-0.99136979243338741</v>
      </c>
      <c r="I394" s="80">
        <f t="shared" si="13"/>
        <v>-7.8313697924333869</v>
      </c>
      <c r="J394" s="3"/>
    </row>
    <row r="395" spans="1:10" x14ac:dyDescent="0.25">
      <c r="A395" s="96">
        <v>44894</v>
      </c>
      <c r="C395">
        <v>6.84</v>
      </c>
      <c r="E395" s="80">
        <v>0.29790844567749536</v>
      </c>
      <c r="F395" s="80">
        <f t="shared" si="12"/>
        <v>-6.5420915543225044</v>
      </c>
      <c r="H395" s="144">
        <v>0.94600433972522291</v>
      </c>
      <c r="I395" s="80">
        <f t="shared" si="13"/>
        <v>-5.8939956602747774</v>
      </c>
      <c r="J395" s="3"/>
    </row>
    <row r="396" spans="1:10" x14ac:dyDescent="0.25">
      <c r="A396" s="96">
        <v>44893</v>
      </c>
      <c r="C396">
        <v>6.82</v>
      </c>
      <c r="E396" s="80">
        <v>0.27008413120687091</v>
      </c>
      <c r="F396" s="80">
        <f t="shared" si="12"/>
        <v>-6.5499158687931294</v>
      </c>
      <c r="H396" s="144">
        <v>-0.13003033273956652</v>
      </c>
      <c r="I396" s="80">
        <f t="shared" si="13"/>
        <v>-6.9500303327395665</v>
      </c>
      <c r="J396" s="3"/>
    </row>
    <row r="397" spans="1:10" x14ac:dyDescent="0.25">
      <c r="A397" s="96">
        <v>44890</v>
      </c>
      <c r="C397">
        <v>6.83</v>
      </c>
      <c r="E397" s="80">
        <v>0.15499807943043728</v>
      </c>
      <c r="F397" s="80">
        <f t="shared" si="12"/>
        <v>-6.6750019205695628</v>
      </c>
      <c r="H397" s="144">
        <v>0.72059159025599107</v>
      </c>
      <c r="I397" s="80">
        <f t="shared" si="13"/>
        <v>-6.1094084097440087</v>
      </c>
      <c r="J397" s="3"/>
    </row>
    <row r="398" spans="1:10" x14ac:dyDescent="0.25">
      <c r="A398" s="96">
        <v>44889</v>
      </c>
      <c r="C398">
        <v>6.85</v>
      </c>
      <c r="E398" s="80">
        <v>1.1870971273727493</v>
      </c>
      <c r="F398" s="80">
        <f t="shared" si="12"/>
        <v>-5.6629028726272503</v>
      </c>
      <c r="H398" s="144">
        <v>-0.37567837172481922</v>
      </c>
      <c r="I398" s="80">
        <f t="shared" si="13"/>
        <v>-7.2256783717248192</v>
      </c>
      <c r="J398" s="3"/>
    </row>
    <row r="399" spans="1:10" x14ac:dyDescent="0.25">
      <c r="A399" s="96">
        <v>44888</v>
      </c>
      <c r="C399">
        <v>6.82</v>
      </c>
      <c r="E399" s="80">
        <v>0.12634152223720016</v>
      </c>
      <c r="F399" s="80">
        <f t="shared" si="12"/>
        <v>-6.6936584777628001</v>
      </c>
      <c r="H399" s="144">
        <v>0.72433480160024577</v>
      </c>
      <c r="I399" s="80">
        <f t="shared" si="13"/>
        <v>-6.0956651983997547</v>
      </c>
      <c r="J399" s="3"/>
    </row>
    <row r="400" spans="1:10" x14ac:dyDescent="0.25">
      <c r="A400" s="96">
        <v>44887</v>
      </c>
      <c r="C400">
        <v>6.89</v>
      </c>
      <c r="E400" s="80">
        <v>0.46393299541022964</v>
      </c>
      <c r="F400" s="80">
        <f t="shared" si="12"/>
        <v>-6.4260670045897701</v>
      </c>
      <c r="H400" s="144">
        <v>5.0160971116334453E-3</v>
      </c>
      <c r="I400" s="80">
        <f t="shared" si="13"/>
        <v>-6.8849839028883659</v>
      </c>
      <c r="J400" s="3"/>
    </row>
    <row r="401" spans="1:10" x14ac:dyDescent="0.25">
      <c r="A401" s="96">
        <v>44886</v>
      </c>
      <c r="C401">
        <v>6.8</v>
      </c>
      <c r="E401" s="80">
        <v>-0.80676657025888476</v>
      </c>
      <c r="F401" s="80">
        <f t="shared" si="12"/>
        <v>-7.6067665702588849</v>
      </c>
      <c r="H401" s="144">
        <v>-0.96919814869701681</v>
      </c>
      <c r="I401" s="80">
        <f t="shared" si="13"/>
        <v>-7.7691981486970167</v>
      </c>
      <c r="J401" s="3"/>
    </row>
    <row r="402" spans="1:10" x14ac:dyDescent="0.25">
      <c r="A402" s="96">
        <v>44883</v>
      </c>
      <c r="C402">
        <v>6.77</v>
      </c>
      <c r="E402" s="80">
        <v>-0.19761337556353881</v>
      </c>
      <c r="F402" s="80">
        <f t="shared" si="12"/>
        <v>-6.9676133755635385</v>
      </c>
      <c r="H402" s="144">
        <v>0.29721958103780177</v>
      </c>
      <c r="I402" s="80">
        <f t="shared" si="13"/>
        <v>-6.4727804189621976</v>
      </c>
      <c r="J402" s="3"/>
    </row>
    <row r="403" spans="1:10" x14ac:dyDescent="0.25">
      <c r="A403" s="96">
        <v>44882</v>
      </c>
      <c r="C403">
        <v>6.84</v>
      </c>
      <c r="E403" s="80">
        <v>-0.3571496470601016</v>
      </c>
      <c r="F403" s="80">
        <f t="shared" si="12"/>
        <v>-7.1971496470601011</v>
      </c>
      <c r="H403" s="144">
        <v>-0.76414552966831506</v>
      </c>
      <c r="I403" s="80">
        <f t="shared" si="13"/>
        <v>-7.6041455296683154</v>
      </c>
      <c r="J403" s="3"/>
    </row>
    <row r="404" spans="1:10" x14ac:dyDescent="0.25">
      <c r="A404" s="96">
        <v>44881</v>
      </c>
      <c r="C404">
        <v>6.88</v>
      </c>
      <c r="E404" s="80">
        <v>3.3961115880761159E-2</v>
      </c>
      <c r="F404" s="80">
        <f t="shared" si="12"/>
        <v>-6.8460388841192383</v>
      </c>
      <c r="H404" s="144">
        <v>0.58845163663111777</v>
      </c>
      <c r="I404" s="80">
        <f t="shared" si="13"/>
        <v>-6.2915483633688822</v>
      </c>
      <c r="J404" s="3"/>
    </row>
    <row r="405" spans="1:10" x14ac:dyDescent="0.25">
      <c r="A405" s="96">
        <v>44880</v>
      </c>
      <c r="C405">
        <v>6.86</v>
      </c>
      <c r="E405" s="80">
        <v>0.40509243472828793</v>
      </c>
      <c r="F405" s="80">
        <f t="shared" si="12"/>
        <v>-6.4549075652717125</v>
      </c>
      <c r="H405" s="144">
        <v>0.44519563542708324</v>
      </c>
      <c r="I405" s="80">
        <f t="shared" si="13"/>
        <v>-6.4148043645729169</v>
      </c>
      <c r="J405" s="3"/>
    </row>
    <row r="406" spans="1:10" x14ac:dyDescent="0.25">
      <c r="A406" s="96">
        <v>44879</v>
      </c>
      <c r="C406">
        <v>6.93</v>
      </c>
      <c r="E406" s="80">
        <v>-0.11199093173184994</v>
      </c>
      <c r="F406" s="80">
        <f t="shared" si="12"/>
        <v>-7.0419909317318501</v>
      </c>
      <c r="H406" s="144">
        <v>0.32371720760712874</v>
      </c>
      <c r="I406" s="80">
        <f t="shared" si="13"/>
        <v>-6.6062827923928706</v>
      </c>
      <c r="J406" s="3"/>
    </row>
    <row r="407" spans="1:10" x14ac:dyDescent="0.25">
      <c r="A407" s="96">
        <v>44876</v>
      </c>
      <c r="C407">
        <v>6.92</v>
      </c>
      <c r="E407" s="80">
        <v>1.7833172474234809</v>
      </c>
      <c r="F407" s="80">
        <f t="shared" si="12"/>
        <v>-5.1366827525765189</v>
      </c>
      <c r="H407" s="144">
        <v>0.59308786782743961</v>
      </c>
      <c r="I407" s="80">
        <f t="shared" si="13"/>
        <v>-6.3269121321725601</v>
      </c>
      <c r="J407" s="3"/>
    </row>
    <row r="408" spans="1:10" x14ac:dyDescent="0.25">
      <c r="A408" s="96">
        <v>44875</v>
      </c>
      <c r="C408">
        <v>6.95</v>
      </c>
      <c r="E408" s="80">
        <v>-0.70936828771272387</v>
      </c>
      <c r="F408" s="80">
        <f t="shared" si="12"/>
        <v>-7.6593682877127236</v>
      </c>
      <c r="H408" s="144">
        <v>0.36999732313401695</v>
      </c>
      <c r="I408" s="80">
        <f t="shared" si="13"/>
        <v>-6.5800026768659832</v>
      </c>
      <c r="J408" s="3"/>
    </row>
    <row r="409" spans="1:10" x14ac:dyDescent="0.25">
      <c r="A409" s="96">
        <v>44874</v>
      </c>
      <c r="C409">
        <v>6.95</v>
      </c>
      <c r="E409" s="80">
        <v>-0.25160964247258266</v>
      </c>
      <c r="F409" s="80">
        <f t="shared" si="12"/>
        <v>-7.2016096424725831</v>
      </c>
      <c r="H409" s="144">
        <v>0.3376690888133021</v>
      </c>
      <c r="I409" s="80">
        <f t="shared" si="13"/>
        <v>-6.6123309111866977</v>
      </c>
      <c r="J409" s="3"/>
    </row>
    <row r="410" spans="1:10" x14ac:dyDescent="0.25">
      <c r="A410" s="96">
        <v>44872</v>
      </c>
      <c r="C410">
        <v>6.91</v>
      </c>
      <c r="E410" s="80">
        <v>0.47275647659812836</v>
      </c>
      <c r="F410" s="80">
        <f t="shared" si="12"/>
        <v>-6.4372435234018717</v>
      </c>
      <c r="H410" s="144">
        <v>-0.63927701778848645</v>
      </c>
      <c r="I410" s="80">
        <f t="shared" si="13"/>
        <v>-7.5492770177884863</v>
      </c>
      <c r="J410" s="3"/>
    </row>
    <row r="411" spans="1:10" x14ac:dyDescent="0.25">
      <c r="A411" s="96">
        <v>44869</v>
      </c>
      <c r="C411">
        <v>6.97</v>
      </c>
      <c r="E411" s="80">
        <v>0.35701030870728878</v>
      </c>
      <c r="F411" s="80">
        <f t="shared" si="12"/>
        <v>-6.6129896912927109</v>
      </c>
      <c r="H411" s="144">
        <v>0.73633929644231799</v>
      </c>
      <c r="I411" s="80">
        <f t="shared" si="13"/>
        <v>-6.2336607035576819</v>
      </c>
      <c r="J411" s="3"/>
    </row>
    <row r="412" spans="1:10" x14ac:dyDescent="0.25">
      <c r="A412" s="96">
        <v>44868</v>
      </c>
      <c r="C412">
        <v>6.96</v>
      </c>
      <c r="E412" s="80">
        <v>-0.16673256704555875</v>
      </c>
      <c r="F412" s="80">
        <f t="shared" si="12"/>
        <v>-7.1267325670455586</v>
      </c>
      <c r="H412" s="144">
        <v>-2.1379591267224638E-2</v>
      </c>
      <c r="I412" s="80">
        <f t="shared" si="13"/>
        <v>-6.981379591267225</v>
      </c>
      <c r="J412" s="3"/>
    </row>
    <row r="413" spans="1:10" x14ac:dyDescent="0.25">
      <c r="A413" s="96">
        <v>44867</v>
      </c>
      <c r="C413">
        <v>6.94</v>
      </c>
      <c r="E413" s="80">
        <v>-0.34471546507656431</v>
      </c>
      <c r="F413" s="80">
        <f t="shared" si="12"/>
        <v>-7.2847154650765651</v>
      </c>
      <c r="H413" s="144">
        <v>-0.40809987079464199</v>
      </c>
      <c r="I413" s="80">
        <f t="shared" si="13"/>
        <v>-7.3480998707946421</v>
      </c>
      <c r="J413" s="3"/>
    </row>
    <row r="414" spans="1:10" x14ac:dyDescent="0.25">
      <c r="A414" s="96">
        <v>44866</v>
      </c>
      <c r="C414">
        <v>6.9</v>
      </c>
      <c r="E414" s="80">
        <v>0.73949878415740844</v>
      </c>
      <c r="F414" s="80">
        <f t="shared" si="12"/>
        <v>-6.1605012158425918</v>
      </c>
      <c r="H414" s="144">
        <v>0.34490474436139179</v>
      </c>
      <c r="I414" s="80">
        <f t="shared" si="13"/>
        <v>-6.5550952556386086</v>
      </c>
      <c r="J414" s="3"/>
    </row>
    <row r="415" spans="1:10" x14ac:dyDescent="0.25">
      <c r="A415" s="96">
        <v>44865</v>
      </c>
      <c r="C415">
        <v>6.87</v>
      </c>
      <c r="E415" s="80">
        <v>1.2672318798209992</v>
      </c>
      <c r="F415" s="80">
        <f t="shared" si="12"/>
        <v>-5.6027681201790012</v>
      </c>
      <c r="H415" s="144">
        <v>-1.1135962808046413</v>
      </c>
      <c r="I415" s="80">
        <f t="shared" si="13"/>
        <v>-7.9835962808046412</v>
      </c>
      <c r="J415" s="3"/>
    </row>
    <row r="416" spans="1:10" x14ac:dyDescent="0.25">
      <c r="A416" s="96">
        <v>44862</v>
      </c>
      <c r="C416">
        <v>6.91</v>
      </c>
      <c r="E416" s="80">
        <v>0.28105170280120623</v>
      </c>
      <c r="F416" s="80">
        <f t="shared" si="12"/>
        <v>-6.6289482971987939</v>
      </c>
      <c r="H416" s="144">
        <v>0.14418378991532477</v>
      </c>
      <c r="I416" s="80">
        <f t="shared" si="13"/>
        <v>-6.765816210084675</v>
      </c>
      <c r="J416" s="3"/>
    </row>
    <row r="417" spans="1:10" x14ac:dyDescent="0.25">
      <c r="A417" s="96">
        <v>44861</v>
      </c>
      <c r="C417">
        <v>6.87</v>
      </c>
      <c r="E417" s="80">
        <v>0.45649298977422959</v>
      </c>
      <c r="F417" s="80">
        <f t="shared" si="12"/>
        <v>-6.4135070102257705</v>
      </c>
      <c r="H417" s="144">
        <v>1.6192204814673323</v>
      </c>
      <c r="I417" s="80">
        <f t="shared" si="13"/>
        <v>-5.250779518532668</v>
      </c>
      <c r="J417" s="3"/>
    </row>
    <row r="418" spans="1:10" x14ac:dyDescent="0.25">
      <c r="A418" s="96">
        <v>44859</v>
      </c>
      <c r="C418">
        <v>6.9</v>
      </c>
      <c r="E418" s="80">
        <v>-0.41960999957701428</v>
      </c>
      <c r="F418" s="80">
        <f t="shared" si="12"/>
        <v>-7.3196099995770147</v>
      </c>
      <c r="H418" s="144">
        <v>0.17749426445079272</v>
      </c>
      <c r="I418" s="80">
        <f t="shared" si="13"/>
        <v>-6.7225057355492073</v>
      </c>
      <c r="J418" s="3"/>
    </row>
    <row r="419" spans="1:10" x14ac:dyDescent="0.25">
      <c r="A419" s="96">
        <v>44858</v>
      </c>
      <c r="E419" s="80">
        <v>0.87874012164107762</v>
      </c>
      <c r="F419" s="80">
        <f t="shared" si="12"/>
        <v>0.87874012164107762</v>
      </c>
      <c r="H419" s="144">
        <v>0.1215457762842611</v>
      </c>
      <c r="I419" s="80">
        <f t="shared" si="13"/>
        <v>0.1215457762842611</v>
      </c>
      <c r="J419" s="3"/>
    </row>
    <row r="420" spans="1:10" x14ac:dyDescent="0.25">
      <c r="A420" s="96">
        <v>44855</v>
      </c>
      <c r="C420">
        <v>6.92</v>
      </c>
      <c r="E420" s="80">
        <v>7.0314479373936645E-2</v>
      </c>
      <c r="F420" s="80">
        <f t="shared" si="12"/>
        <v>-6.8496855206260632</v>
      </c>
      <c r="H420" s="144">
        <v>-0.22003427714499621</v>
      </c>
      <c r="I420" s="80">
        <f t="shared" si="13"/>
        <v>-7.1400342771449958</v>
      </c>
      <c r="J420" s="3"/>
    </row>
    <row r="421" spans="1:10" x14ac:dyDescent="0.25">
      <c r="A421" s="96">
        <v>44854</v>
      </c>
      <c r="C421">
        <v>6.92</v>
      </c>
      <c r="E421" s="80">
        <v>0.29522191608731446</v>
      </c>
      <c r="F421" s="80">
        <f t="shared" si="12"/>
        <v>-6.6247780839126857</v>
      </c>
      <c r="H421" s="144">
        <v>0.52669717260906324</v>
      </c>
      <c r="I421" s="80">
        <f t="shared" si="13"/>
        <v>-6.3933028273909365</v>
      </c>
      <c r="J421" s="3"/>
    </row>
    <row r="422" spans="1:10" x14ac:dyDescent="0.25">
      <c r="A422" s="96">
        <v>44853</v>
      </c>
      <c r="C422">
        <v>6.91</v>
      </c>
      <c r="E422" s="80">
        <v>0.14467931800570866</v>
      </c>
      <c r="F422" s="80">
        <f t="shared" si="12"/>
        <v>-6.7653206819942913</v>
      </c>
      <c r="H422" s="144">
        <v>8.6766737637408484E-2</v>
      </c>
      <c r="I422" s="80">
        <f t="shared" si="13"/>
        <v>-6.8232332623625913</v>
      </c>
      <c r="J422" s="3"/>
    </row>
    <row r="423" spans="1:10" x14ac:dyDescent="0.25">
      <c r="A423" s="96">
        <v>44852</v>
      </c>
      <c r="C423">
        <v>6.85</v>
      </c>
      <c r="E423" s="80">
        <v>1.0117376587067866</v>
      </c>
      <c r="F423" s="80">
        <f t="shared" si="12"/>
        <v>-5.8382623412932126</v>
      </c>
      <c r="H423" s="144">
        <v>-0.71531616841271306</v>
      </c>
      <c r="I423" s="80">
        <f t="shared" si="13"/>
        <v>-7.5653161684127124</v>
      </c>
      <c r="J423" s="3"/>
    </row>
    <row r="424" spans="1:10" x14ac:dyDescent="0.25">
      <c r="A424" s="96">
        <v>44851</v>
      </c>
      <c r="C424">
        <v>6.93</v>
      </c>
      <c r="E424" s="80">
        <v>0.73374957086414017</v>
      </c>
      <c r="F424" s="80">
        <f t="shared" si="12"/>
        <v>-6.1962504291358593</v>
      </c>
      <c r="H424" s="144">
        <v>1.3657134285448758E-2</v>
      </c>
      <c r="I424" s="80">
        <f t="shared" si="13"/>
        <v>-6.9163428657145509</v>
      </c>
      <c r="J424" s="3"/>
    </row>
    <row r="425" spans="1:10" x14ac:dyDescent="0.25">
      <c r="A425" s="96">
        <v>44848</v>
      </c>
      <c r="C425">
        <v>6.98</v>
      </c>
      <c r="E425" s="80">
        <v>1.007091073123582</v>
      </c>
      <c r="F425" s="80">
        <f t="shared" si="12"/>
        <v>-5.9729089268764186</v>
      </c>
      <c r="H425" s="144">
        <v>-1.5132724741109522</v>
      </c>
      <c r="I425" s="80">
        <f t="shared" si="13"/>
        <v>-8.4932724741109524</v>
      </c>
      <c r="J425" s="3"/>
    </row>
    <row r="426" spans="1:10" x14ac:dyDescent="0.25">
      <c r="A426" s="96">
        <v>44847</v>
      </c>
      <c r="C426">
        <v>6.97</v>
      </c>
      <c r="E426" s="80">
        <v>-0.63800836272746397</v>
      </c>
      <c r="F426" s="80">
        <f t="shared" si="12"/>
        <v>-7.6080083627274639</v>
      </c>
      <c r="H426" s="144">
        <v>0.67711624397096393</v>
      </c>
      <c r="I426" s="80">
        <f t="shared" si="13"/>
        <v>-6.2928837560290356</v>
      </c>
      <c r="J426" s="3"/>
    </row>
    <row r="427" spans="1:10" x14ac:dyDescent="0.25">
      <c r="A427" s="96">
        <v>44846</v>
      </c>
      <c r="C427">
        <v>6.98</v>
      </c>
      <c r="E427" s="80">
        <v>0.82462147195373914</v>
      </c>
      <c r="F427" s="80">
        <f t="shared" si="12"/>
        <v>-6.1553785280462616</v>
      </c>
      <c r="H427" s="144">
        <v>-0.55674334493028477</v>
      </c>
      <c r="I427" s="80">
        <f t="shared" si="13"/>
        <v>-7.5367433449302847</v>
      </c>
      <c r="J427" s="3"/>
    </row>
    <row r="428" spans="1:10" x14ac:dyDescent="0.25">
      <c r="A428" s="96">
        <v>44845</v>
      </c>
      <c r="C428">
        <v>6.92</v>
      </c>
      <c r="E428" s="80">
        <v>-1.4932428513427338</v>
      </c>
      <c r="F428" s="80">
        <f t="shared" si="12"/>
        <v>-8.4132428513427335</v>
      </c>
      <c r="H428" s="144">
        <v>0.14688955131713471</v>
      </c>
      <c r="I428" s="80">
        <f t="shared" si="13"/>
        <v>-6.773110448682865</v>
      </c>
      <c r="J428" s="3"/>
    </row>
    <row r="429" spans="1:10" x14ac:dyDescent="0.25">
      <c r="A429" s="96">
        <v>44844</v>
      </c>
      <c r="C429">
        <v>6.86</v>
      </c>
      <c r="E429" s="80">
        <v>-0.42536233767359694</v>
      </c>
      <c r="F429" s="80">
        <f t="shared" si="12"/>
        <v>-7.2853623376735976</v>
      </c>
      <c r="H429" s="144">
        <v>-1.0802196257656751</v>
      </c>
      <c r="I429" s="80">
        <f t="shared" si="13"/>
        <v>-7.9402196257656756</v>
      </c>
      <c r="J429" s="3"/>
    </row>
    <row r="430" spans="1:10" x14ac:dyDescent="0.25">
      <c r="A430" s="96">
        <v>44841</v>
      </c>
      <c r="C430">
        <v>6.76</v>
      </c>
      <c r="E430" s="80">
        <v>-9.8951061055388465E-2</v>
      </c>
      <c r="F430" s="80">
        <f t="shared" si="12"/>
        <v>-6.8589510610553885</v>
      </c>
      <c r="H430" s="144">
        <v>9.9232495089929457E-2</v>
      </c>
      <c r="I430" s="80">
        <f t="shared" si="13"/>
        <v>-6.6607675049100701</v>
      </c>
      <c r="J430" s="3"/>
    </row>
    <row r="431" spans="1:10" x14ac:dyDescent="0.25">
      <c r="A431" s="96">
        <v>44840</v>
      </c>
      <c r="C431">
        <v>6.71</v>
      </c>
      <c r="E431" s="80">
        <v>0.33286442865991678</v>
      </c>
      <c r="F431" s="80">
        <f t="shared" si="12"/>
        <v>-6.3771355713400828</v>
      </c>
      <c r="H431" s="144">
        <v>0.7914703444739124</v>
      </c>
      <c r="I431" s="80">
        <f t="shared" si="13"/>
        <v>-5.918529655526088</v>
      </c>
      <c r="J431" s="3"/>
    </row>
    <row r="432" spans="1:10" x14ac:dyDescent="0.25">
      <c r="A432" s="96">
        <v>44838</v>
      </c>
      <c r="C432">
        <v>6.78</v>
      </c>
      <c r="E432" s="80">
        <v>2.2913601009039355</v>
      </c>
      <c r="F432" s="80">
        <f t="shared" si="12"/>
        <v>-4.4886398990960643</v>
      </c>
      <c r="H432" s="144">
        <v>0.38524528721898454</v>
      </c>
      <c r="I432" s="80">
        <f t="shared" si="13"/>
        <v>-6.3947547127810154</v>
      </c>
      <c r="J432" s="3"/>
    </row>
    <row r="433" spans="1:10" x14ac:dyDescent="0.25">
      <c r="A433" s="96">
        <v>44837</v>
      </c>
      <c r="C433">
        <v>6.7</v>
      </c>
      <c r="E433" s="80">
        <v>-1.210926417208025</v>
      </c>
      <c r="F433" s="80">
        <f t="shared" si="12"/>
        <v>-7.9109264172080254</v>
      </c>
      <c r="H433" s="144">
        <v>-0.41657709844207536</v>
      </c>
      <c r="I433" s="80">
        <f t="shared" si="13"/>
        <v>-7.1165770984420753</v>
      </c>
      <c r="J433" s="3"/>
    </row>
    <row r="434" spans="1:10" x14ac:dyDescent="0.25">
      <c r="A434" s="96">
        <v>44834</v>
      </c>
      <c r="C434">
        <v>6.69</v>
      </c>
      <c r="E434" s="80">
        <v>1.64257555847569</v>
      </c>
      <c r="F434" s="80">
        <f t="shared" si="12"/>
        <v>-5.0474244415243099</v>
      </c>
      <c r="H434" s="144">
        <v>0.54056633355601635</v>
      </c>
      <c r="I434" s="80">
        <f t="shared" si="13"/>
        <v>-6.1494336664439837</v>
      </c>
      <c r="J434" s="3"/>
    </row>
    <row r="435" spans="1:10" x14ac:dyDescent="0.25">
      <c r="A435" s="96">
        <v>44833</v>
      </c>
      <c r="C435">
        <v>6.77</v>
      </c>
      <c r="E435" s="80">
        <v>-0.24023347134400247</v>
      </c>
      <c r="F435" s="80">
        <f t="shared" si="12"/>
        <v>-7.0102334713440024</v>
      </c>
      <c r="H435" s="144">
        <v>0.91870012407536727</v>
      </c>
      <c r="I435" s="80">
        <f t="shared" si="13"/>
        <v>-5.8512998759246324</v>
      </c>
      <c r="J435" s="3"/>
    </row>
    <row r="436" spans="1:10" x14ac:dyDescent="0.25">
      <c r="A436" s="96">
        <v>44832</v>
      </c>
      <c r="C436">
        <v>6.78</v>
      </c>
      <c r="E436" s="80">
        <v>-0.87491327304586763</v>
      </c>
      <c r="F436" s="80">
        <f t="shared" si="12"/>
        <v>-7.6549132730458682</v>
      </c>
      <c r="H436" s="144">
        <v>0.60509967796693021</v>
      </c>
      <c r="I436" s="80">
        <f t="shared" si="13"/>
        <v>-6.1749003220330696</v>
      </c>
      <c r="J436" s="3"/>
    </row>
    <row r="437" spans="1:10" x14ac:dyDescent="0.25">
      <c r="A437" s="96">
        <v>44831</v>
      </c>
      <c r="C437">
        <v>6.8</v>
      </c>
      <c r="E437" s="80">
        <v>-5.2302792028806604E-2</v>
      </c>
      <c r="F437" s="80">
        <f t="shared" si="12"/>
        <v>-6.852302792028806</v>
      </c>
      <c r="H437" s="144">
        <v>-3.8732080847657058E-2</v>
      </c>
      <c r="I437" s="80">
        <f t="shared" si="13"/>
        <v>-6.8387320808476568</v>
      </c>
      <c r="J437" s="3"/>
    </row>
    <row r="438" spans="1:10" x14ac:dyDescent="0.25">
      <c r="A438" s="96">
        <v>44830</v>
      </c>
      <c r="C438">
        <v>6.44</v>
      </c>
      <c r="E438" s="80">
        <v>-1.7951388989083692</v>
      </c>
      <c r="F438" s="80">
        <f t="shared" si="12"/>
        <v>-8.2351388989083691</v>
      </c>
      <c r="H438" s="144">
        <v>-8.3061287204989107E-2</v>
      </c>
      <c r="I438" s="80">
        <f t="shared" si="13"/>
        <v>-6.5230612872049898</v>
      </c>
      <c r="J438" s="3"/>
    </row>
    <row r="439" spans="1:10" x14ac:dyDescent="0.25">
      <c r="A439" s="96">
        <v>44827</v>
      </c>
      <c r="C439">
        <v>6.7</v>
      </c>
      <c r="E439" s="80">
        <v>-1.7155611521401306</v>
      </c>
      <c r="F439" s="80">
        <f t="shared" si="12"/>
        <v>-8.4155611521401301</v>
      </c>
      <c r="H439" s="144">
        <v>0.35659125504520905</v>
      </c>
      <c r="I439" s="80">
        <f t="shared" si="13"/>
        <v>-6.3434087449547913</v>
      </c>
      <c r="J439" s="3"/>
    </row>
    <row r="440" spans="1:10" x14ac:dyDescent="0.25">
      <c r="A440" s="96">
        <v>44826</v>
      </c>
      <c r="C440">
        <v>6.7</v>
      </c>
      <c r="E440" s="80">
        <v>-0.49976436857833417</v>
      </c>
      <c r="F440" s="80">
        <f t="shared" si="12"/>
        <v>-7.1997643685783341</v>
      </c>
      <c r="H440" s="144">
        <v>-4.2194748752511259E-3</v>
      </c>
      <c r="I440" s="80">
        <f t="shared" si="13"/>
        <v>-6.7042194748752513</v>
      </c>
      <c r="J440" s="3"/>
    </row>
    <row r="441" spans="1:10" x14ac:dyDescent="0.25">
      <c r="A441" s="96">
        <v>44825</v>
      </c>
      <c r="C441">
        <v>6.63</v>
      </c>
      <c r="E441" s="80">
        <v>-0.54949835122431179</v>
      </c>
      <c r="F441" s="80">
        <f t="shared" si="12"/>
        <v>-7.1794983512243116</v>
      </c>
      <c r="H441" s="144">
        <v>0.67780951154185465</v>
      </c>
      <c r="I441" s="80">
        <f t="shared" si="13"/>
        <v>-5.9521904884581449</v>
      </c>
      <c r="J441" s="3"/>
    </row>
    <row r="442" spans="1:10" x14ac:dyDescent="0.25">
      <c r="A442" s="96">
        <v>44824</v>
      </c>
      <c r="C442">
        <v>6.54</v>
      </c>
      <c r="E442" s="80">
        <v>1.100880988523032</v>
      </c>
      <c r="F442" s="80">
        <f t="shared" si="12"/>
        <v>-5.4391190114769685</v>
      </c>
      <c r="H442" s="144">
        <v>-0.10389873953843051</v>
      </c>
      <c r="I442" s="80">
        <f t="shared" si="13"/>
        <v>-6.6438987395384306</v>
      </c>
      <c r="J442" s="3"/>
    </row>
    <row r="443" spans="1:10" x14ac:dyDescent="0.25">
      <c r="A443" s="96">
        <v>44823</v>
      </c>
      <c r="C443">
        <v>6.49</v>
      </c>
      <c r="E443" s="80">
        <v>0.52136661941663676</v>
      </c>
      <c r="F443" s="80">
        <f t="shared" si="12"/>
        <v>-5.9686333805833636</v>
      </c>
      <c r="H443" s="144">
        <v>0.49044396109129529</v>
      </c>
      <c r="I443" s="80">
        <f t="shared" si="13"/>
        <v>-5.9995560389087048</v>
      </c>
      <c r="J443" s="3"/>
    </row>
    <row r="444" spans="1:10" x14ac:dyDescent="0.25">
      <c r="A444" s="96">
        <v>44820</v>
      </c>
      <c r="C444">
        <v>6.42</v>
      </c>
      <c r="E444" s="80">
        <v>-1.9384809871681725</v>
      </c>
      <c r="F444" s="80">
        <f t="shared" si="12"/>
        <v>-8.3584809871681731</v>
      </c>
      <c r="H444" s="144">
        <v>-1.030157600049213</v>
      </c>
      <c r="I444" s="80">
        <f t="shared" si="13"/>
        <v>-7.4501576000492129</v>
      </c>
      <c r="J444" s="3"/>
    </row>
    <row r="445" spans="1:10" x14ac:dyDescent="0.25">
      <c r="A445" s="96">
        <v>44819</v>
      </c>
      <c r="C445">
        <v>6.39</v>
      </c>
      <c r="E445" s="80">
        <v>-0.70179823647850337</v>
      </c>
      <c r="F445" s="80">
        <f t="shared" si="12"/>
        <v>-7.0917982364785033</v>
      </c>
      <c r="H445" s="144">
        <v>-1.0963880032327744</v>
      </c>
      <c r="I445" s="80">
        <f t="shared" si="13"/>
        <v>-7.4863880032327739</v>
      </c>
      <c r="J445" s="3"/>
    </row>
    <row r="446" spans="1:10" x14ac:dyDescent="0.25">
      <c r="A446" s="96">
        <v>44818</v>
      </c>
      <c r="C446">
        <v>6.39</v>
      </c>
      <c r="E446" s="80">
        <v>-0.36690545958643878</v>
      </c>
      <c r="F446" s="80">
        <f t="shared" si="12"/>
        <v>-6.7569054595864388</v>
      </c>
      <c r="H446" s="144">
        <v>-0.55943427994162553</v>
      </c>
      <c r="I446" s="80">
        <f t="shared" si="13"/>
        <v>-6.9494342799416255</v>
      </c>
      <c r="J446" s="3"/>
    </row>
    <row r="447" spans="1:10" x14ac:dyDescent="0.25">
      <c r="A447" s="96">
        <v>44817</v>
      </c>
      <c r="C447">
        <v>6.33</v>
      </c>
      <c r="E447" s="80">
        <v>0.74541364324403092</v>
      </c>
      <c r="F447" s="80">
        <f t="shared" si="12"/>
        <v>-5.5845863567559695</v>
      </c>
      <c r="H447" s="144">
        <v>-0.68652106971768379</v>
      </c>
      <c r="I447" s="80">
        <f t="shared" si="13"/>
        <v>-7.0165210697176841</v>
      </c>
      <c r="J447" s="3"/>
    </row>
    <row r="448" spans="1:10" x14ac:dyDescent="0.25">
      <c r="A448" s="96">
        <v>44816</v>
      </c>
      <c r="C448">
        <v>6.34</v>
      </c>
      <c r="E448" s="80">
        <v>0.57756955367331442</v>
      </c>
      <c r="F448" s="80">
        <f t="shared" si="12"/>
        <v>-5.7624304463266851</v>
      </c>
      <c r="H448" s="144">
        <v>0.68717508075387623</v>
      </c>
      <c r="I448" s="80">
        <f t="shared" si="13"/>
        <v>-5.6528249192461235</v>
      </c>
      <c r="J448" s="3"/>
    </row>
    <row r="449" spans="1:10" x14ac:dyDescent="0.25">
      <c r="A449" s="96">
        <v>44813</v>
      </c>
      <c r="C449">
        <v>6.32</v>
      </c>
      <c r="E449" s="80">
        <v>0.19439567385349277</v>
      </c>
      <c r="F449" s="80">
        <f t="shared" si="12"/>
        <v>-6.1256043261465072</v>
      </c>
      <c r="H449" s="144">
        <v>0.85519483451483924</v>
      </c>
      <c r="I449" s="80">
        <f t="shared" si="13"/>
        <v>-5.4648051654851608</v>
      </c>
      <c r="J449" s="3"/>
    </row>
    <row r="450" spans="1:10" x14ac:dyDescent="0.25">
      <c r="A450" s="96">
        <v>44812</v>
      </c>
      <c r="C450">
        <v>6.3</v>
      </c>
      <c r="E450" s="80">
        <v>0.98925353487210077</v>
      </c>
      <c r="F450" s="80">
        <f t="shared" si="12"/>
        <v>-5.3107464651278988</v>
      </c>
      <c r="H450" s="144">
        <v>0.14147311115487968</v>
      </c>
      <c r="I450" s="80">
        <f t="shared" si="13"/>
        <v>-6.1585268888451203</v>
      </c>
      <c r="J450" s="3"/>
    </row>
    <row r="451" spans="1:10" x14ac:dyDescent="0.25">
      <c r="A451" s="96">
        <v>44811</v>
      </c>
      <c r="C451">
        <v>6.31</v>
      </c>
      <c r="E451" s="80">
        <v>-0.17671447019640846</v>
      </c>
      <c r="F451" s="80">
        <f t="shared" si="12"/>
        <v>-6.4867144701964081</v>
      </c>
      <c r="H451" s="144">
        <v>0.15379113018598647</v>
      </c>
      <c r="I451" s="80">
        <f t="shared" si="13"/>
        <v>-6.1562088698140132</v>
      </c>
      <c r="J451" s="3"/>
    </row>
    <row r="452" spans="1:10" x14ac:dyDescent="0.25">
      <c r="A452" s="96">
        <v>44810</v>
      </c>
      <c r="C452">
        <v>6.27</v>
      </c>
      <c r="E452" s="80">
        <v>-5.7738681520229644E-2</v>
      </c>
      <c r="F452" s="80">
        <f t="shared" ref="F452:F496" si="14">E452-C452</f>
        <v>-6.3277386815202288</v>
      </c>
      <c r="H452" s="144">
        <v>0.74969646109344124</v>
      </c>
      <c r="I452" s="80">
        <f t="shared" ref="I452:I496" si="15">H452-C452</f>
        <v>-5.5203035389065587</v>
      </c>
      <c r="J452" s="3"/>
    </row>
    <row r="453" spans="1:10" x14ac:dyDescent="0.25">
      <c r="A453" s="96">
        <v>44809</v>
      </c>
      <c r="C453">
        <v>6.29</v>
      </c>
      <c r="E453" s="80">
        <v>0.72037606652431252</v>
      </c>
      <c r="F453" s="80">
        <f t="shared" si="14"/>
        <v>-5.5696239334756878</v>
      </c>
      <c r="H453" s="144">
        <v>-0.66636095585579236</v>
      </c>
      <c r="I453" s="80">
        <f t="shared" si="15"/>
        <v>-6.9563609558557928</v>
      </c>
      <c r="J453" s="3"/>
    </row>
    <row r="454" spans="1:10" x14ac:dyDescent="0.25">
      <c r="A454" s="96">
        <v>44806</v>
      </c>
      <c r="C454">
        <v>6.3</v>
      </c>
      <c r="E454" s="80">
        <v>-1.909615340765753E-2</v>
      </c>
      <c r="F454" s="80">
        <f t="shared" si="14"/>
        <v>-6.3190961534076573</v>
      </c>
      <c r="H454" s="144">
        <v>0.99665699522077755</v>
      </c>
      <c r="I454" s="80">
        <f t="shared" si="15"/>
        <v>-5.3033430047792223</v>
      </c>
      <c r="J454" s="3"/>
    </row>
    <row r="455" spans="1:10" x14ac:dyDescent="0.25">
      <c r="A455" s="96">
        <v>44805</v>
      </c>
      <c r="C455">
        <v>6.29</v>
      </c>
      <c r="E455" s="80">
        <v>-1.2190795808393349</v>
      </c>
      <c r="F455" s="80">
        <f t="shared" si="14"/>
        <v>-7.5090795808393347</v>
      </c>
      <c r="H455" s="144">
        <v>-0.17024828426827646</v>
      </c>
      <c r="I455" s="80">
        <f t="shared" si="15"/>
        <v>-6.4602482842682765</v>
      </c>
      <c r="J455" s="3"/>
    </row>
    <row r="456" spans="1:10" x14ac:dyDescent="0.25">
      <c r="A456" s="96">
        <v>44803</v>
      </c>
      <c r="C456">
        <v>6.31</v>
      </c>
      <c r="E456" s="80">
        <v>2.5784241808131378</v>
      </c>
      <c r="F456" s="80">
        <f t="shared" si="14"/>
        <v>-3.7315758191868618</v>
      </c>
      <c r="H456" s="144">
        <v>0.19177300446586545</v>
      </c>
      <c r="I456" s="80">
        <f t="shared" si="15"/>
        <v>-6.1182269955341342</v>
      </c>
      <c r="J456" s="3"/>
    </row>
    <row r="457" spans="1:10" x14ac:dyDescent="0.25">
      <c r="A457" s="96">
        <v>44802</v>
      </c>
      <c r="C457">
        <v>6.28</v>
      </c>
      <c r="E457" s="80">
        <v>-1.400998923622778</v>
      </c>
      <c r="F457" s="80">
        <f t="shared" si="14"/>
        <v>-7.680998923622778</v>
      </c>
      <c r="H457" s="144">
        <v>-0.76098762815588961</v>
      </c>
      <c r="I457" s="80">
        <f t="shared" si="15"/>
        <v>-7.0409876281558894</v>
      </c>
      <c r="J457" s="3"/>
    </row>
    <row r="458" spans="1:10" x14ac:dyDescent="0.25">
      <c r="A458" s="96">
        <v>44799</v>
      </c>
      <c r="C458">
        <v>6.21</v>
      </c>
      <c r="E458" s="80">
        <v>0.20801885581069271</v>
      </c>
      <c r="F458" s="80">
        <f t="shared" si="14"/>
        <v>-6.0019811441893074</v>
      </c>
      <c r="H458" s="144">
        <v>-0.14749164102802706</v>
      </c>
      <c r="I458" s="80">
        <f t="shared" si="15"/>
        <v>-6.3574916410280267</v>
      </c>
      <c r="J458" s="3"/>
    </row>
    <row r="459" spans="1:10" x14ac:dyDescent="0.25">
      <c r="A459" s="96">
        <v>44798</v>
      </c>
      <c r="C459">
        <v>6.23</v>
      </c>
      <c r="E459" s="80">
        <v>-0.46861820113093194</v>
      </c>
      <c r="F459" s="80">
        <f t="shared" si="14"/>
        <v>-6.6986182011309321</v>
      </c>
      <c r="H459" s="144">
        <v>-0.62470201891929544</v>
      </c>
      <c r="I459" s="80">
        <f t="shared" si="15"/>
        <v>-6.854702018919296</v>
      </c>
      <c r="J459" s="3"/>
    </row>
    <row r="460" spans="1:10" x14ac:dyDescent="0.25">
      <c r="A460" s="96">
        <v>44797</v>
      </c>
      <c r="C460">
        <v>6.25</v>
      </c>
      <c r="E460" s="80">
        <v>0.15616555255298381</v>
      </c>
      <c r="F460" s="80">
        <f t="shared" si="14"/>
        <v>-6.0938344474470165</v>
      </c>
      <c r="H460" s="144">
        <v>0</v>
      </c>
      <c r="I460" s="80">
        <f t="shared" si="15"/>
        <v>-6.25</v>
      </c>
      <c r="J460" s="3"/>
    </row>
    <row r="461" spans="1:10" x14ac:dyDescent="0.25">
      <c r="A461" s="96">
        <v>44796</v>
      </c>
      <c r="C461">
        <v>6.18</v>
      </c>
      <c r="E461" s="80">
        <v>0.49626372872440366</v>
      </c>
      <c r="F461" s="80">
        <f t="shared" si="14"/>
        <v>-5.6837362712755963</v>
      </c>
      <c r="H461" s="144">
        <v>-1.5469117811904494</v>
      </c>
      <c r="I461" s="80">
        <f t="shared" si="15"/>
        <v>-7.7269117811904486</v>
      </c>
      <c r="J461" s="3"/>
    </row>
    <row r="462" spans="1:10" x14ac:dyDescent="0.25">
      <c r="A462" s="96">
        <v>44795</v>
      </c>
      <c r="C462">
        <v>6.16</v>
      </c>
      <c r="E462" s="80">
        <v>-1.507732938403971</v>
      </c>
      <c r="F462" s="80">
        <f t="shared" si="14"/>
        <v>-7.6677329384039714</v>
      </c>
      <c r="H462" s="144">
        <v>0.44495047250370362</v>
      </c>
      <c r="I462" s="80">
        <f t="shared" si="15"/>
        <v>-5.7150495274962969</v>
      </c>
      <c r="J462" s="3"/>
    </row>
    <row r="463" spans="1:10" x14ac:dyDescent="0.25">
      <c r="A463" s="96">
        <v>44792</v>
      </c>
      <c r="C463">
        <v>6.17</v>
      </c>
      <c r="E463" s="80">
        <v>-1.1029432239022041</v>
      </c>
      <c r="F463" s="80">
        <f t="shared" si="14"/>
        <v>-7.272943223902204</v>
      </c>
      <c r="H463" s="144">
        <v>0.22148971671079176</v>
      </c>
      <c r="I463" s="80">
        <f t="shared" si="15"/>
        <v>-5.9485102832892078</v>
      </c>
      <c r="J463" s="3"/>
    </row>
    <row r="464" spans="1:10" x14ac:dyDescent="0.25">
      <c r="A464" s="96">
        <v>44791</v>
      </c>
      <c r="C464">
        <v>6.17</v>
      </c>
      <c r="E464" s="80">
        <v>6.8266993605193865E-2</v>
      </c>
      <c r="F464" s="80">
        <f t="shared" si="14"/>
        <v>-6.1017330063948059</v>
      </c>
      <c r="H464" s="144">
        <v>0.51483777859713165</v>
      </c>
      <c r="I464" s="80">
        <f t="shared" si="15"/>
        <v>-5.6551622214028683</v>
      </c>
      <c r="J464" s="3"/>
    </row>
    <row r="465" spans="1:10" x14ac:dyDescent="0.25">
      <c r="A465" s="96">
        <v>44790</v>
      </c>
      <c r="C465">
        <v>6.19</v>
      </c>
      <c r="E465" s="80">
        <v>0.66759231988331158</v>
      </c>
      <c r="F465" s="80">
        <f t="shared" si="14"/>
        <v>-5.5224076801166886</v>
      </c>
      <c r="H465" s="144">
        <v>-7.7865320001707067E-2</v>
      </c>
      <c r="I465" s="80">
        <f t="shared" si="15"/>
        <v>-6.2678653200017074</v>
      </c>
      <c r="J465" s="3"/>
    </row>
    <row r="466" spans="1:10" x14ac:dyDescent="0.25">
      <c r="A466" s="96">
        <v>44789</v>
      </c>
      <c r="E466" s="80">
        <v>0.71815415735542154</v>
      </c>
      <c r="F466" s="80">
        <f t="shared" si="14"/>
        <v>0.71815415735542154</v>
      </c>
      <c r="H466" s="144">
        <v>0.91574307843724279</v>
      </c>
      <c r="I466" s="80">
        <f t="shared" si="15"/>
        <v>0.91574307843724279</v>
      </c>
      <c r="J466" s="3"/>
    </row>
    <row r="467" spans="1:10" x14ac:dyDescent="0.25">
      <c r="A467" s="96">
        <v>44785</v>
      </c>
      <c r="C467">
        <v>6.22</v>
      </c>
      <c r="E467" s="80">
        <v>0.22169998301150379</v>
      </c>
      <c r="F467" s="80">
        <f t="shared" si="14"/>
        <v>-5.9983000169884964</v>
      </c>
      <c r="H467" s="144">
        <v>0.27785402955295629</v>
      </c>
      <c r="I467" s="80">
        <f t="shared" si="15"/>
        <v>-5.9421459704470436</v>
      </c>
      <c r="J467" s="3"/>
    </row>
    <row r="468" spans="1:10" x14ac:dyDescent="0.25">
      <c r="A468" s="96">
        <v>44784</v>
      </c>
      <c r="C468">
        <v>6.23</v>
      </c>
      <c r="E468" s="80">
        <v>0.70859293688247615</v>
      </c>
      <c r="F468" s="80">
        <f t="shared" si="14"/>
        <v>-5.5214070631175245</v>
      </c>
      <c r="H468" s="144">
        <v>0.15979631533733696</v>
      </c>
      <c r="I468" s="80">
        <f t="shared" si="15"/>
        <v>-6.0702036846626637</v>
      </c>
      <c r="J468" s="3"/>
    </row>
    <row r="469" spans="1:10" x14ac:dyDescent="0.25">
      <c r="A469" s="96">
        <v>44783</v>
      </c>
      <c r="C469">
        <v>6.25</v>
      </c>
      <c r="E469" s="80">
        <v>5.5063879806685589E-2</v>
      </c>
      <c r="F469" s="80">
        <f t="shared" si="14"/>
        <v>-6.1949361201933142</v>
      </c>
      <c r="H469" s="144">
        <v>0.12021153675228545</v>
      </c>
      <c r="I469" s="80">
        <f t="shared" si="15"/>
        <v>-6.1297884632477144</v>
      </c>
      <c r="J469" s="3"/>
    </row>
    <row r="470" spans="1:10" x14ac:dyDescent="0.25">
      <c r="A470" s="96">
        <v>44781</v>
      </c>
      <c r="C470">
        <v>6.18</v>
      </c>
      <c r="E470" s="80">
        <v>0.7334387124586782</v>
      </c>
      <c r="F470" s="80">
        <f t="shared" si="14"/>
        <v>-5.4465612875413214</v>
      </c>
      <c r="H470" s="144">
        <v>0.3051615580772381</v>
      </c>
      <c r="I470" s="80">
        <f t="shared" si="15"/>
        <v>-5.8748384419227619</v>
      </c>
      <c r="J470" s="3"/>
    </row>
    <row r="471" spans="1:10" x14ac:dyDescent="0.25">
      <c r="A471" s="96">
        <v>44778</v>
      </c>
      <c r="C471">
        <v>6.2</v>
      </c>
      <c r="E471" s="80">
        <v>8.9172707398458173E-2</v>
      </c>
      <c r="F471" s="80">
        <f t="shared" si="14"/>
        <v>-6.1108272926015417</v>
      </c>
      <c r="H471" s="144">
        <v>1.6366637460283842</v>
      </c>
      <c r="I471" s="80">
        <f t="shared" si="15"/>
        <v>-4.5633362539716158</v>
      </c>
      <c r="J471" s="3"/>
    </row>
    <row r="472" spans="1:10" x14ac:dyDescent="0.25">
      <c r="A472" s="96">
        <v>44777</v>
      </c>
      <c r="C472">
        <v>6.15</v>
      </c>
      <c r="E472" s="80">
        <v>-3.5368915036973196E-2</v>
      </c>
      <c r="F472" s="80">
        <f t="shared" si="14"/>
        <v>-6.1853689150369737</v>
      </c>
      <c r="H472" s="144">
        <v>-4.5934172629776705E-2</v>
      </c>
      <c r="I472" s="80">
        <f t="shared" si="15"/>
        <v>-6.1959341726297774</v>
      </c>
      <c r="J472" s="3"/>
    </row>
    <row r="473" spans="1:10" x14ac:dyDescent="0.25">
      <c r="A473" s="96">
        <v>44776</v>
      </c>
      <c r="C473">
        <v>6.21</v>
      </c>
      <c r="E473" s="80">
        <v>0.2461740687039006</v>
      </c>
      <c r="F473" s="80">
        <f t="shared" si="14"/>
        <v>-5.9638259312960997</v>
      </c>
      <c r="H473" s="144">
        <v>-0.10737418924863253</v>
      </c>
      <c r="I473" s="80">
        <f t="shared" si="15"/>
        <v>-6.3173741892486328</v>
      </c>
      <c r="J473" s="3"/>
    </row>
    <row r="474" spans="1:10" x14ac:dyDescent="0.25">
      <c r="A474" s="96">
        <v>44775</v>
      </c>
      <c r="C474">
        <v>6.16</v>
      </c>
      <c r="E474" s="80">
        <v>3.1141778714602639E-2</v>
      </c>
      <c r="F474" s="80">
        <f t="shared" si="14"/>
        <v>-6.1288582212853973</v>
      </c>
      <c r="H474" s="144">
        <v>-0.19317604529825322</v>
      </c>
      <c r="I474" s="80">
        <f t="shared" si="15"/>
        <v>-6.3531760452982535</v>
      </c>
      <c r="J474" s="3"/>
    </row>
    <row r="475" spans="1:10" x14ac:dyDescent="0.25">
      <c r="A475" s="96">
        <v>44774</v>
      </c>
      <c r="C475">
        <v>6.22</v>
      </c>
      <c r="E475" s="80">
        <v>1.0595486136406642</v>
      </c>
      <c r="F475" s="80">
        <f t="shared" si="14"/>
        <v>-5.1604513863593358</v>
      </c>
      <c r="H475" s="144">
        <v>-0.80150645639774609</v>
      </c>
      <c r="I475" s="80">
        <f t="shared" si="15"/>
        <v>-7.0215064563977458</v>
      </c>
      <c r="J475" s="3"/>
    </row>
    <row r="476" spans="1:10" x14ac:dyDescent="0.25">
      <c r="A476" s="96">
        <v>44771</v>
      </c>
      <c r="C476">
        <v>6.25</v>
      </c>
      <c r="E476" s="80">
        <v>1.3505930441357237</v>
      </c>
      <c r="F476" s="80">
        <f t="shared" si="14"/>
        <v>-4.8994069558642765</v>
      </c>
      <c r="H476" s="144">
        <v>-0.95156509445180637</v>
      </c>
      <c r="I476" s="80">
        <f t="shared" si="15"/>
        <v>-7.2015650944518068</v>
      </c>
      <c r="J476" s="3"/>
    </row>
    <row r="477" spans="1:10" x14ac:dyDescent="0.25">
      <c r="A477" s="96">
        <v>44770</v>
      </c>
      <c r="C477">
        <v>6.28</v>
      </c>
      <c r="E477" s="80">
        <v>1.7293802353110799</v>
      </c>
      <c r="F477" s="80">
        <f t="shared" si="14"/>
        <v>-4.5506197646889204</v>
      </c>
      <c r="H477" s="144">
        <v>0.18698321153114691</v>
      </c>
      <c r="I477" s="80">
        <f t="shared" si="15"/>
        <v>-6.0930167884688533</v>
      </c>
      <c r="J477" s="3"/>
    </row>
    <row r="478" spans="1:10" x14ac:dyDescent="0.25">
      <c r="A478" s="96">
        <v>44769</v>
      </c>
      <c r="C478">
        <v>6.31</v>
      </c>
      <c r="E478" s="80">
        <v>0.95821061220528414</v>
      </c>
      <c r="F478" s="80">
        <f t="shared" si="14"/>
        <v>-5.3517893877947156</v>
      </c>
      <c r="H478" s="144">
        <v>3.2542264554585554</v>
      </c>
      <c r="I478" s="80">
        <f t="shared" si="15"/>
        <v>-3.0557735445414442</v>
      </c>
      <c r="J478" s="3"/>
    </row>
    <row r="479" spans="1:10" x14ac:dyDescent="0.25">
      <c r="A479" s="96">
        <v>44768</v>
      </c>
      <c r="C479">
        <v>6.22</v>
      </c>
      <c r="E479" s="80">
        <v>-0.88479345800012899</v>
      </c>
      <c r="F479" s="80">
        <f t="shared" si="14"/>
        <v>-7.1047934580001284</v>
      </c>
      <c r="H479" s="144">
        <v>-5.9293583620975046</v>
      </c>
      <c r="I479" s="80">
        <f t="shared" si="15"/>
        <v>-12.149358362097505</v>
      </c>
      <c r="J479" s="3"/>
    </row>
    <row r="480" spans="1:10" x14ac:dyDescent="0.25">
      <c r="A480" s="96">
        <v>44767</v>
      </c>
      <c r="C480">
        <v>6.21</v>
      </c>
      <c r="E480" s="80">
        <v>-0.52902457915781154</v>
      </c>
      <c r="F480" s="80">
        <f t="shared" si="14"/>
        <v>-6.7390245791578112</v>
      </c>
      <c r="H480" s="144">
        <v>3.3624254609426698</v>
      </c>
      <c r="I480" s="80">
        <f t="shared" si="15"/>
        <v>-2.8475745390573302</v>
      </c>
      <c r="J480" s="3"/>
    </row>
    <row r="481" spans="1:10" x14ac:dyDescent="0.25">
      <c r="A481" s="96">
        <v>44764</v>
      </c>
      <c r="C481">
        <v>6.19</v>
      </c>
      <c r="E481" s="80">
        <v>0.6877343008988166</v>
      </c>
      <c r="F481" s="80">
        <f t="shared" si="14"/>
        <v>-5.5022656991011836</v>
      </c>
      <c r="H481" s="144">
        <v>0.88880145532674293</v>
      </c>
      <c r="I481" s="80">
        <f t="shared" si="15"/>
        <v>-5.301198544673257</v>
      </c>
      <c r="J481" s="3"/>
    </row>
    <row r="482" spans="1:10" x14ac:dyDescent="0.25">
      <c r="A482" s="96">
        <v>44763</v>
      </c>
      <c r="C482">
        <v>6.21</v>
      </c>
      <c r="E482" s="80">
        <v>0.51086959811390731</v>
      </c>
      <c r="F482" s="80">
        <f t="shared" si="14"/>
        <v>-5.6991304018860927</v>
      </c>
      <c r="H482" s="144">
        <v>2.0539931818380994</v>
      </c>
      <c r="I482" s="80">
        <f t="shared" si="15"/>
        <v>-4.1560068181619005</v>
      </c>
      <c r="J482" s="3"/>
    </row>
    <row r="483" spans="1:10" x14ac:dyDescent="0.25">
      <c r="A483" s="96">
        <v>44762</v>
      </c>
      <c r="C483">
        <v>6.21</v>
      </c>
      <c r="E483" s="80">
        <v>1.1033900327712303</v>
      </c>
      <c r="F483" s="80">
        <f t="shared" si="14"/>
        <v>-5.1066099672287697</v>
      </c>
      <c r="H483" s="144">
        <v>-0.13288879633665188</v>
      </c>
      <c r="I483" s="80">
        <f t="shared" si="15"/>
        <v>-6.342888796336652</v>
      </c>
      <c r="J483" s="3"/>
    </row>
    <row r="484" spans="1:10" x14ac:dyDescent="0.25">
      <c r="A484" s="96">
        <v>44761</v>
      </c>
      <c r="C484">
        <v>6.15</v>
      </c>
      <c r="E484" s="80">
        <v>0.38117762693122387</v>
      </c>
      <c r="F484" s="80">
        <f t="shared" si="14"/>
        <v>-5.7688223730687769</v>
      </c>
      <c r="H484" s="144">
        <v>2.4291463162954087E-2</v>
      </c>
      <c r="I484" s="80">
        <f t="shared" si="15"/>
        <v>-6.1257085368370463</v>
      </c>
      <c r="J484" s="3"/>
    </row>
    <row r="485" spans="1:10" x14ac:dyDescent="0.25">
      <c r="A485" s="96">
        <v>44760</v>
      </c>
      <c r="C485">
        <v>6.15</v>
      </c>
      <c r="E485" s="80">
        <v>1.428731650175705</v>
      </c>
      <c r="F485" s="80">
        <f t="shared" si="14"/>
        <v>-4.7212683498242951</v>
      </c>
      <c r="H485" s="144">
        <v>0.24973296625597063</v>
      </c>
      <c r="I485" s="80">
        <f t="shared" si="15"/>
        <v>-5.9002670337440293</v>
      </c>
      <c r="J485" s="3"/>
    </row>
    <row r="486" spans="1:10" x14ac:dyDescent="0.25">
      <c r="A486" s="96">
        <v>44757</v>
      </c>
      <c r="C486">
        <v>6.16</v>
      </c>
      <c r="E486" s="80">
        <v>0.69359701103921034</v>
      </c>
      <c r="F486" s="80">
        <f t="shared" si="14"/>
        <v>-5.4664029889607901</v>
      </c>
      <c r="H486" s="144">
        <v>0.32564491198583684</v>
      </c>
      <c r="I486" s="80">
        <f t="shared" si="15"/>
        <v>-5.8343550880141635</v>
      </c>
      <c r="J486" s="3"/>
    </row>
    <row r="487" spans="1:10" x14ac:dyDescent="0.25">
      <c r="A487" s="96">
        <v>44756</v>
      </c>
      <c r="C487">
        <v>6.15</v>
      </c>
      <c r="E487" s="80">
        <v>-0.17536552752142748</v>
      </c>
      <c r="F487" s="80">
        <f t="shared" si="14"/>
        <v>-6.325365527521428</v>
      </c>
      <c r="H487" s="144">
        <v>0.28505613511745032</v>
      </c>
      <c r="I487" s="80">
        <f t="shared" si="15"/>
        <v>-5.8649438648825498</v>
      </c>
      <c r="J487" s="3"/>
    </row>
    <row r="488" spans="1:10" x14ac:dyDescent="0.25">
      <c r="A488" s="96">
        <v>44755</v>
      </c>
      <c r="C488">
        <v>6.13</v>
      </c>
      <c r="E488" s="80">
        <v>-0.5707328920246828</v>
      </c>
      <c r="F488" s="80">
        <f t="shared" si="14"/>
        <v>-6.7007328920246829</v>
      </c>
      <c r="H488" s="144">
        <v>0.39334174280650364</v>
      </c>
      <c r="I488" s="80">
        <f t="shared" si="15"/>
        <v>-5.7366582571934961</v>
      </c>
      <c r="J488" s="3"/>
    </row>
    <row r="489" spans="1:10" x14ac:dyDescent="0.25">
      <c r="A489" s="96">
        <v>44754</v>
      </c>
      <c r="C489">
        <v>6.13</v>
      </c>
      <c r="E489" s="80">
        <v>-0.97249629995067055</v>
      </c>
      <c r="F489" s="80">
        <f t="shared" si="14"/>
        <v>-7.1024962999506709</v>
      </c>
      <c r="H489" s="144">
        <v>-0.17785965642099444</v>
      </c>
      <c r="I489" s="80">
        <f t="shared" si="15"/>
        <v>-6.3078596564209946</v>
      </c>
      <c r="J489" s="3"/>
    </row>
    <row r="490" spans="1:10" x14ac:dyDescent="0.25">
      <c r="A490" s="96">
        <v>44753</v>
      </c>
      <c r="C490">
        <v>6.11</v>
      </c>
      <c r="E490" s="80">
        <v>-2.8359000283592242E-2</v>
      </c>
      <c r="F490" s="80">
        <f t="shared" si="14"/>
        <v>-6.1383590002835922</v>
      </c>
      <c r="H490" s="144">
        <v>0.21687361796223847</v>
      </c>
      <c r="I490" s="80">
        <f t="shared" si="15"/>
        <v>-5.893126382037762</v>
      </c>
      <c r="J490" s="3"/>
    </row>
    <row r="491" spans="1:10" x14ac:dyDescent="0.25">
      <c r="A491" s="96">
        <v>44750</v>
      </c>
      <c r="C491">
        <v>6.09</v>
      </c>
      <c r="E491" s="80">
        <v>0.54360964240775511</v>
      </c>
      <c r="F491" s="80">
        <f t="shared" si="14"/>
        <v>-5.5463903575922444</v>
      </c>
      <c r="H491" s="144">
        <v>-0.27962829380065962</v>
      </c>
      <c r="I491" s="80">
        <f t="shared" si="15"/>
        <v>-6.3696282938006599</v>
      </c>
      <c r="J491" s="3"/>
    </row>
    <row r="492" spans="1:10" x14ac:dyDescent="0.25">
      <c r="A492" s="96">
        <v>44749</v>
      </c>
      <c r="C492">
        <v>6.11</v>
      </c>
      <c r="E492" s="80">
        <v>0.89494552777395819</v>
      </c>
      <c r="F492" s="80">
        <f t="shared" si="14"/>
        <v>-5.2150544722260417</v>
      </c>
      <c r="H492" s="144">
        <v>0.15637565901170583</v>
      </c>
      <c r="I492" s="80">
        <f t="shared" si="15"/>
        <v>-5.9536243409882941</v>
      </c>
      <c r="J492" s="3"/>
    </row>
    <row r="493" spans="1:10" x14ac:dyDescent="0.25">
      <c r="A493" s="96">
        <v>44748</v>
      </c>
      <c r="C493">
        <v>6.1</v>
      </c>
      <c r="E493" s="80">
        <v>1.1318177074603764</v>
      </c>
      <c r="F493" s="80">
        <f t="shared" si="14"/>
        <v>-4.9681822925396233</v>
      </c>
      <c r="H493" s="144">
        <v>0.779382993773861</v>
      </c>
      <c r="I493" s="80">
        <f t="shared" si="15"/>
        <v>-5.3206170062261382</v>
      </c>
      <c r="J493" s="3"/>
    </row>
    <row r="494" spans="1:10" x14ac:dyDescent="0.25">
      <c r="A494" s="96">
        <v>44747</v>
      </c>
      <c r="C494">
        <v>6.1</v>
      </c>
      <c r="E494" s="80">
        <v>-0.15471713602793749</v>
      </c>
      <c r="F494" s="80">
        <f t="shared" si="14"/>
        <v>-6.2547171360279368</v>
      </c>
      <c r="H494" s="144">
        <v>0.62180403266262807</v>
      </c>
      <c r="I494" s="80">
        <f t="shared" si="15"/>
        <v>-5.4781959673373715</v>
      </c>
      <c r="J494" s="3"/>
    </row>
    <row r="495" spans="1:10" x14ac:dyDescent="0.25">
      <c r="A495" s="96">
        <v>44746</v>
      </c>
      <c r="C495">
        <v>6.09</v>
      </c>
      <c r="E495" s="80">
        <v>0.5288200583416196</v>
      </c>
      <c r="F495" s="80">
        <f t="shared" si="14"/>
        <v>-5.5611799416583807</v>
      </c>
      <c r="H495" s="144">
        <v>0.73610738704920531</v>
      </c>
      <c r="I495" s="80">
        <f t="shared" si="15"/>
        <v>-5.3538926129507942</v>
      </c>
      <c r="J495" s="3"/>
    </row>
    <row r="496" spans="1:10" x14ac:dyDescent="0.25">
      <c r="A496" s="96">
        <v>44743</v>
      </c>
      <c r="C496">
        <v>6.15</v>
      </c>
      <c r="E496" s="80">
        <v>-0.17870439314966954</v>
      </c>
      <c r="F496" s="80">
        <f t="shared" si="14"/>
        <v>-6.3287043931496703</v>
      </c>
      <c r="H496" s="144">
        <v>-0.14098858366778869</v>
      </c>
      <c r="I496" s="80">
        <f t="shared" si="15"/>
        <v>-6.2909885836677892</v>
      </c>
      <c r="J496" s="3"/>
    </row>
    <row r="497" spans="5:10" x14ac:dyDescent="0.25">
      <c r="E497" s="3"/>
      <c r="I497" s="3"/>
      <c r="J497" s="3"/>
    </row>
    <row r="498" spans="5:10" x14ac:dyDescent="0.25">
      <c r="I498" s="3"/>
    </row>
  </sheetData>
  <conditionalFormatting sqref="H4:H456">
    <cfRule type="duplicateValues" dxfId="10" priority="1"/>
    <cfRule type="duplicateValues" dxfId="9" priority="2"/>
    <cfRule type="duplicateValues" dxfId="8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2900-E7BC-48AF-93A8-2ACFCB25C9FE}">
  <dimension ref="A1:AL497"/>
  <sheetViews>
    <sheetView zoomScale="95" zoomScaleNormal="42" workbookViewId="0">
      <pane xSplit="1" topLeftCell="U1" activePane="topRight" state="frozen"/>
      <selection activeCell="BN7" sqref="BN7"/>
      <selection pane="topRight" activeCell="BN7" sqref="BN7"/>
    </sheetView>
  </sheetViews>
  <sheetFormatPr defaultRowHeight="15" x14ac:dyDescent="0.25"/>
  <cols>
    <col min="1" max="1" width="14.140625" bestFit="1" customWidth="1"/>
    <col min="2" max="2" width="16.85546875" bestFit="1" customWidth="1"/>
    <col min="3" max="3" width="12.140625" style="69" bestFit="1" customWidth="1"/>
    <col min="4" max="4" width="17.42578125" bestFit="1" customWidth="1"/>
    <col min="5" max="5" width="4.7109375" customWidth="1"/>
    <col min="6" max="6" width="12.140625" style="69" bestFit="1" customWidth="1"/>
    <col min="7" max="7" width="17.5703125" bestFit="1" customWidth="1"/>
    <col min="8" max="8" width="4.7109375" customWidth="1"/>
    <col min="9" max="9" width="12.140625" style="69" bestFit="1" customWidth="1"/>
    <col min="10" max="10" width="17.5703125" bestFit="1" customWidth="1"/>
    <col min="11" max="11" width="4.7109375" customWidth="1"/>
    <col min="12" max="12" width="12.140625" style="69" bestFit="1" customWidth="1"/>
    <col min="13" max="13" width="17.5703125" bestFit="1" customWidth="1"/>
    <col min="14" max="14" width="4.7109375" customWidth="1"/>
    <col min="15" max="15" width="12.140625" style="69" bestFit="1" customWidth="1"/>
    <col min="16" max="16" width="17.5703125" bestFit="1" customWidth="1"/>
    <col min="17" max="17" width="4.7109375" customWidth="1"/>
    <col min="18" max="18" width="12.140625" style="69" bestFit="1" customWidth="1"/>
    <col min="19" max="19" width="17.5703125" bestFit="1" customWidth="1"/>
    <col min="20" max="20" width="4.7109375" customWidth="1"/>
    <col min="21" max="21" width="12.140625" style="69" bestFit="1" customWidth="1"/>
    <col min="22" max="22" width="17.5703125" bestFit="1" customWidth="1"/>
    <col min="23" max="23" width="4.7109375" customWidth="1"/>
    <col min="24" max="24" width="12.140625" bestFit="1" customWidth="1"/>
    <col min="25" max="25" width="17.5703125" bestFit="1" customWidth="1"/>
    <col min="27" max="27" width="17.5703125" bestFit="1" customWidth="1"/>
    <col min="28" max="28" width="22.28515625" bestFit="1" customWidth="1"/>
    <col min="30" max="30" width="9.140625" customWidth="1"/>
    <col min="31" max="31" width="21.85546875" bestFit="1" customWidth="1"/>
    <col min="32" max="32" width="16.28515625" bestFit="1" customWidth="1"/>
    <col min="33" max="33" width="18.5703125" bestFit="1" customWidth="1"/>
    <col min="34" max="34" width="16.140625" bestFit="1" customWidth="1"/>
    <col min="35" max="35" width="15" bestFit="1" customWidth="1"/>
    <col min="36" max="36" width="19.140625" bestFit="1" customWidth="1"/>
    <col min="37" max="37" width="18.5703125" bestFit="1" customWidth="1"/>
    <col min="38" max="38" width="11.85546875" bestFit="1" customWidth="1"/>
    <col min="39" max="39" width="16.28515625" bestFit="1" customWidth="1"/>
    <col min="40" max="40" width="18.5703125" bestFit="1" customWidth="1"/>
  </cols>
  <sheetData>
    <row r="1" spans="1:37" x14ac:dyDescent="0.25">
      <c r="C1" s="265" t="s">
        <v>15</v>
      </c>
      <c r="D1" s="265"/>
      <c r="F1" s="265" t="s">
        <v>508</v>
      </c>
      <c r="G1" s="265"/>
      <c r="I1" s="265" t="s">
        <v>980</v>
      </c>
      <c r="J1" s="265"/>
      <c r="L1" s="265" t="s">
        <v>1449</v>
      </c>
      <c r="M1" s="265"/>
      <c r="O1" s="265" t="s">
        <v>1450</v>
      </c>
      <c r="P1" s="265"/>
      <c r="R1" s="265" t="s">
        <v>2359</v>
      </c>
      <c r="S1" s="265"/>
      <c r="U1" s="265" t="s">
        <v>3220</v>
      </c>
      <c r="V1" s="265"/>
      <c r="X1" s="265" t="s">
        <v>4060</v>
      </c>
      <c r="Y1" s="265"/>
      <c r="AA1" s="264" t="s">
        <v>4487</v>
      </c>
      <c r="AB1" s="264"/>
    </row>
    <row r="2" spans="1:37" x14ac:dyDescent="0.25">
      <c r="A2" s="73" t="s">
        <v>4467</v>
      </c>
      <c r="C2" s="142" t="s">
        <v>4470</v>
      </c>
      <c r="D2" s="139" t="s">
        <v>4471</v>
      </c>
      <c r="F2" s="141" t="s">
        <v>4470</v>
      </c>
      <c r="G2" s="100" t="s">
        <v>4471</v>
      </c>
      <c r="I2" s="141" t="s">
        <v>4470</v>
      </c>
      <c r="J2" s="100" t="s">
        <v>4471</v>
      </c>
      <c r="L2" s="141" t="s">
        <v>4470</v>
      </c>
      <c r="M2" s="100" t="s">
        <v>4471</v>
      </c>
      <c r="O2" s="141" t="s">
        <v>4470</v>
      </c>
      <c r="P2" s="100" t="s">
        <v>4471</v>
      </c>
      <c r="R2" s="140" t="s">
        <v>4470</v>
      </c>
      <c r="S2" s="131" t="s">
        <v>4471</v>
      </c>
      <c r="U2" s="140" t="s">
        <v>4470</v>
      </c>
      <c r="V2" s="131" t="s">
        <v>4471</v>
      </c>
      <c r="X2" s="100" t="s">
        <v>4470</v>
      </c>
      <c r="Y2" s="100" t="s">
        <v>4471</v>
      </c>
      <c r="AA2" s="132" t="s">
        <v>4471</v>
      </c>
      <c r="AB2" s="97" t="s">
        <v>4607</v>
      </c>
      <c r="AE2" s="143" t="s">
        <v>4601</v>
      </c>
      <c r="AF2" s="148" t="s">
        <v>4602</v>
      </c>
      <c r="AG2" s="119" t="s">
        <v>4603</v>
      </c>
      <c r="AH2" s="120"/>
      <c r="AI2" s="122" t="s">
        <v>4604</v>
      </c>
      <c r="AJ2" s="138" t="s">
        <v>4524</v>
      </c>
      <c r="AK2" s="121" t="s">
        <v>4605</v>
      </c>
    </row>
    <row r="3" spans="1:37" x14ac:dyDescent="0.25">
      <c r="A3" s="79">
        <v>45560</v>
      </c>
      <c r="C3" s="80">
        <v>167.05</v>
      </c>
      <c r="D3" s="80">
        <f>(C3-C4)/C4*100</f>
        <v>-7.1783214691616998E-2</v>
      </c>
      <c r="F3" s="167">
        <v>41920.050000000003</v>
      </c>
      <c r="G3" s="80">
        <f>(F3-F4)/F4*100</f>
        <v>-9.199533350095522E-2</v>
      </c>
      <c r="I3" s="80">
        <v>246.42</v>
      </c>
      <c r="J3" s="80">
        <f>(I3-I4)/I4*100</f>
        <v>-2.2104051748085327</v>
      </c>
      <c r="L3" s="167">
        <v>2503.25</v>
      </c>
      <c r="M3" s="80">
        <f>(L3-L4)/L4*100</f>
        <v>1.9978024173409249E-2</v>
      </c>
      <c r="O3" s="167">
        <v>1722.05</v>
      </c>
      <c r="P3" s="80">
        <f>(O3-O4)/O4*100</f>
        <v>-6.3467029231815113</v>
      </c>
      <c r="R3" s="167">
        <v>1910.35</v>
      </c>
      <c r="S3" s="80">
        <f>(R3-R4)/R4*100</f>
        <v>-1.0027465409131024</v>
      </c>
      <c r="U3" s="80">
        <v>920.4</v>
      </c>
      <c r="V3" s="80">
        <f>(U3-U4)/U4*100</f>
        <v>0.3707742639040324</v>
      </c>
      <c r="X3" s="80">
        <v>578.70000000000005</v>
      </c>
      <c r="Y3" s="80">
        <f>(X3-X4)/X4*100</f>
        <v>-2.3455956800539952</v>
      </c>
      <c r="AA3" s="80">
        <f>D3*0.15+G3*0.1+J3*0.12+M3*0.13+P3*0.1+S3*0.15+V3*0.12+Y3*0.13</f>
        <v>-1.3281352935819708</v>
      </c>
      <c r="AB3" s="83">
        <f>'Part 1'!BM7*(1+AA3/100)</f>
        <v>986718.64706418035</v>
      </c>
      <c r="AE3" s="130"/>
      <c r="AF3" s="147" t="s">
        <v>4526</v>
      </c>
      <c r="AG3" s="119" t="s">
        <v>4606</v>
      </c>
      <c r="AH3" s="136"/>
      <c r="AI3" s="138"/>
      <c r="AJ3" s="149" t="s">
        <v>4526</v>
      </c>
      <c r="AK3" s="150" t="s">
        <v>4606</v>
      </c>
    </row>
    <row r="4" spans="1:37" x14ac:dyDescent="0.25">
      <c r="A4" s="79">
        <v>45559</v>
      </c>
      <c r="C4" s="80">
        <v>167.17</v>
      </c>
      <c r="D4" s="80">
        <f t="shared" ref="D4:D63" si="0">(C4-C5)/C5*100</f>
        <v>-1.676273379602413</v>
      </c>
      <c r="F4" s="167">
        <v>41958.65</v>
      </c>
      <c r="G4" s="80">
        <f t="shared" ref="G4:G63" si="1">(F4-F5)/F5*100</f>
        <v>-2.461780222769026</v>
      </c>
      <c r="I4" s="80">
        <v>251.99</v>
      </c>
      <c r="J4" s="80">
        <f t="shared" ref="J4:J63" si="2">(I4-I5)/I5*100</f>
        <v>-0.67010918837951383</v>
      </c>
      <c r="L4" s="167">
        <v>2502.75</v>
      </c>
      <c r="M4" s="80">
        <f t="shared" ref="M4:M63" si="3">(L4-L5)/L5*100</f>
        <v>-2.2153196975912728</v>
      </c>
      <c r="O4" s="167">
        <v>1838.75</v>
      </c>
      <c r="P4" s="80">
        <f t="shared" ref="P4:P63" si="4">(O4-O5)/O5*100</f>
        <v>-4.2517183920016706</v>
      </c>
      <c r="R4" s="167">
        <v>1929.7</v>
      </c>
      <c r="S4" s="80">
        <f t="shared" ref="S4:S63" si="5">(R4-R5)/R5*100</f>
        <v>1.5578127466975495</v>
      </c>
      <c r="U4" s="80">
        <v>917</v>
      </c>
      <c r="V4" s="80">
        <f t="shared" ref="V4:V63" si="6">(U4-U5)/U5*100</f>
        <v>0.8080030781069667</v>
      </c>
      <c r="X4" s="80">
        <v>592.6</v>
      </c>
      <c r="Y4" s="80">
        <f t="shared" ref="Y4:Y63" si="7">(X4-X5)/X5*100</f>
        <v>1.812559058500141</v>
      </c>
      <c r="AA4" s="80">
        <f t="shared" ref="AA4:AA63" si="8">D4*0.15+G4*0.1+J4*0.12+M4*0.13+P4*0.1+S4*0.15+V4*0.12+Y4*0.13</f>
        <v>-0.72493057272735206</v>
      </c>
      <c r="AB4" s="83">
        <f>'Part 1'!BM7*(1+AA4/100)</f>
        <v>992750.69427272642</v>
      </c>
      <c r="AE4" s="134" t="s">
        <v>15</v>
      </c>
      <c r="AF4" s="135">
        <v>168</v>
      </c>
      <c r="AG4" s="161">
        <v>167.4</v>
      </c>
      <c r="AH4" s="161"/>
      <c r="AI4" s="129">
        <f>(AG4-AF4)*'Part 2'!I960</f>
        <v>-535.19999999999493</v>
      </c>
      <c r="AJ4" s="80">
        <v>169.5</v>
      </c>
      <c r="AK4" s="80">
        <v>168.3</v>
      </c>
    </row>
    <row r="5" spans="1:37" x14ac:dyDescent="0.25">
      <c r="A5" s="79">
        <v>45558</v>
      </c>
      <c r="C5" s="80">
        <v>170.02</v>
      </c>
      <c r="D5" s="80">
        <f t="shared" si="0"/>
        <v>1.3471626132570456</v>
      </c>
      <c r="F5" s="167">
        <v>43017.65</v>
      </c>
      <c r="G5" s="80">
        <f t="shared" si="1"/>
        <v>-8.2108099319440089E-2</v>
      </c>
      <c r="I5" s="80">
        <v>253.69</v>
      </c>
      <c r="J5" s="80">
        <f t="shared" si="2"/>
        <v>-0.25556341904537461</v>
      </c>
      <c r="L5" s="167">
        <v>2559.4499999999998</v>
      </c>
      <c r="M5" s="80">
        <f t="shared" si="3"/>
        <v>1.1520373078290969</v>
      </c>
      <c r="O5" s="167">
        <v>1920.4</v>
      </c>
      <c r="P5" s="80">
        <f t="shared" si="4"/>
        <v>-0.57210903725180329</v>
      </c>
      <c r="R5" s="167">
        <v>1900.1</v>
      </c>
      <c r="S5" s="80">
        <f t="shared" si="5"/>
        <v>3.4969224903317073</v>
      </c>
      <c r="U5" s="80">
        <v>909.65</v>
      </c>
      <c r="V5" s="80">
        <f t="shared" si="6"/>
        <v>3.6520054694621642</v>
      </c>
      <c r="X5" s="80">
        <v>582.04999999999995</v>
      </c>
      <c r="Y5" s="80">
        <f t="shared" si="7"/>
        <v>3.4203980099502491</v>
      </c>
      <c r="AA5" s="80">
        <f t="shared" si="8"/>
        <v>1.6631806892425183</v>
      </c>
      <c r="AB5" s="83">
        <f>'Part 1'!$BM$7*(1+AA5/100)</f>
        <v>1016631.8068924252</v>
      </c>
      <c r="AE5" s="87" t="s">
        <v>508</v>
      </c>
      <c r="AF5" s="62">
        <v>38952.050000000003</v>
      </c>
      <c r="AG5" s="162">
        <v>42000</v>
      </c>
      <c r="AH5" s="162"/>
      <c r="AI5" s="129">
        <f>(AG5-AF5)*'Part 2'!I961</f>
        <v>6095.8999999999942</v>
      </c>
      <c r="AJ5" s="80">
        <v>38500</v>
      </c>
      <c r="AK5" s="80">
        <v>39731.25</v>
      </c>
    </row>
    <row r="6" spans="1:37" x14ac:dyDescent="0.25">
      <c r="A6" s="79">
        <v>45555</v>
      </c>
      <c r="C6" s="80">
        <v>167.76</v>
      </c>
      <c r="D6" s="80">
        <f t="shared" si="0"/>
        <v>8.9493466976897112E-2</v>
      </c>
      <c r="F6" s="167">
        <v>43053</v>
      </c>
      <c r="G6" s="80">
        <f t="shared" si="1"/>
        <v>8.7875913630537372E-2</v>
      </c>
      <c r="I6" s="80">
        <v>254.34</v>
      </c>
      <c r="J6" s="80">
        <f t="shared" si="2"/>
        <v>5.3036889827350651</v>
      </c>
      <c r="L6" s="167">
        <v>2530.3000000000002</v>
      </c>
      <c r="M6" s="80">
        <f t="shared" si="3"/>
        <v>0.1345522181328937</v>
      </c>
      <c r="O6" s="167">
        <v>1931.45</v>
      </c>
      <c r="P6" s="80">
        <f t="shared" si="4"/>
        <v>2.8762417108311804</v>
      </c>
      <c r="R6" s="167">
        <v>1835.9</v>
      </c>
      <c r="S6" s="80">
        <f t="shared" si="5"/>
        <v>0.74907394704349517</v>
      </c>
      <c r="U6" s="80">
        <v>877.6</v>
      </c>
      <c r="V6" s="80">
        <f t="shared" si="6"/>
        <v>3.3321558930884345</v>
      </c>
      <c r="X6" s="80">
        <v>562.79999999999995</v>
      </c>
      <c r="Y6" s="80">
        <f t="shared" si="7"/>
        <v>-1.5136932365036468</v>
      </c>
      <c r="AA6" s="80">
        <f t="shared" si="8"/>
        <v>1.2792099272598527</v>
      </c>
      <c r="AB6" s="83">
        <f>'Part 1'!$BM$7*(1+AA6/100)</f>
        <v>1012792.0992725985</v>
      </c>
      <c r="AE6" s="87" t="s">
        <v>980</v>
      </c>
      <c r="AF6" s="62">
        <v>144</v>
      </c>
      <c r="AG6" s="162">
        <v>251.6</v>
      </c>
      <c r="AH6" s="162"/>
      <c r="AI6" s="129">
        <f>(AG6-AF6)*'Part 2'!I962</f>
        <v>89630.799999999988</v>
      </c>
      <c r="AJ6" s="80">
        <v>378</v>
      </c>
      <c r="AK6" s="80">
        <v>374.45</v>
      </c>
    </row>
    <row r="7" spans="1:37" x14ac:dyDescent="0.25">
      <c r="A7" s="79">
        <v>45554</v>
      </c>
      <c r="C7" s="80">
        <v>167.61</v>
      </c>
      <c r="D7" s="80">
        <f t="shared" si="0"/>
        <v>-0.30928448224587035</v>
      </c>
      <c r="F7" s="167">
        <v>43015.199999999997</v>
      </c>
      <c r="G7" s="80">
        <f t="shared" si="1"/>
        <v>-8.5478026572523708E-2</v>
      </c>
      <c r="I7" s="80">
        <v>241.53</v>
      </c>
      <c r="J7" s="80">
        <f t="shared" si="2"/>
        <v>-2.8634626985722922</v>
      </c>
      <c r="L7" s="167">
        <v>2526.9</v>
      </c>
      <c r="M7" s="80">
        <f t="shared" si="3"/>
        <v>-4.8266510988493652</v>
      </c>
      <c r="O7" s="167">
        <v>1877.45</v>
      </c>
      <c r="P7" s="80">
        <f t="shared" si="4"/>
        <v>3.9792866637129012</v>
      </c>
      <c r="R7" s="167">
        <v>1822.25</v>
      </c>
      <c r="S7" s="80">
        <f t="shared" si="5"/>
        <v>-0.66504946986835534</v>
      </c>
      <c r="U7" s="80">
        <v>849.3</v>
      </c>
      <c r="V7" s="80">
        <f t="shared" si="6"/>
        <v>-1.3245033112582887</v>
      </c>
      <c r="X7" s="80">
        <v>571.45000000000005</v>
      </c>
      <c r="Y7" s="80">
        <f t="shared" si="7"/>
        <v>-3.9579831932773035</v>
      </c>
      <c r="AA7" s="80">
        <f t="shared" si="8"/>
        <v>-1.4013276082592325</v>
      </c>
      <c r="AB7" s="83">
        <f>'Part 1'!$BM$7*(1+AA7/100)</f>
        <v>985986.72391740768</v>
      </c>
      <c r="AE7" s="87" t="s">
        <v>1449</v>
      </c>
      <c r="AF7" s="62">
        <v>3001.05</v>
      </c>
      <c r="AG7" s="162">
        <v>2506</v>
      </c>
      <c r="AH7" s="162"/>
      <c r="AI7" s="129">
        <f>(AG7-AF7)*'Part 2'!I963</f>
        <v>-21287.150000000009</v>
      </c>
      <c r="AJ7" s="80">
        <v>315</v>
      </c>
      <c r="AK7" s="80">
        <v>313.95</v>
      </c>
    </row>
    <row r="8" spans="1:37" x14ac:dyDescent="0.25">
      <c r="A8" s="79">
        <v>45553</v>
      </c>
      <c r="C8" s="80">
        <v>168.13</v>
      </c>
      <c r="D8" s="80">
        <f t="shared" si="0"/>
        <v>-1.3784608165180634</v>
      </c>
      <c r="F8" s="167">
        <v>43052</v>
      </c>
      <c r="G8" s="80">
        <f t="shared" si="1"/>
        <v>-0.75839653304442034</v>
      </c>
      <c r="I8" s="80">
        <v>248.65</v>
      </c>
      <c r="J8" s="80">
        <f t="shared" si="2"/>
        <v>1.6391432308698575</v>
      </c>
      <c r="L8" s="167">
        <v>2655.05</v>
      </c>
      <c r="M8" s="80">
        <f t="shared" si="3"/>
        <v>-1.5645564927240638</v>
      </c>
      <c r="O8" s="167">
        <v>1805.6</v>
      </c>
      <c r="P8" s="80">
        <f t="shared" si="4"/>
        <v>-2.3208006491750117</v>
      </c>
      <c r="R8" s="167">
        <v>1834.45</v>
      </c>
      <c r="S8" s="80">
        <f t="shared" si="5"/>
        <v>0.68331503841932195</v>
      </c>
      <c r="U8" s="80">
        <v>860.7</v>
      </c>
      <c r="V8" s="80">
        <f t="shared" si="6"/>
        <v>-1.7424638438749755E-2</v>
      </c>
      <c r="X8" s="80">
        <v>595</v>
      </c>
      <c r="Y8" s="80">
        <f t="shared" si="7"/>
        <v>-3.3227719554797379</v>
      </c>
      <c r="AA8" s="80">
        <f t="shared" si="8"/>
        <v>-0.85293805211151574</v>
      </c>
      <c r="AB8" s="83">
        <f>'Part 1'!$BM$7*(1+AA8/100)</f>
        <v>991470.61947888485</v>
      </c>
      <c r="AE8" s="87" t="s">
        <v>1450</v>
      </c>
      <c r="AF8" s="62">
        <v>1400.2</v>
      </c>
      <c r="AG8" s="162">
        <v>1830</v>
      </c>
      <c r="AH8" s="162"/>
      <c r="AI8" s="129">
        <f>(AG8-AF8)*'Part 2'!I964</f>
        <v>30515.799999999996</v>
      </c>
      <c r="AJ8" s="80">
        <v>1490</v>
      </c>
      <c r="AK8" s="80">
        <v>1520.8</v>
      </c>
    </row>
    <row r="9" spans="1:37" x14ac:dyDescent="0.25">
      <c r="A9" s="79">
        <v>45552</v>
      </c>
      <c r="C9" s="80">
        <v>170.48</v>
      </c>
      <c r="D9" s="80">
        <f t="shared" si="0"/>
        <v>0.70888468809073046</v>
      </c>
      <c r="F9" s="167">
        <v>43381</v>
      </c>
      <c r="G9" s="80">
        <f t="shared" si="1"/>
        <v>0.75576696178894609</v>
      </c>
      <c r="I9" s="80">
        <v>244.64</v>
      </c>
      <c r="J9" s="80">
        <f t="shared" si="2"/>
        <v>1.7806623398235866</v>
      </c>
      <c r="L9" s="167">
        <v>2697.25</v>
      </c>
      <c r="M9" s="80">
        <f t="shared" si="3"/>
        <v>-1.9110480762237319</v>
      </c>
      <c r="O9" s="167">
        <v>1848.5</v>
      </c>
      <c r="P9" s="80">
        <f t="shared" si="4"/>
        <v>2.8544402403739126</v>
      </c>
      <c r="R9" s="167">
        <v>1822</v>
      </c>
      <c r="S9" s="80">
        <f t="shared" si="5"/>
        <v>-1.860978697045593</v>
      </c>
      <c r="U9" s="80">
        <v>860.85</v>
      </c>
      <c r="V9" s="80">
        <f t="shared" si="6"/>
        <v>-0.14499478018791323</v>
      </c>
      <c r="X9" s="80">
        <v>615.45000000000005</v>
      </c>
      <c r="Y9" s="80">
        <f t="shared" si="7"/>
        <v>1.2919684002633349</v>
      </c>
      <c r="AA9" s="80">
        <f t="shared" si="8"/>
        <v>0.30400636815448567</v>
      </c>
      <c r="AB9" s="83">
        <f>'Part 1'!$BM$7*(1+AA9/100)</f>
        <v>1003040.0636815449</v>
      </c>
      <c r="AE9" s="87" t="s">
        <v>2359</v>
      </c>
      <c r="AF9" s="62">
        <v>1820</v>
      </c>
      <c r="AG9" s="162">
        <v>1930</v>
      </c>
      <c r="AH9" s="162"/>
      <c r="AI9" s="129">
        <f>(AG9-AF9)*'Part 2'!I965</f>
        <v>9020</v>
      </c>
      <c r="AJ9" s="80">
        <v>1869</v>
      </c>
      <c r="AK9" s="80">
        <v>1882.4</v>
      </c>
    </row>
    <row r="10" spans="1:37" x14ac:dyDescent="0.25">
      <c r="A10" s="79">
        <v>45551</v>
      </c>
      <c r="C10" s="80">
        <v>169.28</v>
      </c>
      <c r="D10" s="80">
        <f t="shared" si="0"/>
        <v>-1.075268817204303</v>
      </c>
      <c r="F10" s="167">
        <v>43055.6</v>
      </c>
      <c r="G10" s="80">
        <f t="shared" si="1"/>
        <v>-0.71015864706649789</v>
      </c>
      <c r="I10" s="80">
        <v>240.36</v>
      </c>
      <c r="J10" s="80">
        <f t="shared" si="2"/>
        <v>-4.2352284951591681</v>
      </c>
      <c r="L10" s="167">
        <v>2749.8</v>
      </c>
      <c r="M10" s="80">
        <f t="shared" si="3"/>
        <v>2.4153149965548844</v>
      </c>
      <c r="O10" s="167">
        <v>1797.2</v>
      </c>
      <c r="P10" s="80">
        <f t="shared" si="4"/>
        <v>-0.93159142274405293</v>
      </c>
      <c r="R10" s="167">
        <v>1856.55</v>
      </c>
      <c r="S10" s="80">
        <f t="shared" si="5"/>
        <v>-2.3947216234687954</v>
      </c>
      <c r="U10" s="80">
        <v>862.1</v>
      </c>
      <c r="V10" s="80">
        <f t="shared" si="6"/>
        <v>-0.17369152385363595</v>
      </c>
      <c r="X10" s="80">
        <v>607.6</v>
      </c>
      <c r="Y10" s="80">
        <f t="shared" si="7"/>
        <v>3.7568306010928962</v>
      </c>
      <c r="AA10" s="80">
        <f t="shared" si="8"/>
        <v>-0.41136504766934473</v>
      </c>
      <c r="AB10" s="83">
        <f>'Part 1'!$BM$7*(1+AA10/100)</f>
        <v>995886.34952330659</v>
      </c>
      <c r="AE10" s="87" t="s">
        <v>3220</v>
      </c>
      <c r="AF10" s="62">
        <v>826</v>
      </c>
      <c r="AG10" s="162">
        <v>915</v>
      </c>
      <c r="AH10" s="162"/>
      <c r="AI10" s="129">
        <f>(AG10-AF10)*'Part 2'!I966</f>
        <v>12905</v>
      </c>
      <c r="AJ10" s="80">
        <v>838.6</v>
      </c>
      <c r="AK10" s="80">
        <v>837.6</v>
      </c>
    </row>
    <row r="11" spans="1:37" x14ac:dyDescent="0.25">
      <c r="A11" s="79">
        <v>45548</v>
      </c>
      <c r="C11" s="80">
        <v>171.12</v>
      </c>
      <c r="D11" s="80">
        <f t="shared" si="0"/>
        <v>3.2959072799710296</v>
      </c>
      <c r="F11" s="167">
        <v>43363.55</v>
      </c>
      <c r="G11" s="80">
        <f t="shared" si="1"/>
        <v>0.23774465045643237</v>
      </c>
      <c r="I11" s="80">
        <v>250.99</v>
      </c>
      <c r="J11" s="80">
        <f t="shared" si="2"/>
        <v>1.7265837149921046</v>
      </c>
      <c r="L11" s="167">
        <v>2684.95</v>
      </c>
      <c r="M11" s="80">
        <f t="shared" si="3"/>
        <v>-7.8152620903978842E-2</v>
      </c>
      <c r="O11" s="167">
        <v>1814.1</v>
      </c>
      <c r="P11" s="80">
        <f t="shared" si="4"/>
        <v>7.4472486553573802E-2</v>
      </c>
      <c r="R11" s="167">
        <v>1902.1</v>
      </c>
      <c r="S11" s="80">
        <f t="shared" si="5"/>
        <v>0.78151906111743985</v>
      </c>
      <c r="U11" s="80">
        <v>863.6</v>
      </c>
      <c r="V11" s="80">
        <f t="shared" si="6"/>
        <v>3.3137935159708158</v>
      </c>
      <c r="X11" s="80">
        <v>585.6</v>
      </c>
      <c r="Y11" s="80">
        <f t="shared" si="7"/>
        <v>1.1486311425857114</v>
      </c>
      <c r="AA11" s="80">
        <f t="shared" si="8"/>
        <v>1.3868431403984467</v>
      </c>
      <c r="AB11" s="83">
        <f>'Part 1'!$BM$7*(1+AA11/100)</f>
        <v>1013868.4314039845</v>
      </c>
      <c r="AE11" s="87" t="s">
        <v>4060</v>
      </c>
      <c r="AF11" s="62">
        <v>733.45</v>
      </c>
      <c r="AG11" s="162">
        <v>594.95000000000005</v>
      </c>
      <c r="AH11" s="162"/>
      <c r="AI11" s="129">
        <f>(AG11-AF11)*'Part 2'!I967</f>
        <v>-24514.5</v>
      </c>
      <c r="AJ11" s="80">
        <v>309.85000000000002</v>
      </c>
      <c r="AK11" s="80">
        <v>310.55</v>
      </c>
    </row>
    <row r="12" spans="1:37" x14ac:dyDescent="0.25">
      <c r="A12" s="79">
        <v>45547</v>
      </c>
      <c r="C12" s="80">
        <v>165.66</v>
      </c>
      <c r="D12" s="80">
        <f t="shared" si="0"/>
        <v>1.0060362173038264</v>
      </c>
      <c r="F12" s="167">
        <v>43260.7</v>
      </c>
      <c r="G12" s="80">
        <f t="shared" si="1"/>
        <v>3.4370875494940609</v>
      </c>
      <c r="I12" s="80">
        <v>246.73</v>
      </c>
      <c r="J12" s="80">
        <f t="shared" si="2"/>
        <v>3.4377227183163495</v>
      </c>
      <c r="L12" s="167">
        <v>2687.05</v>
      </c>
      <c r="M12" s="80">
        <f t="shared" si="3"/>
        <v>-0.3393665158370906</v>
      </c>
      <c r="O12" s="167">
        <v>1812.75</v>
      </c>
      <c r="P12" s="80">
        <f t="shared" si="4"/>
        <v>1.6884974616441764</v>
      </c>
      <c r="R12" s="167">
        <v>1887.35</v>
      </c>
      <c r="S12" s="80">
        <f t="shared" si="5"/>
        <v>-0.60562972325354825</v>
      </c>
      <c r="U12" s="80">
        <v>835.9</v>
      </c>
      <c r="V12" s="80">
        <f t="shared" si="6"/>
        <v>1.4441747572815506</v>
      </c>
      <c r="X12" s="80">
        <v>578.95000000000005</v>
      </c>
      <c r="Y12" s="80">
        <f t="shared" si="7"/>
        <v>-0.47275227780642942</v>
      </c>
      <c r="AA12" s="80">
        <f t="shared" si="8"/>
        <v>1.0528717291194558</v>
      </c>
      <c r="AB12" s="83">
        <f>'Part 1'!$BM$7*(1+AA12/100)</f>
        <v>1010528.7172911945</v>
      </c>
    </row>
    <row r="13" spans="1:37" x14ac:dyDescent="0.25">
      <c r="A13" s="79">
        <v>45546</v>
      </c>
      <c r="C13" s="80">
        <v>164.01</v>
      </c>
      <c r="D13" s="80">
        <f t="shared" si="0"/>
        <v>-2.467887725975265</v>
      </c>
      <c r="F13" s="167">
        <v>41823.199999999997</v>
      </c>
      <c r="G13" s="80">
        <f t="shared" si="1"/>
        <v>3.5768681167639427</v>
      </c>
      <c r="I13" s="80">
        <v>238.53</v>
      </c>
      <c r="J13" s="80">
        <f t="shared" si="2"/>
        <v>-1.237992712818818</v>
      </c>
      <c r="L13" s="167">
        <v>2696.2</v>
      </c>
      <c r="M13" s="80">
        <f t="shared" si="3"/>
        <v>-1.4474742305724235</v>
      </c>
      <c r="O13" s="167">
        <v>1782.65</v>
      </c>
      <c r="P13" s="80">
        <f t="shared" si="4"/>
        <v>2.148812423000888</v>
      </c>
      <c r="R13" s="167">
        <v>1898.85</v>
      </c>
      <c r="S13" s="80">
        <f t="shared" si="5"/>
        <v>0.60665465720037182</v>
      </c>
      <c r="U13" s="80">
        <v>824</v>
      </c>
      <c r="V13" s="80">
        <f t="shared" si="6"/>
        <v>-0.69896360568811222</v>
      </c>
      <c r="X13" s="80">
        <v>581.70000000000005</v>
      </c>
      <c r="Y13" s="80">
        <f t="shared" si="7"/>
        <v>-4.4670717687633328</v>
      </c>
      <c r="AA13" s="80">
        <f t="shared" si="8"/>
        <v>-0.70794264447423083</v>
      </c>
      <c r="AB13" s="83">
        <f>'Part 1'!$BM$7*(1+AA13/100)</f>
        <v>992920.57355525764</v>
      </c>
    </row>
    <row r="14" spans="1:37" x14ac:dyDescent="0.25">
      <c r="A14" s="79">
        <v>45545</v>
      </c>
      <c r="C14" s="80">
        <v>168.16</v>
      </c>
      <c r="D14" s="80">
        <f t="shared" si="0"/>
        <v>0.38204393505252288</v>
      </c>
      <c r="F14" s="167">
        <v>40378.9</v>
      </c>
      <c r="G14" s="80">
        <f t="shared" si="1"/>
        <v>0.15576903519934446</v>
      </c>
      <c r="I14" s="80">
        <v>241.52</v>
      </c>
      <c r="J14" s="80">
        <f t="shared" si="2"/>
        <v>3.1872169529180585</v>
      </c>
      <c r="L14" s="167">
        <v>2735.8</v>
      </c>
      <c r="M14" s="80">
        <f t="shared" si="3"/>
        <v>0.34109664404915391</v>
      </c>
      <c r="O14" s="167">
        <v>1745.15</v>
      </c>
      <c r="P14" s="80">
        <f t="shared" si="4"/>
        <v>0.22685504249942831</v>
      </c>
      <c r="R14" s="167">
        <v>1887.4</v>
      </c>
      <c r="S14" s="80">
        <f t="shared" si="5"/>
        <v>0.62644949750753065</v>
      </c>
      <c r="U14" s="80">
        <v>829.8</v>
      </c>
      <c r="V14" s="80">
        <f t="shared" si="6"/>
        <v>0.36891442394919316</v>
      </c>
      <c r="X14" s="80">
        <v>608.9</v>
      </c>
      <c r="Y14" s="80">
        <f t="shared" si="7"/>
        <v>-3.9665641510921819</v>
      </c>
      <c r="AA14" s="80">
        <f t="shared" si="8"/>
        <v>0.1449614119623619</v>
      </c>
      <c r="AB14" s="83">
        <f>'Part 1'!$BM$7*(1+AA14/100)</f>
        <v>1001449.6141196237</v>
      </c>
    </row>
    <row r="15" spans="1:37" x14ac:dyDescent="0.25">
      <c r="A15" s="79">
        <v>45544</v>
      </c>
      <c r="C15" s="80">
        <v>167.52</v>
      </c>
      <c r="D15" s="80">
        <f t="shared" si="0"/>
        <v>0.66097824780676773</v>
      </c>
      <c r="F15" s="167">
        <v>40316.1</v>
      </c>
      <c r="G15" s="80">
        <f t="shared" si="1"/>
        <v>-0.10976105291325881</v>
      </c>
      <c r="I15" s="80">
        <v>234.06</v>
      </c>
      <c r="J15" s="80">
        <f t="shared" si="2"/>
        <v>3.6213918894988519</v>
      </c>
      <c r="L15" s="167">
        <v>2726.5</v>
      </c>
      <c r="M15" s="80">
        <f t="shared" si="3"/>
        <v>-0.42728799941566792</v>
      </c>
      <c r="O15" s="167">
        <v>1741.2</v>
      </c>
      <c r="P15" s="80">
        <f t="shared" si="4"/>
        <v>1.5276967930029182</v>
      </c>
      <c r="R15" s="167">
        <v>1875.65</v>
      </c>
      <c r="S15" s="80">
        <f t="shared" si="5"/>
        <v>-3.1978680879408881E-2</v>
      </c>
      <c r="U15" s="80">
        <v>826.75</v>
      </c>
      <c r="V15" s="80">
        <f t="shared" si="6"/>
        <v>1.5351550506601168</v>
      </c>
      <c r="X15" s="80">
        <v>634.04999999999995</v>
      </c>
      <c r="Y15" s="80">
        <f t="shared" si="7"/>
        <v>1.1324667038838676</v>
      </c>
      <c r="AA15" s="80">
        <f t="shared" si="8"/>
        <v>0.94660237344801201</v>
      </c>
      <c r="AB15" s="83">
        <f>'Part 1'!$BM$7*(1+AA15/100)</f>
        <v>1009466.0237344801</v>
      </c>
      <c r="AE15" s="120" t="s">
        <v>4608</v>
      </c>
      <c r="AF15" s="149" t="s">
        <v>4604</v>
      </c>
      <c r="AG15" s="122" t="s">
        <v>4609</v>
      </c>
      <c r="AH15" s="133" t="s">
        <v>4610</v>
      </c>
      <c r="AJ15" s="120" t="s">
        <v>4613</v>
      </c>
      <c r="AK15" s="121" t="s">
        <v>4613</v>
      </c>
    </row>
    <row r="16" spans="1:37" x14ac:dyDescent="0.25">
      <c r="A16" s="79">
        <v>45541</v>
      </c>
      <c r="C16" s="80">
        <v>166.42</v>
      </c>
      <c r="D16" s="80">
        <f t="shared" si="0"/>
        <v>-2.7181855380838291</v>
      </c>
      <c r="F16" s="167">
        <v>40360.400000000001</v>
      </c>
      <c r="G16" s="80">
        <f t="shared" si="1"/>
        <v>-1.685171562060001</v>
      </c>
      <c r="I16" s="80">
        <v>225.88</v>
      </c>
      <c r="J16" s="80">
        <f t="shared" si="2"/>
        <v>1.5327909381040126</v>
      </c>
      <c r="L16" s="167">
        <v>2738.2</v>
      </c>
      <c r="M16" s="80">
        <f t="shared" si="3"/>
        <v>-1.9550272128330122</v>
      </c>
      <c r="O16" s="167">
        <v>1715</v>
      </c>
      <c r="P16" s="80">
        <f t="shared" si="4"/>
        <v>-0.33415661775388639</v>
      </c>
      <c r="R16" s="167">
        <v>1876.25</v>
      </c>
      <c r="S16" s="80">
        <f t="shared" si="5"/>
        <v>-1.9595035924232527</v>
      </c>
      <c r="U16" s="80">
        <v>814.25</v>
      </c>
      <c r="V16" s="80">
        <f t="shared" si="6"/>
        <v>-3.2555100100992074</v>
      </c>
      <c r="X16" s="80">
        <v>626.95000000000005</v>
      </c>
      <c r="Y16" s="80">
        <f t="shared" si="7"/>
        <v>-4.2678271491830708</v>
      </c>
      <c r="AA16" s="80">
        <f t="shared" si="8"/>
        <v>-1.919283543258965</v>
      </c>
      <c r="AB16" s="83">
        <f>'Part 1'!$BM$7*(1+AA16/100)</f>
        <v>980807.16456741036</v>
      </c>
      <c r="AE16" s="152" t="s">
        <v>15</v>
      </c>
      <c r="AF16" s="154">
        <v>-535.19999999999493</v>
      </c>
      <c r="AG16" s="145">
        <f>(AK4-AJ4)*'Part 2'!J999*'Part 2'!L960</f>
        <v>-89999.999999999141</v>
      </c>
      <c r="AH16" s="95">
        <f>AG16+AF16</f>
        <v>-90535.199999999139</v>
      </c>
      <c r="AJ16" s="64" t="s">
        <v>4526</v>
      </c>
      <c r="AK16" s="137" t="s">
        <v>4606</v>
      </c>
    </row>
    <row r="17" spans="1:38" x14ac:dyDescent="0.25">
      <c r="A17" s="79">
        <v>45540</v>
      </c>
      <c r="C17" s="80">
        <v>171.07</v>
      </c>
      <c r="D17" s="80">
        <f t="shared" si="0"/>
        <v>1.6458704693998703</v>
      </c>
      <c r="F17" s="167">
        <v>41052.199999999997</v>
      </c>
      <c r="G17" s="80">
        <f t="shared" si="1"/>
        <v>-0.51774045609142061</v>
      </c>
      <c r="I17" s="80">
        <v>222.47</v>
      </c>
      <c r="J17" s="80">
        <f t="shared" si="2"/>
        <v>0.70616993345706502</v>
      </c>
      <c r="L17" s="167">
        <v>2792.8</v>
      </c>
      <c r="M17" s="80">
        <f t="shared" si="3"/>
        <v>0.75399545438147442</v>
      </c>
      <c r="O17" s="167">
        <v>1720.75</v>
      </c>
      <c r="P17" s="80">
        <f t="shared" si="4"/>
        <v>-0.50880286779797956</v>
      </c>
      <c r="R17" s="167">
        <v>1913.75</v>
      </c>
      <c r="S17" s="80">
        <f t="shared" si="5"/>
        <v>-0.66697809612788905</v>
      </c>
      <c r="U17" s="80">
        <v>841.65</v>
      </c>
      <c r="V17" s="80">
        <f t="shared" si="6"/>
        <v>-1.0231081319456747</v>
      </c>
      <c r="X17" s="80">
        <v>654.9</v>
      </c>
      <c r="Y17" s="80">
        <f t="shared" si="7"/>
        <v>-4.0087944301942136</v>
      </c>
      <c r="AA17" s="80">
        <f t="shared" si="8"/>
        <v>-0.41697692707243211</v>
      </c>
      <c r="AB17" s="83">
        <f>'Part 1'!$BM$7*(1+AA17/100)</f>
        <v>995830.23072927573</v>
      </c>
      <c r="AE17" s="153" t="s">
        <v>508</v>
      </c>
      <c r="AF17" s="95">
        <v>6095.8999999999942</v>
      </c>
      <c r="AG17" s="145">
        <f>(AK5-AJ5)*'Part 2'!J1000*'Part 2'!L961</f>
        <v>203156.25</v>
      </c>
      <c r="AH17" s="95">
        <f t="shared" ref="AH17:AH23" si="9">AG17+AF17</f>
        <v>209252.15</v>
      </c>
      <c r="AJ17" s="163">
        <v>24389.15</v>
      </c>
      <c r="AK17" s="164">
        <v>24433.8</v>
      </c>
      <c r="AL17" s="115"/>
    </row>
    <row r="18" spans="1:38" x14ac:dyDescent="0.25">
      <c r="A18" s="79">
        <v>45539</v>
      </c>
      <c r="C18" s="80">
        <v>168.3</v>
      </c>
      <c r="D18" s="80">
        <f t="shared" si="0"/>
        <v>-0.58479532163741554</v>
      </c>
      <c r="F18" s="167">
        <v>41265.85</v>
      </c>
      <c r="G18" s="80">
        <f t="shared" si="1"/>
        <v>-1.6594697132180833</v>
      </c>
      <c r="I18" s="80">
        <v>220.91</v>
      </c>
      <c r="J18" s="80">
        <f t="shared" si="2"/>
        <v>-0.90166876009330299</v>
      </c>
      <c r="L18" s="167">
        <v>2771.9</v>
      </c>
      <c r="M18" s="80">
        <f t="shared" si="3"/>
        <v>1.2714186547806139</v>
      </c>
      <c r="O18" s="167">
        <v>1729.55</v>
      </c>
      <c r="P18" s="80">
        <f t="shared" si="4"/>
        <v>0.62836363636363368</v>
      </c>
      <c r="R18" s="167">
        <v>1926.6</v>
      </c>
      <c r="S18" s="80">
        <f t="shared" si="5"/>
        <v>0.57948316366483477</v>
      </c>
      <c r="U18" s="80">
        <v>850.35</v>
      </c>
      <c r="V18" s="80">
        <f t="shared" si="6"/>
        <v>0.3244454931571496</v>
      </c>
      <c r="X18" s="80">
        <v>682.25</v>
      </c>
      <c r="Y18" s="80">
        <f t="shared" si="7"/>
        <v>-6.5218880591902479</v>
      </c>
      <c r="AA18" s="80">
        <f t="shared" si="8"/>
        <v>-0.85573524598692297</v>
      </c>
      <c r="AB18" s="83">
        <f>'Part 1'!$BM$7*(1+AA18/100)</f>
        <v>991442.64754013077</v>
      </c>
      <c r="AE18" s="153" t="s">
        <v>980</v>
      </c>
      <c r="AF18" s="95">
        <v>89630.799999999988</v>
      </c>
      <c r="AG18" s="145">
        <f>(AK6-AJ6)*'Part 2'!J1001*'Part 2'!L962</f>
        <v>-47925.000000000153</v>
      </c>
      <c r="AH18" s="95">
        <f t="shared" si="9"/>
        <v>41705.799999999836</v>
      </c>
      <c r="AJ18" s="91"/>
    </row>
    <row r="19" spans="1:38" x14ac:dyDescent="0.25">
      <c r="A19" s="79">
        <v>45538</v>
      </c>
      <c r="C19" s="80">
        <v>169.29</v>
      </c>
      <c r="D19" s="80">
        <f t="shared" si="0"/>
        <v>-0.63974644911374778</v>
      </c>
      <c r="F19" s="167">
        <v>41962.2</v>
      </c>
      <c r="G19" s="80">
        <f t="shared" si="1"/>
        <v>0.28103984743550792</v>
      </c>
      <c r="I19" s="80">
        <v>222.92</v>
      </c>
      <c r="J19" s="80">
        <f t="shared" si="2"/>
        <v>1.0379368172959218</v>
      </c>
      <c r="L19" s="167">
        <v>2737.1</v>
      </c>
      <c r="M19" s="80">
        <f t="shared" si="3"/>
        <v>-0.52335089950936187</v>
      </c>
      <c r="O19" s="167">
        <v>1718.75</v>
      </c>
      <c r="P19" s="80">
        <f t="shared" si="4"/>
        <v>-1.7576450414404117</v>
      </c>
      <c r="R19" s="167">
        <v>1915.5</v>
      </c>
      <c r="S19" s="80">
        <f t="shared" si="5"/>
        <v>-0.234375</v>
      </c>
      <c r="U19" s="80">
        <v>847.6</v>
      </c>
      <c r="V19" s="80">
        <f t="shared" si="6"/>
        <v>-7.6628352490418786E-2</v>
      </c>
      <c r="X19" s="80">
        <v>729.85</v>
      </c>
      <c r="Y19" s="80">
        <f t="shared" si="7"/>
        <v>0.49569707401033014</v>
      </c>
      <c r="AA19" s="80">
        <f t="shared" si="8"/>
        <v>-0.16701671830576631</v>
      </c>
      <c r="AB19" s="83">
        <f>'Part 1'!$BM$7*(1+AA19/100)</f>
        <v>998329.83281694236</v>
      </c>
      <c r="AE19" s="153" t="s">
        <v>1449</v>
      </c>
      <c r="AF19" s="155">
        <v>-21287.150000000009</v>
      </c>
      <c r="AG19" s="145">
        <f>(AK7-AJ7)*'Part 2'!J1002*'Part 2'!L963</f>
        <v>-2992.5000000000323</v>
      </c>
      <c r="AH19" s="95">
        <f t="shared" si="9"/>
        <v>-24279.650000000041</v>
      </c>
      <c r="AK19" s="75"/>
    </row>
    <row r="20" spans="1:38" x14ac:dyDescent="0.25">
      <c r="A20" s="79">
        <v>45537</v>
      </c>
      <c r="C20" s="80">
        <v>170.38</v>
      </c>
      <c r="D20" s="80">
        <f t="shared" si="0"/>
        <v>-0.18161579471556755</v>
      </c>
      <c r="F20" s="167">
        <v>41844.6</v>
      </c>
      <c r="G20" s="80">
        <f t="shared" si="1"/>
        <v>-1.589701920600755</v>
      </c>
      <c r="I20" s="80">
        <v>220.63</v>
      </c>
      <c r="J20" s="80">
        <f t="shared" si="2"/>
        <v>-0.21708651802271184</v>
      </c>
      <c r="L20" s="167">
        <v>2751.5</v>
      </c>
      <c r="M20" s="80">
        <f t="shared" si="3"/>
        <v>-1.8845721825021811</v>
      </c>
      <c r="O20" s="167">
        <v>1749.5</v>
      </c>
      <c r="P20" s="80">
        <f t="shared" si="4"/>
        <v>-1.2836789392015799</v>
      </c>
      <c r="R20" s="167">
        <v>1920</v>
      </c>
      <c r="S20" s="80">
        <f t="shared" si="5"/>
        <v>1.5308955342270192</v>
      </c>
      <c r="U20" s="80">
        <v>848.25</v>
      </c>
      <c r="V20" s="80">
        <f t="shared" si="6"/>
        <v>0.37273695420660002</v>
      </c>
      <c r="X20" s="80">
        <v>726.25</v>
      </c>
      <c r="Y20" s="80">
        <f t="shared" si="7"/>
        <v>-1.99055330634278</v>
      </c>
      <c r="AA20" s="80">
        <f t="shared" si="8"/>
        <v>-0.5700343862612941</v>
      </c>
      <c r="AB20" s="83">
        <f>'Part 1'!$BM$7*(1+AA20/100)</f>
        <v>994299.65613738704</v>
      </c>
      <c r="AE20" s="153" t="s">
        <v>1450</v>
      </c>
      <c r="AF20" s="83">
        <v>30515.799999999996</v>
      </c>
      <c r="AG20" s="145">
        <f>(AK8-AJ8)*'Part 2'!J1003*'Part 2'!L964</f>
        <v>80849.999999999884</v>
      </c>
      <c r="AH20" s="95">
        <f t="shared" si="9"/>
        <v>111365.79999999987</v>
      </c>
      <c r="AK20" s="75"/>
    </row>
    <row r="21" spans="1:38" x14ac:dyDescent="0.25">
      <c r="A21" s="79">
        <v>45534</v>
      </c>
      <c r="C21" s="80">
        <v>170.69</v>
      </c>
      <c r="D21" s="80">
        <f t="shared" si="0"/>
        <v>1.5105560511448064</v>
      </c>
      <c r="F21" s="167">
        <v>42520.55</v>
      </c>
      <c r="G21" s="80">
        <f t="shared" si="1"/>
        <v>1.807222425073183</v>
      </c>
      <c r="I21" s="80">
        <v>221.11</v>
      </c>
      <c r="J21" s="80">
        <f t="shared" si="2"/>
        <v>0.53196326270801852</v>
      </c>
      <c r="L21" s="167">
        <v>2804.35</v>
      </c>
      <c r="M21" s="80">
        <f t="shared" si="3"/>
        <v>0.97942134922491819</v>
      </c>
      <c r="O21" s="167">
        <v>1772.25</v>
      </c>
      <c r="P21" s="80">
        <f t="shared" si="4"/>
        <v>2.6468969911094407</v>
      </c>
      <c r="R21" s="167">
        <v>1891.05</v>
      </c>
      <c r="S21" s="80">
        <f t="shared" si="5"/>
        <v>2.4598379974534641</v>
      </c>
      <c r="U21" s="80">
        <v>845.1</v>
      </c>
      <c r="V21" s="80">
        <f t="shared" si="6"/>
        <v>1.5867291741795944</v>
      </c>
      <c r="X21" s="80">
        <v>741</v>
      </c>
      <c r="Y21" s="80">
        <f t="shared" si="7"/>
        <v>0.9674342553481432</v>
      </c>
      <c r="AA21" s="80">
        <f t="shared" si="8"/>
        <v>1.5483053699290146</v>
      </c>
      <c r="AB21" s="83">
        <f>'Part 1'!$BM$7*(1+AA21/100)</f>
        <v>1015483.05369929</v>
      </c>
      <c r="AE21" s="153" t="s">
        <v>2359</v>
      </c>
      <c r="AF21" s="83">
        <v>9020</v>
      </c>
      <c r="AG21" s="145">
        <f>(AK9-AJ9)*'Part 2'!J1004*'Part 2'!L965</f>
        <v>62645.000000000422</v>
      </c>
      <c r="AH21" s="95">
        <f t="shared" si="9"/>
        <v>71665.000000000422</v>
      </c>
      <c r="AK21" s="75"/>
    </row>
    <row r="22" spans="1:38" x14ac:dyDescent="0.25">
      <c r="A22" s="79">
        <v>45533</v>
      </c>
      <c r="C22" s="80">
        <v>168.15</v>
      </c>
      <c r="D22" s="80">
        <f t="shared" si="0"/>
        <v>-0.9075372738523142</v>
      </c>
      <c r="F22" s="167">
        <v>41765.75</v>
      </c>
      <c r="G22" s="80">
        <f t="shared" si="1"/>
        <v>1.0584756692145505</v>
      </c>
      <c r="I22" s="80">
        <v>219.94</v>
      </c>
      <c r="J22" s="80">
        <f t="shared" si="2"/>
        <v>-2.8147231673368407</v>
      </c>
      <c r="L22" s="167">
        <v>2777.15</v>
      </c>
      <c r="M22" s="80">
        <f t="shared" si="3"/>
        <v>-3.2975259849922458</v>
      </c>
      <c r="O22" s="167">
        <v>1726.55</v>
      </c>
      <c r="P22" s="80">
        <f t="shared" si="4"/>
        <v>-0.65308705909431708</v>
      </c>
      <c r="R22" s="167">
        <v>1845.65</v>
      </c>
      <c r="S22" s="80">
        <f t="shared" si="5"/>
        <v>1.1703119004549765</v>
      </c>
      <c r="U22" s="80">
        <v>831.9</v>
      </c>
      <c r="V22" s="80">
        <f t="shared" si="6"/>
        <v>-0.62119221120535717</v>
      </c>
      <c r="X22" s="80">
        <v>733.9</v>
      </c>
      <c r="Y22" s="80">
        <f t="shared" si="7"/>
        <v>1.0324889867841409</v>
      </c>
      <c r="AA22" s="80">
        <f t="shared" si="8"/>
        <v>-0.62680960018969456</v>
      </c>
      <c r="AB22" s="83">
        <f>'Part 1'!$BM$7*(1+AA22/100)</f>
        <v>993731.90399810311</v>
      </c>
      <c r="AE22" s="153" t="s">
        <v>3220</v>
      </c>
      <c r="AF22" s="83">
        <v>12905</v>
      </c>
      <c r="AG22" s="145">
        <f>(AK10-AJ10)*'Part 2'!J1005*'Part 2'!L966</f>
        <v>-12375</v>
      </c>
      <c r="AH22" s="95">
        <f t="shared" si="9"/>
        <v>530</v>
      </c>
      <c r="AK22" s="75"/>
    </row>
    <row r="23" spans="1:38" x14ac:dyDescent="0.25">
      <c r="A23" s="79">
        <v>45532</v>
      </c>
      <c r="C23" s="80">
        <v>169.69</v>
      </c>
      <c r="D23" s="80">
        <f t="shared" si="0"/>
        <v>-0.18822422210457807</v>
      </c>
      <c r="F23" s="167">
        <v>41328.300000000003</v>
      </c>
      <c r="G23" s="80">
        <f t="shared" si="1"/>
        <v>-0.4817191147733913</v>
      </c>
      <c r="I23" s="80">
        <v>226.31</v>
      </c>
      <c r="J23" s="80">
        <f t="shared" si="2"/>
        <v>-0.77169290130222779</v>
      </c>
      <c r="L23" s="167">
        <v>2871.85</v>
      </c>
      <c r="M23" s="80">
        <f t="shared" si="3"/>
        <v>-4.3507013330548884E-2</v>
      </c>
      <c r="O23" s="167">
        <v>1737.9</v>
      </c>
      <c r="P23" s="80">
        <f t="shared" si="4"/>
        <v>-2.2525942799291294</v>
      </c>
      <c r="R23" s="167">
        <v>1824.3</v>
      </c>
      <c r="S23" s="80">
        <f t="shared" si="5"/>
        <v>0.13722691843231968</v>
      </c>
      <c r="U23" s="80">
        <v>837.1</v>
      </c>
      <c r="V23" s="80">
        <f t="shared" si="6"/>
        <v>-1.0929284574939446</v>
      </c>
      <c r="X23" s="80">
        <v>726.4</v>
      </c>
      <c r="Y23" s="80">
        <f t="shared" si="7"/>
        <v>1.0924779068958352</v>
      </c>
      <c r="AA23" s="80">
        <f t="shared" si="8"/>
        <v>-0.36846928191314438</v>
      </c>
      <c r="AB23" s="83">
        <f>'Part 1'!$BM$7*(1+AA23/100)</f>
        <v>996315.30718086858</v>
      </c>
      <c r="AE23" s="153" t="s">
        <v>4060</v>
      </c>
      <c r="AF23" s="156">
        <v>-24514.5</v>
      </c>
      <c r="AG23" s="145">
        <f>(AK11-AJ11)*'Part 2'!J1006*'Part 2'!L967</f>
        <v>3779.9999999999386</v>
      </c>
      <c r="AH23" s="95">
        <f t="shared" si="9"/>
        <v>-20734.500000000062</v>
      </c>
      <c r="AK23" s="75"/>
    </row>
    <row r="24" spans="1:38" x14ac:dyDescent="0.25">
      <c r="A24" s="79">
        <v>45531</v>
      </c>
      <c r="C24" s="80">
        <v>170.01</v>
      </c>
      <c r="D24" s="80">
        <f t="shared" si="0"/>
        <v>1.2747959730743945</v>
      </c>
      <c r="F24" s="167">
        <v>41528.35</v>
      </c>
      <c r="G24" s="80">
        <f t="shared" si="1"/>
        <v>-0.91879814236241253</v>
      </c>
      <c r="I24" s="80">
        <v>228.07</v>
      </c>
      <c r="J24" s="80">
        <f t="shared" si="2"/>
        <v>0.95613297330795299</v>
      </c>
      <c r="L24" s="167">
        <v>2873.1</v>
      </c>
      <c r="M24" s="80">
        <f t="shared" si="3"/>
        <v>0.26347472561985402</v>
      </c>
      <c r="O24" s="167">
        <v>1777.95</v>
      </c>
      <c r="P24" s="80">
        <f t="shared" si="4"/>
        <v>-2.2755379668562874</v>
      </c>
      <c r="R24" s="167">
        <v>1821.8</v>
      </c>
      <c r="S24" s="80">
        <f t="shared" si="5"/>
        <v>0.38018623615625452</v>
      </c>
      <c r="U24" s="80">
        <v>846.35</v>
      </c>
      <c r="V24" s="80">
        <f t="shared" si="6"/>
        <v>-0.28864278982091562</v>
      </c>
      <c r="X24" s="80">
        <v>718.55</v>
      </c>
      <c r="Y24" s="80">
        <f t="shared" si="7"/>
        <v>2.3065423222040198</v>
      </c>
      <c r="AA24" s="80">
        <f t="shared" si="8"/>
        <v>0.34301475869827541</v>
      </c>
      <c r="AB24" s="83">
        <f>'Part 1'!$BM$7*(1+AA24/100)</f>
        <v>1003430.1475869827</v>
      </c>
      <c r="AE24" s="68" t="s">
        <v>4611</v>
      </c>
      <c r="AF24" s="135">
        <f>SUM(AF16:AF23)</f>
        <v>101830.64999999997</v>
      </c>
      <c r="AG24" s="135">
        <f>SUM(AG16:AG23)</f>
        <v>197138.75000000093</v>
      </c>
      <c r="AH24" s="135">
        <f>SUM(AH16:AH23)</f>
        <v>298969.4000000009</v>
      </c>
      <c r="AK24" s="75"/>
    </row>
    <row r="25" spans="1:38" x14ac:dyDescent="0.25">
      <c r="A25" s="79">
        <v>45530</v>
      </c>
      <c r="C25" s="80">
        <v>167.87</v>
      </c>
      <c r="D25" s="80">
        <f t="shared" si="0"/>
        <v>1.0048134777376752</v>
      </c>
      <c r="F25" s="167">
        <v>41913.449999999997</v>
      </c>
      <c r="G25" s="80">
        <f t="shared" si="1"/>
        <v>0.96561044116725658</v>
      </c>
      <c r="I25" s="80">
        <v>225.91</v>
      </c>
      <c r="J25" s="80">
        <f t="shared" si="2"/>
        <v>3.306200841412104</v>
      </c>
      <c r="L25" s="167">
        <v>2865.55</v>
      </c>
      <c r="M25" s="80">
        <f t="shared" si="3"/>
        <v>-0.5466282580779509</v>
      </c>
      <c r="O25" s="167">
        <v>1819.35</v>
      </c>
      <c r="P25" s="80">
        <f t="shared" si="4"/>
        <v>7.9124529197188442</v>
      </c>
      <c r="R25" s="167">
        <v>1814.9</v>
      </c>
      <c r="S25" s="80">
        <f t="shared" si="5"/>
        <v>0.60142457248968362</v>
      </c>
      <c r="U25" s="80">
        <v>848.8</v>
      </c>
      <c r="V25" s="80">
        <f t="shared" si="6"/>
        <v>-8.2401412595649842E-2</v>
      </c>
      <c r="X25" s="80">
        <v>702.35</v>
      </c>
      <c r="Y25" s="80">
        <f t="shared" si="7"/>
        <v>3.0216354968830248</v>
      </c>
      <c r="AA25" s="80">
        <f t="shared" si="8"/>
        <v>1.837348916125348</v>
      </c>
      <c r="AB25" s="83">
        <f>'Part 1'!$BM$7*(1+AA25/100)</f>
        <v>1018373.4891612534</v>
      </c>
      <c r="AE25" s="68" t="s">
        <v>4612</v>
      </c>
      <c r="AF25" s="144"/>
      <c r="AG25" s="146"/>
      <c r="AH25" s="169">
        <f>AH24/'Part 1'!BM7*100</f>
        <v>29.89694000000009</v>
      </c>
      <c r="AK25" s="75"/>
    </row>
    <row r="26" spans="1:38" x14ac:dyDescent="0.25">
      <c r="A26" s="79">
        <v>45527</v>
      </c>
      <c r="C26" s="80">
        <v>166.2</v>
      </c>
      <c r="D26" s="80">
        <f t="shared" si="0"/>
        <v>-1.6800757217226712</v>
      </c>
      <c r="F26" s="167">
        <v>41512.6</v>
      </c>
      <c r="G26" s="80">
        <f t="shared" si="1"/>
        <v>-1.5738659534716166</v>
      </c>
      <c r="I26" s="80">
        <v>218.68</v>
      </c>
      <c r="J26" s="80">
        <f t="shared" si="2"/>
        <v>-2.064579694567596</v>
      </c>
      <c r="L26" s="167">
        <v>2881.3</v>
      </c>
      <c r="M26" s="80">
        <f t="shared" si="3"/>
        <v>0.37973801560758397</v>
      </c>
      <c r="O26" s="167">
        <v>1685.95</v>
      </c>
      <c r="P26" s="80">
        <f t="shared" si="4"/>
        <v>-0.59550131187169653</v>
      </c>
      <c r="R26" s="167">
        <v>1804.05</v>
      </c>
      <c r="S26" s="80">
        <f t="shared" si="5"/>
        <v>0.25841947315771163</v>
      </c>
      <c r="U26" s="80">
        <v>849.5</v>
      </c>
      <c r="V26" s="80">
        <f t="shared" si="6"/>
        <v>-1.1347105033459413</v>
      </c>
      <c r="X26" s="80">
        <v>681.75</v>
      </c>
      <c r="Y26" s="80">
        <f t="shared" si="7"/>
        <v>8.8086324598109486E-2</v>
      </c>
      <c r="AA26" s="80">
        <f t="shared" si="8"/>
        <v>-0.75328282334195962</v>
      </c>
      <c r="AB26" s="83">
        <f>'Part 1'!$BM$7*(1+AA26/100)</f>
        <v>992467.17176658043</v>
      </c>
      <c r="AK26" s="75"/>
    </row>
    <row r="27" spans="1:38" x14ac:dyDescent="0.25">
      <c r="A27" s="79">
        <v>45526</v>
      </c>
      <c r="C27" s="80">
        <v>169.04</v>
      </c>
      <c r="D27" s="80">
        <f t="shared" si="0"/>
        <v>-0.46517105340635956</v>
      </c>
      <c r="F27" s="167">
        <v>42176.4</v>
      </c>
      <c r="G27" s="80">
        <f t="shared" si="1"/>
        <v>1.4616731779603898</v>
      </c>
      <c r="I27" s="80">
        <v>223.29</v>
      </c>
      <c r="J27" s="80">
        <f t="shared" si="2"/>
        <v>3.6918361660629651</v>
      </c>
      <c r="L27" s="167">
        <v>2870.4</v>
      </c>
      <c r="M27" s="80">
        <f t="shared" si="3"/>
        <v>-0.35063357056066341</v>
      </c>
      <c r="O27" s="167">
        <v>1696.05</v>
      </c>
      <c r="P27" s="80">
        <f t="shared" si="4"/>
        <v>0.74247869086157225</v>
      </c>
      <c r="R27" s="167">
        <v>1799.4</v>
      </c>
      <c r="S27" s="80">
        <f t="shared" si="5"/>
        <v>2.5036315474664641</v>
      </c>
      <c r="U27" s="80">
        <v>859.25</v>
      </c>
      <c r="V27" s="80">
        <f t="shared" si="6"/>
        <v>-0.15106617860669974</v>
      </c>
      <c r="X27" s="80">
        <v>681.15</v>
      </c>
      <c r="Y27" s="80">
        <f t="shared" si="7"/>
        <v>1.4673022493669035</v>
      </c>
      <c r="AA27" s="80">
        <f t="shared" si="8"/>
        <v>1.096243587730775</v>
      </c>
      <c r="AB27" s="83">
        <f>'Part 1'!$BM$7*(1+AA27/100)</f>
        <v>1010962.4358773077</v>
      </c>
      <c r="AE27" s="165" t="s">
        <v>4614</v>
      </c>
      <c r="AF27" s="138" t="s">
        <v>4615</v>
      </c>
      <c r="AG27" s="151" t="s">
        <v>4609</v>
      </c>
      <c r="AH27" s="137" t="s">
        <v>4610</v>
      </c>
    </row>
    <row r="28" spans="1:38" x14ac:dyDescent="0.25">
      <c r="A28" s="79">
        <v>45525</v>
      </c>
      <c r="C28" s="80">
        <v>169.83</v>
      </c>
      <c r="D28" s="80">
        <f t="shared" si="0"/>
        <v>-0.14111836302697753</v>
      </c>
      <c r="F28" s="167">
        <v>41568.800000000003</v>
      </c>
      <c r="G28" s="80">
        <f t="shared" si="1"/>
        <v>1.5748589468848582</v>
      </c>
      <c r="I28" s="80">
        <v>215.34</v>
      </c>
      <c r="J28" s="80">
        <f t="shared" si="2"/>
        <v>-1.8326039387308579</v>
      </c>
      <c r="L28" s="167">
        <v>2880.5</v>
      </c>
      <c r="M28" s="80">
        <f t="shared" si="3"/>
        <v>0.73263275690230345</v>
      </c>
      <c r="O28" s="167">
        <v>1683.55</v>
      </c>
      <c r="P28" s="80">
        <f t="shared" si="4"/>
        <v>1.3545648836579274</v>
      </c>
      <c r="R28" s="167">
        <v>1755.45</v>
      </c>
      <c r="S28" s="80">
        <f t="shared" si="5"/>
        <v>-0.69299089211970355</v>
      </c>
      <c r="U28" s="80">
        <v>860.55</v>
      </c>
      <c r="V28" s="80">
        <f t="shared" si="6"/>
        <v>-0.78399723295095036</v>
      </c>
      <c r="X28" s="80">
        <v>671.3</v>
      </c>
      <c r="Y28" s="80">
        <f t="shared" si="7"/>
        <v>-0.20811654526536211</v>
      </c>
      <c r="AA28" s="80">
        <f t="shared" si="8"/>
        <v>-7.7979038306738191E-2</v>
      </c>
      <c r="AB28" s="83">
        <f>'Part 1'!$BM$7*(1+AA28/100)</f>
        <v>999220.20961693255</v>
      </c>
      <c r="AE28" s="68" t="s">
        <v>4611</v>
      </c>
      <c r="AF28" s="69">
        <f>AB3-'Part 3'!N47</f>
        <v>-13281.352935819654</v>
      </c>
      <c r="AG28" s="101">
        <f>(AK17-AJ17)*'Part 3'!N43*'Part 3'!N45</f>
        <v>147344.99999999278</v>
      </c>
      <c r="AH28" s="83">
        <f>AF28+AG28</f>
        <v>134063.64706417313</v>
      </c>
    </row>
    <row r="29" spans="1:38" x14ac:dyDescent="0.25">
      <c r="A29" s="79">
        <v>45524</v>
      </c>
      <c r="C29" s="80">
        <v>170.07</v>
      </c>
      <c r="D29" s="80">
        <f t="shared" si="0"/>
        <v>2.4579793963491676</v>
      </c>
      <c r="F29" s="167">
        <v>40924.300000000003</v>
      </c>
      <c r="G29" s="80">
        <f t="shared" si="1"/>
        <v>-0.3136185983745422</v>
      </c>
      <c r="I29" s="80">
        <v>219.36</v>
      </c>
      <c r="J29" s="80">
        <f t="shared" si="2"/>
        <v>2.802511950510834</v>
      </c>
      <c r="L29" s="167">
        <v>2859.55</v>
      </c>
      <c r="M29" s="80">
        <f t="shared" si="3"/>
        <v>-0.29115380592070539</v>
      </c>
      <c r="O29" s="167">
        <v>1661.05</v>
      </c>
      <c r="P29" s="80">
        <f t="shared" si="4"/>
        <v>0.51739788199697156</v>
      </c>
      <c r="R29" s="167">
        <v>1767.7</v>
      </c>
      <c r="S29" s="80">
        <f t="shared" si="5"/>
        <v>-7.066338788546879E-2</v>
      </c>
      <c r="U29" s="80">
        <v>867.35</v>
      </c>
      <c r="V29" s="80">
        <f t="shared" si="6"/>
        <v>1.1840877274848316</v>
      </c>
      <c r="X29" s="80">
        <v>672.7</v>
      </c>
      <c r="Y29" s="80">
        <f t="shared" si="7"/>
        <v>-2.4436226524544864</v>
      </c>
      <c r="AA29" s="80">
        <f t="shared" si="8"/>
        <v>0.5013463514025025</v>
      </c>
      <c r="AB29" s="83">
        <f>'Part 1'!$BM$7*(1+AA29/100)</f>
        <v>1005013.4635140251</v>
      </c>
      <c r="AE29" s="68" t="s">
        <v>4616</v>
      </c>
      <c r="AF29" s="144"/>
      <c r="AG29" s="146"/>
      <c r="AH29" s="170">
        <f>AH28/'Part 1'!BM7*100</f>
        <v>13.406364706417312</v>
      </c>
    </row>
    <row r="30" spans="1:38" x14ac:dyDescent="0.25">
      <c r="A30" s="79">
        <v>45523</v>
      </c>
      <c r="C30" s="80">
        <v>165.99</v>
      </c>
      <c r="D30" s="80">
        <f t="shared" si="0"/>
        <v>0.86898395721925548</v>
      </c>
      <c r="F30" s="167">
        <v>41053.050000000003</v>
      </c>
      <c r="G30" s="80">
        <f t="shared" si="1"/>
        <v>0.25776909457232533</v>
      </c>
      <c r="I30" s="80">
        <v>213.38</v>
      </c>
      <c r="J30" s="80">
        <f t="shared" si="2"/>
        <v>0.30083670207764707</v>
      </c>
      <c r="L30" s="167">
        <v>2867.9</v>
      </c>
      <c r="M30" s="80">
        <f t="shared" si="3"/>
        <v>-1.7960176006300552</v>
      </c>
      <c r="O30" s="167">
        <v>1652.5</v>
      </c>
      <c r="P30" s="80">
        <f t="shared" si="4"/>
        <v>-2.3316291852596143</v>
      </c>
      <c r="R30" s="167">
        <v>1768.95</v>
      </c>
      <c r="S30" s="80">
        <f t="shared" si="5"/>
        <v>1.036668951336537</v>
      </c>
      <c r="U30" s="80">
        <v>857.2</v>
      </c>
      <c r="V30" s="80">
        <f t="shared" si="6"/>
        <v>-1.1189295189756525</v>
      </c>
      <c r="X30" s="80">
        <v>689.55</v>
      </c>
      <c r="Y30" s="80">
        <f t="shared" si="7"/>
        <v>1.748561310314285</v>
      </c>
      <c r="AA30" s="80">
        <f t="shared" si="8"/>
        <v>-2.587852855417086E-2</v>
      </c>
      <c r="AB30" s="83">
        <f>'Part 1'!$BM$7*(1+AA30/100)</f>
        <v>999741.21471445833</v>
      </c>
    </row>
    <row r="31" spans="1:38" x14ac:dyDescent="0.25">
      <c r="A31" s="79">
        <v>45520</v>
      </c>
      <c r="C31" s="80">
        <v>164.56</v>
      </c>
      <c r="D31" s="80">
        <f t="shared" si="0"/>
        <v>2.2874191944306359</v>
      </c>
      <c r="F31" s="167">
        <v>40947.5</v>
      </c>
      <c r="G31" s="80">
        <f t="shared" si="1"/>
        <v>0.78838807498425412</v>
      </c>
      <c r="I31" s="80">
        <v>212.74</v>
      </c>
      <c r="J31" s="80">
        <f t="shared" si="2"/>
        <v>1.2372703911678038</v>
      </c>
      <c r="L31" s="167">
        <v>2920.35</v>
      </c>
      <c r="M31" s="80">
        <f t="shared" si="3"/>
        <v>-0.1077475628527481</v>
      </c>
      <c r="O31" s="167">
        <v>1691.95</v>
      </c>
      <c r="P31" s="80">
        <f t="shared" si="4"/>
        <v>7.4902322035513542</v>
      </c>
      <c r="R31" s="167">
        <v>1750.8</v>
      </c>
      <c r="S31" s="80">
        <f t="shared" si="5"/>
        <v>1.4104086420110578</v>
      </c>
      <c r="U31" s="80">
        <v>866.9</v>
      </c>
      <c r="V31" s="80">
        <f t="shared" si="6"/>
        <v>5.507211099616625</v>
      </c>
      <c r="X31" s="80">
        <v>677.7</v>
      </c>
      <c r="Y31" s="80">
        <f t="shared" si="7"/>
        <v>2.853240248899692</v>
      </c>
      <c r="AA31" s="80">
        <f t="shared" si="8"/>
        <v>2.5487880314000493</v>
      </c>
      <c r="AB31" s="83">
        <f>'Part 1'!$BM$7*(1+AA31/100)</f>
        <v>1025487.8803140004</v>
      </c>
    </row>
    <row r="32" spans="1:38" x14ac:dyDescent="0.25">
      <c r="A32" s="79">
        <v>45518</v>
      </c>
      <c r="C32" s="80">
        <v>160.88</v>
      </c>
      <c r="D32" s="80">
        <f t="shared" si="0"/>
        <v>-0.55631103968352436</v>
      </c>
      <c r="F32" s="167">
        <v>40627.199999999997</v>
      </c>
      <c r="G32" s="80">
        <f t="shared" si="1"/>
        <v>-1.1095816887986794</v>
      </c>
      <c r="I32" s="80">
        <v>210.14</v>
      </c>
      <c r="J32" s="80">
        <f t="shared" si="2"/>
        <v>-2.6137732876077555</v>
      </c>
      <c r="L32" s="167">
        <v>2923.5</v>
      </c>
      <c r="M32" s="80">
        <f t="shared" si="3"/>
        <v>-2.4475699484458651</v>
      </c>
      <c r="O32" s="167">
        <v>1574.05</v>
      </c>
      <c r="P32" s="80">
        <f t="shared" si="4"/>
        <v>6.1646376420598159</v>
      </c>
      <c r="R32" s="167">
        <v>1726.45</v>
      </c>
      <c r="S32" s="80">
        <f t="shared" si="5"/>
        <v>-0.50713153724246973</v>
      </c>
      <c r="U32" s="80">
        <v>821.65</v>
      </c>
      <c r="V32" s="80">
        <f t="shared" si="6"/>
        <v>0.95840756896233381</v>
      </c>
      <c r="X32" s="80">
        <v>658.9</v>
      </c>
      <c r="Y32" s="80">
        <f t="shared" si="7"/>
        <v>-4.1390848912490066</v>
      </c>
      <c r="AA32" s="80">
        <f t="shared" si="8"/>
        <v>-0.70891980661056941</v>
      </c>
      <c r="AB32" s="83">
        <f>'Part 1'!$BM$7*(1+AA32/100)</f>
        <v>992910.8019338944</v>
      </c>
    </row>
    <row r="33" spans="1:28" x14ac:dyDescent="0.25">
      <c r="A33" s="79">
        <v>45517</v>
      </c>
      <c r="C33" s="80">
        <v>161.78</v>
      </c>
      <c r="D33" s="80">
        <f t="shared" si="0"/>
        <v>-1.8503913122611244</v>
      </c>
      <c r="F33" s="167">
        <v>41083.050000000003</v>
      </c>
      <c r="G33" s="80">
        <f t="shared" si="1"/>
        <v>0.64120936863843137</v>
      </c>
      <c r="I33" s="80">
        <v>215.78</v>
      </c>
      <c r="J33" s="80">
        <f t="shared" si="2"/>
        <v>3.4667945336849622</v>
      </c>
      <c r="L33" s="167">
        <v>2996.85</v>
      </c>
      <c r="M33" s="80">
        <f t="shared" si="3"/>
        <v>2.889071995056137</v>
      </c>
      <c r="O33" s="167">
        <v>1482.65</v>
      </c>
      <c r="P33" s="80">
        <f t="shared" si="4"/>
        <v>3.8197605209719336</v>
      </c>
      <c r="R33" s="167">
        <v>1735.25</v>
      </c>
      <c r="S33" s="80">
        <f t="shared" si="5"/>
        <v>-0.55873925501432664</v>
      </c>
      <c r="U33" s="80">
        <v>813.85</v>
      </c>
      <c r="V33" s="80">
        <f t="shared" si="6"/>
        <v>-2.5854330001795467</v>
      </c>
      <c r="X33" s="80">
        <v>687.35</v>
      </c>
      <c r="Y33" s="80">
        <f t="shared" si="7"/>
        <v>3.0123641813413298</v>
      </c>
      <c r="AA33" s="80">
        <f t="shared" si="8"/>
        <v>0.95767749082203946</v>
      </c>
      <c r="AB33" s="83">
        <f>'Part 1'!$BM$7*(1+AA33/100)</f>
        <v>1009576.7749082203</v>
      </c>
    </row>
    <row r="34" spans="1:28" x14ac:dyDescent="0.25">
      <c r="A34" s="79">
        <v>45516</v>
      </c>
      <c r="C34" s="80">
        <v>164.83</v>
      </c>
      <c r="D34" s="80">
        <f t="shared" si="0"/>
        <v>0.94928956393925246</v>
      </c>
      <c r="F34" s="167">
        <v>40821.300000000003</v>
      </c>
      <c r="G34" s="80">
        <f t="shared" si="1"/>
        <v>1.5307473912378533</v>
      </c>
      <c r="I34" s="80">
        <v>208.55</v>
      </c>
      <c r="J34" s="80">
        <f t="shared" si="2"/>
        <v>19.698100212362981</v>
      </c>
      <c r="L34" s="167">
        <v>2912.7</v>
      </c>
      <c r="M34" s="80">
        <f t="shared" si="3"/>
        <v>-1.619576782125556</v>
      </c>
      <c r="O34" s="167">
        <v>1428.1</v>
      </c>
      <c r="P34" s="80">
        <f t="shared" si="4"/>
        <v>-2.348798249512813</v>
      </c>
      <c r="R34" s="167">
        <v>1745</v>
      </c>
      <c r="S34" s="80">
        <f t="shared" si="5"/>
        <v>0.25278639549581128</v>
      </c>
      <c r="U34" s="80">
        <v>835.45</v>
      </c>
      <c r="V34" s="80">
        <f t="shared" si="6"/>
        <v>0.54759898904802851</v>
      </c>
      <c r="X34" s="80">
        <v>667.25</v>
      </c>
      <c r="Y34" s="80">
        <f t="shared" si="7"/>
        <v>3.6182933457566504</v>
      </c>
      <c r="AA34" s="80">
        <f t="shared" si="8"/>
        <v>2.7878233655291274</v>
      </c>
      <c r="AB34" s="83">
        <f>'Part 1'!$BM$7*(1+AA34/100)</f>
        <v>1027878.2336552911</v>
      </c>
    </row>
    <row r="35" spans="1:28" x14ac:dyDescent="0.25">
      <c r="A35" s="79">
        <v>45513</v>
      </c>
      <c r="C35" s="80">
        <v>163.28</v>
      </c>
      <c r="D35" s="80">
        <f t="shared" si="0"/>
        <v>-0.51182061905922704</v>
      </c>
      <c r="F35" s="167">
        <v>40205.85</v>
      </c>
      <c r="G35" s="80">
        <f t="shared" si="1"/>
        <v>-1.2965827073206693</v>
      </c>
      <c r="I35" s="80">
        <v>174.23</v>
      </c>
      <c r="J35" s="80">
        <f t="shared" si="2"/>
        <v>1.3495433657146143</v>
      </c>
      <c r="L35" s="167">
        <v>2960.65</v>
      </c>
      <c r="M35" s="80">
        <f t="shared" si="3"/>
        <v>3.5477767265852882E-2</v>
      </c>
      <c r="O35" s="167">
        <v>1462.45</v>
      </c>
      <c r="P35" s="80">
        <f t="shared" si="4"/>
        <v>-0.9180216802167992</v>
      </c>
      <c r="R35" s="167">
        <v>1740.6</v>
      </c>
      <c r="S35" s="80">
        <f t="shared" si="5"/>
        <v>-1.6637948080562723</v>
      </c>
      <c r="U35" s="80">
        <v>830.9</v>
      </c>
      <c r="V35" s="80">
        <f t="shared" si="6"/>
        <v>-0.2041796781167482</v>
      </c>
      <c r="X35" s="80">
        <v>643.95000000000005</v>
      </c>
      <c r="Y35" s="80">
        <f t="shared" si="7"/>
        <v>5.074651219711189</v>
      </c>
      <c r="AA35" s="80">
        <f t="shared" si="8"/>
        <v>0.25395765799768771</v>
      </c>
      <c r="AB35" s="83">
        <f>'Part 1'!$BM$7*(1+AA35/100)</f>
        <v>1002539.5765799769</v>
      </c>
    </row>
    <row r="36" spans="1:28" x14ac:dyDescent="0.25">
      <c r="A36" s="79">
        <v>45512</v>
      </c>
      <c r="C36" s="80">
        <v>164.12</v>
      </c>
      <c r="D36" s="80">
        <f t="shared" si="0"/>
        <v>0.17089843750000069</v>
      </c>
      <c r="F36" s="167">
        <v>40734</v>
      </c>
      <c r="G36" s="80">
        <f t="shared" si="1"/>
        <v>-1.3492011595719138</v>
      </c>
      <c r="I36" s="80">
        <v>171.91</v>
      </c>
      <c r="J36" s="80">
        <f t="shared" si="2"/>
        <v>-0.41707698546023225</v>
      </c>
      <c r="L36" s="167">
        <v>2959.6</v>
      </c>
      <c r="M36" s="80">
        <f t="shared" si="3"/>
        <v>-1.0531242686637023</v>
      </c>
      <c r="O36" s="167">
        <v>1476</v>
      </c>
      <c r="P36" s="80">
        <f t="shared" si="4"/>
        <v>-2.4777006937561943</v>
      </c>
      <c r="R36" s="167">
        <v>1770.05</v>
      </c>
      <c r="S36" s="80">
        <f t="shared" si="5"/>
        <v>0.69975821362537072</v>
      </c>
      <c r="U36" s="80">
        <v>832.6</v>
      </c>
      <c r="V36" s="80">
        <f t="shared" si="6"/>
        <v>-1.5431916277419684</v>
      </c>
      <c r="X36" s="80">
        <v>612.85</v>
      </c>
      <c r="Y36" s="80">
        <f t="shared" si="7"/>
        <v>-0.80123017157655108</v>
      </c>
      <c r="AA36" s="80">
        <f t="shared" si="8"/>
        <v>-0.72838999847950214</v>
      </c>
      <c r="AB36" s="83">
        <f>'Part 1'!$BM$7*(1+AA36/100)</f>
        <v>992716.10001520498</v>
      </c>
    </row>
    <row r="37" spans="1:28" x14ac:dyDescent="0.25">
      <c r="A37" s="79">
        <v>45511</v>
      </c>
      <c r="C37" s="80">
        <v>163.84</v>
      </c>
      <c r="D37" s="80">
        <f t="shared" si="0"/>
        <v>0.93020390562433986</v>
      </c>
      <c r="F37" s="167">
        <v>41291.1</v>
      </c>
      <c r="G37" s="80">
        <f t="shared" si="1"/>
        <v>0.62103627889974977</v>
      </c>
      <c r="I37" s="80">
        <v>172.63</v>
      </c>
      <c r="J37" s="80">
        <f t="shared" si="2"/>
        <v>3.8813334938018946</v>
      </c>
      <c r="L37" s="167">
        <v>2991.1</v>
      </c>
      <c r="M37" s="80">
        <f t="shared" si="3"/>
        <v>4.8239850006132965</v>
      </c>
      <c r="O37" s="167">
        <v>1513.5</v>
      </c>
      <c r="P37" s="80">
        <f t="shared" si="4"/>
        <v>5.4814092065372755</v>
      </c>
      <c r="R37" s="167">
        <v>1757.75</v>
      </c>
      <c r="S37" s="80">
        <f t="shared" si="5"/>
        <v>1.560017333525928</v>
      </c>
      <c r="U37" s="80">
        <v>845.65</v>
      </c>
      <c r="V37" s="80">
        <f t="shared" si="6"/>
        <v>3.0400877299865883</v>
      </c>
      <c r="X37" s="80">
        <v>617.79999999999995</v>
      </c>
      <c r="Y37" s="80">
        <f t="shared" si="7"/>
        <v>8.1393313495536503</v>
      </c>
      <c r="AA37" s="80">
        <f t="shared" si="8"/>
        <v>3.4995794067925634</v>
      </c>
      <c r="AB37" s="83">
        <f>'Part 1'!$BM$7*(1+AA37/100)</f>
        <v>1034995.7940679255</v>
      </c>
    </row>
    <row r="38" spans="1:28" x14ac:dyDescent="0.25">
      <c r="A38" s="79">
        <v>45510</v>
      </c>
      <c r="C38" s="80">
        <v>162.33000000000001</v>
      </c>
      <c r="D38" s="80">
        <f t="shared" si="0"/>
        <v>-0.11076241462062546</v>
      </c>
      <c r="F38" s="167">
        <v>41036.25</v>
      </c>
      <c r="G38" s="80">
        <f t="shared" si="1"/>
        <v>-0.94920286269445686</v>
      </c>
      <c r="I38" s="80">
        <v>166.18</v>
      </c>
      <c r="J38" s="80">
        <f t="shared" si="2"/>
        <v>-2.5165718308206677</v>
      </c>
      <c r="L38" s="167">
        <v>2853.45</v>
      </c>
      <c r="M38" s="80">
        <f t="shared" si="3"/>
        <v>-3.6940159978399634</v>
      </c>
      <c r="O38" s="167">
        <v>1434.85</v>
      </c>
      <c r="P38" s="80">
        <f t="shared" si="4"/>
        <v>-2.6230064472344821</v>
      </c>
      <c r="R38" s="167">
        <v>1730.75</v>
      </c>
      <c r="S38" s="80">
        <f t="shared" si="5"/>
        <v>-1.4687882496939999</v>
      </c>
      <c r="U38" s="80">
        <v>820.7</v>
      </c>
      <c r="V38" s="80">
        <f t="shared" si="6"/>
        <v>1.3022279824723901</v>
      </c>
      <c r="X38" s="80">
        <v>571.29999999999995</v>
      </c>
      <c r="Y38" s="80">
        <f t="shared" si="7"/>
        <v>-0.75566750629723323</v>
      </c>
      <c r="AA38" s="80">
        <f t="shared" si="8"/>
        <v>-1.3183336479797165</v>
      </c>
      <c r="AB38" s="83">
        <f>'Part 1'!$BM$7*(1+AA38/100)</f>
        <v>986816.66352020286</v>
      </c>
    </row>
    <row r="39" spans="1:28" x14ac:dyDescent="0.25">
      <c r="A39" s="79">
        <v>45509</v>
      </c>
      <c r="C39" s="80">
        <v>162.51</v>
      </c>
      <c r="D39" s="80">
        <f t="shared" si="0"/>
        <v>-2.6419841840402571</v>
      </c>
      <c r="F39" s="167">
        <v>41429.5</v>
      </c>
      <c r="G39" s="80">
        <f t="shared" si="1"/>
        <v>-3.2066258586047378</v>
      </c>
      <c r="I39" s="80">
        <v>170.47</v>
      </c>
      <c r="J39" s="80">
        <f t="shared" si="2"/>
        <v>-4.9671089307615102</v>
      </c>
      <c r="L39" s="167">
        <v>2962.9</v>
      </c>
      <c r="M39" s="80">
        <f t="shared" si="3"/>
        <v>-6.3129436688748024</v>
      </c>
      <c r="O39" s="167">
        <v>1473.5</v>
      </c>
      <c r="P39" s="80">
        <f t="shared" si="4"/>
        <v>-1.8190298507462657</v>
      </c>
      <c r="R39" s="167">
        <v>1756.55</v>
      </c>
      <c r="S39" s="80">
        <f t="shared" si="5"/>
        <v>-2.3433590926780505</v>
      </c>
      <c r="U39" s="80">
        <v>810.15</v>
      </c>
      <c r="V39" s="80">
        <f t="shared" si="6"/>
        <v>-4.0618153827935419</v>
      </c>
      <c r="X39" s="80">
        <v>575.65</v>
      </c>
      <c r="Y39" s="80">
        <f t="shared" si="7"/>
        <v>-5.008250825082512</v>
      </c>
      <c r="AA39" s="80">
        <f t="shared" si="8"/>
        <v>-3.8055932642839041</v>
      </c>
      <c r="AB39" s="83">
        <f>'Part 1'!$BM$7*(1+AA39/100)</f>
        <v>961944.06735716097</v>
      </c>
    </row>
    <row r="40" spans="1:28" x14ac:dyDescent="0.25">
      <c r="A40" s="79">
        <v>45506</v>
      </c>
      <c r="C40" s="80">
        <v>166.92</v>
      </c>
      <c r="D40" s="80">
        <f t="shared" si="0"/>
        <v>-2.8178854215183997</v>
      </c>
      <c r="F40" s="167">
        <v>42802</v>
      </c>
      <c r="G40" s="80">
        <f t="shared" si="1"/>
        <v>1.8747166146804641</v>
      </c>
      <c r="I40" s="80">
        <v>179.38</v>
      </c>
      <c r="J40" s="80">
        <f t="shared" si="2"/>
        <v>0.76395910571845027</v>
      </c>
      <c r="L40" s="167">
        <v>3162.55</v>
      </c>
      <c r="M40" s="80">
        <f t="shared" si="3"/>
        <v>-0.12474340754775992</v>
      </c>
      <c r="O40" s="167">
        <v>1500.8</v>
      </c>
      <c r="P40" s="80">
        <f t="shared" si="4"/>
        <v>4.131830008673024</v>
      </c>
      <c r="R40" s="167">
        <v>1798.7</v>
      </c>
      <c r="S40" s="80">
        <f t="shared" si="5"/>
        <v>-0.80242658210395446</v>
      </c>
      <c r="U40" s="80">
        <v>844.45</v>
      </c>
      <c r="V40" s="80">
        <f t="shared" si="6"/>
        <v>-3.3699507952854937</v>
      </c>
      <c r="X40" s="80">
        <v>606</v>
      </c>
      <c r="Y40" s="80">
        <f t="shared" si="7"/>
        <v>1.1601702695935308</v>
      </c>
      <c r="AA40" s="80">
        <f t="shared" si="8"/>
        <v>-0.12050564889009932</v>
      </c>
      <c r="AB40" s="83">
        <f>'Part 1'!$BM$7*(1+AA40/100)</f>
        <v>998794.94351109897</v>
      </c>
    </row>
    <row r="41" spans="1:28" x14ac:dyDescent="0.25">
      <c r="A41" s="79">
        <v>45505</v>
      </c>
      <c r="C41" s="80">
        <v>171.76</v>
      </c>
      <c r="D41" s="80">
        <f t="shared" si="0"/>
        <v>-0.29604690311721094</v>
      </c>
      <c r="F41" s="167">
        <v>42014.35</v>
      </c>
      <c r="G41" s="80">
        <f t="shared" si="1"/>
        <v>-0.90195592822563397</v>
      </c>
      <c r="I41" s="80">
        <v>178.02</v>
      </c>
      <c r="J41" s="80">
        <f t="shared" si="2"/>
        <v>-3.0497767127763828</v>
      </c>
      <c r="L41" s="167">
        <v>3166.5</v>
      </c>
      <c r="M41" s="80">
        <f t="shared" si="3"/>
        <v>-0.68686488520888511</v>
      </c>
      <c r="O41" s="167">
        <v>1441.25</v>
      </c>
      <c r="P41" s="80">
        <f t="shared" si="4"/>
        <v>-0.80867171369580182</v>
      </c>
      <c r="R41" s="167">
        <v>1813.25</v>
      </c>
      <c r="S41" s="80">
        <f t="shared" si="5"/>
        <v>-2.0156169787360492</v>
      </c>
      <c r="U41" s="80">
        <v>873.9</v>
      </c>
      <c r="V41" s="80">
        <f t="shared" si="6"/>
        <v>-1.7151211831524491</v>
      </c>
      <c r="X41" s="80">
        <v>599.04999999999995</v>
      </c>
      <c r="Y41" s="80">
        <f t="shared" si="7"/>
        <v>3.7226214180590427</v>
      </c>
      <c r="AA41" s="80">
        <f t="shared" si="8"/>
        <v>-0.69495174471107202</v>
      </c>
      <c r="AB41" s="83">
        <f>'Part 1'!$BM$7*(1+AA41/100)</f>
        <v>993050.48255288927</v>
      </c>
    </row>
    <row r="42" spans="1:28" x14ac:dyDescent="0.25">
      <c r="A42" s="79">
        <v>45504</v>
      </c>
      <c r="C42" s="80">
        <v>172.27</v>
      </c>
      <c r="D42" s="80">
        <f t="shared" si="0"/>
        <v>-0.3528459046737536</v>
      </c>
      <c r="F42" s="167">
        <v>42396.75</v>
      </c>
      <c r="G42" s="80">
        <f t="shared" si="1"/>
        <v>-0.26019029650166042</v>
      </c>
      <c r="I42" s="80">
        <v>183.62</v>
      </c>
      <c r="J42" s="80">
        <f t="shared" si="2"/>
        <v>4.3829230856688124</v>
      </c>
      <c r="L42" s="167">
        <v>3188.4</v>
      </c>
      <c r="M42" s="80">
        <f t="shared" si="3"/>
        <v>-2.8977783191972128</v>
      </c>
      <c r="O42" s="167">
        <v>1453</v>
      </c>
      <c r="P42" s="80">
        <f t="shared" si="4"/>
        <v>-0.219750034335946</v>
      </c>
      <c r="R42" s="167">
        <v>1850.55</v>
      </c>
      <c r="S42" s="80">
        <f t="shared" si="5"/>
        <v>-6.7501890052921482E-2</v>
      </c>
      <c r="U42" s="80">
        <v>889.15</v>
      </c>
      <c r="V42" s="80">
        <f t="shared" si="6"/>
        <v>1.0512558245255144</v>
      </c>
      <c r="X42" s="80">
        <v>577.54999999999995</v>
      </c>
      <c r="Y42" s="80">
        <f t="shared" si="7"/>
        <v>-0.94331532458622769</v>
      </c>
      <c r="AA42" s="80">
        <f t="shared" si="8"/>
        <v>4.1713093238710031E-2</v>
      </c>
      <c r="AB42" s="83">
        <f>'Part 1'!$BM$7*(1+AA42/100)</f>
        <v>1000417.1309323871</v>
      </c>
    </row>
    <row r="43" spans="1:28" x14ac:dyDescent="0.25">
      <c r="A43" s="79">
        <v>45503</v>
      </c>
      <c r="C43" s="80">
        <v>172.88</v>
      </c>
      <c r="D43" s="80">
        <f t="shared" si="0"/>
        <v>2.1628649095851533</v>
      </c>
      <c r="F43" s="167">
        <v>42507.35</v>
      </c>
      <c r="G43" s="80">
        <f t="shared" si="1"/>
        <v>3.339978363134668</v>
      </c>
      <c r="I43" s="80">
        <v>175.91</v>
      </c>
      <c r="J43" s="80">
        <f t="shared" si="2"/>
        <v>1.3248084787742542</v>
      </c>
      <c r="L43" s="167">
        <v>3283.55</v>
      </c>
      <c r="M43" s="80">
        <f t="shared" si="3"/>
        <v>-2.0552133514295408</v>
      </c>
      <c r="O43" s="167">
        <v>1456.2</v>
      </c>
      <c r="P43" s="80">
        <f t="shared" si="4"/>
        <v>-2.48116524359618</v>
      </c>
      <c r="R43" s="167">
        <v>1851.8</v>
      </c>
      <c r="S43" s="80">
        <f t="shared" si="5"/>
        <v>0.95404241399989109</v>
      </c>
      <c r="U43" s="80">
        <v>879.9</v>
      </c>
      <c r="V43" s="80">
        <f t="shared" si="6"/>
        <v>1.137931034482756</v>
      </c>
      <c r="X43" s="80">
        <v>583.04999999999995</v>
      </c>
      <c r="Y43" s="80">
        <f t="shared" si="7"/>
        <v>0.45658166781529586</v>
      </c>
      <c r="AA43" s="80">
        <f t="shared" si="8"/>
        <v>0.64112403321259481</v>
      </c>
      <c r="AB43" s="83">
        <f>'Part 1'!$BM$7*(1+AA43/100)</f>
        <v>1006411.2403321259</v>
      </c>
    </row>
    <row r="44" spans="1:28" x14ac:dyDescent="0.25">
      <c r="A44" s="79">
        <v>45502</v>
      </c>
      <c r="C44" s="80">
        <v>169.22</v>
      </c>
      <c r="D44" s="80">
        <f t="shared" si="0"/>
        <v>5.8882422877166611</v>
      </c>
      <c r="F44" s="167">
        <v>41133.5</v>
      </c>
      <c r="G44" s="80">
        <f t="shared" si="1"/>
        <v>-0.74908400381719675</v>
      </c>
      <c r="I44" s="80">
        <v>173.61</v>
      </c>
      <c r="J44" s="80">
        <f t="shared" si="2"/>
        <v>1.9915403595347283</v>
      </c>
      <c r="L44" s="167">
        <v>3352.45</v>
      </c>
      <c r="M44" s="80">
        <f t="shared" si="3"/>
        <v>1.6880004853190862</v>
      </c>
      <c r="O44" s="167">
        <v>1493.25</v>
      </c>
      <c r="P44" s="80">
        <f t="shared" si="4"/>
        <v>-0.37694309160051309</v>
      </c>
      <c r="R44" s="167">
        <v>1834.3</v>
      </c>
      <c r="S44" s="80">
        <f t="shared" si="5"/>
        <v>1.2195121951219463</v>
      </c>
      <c r="U44" s="80">
        <v>870</v>
      </c>
      <c r="V44" s="80">
        <f t="shared" si="6"/>
        <v>4.8571772929974628</v>
      </c>
      <c r="X44" s="80">
        <v>580.4</v>
      </c>
      <c r="Y44" s="80">
        <f t="shared" si="7"/>
        <v>3.5226968697048071</v>
      </c>
      <c r="AA44" s="80">
        <f t="shared" si="8"/>
        <v>2.4527972373409894</v>
      </c>
      <c r="AB44" s="83">
        <f>'Part 1'!$BM$7*(1+AA44/100)</f>
        <v>1024527.97237341</v>
      </c>
    </row>
    <row r="45" spans="1:28" x14ac:dyDescent="0.25">
      <c r="A45" s="79">
        <v>45499</v>
      </c>
      <c r="C45" s="80">
        <v>159.81</v>
      </c>
      <c r="D45" s="80">
        <f t="shared" si="0"/>
        <v>0.47152018106374949</v>
      </c>
      <c r="F45" s="167">
        <v>41443.949999999997</v>
      </c>
      <c r="G45" s="80">
        <f t="shared" si="1"/>
        <v>0.29936895347921927</v>
      </c>
      <c r="I45" s="80">
        <v>170.22</v>
      </c>
      <c r="J45" s="80">
        <f t="shared" si="2"/>
        <v>3.5086652477956894</v>
      </c>
      <c r="L45" s="167">
        <v>3296.8</v>
      </c>
      <c r="M45" s="80">
        <f t="shared" si="3"/>
        <v>-2.862446411997809</v>
      </c>
      <c r="O45" s="167">
        <v>1498.9</v>
      </c>
      <c r="P45" s="80">
        <f t="shared" si="4"/>
        <v>1.5480505402933598</v>
      </c>
      <c r="R45" s="167">
        <v>1812.2</v>
      </c>
      <c r="S45" s="80">
        <f t="shared" si="5"/>
        <v>2.2946007733340914</v>
      </c>
      <c r="U45" s="80">
        <v>829.7</v>
      </c>
      <c r="V45" s="80">
        <f t="shared" si="6"/>
        <v>2.217568067019835</v>
      </c>
      <c r="X45" s="80">
        <v>560.65</v>
      </c>
      <c r="Y45" s="80">
        <f t="shared" si="7"/>
        <v>-1.1024872111483508</v>
      </c>
      <c r="AA45" s="80">
        <f t="shared" si="8"/>
        <v>0.77136671930579614</v>
      </c>
      <c r="AB45" s="83">
        <f>'Part 1'!$BM$7*(1+AA45/100)</f>
        <v>1007713.6671930579</v>
      </c>
    </row>
    <row r="46" spans="1:28" x14ac:dyDescent="0.25">
      <c r="A46" s="79">
        <v>45498</v>
      </c>
      <c r="C46" s="80">
        <v>159.06</v>
      </c>
      <c r="D46" s="80">
        <f t="shared" si="0"/>
        <v>-1.0205351586807632</v>
      </c>
      <c r="F46" s="167">
        <v>41320.25</v>
      </c>
      <c r="G46" s="80">
        <f t="shared" si="1"/>
        <v>0.77102045892972038</v>
      </c>
      <c r="I46" s="80">
        <v>164.45</v>
      </c>
      <c r="J46" s="80">
        <f t="shared" si="2"/>
        <v>2.7298850574712494</v>
      </c>
      <c r="L46" s="167">
        <v>3393.95</v>
      </c>
      <c r="M46" s="80">
        <f t="shared" si="3"/>
        <v>9.9486531577498063</v>
      </c>
      <c r="O46" s="167">
        <v>1476.05</v>
      </c>
      <c r="P46" s="80">
        <f t="shared" si="4"/>
        <v>-1.4488399265565044</v>
      </c>
      <c r="R46" s="167">
        <v>1771.55</v>
      </c>
      <c r="S46" s="80">
        <f t="shared" si="5"/>
        <v>5.6450930029020886E-3</v>
      </c>
      <c r="U46" s="80">
        <v>811.7</v>
      </c>
      <c r="V46" s="80">
        <f t="shared" si="6"/>
        <v>-0.93971198437880543</v>
      </c>
      <c r="X46" s="80">
        <v>566.9</v>
      </c>
      <c r="Y46" s="80">
        <f t="shared" si="7"/>
        <v>4.30542778288868</v>
      </c>
      <c r="AA46" s="80">
        <f t="shared" si="8"/>
        <v>1.847835834439739</v>
      </c>
      <c r="AB46" s="83">
        <f>'Part 1'!$BM$7*(1+AA46/100)</f>
        <v>1018478.3583443975</v>
      </c>
    </row>
    <row r="47" spans="1:28" x14ac:dyDescent="0.25">
      <c r="A47" s="79">
        <v>45497</v>
      </c>
      <c r="C47" s="80">
        <v>160.69999999999999</v>
      </c>
      <c r="D47" s="80">
        <f t="shared" si="0"/>
        <v>2.4153973615448296</v>
      </c>
      <c r="F47" s="167">
        <v>41004.1</v>
      </c>
      <c r="G47" s="80">
        <f t="shared" si="1"/>
        <v>0.25354275263810888</v>
      </c>
      <c r="I47" s="80">
        <v>160.08000000000001</v>
      </c>
      <c r="J47" s="80">
        <f t="shared" si="2"/>
        <v>6.7342312308307939</v>
      </c>
      <c r="L47" s="167">
        <v>3086.85</v>
      </c>
      <c r="M47" s="80">
        <f t="shared" si="3"/>
        <v>-0.30359305611627263</v>
      </c>
      <c r="O47" s="167">
        <v>1497.75</v>
      </c>
      <c r="P47" s="80">
        <f t="shared" si="4"/>
        <v>3.2717368820244119</v>
      </c>
      <c r="R47" s="167">
        <v>1771.45</v>
      </c>
      <c r="S47" s="80">
        <f t="shared" si="5"/>
        <v>-0.39360116955776098</v>
      </c>
      <c r="U47" s="80">
        <v>819.4</v>
      </c>
      <c r="V47" s="80">
        <f t="shared" si="6"/>
        <v>1.2417371965157167</v>
      </c>
      <c r="X47" s="80">
        <v>543.5</v>
      </c>
      <c r="Y47" s="80">
        <f t="shared" si="7"/>
        <v>-0.88447159660800989</v>
      </c>
      <c r="AA47" s="80">
        <f t="shared" si="8"/>
        <v>1.4584651986917367</v>
      </c>
      <c r="AB47" s="83">
        <f>'Part 1'!$BM$7*(1+AA47/100)</f>
        <v>1014584.6519869172</v>
      </c>
    </row>
    <row r="48" spans="1:28" x14ac:dyDescent="0.25">
      <c r="A48" s="79">
        <v>45496</v>
      </c>
      <c r="C48" s="80">
        <v>156.91</v>
      </c>
      <c r="D48" s="80">
        <f t="shared" si="0"/>
        <v>-0.54509729352856284</v>
      </c>
      <c r="F48" s="167">
        <v>40900.400000000001</v>
      </c>
      <c r="G48" s="80">
        <f t="shared" si="1"/>
        <v>1.7415292920699561</v>
      </c>
      <c r="I48" s="80">
        <v>149.97999999999999</v>
      </c>
      <c r="J48" s="80">
        <f t="shared" si="2"/>
        <v>0.24730967181336547</v>
      </c>
      <c r="L48" s="167">
        <v>3096.25</v>
      </c>
      <c r="M48" s="80">
        <f t="shared" si="3"/>
        <v>-3.0239914808318771</v>
      </c>
      <c r="O48" s="167">
        <v>1450.3</v>
      </c>
      <c r="P48" s="80">
        <f t="shared" si="4"/>
        <v>-1.0574430345203985</v>
      </c>
      <c r="R48" s="167">
        <v>1778.45</v>
      </c>
      <c r="S48" s="80">
        <f t="shared" si="5"/>
        <v>0.41216158992744567</v>
      </c>
      <c r="U48" s="80">
        <v>809.35</v>
      </c>
      <c r="V48" s="80">
        <f t="shared" si="6"/>
        <v>-2.7106623392234588</v>
      </c>
      <c r="X48" s="80">
        <v>548.35</v>
      </c>
      <c r="Y48" s="80">
        <f t="shared" si="7"/>
        <v>-1.2426834759117473</v>
      </c>
      <c r="AA48" s="80">
        <f t="shared" si="8"/>
        <v>-0.80180179425109421</v>
      </c>
      <c r="AB48" s="83">
        <f>'Part 1'!$BM$7*(1+AA48/100)</f>
        <v>991981.98205748911</v>
      </c>
    </row>
    <row r="49" spans="1:28" x14ac:dyDescent="0.25">
      <c r="A49" s="79">
        <v>45495</v>
      </c>
      <c r="C49" s="80">
        <v>157.77000000000001</v>
      </c>
      <c r="D49" s="80">
        <f t="shared" si="0"/>
        <v>1.329479768786141</v>
      </c>
      <c r="F49" s="167">
        <v>40200.300000000003</v>
      </c>
      <c r="G49" s="80">
        <f t="shared" si="1"/>
        <v>-0.75249783360612776</v>
      </c>
      <c r="I49" s="80">
        <v>149.61000000000001</v>
      </c>
      <c r="J49" s="80">
        <f t="shared" si="2"/>
        <v>-2.534201954397385</v>
      </c>
      <c r="L49" s="167">
        <v>3192.8</v>
      </c>
      <c r="M49" s="80">
        <f t="shared" si="3"/>
        <v>0.8194262437437918</v>
      </c>
      <c r="O49" s="167">
        <v>1465.8</v>
      </c>
      <c r="P49" s="80">
        <f t="shared" si="4"/>
        <v>3.7330596935706453</v>
      </c>
      <c r="R49" s="167">
        <v>1771.15</v>
      </c>
      <c r="S49" s="80">
        <f t="shared" si="5"/>
        <v>-2.6145048661131551</v>
      </c>
      <c r="U49" s="80">
        <v>831.9</v>
      </c>
      <c r="V49" s="80">
        <f t="shared" si="6"/>
        <v>1.8985791278784909</v>
      </c>
      <c r="X49" s="80">
        <v>555.25</v>
      </c>
      <c r="Y49" s="80">
        <f t="shared" si="7"/>
        <v>-2.775345823848717</v>
      </c>
      <c r="AA49" s="80">
        <f t="shared" si="8"/>
        <v>-0.22524186319850792</v>
      </c>
      <c r="AB49" s="83">
        <f>'Part 1'!$BM$7*(1+AA49/100)</f>
        <v>997747.58136801491</v>
      </c>
    </row>
    <row r="50" spans="1:28" x14ac:dyDescent="0.25">
      <c r="A50" s="79">
        <v>45492</v>
      </c>
      <c r="C50" s="80">
        <v>155.69999999999999</v>
      </c>
      <c r="D50" s="80">
        <f t="shared" si="0"/>
        <v>-1.9891728566033142</v>
      </c>
      <c r="F50" s="167">
        <v>40505.1</v>
      </c>
      <c r="G50" s="80">
        <f t="shared" si="1"/>
        <v>0.9018995816212162</v>
      </c>
      <c r="I50" s="80">
        <v>153.5</v>
      </c>
      <c r="J50" s="80">
        <f t="shared" si="2"/>
        <v>-4.313676598927807</v>
      </c>
      <c r="L50" s="167">
        <v>3166.85</v>
      </c>
      <c r="M50" s="80">
        <f t="shared" si="3"/>
        <v>0.45678757791559238</v>
      </c>
      <c r="O50" s="167">
        <v>1413.05</v>
      </c>
      <c r="P50" s="80">
        <f t="shared" si="4"/>
        <v>-2.8564553829231376</v>
      </c>
      <c r="R50" s="167">
        <v>1818.7</v>
      </c>
      <c r="S50" s="80">
        <f t="shared" si="5"/>
        <v>-5.1203797897592338</v>
      </c>
      <c r="U50" s="80">
        <v>816.4</v>
      </c>
      <c r="V50" s="80">
        <f t="shared" si="6"/>
        <v>-3.3731802580187007</v>
      </c>
      <c r="X50" s="80">
        <v>571.1</v>
      </c>
      <c r="Y50" s="80">
        <f t="shared" si="7"/>
        <v>-2.3593776713968126</v>
      </c>
      <c r="AA50" s="80">
        <f t="shared" si="8"/>
        <v>-2.4316480120707138</v>
      </c>
      <c r="AB50" s="83">
        <f>'Part 1'!$BM$7*(1+AA50/100)</f>
        <v>975683.51987929293</v>
      </c>
    </row>
    <row r="51" spans="1:28" x14ac:dyDescent="0.25">
      <c r="A51" s="79">
        <v>45491</v>
      </c>
      <c r="C51" s="80">
        <v>158.86000000000001</v>
      </c>
      <c r="D51" s="80">
        <f t="shared" si="0"/>
        <v>-0.44494579181549138</v>
      </c>
      <c r="F51" s="167">
        <v>40143.050000000003</v>
      </c>
      <c r="G51" s="80">
        <f t="shared" si="1"/>
        <v>-1.9777549874246014</v>
      </c>
      <c r="I51" s="80">
        <v>160.41999999999999</v>
      </c>
      <c r="J51" s="80">
        <f t="shared" si="2"/>
        <v>-3.6458646164934958</v>
      </c>
      <c r="L51" s="167">
        <v>3152.45</v>
      </c>
      <c r="M51" s="80">
        <f t="shared" si="3"/>
        <v>-4.59841423556471</v>
      </c>
      <c r="O51" s="167">
        <v>1454.6</v>
      </c>
      <c r="P51" s="80">
        <f t="shared" si="4"/>
        <v>2.2529963797406034</v>
      </c>
      <c r="R51" s="167">
        <v>1916.85</v>
      </c>
      <c r="S51" s="80">
        <f t="shared" si="5"/>
        <v>4.9585051411859593E-2</v>
      </c>
      <c r="U51" s="80">
        <v>844.9</v>
      </c>
      <c r="V51" s="80">
        <f t="shared" si="6"/>
        <v>0.13629629629629361</v>
      </c>
      <c r="X51" s="80">
        <v>584.9</v>
      </c>
      <c r="Y51" s="80">
        <f t="shared" si="7"/>
        <v>-5.4324979789814103</v>
      </c>
      <c r="AA51" s="80">
        <f t="shared" si="8"/>
        <v>-1.7569467581436042</v>
      </c>
      <c r="AB51" s="83">
        <f>'Part 1'!$BM$7*(1+AA51/100)</f>
        <v>982430.53241856396</v>
      </c>
    </row>
    <row r="52" spans="1:28" x14ac:dyDescent="0.25">
      <c r="A52" s="79">
        <v>45489</v>
      </c>
      <c r="C52" s="80">
        <v>159.57</v>
      </c>
      <c r="D52" s="80">
        <f t="shared" si="0"/>
        <v>-1.778899421396045</v>
      </c>
      <c r="F52" s="167">
        <v>40953</v>
      </c>
      <c r="G52" s="80">
        <f t="shared" si="1"/>
        <v>1.0148847293702314</v>
      </c>
      <c r="I52" s="80">
        <v>166.49</v>
      </c>
      <c r="J52" s="80">
        <f t="shared" si="2"/>
        <v>-2.0531827273796805</v>
      </c>
      <c r="L52" s="167">
        <v>3304.4</v>
      </c>
      <c r="M52" s="80">
        <f t="shared" si="3"/>
        <v>-0.98137632410889519</v>
      </c>
      <c r="O52" s="167">
        <v>1422.55</v>
      </c>
      <c r="P52" s="80">
        <f t="shared" si="4"/>
        <v>-1.4103541478966066</v>
      </c>
      <c r="R52" s="167">
        <v>1915.9</v>
      </c>
      <c r="S52" s="80">
        <f t="shared" si="5"/>
        <v>-0.68940493468795117</v>
      </c>
      <c r="U52" s="80">
        <v>843.75</v>
      </c>
      <c r="V52" s="80">
        <f t="shared" si="6"/>
        <v>1.2540501620064859</v>
      </c>
      <c r="X52" s="80">
        <v>618.5</v>
      </c>
      <c r="Y52" s="80">
        <f t="shared" si="7"/>
        <v>-3.1626741819320561</v>
      </c>
      <c r="AA52" s="80">
        <f t="shared" si="8"/>
        <v>-1.044415068895344</v>
      </c>
      <c r="AB52" s="83">
        <f>'Part 1'!$BM$7*(1+AA52/100)</f>
        <v>989555.84931104654</v>
      </c>
    </row>
    <row r="53" spans="1:28" x14ac:dyDescent="0.25">
      <c r="A53" s="79">
        <v>45488</v>
      </c>
      <c r="C53" s="80">
        <v>162.46</v>
      </c>
      <c r="D53" s="80">
        <f t="shared" si="0"/>
        <v>1.5438464904056495</v>
      </c>
      <c r="F53" s="167">
        <v>40541.550000000003</v>
      </c>
      <c r="G53" s="80">
        <f t="shared" si="1"/>
        <v>1.979519351219744</v>
      </c>
      <c r="I53" s="80">
        <v>169.98</v>
      </c>
      <c r="J53" s="80">
        <f t="shared" si="2"/>
        <v>-1.0305676855895256</v>
      </c>
      <c r="L53" s="167">
        <v>3337.15</v>
      </c>
      <c r="M53" s="80">
        <f t="shared" si="3"/>
        <v>-0.39547516714422154</v>
      </c>
      <c r="O53" s="167">
        <v>1442.9</v>
      </c>
      <c r="P53" s="80">
        <f t="shared" si="4"/>
        <v>-1.4547193006419856</v>
      </c>
      <c r="R53" s="167">
        <v>1929.2</v>
      </c>
      <c r="S53" s="80">
        <f t="shared" si="5"/>
        <v>-0.22755482002481708</v>
      </c>
      <c r="U53" s="80">
        <v>833.3</v>
      </c>
      <c r="V53" s="80">
        <f t="shared" si="6"/>
        <v>1.4117074358038102</v>
      </c>
      <c r="X53" s="80">
        <v>638.70000000000005</v>
      </c>
      <c r="Y53" s="80">
        <f t="shared" si="7"/>
        <v>3.9466189274961345</v>
      </c>
      <c r="AA53" s="80">
        <f t="shared" si="8"/>
        <v>0.75730921448636357</v>
      </c>
      <c r="AB53" s="83">
        <f>'Part 1'!$BM$7*(1+AA53/100)</f>
        <v>1007573.0921448636</v>
      </c>
    </row>
    <row r="54" spans="1:28" x14ac:dyDescent="0.25">
      <c r="A54" s="79">
        <v>45485</v>
      </c>
      <c r="C54" s="80">
        <v>159.99</v>
      </c>
      <c r="D54" s="80">
        <f t="shared" si="0"/>
        <v>-1.4718561399187009</v>
      </c>
      <c r="F54" s="167">
        <v>39754.6</v>
      </c>
      <c r="G54" s="80">
        <f t="shared" si="1"/>
        <v>0.94714282812277806</v>
      </c>
      <c r="I54" s="80">
        <v>171.75</v>
      </c>
      <c r="J54" s="80">
        <f t="shared" si="2"/>
        <v>8.6337760910815984</v>
      </c>
      <c r="L54" s="167">
        <v>3350.4</v>
      </c>
      <c r="M54" s="80">
        <f t="shared" si="3"/>
        <v>-1.3195098963242144</v>
      </c>
      <c r="O54" s="167">
        <v>1464.2</v>
      </c>
      <c r="P54" s="80">
        <f t="shared" si="4"/>
        <v>-0.45211952272494577</v>
      </c>
      <c r="R54" s="167">
        <v>1933.6</v>
      </c>
      <c r="S54" s="80">
        <f t="shared" si="5"/>
        <v>3.6449399656946833</v>
      </c>
      <c r="U54" s="80">
        <v>821.7</v>
      </c>
      <c r="V54" s="80">
        <f t="shared" si="6"/>
        <v>-1.2320451950237394</v>
      </c>
      <c r="X54" s="80">
        <v>614.45000000000005</v>
      </c>
      <c r="Y54" s="80">
        <f t="shared" si="7"/>
        <v>11.515426497277685</v>
      </c>
      <c r="AA54" s="80">
        <f t="shared" si="8"/>
        <v>2.5891417700570747</v>
      </c>
      <c r="AB54" s="83">
        <f>'Part 1'!$BM$7*(1+AA54/100)</f>
        <v>1025891.4177005707</v>
      </c>
    </row>
    <row r="55" spans="1:28" x14ac:dyDescent="0.25">
      <c r="A55" s="79">
        <v>45484</v>
      </c>
      <c r="C55" s="80">
        <v>162.38</v>
      </c>
      <c r="D55" s="80">
        <f t="shared" si="0"/>
        <v>-1.5401406742663062</v>
      </c>
      <c r="F55" s="167">
        <v>39381.599999999999</v>
      </c>
      <c r="G55" s="80">
        <f t="shared" si="1"/>
        <v>-0.25062974046715242</v>
      </c>
      <c r="I55" s="80">
        <v>158.1</v>
      </c>
      <c r="J55" s="80">
        <f t="shared" si="2"/>
        <v>-0.89638312543095766</v>
      </c>
      <c r="L55" s="167">
        <v>3395.2</v>
      </c>
      <c r="M55" s="80">
        <f t="shared" si="3"/>
        <v>5.9410883674488151</v>
      </c>
      <c r="O55" s="167">
        <v>1470.85</v>
      </c>
      <c r="P55" s="80">
        <f t="shared" si="4"/>
        <v>3.5372377868506271</v>
      </c>
      <c r="R55" s="167">
        <v>1865.6</v>
      </c>
      <c r="S55" s="80">
        <f t="shared" si="5"/>
        <v>1.608320377418938E-2</v>
      </c>
      <c r="U55" s="80">
        <v>831.95</v>
      </c>
      <c r="V55" s="80">
        <f t="shared" si="6"/>
        <v>-0.56770646587785345</v>
      </c>
      <c r="X55" s="80">
        <v>551</v>
      </c>
      <c r="Y55" s="80">
        <f t="shared" si="7"/>
        <v>7.4388222677196012</v>
      </c>
      <c r="AA55" s="80">
        <f t="shared" si="8"/>
        <v>1.6637498156793669</v>
      </c>
      <c r="AB55" s="83">
        <f>'Part 1'!$BM$7*(1+AA55/100)</f>
        <v>1016637.4981567936</v>
      </c>
    </row>
    <row r="56" spans="1:28" x14ac:dyDescent="0.25">
      <c r="A56" s="79">
        <v>45483</v>
      </c>
      <c r="C56" s="80">
        <v>164.92</v>
      </c>
      <c r="D56" s="80">
        <f t="shared" si="0"/>
        <v>-0.4406881980078588</v>
      </c>
      <c r="F56" s="167">
        <v>39480.550000000003</v>
      </c>
      <c r="G56" s="80">
        <f t="shared" si="1"/>
        <v>0.15970023542784029</v>
      </c>
      <c r="I56" s="80">
        <v>159.53</v>
      </c>
      <c r="J56" s="80">
        <f t="shared" si="2"/>
        <v>0.32702345764417978</v>
      </c>
      <c r="L56" s="167">
        <v>3204.8</v>
      </c>
      <c r="M56" s="80">
        <f t="shared" si="3"/>
        <v>-1.984891580267292</v>
      </c>
      <c r="O56" s="167">
        <v>1420.6</v>
      </c>
      <c r="P56" s="80">
        <f t="shared" si="4"/>
        <v>-0.31576731457441587</v>
      </c>
      <c r="R56" s="167">
        <v>1865.3</v>
      </c>
      <c r="S56" s="80">
        <f t="shared" si="5"/>
        <v>-0.12315270935960348</v>
      </c>
      <c r="U56" s="80">
        <v>836.7</v>
      </c>
      <c r="V56" s="80">
        <f t="shared" si="6"/>
        <v>-0.22061892552619511</v>
      </c>
      <c r="X56" s="80">
        <v>512.85</v>
      </c>
      <c r="Y56" s="80">
        <f t="shared" si="7"/>
        <v>0.7267013650201406</v>
      </c>
      <c r="AA56" s="80">
        <f t="shared" si="8"/>
        <v>-0.25097902814774842</v>
      </c>
      <c r="AB56" s="83">
        <f>'Part 1'!$BM$7*(1+AA56/100)</f>
        <v>997490.2097185225</v>
      </c>
    </row>
    <row r="57" spans="1:28" x14ac:dyDescent="0.25">
      <c r="A57" s="79">
        <v>45482</v>
      </c>
      <c r="C57" s="80">
        <v>165.65</v>
      </c>
      <c r="D57" s="80">
        <f t="shared" si="0"/>
        <v>0.65625569666404115</v>
      </c>
      <c r="F57" s="167">
        <v>39417.599999999999</v>
      </c>
      <c r="G57" s="80">
        <f t="shared" si="1"/>
        <v>-0.10808345106785044</v>
      </c>
      <c r="I57" s="80">
        <v>159.01</v>
      </c>
      <c r="J57" s="80">
        <f t="shared" si="2"/>
        <v>0.54378754347137859</v>
      </c>
      <c r="L57" s="167">
        <v>3269.7</v>
      </c>
      <c r="M57" s="80">
        <f t="shared" si="3"/>
        <v>-2.4013850126113838</v>
      </c>
      <c r="O57" s="167">
        <v>1425.1</v>
      </c>
      <c r="P57" s="80">
        <f t="shared" si="4"/>
        <v>1.0064497838259139</v>
      </c>
      <c r="R57" s="167">
        <v>1867.6</v>
      </c>
      <c r="S57" s="80">
        <f t="shared" si="5"/>
        <v>0.63313306571112971</v>
      </c>
      <c r="U57" s="80">
        <v>838.55</v>
      </c>
      <c r="V57" s="80">
        <f t="shared" si="6"/>
        <v>0.34103147062341854</v>
      </c>
      <c r="X57" s="80">
        <v>509.15</v>
      </c>
      <c r="Y57" s="80">
        <f t="shared" si="7"/>
        <v>1.8198180181981733</v>
      </c>
      <c r="AA57" s="80">
        <f t="shared" si="8"/>
        <v>0.31381952004974023</v>
      </c>
      <c r="AB57" s="83">
        <f>'Part 1'!$BM$7*(1+AA57/100)</f>
        <v>1003138.1952004974</v>
      </c>
    </row>
    <row r="58" spans="1:28" x14ac:dyDescent="0.25">
      <c r="A58" s="79">
        <v>45481</v>
      </c>
      <c r="C58" s="80">
        <v>164.57</v>
      </c>
      <c r="D58" s="80">
        <f t="shared" si="0"/>
        <v>-3.1884228484028561</v>
      </c>
      <c r="F58" s="167">
        <v>39460.25</v>
      </c>
      <c r="G58" s="80">
        <f t="shared" si="1"/>
        <v>0.12661648526339264</v>
      </c>
      <c r="I58" s="80">
        <v>158.15</v>
      </c>
      <c r="J58" s="80">
        <f t="shared" si="2"/>
        <v>-0.40931989924433604</v>
      </c>
      <c r="L58" s="167">
        <v>3350.15</v>
      </c>
      <c r="M58" s="80">
        <f t="shared" si="3"/>
        <v>-1.1871755545068428</v>
      </c>
      <c r="O58" s="167">
        <v>1410.9</v>
      </c>
      <c r="P58" s="80">
        <f t="shared" si="4"/>
        <v>2.2798941607162306</v>
      </c>
      <c r="R58" s="167">
        <v>1855.85</v>
      </c>
      <c r="S58" s="80">
        <f t="shared" si="5"/>
        <v>-0.12377902752738917</v>
      </c>
      <c r="U58" s="80">
        <v>835.7</v>
      </c>
      <c r="V58" s="80">
        <f t="shared" si="6"/>
        <v>0.34822286263209545</v>
      </c>
      <c r="X58" s="80">
        <v>500.05</v>
      </c>
      <c r="Y58" s="80">
        <f t="shared" si="7"/>
        <v>2.1552604698672138</v>
      </c>
      <c r="AA58" s="80">
        <f t="shared" si="8"/>
        <v>-0.13765982218819495</v>
      </c>
      <c r="AB58" s="83">
        <f>'Part 1'!$BM$7*(1+AA58/100)</f>
        <v>998623.40177811799</v>
      </c>
    </row>
    <row r="59" spans="1:28" x14ac:dyDescent="0.25">
      <c r="A59" s="79">
        <v>45478</v>
      </c>
      <c r="C59" s="80">
        <v>169.99</v>
      </c>
      <c r="D59" s="80">
        <f t="shared" si="0"/>
        <v>-1.6204641472307328</v>
      </c>
      <c r="F59" s="167">
        <v>39410.35</v>
      </c>
      <c r="G59" s="80">
        <f t="shared" si="1"/>
        <v>1.8575067230267954</v>
      </c>
      <c r="I59" s="80">
        <v>158.80000000000001</v>
      </c>
      <c r="J59" s="80">
        <f t="shared" si="2"/>
        <v>1.1400547735813136</v>
      </c>
      <c r="L59" s="167">
        <v>3390.4</v>
      </c>
      <c r="M59" s="80">
        <f t="shared" si="3"/>
        <v>6.6264112966632167</v>
      </c>
      <c r="O59" s="167">
        <v>1379.45</v>
      </c>
      <c r="P59" s="80">
        <f t="shared" si="4"/>
        <v>-2.8727336736490021</v>
      </c>
      <c r="R59" s="167">
        <v>1858.15</v>
      </c>
      <c r="S59" s="80">
        <f t="shared" si="5"/>
        <v>0.85760034738242907</v>
      </c>
      <c r="U59" s="80">
        <v>832.8</v>
      </c>
      <c r="V59" s="80">
        <f t="shared" si="6"/>
        <v>-0.69162890531839594</v>
      </c>
      <c r="X59" s="80">
        <v>489.5</v>
      </c>
      <c r="Y59" s="80">
        <f t="shared" si="7"/>
        <v>-0.5788565045191475</v>
      </c>
      <c r="AA59" s="80">
        <f t="shared" si="8"/>
        <v>0.62404096213081284</v>
      </c>
      <c r="AB59" s="83">
        <f>'Part 1'!$BM$7*(1+AA59/100)</f>
        <v>1006240.4096213082</v>
      </c>
    </row>
    <row r="60" spans="1:28" x14ac:dyDescent="0.25">
      <c r="A60" s="79">
        <v>45477</v>
      </c>
      <c r="C60" s="80">
        <v>172.79</v>
      </c>
      <c r="D60" s="80">
        <f t="shared" si="0"/>
        <v>1.5993414476392069</v>
      </c>
      <c r="F60" s="167">
        <v>38691.65</v>
      </c>
      <c r="G60" s="80">
        <f t="shared" si="1"/>
        <v>0.77144557493141608</v>
      </c>
      <c r="I60" s="80">
        <v>157.01</v>
      </c>
      <c r="J60" s="80">
        <f t="shared" si="2"/>
        <v>10.197922515440764</v>
      </c>
      <c r="L60" s="167">
        <v>3179.7</v>
      </c>
      <c r="M60" s="80">
        <f t="shared" si="3"/>
        <v>0.14645438654508233</v>
      </c>
      <c r="O60" s="167">
        <v>1420.25</v>
      </c>
      <c r="P60" s="80">
        <f t="shared" si="4"/>
        <v>-2.9054862416680911</v>
      </c>
      <c r="R60" s="167">
        <v>1842.35</v>
      </c>
      <c r="S60" s="80">
        <f t="shared" si="5"/>
        <v>-0.7327783614860387</v>
      </c>
      <c r="U60" s="80">
        <v>838.6</v>
      </c>
      <c r="V60" s="80">
        <f t="shared" si="6"/>
        <v>-0.3031563930333418</v>
      </c>
      <c r="X60" s="80">
        <v>492.35</v>
      </c>
      <c r="Y60" s="80">
        <f t="shared" si="7"/>
        <v>-0.5955986270946878</v>
      </c>
      <c r="AA60" s="80">
        <f t="shared" si="8"/>
        <v>1.0455635796667495</v>
      </c>
      <c r="AB60" s="83">
        <f>'Part 1'!$BM$7*(1+AA60/100)</f>
        <v>1010455.6357966674</v>
      </c>
    </row>
    <row r="61" spans="1:28" x14ac:dyDescent="0.25">
      <c r="A61" s="79">
        <v>45476</v>
      </c>
      <c r="C61" s="80">
        <v>170.07</v>
      </c>
      <c r="D61" s="80">
        <f t="shared" si="0"/>
        <v>2.0154759762461669</v>
      </c>
      <c r="F61" s="167">
        <v>38395.449999999997</v>
      </c>
      <c r="G61" s="80">
        <f t="shared" si="1"/>
        <v>-1.0820433615995693</v>
      </c>
      <c r="I61" s="80">
        <v>142.47999999999999</v>
      </c>
      <c r="J61" s="80">
        <f t="shared" si="2"/>
        <v>-1.0005558643690924</v>
      </c>
      <c r="L61" s="167">
        <v>3175.05</v>
      </c>
      <c r="M61" s="80">
        <f t="shared" si="3"/>
        <v>2.7624041169045657</v>
      </c>
      <c r="O61" s="167">
        <v>1462.75</v>
      </c>
      <c r="P61" s="80">
        <f t="shared" si="4"/>
        <v>-1.5414128495944597</v>
      </c>
      <c r="R61" s="167">
        <v>1855.95</v>
      </c>
      <c r="S61" s="80">
        <f t="shared" si="5"/>
        <v>0.89700725760417521</v>
      </c>
      <c r="U61" s="80">
        <v>841.15</v>
      </c>
      <c r="V61" s="80">
        <f t="shared" si="6"/>
        <v>1.2945568400770713</v>
      </c>
      <c r="X61" s="80">
        <v>495.3</v>
      </c>
      <c r="Y61" s="80">
        <f t="shared" si="7"/>
        <v>2.0500669619861931</v>
      </c>
      <c r="AA61" s="80">
        <f t="shared" si="8"/>
        <v>0.83542822129890448</v>
      </c>
      <c r="AB61" s="83">
        <f>'Part 1'!$BM$7*(1+AA61/100)</f>
        <v>1008354.2822129889</v>
      </c>
    </row>
    <row r="62" spans="1:28" x14ac:dyDescent="0.25">
      <c r="A62" s="79">
        <v>45475</v>
      </c>
      <c r="C62" s="80">
        <v>166.71</v>
      </c>
      <c r="D62" s="80">
        <f t="shared" si="0"/>
        <v>0.38537965917987282</v>
      </c>
      <c r="F62" s="167">
        <v>38815.449999999997</v>
      </c>
      <c r="G62" s="80">
        <f t="shared" si="1"/>
        <v>-0.59185766732273615</v>
      </c>
      <c r="I62" s="80">
        <v>143.91999999999999</v>
      </c>
      <c r="J62" s="80">
        <f t="shared" si="2"/>
        <v>0.38362279416892164</v>
      </c>
      <c r="L62" s="167">
        <v>3089.7</v>
      </c>
      <c r="M62" s="80">
        <f t="shared" si="3"/>
        <v>1.5296649852948334</v>
      </c>
      <c r="O62" s="167">
        <v>1485.65</v>
      </c>
      <c r="P62" s="80">
        <f t="shared" si="4"/>
        <v>-2.0762614111986291</v>
      </c>
      <c r="R62" s="167">
        <v>1839.45</v>
      </c>
      <c r="S62" s="80">
        <f t="shared" si="5"/>
        <v>-0.5675829076461526</v>
      </c>
      <c r="U62" s="80">
        <v>830.4</v>
      </c>
      <c r="V62" s="80">
        <f t="shared" si="6"/>
        <v>0.60576690089653495</v>
      </c>
      <c r="X62" s="80">
        <v>485.35</v>
      </c>
      <c r="Y62" s="80">
        <f t="shared" si="7"/>
        <v>-32.009525810744556</v>
      </c>
      <c r="AA62" s="80">
        <f t="shared" si="8"/>
        <v>-4.1377975390226869</v>
      </c>
      <c r="AB62" s="83">
        <f>'Part 1'!$BM$7*(1+AA62/100)</f>
        <v>958622.02460977307</v>
      </c>
    </row>
    <row r="63" spans="1:28" x14ac:dyDescent="0.25">
      <c r="A63" s="79">
        <v>45474</v>
      </c>
      <c r="C63" s="80">
        <v>166.07</v>
      </c>
      <c r="D63" s="166">
        <f t="shared" si="0"/>
        <v>-0.60450083792196507</v>
      </c>
      <c r="F63" s="167">
        <v>39046.550000000003</v>
      </c>
      <c r="G63" s="80">
        <f t="shared" si="1"/>
        <v>-0.13504060809193921</v>
      </c>
      <c r="I63" s="80">
        <v>143.37</v>
      </c>
      <c r="J63" s="80">
        <f t="shared" si="2"/>
        <v>1.0644297194416965</v>
      </c>
      <c r="L63" s="167">
        <v>3043.15</v>
      </c>
      <c r="M63" s="80">
        <f t="shared" si="3"/>
        <v>1.3910175251549277</v>
      </c>
      <c r="O63" s="167">
        <v>1517.15</v>
      </c>
      <c r="P63" s="80">
        <f t="shared" si="4"/>
        <v>8.5811415280014369</v>
      </c>
      <c r="R63" s="167">
        <v>1849.95</v>
      </c>
      <c r="S63" s="80">
        <f t="shared" si="5"/>
        <v>2.0127381510380764</v>
      </c>
      <c r="U63" s="80">
        <v>825.4</v>
      </c>
      <c r="V63" s="80">
        <f t="shared" si="6"/>
        <v>7.881176113973655E-2</v>
      </c>
      <c r="X63" s="80">
        <v>713.85</v>
      </c>
      <c r="Y63" s="80">
        <f t="shared" si="7"/>
        <v>-1.2723878016734571</v>
      </c>
      <c r="AA63" s="80">
        <f t="shared" si="8"/>
        <v>1.2084565306807296</v>
      </c>
      <c r="AB63" s="83">
        <f>'Part 1'!$BM$7*(1+AA63/100)</f>
        <v>1012084.5653068074</v>
      </c>
    </row>
    <row r="64" spans="1:28" x14ac:dyDescent="0.25">
      <c r="A64" s="79">
        <v>45471</v>
      </c>
      <c r="C64" s="80">
        <v>167.08</v>
      </c>
      <c r="D64" s="80"/>
      <c r="E64" s="115"/>
      <c r="F64" s="167">
        <v>39099.35</v>
      </c>
      <c r="G64" s="80"/>
      <c r="I64" s="80">
        <v>141.86000000000001</v>
      </c>
      <c r="J64" s="80"/>
      <c r="L64" s="167">
        <v>3001.4</v>
      </c>
      <c r="M64" s="80"/>
      <c r="O64" s="167">
        <v>1397.25</v>
      </c>
      <c r="P64" s="80"/>
      <c r="R64" s="167">
        <v>1813.45</v>
      </c>
      <c r="S64" s="80"/>
      <c r="U64" s="80">
        <v>824.75</v>
      </c>
      <c r="V64" s="80"/>
      <c r="X64" s="80">
        <v>723.05</v>
      </c>
      <c r="Y64" s="80"/>
      <c r="AA64" s="80"/>
      <c r="AB64" s="83"/>
    </row>
    <row r="65" spans="1:28" x14ac:dyDescent="0.25">
      <c r="X65" s="69"/>
      <c r="AB65" s="69"/>
    </row>
    <row r="66" spans="1:28" x14ac:dyDescent="0.25">
      <c r="A66" s="3"/>
      <c r="X66" s="69"/>
      <c r="AB66" s="69"/>
    </row>
    <row r="67" spans="1:28" x14ac:dyDescent="0.25">
      <c r="A67" s="3"/>
      <c r="X67" s="69"/>
      <c r="AB67" s="69"/>
    </row>
    <row r="68" spans="1:28" x14ac:dyDescent="0.25">
      <c r="A68" s="3"/>
      <c r="X68" s="69"/>
      <c r="AB68" s="69"/>
    </row>
    <row r="69" spans="1:28" x14ac:dyDescent="0.25">
      <c r="A69" s="3"/>
      <c r="X69" s="69"/>
      <c r="AB69" s="69"/>
    </row>
    <row r="70" spans="1:28" x14ac:dyDescent="0.25">
      <c r="A70" s="3"/>
      <c r="X70" s="69"/>
      <c r="AB70" s="69"/>
    </row>
    <row r="71" spans="1:28" x14ac:dyDescent="0.25">
      <c r="A71" s="3"/>
      <c r="X71" s="69"/>
      <c r="AB71" s="69"/>
    </row>
    <row r="72" spans="1:28" x14ac:dyDescent="0.25">
      <c r="A72" s="3"/>
      <c r="X72" s="69"/>
      <c r="AB72" s="69"/>
    </row>
    <row r="73" spans="1:28" x14ac:dyDescent="0.25">
      <c r="A73" s="3"/>
      <c r="X73" s="69"/>
      <c r="AB73" s="69"/>
    </row>
    <row r="74" spans="1:28" x14ac:dyDescent="0.25">
      <c r="A74" s="3"/>
      <c r="X74" s="69"/>
      <c r="AB74" s="69"/>
    </row>
    <row r="75" spans="1:28" x14ac:dyDescent="0.25">
      <c r="A75" s="3"/>
      <c r="X75" s="69"/>
      <c r="AB75" s="69"/>
    </row>
    <row r="76" spans="1:28" x14ac:dyDescent="0.25">
      <c r="A76" s="3"/>
      <c r="X76" s="69"/>
      <c r="AB76" s="69"/>
    </row>
    <row r="77" spans="1:28" x14ac:dyDescent="0.25">
      <c r="A77" s="3"/>
      <c r="X77" s="69"/>
      <c r="AB77" s="69"/>
    </row>
    <row r="78" spans="1:28" x14ac:dyDescent="0.25">
      <c r="A78" s="3"/>
      <c r="X78" s="69"/>
      <c r="AB78" s="69"/>
    </row>
    <row r="79" spans="1:28" x14ac:dyDescent="0.25">
      <c r="A79" s="3"/>
      <c r="X79" s="69"/>
      <c r="AB79" s="69"/>
    </row>
    <row r="80" spans="1:28" x14ac:dyDescent="0.25">
      <c r="A80" s="3"/>
      <c r="X80" s="69"/>
      <c r="AB80" s="69"/>
    </row>
    <row r="81" spans="1:28" x14ac:dyDescent="0.25">
      <c r="A81" s="3"/>
      <c r="X81" s="69"/>
      <c r="AB81" s="69"/>
    </row>
    <row r="82" spans="1:28" x14ac:dyDescent="0.25">
      <c r="A82" s="3"/>
      <c r="X82" s="69"/>
      <c r="AB82" s="69"/>
    </row>
    <row r="83" spans="1:28" x14ac:dyDescent="0.25">
      <c r="A83" s="3"/>
      <c r="X83" s="69"/>
      <c r="AB83" s="69"/>
    </row>
    <row r="84" spans="1:28" x14ac:dyDescent="0.25">
      <c r="A84" s="3"/>
      <c r="X84" s="69"/>
      <c r="AB84" s="69"/>
    </row>
    <row r="85" spans="1:28" x14ac:dyDescent="0.25">
      <c r="A85" s="3"/>
      <c r="X85" s="69"/>
      <c r="AB85" s="69"/>
    </row>
    <row r="86" spans="1:28" x14ac:dyDescent="0.25">
      <c r="A86" s="3"/>
      <c r="X86" s="69"/>
      <c r="AB86" s="69"/>
    </row>
    <row r="87" spans="1:28" x14ac:dyDescent="0.25">
      <c r="A87" s="3"/>
      <c r="X87" s="69"/>
      <c r="AB87" s="69"/>
    </row>
    <row r="88" spans="1:28" x14ac:dyDescent="0.25">
      <c r="A88" s="3"/>
      <c r="X88" s="69"/>
      <c r="AB88" s="69"/>
    </row>
    <row r="89" spans="1:28" x14ac:dyDescent="0.25">
      <c r="A89" s="3"/>
      <c r="X89" s="69"/>
      <c r="AB89" s="69"/>
    </row>
    <row r="90" spans="1:28" x14ac:dyDescent="0.25">
      <c r="A90" s="3"/>
      <c r="X90" s="69"/>
      <c r="AB90" s="69"/>
    </row>
    <row r="91" spans="1:28" x14ac:dyDescent="0.25">
      <c r="A91" s="3"/>
      <c r="X91" s="69"/>
      <c r="AB91" s="69"/>
    </row>
    <row r="92" spans="1:28" x14ac:dyDescent="0.25">
      <c r="A92" s="3"/>
      <c r="X92" s="69"/>
      <c r="AB92" s="69"/>
    </row>
    <row r="93" spans="1:28" x14ac:dyDescent="0.25">
      <c r="A93" s="3"/>
      <c r="X93" s="69"/>
      <c r="AB93" s="69"/>
    </row>
    <row r="94" spans="1:28" x14ac:dyDescent="0.25">
      <c r="A94" s="3"/>
      <c r="X94" s="69"/>
      <c r="AB94" s="69"/>
    </row>
    <row r="95" spans="1:28" x14ac:dyDescent="0.25">
      <c r="A95" s="3"/>
      <c r="X95" s="69"/>
      <c r="AB95" s="69"/>
    </row>
    <row r="96" spans="1:28" x14ac:dyDescent="0.25">
      <c r="A96" s="3"/>
      <c r="X96" s="69"/>
      <c r="AB96" s="69"/>
    </row>
    <row r="97" spans="1:28" x14ac:dyDescent="0.25">
      <c r="A97" s="3"/>
      <c r="X97" s="69"/>
      <c r="AB97" s="69"/>
    </row>
    <row r="98" spans="1:28" x14ac:dyDescent="0.25">
      <c r="A98" s="3"/>
      <c r="X98" s="69"/>
      <c r="AB98" s="69"/>
    </row>
    <row r="99" spans="1:28" x14ac:dyDescent="0.25">
      <c r="A99" s="3"/>
      <c r="X99" s="69"/>
      <c r="AB99" s="69"/>
    </row>
    <row r="100" spans="1:28" x14ac:dyDescent="0.25">
      <c r="A100" s="3"/>
      <c r="X100" s="69"/>
      <c r="AB100" s="69"/>
    </row>
    <row r="101" spans="1:28" x14ac:dyDescent="0.25">
      <c r="A101" s="3"/>
      <c r="X101" s="69"/>
      <c r="AB101" s="69"/>
    </row>
    <row r="102" spans="1:28" x14ac:dyDescent="0.25">
      <c r="A102" s="3"/>
      <c r="X102" s="69"/>
      <c r="AB102" s="69"/>
    </row>
    <row r="103" spans="1:28" x14ac:dyDescent="0.25">
      <c r="A103" s="3"/>
      <c r="X103" s="69"/>
      <c r="AB103" s="69"/>
    </row>
    <row r="104" spans="1:28" x14ac:dyDescent="0.25">
      <c r="A104" s="3"/>
      <c r="X104" s="69"/>
      <c r="AB104" s="69"/>
    </row>
    <row r="105" spans="1:28" x14ac:dyDescent="0.25">
      <c r="A105" s="3"/>
      <c r="X105" s="69"/>
      <c r="AB105" s="69"/>
    </row>
    <row r="106" spans="1:28" x14ac:dyDescent="0.25">
      <c r="A106" s="3"/>
      <c r="X106" s="69"/>
      <c r="AB106" s="69"/>
    </row>
    <row r="107" spans="1:28" x14ac:dyDescent="0.25">
      <c r="A107" s="3"/>
      <c r="X107" s="69"/>
      <c r="AB107" s="69"/>
    </row>
    <row r="108" spans="1:28" x14ac:dyDescent="0.25">
      <c r="A108" s="3"/>
      <c r="X108" s="69"/>
      <c r="AB108" s="69"/>
    </row>
    <row r="109" spans="1:28" x14ac:dyDescent="0.25">
      <c r="A109" s="3"/>
      <c r="X109" s="69"/>
      <c r="AB109" s="69"/>
    </row>
    <row r="110" spans="1:28" x14ac:dyDescent="0.25">
      <c r="A110" s="3"/>
      <c r="X110" s="69"/>
      <c r="AB110" s="69"/>
    </row>
    <row r="111" spans="1:28" x14ac:dyDescent="0.25">
      <c r="A111" s="3"/>
      <c r="X111" s="69"/>
      <c r="AB111" s="69"/>
    </row>
    <row r="112" spans="1:28" x14ac:dyDescent="0.25">
      <c r="A112" s="3"/>
      <c r="X112" s="69"/>
      <c r="AB112" s="69"/>
    </row>
    <row r="113" spans="1:28" x14ac:dyDescent="0.25">
      <c r="A113" s="3"/>
      <c r="X113" s="69"/>
      <c r="AB113" s="69"/>
    </row>
    <row r="114" spans="1:28" x14ac:dyDescent="0.25">
      <c r="A114" s="3"/>
      <c r="X114" s="69"/>
      <c r="AB114" s="69"/>
    </row>
    <row r="115" spans="1:28" x14ac:dyDescent="0.25">
      <c r="A115" s="3"/>
      <c r="X115" s="69"/>
      <c r="AB115" s="69"/>
    </row>
    <row r="116" spans="1:28" x14ac:dyDescent="0.25">
      <c r="A116" s="3"/>
      <c r="X116" s="69"/>
      <c r="AB116" s="69"/>
    </row>
    <row r="117" spans="1:28" x14ac:dyDescent="0.25">
      <c r="A117" s="3"/>
      <c r="X117" s="69"/>
      <c r="AB117" s="69"/>
    </row>
    <row r="118" spans="1:28" x14ac:dyDescent="0.25">
      <c r="A118" s="3"/>
      <c r="X118" s="69"/>
      <c r="AB118" s="69"/>
    </row>
    <row r="119" spans="1:28" x14ac:dyDescent="0.25">
      <c r="A119" s="3"/>
      <c r="X119" s="69"/>
      <c r="AB119" s="69"/>
    </row>
    <row r="120" spans="1:28" x14ac:dyDescent="0.25">
      <c r="A120" s="3"/>
      <c r="X120" s="69"/>
      <c r="AB120" s="69"/>
    </row>
    <row r="121" spans="1:28" x14ac:dyDescent="0.25">
      <c r="A121" s="3"/>
      <c r="X121" s="69"/>
      <c r="AB121" s="69"/>
    </row>
    <row r="122" spans="1:28" x14ac:dyDescent="0.25">
      <c r="A122" s="3"/>
      <c r="X122" s="69"/>
      <c r="AB122" s="69"/>
    </row>
    <row r="123" spans="1:28" x14ac:dyDescent="0.25">
      <c r="A123" s="3"/>
      <c r="X123" s="69"/>
      <c r="AB123" s="69"/>
    </row>
    <row r="124" spans="1:28" x14ac:dyDescent="0.25">
      <c r="A124" s="3"/>
      <c r="X124" s="69"/>
      <c r="AB124" s="69"/>
    </row>
    <row r="125" spans="1:28" x14ac:dyDescent="0.25">
      <c r="A125" s="3"/>
      <c r="X125" s="69"/>
      <c r="AB125" s="69"/>
    </row>
    <row r="126" spans="1:28" x14ac:dyDescent="0.25">
      <c r="A126" s="3"/>
      <c r="X126" s="69"/>
      <c r="AB126" s="69"/>
    </row>
    <row r="127" spans="1:28" x14ac:dyDescent="0.25">
      <c r="A127" s="3"/>
      <c r="X127" s="69"/>
      <c r="AB127" s="69"/>
    </row>
    <row r="128" spans="1:28" x14ac:dyDescent="0.25">
      <c r="A128" s="3"/>
      <c r="X128" s="69"/>
      <c r="AB128" s="69"/>
    </row>
    <row r="129" spans="1:28" x14ac:dyDescent="0.25">
      <c r="A129" s="3"/>
      <c r="X129" s="69"/>
      <c r="AB129" s="69"/>
    </row>
    <row r="130" spans="1:28" x14ac:dyDescent="0.25">
      <c r="A130" s="3"/>
      <c r="X130" s="69"/>
      <c r="AB130" s="69"/>
    </row>
    <row r="131" spans="1:28" x14ac:dyDescent="0.25">
      <c r="A131" s="3"/>
      <c r="X131" s="69"/>
      <c r="AB131" s="69"/>
    </row>
    <row r="132" spans="1:28" x14ac:dyDescent="0.25">
      <c r="A132" s="3"/>
      <c r="X132" s="69"/>
      <c r="AB132" s="69"/>
    </row>
    <row r="133" spans="1:28" x14ac:dyDescent="0.25">
      <c r="A133" s="3"/>
      <c r="X133" s="69"/>
      <c r="AB133" s="69"/>
    </row>
    <row r="134" spans="1:28" x14ac:dyDescent="0.25">
      <c r="A134" s="3"/>
      <c r="X134" s="69"/>
      <c r="AB134" s="69"/>
    </row>
    <row r="135" spans="1:28" x14ac:dyDescent="0.25">
      <c r="A135" s="3"/>
      <c r="X135" s="69"/>
      <c r="AB135" s="69"/>
    </row>
    <row r="136" spans="1:28" x14ac:dyDescent="0.25">
      <c r="A136" s="3"/>
      <c r="X136" s="69"/>
      <c r="AB136" s="69"/>
    </row>
    <row r="137" spans="1:28" x14ac:dyDescent="0.25">
      <c r="A137" s="3"/>
      <c r="X137" s="69"/>
      <c r="AB137" s="69"/>
    </row>
    <row r="138" spans="1:28" x14ac:dyDescent="0.25">
      <c r="A138" s="3"/>
      <c r="X138" s="69"/>
      <c r="AB138" s="69"/>
    </row>
    <row r="139" spans="1:28" x14ac:dyDescent="0.25">
      <c r="A139" s="3"/>
      <c r="X139" s="69"/>
      <c r="AB139" s="69"/>
    </row>
    <row r="140" spans="1:28" x14ac:dyDescent="0.25">
      <c r="A140" s="3"/>
      <c r="X140" s="69"/>
      <c r="AB140" s="69"/>
    </row>
    <row r="141" spans="1:28" x14ac:dyDescent="0.25">
      <c r="A141" s="3"/>
      <c r="X141" s="69"/>
      <c r="AB141" s="69"/>
    </row>
    <row r="142" spans="1:28" x14ac:dyDescent="0.25">
      <c r="A142" s="3"/>
      <c r="X142" s="69"/>
      <c r="AB142" s="69"/>
    </row>
    <row r="143" spans="1:28" x14ac:dyDescent="0.25">
      <c r="A143" s="3"/>
      <c r="X143" s="69"/>
      <c r="AB143" s="69"/>
    </row>
    <row r="144" spans="1:28" x14ac:dyDescent="0.25">
      <c r="A144" s="3"/>
      <c r="X144" s="69"/>
      <c r="AB144" s="69"/>
    </row>
    <row r="145" spans="1:28" x14ac:dyDescent="0.25">
      <c r="A145" s="3"/>
      <c r="X145" s="69"/>
      <c r="AB145" s="69"/>
    </row>
    <row r="146" spans="1:28" x14ac:dyDescent="0.25">
      <c r="A146" s="3"/>
      <c r="X146" s="69"/>
      <c r="AB146" s="69"/>
    </row>
    <row r="147" spans="1:28" x14ac:dyDescent="0.25">
      <c r="A147" s="3"/>
      <c r="X147" s="69"/>
      <c r="AB147" s="69"/>
    </row>
    <row r="148" spans="1:28" x14ac:dyDescent="0.25">
      <c r="A148" s="3"/>
      <c r="X148" s="69"/>
      <c r="AB148" s="69"/>
    </row>
    <row r="149" spans="1:28" x14ac:dyDescent="0.25">
      <c r="A149" s="3"/>
      <c r="X149" s="69"/>
      <c r="AB149" s="69"/>
    </row>
    <row r="150" spans="1:28" x14ac:dyDescent="0.25">
      <c r="A150" s="3"/>
      <c r="X150" s="69"/>
      <c r="AB150" s="69"/>
    </row>
    <row r="151" spans="1:28" x14ac:dyDescent="0.25">
      <c r="A151" s="3"/>
      <c r="X151" s="69"/>
      <c r="AB151" s="69"/>
    </row>
    <row r="152" spans="1:28" x14ac:dyDescent="0.25">
      <c r="A152" s="3"/>
      <c r="X152" s="69"/>
      <c r="AB152" s="69"/>
    </row>
    <row r="153" spans="1:28" x14ac:dyDescent="0.25">
      <c r="A153" s="3"/>
      <c r="X153" s="69"/>
      <c r="AB153" s="69"/>
    </row>
    <row r="154" spans="1:28" x14ac:dyDescent="0.25">
      <c r="A154" s="3"/>
      <c r="X154" s="69"/>
      <c r="AB154" s="69"/>
    </row>
    <row r="155" spans="1:28" x14ac:dyDescent="0.25">
      <c r="A155" s="3"/>
      <c r="X155" s="69"/>
      <c r="AB155" s="69"/>
    </row>
    <row r="156" spans="1:28" x14ac:dyDescent="0.25">
      <c r="A156" s="3"/>
      <c r="X156" s="69"/>
      <c r="AB156" s="69"/>
    </row>
    <row r="157" spans="1:28" x14ac:dyDescent="0.25">
      <c r="A157" s="3"/>
      <c r="X157" s="69"/>
      <c r="AB157" s="69"/>
    </row>
    <row r="158" spans="1:28" x14ac:dyDescent="0.25">
      <c r="A158" s="3"/>
      <c r="X158" s="69"/>
      <c r="AB158" s="69"/>
    </row>
    <row r="159" spans="1:28" x14ac:dyDescent="0.25">
      <c r="A159" s="3"/>
      <c r="X159" s="69"/>
      <c r="AB159" s="69"/>
    </row>
    <row r="160" spans="1:28" x14ac:dyDescent="0.25">
      <c r="A160" s="3"/>
      <c r="X160" s="69"/>
      <c r="AB160" s="69"/>
    </row>
    <row r="161" spans="1:28" x14ac:dyDescent="0.25">
      <c r="A161" s="3"/>
      <c r="X161" s="69"/>
      <c r="AB161" s="69"/>
    </row>
    <row r="162" spans="1:28" x14ac:dyDescent="0.25">
      <c r="A162" s="3"/>
      <c r="X162" s="69"/>
      <c r="AB162" s="69"/>
    </row>
    <row r="163" spans="1:28" x14ac:dyDescent="0.25">
      <c r="A163" s="3"/>
      <c r="X163" s="69"/>
      <c r="AB163" s="69"/>
    </row>
    <row r="164" spans="1:28" x14ac:dyDescent="0.25">
      <c r="A164" s="3"/>
      <c r="X164" s="69"/>
      <c r="AB164" s="69"/>
    </row>
    <row r="165" spans="1:28" x14ac:dyDescent="0.25">
      <c r="A165" s="3"/>
      <c r="X165" s="69"/>
      <c r="AB165" s="69"/>
    </row>
    <row r="166" spans="1:28" x14ac:dyDescent="0.25">
      <c r="A166" s="3"/>
      <c r="X166" s="69"/>
      <c r="AB166" s="69"/>
    </row>
    <row r="167" spans="1:28" x14ac:dyDescent="0.25">
      <c r="A167" s="3"/>
      <c r="X167" s="69"/>
      <c r="AB167" s="69"/>
    </row>
    <row r="168" spans="1:28" x14ac:dyDescent="0.25">
      <c r="A168" s="3"/>
      <c r="X168" s="69"/>
      <c r="AB168" s="69"/>
    </row>
    <row r="169" spans="1:28" x14ac:dyDescent="0.25">
      <c r="A169" s="3"/>
      <c r="X169" s="69"/>
      <c r="AB169" s="69"/>
    </row>
    <row r="170" spans="1:28" x14ac:dyDescent="0.25">
      <c r="A170" s="3"/>
      <c r="X170" s="69"/>
      <c r="AB170" s="69"/>
    </row>
    <row r="171" spans="1:28" x14ac:dyDescent="0.25">
      <c r="A171" s="3"/>
      <c r="X171" s="69"/>
      <c r="AB171" s="69"/>
    </row>
    <row r="172" spans="1:28" x14ac:dyDescent="0.25">
      <c r="A172" s="3"/>
      <c r="X172" s="69"/>
      <c r="AB172" s="69"/>
    </row>
    <row r="173" spans="1:28" x14ac:dyDescent="0.25">
      <c r="A173" s="3"/>
      <c r="X173" s="69"/>
      <c r="AB173" s="69"/>
    </row>
    <row r="174" spans="1:28" x14ac:dyDescent="0.25">
      <c r="A174" s="3"/>
      <c r="X174" s="69"/>
      <c r="AB174" s="69"/>
    </row>
    <row r="175" spans="1:28" x14ac:dyDescent="0.25">
      <c r="A175" s="3"/>
      <c r="X175" s="69"/>
      <c r="AB175" s="69"/>
    </row>
    <row r="176" spans="1:28" x14ac:dyDescent="0.25">
      <c r="A176" s="3"/>
      <c r="X176" s="69"/>
      <c r="AB176" s="69"/>
    </row>
    <row r="177" spans="1:28" x14ac:dyDescent="0.25">
      <c r="A177" s="3"/>
      <c r="X177" s="69"/>
      <c r="AB177" s="69"/>
    </row>
    <row r="178" spans="1:28" x14ac:dyDescent="0.25">
      <c r="A178" s="3"/>
      <c r="X178" s="69"/>
      <c r="AB178" s="69"/>
    </row>
    <row r="179" spans="1:28" x14ac:dyDescent="0.25">
      <c r="A179" s="3"/>
      <c r="X179" s="69"/>
      <c r="AB179" s="69"/>
    </row>
    <row r="180" spans="1:28" x14ac:dyDescent="0.25">
      <c r="A180" s="3"/>
      <c r="X180" s="69"/>
      <c r="AB180" s="69"/>
    </row>
    <row r="181" spans="1:28" x14ac:dyDescent="0.25">
      <c r="A181" s="3"/>
      <c r="X181" s="69"/>
      <c r="AB181" s="69"/>
    </row>
    <row r="182" spans="1:28" x14ac:dyDescent="0.25">
      <c r="A182" s="3"/>
      <c r="X182" s="69"/>
      <c r="AB182" s="69"/>
    </row>
    <row r="183" spans="1:28" x14ac:dyDescent="0.25">
      <c r="A183" s="3"/>
      <c r="X183" s="69"/>
      <c r="AB183" s="69"/>
    </row>
    <row r="184" spans="1:28" x14ac:dyDescent="0.25">
      <c r="A184" s="3"/>
      <c r="X184" s="69"/>
      <c r="AB184" s="69"/>
    </row>
    <row r="185" spans="1:28" x14ac:dyDescent="0.25">
      <c r="A185" s="3"/>
      <c r="X185" s="69"/>
      <c r="AB185" s="69"/>
    </row>
    <row r="186" spans="1:28" x14ac:dyDescent="0.25">
      <c r="A186" s="3"/>
      <c r="X186" s="69"/>
      <c r="AB186" s="69"/>
    </row>
    <row r="187" spans="1:28" x14ac:dyDescent="0.25">
      <c r="A187" s="3"/>
      <c r="X187" s="69"/>
      <c r="AB187" s="69"/>
    </row>
    <row r="188" spans="1:28" x14ac:dyDescent="0.25">
      <c r="A188" s="3"/>
      <c r="X188" s="69"/>
      <c r="AB188" s="69"/>
    </row>
    <row r="189" spans="1:28" x14ac:dyDescent="0.25">
      <c r="A189" s="3"/>
      <c r="X189" s="69"/>
      <c r="AB189" s="69"/>
    </row>
    <row r="190" spans="1:28" x14ac:dyDescent="0.25">
      <c r="A190" s="3"/>
      <c r="X190" s="69"/>
      <c r="AB190" s="69"/>
    </row>
    <row r="191" spans="1:28" x14ac:dyDescent="0.25">
      <c r="A191" s="3"/>
      <c r="X191" s="69"/>
      <c r="AB191" s="69"/>
    </row>
    <row r="192" spans="1:28" x14ac:dyDescent="0.25">
      <c r="A192" s="3"/>
      <c r="X192" s="69"/>
      <c r="AB192" s="69"/>
    </row>
    <row r="193" spans="1:28" x14ac:dyDescent="0.25">
      <c r="A193" s="3"/>
      <c r="X193" s="69"/>
      <c r="AB193" s="69"/>
    </row>
    <row r="194" spans="1:28" x14ac:dyDescent="0.25">
      <c r="A194" s="3"/>
      <c r="X194" s="69"/>
      <c r="AB194" s="69"/>
    </row>
    <row r="195" spans="1:28" x14ac:dyDescent="0.25">
      <c r="A195" s="3"/>
      <c r="X195" s="69"/>
      <c r="AB195" s="69"/>
    </row>
    <row r="196" spans="1:28" x14ac:dyDescent="0.25">
      <c r="A196" s="3"/>
      <c r="X196" s="69"/>
      <c r="AB196" s="69"/>
    </row>
    <row r="197" spans="1:28" x14ac:dyDescent="0.25">
      <c r="A197" s="3"/>
      <c r="X197" s="69"/>
      <c r="AB197" s="69"/>
    </row>
    <row r="198" spans="1:28" x14ac:dyDescent="0.25">
      <c r="A198" s="3"/>
      <c r="X198" s="69"/>
      <c r="AB198" s="69"/>
    </row>
    <row r="199" spans="1:28" x14ac:dyDescent="0.25">
      <c r="A199" s="3"/>
      <c r="X199" s="69"/>
      <c r="AB199" s="69"/>
    </row>
    <row r="200" spans="1:28" x14ac:dyDescent="0.25">
      <c r="A200" s="3"/>
      <c r="X200" s="69"/>
      <c r="AB200" s="69"/>
    </row>
    <row r="201" spans="1:28" x14ac:dyDescent="0.25">
      <c r="A201" s="3"/>
      <c r="X201" s="69"/>
      <c r="AB201" s="69"/>
    </row>
    <row r="202" spans="1:28" x14ac:dyDescent="0.25">
      <c r="A202" s="3"/>
      <c r="X202" s="69"/>
      <c r="AB202" s="69"/>
    </row>
    <row r="203" spans="1:28" x14ac:dyDescent="0.25">
      <c r="A203" s="3"/>
      <c r="X203" s="69"/>
      <c r="AB203" s="69"/>
    </row>
    <row r="204" spans="1:28" x14ac:dyDescent="0.25">
      <c r="A204" s="3"/>
      <c r="X204" s="69"/>
      <c r="AB204" s="69"/>
    </row>
    <row r="205" spans="1:28" x14ac:dyDescent="0.25">
      <c r="A205" s="3"/>
      <c r="X205" s="69"/>
      <c r="AB205" s="69"/>
    </row>
    <row r="206" spans="1:28" x14ac:dyDescent="0.25">
      <c r="A206" s="3"/>
      <c r="X206" s="69"/>
      <c r="AB206" s="69"/>
    </row>
    <row r="207" spans="1:28" x14ac:dyDescent="0.25">
      <c r="A207" s="3"/>
      <c r="X207" s="69"/>
      <c r="AB207" s="69"/>
    </row>
    <row r="208" spans="1:28" x14ac:dyDescent="0.25">
      <c r="A208" s="3"/>
      <c r="X208" s="69"/>
      <c r="AB208" s="69"/>
    </row>
    <row r="209" spans="1:28" x14ac:dyDescent="0.25">
      <c r="A209" s="3"/>
      <c r="X209" s="69"/>
      <c r="AB209" s="69"/>
    </row>
    <row r="210" spans="1:28" x14ac:dyDescent="0.25">
      <c r="A210" s="3"/>
      <c r="X210" s="69"/>
      <c r="AB210" s="69"/>
    </row>
    <row r="211" spans="1:28" x14ac:dyDescent="0.25">
      <c r="A211" s="3"/>
      <c r="X211" s="69"/>
      <c r="AB211" s="69"/>
    </row>
    <row r="212" spans="1:28" x14ac:dyDescent="0.25">
      <c r="A212" s="3"/>
      <c r="X212" s="69"/>
      <c r="AB212" s="69"/>
    </row>
    <row r="213" spans="1:28" x14ac:dyDescent="0.25">
      <c r="A213" s="3"/>
      <c r="X213" s="69"/>
      <c r="AB213" s="69"/>
    </row>
    <row r="214" spans="1:28" x14ac:dyDescent="0.25">
      <c r="A214" s="3"/>
      <c r="X214" s="69"/>
      <c r="AB214" s="69"/>
    </row>
    <row r="215" spans="1:28" x14ac:dyDescent="0.25">
      <c r="A215" s="3"/>
      <c r="X215" s="69"/>
      <c r="AB215" s="69"/>
    </row>
    <row r="216" spans="1:28" x14ac:dyDescent="0.25">
      <c r="A216" s="3"/>
      <c r="X216" s="69"/>
      <c r="AB216" s="69"/>
    </row>
    <row r="217" spans="1:28" x14ac:dyDescent="0.25">
      <c r="A217" s="3"/>
      <c r="X217" s="69"/>
      <c r="AB217" s="69"/>
    </row>
    <row r="218" spans="1:28" x14ac:dyDescent="0.25">
      <c r="A218" s="3"/>
      <c r="X218" s="69"/>
      <c r="AB218" s="69"/>
    </row>
    <row r="219" spans="1:28" x14ac:dyDescent="0.25">
      <c r="A219" s="3"/>
      <c r="X219" s="69"/>
      <c r="AB219" s="69"/>
    </row>
    <row r="220" spans="1:28" x14ac:dyDescent="0.25">
      <c r="A220" s="3"/>
      <c r="X220" s="69"/>
      <c r="AB220" s="69"/>
    </row>
    <row r="221" spans="1:28" x14ac:dyDescent="0.25">
      <c r="A221" s="3"/>
      <c r="X221" s="69"/>
      <c r="AB221" s="69"/>
    </row>
    <row r="222" spans="1:28" x14ac:dyDescent="0.25">
      <c r="A222" s="3"/>
      <c r="X222" s="69"/>
      <c r="AB222" s="69"/>
    </row>
    <row r="223" spans="1:28" x14ac:dyDescent="0.25">
      <c r="A223" s="3"/>
      <c r="X223" s="69"/>
      <c r="AB223" s="69"/>
    </row>
    <row r="224" spans="1:28" x14ac:dyDescent="0.25">
      <c r="A224" s="3"/>
      <c r="X224" s="69"/>
      <c r="AB224" s="69"/>
    </row>
    <row r="225" spans="1:28" x14ac:dyDescent="0.25">
      <c r="A225" s="3"/>
      <c r="X225" s="69"/>
      <c r="AB225" s="69"/>
    </row>
    <row r="226" spans="1:28" x14ac:dyDescent="0.25">
      <c r="A226" s="3"/>
      <c r="X226" s="69"/>
      <c r="AB226" s="69"/>
    </row>
    <row r="227" spans="1:28" x14ac:dyDescent="0.25">
      <c r="A227" s="3"/>
      <c r="X227" s="69"/>
      <c r="AB227" s="69"/>
    </row>
    <row r="228" spans="1:28" x14ac:dyDescent="0.25">
      <c r="A228" s="3"/>
      <c r="X228" s="69"/>
      <c r="AB228" s="69"/>
    </row>
    <row r="229" spans="1:28" x14ac:dyDescent="0.25">
      <c r="A229" s="3"/>
      <c r="X229" s="69"/>
      <c r="AB229" s="69"/>
    </row>
    <row r="230" spans="1:28" x14ac:dyDescent="0.25">
      <c r="A230" s="3"/>
      <c r="X230" s="69"/>
      <c r="AB230" s="69"/>
    </row>
    <row r="231" spans="1:28" x14ac:dyDescent="0.25">
      <c r="A231" s="3"/>
      <c r="X231" s="69"/>
      <c r="AB231" s="69"/>
    </row>
    <row r="232" spans="1:28" x14ac:dyDescent="0.25">
      <c r="A232" s="3"/>
      <c r="X232" s="69"/>
      <c r="AB232" s="69"/>
    </row>
    <row r="233" spans="1:28" x14ac:dyDescent="0.25">
      <c r="A233" s="3"/>
      <c r="X233" s="69"/>
      <c r="AB233" s="69"/>
    </row>
    <row r="234" spans="1:28" x14ac:dyDescent="0.25">
      <c r="A234" s="3"/>
      <c r="X234" s="69"/>
      <c r="AB234" s="69"/>
    </row>
    <row r="235" spans="1:28" x14ac:dyDescent="0.25">
      <c r="A235" s="3"/>
      <c r="X235" s="69"/>
      <c r="AB235" s="69"/>
    </row>
    <row r="236" spans="1:28" x14ac:dyDescent="0.25">
      <c r="A236" s="3"/>
      <c r="X236" s="69"/>
      <c r="AB236" s="69"/>
    </row>
    <row r="237" spans="1:28" x14ac:dyDescent="0.25">
      <c r="A237" s="3"/>
      <c r="X237" s="69"/>
      <c r="AB237" s="69"/>
    </row>
    <row r="238" spans="1:28" x14ac:dyDescent="0.25">
      <c r="A238" s="3"/>
      <c r="X238" s="69"/>
      <c r="AB238" s="69"/>
    </row>
    <row r="239" spans="1:28" x14ac:dyDescent="0.25">
      <c r="A239" s="3"/>
      <c r="X239" s="69"/>
      <c r="AB239" s="69"/>
    </row>
    <row r="240" spans="1:28" x14ac:dyDescent="0.25">
      <c r="A240" s="3"/>
      <c r="X240" s="69"/>
      <c r="AB240" s="69"/>
    </row>
    <row r="241" spans="1:28" x14ac:dyDescent="0.25">
      <c r="A241" s="3"/>
      <c r="X241" s="69"/>
      <c r="AB241" s="69"/>
    </row>
    <row r="242" spans="1:28" x14ac:dyDescent="0.25">
      <c r="A242" s="3"/>
      <c r="X242" s="69"/>
      <c r="AB242" s="69"/>
    </row>
    <row r="243" spans="1:28" x14ac:dyDescent="0.25">
      <c r="A243" s="3"/>
      <c r="X243" s="69"/>
      <c r="AB243" s="69"/>
    </row>
    <row r="244" spans="1:28" x14ac:dyDescent="0.25">
      <c r="A244" s="3"/>
      <c r="X244" s="69"/>
      <c r="AB244" s="69"/>
    </row>
    <row r="245" spans="1:28" x14ac:dyDescent="0.25">
      <c r="A245" s="3"/>
      <c r="X245" s="69"/>
      <c r="AB245" s="69"/>
    </row>
    <row r="246" spans="1:28" x14ac:dyDescent="0.25">
      <c r="A246" s="3"/>
      <c r="X246" s="69"/>
      <c r="AB246" s="69"/>
    </row>
    <row r="247" spans="1:28" x14ac:dyDescent="0.25">
      <c r="A247" s="3"/>
      <c r="X247" s="69"/>
      <c r="AB247" s="69"/>
    </row>
    <row r="248" spans="1:28" x14ac:dyDescent="0.25">
      <c r="A248" s="3"/>
      <c r="X248" s="69"/>
      <c r="AB248" s="69"/>
    </row>
    <row r="249" spans="1:28" x14ac:dyDescent="0.25">
      <c r="A249" s="3"/>
      <c r="X249" s="69"/>
      <c r="AB249" s="69"/>
    </row>
    <row r="250" spans="1:28" x14ac:dyDescent="0.25">
      <c r="A250" s="3"/>
      <c r="X250" s="69"/>
      <c r="AB250" s="69"/>
    </row>
    <row r="251" spans="1:28" x14ac:dyDescent="0.25">
      <c r="A251" s="3"/>
      <c r="X251" s="69"/>
      <c r="AB251" s="69"/>
    </row>
    <row r="252" spans="1:28" x14ac:dyDescent="0.25">
      <c r="A252" s="3"/>
      <c r="X252" s="69"/>
      <c r="AB252" s="69"/>
    </row>
    <row r="253" spans="1:28" x14ac:dyDescent="0.25">
      <c r="A253" s="3"/>
      <c r="X253" s="69"/>
      <c r="AB253" s="69"/>
    </row>
    <row r="254" spans="1:28" x14ac:dyDescent="0.25">
      <c r="A254" s="3"/>
      <c r="X254" s="69"/>
      <c r="AB254" s="69"/>
    </row>
    <row r="255" spans="1:28" x14ac:dyDescent="0.25">
      <c r="A255" s="3"/>
      <c r="X255" s="69"/>
      <c r="AB255" s="69"/>
    </row>
    <row r="256" spans="1:28" x14ac:dyDescent="0.25">
      <c r="A256" s="3"/>
      <c r="X256" s="69"/>
      <c r="AB256" s="69"/>
    </row>
    <row r="257" spans="1:28" x14ac:dyDescent="0.25">
      <c r="A257" s="3"/>
      <c r="X257" s="69"/>
      <c r="AB257" s="69"/>
    </row>
    <row r="258" spans="1:28" x14ac:dyDescent="0.25">
      <c r="A258" s="3"/>
      <c r="X258" s="69"/>
      <c r="AB258" s="69"/>
    </row>
    <row r="259" spans="1:28" x14ac:dyDescent="0.25">
      <c r="A259" s="3"/>
      <c r="X259" s="69"/>
      <c r="AB259" s="69"/>
    </row>
    <row r="260" spans="1:28" x14ac:dyDescent="0.25">
      <c r="A260" s="3"/>
      <c r="X260" s="69"/>
      <c r="AB260" s="69"/>
    </row>
    <row r="261" spans="1:28" x14ac:dyDescent="0.25">
      <c r="A261" s="3"/>
      <c r="X261" s="69"/>
      <c r="AB261" s="69"/>
    </row>
    <row r="262" spans="1:28" x14ac:dyDescent="0.25">
      <c r="A262" s="3"/>
      <c r="X262" s="69"/>
      <c r="AB262" s="69"/>
    </row>
    <row r="263" spans="1:28" x14ac:dyDescent="0.25">
      <c r="A263" s="3"/>
      <c r="X263" s="69"/>
      <c r="AB263" s="69"/>
    </row>
    <row r="264" spans="1:28" x14ac:dyDescent="0.25">
      <c r="A264" s="3"/>
      <c r="X264" s="69"/>
      <c r="AB264" s="69"/>
    </row>
    <row r="265" spans="1:28" x14ac:dyDescent="0.25">
      <c r="A265" s="3"/>
      <c r="X265" s="69"/>
      <c r="AB265" s="69"/>
    </row>
    <row r="266" spans="1:28" x14ac:dyDescent="0.25">
      <c r="A266" s="3"/>
      <c r="X266" s="69"/>
      <c r="AB266" s="69"/>
    </row>
    <row r="267" spans="1:28" x14ac:dyDescent="0.25">
      <c r="A267" s="3"/>
      <c r="X267" s="69"/>
      <c r="AB267" s="69"/>
    </row>
    <row r="268" spans="1:28" x14ac:dyDescent="0.25">
      <c r="A268" s="3"/>
      <c r="X268" s="69"/>
      <c r="AB268" s="69"/>
    </row>
    <row r="269" spans="1:28" x14ac:dyDescent="0.25">
      <c r="A269" s="3"/>
      <c r="X269" s="69"/>
      <c r="AB269" s="69"/>
    </row>
    <row r="270" spans="1:28" x14ac:dyDescent="0.25">
      <c r="A270" s="3"/>
      <c r="X270" s="69"/>
      <c r="AB270" s="69"/>
    </row>
    <row r="271" spans="1:28" x14ac:dyDescent="0.25">
      <c r="A271" s="3"/>
      <c r="X271" s="69"/>
      <c r="AB271" s="69"/>
    </row>
    <row r="272" spans="1:28" x14ac:dyDescent="0.25">
      <c r="A272" s="3"/>
      <c r="X272" s="69"/>
      <c r="AB272" s="69"/>
    </row>
    <row r="273" spans="1:28" x14ac:dyDescent="0.25">
      <c r="A273" s="3"/>
      <c r="X273" s="69"/>
      <c r="AB273" s="69"/>
    </row>
    <row r="274" spans="1:28" x14ac:dyDescent="0.25">
      <c r="A274" s="3"/>
      <c r="X274" s="69"/>
      <c r="AB274" s="69"/>
    </row>
    <row r="275" spans="1:28" x14ac:dyDescent="0.25">
      <c r="A275" s="3"/>
      <c r="X275" s="69"/>
      <c r="AB275" s="69"/>
    </row>
    <row r="276" spans="1:28" x14ac:dyDescent="0.25">
      <c r="A276" s="3"/>
      <c r="X276" s="69"/>
      <c r="AB276" s="69"/>
    </row>
    <row r="277" spans="1:28" x14ac:dyDescent="0.25">
      <c r="A277" s="3"/>
      <c r="X277" s="69"/>
      <c r="AB277" s="69"/>
    </row>
    <row r="278" spans="1:28" x14ac:dyDescent="0.25">
      <c r="A278" s="3"/>
      <c r="X278" s="69"/>
      <c r="AB278" s="69"/>
    </row>
    <row r="279" spans="1:28" x14ac:dyDescent="0.25">
      <c r="A279" s="3"/>
      <c r="X279" s="69"/>
      <c r="AB279" s="69"/>
    </row>
    <row r="280" spans="1:28" x14ac:dyDescent="0.25">
      <c r="A280" s="3"/>
      <c r="X280" s="69"/>
      <c r="AB280" s="69"/>
    </row>
    <row r="281" spans="1:28" x14ac:dyDescent="0.25">
      <c r="A281" s="3"/>
      <c r="X281" s="69"/>
      <c r="AB281" s="69"/>
    </row>
    <row r="282" spans="1:28" x14ac:dyDescent="0.25">
      <c r="A282" s="3"/>
      <c r="X282" s="69"/>
      <c r="AB282" s="69"/>
    </row>
    <row r="283" spans="1:28" x14ac:dyDescent="0.25">
      <c r="A283" s="3"/>
      <c r="X283" s="69"/>
      <c r="AB283" s="69"/>
    </row>
    <row r="284" spans="1:28" x14ac:dyDescent="0.25">
      <c r="A284" s="3"/>
      <c r="X284" s="69"/>
      <c r="AB284" s="69"/>
    </row>
    <row r="285" spans="1:28" x14ac:dyDescent="0.25">
      <c r="A285" s="3"/>
      <c r="X285" s="69"/>
      <c r="AB285" s="69"/>
    </row>
    <row r="286" spans="1:28" x14ac:dyDescent="0.25">
      <c r="A286" s="3"/>
      <c r="X286" s="69"/>
      <c r="AB286" s="69"/>
    </row>
    <row r="287" spans="1:28" x14ac:dyDescent="0.25">
      <c r="A287" s="3"/>
      <c r="X287" s="69"/>
      <c r="AB287" s="69"/>
    </row>
    <row r="288" spans="1:28" x14ac:dyDescent="0.25">
      <c r="A288" s="3"/>
      <c r="X288" s="69"/>
      <c r="AB288" s="69"/>
    </row>
    <row r="289" spans="1:28" x14ac:dyDescent="0.25">
      <c r="A289" s="3"/>
      <c r="X289" s="69"/>
      <c r="AB289" s="69"/>
    </row>
    <row r="290" spans="1:28" x14ac:dyDescent="0.25">
      <c r="A290" s="3"/>
      <c r="X290" s="69"/>
      <c r="AB290" s="69"/>
    </row>
    <row r="291" spans="1:28" x14ac:dyDescent="0.25">
      <c r="A291" s="3"/>
      <c r="X291" s="69"/>
      <c r="AB291" s="69"/>
    </row>
    <row r="292" spans="1:28" x14ac:dyDescent="0.25">
      <c r="A292" s="3"/>
      <c r="X292" s="69"/>
      <c r="AB292" s="69"/>
    </row>
    <row r="293" spans="1:28" x14ac:dyDescent="0.25">
      <c r="A293" s="3"/>
      <c r="X293" s="69"/>
      <c r="AB293" s="69"/>
    </row>
    <row r="294" spans="1:28" x14ac:dyDescent="0.25">
      <c r="A294" s="3"/>
      <c r="X294" s="69"/>
      <c r="AB294" s="69"/>
    </row>
    <row r="295" spans="1:28" x14ac:dyDescent="0.25">
      <c r="A295" s="3"/>
      <c r="X295" s="69"/>
      <c r="AB295" s="69"/>
    </row>
    <row r="296" spans="1:28" x14ac:dyDescent="0.25">
      <c r="A296" s="3"/>
      <c r="X296" s="69"/>
      <c r="AB296" s="69"/>
    </row>
    <row r="297" spans="1:28" x14ac:dyDescent="0.25">
      <c r="A297" s="3"/>
      <c r="X297" s="69"/>
      <c r="AB297" s="69"/>
    </row>
    <row r="298" spans="1:28" x14ac:dyDescent="0.25">
      <c r="A298" s="3"/>
      <c r="X298" s="69"/>
      <c r="AB298" s="69"/>
    </row>
    <row r="299" spans="1:28" x14ac:dyDescent="0.25">
      <c r="A299" s="3"/>
      <c r="X299" s="69"/>
      <c r="AB299" s="69"/>
    </row>
    <row r="300" spans="1:28" x14ac:dyDescent="0.25">
      <c r="A300" s="3"/>
      <c r="X300" s="69"/>
      <c r="AB300" s="69"/>
    </row>
    <row r="301" spans="1:28" x14ac:dyDescent="0.25">
      <c r="A301" s="3"/>
      <c r="X301" s="69"/>
      <c r="AB301" s="69"/>
    </row>
    <row r="302" spans="1:28" x14ac:dyDescent="0.25">
      <c r="A302" s="3"/>
      <c r="X302" s="69"/>
      <c r="AB302" s="69"/>
    </row>
    <row r="303" spans="1:28" x14ac:dyDescent="0.25">
      <c r="A303" s="3"/>
      <c r="X303" s="69"/>
      <c r="AB303" s="69"/>
    </row>
    <row r="304" spans="1:28" x14ac:dyDescent="0.25">
      <c r="A304" s="3"/>
      <c r="X304" s="69"/>
      <c r="AB304" s="69"/>
    </row>
    <row r="305" spans="1:28" x14ac:dyDescent="0.25">
      <c r="A305" s="3"/>
      <c r="X305" s="69"/>
      <c r="AB305" s="69"/>
    </row>
    <row r="306" spans="1:28" x14ac:dyDescent="0.25">
      <c r="A306" s="3"/>
      <c r="X306" s="69"/>
      <c r="AB306" s="69"/>
    </row>
    <row r="307" spans="1:28" x14ac:dyDescent="0.25">
      <c r="A307" s="3"/>
      <c r="X307" s="69"/>
      <c r="AB307" s="69"/>
    </row>
    <row r="308" spans="1:28" x14ac:dyDescent="0.25">
      <c r="A308" s="3"/>
      <c r="X308" s="69"/>
      <c r="AB308" s="69"/>
    </row>
    <row r="309" spans="1:28" x14ac:dyDescent="0.25">
      <c r="A309" s="3"/>
      <c r="X309" s="69"/>
      <c r="AB309" s="69"/>
    </row>
    <row r="310" spans="1:28" x14ac:dyDescent="0.25">
      <c r="A310" s="3"/>
      <c r="X310" s="69"/>
      <c r="AB310" s="69"/>
    </row>
    <row r="311" spans="1:28" x14ac:dyDescent="0.25">
      <c r="A311" s="3"/>
      <c r="X311" s="69"/>
      <c r="AB311" s="69"/>
    </row>
    <row r="312" spans="1:28" x14ac:dyDescent="0.25">
      <c r="A312" s="3"/>
      <c r="X312" s="69"/>
      <c r="AB312" s="69"/>
    </row>
    <row r="313" spans="1:28" x14ac:dyDescent="0.25">
      <c r="A313" s="3"/>
      <c r="X313" s="69"/>
      <c r="AB313" s="69"/>
    </row>
    <row r="314" spans="1:28" x14ac:dyDescent="0.25">
      <c r="A314" s="3"/>
      <c r="X314" s="69"/>
      <c r="AB314" s="69"/>
    </row>
    <row r="315" spans="1:28" x14ac:dyDescent="0.25">
      <c r="A315" s="3"/>
      <c r="X315" s="69"/>
      <c r="AB315" s="69"/>
    </row>
    <row r="316" spans="1:28" x14ac:dyDescent="0.25">
      <c r="A316" s="3"/>
      <c r="X316" s="69"/>
      <c r="AB316" s="69"/>
    </row>
    <row r="317" spans="1:28" x14ac:dyDescent="0.25">
      <c r="A317" s="3"/>
      <c r="X317" s="69"/>
      <c r="AB317" s="69"/>
    </row>
    <row r="318" spans="1:28" x14ac:dyDescent="0.25">
      <c r="A318" s="3"/>
      <c r="X318" s="69"/>
      <c r="AB318" s="69"/>
    </row>
    <row r="319" spans="1:28" x14ac:dyDescent="0.25">
      <c r="A319" s="3"/>
      <c r="X319" s="69"/>
      <c r="AB319" s="69"/>
    </row>
    <row r="320" spans="1:28" x14ac:dyDescent="0.25">
      <c r="A320" s="3"/>
      <c r="X320" s="69"/>
      <c r="AB320" s="69"/>
    </row>
    <row r="321" spans="1:28" x14ac:dyDescent="0.25">
      <c r="A321" s="3"/>
      <c r="X321" s="69"/>
      <c r="AB321" s="69"/>
    </row>
    <row r="322" spans="1:28" x14ac:dyDescent="0.25">
      <c r="A322" s="3"/>
      <c r="X322" s="69"/>
      <c r="AB322" s="69"/>
    </row>
    <row r="323" spans="1:28" x14ac:dyDescent="0.25">
      <c r="A323" s="3"/>
      <c r="X323" s="69"/>
      <c r="AB323" s="69"/>
    </row>
    <row r="324" spans="1:28" x14ac:dyDescent="0.25">
      <c r="A324" s="3"/>
      <c r="X324" s="69"/>
      <c r="AB324" s="69"/>
    </row>
    <row r="325" spans="1:28" x14ac:dyDescent="0.25">
      <c r="A325" s="3"/>
      <c r="X325" s="69"/>
      <c r="AB325" s="69"/>
    </row>
    <row r="326" spans="1:28" x14ac:dyDescent="0.25">
      <c r="A326" s="3"/>
      <c r="X326" s="69"/>
      <c r="AB326" s="69"/>
    </row>
    <row r="327" spans="1:28" x14ac:dyDescent="0.25">
      <c r="A327" s="3"/>
      <c r="X327" s="69"/>
      <c r="AB327" s="69"/>
    </row>
    <row r="328" spans="1:28" x14ac:dyDescent="0.25">
      <c r="A328" s="3"/>
      <c r="X328" s="69"/>
      <c r="AB328" s="69"/>
    </row>
    <row r="329" spans="1:28" x14ac:dyDescent="0.25">
      <c r="A329" s="3"/>
      <c r="X329" s="69"/>
      <c r="AB329" s="69"/>
    </row>
    <row r="330" spans="1:28" x14ac:dyDescent="0.25">
      <c r="A330" s="3"/>
      <c r="X330" s="69"/>
      <c r="AB330" s="69"/>
    </row>
    <row r="331" spans="1:28" x14ac:dyDescent="0.25">
      <c r="A331" s="3"/>
      <c r="X331" s="69"/>
      <c r="AB331" s="69"/>
    </row>
    <row r="332" spans="1:28" x14ac:dyDescent="0.25">
      <c r="A332" s="3"/>
      <c r="X332" s="69"/>
      <c r="AB332" s="69"/>
    </row>
    <row r="333" spans="1:28" x14ac:dyDescent="0.25">
      <c r="A333" s="3"/>
      <c r="X333" s="69"/>
      <c r="AB333" s="69"/>
    </row>
    <row r="334" spans="1:28" x14ac:dyDescent="0.25">
      <c r="A334" s="3"/>
      <c r="X334" s="69"/>
      <c r="AB334" s="69"/>
    </row>
    <row r="335" spans="1:28" x14ac:dyDescent="0.25">
      <c r="A335" s="3"/>
      <c r="X335" s="69"/>
      <c r="AB335" s="69"/>
    </row>
    <row r="336" spans="1:28" x14ac:dyDescent="0.25">
      <c r="A336" s="3"/>
      <c r="X336" s="69"/>
      <c r="AB336" s="69"/>
    </row>
    <row r="337" spans="1:28" x14ac:dyDescent="0.25">
      <c r="A337" s="3"/>
      <c r="X337" s="69"/>
      <c r="AB337" s="69"/>
    </row>
    <row r="338" spans="1:28" x14ac:dyDescent="0.25">
      <c r="A338" s="3"/>
      <c r="X338" s="69"/>
      <c r="AB338" s="69"/>
    </row>
    <row r="339" spans="1:28" x14ac:dyDescent="0.25">
      <c r="A339" s="3"/>
      <c r="X339" s="69"/>
      <c r="AB339" s="69"/>
    </row>
    <row r="340" spans="1:28" x14ac:dyDescent="0.25">
      <c r="A340" s="3"/>
      <c r="X340" s="69"/>
      <c r="AB340" s="69"/>
    </row>
    <row r="341" spans="1:28" x14ac:dyDescent="0.25">
      <c r="A341" s="3"/>
      <c r="X341" s="69"/>
      <c r="AB341" s="69"/>
    </row>
    <row r="342" spans="1:28" x14ac:dyDescent="0.25">
      <c r="A342" s="3"/>
      <c r="X342" s="69"/>
      <c r="AB342" s="69"/>
    </row>
    <row r="343" spans="1:28" x14ac:dyDescent="0.25">
      <c r="A343" s="3"/>
      <c r="X343" s="69"/>
      <c r="AB343" s="69"/>
    </row>
    <row r="344" spans="1:28" x14ac:dyDescent="0.25">
      <c r="A344" s="3"/>
      <c r="X344" s="69"/>
      <c r="AB344" s="69"/>
    </row>
    <row r="345" spans="1:28" x14ac:dyDescent="0.25">
      <c r="A345" s="3"/>
      <c r="X345" s="69"/>
      <c r="AB345" s="69"/>
    </row>
    <row r="346" spans="1:28" x14ac:dyDescent="0.25">
      <c r="A346" s="3"/>
      <c r="X346" s="69"/>
      <c r="AB346" s="69"/>
    </row>
    <row r="347" spans="1:28" x14ac:dyDescent="0.25">
      <c r="A347" s="3"/>
      <c r="X347" s="69"/>
      <c r="AB347" s="69"/>
    </row>
    <row r="348" spans="1:28" x14ac:dyDescent="0.25">
      <c r="A348" s="3"/>
      <c r="X348" s="69"/>
      <c r="AB348" s="69"/>
    </row>
    <row r="349" spans="1:28" x14ac:dyDescent="0.25">
      <c r="A349" s="3"/>
      <c r="X349" s="69"/>
      <c r="AB349" s="69"/>
    </row>
    <row r="350" spans="1:28" x14ac:dyDescent="0.25">
      <c r="A350" s="3"/>
      <c r="X350" s="69"/>
      <c r="AB350" s="69"/>
    </row>
    <row r="351" spans="1:28" x14ac:dyDescent="0.25">
      <c r="A351" s="3"/>
      <c r="X351" s="69"/>
      <c r="AB351" s="69"/>
    </row>
    <row r="352" spans="1:28" x14ac:dyDescent="0.25">
      <c r="A352" s="3"/>
      <c r="X352" s="69"/>
      <c r="AB352" s="69"/>
    </row>
    <row r="353" spans="1:28" x14ac:dyDescent="0.25">
      <c r="A353" s="3"/>
      <c r="X353" s="69"/>
      <c r="AB353" s="69"/>
    </row>
    <row r="354" spans="1:28" x14ac:dyDescent="0.25">
      <c r="A354" s="3"/>
      <c r="X354" s="69"/>
      <c r="AB354" s="69"/>
    </row>
    <row r="355" spans="1:28" x14ac:dyDescent="0.25">
      <c r="A355" s="3"/>
      <c r="X355" s="69"/>
      <c r="AB355" s="69"/>
    </row>
    <row r="356" spans="1:28" x14ac:dyDescent="0.25">
      <c r="A356" s="3"/>
      <c r="X356" s="69"/>
      <c r="AB356" s="69"/>
    </row>
    <row r="357" spans="1:28" x14ac:dyDescent="0.25">
      <c r="A357" s="3"/>
      <c r="X357" s="69"/>
      <c r="AB357" s="69"/>
    </row>
    <row r="358" spans="1:28" x14ac:dyDescent="0.25">
      <c r="A358" s="3"/>
      <c r="X358" s="69"/>
      <c r="AB358" s="69"/>
    </row>
    <row r="359" spans="1:28" x14ac:dyDescent="0.25">
      <c r="A359" s="3"/>
      <c r="X359" s="69"/>
      <c r="AB359" s="69"/>
    </row>
    <row r="360" spans="1:28" x14ac:dyDescent="0.25">
      <c r="A360" s="3"/>
      <c r="X360" s="69"/>
      <c r="AB360" s="69"/>
    </row>
    <row r="361" spans="1:28" x14ac:dyDescent="0.25">
      <c r="A361" s="3"/>
      <c r="X361" s="69"/>
      <c r="AB361" s="69"/>
    </row>
    <row r="362" spans="1:28" x14ac:dyDescent="0.25">
      <c r="A362" s="3"/>
      <c r="X362" s="69"/>
      <c r="AB362" s="69"/>
    </row>
    <row r="363" spans="1:28" x14ac:dyDescent="0.25">
      <c r="A363" s="3"/>
      <c r="X363" s="69"/>
      <c r="AB363" s="69"/>
    </row>
    <row r="364" spans="1:28" x14ac:dyDescent="0.25">
      <c r="A364" s="3"/>
      <c r="X364" s="69"/>
      <c r="AB364" s="69"/>
    </row>
    <row r="365" spans="1:28" x14ac:dyDescent="0.25">
      <c r="A365" s="3"/>
      <c r="X365" s="69"/>
      <c r="AB365" s="69"/>
    </row>
    <row r="366" spans="1:28" x14ac:dyDescent="0.25">
      <c r="A366" s="3"/>
      <c r="X366" s="69"/>
      <c r="AB366" s="69"/>
    </row>
    <row r="367" spans="1:28" x14ac:dyDescent="0.25">
      <c r="A367" s="3"/>
      <c r="X367" s="69"/>
      <c r="AB367" s="69"/>
    </row>
    <row r="368" spans="1:28" x14ac:dyDescent="0.25">
      <c r="A368" s="3"/>
      <c r="X368" s="69"/>
      <c r="AB368" s="69"/>
    </row>
    <row r="369" spans="1:28" x14ac:dyDescent="0.25">
      <c r="A369" s="3"/>
      <c r="X369" s="69"/>
      <c r="AB369" s="69"/>
    </row>
    <row r="370" spans="1:28" x14ac:dyDescent="0.25">
      <c r="A370" s="3"/>
      <c r="X370" s="69"/>
      <c r="AB370" s="69"/>
    </row>
    <row r="371" spans="1:28" x14ac:dyDescent="0.25">
      <c r="A371" s="3"/>
      <c r="X371" s="69"/>
      <c r="AB371" s="69"/>
    </row>
    <row r="372" spans="1:28" x14ac:dyDescent="0.25">
      <c r="A372" s="3"/>
      <c r="X372" s="69"/>
      <c r="AB372" s="69"/>
    </row>
    <row r="373" spans="1:28" x14ac:dyDescent="0.25">
      <c r="A373" s="3"/>
      <c r="X373" s="69"/>
      <c r="AB373" s="69"/>
    </row>
    <row r="374" spans="1:28" x14ac:dyDescent="0.25">
      <c r="A374" s="3"/>
      <c r="X374" s="69"/>
      <c r="AB374" s="69"/>
    </row>
    <row r="375" spans="1:28" x14ac:dyDescent="0.25">
      <c r="A375" s="3"/>
      <c r="X375" s="69"/>
      <c r="AB375" s="69"/>
    </row>
    <row r="376" spans="1:28" x14ac:dyDescent="0.25">
      <c r="A376" s="3"/>
      <c r="X376" s="69"/>
      <c r="AB376" s="69"/>
    </row>
    <row r="377" spans="1:28" x14ac:dyDescent="0.25">
      <c r="A377" s="3"/>
      <c r="X377" s="69"/>
      <c r="AB377" s="69"/>
    </row>
    <row r="378" spans="1:28" x14ac:dyDescent="0.25">
      <c r="A378" s="3"/>
      <c r="X378" s="69"/>
      <c r="AB378" s="69"/>
    </row>
    <row r="379" spans="1:28" x14ac:dyDescent="0.25">
      <c r="A379" s="3"/>
      <c r="X379" s="69"/>
      <c r="AB379" s="69"/>
    </row>
    <row r="380" spans="1:28" x14ac:dyDescent="0.25">
      <c r="A380" s="3"/>
      <c r="X380" s="69"/>
      <c r="AB380" s="69"/>
    </row>
    <row r="381" spans="1:28" x14ac:dyDescent="0.25">
      <c r="A381" s="3"/>
      <c r="X381" s="69"/>
      <c r="AB381" s="69"/>
    </row>
    <row r="382" spans="1:28" x14ac:dyDescent="0.25">
      <c r="A382" s="3"/>
      <c r="X382" s="69"/>
      <c r="AB382" s="69"/>
    </row>
    <row r="383" spans="1:28" x14ac:dyDescent="0.25">
      <c r="A383" s="3"/>
      <c r="X383" s="69"/>
      <c r="AB383" s="69"/>
    </row>
    <row r="384" spans="1:28" x14ac:dyDescent="0.25">
      <c r="A384" s="3"/>
      <c r="X384" s="69"/>
      <c r="AB384" s="69"/>
    </row>
    <row r="385" spans="1:28" x14ac:dyDescent="0.25">
      <c r="A385" s="3"/>
      <c r="X385" s="69"/>
      <c r="AB385" s="69"/>
    </row>
    <row r="386" spans="1:28" x14ac:dyDescent="0.25">
      <c r="A386" s="3"/>
      <c r="X386" s="69"/>
      <c r="AB386" s="69"/>
    </row>
    <row r="387" spans="1:28" x14ac:dyDescent="0.25">
      <c r="A387" s="3"/>
      <c r="X387" s="69"/>
      <c r="AB387" s="69"/>
    </row>
    <row r="388" spans="1:28" x14ac:dyDescent="0.25">
      <c r="A388" s="3"/>
      <c r="X388" s="69"/>
      <c r="AB388" s="69"/>
    </row>
    <row r="389" spans="1:28" x14ac:dyDescent="0.25">
      <c r="A389" s="3"/>
      <c r="X389" s="69"/>
      <c r="AB389" s="69"/>
    </row>
    <row r="390" spans="1:28" x14ac:dyDescent="0.25">
      <c r="A390" s="3"/>
      <c r="X390" s="69"/>
      <c r="AB390" s="69"/>
    </row>
    <row r="391" spans="1:28" x14ac:dyDescent="0.25">
      <c r="A391" s="3"/>
      <c r="X391" s="69"/>
      <c r="AB391" s="69"/>
    </row>
    <row r="392" spans="1:28" x14ac:dyDescent="0.25">
      <c r="A392" s="3"/>
      <c r="X392" s="69"/>
      <c r="AB392" s="69"/>
    </row>
    <row r="393" spans="1:28" x14ac:dyDescent="0.25">
      <c r="A393" s="3"/>
      <c r="X393" s="69"/>
      <c r="AB393" s="69"/>
    </row>
    <row r="394" spans="1:28" x14ac:dyDescent="0.25">
      <c r="A394" s="3"/>
      <c r="X394" s="69"/>
      <c r="AB394" s="69"/>
    </row>
    <row r="395" spans="1:28" x14ac:dyDescent="0.25">
      <c r="A395" s="3"/>
      <c r="X395" s="69"/>
      <c r="AB395" s="69"/>
    </row>
    <row r="396" spans="1:28" x14ac:dyDescent="0.25">
      <c r="A396" s="3"/>
      <c r="X396" s="69"/>
      <c r="AB396" s="69"/>
    </row>
    <row r="397" spans="1:28" x14ac:dyDescent="0.25">
      <c r="A397" s="3"/>
      <c r="X397" s="69"/>
      <c r="AB397" s="69"/>
    </row>
    <row r="398" spans="1:28" x14ac:dyDescent="0.25">
      <c r="A398" s="3"/>
      <c r="X398" s="69"/>
      <c r="AB398" s="69"/>
    </row>
    <row r="399" spans="1:28" x14ac:dyDescent="0.25">
      <c r="A399" s="3"/>
      <c r="X399" s="69"/>
      <c r="AB399" s="69"/>
    </row>
    <row r="400" spans="1:28" x14ac:dyDescent="0.25">
      <c r="A400" s="3"/>
      <c r="X400" s="69"/>
      <c r="AB400" s="69"/>
    </row>
    <row r="401" spans="1:28" x14ac:dyDescent="0.25">
      <c r="A401" s="3"/>
      <c r="X401" s="69"/>
      <c r="AB401" s="69"/>
    </row>
    <row r="402" spans="1:28" x14ac:dyDescent="0.25">
      <c r="A402" s="3"/>
      <c r="X402" s="69"/>
      <c r="AB402" s="69"/>
    </row>
    <row r="403" spans="1:28" x14ac:dyDescent="0.25">
      <c r="A403" s="3"/>
      <c r="X403" s="69"/>
      <c r="AB403" s="69"/>
    </row>
    <row r="404" spans="1:28" x14ac:dyDescent="0.25">
      <c r="A404" s="3"/>
      <c r="X404" s="69"/>
      <c r="AB404" s="69"/>
    </row>
    <row r="405" spans="1:28" x14ac:dyDescent="0.25">
      <c r="A405" s="3"/>
      <c r="X405" s="69"/>
      <c r="AB405" s="69"/>
    </row>
    <row r="406" spans="1:28" x14ac:dyDescent="0.25">
      <c r="A406" s="3"/>
      <c r="X406" s="69"/>
      <c r="AB406" s="69"/>
    </row>
    <row r="407" spans="1:28" x14ac:dyDescent="0.25">
      <c r="A407" s="3"/>
      <c r="X407" s="69"/>
      <c r="AB407" s="69"/>
    </row>
    <row r="408" spans="1:28" x14ac:dyDescent="0.25">
      <c r="A408" s="3"/>
      <c r="X408" s="69"/>
      <c r="AB408" s="69"/>
    </row>
    <row r="409" spans="1:28" x14ac:dyDescent="0.25">
      <c r="A409" s="3"/>
      <c r="X409" s="69"/>
      <c r="AB409" s="69"/>
    </row>
    <row r="410" spans="1:28" x14ac:dyDescent="0.25">
      <c r="A410" s="3"/>
      <c r="X410" s="69"/>
      <c r="AB410" s="69"/>
    </row>
    <row r="411" spans="1:28" x14ac:dyDescent="0.25">
      <c r="A411" s="3"/>
      <c r="X411" s="69"/>
      <c r="AB411" s="69"/>
    </row>
    <row r="412" spans="1:28" x14ac:dyDescent="0.25">
      <c r="A412" s="3"/>
      <c r="X412" s="69"/>
      <c r="AB412" s="69"/>
    </row>
    <row r="413" spans="1:28" x14ac:dyDescent="0.25">
      <c r="A413" s="3"/>
      <c r="X413" s="69"/>
      <c r="AB413" s="69"/>
    </row>
    <row r="414" spans="1:28" x14ac:dyDescent="0.25">
      <c r="A414" s="3"/>
      <c r="X414" s="69"/>
      <c r="AB414" s="69"/>
    </row>
    <row r="415" spans="1:28" x14ac:dyDescent="0.25">
      <c r="A415" s="3"/>
      <c r="X415" s="69"/>
      <c r="AB415" s="69"/>
    </row>
    <row r="416" spans="1:28" x14ac:dyDescent="0.25">
      <c r="A416" s="3"/>
      <c r="X416" s="69"/>
      <c r="AB416" s="69"/>
    </row>
    <row r="417" spans="1:28" x14ac:dyDescent="0.25">
      <c r="A417" s="3"/>
      <c r="X417" s="69"/>
      <c r="AB417" s="69"/>
    </row>
    <row r="418" spans="1:28" x14ac:dyDescent="0.25">
      <c r="A418" s="3"/>
      <c r="X418" s="69"/>
      <c r="AB418" s="69"/>
    </row>
    <row r="419" spans="1:28" x14ac:dyDescent="0.25">
      <c r="A419" s="3"/>
      <c r="X419" s="69"/>
      <c r="AB419" s="69"/>
    </row>
    <row r="420" spans="1:28" x14ac:dyDescent="0.25">
      <c r="A420" s="3"/>
      <c r="X420" s="69"/>
      <c r="AB420" s="69"/>
    </row>
    <row r="421" spans="1:28" x14ac:dyDescent="0.25">
      <c r="A421" s="3"/>
      <c r="X421" s="69"/>
      <c r="AB421" s="69"/>
    </row>
    <row r="422" spans="1:28" x14ac:dyDescent="0.25">
      <c r="A422" s="3"/>
      <c r="X422" s="69"/>
      <c r="AB422" s="69"/>
    </row>
    <row r="423" spans="1:28" x14ac:dyDescent="0.25">
      <c r="A423" s="3"/>
      <c r="X423" s="69"/>
      <c r="AB423" s="69"/>
    </row>
    <row r="424" spans="1:28" x14ac:dyDescent="0.25">
      <c r="A424" s="3"/>
      <c r="X424" s="69"/>
      <c r="AB424" s="69"/>
    </row>
    <row r="425" spans="1:28" x14ac:dyDescent="0.25">
      <c r="A425" s="3"/>
      <c r="X425" s="69"/>
      <c r="AB425" s="69"/>
    </row>
    <row r="426" spans="1:28" x14ac:dyDescent="0.25">
      <c r="A426" s="3"/>
      <c r="X426" s="69"/>
      <c r="AB426" s="69"/>
    </row>
    <row r="427" spans="1:28" x14ac:dyDescent="0.25">
      <c r="A427" s="3"/>
      <c r="X427" s="69"/>
      <c r="AB427" s="69"/>
    </row>
    <row r="428" spans="1:28" x14ac:dyDescent="0.25">
      <c r="A428" s="3"/>
      <c r="X428" s="69"/>
      <c r="AB428" s="69"/>
    </row>
    <row r="429" spans="1:28" x14ac:dyDescent="0.25">
      <c r="A429" s="3"/>
      <c r="X429" s="69"/>
      <c r="AB429" s="69"/>
    </row>
    <row r="430" spans="1:28" x14ac:dyDescent="0.25">
      <c r="A430" s="3"/>
      <c r="X430" s="69"/>
      <c r="AB430" s="69"/>
    </row>
    <row r="431" spans="1:28" x14ac:dyDescent="0.25">
      <c r="A431" s="3"/>
      <c r="X431" s="69"/>
      <c r="AB431" s="69"/>
    </row>
    <row r="432" spans="1:28" x14ac:dyDescent="0.25">
      <c r="A432" s="3"/>
      <c r="X432" s="69"/>
      <c r="AB432" s="69"/>
    </row>
    <row r="433" spans="1:28" x14ac:dyDescent="0.25">
      <c r="A433" s="3"/>
      <c r="X433" s="69"/>
      <c r="AB433" s="69"/>
    </row>
    <row r="434" spans="1:28" x14ac:dyDescent="0.25">
      <c r="A434" s="3"/>
      <c r="X434" s="69"/>
      <c r="AB434" s="69"/>
    </row>
    <row r="435" spans="1:28" x14ac:dyDescent="0.25">
      <c r="A435" s="3"/>
      <c r="X435" s="69"/>
      <c r="AB435" s="69"/>
    </row>
    <row r="436" spans="1:28" x14ac:dyDescent="0.25">
      <c r="A436" s="3"/>
      <c r="X436" s="69"/>
      <c r="AB436" s="69"/>
    </row>
    <row r="437" spans="1:28" x14ac:dyDescent="0.25">
      <c r="A437" s="3"/>
      <c r="X437" s="69"/>
      <c r="AB437" s="69"/>
    </row>
    <row r="438" spans="1:28" x14ac:dyDescent="0.25">
      <c r="A438" s="3"/>
      <c r="X438" s="69"/>
      <c r="AB438" s="69"/>
    </row>
    <row r="439" spans="1:28" x14ac:dyDescent="0.25">
      <c r="A439" s="3"/>
      <c r="X439" s="69"/>
      <c r="AB439" s="69"/>
    </row>
    <row r="440" spans="1:28" x14ac:dyDescent="0.25">
      <c r="A440" s="3"/>
      <c r="X440" s="69"/>
      <c r="AB440" s="69"/>
    </row>
    <row r="441" spans="1:28" x14ac:dyDescent="0.25">
      <c r="A441" s="3"/>
      <c r="X441" s="69"/>
      <c r="AB441" s="69"/>
    </row>
    <row r="442" spans="1:28" x14ac:dyDescent="0.25">
      <c r="A442" s="3"/>
      <c r="X442" s="69"/>
      <c r="AB442" s="69"/>
    </row>
    <row r="443" spans="1:28" x14ac:dyDescent="0.25">
      <c r="A443" s="3"/>
      <c r="X443" s="69"/>
      <c r="AB443" s="69"/>
    </row>
    <row r="444" spans="1:28" x14ac:dyDescent="0.25">
      <c r="A444" s="3"/>
      <c r="X444" s="69"/>
      <c r="AB444" s="69"/>
    </row>
    <row r="445" spans="1:28" x14ac:dyDescent="0.25">
      <c r="A445" s="3"/>
      <c r="X445" s="69"/>
      <c r="AB445" s="69"/>
    </row>
    <row r="446" spans="1:28" x14ac:dyDescent="0.25">
      <c r="A446" s="3"/>
      <c r="X446" s="69"/>
      <c r="AB446" s="69"/>
    </row>
    <row r="447" spans="1:28" x14ac:dyDescent="0.25">
      <c r="A447" s="3"/>
      <c r="X447" s="69"/>
      <c r="AB447" s="69"/>
    </row>
    <row r="448" spans="1:28" x14ac:dyDescent="0.25">
      <c r="A448" s="3"/>
      <c r="X448" s="69"/>
      <c r="AB448" s="69"/>
    </row>
    <row r="449" spans="1:28" x14ac:dyDescent="0.25">
      <c r="A449" s="3"/>
      <c r="X449" s="69"/>
      <c r="AB449" s="69"/>
    </row>
    <row r="450" spans="1:28" x14ac:dyDescent="0.25">
      <c r="A450" s="3"/>
      <c r="X450" s="69"/>
      <c r="AB450" s="69"/>
    </row>
    <row r="451" spans="1:28" x14ac:dyDescent="0.25">
      <c r="A451" s="3"/>
      <c r="X451" s="69"/>
      <c r="AB451" s="69"/>
    </row>
    <row r="452" spans="1:28" x14ac:dyDescent="0.25">
      <c r="A452" s="3"/>
      <c r="X452" s="69"/>
      <c r="AB452" s="69"/>
    </row>
    <row r="453" spans="1:28" x14ac:dyDescent="0.25">
      <c r="A453" s="3"/>
      <c r="X453" s="69"/>
      <c r="AB453" s="69"/>
    </row>
    <row r="454" spans="1:28" x14ac:dyDescent="0.25">
      <c r="A454" s="3"/>
      <c r="X454" s="69"/>
      <c r="AB454" s="69"/>
    </row>
    <row r="455" spans="1:28" x14ac:dyDescent="0.25">
      <c r="A455" s="3"/>
      <c r="X455" s="69"/>
      <c r="AB455" s="69"/>
    </row>
    <row r="456" spans="1:28" x14ac:dyDescent="0.25">
      <c r="A456" s="3"/>
      <c r="X456" s="69"/>
      <c r="AB456" s="69"/>
    </row>
    <row r="457" spans="1:28" x14ac:dyDescent="0.25">
      <c r="A457" s="3"/>
      <c r="X457" s="69"/>
      <c r="AB457" s="69"/>
    </row>
    <row r="458" spans="1:28" x14ac:dyDescent="0.25">
      <c r="A458" s="3"/>
      <c r="X458" s="69"/>
      <c r="AB458" s="69"/>
    </row>
    <row r="459" spans="1:28" x14ac:dyDescent="0.25">
      <c r="A459" s="3"/>
      <c r="X459" s="69"/>
      <c r="AB459" s="69"/>
    </row>
    <row r="460" spans="1:28" x14ac:dyDescent="0.25">
      <c r="A460" s="3"/>
      <c r="X460" s="69"/>
      <c r="AB460" s="69"/>
    </row>
    <row r="461" spans="1:28" x14ac:dyDescent="0.25">
      <c r="A461" s="3"/>
      <c r="X461" s="69"/>
      <c r="AB461" s="69"/>
    </row>
    <row r="462" spans="1:28" x14ac:dyDescent="0.25">
      <c r="A462" s="3"/>
      <c r="X462" s="69"/>
      <c r="AB462" s="69"/>
    </row>
    <row r="463" spans="1:28" x14ac:dyDescent="0.25">
      <c r="A463" s="3"/>
      <c r="X463" s="69"/>
      <c r="AB463" s="69"/>
    </row>
    <row r="464" spans="1:28" x14ac:dyDescent="0.25">
      <c r="A464" s="3"/>
      <c r="X464" s="69"/>
      <c r="AB464" s="69"/>
    </row>
    <row r="465" spans="1:28" x14ac:dyDescent="0.25">
      <c r="A465" s="3"/>
      <c r="X465" s="69"/>
      <c r="AB465" s="69"/>
    </row>
    <row r="466" spans="1:28" x14ac:dyDescent="0.25">
      <c r="A466" s="3"/>
      <c r="X466" s="69"/>
      <c r="AB466" s="69"/>
    </row>
    <row r="467" spans="1:28" x14ac:dyDescent="0.25">
      <c r="A467" s="3"/>
      <c r="X467" s="69"/>
      <c r="AB467" s="69"/>
    </row>
    <row r="468" spans="1:28" x14ac:dyDescent="0.25">
      <c r="A468" s="3"/>
      <c r="X468" s="69"/>
      <c r="AB468" s="69"/>
    </row>
    <row r="469" spans="1:28" x14ac:dyDescent="0.25">
      <c r="A469" s="3"/>
      <c r="X469" s="69"/>
      <c r="AB469" s="69"/>
    </row>
    <row r="470" spans="1:28" x14ac:dyDescent="0.25">
      <c r="A470" s="3"/>
      <c r="X470" s="69"/>
      <c r="AB470" s="69"/>
    </row>
    <row r="471" spans="1:28" x14ac:dyDescent="0.25">
      <c r="A471" s="3"/>
      <c r="X471" s="69"/>
      <c r="AB471" s="69"/>
    </row>
    <row r="472" spans="1:28" x14ac:dyDescent="0.25">
      <c r="A472" s="3"/>
      <c r="X472" s="69"/>
      <c r="AB472" s="69"/>
    </row>
    <row r="473" spans="1:28" x14ac:dyDescent="0.25">
      <c r="A473" s="3"/>
      <c r="X473" s="69"/>
      <c r="AB473" s="69"/>
    </row>
    <row r="474" spans="1:28" x14ac:dyDescent="0.25">
      <c r="A474" s="3"/>
      <c r="X474" s="69"/>
      <c r="AB474" s="69"/>
    </row>
    <row r="475" spans="1:28" x14ac:dyDescent="0.25">
      <c r="A475" s="3"/>
      <c r="X475" s="69"/>
      <c r="AB475" s="69"/>
    </row>
    <row r="476" spans="1:28" x14ac:dyDescent="0.25">
      <c r="A476" s="3"/>
      <c r="X476" s="69"/>
      <c r="AB476" s="69"/>
    </row>
    <row r="477" spans="1:28" x14ac:dyDescent="0.25">
      <c r="A477" s="3"/>
      <c r="X477" s="69"/>
      <c r="AB477" s="69"/>
    </row>
    <row r="478" spans="1:28" x14ac:dyDescent="0.25">
      <c r="A478" s="3"/>
      <c r="X478" s="69"/>
      <c r="AB478" s="69"/>
    </row>
    <row r="479" spans="1:28" x14ac:dyDescent="0.25">
      <c r="A479" s="3"/>
      <c r="X479" s="69"/>
      <c r="AB479" s="69"/>
    </row>
    <row r="480" spans="1:28" x14ac:dyDescent="0.25">
      <c r="A480" s="3"/>
      <c r="X480" s="69"/>
      <c r="AB480" s="69"/>
    </row>
    <row r="481" spans="1:28" x14ac:dyDescent="0.25">
      <c r="A481" s="3"/>
      <c r="X481" s="69"/>
      <c r="AB481" s="69"/>
    </row>
    <row r="482" spans="1:28" x14ac:dyDescent="0.25">
      <c r="A482" s="3"/>
      <c r="X482" s="69"/>
      <c r="AB482" s="69"/>
    </row>
    <row r="483" spans="1:28" x14ac:dyDescent="0.25">
      <c r="A483" s="3"/>
      <c r="X483" s="69"/>
      <c r="AB483" s="69"/>
    </row>
    <row r="484" spans="1:28" x14ac:dyDescent="0.25">
      <c r="A484" s="3"/>
      <c r="X484" s="69"/>
      <c r="AB484" s="69"/>
    </row>
    <row r="485" spans="1:28" x14ac:dyDescent="0.25">
      <c r="A485" s="3"/>
      <c r="X485" s="69"/>
      <c r="AB485" s="69"/>
    </row>
    <row r="486" spans="1:28" x14ac:dyDescent="0.25">
      <c r="A486" s="3"/>
      <c r="X486" s="69"/>
      <c r="AB486" s="69"/>
    </row>
    <row r="487" spans="1:28" x14ac:dyDescent="0.25">
      <c r="A487" s="3"/>
      <c r="X487" s="69"/>
      <c r="AB487" s="69"/>
    </row>
    <row r="488" spans="1:28" x14ac:dyDescent="0.25">
      <c r="A488" s="3"/>
      <c r="X488" s="69"/>
      <c r="AB488" s="69"/>
    </row>
    <row r="489" spans="1:28" x14ac:dyDescent="0.25">
      <c r="A489" s="3"/>
      <c r="X489" s="69"/>
      <c r="AB489" s="69"/>
    </row>
    <row r="490" spans="1:28" x14ac:dyDescent="0.25">
      <c r="A490" s="3"/>
      <c r="X490" s="69"/>
      <c r="AB490" s="69"/>
    </row>
    <row r="491" spans="1:28" x14ac:dyDescent="0.25">
      <c r="A491" s="3"/>
      <c r="X491" s="69"/>
      <c r="AB491" s="69"/>
    </row>
    <row r="492" spans="1:28" x14ac:dyDescent="0.25">
      <c r="A492" s="3"/>
      <c r="X492" s="69"/>
      <c r="AB492" s="69"/>
    </row>
    <row r="493" spans="1:28" x14ac:dyDescent="0.25">
      <c r="A493" s="3"/>
      <c r="X493" s="69"/>
      <c r="AB493" s="69"/>
    </row>
    <row r="494" spans="1:28" x14ac:dyDescent="0.25">
      <c r="A494" s="3"/>
      <c r="X494" s="69"/>
      <c r="AB494" s="69"/>
    </row>
    <row r="495" spans="1:28" x14ac:dyDescent="0.25">
      <c r="A495" s="3"/>
      <c r="X495" s="69"/>
      <c r="AB495" s="69"/>
    </row>
    <row r="496" spans="1:28" x14ac:dyDescent="0.25">
      <c r="A496" s="3"/>
      <c r="X496" s="69"/>
      <c r="AB496" s="69"/>
    </row>
    <row r="497" spans="1:28" x14ac:dyDescent="0.25">
      <c r="A497" s="3"/>
      <c r="X497" s="69"/>
      <c r="AB497" s="69"/>
    </row>
  </sheetData>
  <mergeCells count="9">
    <mergeCell ref="C1:D1"/>
    <mergeCell ref="F1:G1"/>
    <mergeCell ref="AA1:AB1"/>
    <mergeCell ref="I1:J1"/>
    <mergeCell ref="L1:M1"/>
    <mergeCell ref="R1:S1"/>
    <mergeCell ref="O1:P1"/>
    <mergeCell ref="U1:V1"/>
    <mergeCell ref="X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34BD-F635-4BD5-AC6C-E786D9E8F260}">
  <sheetPr filterMode="1"/>
  <dimension ref="A1:I495"/>
  <sheetViews>
    <sheetView zoomScale="79" workbookViewId="0">
      <selection activeCell="D501" sqref="D501:F996"/>
    </sheetView>
  </sheetViews>
  <sheetFormatPr defaultRowHeight="15" x14ac:dyDescent="0.25"/>
  <cols>
    <col min="1" max="1" width="11.5703125" bestFit="1" customWidth="1"/>
    <col min="2" max="3" width="12.7109375" bestFit="1" customWidth="1"/>
  </cols>
  <sheetData>
    <row r="1" spans="1:8" x14ac:dyDescent="0.25">
      <c r="A1" s="3"/>
    </row>
    <row r="2" spans="1:8" x14ac:dyDescent="0.25">
      <c r="A2" s="3" t="str">
        <f>IF('Part 1'!AZ4&lt;&gt;"", 'Part 1'!A4, "")</f>
        <v/>
      </c>
    </row>
    <row r="3" spans="1:8" x14ac:dyDescent="0.25">
      <c r="A3" s="3" t="str">
        <f>IF('Part 1'!AZ5&lt;&gt;"", 'Part 1'!A5, "")</f>
        <v/>
      </c>
    </row>
    <row r="4" spans="1:8" x14ac:dyDescent="0.25">
      <c r="A4" s="3" t="str">
        <f>IF('Part 1'!AZ6&lt;&gt;"", 'Part 1'!A6, "")</f>
        <v/>
      </c>
    </row>
    <row r="5" spans="1:8" x14ac:dyDescent="0.25">
      <c r="A5" s="3" t="s">
        <v>4467</v>
      </c>
      <c r="B5" t="s">
        <v>4599</v>
      </c>
      <c r="C5" t="s">
        <v>4600</v>
      </c>
    </row>
    <row r="6" spans="1:8" x14ac:dyDescent="0.25">
      <c r="A6" s="3">
        <f>IF('Part 1'!AZ8&lt;&gt;"", 'Part 1'!A8, "")</f>
        <v>44749</v>
      </c>
      <c r="B6">
        <v>2.2347554696535199</v>
      </c>
      <c r="C6">
        <v>2.6788245717781001</v>
      </c>
    </row>
    <row r="7" spans="1:8" hidden="1" x14ac:dyDescent="0.25">
      <c r="A7" s="3" t="str">
        <f>IF('Part 1'!AZ9&lt;&gt;"", 'Part 1'!A9, "")</f>
        <v/>
      </c>
      <c r="B7" t="s">
        <v>4485</v>
      </c>
      <c r="G7" t="s">
        <v>4485</v>
      </c>
      <c r="H7" t="s">
        <v>4485</v>
      </c>
    </row>
    <row r="8" spans="1:8" hidden="1" x14ac:dyDescent="0.25">
      <c r="A8" s="3" t="str">
        <f>IF('Part 1'!AZ10&lt;&gt;"", 'Part 1'!A10, "")</f>
        <v/>
      </c>
      <c r="B8" t="s">
        <v>4485</v>
      </c>
      <c r="G8" t="s">
        <v>4485</v>
      </c>
      <c r="H8" t="s">
        <v>4485</v>
      </c>
    </row>
    <row r="9" spans="1:8" hidden="1" x14ac:dyDescent="0.25">
      <c r="A9" s="3" t="str">
        <f>IF('Part 1'!AZ11&lt;&gt;"", 'Part 1'!A11, "")</f>
        <v/>
      </c>
      <c r="B9" t="s">
        <v>4485</v>
      </c>
      <c r="G9" t="s">
        <v>4485</v>
      </c>
      <c r="H9" t="s">
        <v>4485</v>
      </c>
    </row>
    <row r="10" spans="1:8" hidden="1" x14ac:dyDescent="0.25">
      <c r="A10" s="3" t="str">
        <f>IF('Part 1'!AZ12&lt;&gt;"", 'Part 1'!A12, "")</f>
        <v/>
      </c>
      <c r="B10" t="s">
        <v>4485</v>
      </c>
      <c r="G10" t="s">
        <v>4485</v>
      </c>
      <c r="H10" t="s">
        <v>4485</v>
      </c>
    </row>
    <row r="11" spans="1:8" x14ac:dyDescent="0.25">
      <c r="A11" s="3">
        <f>IF('Part 1'!AZ13&lt;&gt;"", 'Part 1'!A13, "")</f>
        <v>44756</v>
      </c>
      <c r="B11">
        <v>-1.2040612661083872</v>
      </c>
      <c r="C11">
        <v>0.84938437297319802</v>
      </c>
    </row>
    <row r="12" spans="1:8" hidden="1" x14ac:dyDescent="0.25">
      <c r="A12" s="3" t="str">
        <f>IF('Part 1'!AZ14&lt;&gt;"", 'Part 1'!A14, "")</f>
        <v/>
      </c>
      <c r="B12" t="s">
        <v>4485</v>
      </c>
      <c r="G12" t="s">
        <v>4485</v>
      </c>
      <c r="H12" t="s">
        <v>4485</v>
      </c>
    </row>
    <row r="13" spans="1:8" hidden="1" x14ac:dyDescent="0.25">
      <c r="A13" s="3" t="str">
        <f>IF('Part 1'!AZ15&lt;&gt;"", 'Part 1'!A15, "")</f>
        <v/>
      </c>
      <c r="B13" t="s">
        <v>4485</v>
      </c>
      <c r="G13" t="s">
        <v>4485</v>
      </c>
      <c r="H13" t="s">
        <v>4485</v>
      </c>
    </row>
    <row r="14" spans="1:8" hidden="1" x14ac:dyDescent="0.25">
      <c r="A14" s="3" t="str">
        <f>IF('Part 1'!AZ16&lt;&gt;"", 'Part 1'!A16, "")</f>
        <v/>
      </c>
      <c r="B14" t="s">
        <v>4485</v>
      </c>
      <c r="G14" t="s">
        <v>4485</v>
      </c>
      <c r="H14" t="s">
        <v>4485</v>
      </c>
    </row>
    <row r="15" spans="1:8" hidden="1" x14ac:dyDescent="0.25">
      <c r="A15" s="3" t="str">
        <f>IF('Part 1'!AZ17&lt;&gt;"", 'Part 1'!A17, "")</f>
        <v/>
      </c>
      <c r="B15" t="s">
        <v>4485</v>
      </c>
      <c r="G15" t="s">
        <v>4485</v>
      </c>
      <c r="H15" t="s">
        <v>4485</v>
      </c>
    </row>
    <row r="16" spans="1:8" x14ac:dyDescent="0.25">
      <c r="A16" s="3">
        <f>IF('Part 1'!AZ18&lt;&gt;"", 'Part 1'!A18, "")</f>
        <v>44763</v>
      </c>
      <c r="B16">
        <v>4.1822864546244531</v>
      </c>
      <c r="C16">
        <v>4.9338718212249999</v>
      </c>
    </row>
    <row r="17" spans="1:9" hidden="1" x14ac:dyDescent="0.25">
      <c r="A17" s="3" t="str">
        <f>IF('Part 1'!AZ19&lt;&gt;"", 'Part 1'!A19, "")</f>
        <v/>
      </c>
      <c r="B17" t="s">
        <v>4485</v>
      </c>
      <c r="G17" t="s">
        <v>4485</v>
      </c>
      <c r="H17" t="s">
        <v>4485</v>
      </c>
    </row>
    <row r="18" spans="1:9" hidden="1" x14ac:dyDescent="0.25">
      <c r="A18" s="3" t="str">
        <f>IF('Part 1'!AZ20&lt;&gt;"", 'Part 1'!A20, "")</f>
        <v/>
      </c>
      <c r="B18" t="s">
        <v>4485</v>
      </c>
      <c r="G18" t="s">
        <v>4485</v>
      </c>
      <c r="H18" t="s">
        <v>4485</v>
      </c>
    </row>
    <row r="19" spans="1:9" hidden="1" x14ac:dyDescent="0.25">
      <c r="A19" s="3" t="str">
        <f>IF('Part 1'!AZ21&lt;&gt;"", 'Part 1'!A21, "")</f>
        <v/>
      </c>
      <c r="B19" t="s">
        <v>4485</v>
      </c>
      <c r="G19" t="s">
        <v>4485</v>
      </c>
      <c r="H19" t="s">
        <v>4485</v>
      </c>
    </row>
    <row r="20" spans="1:9" hidden="1" x14ac:dyDescent="0.25">
      <c r="A20" s="3" t="str">
        <f>IF('Part 1'!AZ22&lt;&gt;"", 'Part 1'!A22, "")</f>
        <v/>
      </c>
      <c r="B20" t="s">
        <v>4485</v>
      </c>
      <c r="G20" t="s">
        <v>4485</v>
      </c>
      <c r="H20" t="s">
        <v>4485</v>
      </c>
    </row>
    <row r="21" spans="1:9" x14ac:dyDescent="0.25">
      <c r="A21" s="3">
        <f>IF('Part 1'!AZ23&lt;&gt;"", 'Part 1'!A23, "")</f>
        <v>44770</v>
      </c>
      <c r="B21">
        <v>1.953297902771705</v>
      </c>
      <c r="C21">
        <v>0.395155234745727</v>
      </c>
    </row>
    <row r="22" spans="1:9" hidden="1" x14ac:dyDescent="0.25">
      <c r="A22" s="3" t="str">
        <f>IF('Part 1'!AZ24&lt;&gt;"", 'Part 1'!A24, "")</f>
        <v/>
      </c>
      <c r="B22" t="s">
        <v>4485</v>
      </c>
      <c r="G22" t="s">
        <v>4485</v>
      </c>
      <c r="H22" t="s">
        <v>4485</v>
      </c>
    </row>
    <row r="23" spans="1:9" hidden="1" x14ac:dyDescent="0.25">
      <c r="A23" s="3" t="str">
        <f>IF('Part 1'!AZ25&lt;&gt;"", 'Part 1'!A25, "")</f>
        <v/>
      </c>
      <c r="B23" t="s">
        <v>4485</v>
      </c>
      <c r="G23" t="s">
        <v>4485</v>
      </c>
      <c r="H23" t="s">
        <v>4485</v>
      </c>
    </row>
    <row r="24" spans="1:9" hidden="1" x14ac:dyDescent="0.25">
      <c r="A24" s="3" t="str">
        <f>IF('Part 1'!AZ26&lt;&gt;"", 'Part 1'!A26, "")</f>
        <v/>
      </c>
      <c r="B24" t="s">
        <v>4485</v>
      </c>
      <c r="G24" t="s">
        <v>4485</v>
      </c>
      <c r="H24" t="s">
        <v>4485</v>
      </c>
    </row>
    <row r="25" spans="1:9" hidden="1" x14ac:dyDescent="0.25">
      <c r="A25" s="3" t="str">
        <f>IF('Part 1'!AZ27&lt;&gt;"", 'Part 1'!A27, "")</f>
        <v/>
      </c>
      <c r="B25" t="s">
        <v>4485</v>
      </c>
      <c r="G25" t="s">
        <v>4485</v>
      </c>
      <c r="H25" t="s">
        <v>4485</v>
      </c>
    </row>
    <row r="26" spans="1:9" x14ac:dyDescent="0.25">
      <c r="A26" s="3">
        <f>IF('Part 1'!AZ28&lt;&gt;"", 'Part 1'!A28, "")</f>
        <v>44777</v>
      </c>
      <c r="B26">
        <v>2.6722426991777803</v>
      </c>
      <c r="C26">
        <v>4.3546217331300001</v>
      </c>
    </row>
    <row r="27" spans="1:9" hidden="1" x14ac:dyDescent="0.25">
      <c r="A27" s="3" t="str">
        <f>IF('Part 1'!AZ29&lt;&gt;"", 'Part 1'!A29, "")</f>
        <v/>
      </c>
      <c r="B27" t="s">
        <v>4485</v>
      </c>
      <c r="G27">
        <v>44774</v>
      </c>
      <c r="H27">
        <v>2.417813097424748</v>
      </c>
      <c r="I27">
        <v>8.3883317326865008</v>
      </c>
    </row>
    <row r="28" spans="1:9" hidden="1" x14ac:dyDescent="0.25">
      <c r="A28" s="3" t="str">
        <f>IF('Part 1'!AZ30&lt;&gt;"", 'Part 1'!A30, "")</f>
        <v/>
      </c>
      <c r="B28" t="s">
        <v>4485</v>
      </c>
      <c r="G28" t="s">
        <v>4485</v>
      </c>
      <c r="H28" t="s">
        <v>4485</v>
      </c>
    </row>
    <row r="29" spans="1:9" hidden="1" x14ac:dyDescent="0.25">
      <c r="A29" s="3" t="str">
        <f>IF('Part 1'!AZ31&lt;&gt;"", 'Part 1'!A31, "")</f>
        <v/>
      </c>
      <c r="B29" t="s">
        <v>4485</v>
      </c>
      <c r="G29" t="s">
        <v>4485</v>
      </c>
      <c r="H29" t="s">
        <v>4485</v>
      </c>
    </row>
    <row r="30" spans="1:9" x14ac:dyDescent="0.25">
      <c r="A30" s="3">
        <f>IF('Part 1'!AZ32&lt;&gt;"", 'Part 1'!A32, "")</f>
        <v>44784</v>
      </c>
      <c r="B30">
        <v>1.5576700224003044</v>
      </c>
      <c r="C30">
        <v>4.1351384983199999</v>
      </c>
    </row>
    <row r="31" spans="1:9" hidden="1" x14ac:dyDescent="0.25">
      <c r="A31" s="3" t="str">
        <f>IF('Part 1'!AZ33&lt;&gt;"", 'Part 1'!A33, "")</f>
        <v/>
      </c>
      <c r="B31" t="s">
        <v>4485</v>
      </c>
      <c r="G31" t="s">
        <v>4485</v>
      </c>
      <c r="H31" t="s">
        <v>4485</v>
      </c>
    </row>
    <row r="32" spans="1:9" hidden="1" x14ac:dyDescent="0.25">
      <c r="A32" s="3" t="str">
        <f>IF('Part 1'!AZ34&lt;&gt;"", 'Part 1'!A34, "")</f>
        <v/>
      </c>
      <c r="B32" t="s">
        <v>4485</v>
      </c>
      <c r="G32" t="s">
        <v>4485</v>
      </c>
      <c r="H32" t="s">
        <v>4485</v>
      </c>
    </row>
    <row r="33" spans="1:9" hidden="1" x14ac:dyDescent="0.25">
      <c r="A33" s="3" t="str">
        <f>IF('Part 1'!AZ35&lt;&gt;"", 'Part 1'!A35, "")</f>
        <v/>
      </c>
      <c r="B33" t="s">
        <v>4485</v>
      </c>
      <c r="G33" t="s">
        <v>4485</v>
      </c>
      <c r="H33" t="s">
        <v>4485</v>
      </c>
    </row>
    <row r="34" spans="1:9" x14ac:dyDescent="0.25">
      <c r="A34" s="3">
        <f>IF('Part 1'!AZ36&lt;&gt;"", 'Part 1'!A36, "")</f>
        <v>44791</v>
      </c>
      <c r="B34">
        <v>2.4052239125165742</v>
      </c>
      <c r="C34">
        <v>2.5844534479455441</v>
      </c>
    </row>
    <row r="35" spans="1:9" hidden="1" x14ac:dyDescent="0.25">
      <c r="A35" s="3" t="str">
        <f>IF('Part 1'!AZ37&lt;&gt;"", 'Part 1'!A37, "")</f>
        <v/>
      </c>
      <c r="B35" t="s">
        <v>4485</v>
      </c>
      <c r="G35" t="s">
        <v>4485</v>
      </c>
      <c r="H35" t="s">
        <v>4485</v>
      </c>
    </row>
    <row r="36" spans="1:9" hidden="1" x14ac:dyDescent="0.25">
      <c r="A36" s="3" t="str">
        <f>IF('Part 1'!AZ38&lt;&gt;"", 'Part 1'!A38, "")</f>
        <v/>
      </c>
      <c r="B36" t="s">
        <v>4485</v>
      </c>
      <c r="G36" t="s">
        <v>4485</v>
      </c>
      <c r="H36" t="s">
        <v>4485</v>
      </c>
    </row>
    <row r="37" spans="1:9" hidden="1" x14ac:dyDescent="0.25">
      <c r="A37" s="3" t="str">
        <f>IF('Part 1'!AZ39&lt;&gt;"", 'Part 1'!A39, "")</f>
        <v/>
      </c>
      <c r="B37" t="s">
        <v>4485</v>
      </c>
      <c r="G37" t="s">
        <v>4485</v>
      </c>
      <c r="H37" t="s">
        <v>4485</v>
      </c>
    </row>
    <row r="38" spans="1:9" hidden="1" x14ac:dyDescent="0.25">
      <c r="A38" s="3" t="str">
        <f>IF('Part 1'!AZ40&lt;&gt;"", 'Part 1'!A40, "")</f>
        <v/>
      </c>
      <c r="B38" t="s">
        <v>4485</v>
      </c>
      <c r="G38" t="s">
        <v>4485</v>
      </c>
      <c r="H38" t="s">
        <v>4485</v>
      </c>
    </row>
    <row r="39" spans="1:9" x14ac:dyDescent="0.25">
      <c r="A39" s="3">
        <f>IF('Part 1'!AZ41&lt;&gt;"", 'Part 1'!A41, "")</f>
        <v>44798</v>
      </c>
      <c r="B39">
        <v>-2.4172305293347773</v>
      </c>
      <c r="C39">
        <v>-1.553673777178</v>
      </c>
    </row>
    <row r="40" spans="1:9" hidden="1" x14ac:dyDescent="0.25">
      <c r="A40" s="3" t="str">
        <f>IF('Part 1'!AZ42&lt;&gt;"", 'Part 1'!A42, "")</f>
        <v/>
      </c>
      <c r="B40" t="s">
        <v>4485</v>
      </c>
      <c r="G40" t="s">
        <v>4485</v>
      </c>
      <c r="H40" t="s">
        <v>4485</v>
      </c>
    </row>
    <row r="41" spans="1:9" hidden="1" x14ac:dyDescent="0.25">
      <c r="A41" s="3" t="str">
        <f>IF('Part 1'!AZ43&lt;&gt;"", 'Part 1'!A43, "")</f>
        <v/>
      </c>
      <c r="B41" t="s">
        <v>4485</v>
      </c>
      <c r="G41" t="s">
        <v>4485</v>
      </c>
      <c r="H41" t="s">
        <v>4485</v>
      </c>
    </row>
    <row r="42" spans="1:9" hidden="1" x14ac:dyDescent="0.25">
      <c r="A42" s="3" t="str">
        <f>IF('Part 1'!AZ44&lt;&gt;"", 'Part 1'!A44, "")</f>
        <v/>
      </c>
      <c r="B42" t="s">
        <v>4485</v>
      </c>
      <c r="G42" t="s">
        <v>4485</v>
      </c>
      <c r="H42" t="s">
        <v>4485</v>
      </c>
    </row>
    <row r="43" spans="1:9" x14ac:dyDescent="0.25">
      <c r="A43" s="3">
        <f>IF('Part 1'!AZ45&lt;&gt;"", 'Part 1'!A45, "")</f>
        <v>44805</v>
      </c>
      <c r="B43">
        <v>-0.35302571151864365</v>
      </c>
      <c r="C43">
        <v>5.9368924352440002</v>
      </c>
    </row>
    <row r="44" spans="1:9" hidden="1" x14ac:dyDescent="0.25">
      <c r="A44" s="3" t="str">
        <f>IF('Part 1'!AZ46&lt;&gt;"", 'Part 1'!A46, "")</f>
        <v/>
      </c>
      <c r="B44" t="s">
        <v>4485</v>
      </c>
      <c r="G44" t="s">
        <v>4485</v>
      </c>
      <c r="H44" t="s">
        <v>4485</v>
      </c>
    </row>
    <row r="45" spans="1:9" hidden="1" x14ac:dyDescent="0.25">
      <c r="A45" s="3" t="str">
        <f>IF('Part 1'!AZ47&lt;&gt;"", 'Part 1'!A47, "")</f>
        <v/>
      </c>
      <c r="B45" t="s">
        <v>4485</v>
      </c>
      <c r="G45" t="s">
        <v>4485</v>
      </c>
      <c r="H45" t="s">
        <v>4485</v>
      </c>
    </row>
    <row r="46" spans="1:9" hidden="1" x14ac:dyDescent="0.25">
      <c r="A46" s="3" t="str">
        <f>IF('Part 1'!AZ48&lt;&gt;"", 'Part 1'!A48, "")</f>
        <v/>
      </c>
      <c r="B46" t="s">
        <v>4485</v>
      </c>
      <c r="G46" t="s">
        <v>4485</v>
      </c>
      <c r="H46" t="s">
        <v>4485</v>
      </c>
    </row>
    <row r="47" spans="1:9" hidden="1" x14ac:dyDescent="0.25">
      <c r="A47" s="3" t="str">
        <f>IF('Part 1'!AZ49&lt;&gt;"", 'Part 1'!A49, "")</f>
        <v/>
      </c>
      <c r="B47" t="s">
        <v>4485</v>
      </c>
      <c r="G47">
        <v>44805</v>
      </c>
      <c r="H47">
        <v>-2.5563194016918644</v>
      </c>
      <c r="I47">
        <v>0.61736525554197297</v>
      </c>
    </row>
    <row r="48" spans="1:9" x14ac:dyDescent="0.25">
      <c r="A48" s="3">
        <f>IF('Part 1'!AZ50&lt;&gt;"", 'Part 1'!A50, "")</f>
        <v>44812</v>
      </c>
      <c r="B48">
        <v>1.4590031237886811</v>
      </c>
      <c r="C48">
        <v>3.3591777255898601</v>
      </c>
    </row>
    <row r="49" spans="1:8" hidden="1" x14ac:dyDescent="0.25">
      <c r="A49" s="3" t="str">
        <f>IF('Part 1'!AZ51&lt;&gt;"", 'Part 1'!A51, "")</f>
        <v/>
      </c>
      <c r="B49" t="s">
        <v>4485</v>
      </c>
      <c r="G49" t="s">
        <v>4485</v>
      </c>
      <c r="H49" t="s">
        <v>4485</v>
      </c>
    </row>
    <row r="50" spans="1:8" hidden="1" x14ac:dyDescent="0.25">
      <c r="A50" s="3" t="str">
        <f>IF('Part 1'!AZ52&lt;&gt;"", 'Part 1'!A52, "")</f>
        <v/>
      </c>
      <c r="B50" t="s">
        <v>4485</v>
      </c>
      <c r="G50" t="s">
        <v>4485</v>
      </c>
      <c r="H50" t="s">
        <v>4485</v>
      </c>
    </row>
    <row r="51" spans="1:8" hidden="1" x14ac:dyDescent="0.25">
      <c r="A51" s="3" t="str">
        <f>IF('Part 1'!AZ53&lt;&gt;"", 'Part 1'!A53, "")</f>
        <v/>
      </c>
      <c r="B51" t="s">
        <v>4485</v>
      </c>
      <c r="G51" t="s">
        <v>4485</v>
      </c>
      <c r="H51" t="s">
        <v>4485</v>
      </c>
    </row>
    <row r="52" spans="1:8" hidden="1" x14ac:dyDescent="0.25">
      <c r="A52" s="3" t="str">
        <f>IF('Part 1'!AZ54&lt;&gt;"", 'Part 1'!A54, "")</f>
        <v/>
      </c>
      <c r="B52" t="s">
        <v>4485</v>
      </c>
      <c r="G52" t="s">
        <v>4485</v>
      </c>
      <c r="H52" t="s">
        <v>4485</v>
      </c>
    </row>
    <row r="53" spans="1:8" x14ac:dyDescent="0.25">
      <c r="A53" s="3">
        <f>IF('Part 1'!AZ55&lt;&gt;"", 'Part 1'!A55, "")</f>
        <v>44819</v>
      </c>
      <c r="B53">
        <v>0.44188496383173798</v>
      </c>
      <c r="C53">
        <v>3.5971814687946</v>
      </c>
    </row>
    <row r="54" spans="1:8" hidden="1" x14ac:dyDescent="0.25">
      <c r="A54" s="3" t="str">
        <f>IF('Part 1'!AZ56&lt;&gt;"", 'Part 1'!A56, "")</f>
        <v/>
      </c>
      <c r="B54" t="s">
        <v>4485</v>
      </c>
      <c r="G54" t="s">
        <v>4485</v>
      </c>
      <c r="H54" t="s">
        <v>4485</v>
      </c>
    </row>
    <row r="55" spans="1:8" hidden="1" x14ac:dyDescent="0.25">
      <c r="A55" s="3" t="str">
        <f>IF('Part 1'!AZ57&lt;&gt;"", 'Part 1'!A57, "")</f>
        <v/>
      </c>
      <c r="B55" t="s">
        <v>4485</v>
      </c>
      <c r="G55" t="s">
        <v>4485</v>
      </c>
      <c r="H55" t="s">
        <v>4485</v>
      </c>
    </row>
    <row r="56" spans="1:8" hidden="1" x14ac:dyDescent="0.25">
      <c r="A56" s="3" t="str">
        <f>IF('Part 1'!AZ58&lt;&gt;"", 'Part 1'!A58, "")</f>
        <v/>
      </c>
      <c r="B56" t="s">
        <v>4485</v>
      </c>
      <c r="G56" t="s">
        <v>4485</v>
      </c>
      <c r="H56" t="s">
        <v>4485</v>
      </c>
    </row>
    <row r="57" spans="1:8" hidden="1" x14ac:dyDescent="0.25">
      <c r="A57" s="3" t="str">
        <f>IF('Part 1'!AZ59&lt;&gt;"", 'Part 1'!A59, "")</f>
        <v/>
      </c>
      <c r="B57" t="s">
        <v>4485</v>
      </c>
      <c r="G57" t="s">
        <v>4485</v>
      </c>
      <c r="H57" t="s">
        <v>4485</v>
      </c>
    </row>
    <row r="58" spans="1:8" x14ac:dyDescent="0.25">
      <c r="A58" s="3">
        <f>IF('Part 1'!AZ60&lt;&gt;"", 'Part 1'!A60, "")</f>
        <v>44826</v>
      </c>
      <c r="B58">
        <v>-1.3849888686274412</v>
      </c>
      <c r="C58">
        <v>-2.5449263331748999</v>
      </c>
    </row>
    <row r="59" spans="1:8" hidden="1" x14ac:dyDescent="0.25">
      <c r="A59" s="3" t="str">
        <f>IF('Part 1'!AZ61&lt;&gt;"", 'Part 1'!A61, "")</f>
        <v/>
      </c>
      <c r="B59" t="s">
        <v>4485</v>
      </c>
      <c r="G59" t="s">
        <v>4485</v>
      </c>
      <c r="H59" t="s">
        <v>4485</v>
      </c>
    </row>
    <row r="60" spans="1:8" hidden="1" x14ac:dyDescent="0.25">
      <c r="A60" s="3" t="str">
        <f>IF('Part 1'!AZ62&lt;&gt;"", 'Part 1'!A62, "")</f>
        <v/>
      </c>
      <c r="B60" t="s">
        <v>4485</v>
      </c>
      <c r="G60" t="s">
        <v>4485</v>
      </c>
      <c r="H60" t="s">
        <v>4485</v>
      </c>
    </row>
    <row r="61" spans="1:8" hidden="1" x14ac:dyDescent="0.25">
      <c r="A61" s="3" t="str">
        <f>IF('Part 1'!AZ63&lt;&gt;"", 'Part 1'!A63, "")</f>
        <v/>
      </c>
      <c r="B61" t="s">
        <v>4485</v>
      </c>
      <c r="G61" t="s">
        <v>4485</v>
      </c>
      <c r="H61" t="s">
        <v>4485</v>
      </c>
    </row>
    <row r="62" spans="1:8" hidden="1" x14ac:dyDescent="0.25">
      <c r="A62" s="3" t="str">
        <f>IF('Part 1'!AZ64&lt;&gt;"", 'Part 1'!A64, "")</f>
        <v/>
      </c>
      <c r="B62" t="s">
        <v>4485</v>
      </c>
      <c r="G62" t="s">
        <v>4485</v>
      </c>
      <c r="H62" t="s">
        <v>4485</v>
      </c>
    </row>
    <row r="63" spans="1:8" x14ac:dyDescent="0.25">
      <c r="A63" s="3">
        <f>IF('Part 1'!AZ65&lt;&gt;"", 'Part 1'!A65, "")</f>
        <v>44833</v>
      </c>
      <c r="B63">
        <v>-4.604136178515926</v>
      </c>
      <c r="C63">
        <v>-5.4753436165599796</v>
      </c>
    </row>
    <row r="64" spans="1:8" hidden="1" x14ac:dyDescent="0.25">
      <c r="A64" s="3" t="str">
        <f>IF('Part 1'!AZ66&lt;&gt;"", 'Part 1'!A66, "")</f>
        <v/>
      </c>
      <c r="B64" t="s">
        <v>4485</v>
      </c>
      <c r="G64" t="s">
        <v>4485</v>
      </c>
      <c r="H64" t="s">
        <v>4485</v>
      </c>
    </row>
    <row r="65" spans="1:9" hidden="1" x14ac:dyDescent="0.25">
      <c r="A65" s="3" t="str">
        <f>IF('Part 1'!AZ67&lt;&gt;"", 'Part 1'!A67, "")</f>
        <v/>
      </c>
      <c r="B65" t="s">
        <v>4485</v>
      </c>
      <c r="G65" t="s">
        <v>4485</v>
      </c>
      <c r="H65" t="s">
        <v>4485</v>
      </c>
    </row>
    <row r="66" spans="1:9" hidden="1" x14ac:dyDescent="0.25">
      <c r="A66" s="3" t="str">
        <f>IF('Part 1'!AZ68&lt;&gt;"", 'Part 1'!A68, "")</f>
        <v/>
      </c>
      <c r="B66" t="s">
        <v>4485</v>
      </c>
      <c r="G66" t="s">
        <v>4485</v>
      </c>
      <c r="H66" t="s">
        <v>4485</v>
      </c>
    </row>
    <row r="67" spans="1:9" x14ac:dyDescent="0.25">
      <c r="A67" s="3">
        <f>IF('Part 1'!AZ69&lt;&gt;"", 'Part 1'!A69, "")</f>
        <v>44840</v>
      </c>
      <c r="B67">
        <v>2.8068760158020285</v>
      </c>
      <c r="C67">
        <v>4.8256193831332981</v>
      </c>
    </row>
    <row r="68" spans="1:9" hidden="1" x14ac:dyDescent="0.25">
      <c r="A68" s="3" t="str">
        <f>IF('Part 1'!AZ70&lt;&gt;"", 'Part 1'!A70, "")</f>
        <v/>
      </c>
      <c r="B68" t="s">
        <v>4485</v>
      </c>
      <c r="G68" t="s">
        <v>4485</v>
      </c>
      <c r="H68" t="s">
        <v>4485</v>
      </c>
    </row>
    <row r="69" spans="1:9" hidden="1" x14ac:dyDescent="0.25">
      <c r="A69" s="3" t="str">
        <f>IF('Part 1'!AZ71&lt;&gt;"", 'Part 1'!A71, "")</f>
        <v/>
      </c>
      <c r="B69" t="s">
        <v>4485</v>
      </c>
      <c r="G69">
        <v>44837</v>
      </c>
      <c r="H69">
        <v>6.6609029835942524</v>
      </c>
      <c r="I69">
        <v>5.6999979729769894</v>
      </c>
    </row>
    <row r="70" spans="1:9" hidden="1" x14ac:dyDescent="0.25">
      <c r="A70" s="3" t="str">
        <f>IF('Part 1'!AZ72&lt;&gt;"", 'Part 1'!A72, "")</f>
        <v/>
      </c>
      <c r="B70" t="s">
        <v>4485</v>
      </c>
      <c r="G70" t="s">
        <v>4485</v>
      </c>
      <c r="H70" t="s">
        <v>4485</v>
      </c>
    </row>
    <row r="71" spans="1:9" hidden="1" x14ac:dyDescent="0.25">
      <c r="A71" s="3" t="str">
        <f>IF('Part 1'!AZ73&lt;&gt;"", 'Part 1'!A73, "")</f>
        <v/>
      </c>
      <c r="B71" t="s">
        <v>4485</v>
      </c>
      <c r="G71" t="s">
        <v>4485</v>
      </c>
      <c r="H71" t="s">
        <v>4485</v>
      </c>
    </row>
    <row r="72" spans="1:9" x14ac:dyDescent="0.25">
      <c r="A72" s="3">
        <f>IF('Part 1'!AZ74&lt;&gt;"", 'Part 1'!A74, "")</f>
        <v>44847</v>
      </c>
      <c r="B72">
        <v>-1.8316043342295707</v>
      </c>
      <c r="C72">
        <v>-1.3244322742215497</v>
      </c>
    </row>
    <row r="73" spans="1:9" hidden="1" x14ac:dyDescent="0.25">
      <c r="A73" s="3" t="str">
        <f>IF('Part 1'!AZ75&lt;&gt;"", 'Part 1'!A75, "")</f>
        <v/>
      </c>
      <c r="B73" t="s">
        <v>4485</v>
      </c>
      <c r="G73" t="s">
        <v>4485</v>
      </c>
      <c r="H73" t="s">
        <v>4485</v>
      </c>
    </row>
    <row r="74" spans="1:9" hidden="1" x14ac:dyDescent="0.25">
      <c r="A74" s="3" t="str">
        <f>IF('Part 1'!AZ76&lt;&gt;"", 'Part 1'!A76, "")</f>
        <v/>
      </c>
      <c r="B74" t="s">
        <v>4485</v>
      </c>
      <c r="G74" t="s">
        <v>4485</v>
      </c>
      <c r="H74" t="s">
        <v>4485</v>
      </c>
    </row>
    <row r="75" spans="1:9" hidden="1" x14ac:dyDescent="0.25">
      <c r="A75" s="3" t="str">
        <f>IF('Part 1'!AZ77&lt;&gt;"", 'Part 1'!A77, "")</f>
        <v/>
      </c>
      <c r="B75" t="s">
        <v>4485</v>
      </c>
      <c r="G75" t="s">
        <v>4485</v>
      </c>
      <c r="H75" t="s">
        <v>4485</v>
      </c>
    </row>
    <row r="76" spans="1:9" hidden="1" x14ac:dyDescent="0.25">
      <c r="A76" s="3" t="str">
        <f>IF('Part 1'!AZ78&lt;&gt;"", 'Part 1'!A78, "")</f>
        <v/>
      </c>
      <c r="B76" t="s">
        <v>4485</v>
      </c>
      <c r="G76" t="s">
        <v>4485</v>
      </c>
      <c r="H76" t="s">
        <v>4485</v>
      </c>
    </row>
    <row r="77" spans="1:9" x14ac:dyDescent="0.25">
      <c r="A77" s="3">
        <f>IF('Part 1'!AZ79&lt;&gt;"", 'Part 1'!A79, "")</f>
        <v>44854</v>
      </c>
      <c r="B77">
        <v>3.2302144954112397</v>
      </c>
      <c r="C77">
        <v>3.2294327784679999</v>
      </c>
    </row>
    <row r="78" spans="1:9" hidden="1" x14ac:dyDescent="0.25">
      <c r="A78" s="3" t="str">
        <f>IF('Part 1'!AZ80&lt;&gt;"", 'Part 1'!A80, "")</f>
        <v/>
      </c>
      <c r="B78" t="s">
        <v>4485</v>
      </c>
      <c r="G78" t="s">
        <v>4485</v>
      </c>
      <c r="H78" t="s">
        <v>4485</v>
      </c>
    </row>
    <row r="79" spans="1:9" hidden="1" x14ac:dyDescent="0.25">
      <c r="A79" s="3" t="str">
        <f>IF('Part 1'!AZ81&lt;&gt;"", 'Part 1'!A81, "")</f>
        <v/>
      </c>
      <c r="B79" t="s">
        <v>4485</v>
      </c>
      <c r="G79" t="s">
        <v>4485</v>
      </c>
      <c r="H79" t="s">
        <v>4485</v>
      </c>
    </row>
    <row r="80" spans="1:9" hidden="1" x14ac:dyDescent="0.25">
      <c r="A80" s="3" t="str">
        <f>IF('Part 1'!AZ82&lt;&gt;"", 'Part 1'!A82, "")</f>
        <v/>
      </c>
      <c r="B80" t="s">
        <v>4485</v>
      </c>
      <c r="G80" t="s">
        <v>4485</v>
      </c>
      <c r="H80" t="s">
        <v>4485</v>
      </c>
    </row>
    <row r="81" spans="1:9" x14ac:dyDescent="0.25">
      <c r="A81" s="3">
        <f>IF('Part 1'!AZ83&lt;&gt;"", 'Part 1'!A83, "")</f>
        <v>44861</v>
      </c>
      <c r="B81">
        <v>1.2831018287199003</v>
      </c>
      <c r="C81">
        <v>-1.2324569785651518</v>
      </c>
    </row>
    <row r="82" spans="1:9" hidden="1" x14ac:dyDescent="0.25">
      <c r="A82" s="3" t="str">
        <f>IF('Part 1'!AZ84&lt;&gt;"", 'Part 1'!A84, "")</f>
        <v/>
      </c>
      <c r="B82" t="s">
        <v>4485</v>
      </c>
      <c r="G82" t="s">
        <v>4485</v>
      </c>
      <c r="H82" t="s">
        <v>4485</v>
      </c>
    </row>
    <row r="83" spans="1:9" hidden="1" x14ac:dyDescent="0.25">
      <c r="A83" s="3" t="str">
        <f>IF('Part 1'!AZ85&lt;&gt;"", 'Part 1'!A85, "")</f>
        <v/>
      </c>
      <c r="B83" t="s">
        <v>4485</v>
      </c>
      <c r="G83" t="s">
        <v>4485</v>
      </c>
      <c r="H83" t="s">
        <v>4485</v>
      </c>
    </row>
    <row r="84" spans="1:9" hidden="1" x14ac:dyDescent="0.25">
      <c r="A84" s="3" t="str">
        <f>IF('Part 1'!AZ86&lt;&gt;"", 'Part 1'!A86, "")</f>
        <v/>
      </c>
      <c r="B84" t="s">
        <v>4485</v>
      </c>
      <c r="G84" t="s">
        <v>4485</v>
      </c>
      <c r="H84" t="s">
        <v>4485</v>
      </c>
    </row>
    <row r="85" spans="1:9" hidden="1" x14ac:dyDescent="0.25">
      <c r="A85" s="3" t="str">
        <f>IF('Part 1'!AZ87&lt;&gt;"", 'Part 1'!A87, "")</f>
        <v/>
      </c>
      <c r="B85" t="s">
        <v>4485</v>
      </c>
      <c r="G85" t="s">
        <v>4485</v>
      </c>
      <c r="H85" t="s">
        <v>4485</v>
      </c>
    </row>
    <row r="86" spans="1:9" x14ac:dyDescent="0.25">
      <c r="A86" s="3">
        <f>IF('Part 1'!AZ88&lt;&gt;"", 'Part 1'!A88, "")</f>
        <v>44868</v>
      </c>
      <c r="B86">
        <v>1.7801820493376821</v>
      </c>
      <c r="C86">
        <v>1.5293471335816999</v>
      </c>
    </row>
    <row r="87" spans="1:9" hidden="1" x14ac:dyDescent="0.25">
      <c r="A87" s="3" t="str">
        <f>IF('Part 1'!AZ89&lt;&gt;"", 'Part 1'!A89, "")</f>
        <v/>
      </c>
      <c r="B87" t="s">
        <v>4485</v>
      </c>
      <c r="G87" t="s">
        <v>4485</v>
      </c>
      <c r="H87" t="s">
        <v>4485</v>
      </c>
    </row>
    <row r="88" spans="1:9" hidden="1" x14ac:dyDescent="0.25">
      <c r="A88" s="3" t="str">
        <f>IF('Part 1'!AZ90&lt;&gt;"", 'Part 1'!A90, "")</f>
        <v/>
      </c>
      <c r="B88" t="s">
        <v>4485</v>
      </c>
      <c r="G88">
        <v>44866</v>
      </c>
      <c r="H88">
        <v>3.3779911162057363</v>
      </c>
      <c r="I88">
        <v>2.8161288381231002</v>
      </c>
    </row>
    <row r="89" spans="1:9" hidden="1" x14ac:dyDescent="0.25">
      <c r="A89" s="3" t="str">
        <f>IF('Part 1'!AZ91&lt;&gt;"", 'Part 1'!A91, "")</f>
        <v/>
      </c>
      <c r="B89" t="s">
        <v>4485</v>
      </c>
      <c r="G89" t="s">
        <v>4485</v>
      </c>
      <c r="H89" t="s">
        <v>4485</v>
      </c>
    </row>
    <row r="90" spans="1:9" x14ac:dyDescent="0.25">
      <c r="A90" s="3">
        <f>IF('Part 1'!AZ92&lt;&gt;"", 'Part 1'!A92, "")</f>
        <v>44875</v>
      </c>
      <c r="B90">
        <v>-0.30222005933797946</v>
      </c>
      <c r="C90">
        <v>0.88466699448464203</v>
      </c>
    </row>
    <row r="91" spans="1:9" hidden="1" x14ac:dyDescent="0.25">
      <c r="A91" s="3" t="str">
        <f>IF('Part 1'!AZ93&lt;&gt;"", 'Part 1'!A93, "")</f>
        <v/>
      </c>
      <c r="B91" t="s">
        <v>4485</v>
      </c>
      <c r="G91" t="s">
        <v>4485</v>
      </c>
      <c r="H91" t="s">
        <v>4485</v>
      </c>
    </row>
    <row r="92" spans="1:9" hidden="1" x14ac:dyDescent="0.25">
      <c r="A92" s="3" t="str">
        <f>IF('Part 1'!AZ94&lt;&gt;"", 'Part 1'!A94, "")</f>
        <v/>
      </c>
      <c r="B92" t="s">
        <v>4485</v>
      </c>
      <c r="G92" t="s">
        <v>4485</v>
      </c>
      <c r="H92" t="s">
        <v>4485</v>
      </c>
    </row>
    <row r="93" spans="1:9" hidden="1" x14ac:dyDescent="0.25">
      <c r="A93" s="3" t="str">
        <f>IF('Part 1'!AZ95&lt;&gt;"", 'Part 1'!A95, "")</f>
        <v/>
      </c>
      <c r="B93" t="s">
        <v>4485</v>
      </c>
      <c r="G93" t="s">
        <v>4485</v>
      </c>
      <c r="H93" t="s">
        <v>4485</v>
      </c>
    </row>
    <row r="94" spans="1:9" hidden="1" x14ac:dyDescent="0.25">
      <c r="A94" s="3" t="str">
        <f>IF('Part 1'!AZ96&lt;&gt;"", 'Part 1'!A96, "")</f>
        <v/>
      </c>
      <c r="B94" t="s">
        <v>4485</v>
      </c>
      <c r="G94" t="s">
        <v>4485</v>
      </c>
      <c r="H94" t="s">
        <v>4485</v>
      </c>
    </row>
    <row r="95" spans="1:9" x14ac:dyDescent="0.25">
      <c r="A95" s="3">
        <f>IF('Part 1'!AZ97&lt;&gt;"", 'Part 1'!A97, "")</f>
        <v>44882</v>
      </c>
      <c r="B95">
        <v>1.7511454277188001</v>
      </c>
      <c r="C95">
        <v>-1.2321347679533998</v>
      </c>
    </row>
    <row r="96" spans="1:9" hidden="1" x14ac:dyDescent="0.25">
      <c r="A96" s="3" t="str">
        <f>IF('Part 1'!AZ98&lt;&gt;"", 'Part 1'!A98, "")</f>
        <v/>
      </c>
      <c r="B96" t="s">
        <v>4485</v>
      </c>
      <c r="G96" t="s">
        <v>4485</v>
      </c>
      <c r="H96" t="s">
        <v>4485</v>
      </c>
    </row>
    <row r="97" spans="1:9" hidden="1" x14ac:dyDescent="0.25">
      <c r="A97" s="3" t="str">
        <f>IF('Part 1'!AZ99&lt;&gt;"", 'Part 1'!A99, "")</f>
        <v/>
      </c>
      <c r="B97" t="s">
        <v>4485</v>
      </c>
      <c r="G97" t="s">
        <v>4485</v>
      </c>
      <c r="H97" t="s">
        <v>4485</v>
      </c>
    </row>
    <row r="98" spans="1:9" hidden="1" x14ac:dyDescent="0.25">
      <c r="A98" s="3" t="str">
        <f>IF('Part 1'!AZ100&lt;&gt;"", 'Part 1'!A100, "")</f>
        <v/>
      </c>
      <c r="B98" t="s">
        <v>4485</v>
      </c>
      <c r="G98" t="s">
        <v>4485</v>
      </c>
      <c r="H98" t="s">
        <v>4485</v>
      </c>
    </row>
    <row r="99" spans="1:9" hidden="1" x14ac:dyDescent="0.25">
      <c r="A99" s="3" t="str">
        <f>IF('Part 1'!AZ101&lt;&gt;"", 'Part 1'!A101, "")</f>
        <v/>
      </c>
      <c r="B99" t="s">
        <v>4485</v>
      </c>
      <c r="G99" t="s">
        <v>4485</v>
      </c>
      <c r="H99" t="s">
        <v>4485</v>
      </c>
    </row>
    <row r="100" spans="1:9" x14ac:dyDescent="0.25">
      <c r="A100" s="3">
        <f>IF('Part 1'!AZ102&lt;&gt;"", 'Part 1'!A102, "")</f>
        <v>44889</v>
      </c>
      <c r="B100">
        <v>0.76428676562779496</v>
      </c>
      <c r="C100">
        <v>1.73215144551</v>
      </c>
    </row>
    <row r="101" spans="1:9" hidden="1" x14ac:dyDescent="0.25">
      <c r="A101" s="3" t="str">
        <f>IF('Part 1'!AZ103&lt;&gt;"", 'Part 1'!A103, "")</f>
        <v/>
      </c>
      <c r="B101" t="s">
        <v>4485</v>
      </c>
      <c r="G101" t="s">
        <v>4485</v>
      </c>
      <c r="H101" t="s">
        <v>4485</v>
      </c>
    </row>
    <row r="102" spans="1:9" hidden="1" x14ac:dyDescent="0.25">
      <c r="A102" s="3" t="str">
        <f>IF('Part 1'!AZ104&lt;&gt;"", 'Part 1'!A104, "")</f>
        <v/>
      </c>
      <c r="B102" t="s">
        <v>4485</v>
      </c>
      <c r="G102" t="s">
        <v>4485</v>
      </c>
      <c r="H102" t="s">
        <v>4485</v>
      </c>
    </row>
    <row r="103" spans="1:9" hidden="1" x14ac:dyDescent="0.25">
      <c r="A103" s="3" t="str">
        <f>IF('Part 1'!AZ105&lt;&gt;"", 'Part 1'!A105, "")</f>
        <v/>
      </c>
      <c r="B103" t="s">
        <v>4485</v>
      </c>
      <c r="G103" t="s">
        <v>4485</v>
      </c>
      <c r="H103" t="s">
        <v>4485</v>
      </c>
    </row>
    <row r="104" spans="1:9" hidden="1" x14ac:dyDescent="0.25">
      <c r="A104" s="3" t="str">
        <f>IF('Part 1'!AZ106&lt;&gt;"", 'Part 1'!A106, "")</f>
        <v/>
      </c>
      <c r="B104" t="s">
        <v>4485</v>
      </c>
      <c r="G104" t="s">
        <v>4485</v>
      </c>
      <c r="H104" t="s">
        <v>4485</v>
      </c>
    </row>
    <row r="105" spans="1:9" x14ac:dyDescent="0.25">
      <c r="A105" s="3">
        <f>IF('Part 1'!AZ107&lt;&gt;"", 'Part 1'!A107, "")</f>
        <v>44896</v>
      </c>
      <c r="B105">
        <v>1.7766621041868498</v>
      </c>
      <c r="C105">
        <v>4.5459852745578999</v>
      </c>
    </row>
    <row r="106" spans="1:9" hidden="1" x14ac:dyDescent="0.25">
      <c r="A106" s="3" t="str">
        <f>IF('Part 1'!AZ108&lt;&gt;"", 'Part 1'!A108, "")</f>
        <v/>
      </c>
      <c r="B106" t="s">
        <v>4485</v>
      </c>
      <c r="G106" t="s">
        <v>4485</v>
      </c>
      <c r="H106" t="s">
        <v>4485</v>
      </c>
    </row>
    <row r="107" spans="1:9" hidden="1" x14ac:dyDescent="0.25">
      <c r="A107" s="3" t="str">
        <f>IF('Part 1'!AZ109&lt;&gt;"", 'Part 1'!A109, "")</f>
        <v/>
      </c>
      <c r="B107" t="s">
        <v>4485</v>
      </c>
      <c r="G107" t="s">
        <v>4485</v>
      </c>
      <c r="H107" t="s">
        <v>4485</v>
      </c>
    </row>
    <row r="108" spans="1:9" hidden="1" x14ac:dyDescent="0.25">
      <c r="A108" s="3" t="str">
        <f>IF('Part 1'!AZ110&lt;&gt;"", 'Part 1'!A110, "")</f>
        <v/>
      </c>
      <c r="B108" t="s">
        <v>4485</v>
      </c>
      <c r="G108" t="s">
        <v>4485</v>
      </c>
      <c r="H108" t="s">
        <v>4485</v>
      </c>
    </row>
    <row r="109" spans="1:9" hidden="1" x14ac:dyDescent="0.25">
      <c r="A109" s="3" t="str">
        <f>IF('Part 1'!AZ111&lt;&gt;"", 'Part 1'!A111, "")</f>
        <v/>
      </c>
      <c r="B109" t="s">
        <v>4485</v>
      </c>
      <c r="G109">
        <v>44896</v>
      </c>
      <c r="H109">
        <v>-3.7592026578073146</v>
      </c>
      <c r="I109">
        <v>-7.1333373761634</v>
      </c>
    </row>
    <row r="110" spans="1:9" x14ac:dyDescent="0.25">
      <c r="A110" s="3">
        <f>IF('Part 1'!AZ112&lt;&gt;"", 'Part 1'!A112, "")</f>
        <v>44903</v>
      </c>
      <c r="B110">
        <v>-1.0798671096345591</v>
      </c>
      <c r="C110">
        <v>-0.45398612152414097</v>
      </c>
    </row>
    <row r="111" spans="1:9" hidden="1" x14ac:dyDescent="0.25">
      <c r="A111" s="3" t="str">
        <f>IF('Part 1'!AZ113&lt;&gt;"", 'Part 1'!A113, "")</f>
        <v/>
      </c>
      <c r="B111" t="s">
        <v>4485</v>
      </c>
      <c r="G111" t="s">
        <v>4485</v>
      </c>
      <c r="H111" t="s">
        <v>4485</v>
      </c>
    </row>
    <row r="112" spans="1:9" hidden="1" x14ac:dyDescent="0.25">
      <c r="A112" s="3" t="str">
        <f>IF('Part 1'!AZ114&lt;&gt;"", 'Part 1'!A114, "")</f>
        <v/>
      </c>
      <c r="B112" t="s">
        <v>4485</v>
      </c>
      <c r="G112" t="s">
        <v>4485</v>
      </c>
      <c r="H112" t="s">
        <v>4485</v>
      </c>
    </row>
    <row r="113" spans="1:8" hidden="1" x14ac:dyDescent="0.25">
      <c r="A113" s="3" t="str">
        <f>IF('Part 1'!AZ115&lt;&gt;"", 'Part 1'!A115, "")</f>
        <v/>
      </c>
      <c r="B113" t="s">
        <v>4485</v>
      </c>
      <c r="G113" t="s">
        <v>4485</v>
      </c>
      <c r="H113" t="s">
        <v>4485</v>
      </c>
    </row>
    <row r="114" spans="1:8" hidden="1" x14ac:dyDescent="0.25">
      <c r="A114" s="3" t="str">
        <f>IF('Part 1'!AZ116&lt;&gt;"", 'Part 1'!A116, "")</f>
        <v/>
      </c>
      <c r="B114" t="s">
        <v>4485</v>
      </c>
      <c r="G114" t="s">
        <v>4485</v>
      </c>
      <c r="H114" t="s">
        <v>4485</v>
      </c>
    </row>
    <row r="115" spans="1:8" x14ac:dyDescent="0.25">
      <c r="A115" s="3">
        <f>IF('Part 1'!AZ117&lt;&gt;"", 'Part 1'!A117, "")</f>
        <v>44910</v>
      </c>
      <c r="B115">
        <v>-1.044904846219761</v>
      </c>
      <c r="C115">
        <v>-1.8965218944165128</v>
      </c>
    </row>
    <row r="116" spans="1:8" hidden="1" x14ac:dyDescent="0.25">
      <c r="A116" s="3" t="str">
        <f>IF('Part 1'!AZ118&lt;&gt;"", 'Part 1'!A118, "")</f>
        <v/>
      </c>
      <c r="B116" t="s">
        <v>4485</v>
      </c>
      <c r="G116" t="s">
        <v>4485</v>
      </c>
      <c r="H116" t="s">
        <v>4485</v>
      </c>
    </row>
    <row r="117" spans="1:8" hidden="1" x14ac:dyDescent="0.25">
      <c r="A117" s="3" t="str">
        <f>IF('Part 1'!AZ119&lt;&gt;"", 'Part 1'!A119, "")</f>
        <v/>
      </c>
      <c r="B117" t="s">
        <v>4485</v>
      </c>
      <c r="G117" t="s">
        <v>4485</v>
      </c>
      <c r="H117" t="s">
        <v>4485</v>
      </c>
    </row>
    <row r="118" spans="1:8" hidden="1" x14ac:dyDescent="0.25">
      <c r="A118" s="3" t="str">
        <f>IF('Part 1'!AZ120&lt;&gt;"", 'Part 1'!A120, "")</f>
        <v/>
      </c>
      <c r="B118" t="s">
        <v>4485</v>
      </c>
      <c r="G118" t="s">
        <v>4485</v>
      </c>
      <c r="H118" t="s">
        <v>4485</v>
      </c>
    </row>
    <row r="119" spans="1:8" hidden="1" x14ac:dyDescent="0.25">
      <c r="A119" s="3" t="str">
        <f>IF('Part 1'!AZ121&lt;&gt;"", 'Part 1'!A121, "")</f>
        <v/>
      </c>
      <c r="B119" t="s">
        <v>4485</v>
      </c>
      <c r="G119" t="s">
        <v>4485</v>
      </c>
      <c r="H119" t="s">
        <v>4485</v>
      </c>
    </row>
    <row r="120" spans="1:8" x14ac:dyDescent="0.25">
      <c r="A120" s="3">
        <f>IF('Part 1'!AZ122&lt;&gt;"", 'Part 1'!A122, "")</f>
        <v>44917</v>
      </c>
      <c r="B120">
        <v>-1.561507257709805</v>
      </c>
      <c r="C120">
        <v>-4.9825932328195996</v>
      </c>
    </row>
    <row r="121" spans="1:8" hidden="1" x14ac:dyDescent="0.25">
      <c r="A121" s="3" t="str">
        <f>IF('Part 1'!AZ123&lt;&gt;"", 'Part 1'!A123, "")</f>
        <v/>
      </c>
      <c r="B121" t="s">
        <v>4485</v>
      </c>
      <c r="G121" t="s">
        <v>4485</v>
      </c>
      <c r="H121" t="s">
        <v>4485</v>
      </c>
    </row>
    <row r="122" spans="1:8" hidden="1" x14ac:dyDescent="0.25">
      <c r="A122" s="3" t="str">
        <f>IF('Part 1'!AZ124&lt;&gt;"", 'Part 1'!A124, "")</f>
        <v/>
      </c>
      <c r="B122" t="s">
        <v>4485</v>
      </c>
      <c r="G122" t="s">
        <v>4485</v>
      </c>
      <c r="H122" t="s">
        <v>4485</v>
      </c>
    </row>
    <row r="123" spans="1:8" hidden="1" x14ac:dyDescent="0.25">
      <c r="A123" s="3" t="str">
        <f>IF('Part 1'!AZ125&lt;&gt;"", 'Part 1'!A125, "")</f>
        <v/>
      </c>
      <c r="B123" t="s">
        <v>4485</v>
      </c>
      <c r="G123" t="s">
        <v>4485</v>
      </c>
      <c r="H123" t="s">
        <v>4485</v>
      </c>
    </row>
    <row r="124" spans="1:8" hidden="1" x14ac:dyDescent="0.25">
      <c r="A124" s="3" t="str">
        <f>IF('Part 1'!AZ126&lt;&gt;"", 'Part 1'!A126, "")</f>
        <v/>
      </c>
      <c r="B124" t="s">
        <v>4485</v>
      </c>
      <c r="G124" t="s">
        <v>4485</v>
      </c>
      <c r="H124" t="s">
        <v>4485</v>
      </c>
    </row>
    <row r="125" spans="1:8" x14ac:dyDescent="0.25">
      <c r="A125" s="3">
        <f>IF('Part 1'!AZ127&lt;&gt;"", 'Part 1'!A127, "")</f>
        <v>44924</v>
      </c>
      <c r="B125">
        <v>0.35112688837586004</v>
      </c>
      <c r="C125">
        <v>0.97752438178155698</v>
      </c>
    </row>
    <row r="126" spans="1:8" hidden="1" x14ac:dyDescent="0.25">
      <c r="A126" s="3" t="str">
        <f>IF('Part 1'!AZ128&lt;&gt;"", 'Part 1'!A128, "")</f>
        <v/>
      </c>
      <c r="B126" t="s">
        <v>4485</v>
      </c>
      <c r="G126" t="s">
        <v>4485</v>
      </c>
      <c r="H126" t="s">
        <v>4485</v>
      </c>
    </row>
    <row r="127" spans="1:8" hidden="1" x14ac:dyDescent="0.25">
      <c r="A127" s="3" t="str">
        <f>IF('Part 1'!AZ129&lt;&gt;"", 'Part 1'!A129, "")</f>
        <v/>
      </c>
      <c r="B127" t="s">
        <v>4485</v>
      </c>
      <c r="G127" t="s">
        <v>4485</v>
      </c>
      <c r="H127" t="s">
        <v>4485</v>
      </c>
    </row>
    <row r="128" spans="1:8" hidden="1" x14ac:dyDescent="0.25">
      <c r="A128" s="3" t="str">
        <f>IF('Part 1'!AZ130&lt;&gt;"", 'Part 1'!A130, "")</f>
        <v/>
      </c>
      <c r="B128" t="s">
        <v>4485</v>
      </c>
      <c r="G128" t="s">
        <v>4485</v>
      </c>
      <c r="H128" t="s">
        <v>4485</v>
      </c>
    </row>
    <row r="129" spans="1:9" hidden="1" x14ac:dyDescent="0.25">
      <c r="A129" s="3" t="str">
        <f>IF('Part 1'!AZ131&lt;&gt;"", 'Part 1'!A131, "")</f>
        <v/>
      </c>
      <c r="B129" t="s">
        <v>4485</v>
      </c>
      <c r="G129" t="s">
        <v>4485</v>
      </c>
      <c r="H129" t="s">
        <v>4485</v>
      </c>
    </row>
    <row r="130" spans="1:9" x14ac:dyDescent="0.25">
      <c r="A130" s="3">
        <f>IF('Part 1'!AZ132&lt;&gt;"", 'Part 1'!A132, "")</f>
        <v>44931</v>
      </c>
      <c r="B130">
        <v>-1.0931229728986782</v>
      </c>
      <c r="C130">
        <v>0.95317167885923004</v>
      </c>
    </row>
    <row r="131" spans="1:9" hidden="1" x14ac:dyDescent="0.25">
      <c r="A131" s="3" t="str">
        <f>IF('Part 1'!AZ133&lt;&gt;"", 'Part 1'!A133, "")</f>
        <v/>
      </c>
      <c r="B131" t="s">
        <v>4485</v>
      </c>
      <c r="G131">
        <v>44928</v>
      </c>
      <c r="H131">
        <v>-2.9416209413956285</v>
      </c>
      <c r="I131">
        <v>-1.634631318726</v>
      </c>
    </row>
    <row r="132" spans="1:9" hidden="1" x14ac:dyDescent="0.25">
      <c r="A132" s="3" t="str">
        <f>IF('Part 1'!AZ134&lt;&gt;"", 'Part 1'!A134, "")</f>
        <v/>
      </c>
      <c r="B132" t="s">
        <v>4485</v>
      </c>
      <c r="G132" t="s">
        <v>4485</v>
      </c>
      <c r="H132" t="s">
        <v>4485</v>
      </c>
    </row>
    <row r="133" spans="1:9" hidden="1" x14ac:dyDescent="0.25">
      <c r="A133" s="3" t="str">
        <f>IF('Part 1'!AZ135&lt;&gt;"", 'Part 1'!A135, "")</f>
        <v/>
      </c>
      <c r="B133" t="s">
        <v>4485</v>
      </c>
      <c r="G133" t="s">
        <v>4485</v>
      </c>
      <c r="H133" t="s">
        <v>4485</v>
      </c>
    </row>
    <row r="134" spans="1:9" hidden="1" x14ac:dyDescent="0.25">
      <c r="A134" s="3" t="str">
        <f>IF('Part 1'!AZ136&lt;&gt;"", 'Part 1'!A136, "")</f>
        <v/>
      </c>
      <c r="B134" t="s">
        <v>4485</v>
      </c>
      <c r="G134" t="s">
        <v>4485</v>
      </c>
      <c r="H134" t="s">
        <v>4485</v>
      </c>
    </row>
    <row r="135" spans="1:9" x14ac:dyDescent="0.25">
      <c r="A135" s="3">
        <f>IF('Part 1'!AZ137&lt;&gt;"", 'Part 1'!A137, "")</f>
        <v>44938</v>
      </c>
      <c r="B135">
        <v>-0.74449134761549185</v>
      </c>
      <c r="C135">
        <v>-0.79154238779541897</v>
      </c>
    </row>
    <row r="136" spans="1:9" hidden="1" x14ac:dyDescent="0.25">
      <c r="A136" s="3" t="str">
        <f>IF('Part 1'!AZ138&lt;&gt;"", 'Part 1'!A138, "")</f>
        <v/>
      </c>
      <c r="B136" t="s">
        <v>4485</v>
      </c>
      <c r="G136" t="s">
        <v>4485</v>
      </c>
      <c r="H136" t="s">
        <v>4485</v>
      </c>
    </row>
    <row r="137" spans="1:9" hidden="1" x14ac:dyDescent="0.25">
      <c r="A137" s="3" t="str">
        <f>IF('Part 1'!AZ139&lt;&gt;"", 'Part 1'!A139, "")</f>
        <v/>
      </c>
      <c r="B137" t="s">
        <v>4485</v>
      </c>
      <c r="G137" t="s">
        <v>4485</v>
      </c>
      <c r="H137" t="s">
        <v>4485</v>
      </c>
    </row>
    <row r="138" spans="1:9" hidden="1" x14ac:dyDescent="0.25">
      <c r="A138" s="3" t="str">
        <f>IF('Part 1'!AZ140&lt;&gt;"", 'Part 1'!A140, "")</f>
        <v/>
      </c>
      <c r="B138" t="s">
        <v>4485</v>
      </c>
      <c r="G138" t="s">
        <v>4485</v>
      </c>
      <c r="H138" t="s">
        <v>4485</v>
      </c>
    </row>
    <row r="139" spans="1:9" hidden="1" x14ac:dyDescent="0.25">
      <c r="A139" s="3" t="str">
        <f>IF('Part 1'!AZ141&lt;&gt;"", 'Part 1'!A141, "")</f>
        <v/>
      </c>
      <c r="B139" t="s">
        <v>4485</v>
      </c>
      <c r="G139" t="s">
        <v>4485</v>
      </c>
      <c r="H139" t="s">
        <v>4485</v>
      </c>
    </row>
    <row r="140" spans="1:9" x14ac:dyDescent="0.25">
      <c r="A140" s="3">
        <f>IF('Part 1'!AZ142&lt;&gt;"", 'Part 1'!A142, "")</f>
        <v>44945</v>
      </c>
      <c r="B140">
        <v>1.3979572409313246</v>
      </c>
      <c r="C140">
        <v>0.67895981898500002</v>
      </c>
    </row>
    <row r="141" spans="1:9" hidden="1" x14ac:dyDescent="0.25">
      <c r="A141" s="3" t="str">
        <f>IF('Part 1'!AZ143&lt;&gt;"", 'Part 1'!A143, "")</f>
        <v/>
      </c>
      <c r="B141" t="s">
        <v>4485</v>
      </c>
      <c r="G141" t="s">
        <v>4485</v>
      </c>
      <c r="H141" t="s">
        <v>4485</v>
      </c>
    </row>
    <row r="142" spans="1:9" hidden="1" x14ac:dyDescent="0.25">
      <c r="A142" s="3" t="str">
        <f>IF('Part 1'!AZ144&lt;&gt;"", 'Part 1'!A144, "")</f>
        <v/>
      </c>
      <c r="B142" t="s">
        <v>4485</v>
      </c>
      <c r="G142" t="s">
        <v>4485</v>
      </c>
      <c r="H142" t="s">
        <v>4485</v>
      </c>
    </row>
    <row r="143" spans="1:9" hidden="1" x14ac:dyDescent="0.25">
      <c r="A143" s="3" t="str">
        <f>IF('Part 1'!AZ145&lt;&gt;"", 'Part 1'!A145, "")</f>
        <v/>
      </c>
      <c r="B143" t="s">
        <v>4485</v>
      </c>
      <c r="G143" t="s">
        <v>4485</v>
      </c>
      <c r="H143" t="s">
        <v>4485</v>
      </c>
    </row>
    <row r="144" spans="1:9" hidden="1" x14ac:dyDescent="0.25">
      <c r="A144" s="3" t="str">
        <f>IF('Part 1'!AZ146&lt;&gt;"", 'Part 1'!A146, "")</f>
        <v/>
      </c>
      <c r="B144" t="s">
        <v>4485</v>
      </c>
      <c r="G144" t="s">
        <v>4485</v>
      </c>
      <c r="H144" t="s">
        <v>4485</v>
      </c>
    </row>
    <row r="145" spans="1:9" hidden="1" x14ac:dyDescent="0.25">
      <c r="A145" s="3" t="str">
        <f>IF('Part 1'!AZ147&lt;&gt;"", 'Part 1'!A147, "")</f>
        <v/>
      </c>
      <c r="B145" t="s">
        <v>4485</v>
      </c>
      <c r="G145" t="s">
        <v>4485</v>
      </c>
      <c r="H145" t="s">
        <v>4485</v>
      </c>
    </row>
    <row r="146" spans="1:9" hidden="1" x14ac:dyDescent="0.25">
      <c r="A146" s="3" t="str">
        <f>IF('Part 1'!AZ148&lt;&gt;"", 'Part 1'!A148, "")</f>
        <v/>
      </c>
      <c r="B146" t="s">
        <v>4485</v>
      </c>
      <c r="G146" t="s">
        <v>4485</v>
      </c>
      <c r="H146" t="s">
        <v>4485</v>
      </c>
    </row>
    <row r="147" spans="1:9" hidden="1" x14ac:dyDescent="0.25">
      <c r="A147" s="3" t="str">
        <f>IF('Part 1'!AZ149&lt;&gt;"", 'Part 1'!A149, "")</f>
        <v/>
      </c>
      <c r="B147" t="s">
        <v>4485</v>
      </c>
      <c r="G147" t="s">
        <v>4485</v>
      </c>
      <c r="H147" t="s">
        <v>4485</v>
      </c>
    </row>
    <row r="148" spans="1:9" hidden="1" x14ac:dyDescent="0.25">
      <c r="A148" s="3" t="str">
        <f>IF('Part 1'!AZ150&lt;&gt;"", 'Part 1'!A150, "")</f>
        <v/>
      </c>
      <c r="B148" t="s">
        <v>4485</v>
      </c>
      <c r="G148" t="s">
        <v>4485</v>
      </c>
      <c r="H148" t="s">
        <v>4485</v>
      </c>
    </row>
    <row r="149" spans="1:9" x14ac:dyDescent="0.25">
      <c r="A149" s="3">
        <f>IF('Part 1'!AZ151&lt;&gt;"", 'Part 1'!A151, "")</f>
        <v>44959</v>
      </c>
      <c r="B149">
        <v>-1.5736127140976768</v>
      </c>
      <c r="C149">
        <v>2.2362759331759001</v>
      </c>
    </row>
    <row r="150" spans="1:9" hidden="1" x14ac:dyDescent="0.25">
      <c r="A150" s="3" t="str">
        <f>IF('Part 1'!AZ152&lt;&gt;"", 'Part 1'!A152, "")</f>
        <v/>
      </c>
      <c r="B150" t="s">
        <v>4485</v>
      </c>
      <c r="G150" t="s">
        <v>4485</v>
      </c>
      <c r="H150" t="s">
        <v>4485</v>
      </c>
    </row>
    <row r="151" spans="1:9" hidden="1" x14ac:dyDescent="0.25">
      <c r="A151" s="3" t="str">
        <f>IF('Part 1'!AZ153&lt;&gt;"", 'Part 1'!A153, "")</f>
        <v/>
      </c>
      <c r="B151" t="s">
        <v>4485</v>
      </c>
      <c r="G151" t="s">
        <v>4485</v>
      </c>
      <c r="H151" t="s">
        <v>4485</v>
      </c>
    </row>
    <row r="152" spans="1:9" hidden="1" x14ac:dyDescent="0.25">
      <c r="A152" s="3" t="str">
        <f>IF('Part 1'!AZ154&lt;&gt;"", 'Part 1'!A154, "")</f>
        <v/>
      </c>
      <c r="B152" t="s">
        <v>4485</v>
      </c>
      <c r="G152">
        <v>44958</v>
      </c>
      <c r="H152">
        <v>-1.7730738009684166</v>
      </c>
      <c r="I152">
        <v>4.3512823472399997</v>
      </c>
    </row>
    <row r="153" spans="1:9" hidden="1" x14ac:dyDescent="0.25">
      <c r="A153" s="3" t="str">
        <f>IF('Part 1'!AZ155&lt;&gt;"", 'Part 1'!A155, "")</f>
        <v/>
      </c>
      <c r="B153" t="s">
        <v>4485</v>
      </c>
      <c r="G153" t="s">
        <v>4485</v>
      </c>
      <c r="H153" t="s">
        <v>4485</v>
      </c>
    </row>
    <row r="154" spans="1:9" x14ac:dyDescent="0.25">
      <c r="A154" s="3">
        <f>IF('Part 1'!AZ156&lt;&gt;"", 'Part 1'!A156, "")</f>
        <v>44966</v>
      </c>
      <c r="B154">
        <v>1.6072888747558216</v>
      </c>
      <c r="C154">
        <v>3.6233411678672001</v>
      </c>
    </row>
    <row r="155" spans="1:9" hidden="1" x14ac:dyDescent="0.25">
      <c r="A155" s="3" t="str">
        <f>IF('Part 1'!AZ157&lt;&gt;"", 'Part 1'!A157, "")</f>
        <v/>
      </c>
      <c r="B155" t="s">
        <v>4485</v>
      </c>
      <c r="G155" t="s">
        <v>4485</v>
      </c>
      <c r="H155" t="s">
        <v>4485</v>
      </c>
    </row>
    <row r="156" spans="1:9" hidden="1" x14ac:dyDescent="0.25">
      <c r="A156" s="3" t="str">
        <f>IF('Part 1'!AZ158&lt;&gt;"", 'Part 1'!A158, "")</f>
        <v/>
      </c>
      <c r="B156" t="s">
        <v>4485</v>
      </c>
      <c r="G156" t="s">
        <v>4485</v>
      </c>
      <c r="H156" t="s">
        <v>4485</v>
      </c>
    </row>
    <row r="157" spans="1:9" hidden="1" x14ac:dyDescent="0.25">
      <c r="A157" s="3" t="str">
        <f>IF('Part 1'!AZ159&lt;&gt;"", 'Part 1'!A159, "")</f>
        <v/>
      </c>
      <c r="B157" t="s">
        <v>4485</v>
      </c>
      <c r="G157" t="s">
        <v>4485</v>
      </c>
      <c r="H157" t="s">
        <v>4485</v>
      </c>
    </row>
    <row r="158" spans="1:9" hidden="1" x14ac:dyDescent="0.25">
      <c r="A158" s="3" t="str">
        <f>IF('Part 1'!AZ160&lt;&gt;"", 'Part 1'!A160, "")</f>
        <v/>
      </c>
      <c r="B158" t="s">
        <v>4485</v>
      </c>
      <c r="G158" t="s">
        <v>4485</v>
      </c>
      <c r="H158" t="s">
        <v>4485</v>
      </c>
    </row>
    <row r="159" spans="1:9" x14ac:dyDescent="0.25">
      <c r="A159" s="3">
        <f>IF('Part 1'!AZ161&lt;&gt;"", 'Part 1'!A161, "")</f>
        <v>44973</v>
      </c>
      <c r="B159">
        <v>0.79582193484206676</v>
      </c>
      <c r="C159">
        <v>0.26856647241685</v>
      </c>
    </row>
    <row r="160" spans="1:9" hidden="1" x14ac:dyDescent="0.25">
      <c r="A160" s="3" t="str">
        <f>IF('Part 1'!AZ162&lt;&gt;"", 'Part 1'!A162, "")</f>
        <v/>
      </c>
      <c r="B160" t="s">
        <v>4485</v>
      </c>
      <c r="G160" t="s">
        <v>4485</v>
      </c>
      <c r="H160" t="s">
        <v>4485</v>
      </c>
    </row>
    <row r="161" spans="1:9" hidden="1" x14ac:dyDescent="0.25">
      <c r="A161" s="3" t="str">
        <f>IF('Part 1'!AZ163&lt;&gt;"", 'Part 1'!A163, "")</f>
        <v/>
      </c>
      <c r="B161" t="s">
        <v>4485</v>
      </c>
      <c r="G161" t="s">
        <v>4485</v>
      </c>
      <c r="H161" t="s">
        <v>4485</v>
      </c>
    </row>
    <row r="162" spans="1:9" hidden="1" x14ac:dyDescent="0.25">
      <c r="A162" s="3" t="str">
        <f>IF('Part 1'!AZ164&lt;&gt;"", 'Part 1'!A164, "")</f>
        <v/>
      </c>
      <c r="B162" t="s">
        <v>4485</v>
      </c>
      <c r="G162" t="s">
        <v>4485</v>
      </c>
      <c r="H162" t="s">
        <v>4485</v>
      </c>
    </row>
    <row r="163" spans="1:9" hidden="1" x14ac:dyDescent="0.25">
      <c r="A163" s="3" t="str">
        <f>IF('Part 1'!AZ165&lt;&gt;"", 'Part 1'!A165, "")</f>
        <v/>
      </c>
      <c r="B163" t="s">
        <v>4485</v>
      </c>
      <c r="G163" t="s">
        <v>4485</v>
      </c>
      <c r="H163" t="s">
        <v>4485</v>
      </c>
    </row>
    <row r="164" spans="1:9" x14ac:dyDescent="0.25">
      <c r="A164" s="3">
        <f>IF('Part 1'!AZ166&lt;&gt;"", 'Part 1'!A166, "")</f>
        <v>44980</v>
      </c>
      <c r="B164">
        <v>-2.90865138044505</v>
      </c>
      <c r="C164">
        <v>-2.9349525636598002</v>
      </c>
    </row>
    <row r="165" spans="1:9" hidden="1" x14ac:dyDescent="0.25">
      <c r="A165" s="3" t="str">
        <f>IF('Part 1'!AZ167&lt;&gt;"", 'Part 1'!A167, "")</f>
        <v/>
      </c>
      <c r="B165" t="s">
        <v>4485</v>
      </c>
      <c r="G165" t="s">
        <v>4485</v>
      </c>
      <c r="H165" t="s">
        <v>4485</v>
      </c>
    </row>
    <row r="166" spans="1:9" hidden="1" x14ac:dyDescent="0.25">
      <c r="A166" s="3" t="str">
        <f>IF('Part 1'!AZ168&lt;&gt;"", 'Part 1'!A168, "")</f>
        <v/>
      </c>
      <c r="B166" t="s">
        <v>4485</v>
      </c>
      <c r="G166" t="s">
        <v>4485</v>
      </c>
      <c r="H166" t="s">
        <v>4485</v>
      </c>
    </row>
    <row r="167" spans="1:9" hidden="1" x14ac:dyDescent="0.25">
      <c r="A167" s="3" t="str">
        <f>IF('Part 1'!AZ169&lt;&gt;"", 'Part 1'!A169, "")</f>
        <v/>
      </c>
      <c r="B167" t="s">
        <v>4485</v>
      </c>
      <c r="G167" t="s">
        <v>4485</v>
      </c>
      <c r="H167" t="s">
        <v>4485</v>
      </c>
    </row>
    <row r="168" spans="1:9" hidden="1" x14ac:dyDescent="0.25">
      <c r="A168" s="3" t="str">
        <f>IF('Part 1'!AZ170&lt;&gt;"", 'Part 1'!A170, "")</f>
        <v/>
      </c>
      <c r="B168" t="s">
        <v>4485</v>
      </c>
      <c r="G168" t="s">
        <v>4485</v>
      </c>
      <c r="H168" t="s">
        <v>4485</v>
      </c>
    </row>
    <row r="169" spans="1:9" x14ac:dyDescent="0.25">
      <c r="A169" s="3">
        <f>IF('Part 1'!AZ171&lt;&gt;"", 'Part 1'!A171, "")</f>
        <v>44987</v>
      </c>
      <c r="B169">
        <v>-1.0813048754372108</v>
      </c>
      <c r="C169">
        <v>3.6369914525168001</v>
      </c>
    </row>
    <row r="170" spans="1:9" hidden="1" x14ac:dyDescent="0.25">
      <c r="A170" s="3" t="str">
        <f>IF('Part 1'!AZ172&lt;&gt;"", 'Part 1'!A172, "")</f>
        <v/>
      </c>
      <c r="B170" t="s">
        <v>4485</v>
      </c>
      <c r="G170" t="s">
        <v>4485</v>
      </c>
      <c r="H170" t="s">
        <v>4485</v>
      </c>
    </row>
    <row r="171" spans="1:9" hidden="1" x14ac:dyDescent="0.25">
      <c r="A171" s="3" t="str">
        <f>IF('Part 1'!AZ173&lt;&gt;"", 'Part 1'!A173, "")</f>
        <v/>
      </c>
      <c r="B171" t="s">
        <v>4485</v>
      </c>
      <c r="G171" t="s">
        <v>4485</v>
      </c>
      <c r="H171" t="s">
        <v>4485</v>
      </c>
    </row>
    <row r="172" spans="1:9" hidden="1" x14ac:dyDescent="0.25">
      <c r="A172" s="3" t="str">
        <f>IF('Part 1'!AZ174&lt;&gt;"", 'Part 1'!A174, "")</f>
        <v/>
      </c>
      <c r="B172" t="s">
        <v>4485</v>
      </c>
      <c r="G172">
        <v>44986</v>
      </c>
      <c r="H172">
        <v>-0.52232263092448772</v>
      </c>
      <c r="I172">
        <v>-1.2645168996447782</v>
      </c>
    </row>
    <row r="173" spans="1:9" x14ac:dyDescent="0.25">
      <c r="A173" s="3">
        <f>IF('Part 1'!AZ175&lt;&gt;"", 'Part 1'!A175, "")</f>
        <v>44994</v>
      </c>
      <c r="B173">
        <v>0.79480141425368933</v>
      </c>
      <c r="C173">
        <v>0.59353765932719005</v>
      </c>
    </row>
    <row r="174" spans="1:9" hidden="1" x14ac:dyDescent="0.25">
      <c r="A174" s="3" t="str">
        <f>IF('Part 1'!AZ176&lt;&gt;"", 'Part 1'!A176, "")</f>
        <v/>
      </c>
      <c r="B174" t="s">
        <v>4485</v>
      </c>
      <c r="G174" t="s">
        <v>4485</v>
      </c>
      <c r="H174" t="s">
        <v>4485</v>
      </c>
    </row>
    <row r="175" spans="1:9" hidden="1" x14ac:dyDescent="0.25">
      <c r="A175" s="3" t="str">
        <f>IF('Part 1'!AZ177&lt;&gt;"", 'Part 1'!A177, "")</f>
        <v/>
      </c>
      <c r="B175" t="s">
        <v>4485</v>
      </c>
      <c r="G175" t="s">
        <v>4485</v>
      </c>
      <c r="H175" t="s">
        <v>4485</v>
      </c>
    </row>
    <row r="176" spans="1:9" hidden="1" x14ac:dyDescent="0.25">
      <c r="A176" s="3" t="str">
        <f>IF('Part 1'!AZ178&lt;&gt;"", 'Part 1'!A178, "")</f>
        <v/>
      </c>
      <c r="B176" t="s">
        <v>4485</v>
      </c>
      <c r="G176" t="s">
        <v>4485</v>
      </c>
      <c r="H176" t="s">
        <v>4485</v>
      </c>
    </row>
    <row r="177" spans="1:8" hidden="1" x14ac:dyDescent="0.25">
      <c r="A177" s="3" t="str">
        <f>IF('Part 1'!AZ179&lt;&gt;"", 'Part 1'!A179, "")</f>
        <v/>
      </c>
      <c r="B177" t="s">
        <v>4485</v>
      </c>
      <c r="G177" t="s">
        <v>4485</v>
      </c>
      <c r="H177" t="s">
        <v>4485</v>
      </c>
    </row>
    <row r="178" spans="1:8" x14ac:dyDescent="0.25">
      <c r="A178" s="3">
        <f>IF('Part 1'!AZ180&lt;&gt;"", 'Part 1'!A180, "")</f>
        <v>45001</v>
      </c>
      <c r="B178">
        <v>-3.433847273388821</v>
      </c>
      <c r="C178">
        <v>-3.5521222914199999</v>
      </c>
    </row>
    <row r="179" spans="1:8" hidden="1" x14ac:dyDescent="0.25">
      <c r="A179" s="3" t="str">
        <f>IF('Part 1'!AZ181&lt;&gt;"", 'Part 1'!A181, "")</f>
        <v/>
      </c>
      <c r="B179" t="s">
        <v>4485</v>
      </c>
      <c r="G179" t="s">
        <v>4485</v>
      </c>
      <c r="H179" t="s">
        <v>4485</v>
      </c>
    </row>
    <row r="180" spans="1:8" hidden="1" x14ac:dyDescent="0.25">
      <c r="A180" s="3" t="str">
        <f>IF('Part 1'!AZ182&lt;&gt;"", 'Part 1'!A182, "")</f>
        <v/>
      </c>
      <c r="B180" t="s">
        <v>4485</v>
      </c>
      <c r="G180" t="s">
        <v>4485</v>
      </c>
      <c r="H180" t="s">
        <v>4485</v>
      </c>
    </row>
    <row r="181" spans="1:8" hidden="1" x14ac:dyDescent="0.25">
      <c r="A181" s="3" t="str">
        <f>IF('Part 1'!AZ183&lt;&gt;"", 'Part 1'!A183, "")</f>
        <v/>
      </c>
      <c r="B181" t="s">
        <v>4485</v>
      </c>
      <c r="G181" t="s">
        <v>4485</v>
      </c>
      <c r="H181" t="s">
        <v>4485</v>
      </c>
    </row>
    <row r="182" spans="1:8" hidden="1" x14ac:dyDescent="0.25">
      <c r="A182" s="3" t="str">
        <f>IF('Part 1'!AZ184&lt;&gt;"", 'Part 1'!A184, "")</f>
        <v/>
      </c>
      <c r="B182" t="s">
        <v>4485</v>
      </c>
      <c r="G182" t="s">
        <v>4485</v>
      </c>
      <c r="H182" t="s">
        <v>4485</v>
      </c>
    </row>
    <row r="183" spans="1:8" x14ac:dyDescent="0.25">
      <c r="A183" s="3">
        <f>IF('Part 1'!AZ185&lt;&gt;"", 'Part 1'!A185, "")</f>
        <v>45008</v>
      </c>
      <c r="B183">
        <v>0.53751412961569167</v>
      </c>
      <c r="C183">
        <v>1.3979824292235348</v>
      </c>
    </row>
    <row r="184" spans="1:8" hidden="1" x14ac:dyDescent="0.25">
      <c r="A184" s="3" t="str">
        <f>IF('Part 1'!AZ186&lt;&gt;"", 'Part 1'!A186, "")</f>
        <v/>
      </c>
      <c r="B184" t="s">
        <v>4485</v>
      </c>
      <c r="G184" t="s">
        <v>4485</v>
      </c>
      <c r="H184" t="s">
        <v>4485</v>
      </c>
    </row>
    <row r="185" spans="1:8" hidden="1" x14ac:dyDescent="0.25">
      <c r="A185" s="3" t="str">
        <f>IF('Part 1'!AZ187&lt;&gt;"", 'Part 1'!A187, "")</f>
        <v/>
      </c>
      <c r="B185" t="s">
        <v>4485</v>
      </c>
      <c r="G185" t="s">
        <v>4485</v>
      </c>
      <c r="H185" t="s">
        <v>4485</v>
      </c>
    </row>
    <row r="186" spans="1:8" hidden="1" x14ac:dyDescent="0.25">
      <c r="A186" s="3" t="str">
        <f>IF('Part 1'!AZ188&lt;&gt;"", 'Part 1'!A188, "")</f>
        <v/>
      </c>
      <c r="B186" t="s">
        <v>4485</v>
      </c>
      <c r="G186" t="s">
        <v>4485</v>
      </c>
      <c r="H186" t="s">
        <v>4485</v>
      </c>
    </row>
    <row r="187" spans="1:8" hidden="1" x14ac:dyDescent="0.25">
      <c r="A187" s="3" t="str">
        <f>IF('Part 1'!AZ189&lt;&gt;"", 'Part 1'!A189, "")</f>
        <v/>
      </c>
      <c r="B187" t="s">
        <v>4485</v>
      </c>
      <c r="G187" t="s">
        <v>4485</v>
      </c>
      <c r="H187" t="s">
        <v>4485</v>
      </c>
    </row>
    <row r="188" spans="1:8" hidden="1" x14ac:dyDescent="0.25">
      <c r="A188" s="3" t="str">
        <f>IF('Part 1'!AZ190&lt;&gt;"", 'Part 1'!A190, "")</f>
        <v/>
      </c>
      <c r="B188" t="s">
        <v>4485</v>
      </c>
      <c r="G188" t="s">
        <v>4485</v>
      </c>
      <c r="H188" t="s">
        <v>4485</v>
      </c>
    </row>
    <row r="189" spans="1:8" hidden="1" x14ac:dyDescent="0.25">
      <c r="A189" s="3" t="str">
        <f>IF('Part 1'!AZ191&lt;&gt;"", 'Part 1'!A191, "")</f>
        <v/>
      </c>
      <c r="B189" t="s">
        <v>4485</v>
      </c>
      <c r="G189" t="s">
        <v>4485</v>
      </c>
      <c r="H189" t="s">
        <v>4485</v>
      </c>
    </row>
    <row r="190" spans="1:8" hidden="1" x14ac:dyDescent="0.25">
      <c r="A190" s="3" t="str">
        <f>IF('Part 1'!AZ192&lt;&gt;"", 'Part 1'!A192, "")</f>
        <v/>
      </c>
      <c r="B190" t="s">
        <v>4485</v>
      </c>
      <c r="G190" t="s">
        <v>4485</v>
      </c>
      <c r="H190" t="s">
        <v>4485</v>
      </c>
    </row>
    <row r="191" spans="1:8" x14ac:dyDescent="0.25">
      <c r="A191" s="3">
        <f>IF('Part 1'!AZ193&lt;&gt;"", 'Part 1'!A193, "")</f>
        <v>45022</v>
      </c>
      <c r="B191">
        <v>3.8193809470436637</v>
      </c>
      <c r="C191">
        <v>4.6345382591159998</v>
      </c>
    </row>
    <row r="192" spans="1:8" hidden="1" x14ac:dyDescent="0.25">
      <c r="A192" s="3" t="str">
        <f>IF('Part 1'!AZ194&lt;&gt;"", 'Part 1'!A194, "")</f>
        <v/>
      </c>
      <c r="B192" t="s">
        <v>4485</v>
      </c>
      <c r="G192" t="s">
        <v>4485</v>
      </c>
      <c r="H192" t="s">
        <v>4485</v>
      </c>
    </row>
    <row r="193" spans="1:9" hidden="1" x14ac:dyDescent="0.25">
      <c r="A193" s="3" t="str">
        <f>IF('Part 1'!AZ195&lt;&gt;"", 'Part 1'!A195, "")</f>
        <v/>
      </c>
      <c r="B193" t="s">
        <v>4485</v>
      </c>
      <c r="G193">
        <v>45019</v>
      </c>
      <c r="H193">
        <v>3.8334755906552775</v>
      </c>
      <c r="I193">
        <v>7.8238145242190003</v>
      </c>
    </row>
    <row r="194" spans="1:9" hidden="1" x14ac:dyDescent="0.25">
      <c r="A194" s="3" t="str">
        <f>IF('Part 1'!AZ196&lt;&gt;"", 'Part 1'!A196, "")</f>
        <v/>
      </c>
      <c r="B194" t="s">
        <v>4485</v>
      </c>
      <c r="G194" t="s">
        <v>4485</v>
      </c>
      <c r="H194" t="s">
        <v>4485</v>
      </c>
    </row>
    <row r="195" spans="1:9" x14ac:dyDescent="0.25">
      <c r="A195" s="3">
        <f>IF('Part 1'!AZ197&lt;&gt;"", 'Part 1'!A197, "")</f>
        <v>45029</v>
      </c>
      <c r="B195">
        <v>1.5432547039508386</v>
      </c>
      <c r="C195">
        <v>3.1357311954184999</v>
      </c>
    </row>
    <row r="196" spans="1:9" hidden="1" x14ac:dyDescent="0.25">
      <c r="A196" s="3" t="str">
        <f>IF('Part 1'!AZ198&lt;&gt;"", 'Part 1'!A198, "")</f>
        <v/>
      </c>
      <c r="B196" t="s">
        <v>4485</v>
      </c>
      <c r="G196" t="s">
        <v>4485</v>
      </c>
      <c r="H196" t="s">
        <v>4485</v>
      </c>
    </row>
    <row r="197" spans="1:9" hidden="1" x14ac:dyDescent="0.25">
      <c r="A197" s="3" t="str">
        <f>IF('Part 1'!AZ199&lt;&gt;"", 'Part 1'!A199, "")</f>
        <v/>
      </c>
      <c r="B197" t="s">
        <v>4485</v>
      </c>
      <c r="G197" t="s">
        <v>4485</v>
      </c>
      <c r="H197" t="s">
        <v>4485</v>
      </c>
    </row>
    <row r="198" spans="1:9" hidden="1" x14ac:dyDescent="0.25">
      <c r="A198" s="3" t="str">
        <f>IF('Part 1'!AZ200&lt;&gt;"", 'Part 1'!A200, "")</f>
        <v/>
      </c>
      <c r="B198" t="s">
        <v>4485</v>
      </c>
      <c r="G198" t="s">
        <v>4485</v>
      </c>
      <c r="H198" t="s">
        <v>4485</v>
      </c>
    </row>
    <row r="199" spans="1:9" x14ac:dyDescent="0.25">
      <c r="A199" s="3">
        <f>IF('Part 1'!AZ201&lt;&gt;"", 'Part 1'!A201, "")</f>
        <v>45036</v>
      </c>
      <c r="B199">
        <v>-1.0551638184635461</v>
      </c>
      <c r="C199">
        <v>2.26648226983</v>
      </c>
    </row>
    <row r="200" spans="1:9" hidden="1" x14ac:dyDescent="0.25">
      <c r="A200" s="3" t="str">
        <f>IF('Part 1'!AZ202&lt;&gt;"", 'Part 1'!A202, "")</f>
        <v/>
      </c>
      <c r="B200" t="s">
        <v>4485</v>
      </c>
      <c r="G200" t="s">
        <v>4485</v>
      </c>
      <c r="H200" t="s">
        <v>4485</v>
      </c>
    </row>
    <row r="201" spans="1:9" hidden="1" x14ac:dyDescent="0.25">
      <c r="A201" s="3" t="str">
        <f>IF('Part 1'!AZ203&lt;&gt;"", 'Part 1'!A203, "")</f>
        <v/>
      </c>
      <c r="B201" t="s">
        <v>4485</v>
      </c>
      <c r="G201" t="s">
        <v>4485</v>
      </c>
      <c r="H201" t="s">
        <v>4485</v>
      </c>
    </row>
    <row r="202" spans="1:9" hidden="1" x14ac:dyDescent="0.25">
      <c r="A202" s="3" t="str">
        <f>IF('Part 1'!AZ204&lt;&gt;"", 'Part 1'!A204, "")</f>
        <v/>
      </c>
      <c r="B202" t="s">
        <v>4485</v>
      </c>
      <c r="G202" t="s">
        <v>4485</v>
      </c>
      <c r="H202" t="s">
        <v>4485</v>
      </c>
    </row>
    <row r="203" spans="1:9" hidden="1" x14ac:dyDescent="0.25">
      <c r="A203" s="3" t="str">
        <f>IF('Part 1'!AZ205&lt;&gt;"", 'Part 1'!A205, "")</f>
        <v/>
      </c>
      <c r="B203" t="s">
        <v>4485</v>
      </c>
      <c r="G203" t="s">
        <v>4485</v>
      </c>
      <c r="H203" t="s">
        <v>4485</v>
      </c>
    </row>
    <row r="204" spans="1:9" x14ac:dyDescent="0.25">
      <c r="A204" s="3">
        <f>IF('Part 1'!AZ206&lt;&gt;"", 'Part 1'!A206, "")</f>
        <v>45043</v>
      </c>
      <c r="B204">
        <v>1.648845779584603</v>
      </c>
      <c r="C204">
        <v>1.3658931683496001</v>
      </c>
    </row>
    <row r="205" spans="1:9" hidden="1" x14ac:dyDescent="0.25">
      <c r="A205" s="3" t="str">
        <f>IF('Part 1'!AZ207&lt;&gt;"", 'Part 1'!A207, "")</f>
        <v/>
      </c>
      <c r="B205" t="s">
        <v>4485</v>
      </c>
      <c r="G205" t="s">
        <v>4485</v>
      </c>
      <c r="H205" t="s">
        <v>4485</v>
      </c>
    </row>
    <row r="206" spans="1:9" hidden="1" x14ac:dyDescent="0.25">
      <c r="A206" s="3" t="str">
        <f>IF('Part 1'!AZ208&lt;&gt;"", 'Part 1'!A208, "")</f>
        <v/>
      </c>
      <c r="B206" t="s">
        <v>4485</v>
      </c>
      <c r="G206" t="s">
        <v>4485</v>
      </c>
      <c r="H206" t="s">
        <v>4485</v>
      </c>
    </row>
    <row r="207" spans="1:9" hidden="1" x14ac:dyDescent="0.25">
      <c r="A207" s="3" t="str">
        <f>IF('Part 1'!AZ209&lt;&gt;"", 'Part 1'!A209, "")</f>
        <v/>
      </c>
      <c r="B207" t="s">
        <v>4485</v>
      </c>
      <c r="G207" t="s">
        <v>4485</v>
      </c>
      <c r="H207" t="s">
        <v>4485</v>
      </c>
    </row>
    <row r="208" spans="1:9" x14ac:dyDescent="0.25">
      <c r="A208" s="3">
        <f>IF('Part 1'!AZ210&lt;&gt;"", 'Part 1'!A210, "")</f>
        <v>45050</v>
      </c>
      <c r="B208">
        <v>2.4823730183679928</v>
      </c>
      <c r="C208">
        <v>3.581277878266655</v>
      </c>
    </row>
    <row r="209" spans="1:9" hidden="1" x14ac:dyDescent="0.25">
      <c r="A209" s="3" t="str">
        <f>IF('Part 1'!AZ211&lt;&gt;"", 'Part 1'!A211, "")</f>
        <v/>
      </c>
      <c r="B209" t="s">
        <v>4485</v>
      </c>
      <c r="G209" t="s">
        <v>4485</v>
      </c>
      <c r="H209" t="s">
        <v>4485</v>
      </c>
    </row>
    <row r="210" spans="1:9" hidden="1" x14ac:dyDescent="0.25">
      <c r="A210" s="3" t="str">
        <f>IF('Part 1'!AZ212&lt;&gt;"", 'Part 1'!A212, "")</f>
        <v/>
      </c>
      <c r="B210" t="s">
        <v>4485</v>
      </c>
      <c r="G210">
        <v>45048</v>
      </c>
      <c r="H210">
        <v>2.1311299259132666</v>
      </c>
      <c r="I210">
        <v>4.9599283514629997</v>
      </c>
    </row>
    <row r="211" spans="1:9" hidden="1" x14ac:dyDescent="0.25">
      <c r="A211" s="3" t="str">
        <f>IF('Part 1'!AZ213&lt;&gt;"", 'Part 1'!A213, "")</f>
        <v/>
      </c>
      <c r="B211" t="s">
        <v>4485</v>
      </c>
      <c r="G211" t="s">
        <v>4485</v>
      </c>
      <c r="H211" t="s">
        <v>4485</v>
      </c>
    </row>
    <row r="212" spans="1:9" hidden="1" x14ac:dyDescent="0.25">
      <c r="A212" s="3" t="str">
        <f>IF('Part 1'!AZ214&lt;&gt;"", 'Part 1'!A214, "")</f>
        <v/>
      </c>
      <c r="B212" t="s">
        <v>4485</v>
      </c>
      <c r="G212" t="s">
        <v>4485</v>
      </c>
      <c r="H212" t="s">
        <v>4485</v>
      </c>
    </row>
    <row r="213" spans="1:9" x14ac:dyDescent="0.25">
      <c r="A213" s="3">
        <f>IF('Part 1'!AZ215&lt;&gt;"", 'Part 1'!A215, "")</f>
        <v>45057</v>
      </c>
      <c r="B213">
        <v>0.22568170115799213</v>
      </c>
      <c r="C213">
        <v>0.27446398969463998</v>
      </c>
    </row>
    <row r="214" spans="1:9" hidden="1" x14ac:dyDescent="0.25">
      <c r="A214" s="3" t="str">
        <f>IF('Part 1'!AZ216&lt;&gt;"", 'Part 1'!A216, "")</f>
        <v/>
      </c>
      <c r="B214" t="s">
        <v>4485</v>
      </c>
      <c r="G214" t="s">
        <v>4485</v>
      </c>
      <c r="H214" t="s">
        <v>4485</v>
      </c>
    </row>
    <row r="215" spans="1:9" hidden="1" x14ac:dyDescent="0.25">
      <c r="A215" s="3" t="str">
        <f>IF('Part 1'!AZ217&lt;&gt;"", 'Part 1'!A217, "")</f>
        <v/>
      </c>
      <c r="B215" t="s">
        <v>4485</v>
      </c>
      <c r="G215" t="s">
        <v>4485</v>
      </c>
      <c r="H215" t="s">
        <v>4485</v>
      </c>
    </row>
    <row r="216" spans="1:9" hidden="1" x14ac:dyDescent="0.25">
      <c r="A216" s="3" t="str">
        <f>IF('Part 1'!AZ218&lt;&gt;"", 'Part 1'!A218, "")</f>
        <v/>
      </c>
      <c r="B216" t="s">
        <v>4485</v>
      </c>
      <c r="G216" t="s">
        <v>4485</v>
      </c>
      <c r="H216" t="s">
        <v>4485</v>
      </c>
    </row>
    <row r="217" spans="1:9" hidden="1" x14ac:dyDescent="0.25">
      <c r="A217" s="3" t="str">
        <f>IF('Part 1'!AZ219&lt;&gt;"", 'Part 1'!A219, "")</f>
        <v/>
      </c>
      <c r="B217" t="s">
        <v>4485</v>
      </c>
      <c r="G217" t="s">
        <v>4485</v>
      </c>
      <c r="H217" t="s">
        <v>4485</v>
      </c>
    </row>
    <row r="218" spans="1:9" x14ac:dyDescent="0.25">
      <c r="A218" s="3">
        <f>IF('Part 1'!AZ220&lt;&gt;"", 'Part 1'!A220, "")</f>
        <v>45064</v>
      </c>
      <c r="B218">
        <v>-0.91299120074328721</v>
      </c>
      <c r="C218">
        <v>1.5913493526569999</v>
      </c>
    </row>
    <row r="219" spans="1:9" hidden="1" x14ac:dyDescent="0.25">
      <c r="A219" s="3" t="str">
        <f>IF('Part 1'!AZ221&lt;&gt;"", 'Part 1'!A221, "")</f>
        <v/>
      </c>
      <c r="B219" t="s">
        <v>4485</v>
      </c>
      <c r="G219" t="s">
        <v>4485</v>
      </c>
      <c r="H219" t="s">
        <v>4485</v>
      </c>
    </row>
    <row r="220" spans="1:9" hidden="1" x14ac:dyDescent="0.25">
      <c r="A220" s="3" t="str">
        <f>IF('Part 1'!AZ222&lt;&gt;"", 'Part 1'!A222, "")</f>
        <v/>
      </c>
      <c r="B220" t="s">
        <v>4485</v>
      </c>
      <c r="G220" t="s">
        <v>4485</v>
      </c>
      <c r="H220" t="s">
        <v>4485</v>
      </c>
    </row>
    <row r="221" spans="1:9" hidden="1" x14ac:dyDescent="0.25">
      <c r="A221" s="3" t="str">
        <f>IF('Part 1'!AZ223&lt;&gt;"", 'Part 1'!A223, "")</f>
        <v/>
      </c>
      <c r="B221" t="s">
        <v>4485</v>
      </c>
      <c r="G221" t="s">
        <v>4485</v>
      </c>
      <c r="H221" t="s">
        <v>4485</v>
      </c>
    </row>
    <row r="222" spans="1:9" hidden="1" x14ac:dyDescent="0.25">
      <c r="A222" s="3" t="str">
        <f>IF('Part 1'!AZ224&lt;&gt;"", 'Part 1'!A224, "")</f>
        <v/>
      </c>
      <c r="B222" t="s">
        <v>4485</v>
      </c>
      <c r="G222" t="s">
        <v>4485</v>
      </c>
      <c r="H222" t="s">
        <v>4485</v>
      </c>
    </row>
    <row r="223" spans="1:9" x14ac:dyDescent="0.25">
      <c r="A223" s="3">
        <f>IF('Part 1'!AZ225&lt;&gt;"", 'Part 1'!A225, "")</f>
        <v>45071</v>
      </c>
      <c r="B223">
        <v>1.0546085344967897</v>
      </c>
      <c r="C223">
        <v>-0.61313477712972297</v>
      </c>
    </row>
    <row r="224" spans="1:9" hidden="1" x14ac:dyDescent="0.25">
      <c r="A224" s="3" t="str">
        <f>IF('Part 1'!AZ226&lt;&gt;"", 'Part 1'!A226, "")</f>
        <v/>
      </c>
      <c r="B224" t="s">
        <v>4485</v>
      </c>
      <c r="G224" t="s">
        <v>4485</v>
      </c>
      <c r="H224" t="s">
        <v>4485</v>
      </c>
    </row>
    <row r="225" spans="1:9" hidden="1" x14ac:dyDescent="0.25">
      <c r="A225" s="3" t="str">
        <f>IF('Part 1'!AZ227&lt;&gt;"", 'Part 1'!A227, "")</f>
        <v/>
      </c>
      <c r="B225" t="s">
        <v>4485</v>
      </c>
      <c r="G225" t="s">
        <v>4485</v>
      </c>
      <c r="H225" t="s">
        <v>4485</v>
      </c>
    </row>
    <row r="226" spans="1:9" hidden="1" x14ac:dyDescent="0.25">
      <c r="A226" s="3" t="str">
        <f>IF('Part 1'!AZ228&lt;&gt;"", 'Part 1'!A228, "")</f>
        <v/>
      </c>
      <c r="B226" t="s">
        <v>4485</v>
      </c>
      <c r="G226" t="s">
        <v>4485</v>
      </c>
      <c r="H226" t="s">
        <v>4485</v>
      </c>
    </row>
    <row r="227" spans="1:9" hidden="1" x14ac:dyDescent="0.25">
      <c r="A227" s="3" t="str">
        <f>IF('Part 1'!AZ229&lt;&gt;"", 'Part 1'!A229, "")</f>
        <v/>
      </c>
      <c r="B227" t="s">
        <v>4485</v>
      </c>
      <c r="G227" t="s">
        <v>4485</v>
      </c>
      <c r="H227" t="s">
        <v>4485</v>
      </c>
    </row>
    <row r="228" spans="1:9" x14ac:dyDescent="0.25">
      <c r="A228" s="3">
        <f>IF('Part 1'!AZ230&lt;&gt;"", 'Part 1'!A230, "")</f>
        <v>45078</v>
      </c>
      <c r="B228">
        <v>0.90933156488538402</v>
      </c>
      <c r="C228">
        <v>0.98291856678599998</v>
      </c>
    </row>
    <row r="229" spans="1:9" hidden="1" x14ac:dyDescent="0.25">
      <c r="A229" s="3" t="str">
        <f>IF('Part 1'!AZ231&lt;&gt;"", 'Part 1'!A231, "")</f>
        <v/>
      </c>
      <c r="B229" t="s">
        <v>4485</v>
      </c>
      <c r="G229" t="s">
        <v>4485</v>
      </c>
      <c r="H229" t="s">
        <v>4485</v>
      </c>
    </row>
    <row r="230" spans="1:9" hidden="1" x14ac:dyDescent="0.25">
      <c r="A230" s="3" t="str">
        <f>IF('Part 1'!AZ232&lt;&gt;"", 'Part 1'!A232, "")</f>
        <v/>
      </c>
      <c r="B230" t="s">
        <v>4485</v>
      </c>
      <c r="G230" t="s">
        <v>4485</v>
      </c>
      <c r="H230" t="s">
        <v>4485</v>
      </c>
    </row>
    <row r="231" spans="1:9" hidden="1" x14ac:dyDescent="0.25">
      <c r="A231" s="3" t="str">
        <f>IF('Part 1'!AZ233&lt;&gt;"", 'Part 1'!A233, "")</f>
        <v/>
      </c>
      <c r="B231" t="s">
        <v>4485</v>
      </c>
      <c r="G231" t="s">
        <v>4485</v>
      </c>
      <c r="H231" t="s">
        <v>4485</v>
      </c>
    </row>
    <row r="232" spans="1:9" hidden="1" x14ac:dyDescent="0.25">
      <c r="A232" s="3" t="str">
        <f>IF('Part 1'!AZ234&lt;&gt;"", 'Part 1'!A234, "")</f>
        <v/>
      </c>
      <c r="B232" t="s">
        <v>4485</v>
      </c>
      <c r="G232">
        <v>45078</v>
      </c>
      <c r="H232">
        <v>3.7933226055090419</v>
      </c>
      <c r="I232">
        <v>4.5414145352856004</v>
      </c>
    </row>
    <row r="233" spans="1:9" x14ac:dyDescent="0.25">
      <c r="A233" s="3">
        <f>IF('Part 1'!AZ235&lt;&gt;"", 'Part 1'!A235, "")</f>
        <v>45085</v>
      </c>
      <c r="B233">
        <v>0.79403929629078329</v>
      </c>
      <c r="C233">
        <v>2.5447357145299998</v>
      </c>
    </row>
    <row r="234" spans="1:9" hidden="1" x14ac:dyDescent="0.25">
      <c r="A234" s="3" t="str">
        <f>IF('Part 1'!AZ236&lt;&gt;"", 'Part 1'!A236, "")</f>
        <v/>
      </c>
      <c r="B234" t="s">
        <v>4485</v>
      </c>
      <c r="G234" t="s">
        <v>4485</v>
      </c>
      <c r="H234" t="s">
        <v>4485</v>
      </c>
    </row>
    <row r="235" spans="1:9" hidden="1" x14ac:dyDescent="0.25">
      <c r="A235" s="3" t="str">
        <f>IF('Part 1'!AZ237&lt;&gt;"", 'Part 1'!A237, "")</f>
        <v/>
      </c>
      <c r="B235" t="s">
        <v>4485</v>
      </c>
      <c r="G235" t="s">
        <v>4485</v>
      </c>
      <c r="H235" t="s">
        <v>4485</v>
      </c>
    </row>
    <row r="236" spans="1:9" hidden="1" x14ac:dyDescent="0.25">
      <c r="A236" s="3" t="str">
        <f>IF('Part 1'!AZ238&lt;&gt;"", 'Part 1'!A238, "")</f>
        <v/>
      </c>
      <c r="B236" t="s">
        <v>4485</v>
      </c>
      <c r="G236" t="s">
        <v>4485</v>
      </c>
      <c r="H236" t="s">
        <v>4485</v>
      </c>
    </row>
    <row r="237" spans="1:9" hidden="1" x14ac:dyDescent="0.25">
      <c r="A237" s="3" t="str">
        <f>IF('Part 1'!AZ239&lt;&gt;"", 'Part 1'!A239, "")</f>
        <v/>
      </c>
      <c r="B237" t="s">
        <v>4485</v>
      </c>
      <c r="G237" t="s">
        <v>4485</v>
      </c>
      <c r="H237" t="s">
        <v>4485</v>
      </c>
    </row>
    <row r="238" spans="1:9" x14ac:dyDescent="0.25">
      <c r="A238" s="3">
        <f>IF('Part 1'!AZ240&lt;&gt;"", 'Part 1'!A240, "")</f>
        <v>45092</v>
      </c>
      <c r="B238">
        <v>0.28736942936641496</v>
      </c>
      <c r="C238">
        <v>1.1262985587498999</v>
      </c>
    </row>
    <row r="239" spans="1:9" hidden="1" x14ac:dyDescent="0.25">
      <c r="A239" s="3" t="str">
        <f>IF('Part 1'!AZ241&lt;&gt;"", 'Part 1'!A241, "")</f>
        <v/>
      </c>
      <c r="B239" t="s">
        <v>4485</v>
      </c>
      <c r="G239" t="s">
        <v>4485</v>
      </c>
      <c r="H239" t="s">
        <v>4485</v>
      </c>
    </row>
    <row r="240" spans="1:9" hidden="1" x14ac:dyDescent="0.25">
      <c r="A240" s="3" t="str">
        <f>IF('Part 1'!AZ242&lt;&gt;"", 'Part 1'!A242, "")</f>
        <v/>
      </c>
      <c r="B240" t="s">
        <v>4485</v>
      </c>
      <c r="G240" t="s">
        <v>4485</v>
      </c>
      <c r="H240" t="s">
        <v>4485</v>
      </c>
    </row>
    <row r="241" spans="1:9" hidden="1" x14ac:dyDescent="0.25">
      <c r="A241" s="3" t="str">
        <f>IF('Part 1'!AZ243&lt;&gt;"", 'Part 1'!A243, "")</f>
        <v/>
      </c>
      <c r="B241" t="s">
        <v>4485</v>
      </c>
      <c r="G241" t="s">
        <v>4485</v>
      </c>
      <c r="H241" t="s">
        <v>4485</v>
      </c>
    </row>
    <row r="242" spans="1:9" hidden="1" x14ac:dyDescent="0.25">
      <c r="A242" s="3" t="str">
        <f>IF('Part 1'!AZ244&lt;&gt;"", 'Part 1'!A244, "")</f>
        <v/>
      </c>
      <c r="B242" t="s">
        <v>4485</v>
      </c>
      <c r="G242" t="s">
        <v>4485</v>
      </c>
      <c r="H242" t="s">
        <v>4485</v>
      </c>
    </row>
    <row r="243" spans="1:9" x14ac:dyDescent="0.25">
      <c r="A243" s="3">
        <f>IF('Part 1'!AZ245&lt;&gt;"", 'Part 1'!A245, "")</f>
        <v>45099</v>
      </c>
      <c r="B243">
        <v>0.44493554721989642</v>
      </c>
      <c r="C243">
        <v>-0.57497958913000002</v>
      </c>
    </row>
    <row r="244" spans="1:9" hidden="1" x14ac:dyDescent="0.25">
      <c r="A244" s="3" t="str">
        <f>IF('Part 1'!AZ246&lt;&gt;"", 'Part 1'!A246, "")</f>
        <v/>
      </c>
      <c r="B244" t="s">
        <v>4485</v>
      </c>
      <c r="G244" t="s">
        <v>4485</v>
      </c>
      <c r="H244" t="s">
        <v>4485</v>
      </c>
    </row>
    <row r="245" spans="1:9" hidden="1" x14ac:dyDescent="0.25">
      <c r="A245" s="3" t="str">
        <f>IF('Part 1'!AZ247&lt;&gt;"", 'Part 1'!A247, "")</f>
        <v/>
      </c>
      <c r="B245" t="s">
        <v>4485</v>
      </c>
      <c r="G245" t="s">
        <v>4485</v>
      </c>
      <c r="H245" t="s">
        <v>4485</v>
      </c>
    </row>
    <row r="246" spans="1:9" hidden="1" x14ac:dyDescent="0.25">
      <c r="A246" s="3" t="str">
        <f>IF('Part 1'!AZ248&lt;&gt;"", 'Part 1'!A248, "")</f>
        <v/>
      </c>
      <c r="B246" t="s">
        <v>4485</v>
      </c>
      <c r="G246" t="s">
        <v>4485</v>
      </c>
      <c r="H246" t="s">
        <v>4485</v>
      </c>
    </row>
    <row r="247" spans="1:9" hidden="1" x14ac:dyDescent="0.25">
      <c r="A247" s="3" t="str">
        <f>IF('Part 1'!AZ249&lt;&gt;"", 'Part 1'!A249, "")</f>
        <v/>
      </c>
      <c r="B247" t="s">
        <v>4485</v>
      </c>
      <c r="G247" t="s">
        <v>4485</v>
      </c>
      <c r="H247" t="s">
        <v>4485</v>
      </c>
    </row>
    <row r="248" spans="1:9" hidden="1" x14ac:dyDescent="0.25">
      <c r="A248" s="3" t="str">
        <f>IF('Part 1'!AZ250&lt;&gt;"", 'Part 1'!A250, "")</f>
        <v/>
      </c>
      <c r="B248" t="s">
        <v>4485</v>
      </c>
      <c r="G248" t="s">
        <v>4485</v>
      </c>
      <c r="H248" t="s">
        <v>4485</v>
      </c>
    </row>
    <row r="249" spans="1:9" hidden="1" x14ac:dyDescent="0.25">
      <c r="A249" s="3" t="str">
        <f>IF('Part 1'!AZ251&lt;&gt;"", 'Part 1'!A251, "")</f>
        <v/>
      </c>
      <c r="B249" t="s">
        <v>4485</v>
      </c>
      <c r="G249" t="s">
        <v>4485</v>
      </c>
      <c r="H249" t="s">
        <v>4485</v>
      </c>
    </row>
    <row r="250" spans="1:9" hidden="1" x14ac:dyDescent="0.25">
      <c r="A250" s="3" t="str">
        <f>IF('Part 1'!AZ252&lt;&gt;"", 'Part 1'!A252, "")</f>
        <v/>
      </c>
      <c r="B250" t="s">
        <v>4485</v>
      </c>
      <c r="G250" t="s">
        <v>4485</v>
      </c>
      <c r="H250" t="s">
        <v>4485</v>
      </c>
    </row>
    <row r="251" spans="1:9" hidden="1" x14ac:dyDescent="0.25">
      <c r="A251" s="3" t="str">
        <f>IF('Part 1'!AZ253&lt;&gt;"", 'Part 1'!A253, "")</f>
        <v/>
      </c>
      <c r="B251" t="s">
        <v>4485</v>
      </c>
      <c r="G251" t="s">
        <v>4485</v>
      </c>
      <c r="H251" t="s">
        <v>4485</v>
      </c>
    </row>
    <row r="252" spans="1:9" x14ac:dyDescent="0.25">
      <c r="A252" s="3">
        <f>IF('Part 1'!AZ254&lt;&gt;"", 'Part 1'!A254, "")</f>
        <v>45113</v>
      </c>
      <c r="B252">
        <v>2.7682755203693885</v>
      </c>
      <c r="C252">
        <v>3.4732741184257949</v>
      </c>
    </row>
    <row r="253" spans="1:9" hidden="1" x14ac:dyDescent="0.25">
      <c r="A253" s="3" t="str">
        <f>IF('Part 1'!AZ255&lt;&gt;"", 'Part 1'!A255, "")</f>
        <v/>
      </c>
      <c r="B253" t="s">
        <v>4485</v>
      </c>
      <c r="G253">
        <v>45110</v>
      </c>
      <c r="H253">
        <v>2.2318482808945994</v>
      </c>
      <c r="I253">
        <v>6.6835141328857999</v>
      </c>
    </row>
    <row r="254" spans="1:9" hidden="1" x14ac:dyDescent="0.25">
      <c r="A254" s="3" t="str">
        <f>IF('Part 1'!AZ256&lt;&gt;"", 'Part 1'!A256, "")</f>
        <v/>
      </c>
      <c r="B254" t="s">
        <v>4485</v>
      </c>
      <c r="G254" t="s">
        <v>4485</v>
      </c>
      <c r="H254" t="s">
        <v>4485</v>
      </c>
    </row>
    <row r="255" spans="1:9" hidden="1" x14ac:dyDescent="0.25">
      <c r="A255" s="3" t="str">
        <f>IF('Part 1'!AZ257&lt;&gt;"", 'Part 1'!A257, "")</f>
        <v/>
      </c>
      <c r="B255" t="s">
        <v>4485</v>
      </c>
      <c r="G255" t="s">
        <v>4485</v>
      </c>
      <c r="H255" t="s">
        <v>4485</v>
      </c>
    </row>
    <row r="256" spans="1:9" hidden="1" x14ac:dyDescent="0.25">
      <c r="A256" s="3" t="str">
        <f>IF('Part 1'!AZ258&lt;&gt;"", 'Part 1'!A258, "")</f>
        <v/>
      </c>
      <c r="B256" t="s">
        <v>4485</v>
      </c>
      <c r="G256" t="s">
        <v>4485</v>
      </c>
      <c r="H256" t="s">
        <v>4485</v>
      </c>
    </row>
    <row r="257" spans="1:8" x14ac:dyDescent="0.25">
      <c r="A257" s="3">
        <f>IF('Part 1'!AZ259&lt;&gt;"", 'Part 1'!A259, "")</f>
        <v>45120</v>
      </c>
      <c r="B257">
        <v>-0.42852087212075141</v>
      </c>
      <c r="C257">
        <v>0.95885195349149999</v>
      </c>
    </row>
    <row r="258" spans="1:8" hidden="1" x14ac:dyDescent="0.25">
      <c r="A258" s="3" t="str">
        <f>IF('Part 1'!AZ260&lt;&gt;"", 'Part 1'!A260, "")</f>
        <v/>
      </c>
      <c r="B258" t="s">
        <v>4485</v>
      </c>
      <c r="G258" t="s">
        <v>4485</v>
      </c>
      <c r="H258" t="s">
        <v>4485</v>
      </c>
    </row>
    <row r="259" spans="1:8" hidden="1" x14ac:dyDescent="0.25">
      <c r="A259" s="3" t="str">
        <f>IF('Part 1'!AZ261&lt;&gt;"", 'Part 1'!A261, "")</f>
        <v/>
      </c>
      <c r="B259" t="s">
        <v>4485</v>
      </c>
      <c r="G259" t="s">
        <v>4485</v>
      </c>
      <c r="H259" t="s">
        <v>4485</v>
      </c>
    </row>
    <row r="260" spans="1:8" hidden="1" x14ac:dyDescent="0.25">
      <c r="A260" s="3" t="str">
        <f>IF('Part 1'!AZ262&lt;&gt;"", 'Part 1'!A262, "")</f>
        <v/>
      </c>
      <c r="B260" t="s">
        <v>4485</v>
      </c>
      <c r="G260" t="s">
        <v>4485</v>
      </c>
      <c r="H260" t="s">
        <v>4485</v>
      </c>
    </row>
    <row r="261" spans="1:8" hidden="1" x14ac:dyDescent="0.25">
      <c r="A261" s="3" t="str">
        <f>IF('Part 1'!AZ263&lt;&gt;"", 'Part 1'!A263, "")</f>
        <v/>
      </c>
      <c r="B261" t="s">
        <v>4485</v>
      </c>
      <c r="G261" t="s">
        <v>4485</v>
      </c>
      <c r="H261" t="s">
        <v>4485</v>
      </c>
    </row>
    <row r="262" spans="1:8" x14ac:dyDescent="0.25">
      <c r="A262" s="3">
        <f>IF('Part 1'!AZ264&lt;&gt;"", 'Part 1'!A264, "")</f>
        <v>45127</v>
      </c>
      <c r="B262">
        <v>2.9123688107655732</v>
      </c>
      <c r="C262">
        <v>1.7471172176831999</v>
      </c>
    </row>
    <row r="263" spans="1:8" hidden="1" x14ac:dyDescent="0.25">
      <c r="A263" s="3" t="str">
        <f>IF('Part 1'!AZ265&lt;&gt;"", 'Part 1'!A265, "")</f>
        <v/>
      </c>
      <c r="B263" t="s">
        <v>4485</v>
      </c>
      <c r="G263" t="s">
        <v>4485</v>
      </c>
      <c r="H263" t="s">
        <v>4485</v>
      </c>
    </row>
    <row r="264" spans="1:8" hidden="1" x14ac:dyDescent="0.25">
      <c r="A264" s="3" t="str">
        <f>IF('Part 1'!AZ266&lt;&gt;"", 'Part 1'!A266, "")</f>
        <v/>
      </c>
      <c r="B264" t="s">
        <v>4485</v>
      </c>
      <c r="G264" t="s">
        <v>4485</v>
      </c>
      <c r="H264" t="s">
        <v>4485</v>
      </c>
    </row>
    <row r="265" spans="1:8" hidden="1" x14ac:dyDescent="0.25">
      <c r="A265" s="3" t="str">
        <f>IF('Part 1'!AZ267&lt;&gt;"", 'Part 1'!A267, "")</f>
        <v/>
      </c>
      <c r="B265" t="s">
        <v>4485</v>
      </c>
      <c r="G265" t="s">
        <v>4485</v>
      </c>
      <c r="H265" t="s">
        <v>4485</v>
      </c>
    </row>
    <row r="266" spans="1:8" hidden="1" x14ac:dyDescent="0.25">
      <c r="A266" s="3" t="str">
        <f>IF('Part 1'!AZ268&lt;&gt;"", 'Part 1'!A268, "")</f>
        <v/>
      </c>
      <c r="B266" t="s">
        <v>4485</v>
      </c>
      <c r="G266" t="s">
        <v>4485</v>
      </c>
      <c r="H266" t="s">
        <v>4485</v>
      </c>
    </row>
    <row r="267" spans="1:8" x14ac:dyDescent="0.25">
      <c r="A267" s="3">
        <f>IF('Part 1'!AZ269&lt;&gt;"", 'Part 1'!A269, "")</f>
        <v>45134</v>
      </c>
      <c r="B267">
        <v>-1.5979158272499079</v>
      </c>
      <c r="C267">
        <v>0.82328394155774998</v>
      </c>
    </row>
    <row r="268" spans="1:8" hidden="1" x14ac:dyDescent="0.25">
      <c r="A268" s="3" t="str">
        <f>IF('Part 1'!AZ270&lt;&gt;"", 'Part 1'!A270, "")</f>
        <v/>
      </c>
      <c r="B268" t="s">
        <v>4485</v>
      </c>
      <c r="G268" t="s">
        <v>4485</v>
      </c>
      <c r="H268" t="s">
        <v>4485</v>
      </c>
    </row>
    <row r="269" spans="1:8" hidden="1" x14ac:dyDescent="0.25">
      <c r="A269" s="3" t="str">
        <f>IF('Part 1'!AZ271&lt;&gt;"", 'Part 1'!A271, "")</f>
        <v/>
      </c>
      <c r="B269" t="s">
        <v>4485</v>
      </c>
      <c r="G269" t="s">
        <v>4485</v>
      </c>
      <c r="H269" t="s">
        <v>4485</v>
      </c>
    </row>
    <row r="270" spans="1:8" hidden="1" x14ac:dyDescent="0.25">
      <c r="A270" s="3" t="str">
        <f>IF('Part 1'!AZ272&lt;&gt;"", 'Part 1'!A272, "")</f>
        <v/>
      </c>
      <c r="B270" t="s">
        <v>4485</v>
      </c>
      <c r="G270" t="s">
        <v>4485</v>
      </c>
      <c r="H270" t="s">
        <v>4485</v>
      </c>
    </row>
    <row r="271" spans="1:8" hidden="1" x14ac:dyDescent="0.25">
      <c r="A271" s="3" t="str">
        <f>IF('Part 1'!AZ273&lt;&gt;"", 'Part 1'!A273, "")</f>
        <v/>
      </c>
      <c r="B271" t="s">
        <v>4485</v>
      </c>
      <c r="G271" t="s">
        <v>4485</v>
      </c>
      <c r="H271" t="s">
        <v>4485</v>
      </c>
    </row>
    <row r="272" spans="1:8" x14ac:dyDescent="0.25">
      <c r="A272" s="3">
        <f>IF('Part 1'!AZ274&lt;&gt;"", 'Part 1'!A274, "")</f>
        <v>45141</v>
      </c>
      <c r="B272">
        <v>-1.4153174736392351</v>
      </c>
      <c r="C272">
        <v>-0.1699814462933</v>
      </c>
    </row>
    <row r="273" spans="1:9" hidden="1" x14ac:dyDescent="0.25">
      <c r="A273" s="3" t="str">
        <f>IF('Part 1'!AZ275&lt;&gt;"", 'Part 1'!A275, "")</f>
        <v/>
      </c>
      <c r="B273" t="s">
        <v>4485</v>
      </c>
      <c r="G273" t="s">
        <v>4485</v>
      </c>
      <c r="H273" t="s">
        <v>4485</v>
      </c>
    </row>
    <row r="274" spans="1:9" hidden="1" x14ac:dyDescent="0.25">
      <c r="A274" s="3" t="str">
        <f>IF('Part 1'!AZ276&lt;&gt;"", 'Part 1'!A276, "")</f>
        <v/>
      </c>
      <c r="B274" t="s">
        <v>4485</v>
      </c>
      <c r="G274">
        <v>45139</v>
      </c>
      <c r="H274">
        <v>-2.4311388472930573</v>
      </c>
      <c r="I274">
        <v>2.1214788243256755</v>
      </c>
    </row>
    <row r="275" spans="1:9" hidden="1" x14ac:dyDescent="0.25">
      <c r="A275" s="3" t="str">
        <f>IF('Part 1'!AZ277&lt;&gt;"", 'Part 1'!A277, "")</f>
        <v/>
      </c>
      <c r="B275" t="s">
        <v>4485</v>
      </c>
      <c r="G275" t="s">
        <v>4485</v>
      </c>
      <c r="H275" t="s">
        <v>4485</v>
      </c>
    </row>
    <row r="276" spans="1:9" hidden="1" x14ac:dyDescent="0.25">
      <c r="A276" s="3" t="str">
        <f>IF('Part 1'!AZ278&lt;&gt;"", 'Part 1'!A278, "")</f>
        <v/>
      </c>
      <c r="B276" t="s">
        <v>4485</v>
      </c>
      <c r="G276" t="s">
        <v>4485</v>
      </c>
      <c r="H276" t="s">
        <v>4485</v>
      </c>
    </row>
    <row r="277" spans="1:9" x14ac:dyDescent="0.25">
      <c r="A277" s="3">
        <f>IF('Part 1'!AZ279&lt;&gt;"", 'Part 1'!A279, "")</f>
        <v>45148</v>
      </c>
      <c r="B277">
        <v>0.83300441396886793</v>
      </c>
      <c r="C277">
        <v>2.5487466336968057</v>
      </c>
    </row>
    <row r="278" spans="1:9" hidden="1" x14ac:dyDescent="0.25">
      <c r="A278" s="3" t="str">
        <f>IF('Part 1'!AZ280&lt;&gt;"", 'Part 1'!A280, "")</f>
        <v/>
      </c>
      <c r="B278" t="s">
        <v>4485</v>
      </c>
      <c r="G278" t="s">
        <v>4485</v>
      </c>
      <c r="H278" t="s">
        <v>4485</v>
      </c>
    </row>
    <row r="279" spans="1:9" hidden="1" x14ac:dyDescent="0.25">
      <c r="A279" s="3" t="str">
        <f>IF('Part 1'!AZ281&lt;&gt;"", 'Part 1'!A281, "")</f>
        <v/>
      </c>
      <c r="B279" t="s">
        <v>4485</v>
      </c>
      <c r="G279" t="s">
        <v>4485</v>
      </c>
      <c r="H279" t="s">
        <v>4485</v>
      </c>
    </row>
    <row r="280" spans="1:9" hidden="1" x14ac:dyDescent="0.25">
      <c r="A280" s="3" t="str">
        <f>IF('Part 1'!AZ282&lt;&gt;"", 'Part 1'!A282, "")</f>
        <v/>
      </c>
      <c r="B280" t="s">
        <v>4485</v>
      </c>
      <c r="G280" t="s">
        <v>4485</v>
      </c>
      <c r="H280" t="s">
        <v>4485</v>
      </c>
    </row>
    <row r="281" spans="1:9" x14ac:dyDescent="0.25">
      <c r="A281" s="3">
        <f>IF('Part 1'!AZ283&lt;&gt;"", 'Part 1'!A283, "")</f>
        <v>45155</v>
      </c>
      <c r="B281">
        <v>-1.3615144237503496</v>
      </c>
      <c r="C281">
        <v>-2.679713351313</v>
      </c>
    </row>
    <row r="282" spans="1:9" hidden="1" x14ac:dyDescent="0.25">
      <c r="A282" s="3" t="str">
        <f>IF('Part 1'!AZ284&lt;&gt;"", 'Part 1'!A284, "")</f>
        <v/>
      </c>
      <c r="B282" t="s">
        <v>4485</v>
      </c>
      <c r="G282" t="s">
        <v>4485</v>
      </c>
      <c r="H282" t="s">
        <v>4485</v>
      </c>
    </row>
    <row r="283" spans="1:9" hidden="1" x14ac:dyDescent="0.25">
      <c r="A283" s="3" t="str">
        <f>IF('Part 1'!AZ285&lt;&gt;"", 'Part 1'!A285, "")</f>
        <v/>
      </c>
      <c r="B283" t="s">
        <v>4485</v>
      </c>
      <c r="G283" t="s">
        <v>4485</v>
      </c>
      <c r="H283" t="s">
        <v>4485</v>
      </c>
    </row>
    <row r="284" spans="1:9" hidden="1" x14ac:dyDescent="0.25">
      <c r="A284" s="3" t="str">
        <f>IF('Part 1'!AZ286&lt;&gt;"", 'Part 1'!A286, "")</f>
        <v/>
      </c>
      <c r="B284" t="s">
        <v>4485</v>
      </c>
      <c r="G284" t="s">
        <v>4485</v>
      </c>
      <c r="H284" t="s">
        <v>4485</v>
      </c>
    </row>
    <row r="285" spans="1:9" hidden="1" x14ac:dyDescent="0.25">
      <c r="A285" s="3" t="str">
        <f>IF('Part 1'!AZ287&lt;&gt;"", 'Part 1'!A287, "")</f>
        <v/>
      </c>
      <c r="B285" t="s">
        <v>4485</v>
      </c>
      <c r="G285" t="s">
        <v>4485</v>
      </c>
      <c r="H285" t="s">
        <v>4485</v>
      </c>
    </row>
    <row r="286" spans="1:9" x14ac:dyDescent="0.25">
      <c r="A286" s="3">
        <f>IF('Part 1'!AZ288&lt;&gt;"", 'Part 1'!A288, "")</f>
        <v>45162</v>
      </c>
      <c r="B286">
        <v>0.1107654174358747</v>
      </c>
      <c r="C286">
        <v>3.688147774795</v>
      </c>
    </row>
    <row r="287" spans="1:9" hidden="1" x14ac:dyDescent="0.25">
      <c r="A287" s="3" t="str">
        <f>IF('Part 1'!AZ289&lt;&gt;"", 'Part 1'!A289, "")</f>
        <v/>
      </c>
      <c r="B287" t="s">
        <v>4485</v>
      </c>
      <c r="G287" t="s">
        <v>4485</v>
      </c>
      <c r="H287" t="s">
        <v>4485</v>
      </c>
    </row>
    <row r="288" spans="1:9" hidden="1" x14ac:dyDescent="0.25">
      <c r="A288" s="3" t="str">
        <f>IF('Part 1'!AZ290&lt;&gt;"", 'Part 1'!A290, "")</f>
        <v/>
      </c>
      <c r="B288" t="s">
        <v>4485</v>
      </c>
      <c r="G288" t="s">
        <v>4485</v>
      </c>
      <c r="H288" t="s">
        <v>4485</v>
      </c>
    </row>
    <row r="289" spans="1:8" hidden="1" x14ac:dyDescent="0.25">
      <c r="A289" s="3" t="str">
        <f>IF('Part 1'!AZ291&lt;&gt;"", 'Part 1'!A291, "")</f>
        <v/>
      </c>
      <c r="B289" t="s">
        <v>4485</v>
      </c>
      <c r="G289" t="s">
        <v>4485</v>
      </c>
      <c r="H289" t="s">
        <v>4485</v>
      </c>
    </row>
    <row r="290" spans="1:8" hidden="1" x14ac:dyDescent="0.25">
      <c r="A290" s="3" t="str">
        <f>IF('Part 1'!AZ292&lt;&gt;"", 'Part 1'!A292, "")</f>
        <v/>
      </c>
      <c r="B290" t="s">
        <v>4485</v>
      </c>
      <c r="G290" t="s">
        <v>4485</v>
      </c>
      <c r="H290" t="s">
        <v>4485</v>
      </c>
    </row>
    <row r="291" spans="1:8" x14ac:dyDescent="0.25">
      <c r="A291" s="3">
        <f>IF('Part 1'!AZ293&lt;&gt;"", 'Part 1'!A293, "")</f>
        <v>45169</v>
      </c>
      <c r="B291">
        <v>-0.68552151732889788</v>
      </c>
      <c r="C291">
        <v>0.57572843372344995</v>
      </c>
    </row>
    <row r="292" spans="1:8" hidden="1" x14ac:dyDescent="0.25">
      <c r="A292" s="3" t="str">
        <f>IF('Part 1'!AZ294&lt;&gt;"", 'Part 1'!A294, "")</f>
        <v/>
      </c>
      <c r="B292" t="s">
        <v>4485</v>
      </c>
      <c r="G292" t="s">
        <v>4485</v>
      </c>
      <c r="H292" t="s">
        <v>4485</v>
      </c>
    </row>
    <row r="293" spans="1:8" hidden="1" x14ac:dyDescent="0.25">
      <c r="A293" s="3" t="str">
        <f>IF('Part 1'!AZ295&lt;&gt;"", 'Part 1'!A295, "")</f>
        <v/>
      </c>
      <c r="B293" t="s">
        <v>4485</v>
      </c>
      <c r="G293" t="s">
        <v>4485</v>
      </c>
      <c r="H293" t="s">
        <v>4485</v>
      </c>
    </row>
    <row r="294" spans="1:8" hidden="1" x14ac:dyDescent="0.25">
      <c r="A294" s="3" t="str">
        <f>IF('Part 1'!AZ296&lt;&gt;"", 'Part 1'!A296, "")</f>
        <v/>
      </c>
      <c r="B294" t="s">
        <v>4485</v>
      </c>
      <c r="G294" t="s">
        <v>4485</v>
      </c>
      <c r="H294" t="s">
        <v>4485</v>
      </c>
    </row>
    <row r="295" spans="1:8" hidden="1" x14ac:dyDescent="0.25">
      <c r="A295" s="3" t="str">
        <f>IF('Part 1'!AZ297&lt;&gt;"", 'Part 1'!A297, "")</f>
        <v/>
      </c>
      <c r="B295" t="s">
        <v>4485</v>
      </c>
      <c r="G295" t="s">
        <v>4485</v>
      </c>
      <c r="H295" t="s">
        <v>4485</v>
      </c>
    </row>
    <row r="296" spans="1:8" x14ac:dyDescent="0.25">
      <c r="A296" s="3">
        <f>IF('Part 1'!AZ298&lt;&gt;"", 'Part 1'!A298, "")</f>
        <v>45176</v>
      </c>
      <c r="B296">
        <v>2.4579563514734755</v>
      </c>
      <c r="C296">
        <v>2.8724698983781001</v>
      </c>
    </row>
    <row r="297" spans="1:8" hidden="1" x14ac:dyDescent="0.25">
      <c r="A297" s="3" t="str">
        <f>IF('Part 1'!AZ299&lt;&gt;"", 'Part 1'!A299, "")</f>
        <v/>
      </c>
      <c r="B297" t="s">
        <v>4485</v>
      </c>
      <c r="G297" t="s">
        <v>4485</v>
      </c>
      <c r="H297" t="s">
        <v>4485</v>
      </c>
    </row>
    <row r="298" spans="1:8" hidden="1" x14ac:dyDescent="0.25">
      <c r="A298" s="3" t="str">
        <f>IF('Part 1'!AZ300&lt;&gt;"", 'Part 1'!A300, "")</f>
        <v/>
      </c>
      <c r="B298" t="s">
        <v>4485</v>
      </c>
      <c r="G298" t="s">
        <v>4485</v>
      </c>
      <c r="H298" t="s">
        <v>4485</v>
      </c>
    </row>
    <row r="299" spans="1:8" hidden="1" x14ac:dyDescent="0.25">
      <c r="A299" s="3" t="str">
        <f>IF('Part 1'!AZ301&lt;&gt;"", 'Part 1'!A301, "")</f>
        <v/>
      </c>
      <c r="B299" t="s">
        <v>4485</v>
      </c>
      <c r="G299" t="s">
        <v>4485</v>
      </c>
      <c r="H299" t="s">
        <v>4485</v>
      </c>
    </row>
    <row r="300" spans="1:8" hidden="1" x14ac:dyDescent="0.25">
      <c r="A300" s="3" t="str">
        <f>IF('Part 1'!AZ302&lt;&gt;"", 'Part 1'!A302, "")</f>
        <v/>
      </c>
      <c r="B300" t="s">
        <v>4485</v>
      </c>
      <c r="G300" t="s">
        <v>4485</v>
      </c>
      <c r="H300" t="s">
        <v>4485</v>
      </c>
    </row>
    <row r="301" spans="1:8" x14ac:dyDescent="0.25">
      <c r="A301" s="3">
        <f>IF('Part 1'!AZ303&lt;&gt;"", 'Part 1'!A303, "")</f>
        <v>45183</v>
      </c>
      <c r="B301">
        <v>1.9062657619867098</v>
      </c>
      <c r="C301">
        <v>-0.76843423482248996</v>
      </c>
    </row>
    <row r="302" spans="1:8" hidden="1" x14ac:dyDescent="0.25">
      <c r="A302" s="3" t="str">
        <f>IF('Part 1'!AZ304&lt;&gt;"", 'Part 1'!A304, "")</f>
        <v/>
      </c>
      <c r="B302" t="s">
        <v>4485</v>
      </c>
      <c r="G302" t="s">
        <v>4485</v>
      </c>
      <c r="H302" t="s">
        <v>4485</v>
      </c>
    </row>
    <row r="303" spans="1:8" hidden="1" x14ac:dyDescent="0.25">
      <c r="A303" s="3" t="str">
        <f>IF('Part 1'!AZ305&lt;&gt;"", 'Part 1'!A305, "")</f>
        <v/>
      </c>
      <c r="B303" t="s">
        <v>4485</v>
      </c>
      <c r="G303" t="s">
        <v>4485</v>
      </c>
      <c r="H303" t="s">
        <v>4485</v>
      </c>
    </row>
    <row r="304" spans="1:8" hidden="1" x14ac:dyDescent="0.25">
      <c r="A304" s="3" t="str">
        <f>IF('Part 1'!AZ306&lt;&gt;"", 'Part 1'!A306, "")</f>
        <v/>
      </c>
      <c r="B304" t="s">
        <v>4485</v>
      </c>
      <c r="G304" t="s">
        <v>4485</v>
      </c>
      <c r="H304" t="s">
        <v>4485</v>
      </c>
    </row>
    <row r="305" spans="1:9" x14ac:dyDescent="0.25">
      <c r="A305" s="3">
        <f>IF('Part 1'!AZ307&lt;&gt;"", 'Part 1'!A307, "")</f>
        <v>45190</v>
      </c>
      <c r="B305">
        <v>-1.6325361235675209</v>
      </c>
      <c r="C305">
        <v>-0.95524236149275998</v>
      </c>
    </row>
    <row r="306" spans="1:9" hidden="1" x14ac:dyDescent="0.25">
      <c r="A306" s="3" t="str">
        <f>IF('Part 1'!AZ308&lt;&gt;"", 'Part 1'!A308, "")</f>
        <v/>
      </c>
      <c r="B306" t="s">
        <v>4485</v>
      </c>
      <c r="G306" t="s">
        <v>4485</v>
      </c>
      <c r="H306" t="s">
        <v>4485</v>
      </c>
    </row>
    <row r="307" spans="1:9" hidden="1" x14ac:dyDescent="0.25">
      <c r="A307" s="3" t="str">
        <f>IF('Part 1'!AZ309&lt;&gt;"", 'Part 1'!A309, "")</f>
        <v/>
      </c>
      <c r="B307" t="s">
        <v>4485</v>
      </c>
      <c r="G307" t="s">
        <v>4485</v>
      </c>
      <c r="H307" t="s">
        <v>4485</v>
      </c>
    </row>
    <row r="308" spans="1:9" hidden="1" x14ac:dyDescent="0.25">
      <c r="A308" s="3" t="str">
        <f>IF('Part 1'!AZ310&lt;&gt;"", 'Part 1'!A310, "")</f>
        <v/>
      </c>
      <c r="B308" t="s">
        <v>4485</v>
      </c>
      <c r="G308" t="s">
        <v>4485</v>
      </c>
      <c r="H308" t="s">
        <v>4485</v>
      </c>
    </row>
    <row r="309" spans="1:9" hidden="1" x14ac:dyDescent="0.25">
      <c r="A309" s="3" t="str">
        <f>IF('Part 1'!AZ311&lt;&gt;"", 'Part 1'!A311, "")</f>
        <v/>
      </c>
      <c r="B309" t="s">
        <v>4485</v>
      </c>
      <c r="G309" t="s">
        <v>4485</v>
      </c>
      <c r="H309" t="s">
        <v>4485</v>
      </c>
    </row>
    <row r="310" spans="1:9" x14ac:dyDescent="0.25">
      <c r="A310" s="3">
        <f>IF('Part 1'!AZ312&lt;&gt;"", 'Part 1'!A312, "")</f>
        <v>45197</v>
      </c>
      <c r="B310">
        <v>-1.108277383391538</v>
      </c>
      <c r="C310">
        <v>0.53398329665935496</v>
      </c>
    </row>
    <row r="311" spans="1:9" hidden="1" x14ac:dyDescent="0.25">
      <c r="A311" s="3" t="str">
        <f>IF('Part 1'!AZ313&lt;&gt;"", 'Part 1'!A313, "")</f>
        <v/>
      </c>
      <c r="B311" t="s">
        <v>4485</v>
      </c>
      <c r="G311" t="s">
        <v>4485</v>
      </c>
      <c r="H311" t="s">
        <v>4485</v>
      </c>
    </row>
    <row r="312" spans="1:9" hidden="1" x14ac:dyDescent="0.25">
      <c r="A312" s="3" t="str">
        <f>IF('Part 1'!AZ314&lt;&gt;"", 'Part 1'!A314, "")</f>
        <v/>
      </c>
      <c r="B312" t="s">
        <v>4485</v>
      </c>
      <c r="G312" t="s">
        <v>4485</v>
      </c>
      <c r="H312" t="s">
        <v>4485</v>
      </c>
    </row>
    <row r="313" spans="1:9" hidden="1" x14ac:dyDescent="0.25">
      <c r="A313" s="3" t="str">
        <f>IF('Part 1'!AZ315&lt;&gt;"", 'Part 1'!A315, "")</f>
        <v/>
      </c>
      <c r="B313" t="s">
        <v>4485</v>
      </c>
      <c r="G313" t="s">
        <v>4485</v>
      </c>
      <c r="H313" t="s">
        <v>4485</v>
      </c>
    </row>
    <row r="314" spans="1:9" x14ac:dyDescent="0.25">
      <c r="A314" s="3">
        <f>IF('Part 1'!AZ316&lt;&gt;"", 'Part 1'!A316, "")</f>
        <v>45204</v>
      </c>
      <c r="B314">
        <v>-0.86577451823224116</v>
      </c>
      <c r="C314">
        <v>-0.47665994735</v>
      </c>
    </row>
    <row r="315" spans="1:9" hidden="1" x14ac:dyDescent="0.25">
      <c r="A315" s="3" t="str">
        <f>IF('Part 1'!AZ317&lt;&gt;"", 'Part 1'!A317, "")</f>
        <v/>
      </c>
      <c r="B315" t="s">
        <v>4485</v>
      </c>
      <c r="G315" t="s">
        <v>4485</v>
      </c>
      <c r="H315" t="s">
        <v>4485</v>
      </c>
    </row>
    <row r="316" spans="1:9" hidden="1" x14ac:dyDescent="0.25">
      <c r="A316" s="3" t="str">
        <f>IF('Part 1'!AZ318&lt;&gt;"", 'Part 1'!A318, "")</f>
        <v/>
      </c>
      <c r="B316" t="s">
        <v>4485</v>
      </c>
      <c r="G316">
        <v>45202</v>
      </c>
      <c r="H316">
        <v>-2.2999423926262641</v>
      </c>
      <c r="I316">
        <v>-0.68747915172818996</v>
      </c>
    </row>
    <row r="317" spans="1:9" hidden="1" x14ac:dyDescent="0.25">
      <c r="A317" s="3" t="str">
        <f>IF('Part 1'!AZ319&lt;&gt;"", 'Part 1'!A319, "")</f>
        <v/>
      </c>
      <c r="B317" t="s">
        <v>4485</v>
      </c>
      <c r="G317" t="s">
        <v>4485</v>
      </c>
      <c r="H317" t="s">
        <v>4485</v>
      </c>
    </row>
    <row r="318" spans="1:9" hidden="1" x14ac:dyDescent="0.25">
      <c r="A318" s="3" t="str">
        <f>IF('Part 1'!AZ320&lt;&gt;"", 'Part 1'!A320, "")</f>
        <v/>
      </c>
      <c r="B318" t="s">
        <v>4485</v>
      </c>
      <c r="G318" t="s">
        <v>4485</v>
      </c>
      <c r="H318" t="s">
        <v>4485</v>
      </c>
    </row>
    <row r="319" spans="1:9" x14ac:dyDescent="0.25">
      <c r="A319" s="3">
        <f>IF('Part 1'!AZ321&lt;&gt;"", 'Part 1'!A321, "")</f>
        <v>45211</v>
      </c>
      <c r="B319">
        <v>1.2700970799278617</v>
      </c>
      <c r="C319">
        <v>3.7541631187886</v>
      </c>
    </row>
    <row r="320" spans="1:9" hidden="1" x14ac:dyDescent="0.25">
      <c r="A320" s="3" t="str">
        <f>IF('Part 1'!AZ322&lt;&gt;"", 'Part 1'!A322, "")</f>
        <v/>
      </c>
      <c r="B320" t="s">
        <v>4485</v>
      </c>
      <c r="G320" t="s">
        <v>4485</v>
      </c>
      <c r="H320" t="s">
        <v>4485</v>
      </c>
    </row>
    <row r="321" spans="1:9" hidden="1" x14ac:dyDescent="0.25">
      <c r="A321" s="3" t="str">
        <f>IF('Part 1'!AZ323&lt;&gt;"", 'Part 1'!A323, "")</f>
        <v/>
      </c>
      <c r="B321" t="s">
        <v>4485</v>
      </c>
      <c r="G321" t="s">
        <v>4485</v>
      </c>
      <c r="H321" t="s">
        <v>4485</v>
      </c>
    </row>
    <row r="322" spans="1:9" hidden="1" x14ac:dyDescent="0.25">
      <c r="A322" s="3" t="str">
        <f>IF('Part 1'!AZ324&lt;&gt;"", 'Part 1'!A324, "")</f>
        <v/>
      </c>
      <c r="B322" t="s">
        <v>4485</v>
      </c>
      <c r="G322" t="s">
        <v>4485</v>
      </c>
      <c r="H322" t="s">
        <v>4485</v>
      </c>
    </row>
    <row r="323" spans="1:9" hidden="1" x14ac:dyDescent="0.25">
      <c r="A323" s="3" t="str">
        <f>IF('Part 1'!AZ325&lt;&gt;"", 'Part 1'!A325, "")</f>
        <v/>
      </c>
      <c r="B323" t="s">
        <v>4485</v>
      </c>
      <c r="G323" t="s">
        <v>4485</v>
      </c>
      <c r="H323" t="s">
        <v>4485</v>
      </c>
    </row>
    <row r="324" spans="1:9" x14ac:dyDescent="0.25">
      <c r="A324" s="3">
        <f>IF('Part 1'!AZ326&lt;&gt;"", 'Part 1'!A326, "")</f>
        <v>45218</v>
      </c>
      <c r="B324">
        <v>-0.85530968980498767</v>
      </c>
      <c r="C324">
        <v>-0.99956917155419001</v>
      </c>
    </row>
    <row r="325" spans="1:9" hidden="1" x14ac:dyDescent="0.25">
      <c r="A325" s="3" t="str">
        <f>IF('Part 1'!AZ327&lt;&gt;"", 'Part 1'!A327, "")</f>
        <v/>
      </c>
      <c r="B325" t="s">
        <v>4485</v>
      </c>
      <c r="G325" t="s">
        <v>4485</v>
      </c>
      <c r="H325" t="s">
        <v>4485</v>
      </c>
    </row>
    <row r="326" spans="1:9" hidden="1" x14ac:dyDescent="0.25">
      <c r="A326" s="3" t="str">
        <f>IF('Part 1'!AZ328&lt;&gt;"", 'Part 1'!A328, "")</f>
        <v/>
      </c>
      <c r="B326" t="s">
        <v>4485</v>
      </c>
      <c r="G326" t="s">
        <v>4485</v>
      </c>
      <c r="H326" t="s">
        <v>4485</v>
      </c>
    </row>
    <row r="327" spans="1:9" hidden="1" x14ac:dyDescent="0.25">
      <c r="A327" s="3" t="str">
        <f>IF('Part 1'!AZ329&lt;&gt;"", 'Part 1'!A329, "")</f>
        <v/>
      </c>
      <c r="B327" t="s">
        <v>4485</v>
      </c>
      <c r="G327" t="s">
        <v>4485</v>
      </c>
      <c r="H327" t="s">
        <v>4485</v>
      </c>
    </row>
    <row r="328" spans="1:9" x14ac:dyDescent="0.25">
      <c r="A328" s="3">
        <f>IF('Part 1'!AZ330&lt;&gt;"", 'Part 1'!A330, "")</f>
        <v>45225</v>
      </c>
      <c r="B328">
        <v>-4.1372876961634004</v>
      </c>
      <c r="C328">
        <v>-7.9449217753000001</v>
      </c>
    </row>
    <row r="329" spans="1:9" hidden="1" x14ac:dyDescent="0.25">
      <c r="A329" s="3" t="str">
        <f>IF('Part 1'!AZ331&lt;&gt;"", 'Part 1'!A331, "")</f>
        <v/>
      </c>
      <c r="B329" t="s">
        <v>4485</v>
      </c>
      <c r="G329" t="s">
        <v>4485</v>
      </c>
      <c r="H329" t="s">
        <v>4485</v>
      </c>
    </row>
    <row r="330" spans="1:9" hidden="1" x14ac:dyDescent="0.25">
      <c r="A330" s="3" t="str">
        <f>IF('Part 1'!AZ332&lt;&gt;"", 'Part 1'!A332, "")</f>
        <v/>
      </c>
      <c r="B330" t="s">
        <v>4485</v>
      </c>
      <c r="G330" t="s">
        <v>4485</v>
      </c>
      <c r="H330" t="s">
        <v>4485</v>
      </c>
    </row>
    <row r="331" spans="1:9" hidden="1" x14ac:dyDescent="0.25">
      <c r="A331" s="3" t="str">
        <f>IF('Part 1'!AZ333&lt;&gt;"", 'Part 1'!A333, "")</f>
        <v/>
      </c>
      <c r="B331" t="s">
        <v>4485</v>
      </c>
      <c r="G331" t="s">
        <v>4485</v>
      </c>
      <c r="H331" t="s">
        <v>4485</v>
      </c>
    </row>
    <row r="332" spans="1:9" hidden="1" x14ac:dyDescent="0.25">
      <c r="A332" s="3" t="str">
        <f>IF('Part 1'!AZ334&lt;&gt;"", 'Part 1'!A334, "")</f>
        <v/>
      </c>
      <c r="B332" t="s">
        <v>4485</v>
      </c>
      <c r="G332" t="s">
        <v>4485</v>
      </c>
      <c r="H332" t="s">
        <v>4485</v>
      </c>
    </row>
    <row r="333" spans="1:9" x14ac:dyDescent="0.25">
      <c r="A333" s="3">
        <f>IF('Part 1'!AZ335&lt;&gt;"", 'Part 1'!A335, "")</f>
        <v>45232</v>
      </c>
      <c r="B333">
        <v>1.4636280475679115</v>
      </c>
      <c r="C333">
        <v>3.6483444543300001</v>
      </c>
    </row>
    <row r="334" spans="1:9" hidden="1" x14ac:dyDescent="0.25">
      <c r="A334" s="3" t="str">
        <f>IF('Part 1'!AZ336&lt;&gt;"", 'Part 1'!A336, "")</f>
        <v/>
      </c>
      <c r="B334" t="s">
        <v>4485</v>
      </c>
      <c r="G334" t="s">
        <v>4485</v>
      </c>
      <c r="H334" t="s">
        <v>4485</v>
      </c>
    </row>
    <row r="335" spans="1:9" hidden="1" x14ac:dyDescent="0.25">
      <c r="A335" s="3" t="str">
        <f>IF('Part 1'!AZ337&lt;&gt;"", 'Part 1'!A337, "")</f>
        <v/>
      </c>
      <c r="B335" t="s">
        <v>4485</v>
      </c>
      <c r="G335" t="s">
        <v>4485</v>
      </c>
      <c r="H335" t="s">
        <v>4485</v>
      </c>
    </row>
    <row r="336" spans="1:9" hidden="1" x14ac:dyDescent="0.25">
      <c r="A336" s="3" t="str">
        <f>IF('Part 1'!AZ338&lt;&gt;"", 'Part 1'!A338, "")</f>
        <v/>
      </c>
      <c r="B336" t="s">
        <v>4485</v>
      </c>
      <c r="G336">
        <v>45231</v>
      </c>
      <c r="H336">
        <v>6.0244929341229048</v>
      </c>
      <c r="I336">
        <v>1.925215731512</v>
      </c>
    </row>
    <row r="337" spans="1:8" hidden="1" x14ac:dyDescent="0.25">
      <c r="A337" s="3" t="str">
        <f>IF('Part 1'!AZ339&lt;&gt;"", 'Part 1'!A339, "")</f>
        <v/>
      </c>
      <c r="B337" t="s">
        <v>4485</v>
      </c>
      <c r="G337" t="s">
        <v>4485</v>
      </c>
      <c r="H337" t="s">
        <v>4485</v>
      </c>
    </row>
    <row r="338" spans="1:8" x14ac:dyDescent="0.25">
      <c r="A338" s="3">
        <f>IF('Part 1'!AZ340&lt;&gt;"", 'Part 1'!A340, "")</f>
        <v>45239</v>
      </c>
      <c r="B338">
        <v>1.3696052683156248</v>
      </c>
      <c r="C338">
        <v>3.4116486556291807</v>
      </c>
    </row>
    <row r="339" spans="1:8" hidden="1" x14ac:dyDescent="0.25">
      <c r="A339" s="3" t="str">
        <f>IF('Part 1'!AZ341&lt;&gt;"", 'Part 1'!A341, "")</f>
        <v/>
      </c>
      <c r="B339" t="s">
        <v>4485</v>
      </c>
      <c r="G339" t="s">
        <v>4485</v>
      </c>
      <c r="H339" t="s">
        <v>4485</v>
      </c>
    </row>
    <row r="340" spans="1:8" hidden="1" x14ac:dyDescent="0.25">
      <c r="A340" s="3" t="str">
        <f>IF('Part 1'!AZ342&lt;&gt;"", 'Part 1'!A342, "")</f>
        <v/>
      </c>
      <c r="B340" t="s">
        <v>4485</v>
      </c>
      <c r="G340" t="s">
        <v>4485</v>
      </c>
      <c r="H340" t="s">
        <v>4485</v>
      </c>
    </row>
    <row r="341" spans="1:8" hidden="1" x14ac:dyDescent="0.25">
      <c r="A341" s="3" t="str">
        <f>IF('Part 1'!AZ343&lt;&gt;"", 'Part 1'!A343, "")</f>
        <v/>
      </c>
      <c r="B341" t="s">
        <v>4485</v>
      </c>
      <c r="G341" t="s">
        <v>4485</v>
      </c>
      <c r="H341" t="s">
        <v>4485</v>
      </c>
    </row>
    <row r="342" spans="1:8" hidden="1" x14ac:dyDescent="0.25">
      <c r="A342" s="3" t="str">
        <f>IF('Part 1'!AZ344&lt;&gt;"", 'Part 1'!A344, "")</f>
        <v/>
      </c>
      <c r="B342" t="s">
        <v>4485</v>
      </c>
      <c r="G342" t="s">
        <v>4485</v>
      </c>
      <c r="H342" t="s">
        <v>4485</v>
      </c>
    </row>
    <row r="343" spans="1:8" x14ac:dyDescent="0.25">
      <c r="A343" s="3">
        <f>IF('Part 1'!AZ345&lt;&gt;"", 'Part 1'!A345, "")</f>
        <v>45246</v>
      </c>
      <c r="B343">
        <v>1.9071630755904856</v>
      </c>
      <c r="C343">
        <v>3.3833659154690001</v>
      </c>
    </row>
    <row r="344" spans="1:8" hidden="1" x14ac:dyDescent="0.25">
      <c r="A344" s="3" t="str">
        <f>IF('Part 1'!AZ346&lt;&gt;"", 'Part 1'!A346, "")</f>
        <v/>
      </c>
      <c r="B344" t="s">
        <v>4485</v>
      </c>
      <c r="G344" t="s">
        <v>4485</v>
      </c>
      <c r="H344" t="s">
        <v>4485</v>
      </c>
    </row>
    <row r="345" spans="1:8" hidden="1" x14ac:dyDescent="0.25">
      <c r="A345" s="3" t="str">
        <f>IF('Part 1'!AZ347&lt;&gt;"", 'Part 1'!A347, "")</f>
        <v/>
      </c>
      <c r="B345" t="s">
        <v>4485</v>
      </c>
      <c r="G345" t="s">
        <v>4485</v>
      </c>
      <c r="H345" t="s">
        <v>4485</v>
      </c>
    </row>
    <row r="346" spans="1:8" hidden="1" x14ac:dyDescent="0.25">
      <c r="A346" s="3" t="str">
        <f>IF('Part 1'!AZ348&lt;&gt;"", 'Part 1'!A348, "")</f>
        <v/>
      </c>
      <c r="B346" t="s">
        <v>4485</v>
      </c>
      <c r="G346" t="s">
        <v>4485</v>
      </c>
      <c r="H346" t="s">
        <v>4485</v>
      </c>
    </row>
    <row r="347" spans="1:8" hidden="1" x14ac:dyDescent="0.25">
      <c r="A347" s="3" t="str">
        <f>IF('Part 1'!AZ349&lt;&gt;"", 'Part 1'!A349, "")</f>
        <v/>
      </c>
      <c r="B347" t="s">
        <v>4485</v>
      </c>
      <c r="G347" t="s">
        <v>4485</v>
      </c>
      <c r="H347" t="s">
        <v>4485</v>
      </c>
    </row>
    <row r="348" spans="1:8" x14ac:dyDescent="0.25">
      <c r="A348" s="3">
        <f>IF('Part 1'!AZ350&lt;&gt;"", 'Part 1'!A350, "")</f>
        <v>45253</v>
      </c>
      <c r="B348">
        <v>0.18618582154493388</v>
      </c>
      <c r="C348">
        <v>0.48989959992586202</v>
      </c>
    </row>
    <row r="349" spans="1:8" hidden="1" x14ac:dyDescent="0.25">
      <c r="A349" s="3" t="str">
        <f>IF('Part 1'!AZ351&lt;&gt;"", 'Part 1'!A351, "")</f>
        <v/>
      </c>
      <c r="B349" t="s">
        <v>4485</v>
      </c>
      <c r="G349" t="s">
        <v>4485</v>
      </c>
      <c r="H349" t="s">
        <v>4485</v>
      </c>
    </row>
    <row r="350" spans="1:8" hidden="1" x14ac:dyDescent="0.25">
      <c r="A350" s="3" t="str">
        <f>IF('Part 1'!AZ352&lt;&gt;"", 'Part 1'!A352, "")</f>
        <v/>
      </c>
      <c r="B350" t="s">
        <v>4485</v>
      </c>
      <c r="G350" t="s">
        <v>4485</v>
      </c>
      <c r="H350" t="s">
        <v>4485</v>
      </c>
    </row>
    <row r="351" spans="1:8" hidden="1" x14ac:dyDescent="0.25">
      <c r="A351" s="3" t="str">
        <f>IF('Part 1'!AZ353&lt;&gt;"", 'Part 1'!A353, "")</f>
        <v/>
      </c>
      <c r="B351" t="s">
        <v>4485</v>
      </c>
      <c r="G351" t="s">
        <v>4485</v>
      </c>
      <c r="H351" t="s">
        <v>4485</v>
      </c>
    </row>
    <row r="352" spans="1:8" x14ac:dyDescent="0.25">
      <c r="A352" s="3">
        <f>IF('Part 1'!AZ354&lt;&gt;"", 'Part 1'!A354, "")</f>
        <v>45260</v>
      </c>
      <c r="B352">
        <v>1.6217566759288149</v>
      </c>
      <c r="C352">
        <v>2.1642558885389001</v>
      </c>
    </row>
    <row r="353" spans="1:8" hidden="1" x14ac:dyDescent="0.25">
      <c r="A353" s="3" t="str">
        <f>IF('Part 1'!AZ355&lt;&gt;"", 'Part 1'!A355, "")</f>
        <v/>
      </c>
      <c r="B353" t="s">
        <v>4485</v>
      </c>
      <c r="G353" t="s">
        <v>4485</v>
      </c>
      <c r="H353" t="s">
        <v>4485</v>
      </c>
    </row>
    <row r="354" spans="1:8" hidden="1" x14ac:dyDescent="0.25">
      <c r="A354" s="3" t="str">
        <f>IF('Part 1'!AZ356&lt;&gt;"", 'Part 1'!A356, "")</f>
        <v/>
      </c>
      <c r="B354" t="s">
        <v>4485</v>
      </c>
      <c r="G354" t="s">
        <v>4485</v>
      </c>
      <c r="H354" t="s">
        <v>4485</v>
      </c>
    </row>
    <row r="355" spans="1:8" hidden="1" x14ac:dyDescent="0.25">
      <c r="A355" s="3" t="str">
        <f>IF('Part 1'!AZ357&lt;&gt;"", 'Part 1'!A357, "")</f>
        <v/>
      </c>
      <c r="B355" t="s">
        <v>4485</v>
      </c>
      <c r="G355" t="s">
        <v>4485</v>
      </c>
      <c r="H355" t="s">
        <v>4485</v>
      </c>
    </row>
    <row r="356" spans="1:8" hidden="1" x14ac:dyDescent="0.25">
      <c r="A356" s="3" t="str">
        <f>IF('Part 1'!AZ358&lt;&gt;"", 'Part 1'!A358, "")</f>
        <v/>
      </c>
      <c r="B356" t="s">
        <v>4485</v>
      </c>
      <c r="G356" t="s">
        <v>4485</v>
      </c>
      <c r="H356" t="s">
        <v>4485</v>
      </c>
    </row>
    <row r="357" spans="1:8" x14ac:dyDescent="0.25">
      <c r="A357" s="3">
        <f>IF('Part 1'!AZ359&lt;&gt;"", 'Part 1'!A359, "")</f>
        <v>45267</v>
      </c>
      <c r="B357">
        <v>3.8146042720587685</v>
      </c>
      <c r="C357">
        <v>6.9799876243263999</v>
      </c>
    </row>
    <row r="358" spans="1:8" hidden="1" x14ac:dyDescent="0.25">
      <c r="A358" s="3" t="str">
        <f>IF('Part 1'!AZ360&lt;&gt;"", 'Part 1'!A360, "")</f>
        <v/>
      </c>
      <c r="B358" t="s">
        <v>4485</v>
      </c>
      <c r="G358" t="s">
        <v>4485</v>
      </c>
      <c r="H358" t="s">
        <v>4485</v>
      </c>
    </row>
    <row r="359" spans="1:8" hidden="1" x14ac:dyDescent="0.25">
      <c r="A359" s="3" t="str">
        <f>IF('Part 1'!AZ361&lt;&gt;"", 'Part 1'!A361, "")</f>
        <v/>
      </c>
      <c r="B359" t="s">
        <v>4485</v>
      </c>
      <c r="G359" t="s">
        <v>4485</v>
      </c>
      <c r="H359" t="s">
        <v>4485</v>
      </c>
    </row>
    <row r="360" spans="1:8" hidden="1" x14ac:dyDescent="0.25">
      <c r="A360" s="3" t="str">
        <f>IF('Part 1'!AZ362&lt;&gt;"", 'Part 1'!A362, "")</f>
        <v/>
      </c>
      <c r="B360" t="s">
        <v>4485</v>
      </c>
      <c r="G360" t="s">
        <v>4485</v>
      </c>
      <c r="H360" t="s">
        <v>4485</v>
      </c>
    </row>
    <row r="361" spans="1:8" hidden="1" x14ac:dyDescent="0.25">
      <c r="A361" s="3" t="str">
        <f>IF('Part 1'!AZ363&lt;&gt;"", 'Part 1'!A363, "")</f>
        <v/>
      </c>
      <c r="B361" t="s">
        <v>4485</v>
      </c>
      <c r="G361" t="s">
        <v>4485</v>
      </c>
      <c r="H361" t="s">
        <v>4485</v>
      </c>
    </row>
    <row r="362" spans="1:8" x14ac:dyDescent="0.25">
      <c r="A362" s="3">
        <f>IF('Part 1'!AZ364&lt;&gt;"", 'Part 1'!A364, "")</f>
        <v>45274</v>
      </c>
      <c r="B362">
        <v>1.3470550663480203</v>
      </c>
      <c r="C362">
        <v>3.5271518369388</v>
      </c>
    </row>
    <row r="363" spans="1:8" hidden="1" x14ac:dyDescent="0.25">
      <c r="A363" s="3" t="str">
        <f>IF('Part 1'!AZ365&lt;&gt;"", 'Part 1'!A365, "")</f>
        <v/>
      </c>
      <c r="B363" t="s">
        <v>4485</v>
      </c>
      <c r="G363" t="s">
        <v>4485</v>
      </c>
      <c r="H363" t="s">
        <v>4485</v>
      </c>
    </row>
    <row r="364" spans="1:8" hidden="1" x14ac:dyDescent="0.25">
      <c r="A364" s="3" t="str">
        <f>IF('Part 1'!AZ366&lt;&gt;"", 'Part 1'!A366, "")</f>
        <v/>
      </c>
      <c r="B364" t="s">
        <v>4485</v>
      </c>
      <c r="G364" t="s">
        <v>4485</v>
      </c>
      <c r="H364" t="s">
        <v>4485</v>
      </c>
    </row>
    <row r="365" spans="1:8" hidden="1" x14ac:dyDescent="0.25">
      <c r="A365" s="3" t="str">
        <f>IF('Part 1'!AZ367&lt;&gt;"", 'Part 1'!A367, "")</f>
        <v/>
      </c>
      <c r="B365" t="s">
        <v>4485</v>
      </c>
      <c r="G365" t="s">
        <v>4485</v>
      </c>
      <c r="H365" t="s">
        <v>4485</v>
      </c>
    </row>
    <row r="366" spans="1:8" hidden="1" x14ac:dyDescent="0.25">
      <c r="A366" s="3" t="str">
        <f>IF('Part 1'!AZ368&lt;&gt;"", 'Part 1'!A368, "")</f>
        <v/>
      </c>
      <c r="B366" t="s">
        <v>4485</v>
      </c>
      <c r="G366" t="s">
        <v>4485</v>
      </c>
      <c r="H366" t="s">
        <v>4485</v>
      </c>
    </row>
    <row r="367" spans="1:8" x14ac:dyDescent="0.25">
      <c r="A367" s="3">
        <f>IF('Part 1'!AZ369&lt;&gt;"", 'Part 1'!A369, "")</f>
        <v>45281</v>
      </c>
      <c r="B367">
        <v>0.34155230447487117</v>
      </c>
      <c r="C367">
        <v>0.13419954674571999</v>
      </c>
    </row>
    <row r="368" spans="1:8" hidden="1" x14ac:dyDescent="0.25">
      <c r="A368" s="3" t="str">
        <f>IF('Part 1'!AZ370&lt;&gt;"", 'Part 1'!A370, "")</f>
        <v/>
      </c>
      <c r="B368" t="s">
        <v>4485</v>
      </c>
      <c r="G368" t="s">
        <v>4485</v>
      </c>
      <c r="H368" t="s">
        <v>4485</v>
      </c>
    </row>
    <row r="369" spans="1:9" hidden="1" x14ac:dyDescent="0.25">
      <c r="A369" s="3" t="str">
        <f>IF('Part 1'!AZ371&lt;&gt;"", 'Part 1'!A371, "")</f>
        <v/>
      </c>
      <c r="B369" t="s">
        <v>4485</v>
      </c>
      <c r="G369" t="s">
        <v>4485</v>
      </c>
      <c r="H369" t="s">
        <v>4485</v>
      </c>
    </row>
    <row r="370" spans="1:9" hidden="1" x14ac:dyDescent="0.25">
      <c r="A370" s="3" t="str">
        <f>IF('Part 1'!AZ372&lt;&gt;"", 'Part 1'!A372, "")</f>
        <v/>
      </c>
      <c r="B370" t="s">
        <v>4485</v>
      </c>
      <c r="G370" t="s">
        <v>4485</v>
      </c>
      <c r="H370" t="s">
        <v>4485</v>
      </c>
    </row>
    <row r="371" spans="1:9" x14ac:dyDescent="0.25">
      <c r="A371" s="3">
        <f>IF('Part 1'!AZ373&lt;&gt;"", 'Part 1'!A373, "")</f>
        <v>45288</v>
      </c>
      <c r="B371">
        <v>2.9718465353673578</v>
      </c>
      <c r="C371">
        <v>4.7419228869839998</v>
      </c>
    </row>
    <row r="372" spans="1:9" hidden="1" x14ac:dyDescent="0.25">
      <c r="A372" s="3" t="str">
        <f>IF('Part 1'!AZ374&lt;&gt;"", 'Part 1'!A374, "")</f>
        <v/>
      </c>
      <c r="B372" t="s">
        <v>4485</v>
      </c>
      <c r="G372" t="s">
        <v>4485</v>
      </c>
      <c r="H372" t="s">
        <v>4485</v>
      </c>
    </row>
    <row r="373" spans="1:9" hidden="1" x14ac:dyDescent="0.25">
      <c r="A373" s="3" t="str">
        <f>IF('Part 1'!AZ375&lt;&gt;"", 'Part 1'!A375, "")</f>
        <v/>
      </c>
      <c r="B373" t="s">
        <v>4485</v>
      </c>
      <c r="G373" t="s">
        <v>4485</v>
      </c>
      <c r="H373" t="s">
        <v>4485</v>
      </c>
    </row>
    <row r="374" spans="1:9" hidden="1" x14ac:dyDescent="0.25">
      <c r="A374" s="3" t="str">
        <f>IF('Part 1'!AZ376&lt;&gt;"", 'Part 1'!A376, "")</f>
        <v/>
      </c>
      <c r="B374" t="s">
        <v>4485</v>
      </c>
      <c r="G374" t="s">
        <v>4485</v>
      </c>
      <c r="H374" t="s">
        <v>4485</v>
      </c>
    </row>
    <row r="375" spans="1:9" hidden="1" x14ac:dyDescent="0.25">
      <c r="A375" s="3" t="str">
        <f>IF('Part 1'!AZ377&lt;&gt;"", 'Part 1'!A377, "")</f>
        <v/>
      </c>
      <c r="B375" t="s">
        <v>4485</v>
      </c>
      <c r="G375" t="s">
        <v>4485</v>
      </c>
      <c r="H375" t="s">
        <v>4485</v>
      </c>
    </row>
    <row r="376" spans="1:9" x14ac:dyDescent="0.25">
      <c r="A376" s="3">
        <f>IF('Part 1'!AZ378&lt;&gt;"", 'Part 1'!A378, "")</f>
        <v>45295</v>
      </c>
      <c r="B376">
        <v>-0.55145623935313948</v>
      </c>
      <c r="C376">
        <v>2.4232432678779543</v>
      </c>
    </row>
    <row r="377" spans="1:9" hidden="1" x14ac:dyDescent="0.25">
      <c r="A377" s="3" t="str">
        <f>IF('Part 1'!AZ379&lt;&gt;"", 'Part 1'!A379, "")</f>
        <v/>
      </c>
      <c r="B377" t="s">
        <v>4485</v>
      </c>
      <c r="G377">
        <v>45292</v>
      </c>
      <c r="H377">
        <v>-7.4510507361369438E-2</v>
      </c>
      <c r="I377">
        <v>3.2424943719182742</v>
      </c>
    </row>
    <row r="378" spans="1:9" hidden="1" x14ac:dyDescent="0.25">
      <c r="A378" s="3" t="str">
        <f>IF('Part 1'!AZ380&lt;&gt;"", 'Part 1'!A380, "")</f>
        <v/>
      </c>
      <c r="B378" t="s">
        <v>4485</v>
      </c>
      <c r="G378" t="s">
        <v>4485</v>
      </c>
      <c r="H378" t="s">
        <v>4485</v>
      </c>
    </row>
    <row r="379" spans="1:9" hidden="1" x14ac:dyDescent="0.25">
      <c r="A379" s="3" t="str">
        <f>IF('Part 1'!AZ381&lt;&gt;"", 'Part 1'!A381, "")</f>
        <v/>
      </c>
      <c r="B379" t="s">
        <v>4485</v>
      </c>
      <c r="G379" t="s">
        <v>4485</v>
      </c>
      <c r="H379" t="s">
        <v>4485</v>
      </c>
    </row>
    <row r="380" spans="1:9" hidden="1" x14ac:dyDescent="0.25">
      <c r="A380" s="3" t="str">
        <f>IF('Part 1'!AZ382&lt;&gt;"", 'Part 1'!A382, "")</f>
        <v/>
      </c>
      <c r="B380" t="s">
        <v>4485</v>
      </c>
      <c r="G380" t="s">
        <v>4485</v>
      </c>
      <c r="H380" t="s">
        <v>4485</v>
      </c>
    </row>
    <row r="381" spans="1:9" x14ac:dyDescent="0.25">
      <c r="A381" s="3">
        <f>IF('Part 1'!AZ383&lt;&gt;"", 'Part 1'!A383, "")</f>
        <v>45302</v>
      </c>
      <c r="B381">
        <v>-5.2634981023694127E-2</v>
      </c>
      <c r="C381">
        <v>-1.4831287946463001</v>
      </c>
    </row>
    <row r="382" spans="1:9" hidden="1" x14ac:dyDescent="0.25">
      <c r="A382" s="3" t="str">
        <f>IF('Part 1'!AZ384&lt;&gt;"", 'Part 1'!A384, "")</f>
        <v/>
      </c>
      <c r="B382" t="s">
        <v>4485</v>
      </c>
      <c r="G382" t="s">
        <v>4485</v>
      </c>
      <c r="H382" t="s">
        <v>4485</v>
      </c>
    </row>
    <row r="383" spans="1:9" hidden="1" x14ac:dyDescent="0.25">
      <c r="A383" s="3" t="str">
        <f>IF('Part 1'!AZ385&lt;&gt;"", 'Part 1'!A385, "")</f>
        <v/>
      </c>
      <c r="B383" t="s">
        <v>4485</v>
      </c>
      <c r="G383" t="s">
        <v>4485</v>
      </c>
      <c r="H383" t="s">
        <v>4485</v>
      </c>
    </row>
    <row r="384" spans="1:9" hidden="1" x14ac:dyDescent="0.25">
      <c r="A384" s="3" t="str">
        <f>IF('Part 1'!AZ386&lt;&gt;"", 'Part 1'!A386, "")</f>
        <v/>
      </c>
      <c r="B384" t="s">
        <v>4485</v>
      </c>
      <c r="G384" t="s">
        <v>4485</v>
      </c>
      <c r="H384" t="s">
        <v>4485</v>
      </c>
    </row>
    <row r="385" spans="1:9" hidden="1" x14ac:dyDescent="0.25">
      <c r="A385" s="3" t="str">
        <f>IF('Part 1'!AZ387&lt;&gt;"", 'Part 1'!A387, "")</f>
        <v/>
      </c>
      <c r="B385" t="s">
        <v>4485</v>
      </c>
      <c r="G385" t="s">
        <v>4485</v>
      </c>
      <c r="H385" t="s">
        <v>4485</v>
      </c>
    </row>
    <row r="386" spans="1:9" x14ac:dyDescent="0.25">
      <c r="A386" s="3">
        <f>IF('Part 1'!AZ388&lt;&gt;"", 'Part 1'!A388, "")</f>
        <v>45309</v>
      </c>
      <c r="B386">
        <v>-0.85438301489338453</v>
      </c>
      <c r="C386">
        <v>-0.69941855271620001</v>
      </c>
    </row>
    <row r="387" spans="1:9" hidden="1" x14ac:dyDescent="0.25">
      <c r="A387" s="3" t="str">
        <f>IF('Part 1'!AZ389&lt;&gt;"", 'Part 1'!A389, "")</f>
        <v/>
      </c>
      <c r="B387" t="s">
        <v>4485</v>
      </c>
      <c r="G387" t="s">
        <v>4485</v>
      </c>
      <c r="H387" t="s">
        <v>4485</v>
      </c>
    </row>
    <row r="388" spans="1:9" hidden="1" x14ac:dyDescent="0.25">
      <c r="A388" s="3" t="str">
        <f>IF('Part 1'!AZ390&lt;&gt;"", 'Part 1'!A390, "")</f>
        <v/>
      </c>
      <c r="B388" t="s">
        <v>4485</v>
      </c>
      <c r="G388" t="s">
        <v>4485</v>
      </c>
      <c r="H388" t="s">
        <v>4485</v>
      </c>
    </row>
    <row r="389" spans="1:9" hidden="1" x14ac:dyDescent="0.25">
      <c r="A389" s="3" t="str">
        <f>IF('Part 1'!AZ391&lt;&gt;"", 'Part 1'!A391, "")</f>
        <v/>
      </c>
      <c r="B389" t="s">
        <v>4485</v>
      </c>
      <c r="G389" t="s">
        <v>4485</v>
      </c>
      <c r="H389" t="s">
        <v>4485</v>
      </c>
    </row>
    <row r="390" spans="1:9" hidden="1" x14ac:dyDescent="0.25">
      <c r="A390" s="3" t="str">
        <f>IF('Part 1'!AZ392&lt;&gt;"", 'Part 1'!A392, "")</f>
        <v/>
      </c>
      <c r="B390" t="s">
        <v>4485</v>
      </c>
      <c r="G390" t="s">
        <v>4485</v>
      </c>
      <c r="H390" t="s">
        <v>4485</v>
      </c>
    </row>
    <row r="391" spans="1:9" x14ac:dyDescent="0.25">
      <c r="A391" s="3">
        <f>IF('Part 1'!AZ393&lt;&gt;"", 'Part 1'!A393, "")</f>
        <v>45316</v>
      </c>
      <c r="B391">
        <v>-0.5108970401519014</v>
      </c>
      <c r="C391">
        <v>0.118497526713</v>
      </c>
    </row>
    <row r="392" spans="1:9" hidden="1" x14ac:dyDescent="0.25">
      <c r="A392" s="3" t="str">
        <f>IF('Part 1'!AZ394&lt;&gt;"", 'Part 1'!A394, "")</f>
        <v/>
      </c>
      <c r="B392" t="s">
        <v>4485</v>
      </c>
      <c r="G392" t="s">
        <v>4485</v>
      </c>
      <c r="H392" t="s">
        <v>4485</v>
      </c>
    </row>
    <row r="393" spans="1:9" hidden="1" x14ac:dyDescent="0.25">
      <c r="A393" s="3" t="str">
        <f>IF('Part 1'!AZ395&lt;&gt;"", 'Part 1'!A395, "")</f>
        <v/>
      </c>
      <c r="B393" t="s">
        <v>4485</v>
      </c>
      <c r="G393" t="s">
        <v>4485</v>
      </c>
      <c r="H393" t="s">
        <v>4485</v>
      </c>
    </row>
    <row r="394" spans="1:9" hidden="1" x14ac:dyDescent="0.25">
      <c r="A394" s="3" t="str">
        <f>IF('Part 1'!AZ396&lt;&gt;"", 'Part 1'!A396, "")</f>
        <v/>
      </c>
      <c r="B394" t="s">
        <v>4485</v>
      </c>
      <c r="G394" t="s">
        <v>4485</v>
      </c>
      <c r="H394" t="s">
        <v>4485</v>
      </c>
    </row>
    <row r="395" spans="1:9" x14ac:dyDescent="0.25">
      <c r="A395" s="3">
        <f>IF('Part 1'!AZ397&lt;&gt;"", 'Part 1'!A397, "")</f>
        <v>45323</v>
      </c>
      <c r="B395">
        <v>1.1349891278762185</v>
      </c>
      <c r="C395">
        <v>5.8238287745684003</v>
      </c>
    </row>
    <row r="396" spans="1:9" hidden="1" x14ac:dyDescent="0.25">
      <c r="A396" s="3" t="str">
        <f>IF('Part 1'!AZ398&lt;&gt;"", 'Part 1'!A398, "")</f>
        <v/>
      </c>
      <c r="B396" t="s">
        <v>4485</v>
      </c>
      <c r="G396" t="s">
        <v>4485</v>
      </c>
      <c r="H396" t="s">
        <v>4485</v>
      </c>
    </row>
    <row r="397" spans="1:9" hidden="1" x14ac:dyDescent="0.25">
      <c r="A397" s="3" t="str">
        <f>IF('Part 1'!AZ399&lt;&gt;"", 'Part 1'!A399, "")</f>
        <v/>
      </c>
      <c r="B397" t="s">
        <v>4485</v>
      </c>
      <c r="G397" t="s">
        <v>4485</v>
      </c>
      <c r="H397" t="s">
        <v>4485</v>
      </c>
    </row>
    <row r="398" spans="1:9" hidden="1" x14ac:dyDescent="0.25">
      <c r="A398" s="3" t="str">
        <f>IF('Part 1'!AZ400&lt;&gt;"", 'Part 1'!A400, "")</f>
        <v/>
      </c>
      <c r="B398" t="s">
        <v>4485</v>
      </c>
      <c r="G398" t="s">
        <v>4485</v>
      </c>
      <c r="H398" t="s">
        <v>4485</v>
      </c>
    </row>
    <row r="399" spans="1:9" hidden="1" x14ac:dyDescent="0.25">
      <c r="A399" s="3" t="str">
        <f>IF('Part 1'!AZ401&lt;&gt;"", 'Part 1'!A401, "")</f>
        <v/>
      </c>
      <c r="B399" t="s">
        <v>4485</v>
      </c>
      <c r="G399">
        <v>45323</v>
      </c>
      <c r="H399">
        <v>1.3151315016280751</v>
      </c>
      <c r="I399">
        <v>9.9318233514251997</v>
      </c>
    </row>
    <row r="400" spans="1:9" x14ac:dyDescent="0.25">
      <c r="A400" s="3">
        <f>IF('Part 1'!AZ402&lt;&gt;"", 'Part 1'!A402, "")</f>
        <v>45330</v>
      </c>
      <c r="B400">
        <v>9.4481148706414803E-2</v>
      </c>
      <c r="C400">
        <v>1.9881878556829999</v>
      </c>
    </row>
    <row r="401" spans="1:8" hidden="1" x14ac:dyDescent="0.25">
      <c r="A401" s="3" t="str">
        <f>IF('Part 1'!AZ403&lt;&gt;"", 'Part 1'!A403, "")</f>
        <v/>
      </c>
      <c r="B401" t="s">
        <v>4485</v>
      </c>
      <c r="G401" t="s">
        <v>4485</v>
      </c>
      <c r="H401" t="s">
        <v>4485</v>
      </c>
    </row>
    <row r="402" spans="1:8" hidden="1" x14ac:dyDescent="0.25">
      <c r="A402" s="3" t="str">
        <f>IF('Part 1'!AZ404&lt;&gt;"", 'Part 1'!A404, "")</f>
        <v/>
      </c>
      <c r="B402" t="s">
        <v>4485</v>
      </c>
      <c r="G402" t="s">
        <v>4485</v>
      </c>
      <c r="H402" t="s">
        <v>4485</v>
      </c>
    </row>
    <row r="403" spans="1:8" hidden="1" x14ac:dyDescent="0.25">
      <c r="A403" s="3" t="str">
        <f>IF('Part 1'!AZ405&lt;&gt;"", 'Part 1'!A405, "")</f>
        <v/>
      </c>
      <c r="B403" t="s">
        <v>4485</v>
      </c>
      <c r="G403" t="s">
        <v>4485</v>
      </c>
      <c r="H403" t="s">
        <v>4485</v>
      </c>
    </row>
    <row r="404" spans="1:8" hidden="1" x14ac:dyDescent="0.25">
      <c r="A404" s="3" t="str">
        <f>IF('Part 1'!AZ406&lt;&gt;"", 'Part 1'!A406, "")</f>
        <v/>
      </c>
      <c r="B404" t="s">
        <v>4485</v>
      </c>
      <c r="G404" t="s">
        <v>4485</v>
      </c>
      <c r="H404" t="s">
        <v>4485</v>
      </c>
    </row>
    <row r="405" spans="1:8" x14ac:dyDescent="0.25">
      <c r="A405" s="3">
        <f>IF('Part 1'!AZ407&lt;&gt;"", 'Part 1'!A407, "")</f>
        <v>45337</v>
      </c>
      <c r="B405">
        <v>0.88774492988518383</v>
      </c>
      <c r="C405">
        <v>2.225113715</v>
      </c>
    </row>
    <row r="406" spans="1:8" hidden="1" x14ac:dyDescent="0.25">
      <c r="A406" s="3" t="str">
        <f>IF('Part 1'!AZ408&lt;&gt;"", 'Part 1'!A408, "")</f>
        <v/>
      </c>
      <c r="B406" t="s">
        <v>4485</v>
      </c>
      <c r="G406" t="s">
        <v>4485</v>
      </c>
      <c r="H406" t="s">
        <v>4485</v>
      </c>
    </row>
    <row r="407" spans="1:8" hidden="1" x14ac:dyDescent="0.25">
      <c r="A407" s="3" t="str">
        <f>IF('Part 1'!AZ409&lt;&gt;"", 'Part 1'!A409, "")</f>
        <v/>
      </c>
      <c r="B407" t="s">
        <v>4485</v>
      </c>
      <c r="G407" t="s">
        <v>4485</v>
      </c>
      <c r="H407" t="s">
        <v>4485</v>
      </c>
    </row>
    <row r="408" spans="1:8" hidden="1" x14ac:dyDescent="0.25">
      <c r="A408" s="3" t="str">
        <f>IF('Part 1'!AZ410&lt;&gt;"", 'Part 1'!A410, "")</f>
        <v/>
      </c>
      <c r="B408" t="s">
        <v>4485</v>
      </c>
      <c r="G408" t="s">
        <v>4485</v>
      </c>
      <c r="H408" t="s">
        <v>4485</v>
      </c>
    </row>
    <row r="409" spans="1:8" hidden="1" x14ac:dyDescent="0.25">
      <c r="A409" s="3" t="str">
        <f>IF('Part 1'!AZ411&lt;&gt;"", 'Part 1'!A411, "")</f>
        <v/>
      </c>
      <c r="B409" t="s">
        <v>4485</v>
      </c>
      <c r="G409" t="s">
        <v>4485</v>
      </c>
      <c r="H409" t="s">
        <v>4485</v>
      </c>
    </row>
    <row r="410" spans="1:8" x14ac:dyDescent="0.25">
      <c r="A410" s="3">
        <f>IF('Part 1'!AZ412&lt;&gt;"", 'Part 1'!A412, "")</f>
        <v>45344</v>
      </c>
      <c r="B410">
        <v>1.3997695195280888</v>
      </c>
      <c r="C410">
        <v>5.4729563657492628</v>
      </c>
    </row>
    <row r="411" spans="1:8" hidden="1" x14ac:dyDescent="0.25">
      <c r="A411" s="3" t="str">
        <f>IF('Part 1'!AZ413&lt;&gt;"", 'Part 1'!A413, "")</f>
        <v/>
      </c>
      <c r="B411" t="s">
        <v>4485</v>
      </c>
      <c r="G411" t="s">
        <v>4485</v>
      </c>
      <c r="H411" t="s">
        <v>4485</v>
      </c>
    </row>
    <row r="412" spans="1:8" hidden="1" x14ac:dyDescent="0.25">
      <c r="A412" s="3" t="str">
        <f>IF('Part 1'!AZ414&lt;&gt;"", 'Part 1'!A414, "")</f>
        <v/>
      </c>
      <c r="B412" t="s">
        <v>4485</v>
      </c>
      <c r="G412" t="s">
        <v>4485</v>
      </c>
      <c r="H412" t="s">
        <v>4485</v>
      </c>
    </row>
    <row r="413" spans="1:8" hidden="1" x14ac:dyDescent="0.25">
      <c r="A413" s="3" t="str">
        <f>IF('Part 1'!AZ415&lt;&gt;"", 'Part 1'!A415, "")</f>
        <v/>
      </c>
      <c r="B413" t="s">
        <v>4485</v>
      </c>
      <c r="G413" t="s">
        <v>4485</v>
      </c>
      <c r="H413" t="s">
        <v>4485</v>
      </c>
    </row>
    <row r="414" spans="1:8" hidden="1" x14ac:dyDescent="0.25">
      <c r="A414" s="3" t="str">
        <f>IF('Part 1'!AZ416&lt;&gt;"", 'Part 1'!A416, "")</f>
        <v/>
      </c>
      <c r="B414" t="s">
        <v>4485</v>
      </c>
      <c r="G414" t="s">
        <v>4485</v>
      </c>
      <c r="H414" t="s">
        <v>4485</v>
      </c>
    </row>
    <row r="415" spans="1:8" x14ac:dyDescent="0.25">
      <c r="A415" s="3">
        <f>IF('Part 1'!AZ417&lt;&gt;"", 'Part 1'!A417, "")</f>
        <v>45351</v>
      </c>
      <c r="B415">
        <v>-1.0561518086009036</v>
      </c>
      <c r="C415">
        <v>0.97757763274620002</v>
      </c>
    </row>
    <row r="416" spans="1:8" hidden="1" x14ac:dyDescent="0.25">
      <c r="A416" s="3" t="str">
        <f>IF('Part 1'!AZ418&lt;&gt;"", 'Part 1'!A418, "")</f>
        <v/>
      </c>
      <c r="B416" t="s">
        <v>4485</v>
      </c>
      <c r="G416" t="s">
        <v>4485</v>
      </c>
      <c r="H416" t="s">
        <v>4485</v>
      </c>
    </row>
    <row r="417" spans="1:9" hidden="1" x14ac:dyDescent="0.25">
      <c r="A417" s="3" t="str">
        <f>IF('Part 1'!AZ419&lt;&gt;"", 'Part 1'!A419, "")</f>
        <v/>
      </c>
      <c r="B417" t="s">
        <v>4485</v>
      </c>
      <c r="G417" t="s">
        <v>4485</v>
      </c>
      <c r="H417" t="s">
        <v>4485</v>
      </c>
    </row>
    <row r="418" spans="1:9" hidden="1" x14ac:dyDescent="0.25">
      <c r="A418" s="3" t="str">
        <f>IF('Part 1'!AZ420&lt;&gt;"", 'Part 1'!A420, "")</f>
        <v/>
      </c>
      <c r="B418" t="s">
        <v>4485</v>
      </c>
      <c r="G418" t="s">
        <v>4485</v>
      </c>
      <c r="H418" t="s">
        <v>4485</v>
      </c>
    </row>
    <row r="419" spans="1:9" hidden="1" x14ac:dyDescent="0.25">
      <c r="A419" s="3" t="str">
        <f>IF('Part 1'!AZ421&lt;&gt;"", 'Part 1'!A421, "")</f>
        <v/>
      </c>
      <c r="B419" t="s">
        <v>4485</v>
      </c>
      <c r="G419" t="s">
        <v>4485</v>
      </c>
      <c r="H419" t="s">
        <v>4485</v>
      </c>
    </row>
    <row r="420" spans="1:9" hidden="1" x14ac:dyDescent="0.25">
      <c r="A420" s="3" t="str">
        <f>IF('Part 1'!AZ422&lt;&gt;"", 'Part 1'!A422, "")</f>
        <v/>
      </c>
      <c r="B420" t="s">
        <v>4485</v>
      </c>
      <c r="G420">
        <v>45352</v>
      </c>
      <c r="H420">
        <v>-5.3046835655523594E-2</v>
      </c>
      <c r="I420">
        <v>-3.7751968197900001</v>
      </c>
    </row>
    <row r="421" spans="1:9" x14ac:dyDescent="0.25">
      <c r="A421" s="3">
        <f>IF('Part 1'!AZ423&lt;&gt;"", 'Part 1'!A423, "")</f>
        <v>45358</v>
      </c>
      <c r="B421">
        <v>0.69296625818364621</v>
      </c>
      <c r="C421">
        <v>-0.99176633823177995</v>
      </c>
    </row>
    <row r="422" spans="1:9" hidden="1" x14ac:dyDescent="0.25">
      <c r="A422" s="3" t="str">
        <f>IF('Part 1'!AZ424&lt;&gt;"", 'Part 1'!A424, "")</f>
        <v/>
      </c>
      <c r="B422" t="s">
        <v>4485</v>
      </c>
      <c r="G422" t="s">
        <v>4485</v>
      </c>
      <c r="H422" t="s">
        <v>4485</v>
      </c>
    </row>
    <row r="423" spans="1:9" hidden="1" x14ac:dyDescent="0.25">
      <c r="A423" s="3" t="str">
        <f>IF('Part 1'!AZ425&lt;&gt;"", 'Part 1'!A425, "")</f>
        <v/>
      </c>
      <c r="B423" t="s">
        <v>4485</v>
      </c>
      <c r="G423" t="s">
        <v>4485</v>
      </c>
      <c r="H423" t="s">
        <v>4485</v>
      </c>
    </row>
    <row r="424" spans="1:9" hidden="1" x14ac:dyDescent="0.25">
      <c r="A424" s="3" t="str">
        <f>IF('Part 1'!AZ426&lt;&gt;"", 'Part 1'!A426, "")</f>
        <v/>
      </c>
      <c r="B424" t="s">
        <v>4485</v>
      </c>
      <c r="G424" t="s">
        <v>4485</v>
      </c>
      <c r="H424" t="s">
        <v>4485</v>
      </c>
    </row>
    <row r="425" spans="1:9" x14ac:dyDescent="0.25">
      <c r="A425" s="3">
        <f>IF('Part 1'!AZ427&lt;&gt;"", 'Part 1'!A427, "")</f>
        <v>45365</v>
      </c>
      <c r="B425">
        <v>-1.456791277050633</v>
      </c>
      <c r="C425">
        <v>-5.857668343457</v>
      </c>
    </row>
    <row r="426" spans="1:9" hidden="1" x14ac:dyDescent="0.25">
      <c r="A426" s="3" t="str">
        <f>IF('Part 1'!AZ428&lt;&gt;"", 'Part 1'!A428, "")</f>
        <v/>
      </c>
      <c r="B426" t="s">
        <v>4485</v>
      </c>
      <c r="G426" t="s">
        <v>4485</v>
      </c>
      <c r="H426" t="s">
        <v>4485</v>
      </c>
    </row>
    <row r="427" spans="1:9" hidden="1" x14ac:dyDescent="0.25">
      <c r="A427" s="3" t="str">
        <f>IF('Part 1'!AZ429&lt;&gt;"", 'Part 1'!A429, "")</f>
        <v/>
      </c>
      <c r="B427" t="s">
        <v>4485</v>
      </c>
      <c r="G427" t="s">
        <v>4485</v>
      </c>
      <c r="H427" t="s">
        <v>4485</v>
      </c>
    </row>
    <row r="428" spans="1:9" hidden="1" x14ac:dyDescent="0.25">
      <c r="A428" s="3" t="str">
        <f>IF('Part 1'!AZ430&lt;&gt;"", 'Part 1'!A430, "")</f>
        <v/>
      </c>
      <c r="B428" t="s">
        <v>4485</v>
      </c>
      <c r="G428" t="s">
        <v>4485</v>
      </c>
      <c r="H428" t="s">
        <v>4485</v>
      </c>
    </row>
    <row r="429" spans="1:9" hidden="1" x14ac:dyDescent="0.25">
      <c r="A429" s="3" t="str">
        <f>IF('Part 1'!AZ431&lt;&gt;"", 'Part 1'!A431, "")</f>
        <v/>
      </c>
      <c r="B429" t="s">
        <v>4485</v>
      </c>
      <c r="G429" t="s">
        <v>4485</v>
      </c>
      <c r="H429" t="s">
        <v>4485</v>
      </c>
    </row>
    <row r="430" spans="1:9" x14ac:dyDescent="0.25">
      <c r="A430" s="3">
        <f>IF('Part 1'!AZ432&lt;&gt;"", 'Part 1'!A432, "")</f>
        <v>45372</v>
      </c>
      <c r="B430">
        <v>-0.60821839871944838</v>
      </c>
      <c r="C430">
        <v>1.7392865225583267</v>
      </c>
    </row>
    <row r="431" spans="1:9" hidden="1" x14ac:dyDescent="0.25">
      <c r="A431" s="3" t="str">
        <f>IF('Part 1'!AZ433&lt;&gt;"", 'Part 1'!A433, "")</f>
        <v/>
      </c>
      <c r="B431" t="s">
        <v>4485</v>
      </c>
      <c r="G431" t="s">
        <v>4485</v>
      </c>
      <c r="H431" t="s">
        <v>4485</v>
      </c>
    </row>
    <row r="432" spans="1:9" hidden="1" x14ac:dyDescent="0.25">
      <c r="A432" s="3" t="str">
        <f>IF('Part 1'!AZ434&lt;&gt;"", 'Part 1'!A434, "")</f>
        <v/>
      </c>
      <c r="B432" t="s">
        <v>4485</v>
      </c>
      <c r="G432" t="s">
        <v>4485</v>
      </c>
      <c r="H432" t="s">
        <v>4485</v>
      </c>
    </row>
    <row r="433" spans="1:9" hidden="1" x14ac:dyDescent="0.25">
      <c r="A433" s="3" t="str">
        <f>IF('Part 1'!AZ435&lt;&gt;"", 'Part 1'!A435, "")</f>
        <v/>
      </c>
      <c r="B433" t="s">
        <v>4485</v>
      </c>
      <c r="G433" t="s">
        <v>4485</v>
      </c>
      <c r="H433" t="s">
        <v>4485</v>
      </c>
    </row>
    <row r="434" spans="1:9" x14ac:dyDescent="0.25">
      <c r="A434" s="3">
        <f>IF('Part 1'!AZ436&lt;&gt;"", 'Part 1'!A436, "")</f>
        <v>45379</v>
      </c>
      <c r="B434">
        <v>2.2336085278239626</v>
      </c>
      <c r="C434">
        <v>6.3976868153373996</v>
      </c>
    </row>
    <row r="435" spans="1:9" hidden="1" x14ac:dyDescent="0.25">
      <c r="A435" s="3" t="str">
        <f>IF('Part 1'!AZ437&lt;&gt;"", 'Part 1'!A437, "")</f>
        <v/>
      </c>
      <c r="B435" t="s">
        <v>4485</v>
      </c>
      <c r="G435" t="s">
        <v>4485</v>
      </c>
      <c r="H435" t="s">
        <v>4485</v>
      </c>
    </row>
    <row r="436" spans="1:9" hidden="1" x14ac:dyDescent="0.25">
      <c r="A436" s="3" t="str">
        <f>IF('Part 1'!AZ438&lt;&gt;"", 'Part 1'!A438, "")</f>
        <v/>
      </c>
      <c r="B436" t="s">
        <v>4485</v>
      </c>
      <c r="G436" t="s">
        <v>4485</v>
      </c>
      <c r="H436" t="s">
        <v>4485</v>
      </c>
    </row>
    <row r="437" spans="1:9" hidden="1" x14ac:dyDescent="0.25">
      <c r="A437" s="3" t="str">
        <f>IF('Part 1'!AZ439&lt;&gt;"", 'Part 1'!A439, "")</f>
        <v/>
      </c>
      <c r="B437" t="s">
        <v>4485</v>
      </c>
      <c r="G437" t="s">
        <v>4485</v>
      </c>
      <c r="H437" t="s">
        <v>4485</v>
      </c>
    </row>
    <row r="438" spans="1:9" x14ac:dyDescent="0.25">
      <c r="A438" s="3">
        <f>IF('Part 1'!AZ440&lt;&gt;"", 'Part 1'!A440, "")</f>
        <v>45386</v>
      </c>
      <c r="B438">
        <v>1.7673394760810264</v>
      </c>
      <c r="C438">
        <v>5.7917194674988997</v>
      </c>
    </row>
    <row r="439" spans="1:9" hidden="1" x14ac:dyDescent="0.25">
      <c r="A439" s="3" t="str">
        <f>IF('Part 1'!AZ441&lt;&gt;"", 'Part 1'!A441, "")</f>
        <v/>
      </c>
      <c r="B439" t="s">
        <v>4485</v>
      </c>
      <c r="G439">
        <v>45383</v>
      </c>
      <c r="H439">
        <v>0.63596295966521499</v>
      </c>
      <c r="I439">
        <v>6.2253316413500004</v>
      </c>
    </row>
    <row r="440" spans="1:9" hidden="1" x14ac:dyDescent="0.25">
      <c r="A440" s="3" t="str">
        <f>IF('Part 1'!AZ442&lt;&gt;"", 'Part 1'!A442, "")</f>
        <v/>
      </c>
      <c r="B440" t="s">
        <v>4485</v>
      </c>
      <c r="G440" t="s">
        <v>4485</v>
      </c>
      <c r="H440" t="s">
        <v>4485</v>
      </c>
    </row>
    <row r="441" spans="1:9" hidden="1" x14ac:dyDescent="0.25">
      <c r="A441" s="3" t="str">
        <f>IF('Part 1'!AZ443&lt;&gt;"", 'Part 1'!A443, "")</f>
        <v/>
      </c>
      <c r="B441" t="s">
        <v>4485</v>
      </c>
      <c r="G441" t="s">
        <v>4485</v>
      </c>
      <c r="H441" t="s">
        <v>4485</v>
      </c>
    </row>
    <row r="442" spans="1:9" hidden="1" x14ac:dyDescent="0.25">
      <c r="A442" s="3" t="str">
        <f>IF('Part 1'!AZ444&lt;&gt;"", 'Part 1'!A444, "")</f>
        <v/>
      </c>
      <c r="B442" t="s">
        <v>4485</v>
      </c>
      <c r="G442" t="s">
        <v>4485</v>
      </c>
      <c r="H442" t="s">
        <v>4485</v>
      </c>
    </row>
    <row r="443" spans="1:9" hidden="1" x14ac:dyDescent="0.25">
      <c r="A443" s="3" t="str">
        <f>IF('Part 1'!AZ445&lt;&gt;"", 'Part 1'!A445, "")</f>
        <v/>
      </c>
      <c r="B443" t="s">
        <v>4485</v>
      </c>
      <c r="G443" t="s">
        <v>4485</v>
      </c>
      <c r="H443" t="s">
        <v>4485</v>
      </c>
    </row>
    <row r="444" spans="1:9" hidden="1" x14ac:dyDescent="0.25">
      <c r="A444" s="3" t="str">
        <f>IF('Part 1'!AZ446&lt;&gt;"", 'Part 1'!A446, "")</f>
        <v/>
      </c>
      <c r="B444" t="s">
        <v>4485</v>
      </c>
      <c r="G444" t="s">
        <v>4485</v>
      </c>
      <c r="H444" t="s">
        <v>4485</v>
      </c>
    </row>
    <row r="445" spans="1:9" hidden="1" x14ac:dyDescent="0.25">
      <c r="A445" s="3" t="str">
        <f>IF('Part 1'!AZ447&lt;&gt;"", 'Part 1'!A447, "")</f>
        <v/>
      </c>
      <c r="B445" t="s">
        <v>4485</v>
      </c>
      <c r="G445" t="s">
        <v>4485</v>
      </c>
      <c r="H445" t="s">
        <v>4485</v>
      </c>
    </row>
    <row r="446" spans="1:9" x14ac:dyDescent="0.25">
      <c r="A446" s="3">
        <f>IF('Part 1'!AZ448&lt;&gt;"", 'Part 1'!A448, "")</f>
        <v>45400</v>
      </c>
      <c r="B446">
        <v>-2.8569851276898852</v>
      </c>
      <c r="C446">
        <v>-2.951319111843</v>
      </c>
    </row>
    <row r="447" spans="1:9" hidden="1" x14ac:dyDescent="0.25">
      <c r="A447" s="3" t="str">
        <f>IF('Part 1'!AZ449&lt;&gt;"", 'Part 1'!A449, "")</f>
        <v/>
      </c>
      <c r="B447" t="s">
        <v>4485</v>
      </c>
      <c r="G447" t="s">
        <v>4485</v>
      </c>
      <c r="H447" t="s">
        <v>4485</v>
      </c>
    </row>
    <row r="448" spans="1:9" hidden="1" x14ac:dyDescent="0.25">
      <c r="A448" s="3" t="str">
        <f>IF('Part 1'!AZ450&lt;&gt;"", 'Part 1'!A450, "")</f>
        <v/>
      </c>
      <c r="B448" t="s">
        <v>4485</v>
      </c>
      <c r="G448" t="s">
        <v>4485</v>
      </c>
      <c r="H448" t="s">
        <v>4485</v>
      </c>
    </row>
    <row r="449" spans="1:9" hidden="1" x14ac:dyDescent="0.25">
      <c r="A449" s="3" t="str">
        <f>IF('Part 1'!AZ451&lt;&gt;"", 'Part 1'!A451, "")</f>
        <v/>
      </c>
      <c r="B449" t="s">
        <v>4485</v>
      </c>
      <c r="G449" t="s">
        <v>4485</v>
      </c>
      <c r="H449" t="s">
        <v>4485</v>
      </c>
    </row>
    <row r="450" spans="1:9" hidden="1" x14ac:dyDescent="0.25">
      <c r="A450" s="3" t="str">
        <f>IF('Part 1'!AZ452&lt;&gt;"", 'Part 1'!A452, "")</f>
        <v/>
      </c>
      <c r="B450" t="s">
        <v>4485</v>
      </c>
      <c r="G450" t="s">
        <v>4485</v>
      </c>
      <c r="H450" t="s">
        <v>4485</v>
      </c>
    </row>
    <row r="451" spans="1:9" x14ac:dyDescent="0.25">
      <c r="A451" s="3">
        <f>IF('Part 1'!AZ453&lt;&gt;"", 'Part 1'!A453, "")</f>
        <v>45407</v>
      </c>
      <c r="B451">
        <v>2.611856327443586</v>
      </c>
      <c r="C451">
        <v>4.3928326915965998</v>
      </c>
    </row>
    <row r="452" spans="1:9" hidden="1" x14ac:dyDescent="0.25">
      <c r="A452" s="3" t="str">
        <f>IF('Part 1'!AZ454&lt;&gt;"", 'Part 1'!A454, "")</f>
        <v/>
      </c>
      <c r="B452" t="s">
        <v>4485</v>
      </c>
      <c r="G452" t="s">
        <v>4485</v>
      </c>
      <c r="H452" t="s">
        <v>4485</v>
      </c>
    </row>
    <row r="453" spans="1:9" hidden="1" x14ac:dyDescent="0.25">
      <c r="A453" s="3" t="str">
        <f>IF('Part 1'!AZ455&lt;&gt;"", 'Part 1'!A455, "")</f>
        <v/>
      </c>
      <c r="B453" t="s">
        <v>4485</v>
      </c>
      <c r="G453" t="s">
        <v>4485</v>
      </c>
      <c r="H453" t="s">
        <v>4485</v>
      </c>
    </row>
    <row r="454" spans="1:9" hidden="1" x14ac:dyDescent="0.25">
      <c r="A454" s="3" t="str">
        <f>IF('Part 1'!AZ456&lt;&gt;"", 'Part 1'!A456, "")</f>
        <v/>
      </c>
      <c r="B454" t="s">
        <v>4485</v>
      </c>
      <c r="G454" t="s">
        <v>4485</v>
      </c>
      <c r="H454" t="s">
        <v>4485</v>
      </c>
    </row>
    <row r="455" spans="1:9" x14ac:dyDescent="0.25">
      <c r="A455" s="3">
        <f>IF('Part 1'!AZ457&lt;&gt;"", 'Part 1'!A457, "")</f>
        <v>45414</v>
      </c>
      <c r="B455">
        <v>1.0972038710138168</v>
      </c>
      <c r="C455">
        <v>-0.83558782827654998</v>
      </c>
    </row>
    <row r="456" spans="1:9" hidden="1" x14ac:dyDescent="0.25">
      <c r="A456" s="3" t="str">
        <f>IF('Part 1'!AZ458&lt;&gt;"", 'Part 1'!A458, "")</f>
        <v/>
      </c>
      <c r="B456" t="s">
        <v>4485</v>
      </c>
      <c r="G456" t="s">
        <v>4485</v>
      </c>
      <c r="H456" t="s">
        <v>4485</v>
      </c>
    </row>
    <row r="457" spans="1:9" hidden="1" x14ac:dyDescent="0.25">
      <c r="A457" s="3" t="str">
        <f>IF('Part 1'!AZ459&lt;&gt;"", 'Part 1'!A459, "")</f>
        <v/>
      </c>
      <c r="B457" t="s">
        <v>4485</v>
      </c>
      <c r="G457" t="s">
        <v>4485</v>
      </c>
      <c r="H457" t="s">
        <v>4485</v>
      </c>
    </row>
    <row r="458" spans="1:9" hidden="1" x14ac:dyDescent="0.25">
      <c r="A458" s="3" t="str">
        <f>IF('Part 1'!AZ460&lt;&gt;"", 'Part 1'!A460, "")</f>
        <v/>
      </c>
      <c r="B458" t="s">
        <v>4485</v>
      </c>
      <c r="G458" t="s">
        <v>4485</v>
      </c>
      <c r="H458" t="s">
        <v>4485</v>
      </c>
    </row>
    <row r="459" spans="1:9" hidden="1" x14ac:dyDescent="0.25">
      <c r="A459" s="3" t="str">
        <f>IF('Part 1'!AZ461&lt;&gt;"", 'Part 1'!A461, "")</f>
        <v/>
      </c>
      <c r="B459" t="s">
        <v>4485</v>
      </c>
      <c r="G459">
        <v>45414</v>
      </c>
      <c r="H459">
        <v>-0.51880502644802151</v>
      </c>
      <c r="I459">
        <v>-11.645836193464353</v>
      </c>
    </row>
    <row r="460" spans="1:9" x14ac:dyDescent="0.25">
      <c r="A460" s="3">
        <f>IF('Part 1'!AZ462&lt;&gt;"", 'Part 1'!A462, "")</f>
        <v>45421</v>
      </c>
      <c r="B460">
        <v>-3.0496904831289053</v>
      </c>
      <c r="C460">
        <v>-5.5398423425614354</v>
      </c>
    </row>
    <row r="461" spans="1:9" hidden="1" x14ac:dyDescent="0.25">
      <c r="A461" s="3" t="str">
        <f>IF('Part 1'!AZ463&lt;&gt;"", 'Part 1'!A463, "")</f>
        <v/>
      </c>
      <c r="B461" t="s">
        <v>4485</v>
      </c>
      <c r="G461" t="s">
        <v>4485</v>
      </c>
      <c r="H461" t="s">
        <v>4485</v>
      </c>
    </row>
    <row r="462" spans="1:9" hidden="1" x14ac:dyDescent="0.25">
      <c r="A462" s="3" t="str">
        <f>IF('Part 1'!AZ464&lt;&gt;"", 'Part 1'!A464, "")</f>
        <v/>
      </c>
      <c r="B462" t="s">
        <v>4485</v>
      </c>
      <c r="G462" t="s">
        <v>4485</v>
      </c>
      <c r="H462" t="s">
        <v>4485</v>
      </c>
    </row>
    <row r="463" spans="1:9" hidden="1" x14ac:dyDescent="0.25">
      <c r="A463" s="3" t="str">
        <f>IF('Part 1'!AZ465&lt;&gt;"", 'Part 1'!A465, "")</f>
        <v/>
      </c>
      <c r="B463" t="s">
        <v>4485</v>
      </c>
      <c r="G463" t="s">
        <v>4485</v>
      </c>
      <c r="H463" t="s">
        <v>4485</v>
      </c>
    </row>
    <row r="464" spans="1:9" hidden="1" x14ac:dyDescent="0.25">
      <c r="A464" s="3" t="str">
        <f>IF('Part 1'!AZ466&lt;&gt;"", 'Part 1'!A466, "")</f>
        <v/>
      </c>
      <c r="B464" t="s">
        <v>4485</v>
      </c>
      <c r="G464" t="s">
        <v>4485</v>
      </c>
      <c r="H464" t="s">
        <v>4485</v>
      </c>
    </row>
    <row r="465" spans="1:8" x14ac:dyDescent="0.25">
      <c r="A465" s="3">
        <f>IF('Part 1'!AZ467&lt;&gt;"", 'Part 1'!A467, "")</f>
        <v>45428</v>
      </c>
      <c r="B465">
        <v>2.0327906182397748</v>
      </c>
      <c r="C465">
        <v>4.7995145481316479</v>
      </c>
    </row>
    <row r="466" spans="1:8" hidden="1" x14ac:dyDescent="0.25">
      <c r="A466" s="3" t="str">
        <f>IF('Part 1'!AZ468&lt;&gt;"", 'Part 1'!A468, "")</f>
        <v/>
      </c>
      <c r="B466" t="s">
        <v>4485</v>
      </c>
      <c r="G466" t="s">
        <v>4485</v>
      </c>
      <c r="H466" t="s">
        <v>4485</v>
      </c>
    </row>
    <row r="467" spans="1:8" hidden="1" x14ac:dyDescent="0.25">
      <c r="A467" s="3" t="str">
        <f>IF('Part 1'!AZ469&lt;&gt;"", 'Part 1'!A469, "")</f>
        <v/>
      </c>
      <c r="B467" t="s">
        <v>4485</v>
      </c>
      <c r="G467" t="s">
        <v>4485</v>
      </c>
      <c r="H467" t="s">
        <v>4485</v>
      </c>
    </row>
    <row r="468" spans="1:8" hidden="1" x14ac:dyDescent="0.25">
      <c r="A468" s="3" t="str">
        <f>IF('Part 1'!AZ470&lt;&gt;"", 'Part 1'!A470, "")</f>
        <v/>
      </c>
      <c r="B468" t="s">
        <v>4485</v>
      </c>
      <c r="G468" t="s">
        <v>4485</v>
      </c>
      <c r="H468" t="s">
        <v>4485</v>
      </c>
    </row>
    <row r="469" spans="1:8" hidden="1" x14ac:dyDescent="0.25">
      <c r="A469" s="3" t="str">
        <f>IF('Part 1'!AZ471&lt;&gt;"", 'Part 1'!A471, "")</f>
        <v/>
      </c>
      <c r="B469" t="s">
        <v>4485</v>
      </c>
      <c r="G469" t="s">
        <v>4485</v>
      </c>
      <c r="H469" t="s">
        <v>4485</v>
      </c>
    </row>
    <row r="470" spans="1:8" x14ac:dyDescent="0.25">
      <c r="A470" s="3">
        <f>IF('Part 1'!AZ472&lt;&gt;"", 'Part 1'!A472, "")</f>
        <v>45435</v>
      </c>
      <c r="B470">
        <v>2.5165317568185954</v>
      </c>
      <c r="C470">
        <v>-0.46184187889115003</v>
      </c>
    </row>
    <row r="471" spans="1:8" hidden="1" x14ac:dyDescent="0.25">
      <c r="A471" s="3" t="str">
        <f>IF('Part 1'!AZ473&lt;&gt;"", 'Part 1'!A473, "")</f>
        <v/>
      </c>
      <c r="B471" t="s">
        <v>4485</v>
      </c>
      <c r="G471" t="s">
        <v>4485</v>
      </c>
      <c r="H471" t="s">
        <v>4485</v>
      </c>
    </row>
    <row r="472" spans="1:8" hidden="1" x14ac:dyDescent="0.25">
      <c r="A472" s="3" t="str">
        <f>IF('Part 1'!AZ474&lt;&gt;"", 'Part 1'!A474, "")</f>
        <v/>
      </c>
      <c r="B472" t="s">
        <v>4485</v>
      </c>
      <c r="G472" t="s">
        <v>4485</v>
      </c>
      <c r="H472" t="s">
        <v>4485</v>
      </c>
    </row>
    <row r="473" spans="1:8" hidden="1" x14ac:dyDescent="0.25">
      <c r="A473" s="3" t="str">
        <f>IF('Part 1'!AZ475&lt;&gt;"", 'Part 1'!A475, "")</f>
        <v/>
      </c>
      <c r="B473" t="s">
        <v>4485</v>
      </c>
      <c r="G473" t="s">
        <v>4485</v>
      </c>
      <c r="H473" t="s">
        <v>4485</v>
      </c>
    </row>
    <row r="474" spans="1:8" hidden="1" x14ac:dyDescent="0.25">
      <c r="A474" s="3" t="str">
        <f>IF('Part 1'!AZ476&lt;&gt;"", 'Part 1'!A476, "")</f>
        <v/>
      </c>
      <c r="B474" t="s">
        <v>4485</v>
      </c>
      <c r="G474" t="s">
        <v>4485</v>
      </c>
      <c r="H474" t="s">
        <v>4485</v>
      </c>
    </row>
    <row r="475" spans="1:8" x14ac:dyDescent="0.25">
      <c r="A475" s="3">
        <f>IF('Part 1'!AZ477&lt;&gt;"", 'Part 1'!A477, "")</f>
        <v>45442</v>
      </c>
      <c r="B475">
        <v>-2.085542055891656</v>
      </c>
      <c r="C475">
        <v>-11.755539691125</v>
      </c>
    </row>
    <row r="476" spans="1:8" hidden="1" x14ac:dyDescent="0.25">
      <c r="A476" s="3" t="str">
        <f>IF('Part 1'!AZ478&lt;&gt;"", 'Part 1'!A478, "")</f>
        <v/>
      </c>
      <c r="B476" t="s">
        <v>4485</v>
      </c>
      <c r="G476" t="s">
        <v>4485</v>
      </c>
      <c r="H476" t="s">
        <v>4485</v>
      </c>
    </row>
    <row r="477" spans="1:8" hidden="1" x14ac:dyDescent="0.25">
      <c r="A477" s="3" t="str">
        <f>IF('Part 1'!AZ479&lt;&gt;"", 'Part 1'!A479, "")</f>
        <v/>
      </c>
      <c r="B477" t="s">
        <v>4485</v>
      </c>
      <c r="G477" t="s">
        <v>4485</v>
      </c>
      <c r="H477" t="s">
        <v>4485</v>
      </c>
    </row>
    <row r="478" spans="1:8" hidden="1" x14ac:dyDescent="0.25">
      <c r="A478" s="3" t="str">
        <f>IF('Part 1'!AZ480&lt;&gt;"", 'Part 1'!A480, "")</f>
        <v/>
      </c>
      <c r="B478" t="s">
        <v>4485</v>
      </c>
      <c r="G478" t="s">
        <v>4485</v>
      </c>
      <c r="H478" t="s">
        <v>4485</v>
      </c>
    </row>
    <row r="479" spans="1:8" hidden="1" x14ac:dyDescent="0.25">
      <c r="A479" s="3" t="str">
        <f>IF('Part 1'!AZ481&lt;&gt;"", 'Part 1'!A481, "")</f>
        <v/>
      </c>
      <c r="B479" t="s">
        <v>4485</v>
      </c>
      <c r="G479" t="s">
        <v>4485</v>
      </c>
      <c r="H479" t="s">
        <v>4485</v>
      </c>
    </row>
    <row r="480" spans="1:8" x14ac:dyDescent="0.25">
      <c r="A480" s="3">
        <f>IF('Part 1'!AZ482&lt;&gt;"", 'Part 1'!A482, "")</f>
        <v>45449</v>
      </c>
      <c r="B480">
        <v>1.4796352826870443</v>
      </c>
      <c r="C480">
        <v>0.42393627498460001</v>
      </c>
    </row>
    <row r="481" spans="1:9" hidden="1" x14ac:dyDescent="0.25">
      <c r="A481" s="3" t="str">
        <f>IF('Part 1'!AZ483&lt;&gt;"", 'Part 1'!A483, "")</f>
        <v/>
      </c>
      <c r="B481" t="s">
        <v>4485</v>
      </c>
      <c r="G481">
        <v>45446</v>
      </c>
      <c r="H481">
        <v>3.2096939893998755</v>
      </c>
      <c r="I481">
        <v>2.9515289823363</v>
      </c>
    </row>
    <row r="482" spans="1:9" hidden="1" x14ac:dyDescent="0.25">
      <c r="A482" s="3" t="str">
        <f>IF('Part 1'!AZ484&lt;&gt;"", 'Part 1'!A484, "")</f>
        <v/>
      </c>
      <c r="B482" t="s">
        <v>4485</v>
      </c>
    </row>
    <row r="483" spans="1:9" hidden="1" x14ac:dyDescent="0.25">
      <c r="A483" s="3" t="str">
        <f>IF('Part 1'!AZ485&lt;&gt;"", 'Part 1'!A485, "")</f>
        <v/>
      </c>
      <c r="B483" t="s">
        <v>4485</v>
      </c>
    </row>
    <row r="484" spans="1:9" hidden="1" x14ac:dyDescent="0.25">
      <c r="A484" s="3" t="str">
        <f>IF('Part 1'!AZ486&lt;&gt;"", 'Part 1'!A486, "")</f>
        <v/>
      </c>
      <c r="B484" t="s">
        <v>4485</v>
      </c>
    </row>
    <row r="485" spans="1:9" x14ac:dyDescent="0.25">
      <c r="A485" s="3">
        <f>IF('Part 1'!AZ487&lt;&gt;"", 'Part 1'!A487, "")</f>
        <v>45456</v>
      </c>
      <c r="B485">
        <v>2.530519600024538</v>
      </c>
      <c r="C485">
        <v>4.3131787834531998</v>
      </c>
    </row>
    <row r="486" spans="1:9" hidden="1" x14ac:dyDescent="0.25">
      <c r="A486" s="3" t="str">
        <f>IF('Part 1'!AZ488&lt;&gt;"", 'Part 1'!A488, "")</f>
        <v/>
      </c>
      <c r="B486" t="s">
        <v>4485</v>
      </c>
    </row>
    <row r="487" spans="1:9" hidden="1" x14ac:dyDescent="0.25">
      <c r="A487" s="3" t="str">
        <f>IF('Part 1'!AZ489&lt;&gt;"", 'Part 1'!A489, "")</f>
        <v/>
      </c>
      <c r="B487" t="s">
        <v>4485</v>
      </c>
    </row>
    <row r="488" spans="1:9" hidden="1" x14ac:dyDescent="0.25">
      <c r="A488" s="3" t="str">
        <f>IF('Part 1'!AZ490&lt;&gt;"", 'Part 1'!A490, "")</f>
        <v/>
      </c>
      <c r="B488" t="s">
        <v>4485</v>
      </c>
    </row>
    <row r="489" spans="1:9" x14ac:dyDescent="0.25">
      <c r="A489" s="3">
        <f>IF('Part 1'!AZ491&lt;&gt;"", 'Part 1'!A491, "")</f>
        <v>45463</v>
      </c>
      <c r="B489">
        <v>1.0463942168550688</v>
      </c>
      <c r="C489">
        <v>2.9731681383735</v>
      </c>
    </row>
    <row r="490" spans="1:9" hidden="1" x14ac:dyDescent="0.25">
      <c r="A490" s="3" t="str">
        <f>IF('Part 1'!AZ492&lt;&gt;"", 'Part 1'!A492, "")</f>
        <v/>
      </c>
      <c r="B490" t="s">
        <v>4485</v>
      </c>
    </row>
    <row r="491" spans="1:9" hidden="1" x14ac:dyDescent="0.25">
      <c r="A491" s="3" t="str">
        <f>IF('Part 1'!AZ493&lt;&gt;"", 'Part 1'!A493, "")</f>
        <v/>
      </c>
      <c r="B491" t="s">
        <v>4485</v>
      </c>
    </row>
    <row r="492" spans="1:9" hidden="1" x14ac:dyDescent="0.25">
      <c r="A492" s="3" t="str">
        <f>IF('Part 1'!AZ494&lt;&gt;"", 'Part 1'!A494, "")</f>
        <v/>
      </c>
      <c r="B492" t="s">
        <v>4485</v>
      </c>
    </row>
    <row r="493" spans="1:9" hidden="1" x14ac:dyDescent="0.25">
      <c r="A493" s="3" t="str">
        <f>IF('Part 1'!AZ495&lt;&gt;"", 'Part 1'!A495, "")</f>
        <v/>
      </c>
      <c r="B493" t="s">
        <v>4485</v>
      </c>
    </row>
    <row r="494" spans="1:9" x14ac:dyDescent="0.25">
      <c r="A494" s="3">
        <f>IF('Part 1'!AZ496&lt;&gt;"", 'Part 1'!A496, "")</f>
        <v>45470</v>
      </c>
      <c r="B494">
        <v>2.0261382441549625</v>
      </c>
      <c r="C494">
        <v>-0.29227334283810003</v>
      </c>
    </row>
    <row r="495" spans="1:9" hidden="1" x14ac:dyDescent="0.25">
      <c r="A495" s="3" t="str">
        <f>IF('Part 1'!AZ497&lt;&gt;"", 'Part 1'!A497, "")</f>
        <v/>
      </c>
      <c r="B495" t="s">
        <v>4485</v>
      </c>
    </row>
  </sheetData>
  <autoFilter ref="B6:B495" xr:uid="{FAB534BD-F635-4BD5-AC6C-E786D9E8F26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6AF4-2B9D-41AA-AFF1-20AD69447DC4}">
  <sheetPr filterMode="1"/>
  <dimension ref="A3:C478"/>
  <sheetViews>
    <sheetView zoomScale="93" workbookViewId="0">
      <selection activeCell="D501" sqref="D501:F996"/>
    </sheetView>
  </sheetViews>
  <sheetFormatPr defaultRowHeight="15" x14ac:dyDescent="0.25"/>
  <cols>
    <col min="1" max="1" width="10.42578125" style="3" bestFit="1" customWidth="1"/>
    <col min="2" max="3" width="12.7109375" bestFit="1" customWidth="1"/>
  </cols>
  <sheetData>
    <row r="3" spans="1:3" x14ac:dyDescent="0.25">
      <c r="A3" s="3">
        <v>44743</v>
      </c>
      <c r="B3">
        <v>8.927092029291428</v>
      </c>
      <c r="C3">
        <v>11.145445924562024</v>
      </c>
    </row>
    <row r="4" spans="1:3" hidden="1" x14ac:dyDescent="0.25">
      <c r="A4" s="3" t="s">
        <v>4485</v>
      </c>
      <c r="B4" t="s">
        <v>4485</v>
      </c>
    </row>
    <row r="5" spans="1:3" hidden="1" x14ac:dyDescent="0.25">
      <c r="A5" s="3" t="s">
        <v>4485</v>
      </c>
      <c r="B5" t="s">
        <v>4485</v>
      </c>
    </row>
    <row r="6" spans="1:3" hidden="1" x14ac:dyDescent="0.25">
      <c r="A6" s="3" t="s">
        <v>4485</v>
      </c>
      <c r="B6" t="s">
        <v>4485</v>
      </c>
    </row>
    <row r="7" spans="1:3" hidden="1" x14ac:dyDescent="0.25">
      <c r="A7" s="3" t="s">
        <v>4485</v>
      </c>
      <c r="B7" t="s">
        <v>4485</v>
      </c>
    </row>
    <row r="8" spans="1:3" hidden="1" x14ac:dyDescent="0.25">
      <c r="A8" s="3" t="s">
        <v>4485</v>
      </c>
      <c r="B8" t="s">
        <v>4485</v>
      </c>
    </row>
    <row r="9" spans="1:3" hidden="1" x14ac:dyDescent="0.25">
      <c r="A9" s="3" t="s">
        <v>4485</v>
      </c>
      <c r="B9" t="s">
        <v>4485</v>
      </c>
    </row>
    <row r="10" spans="1:3" hidden="1" x14ac:dyDescent="0.25">
      <c r="A10" s="3" t="s">
        <v>4485</v>
      </c>
      <c r="B10" t="s">
        <v>4485</v>
      </c>
    </row>
    <row r="11" spans="1:3" hidden="1" x14ac:dyDescent="0.25">
      <c r="A11" s="3" t="s">
        <v>4485</v>
      </c>
      <c r="B11" t="s">
        <v>4485</v>
      </c>
    </row>
    <row r="12" spans="1:3" hidden="1" x14ac:dyDescent="0.25">
      <c r="A12" s="3" t="s">
        <v>4485</v>
      </c>
      <c r="B12" t="s">
        <v>4485</v>
      </c>
    </row>
    <row r="13" spans="1:3" hidden="1" x14ac:dyDescent="0.25">
      <c r="A13" s="3" t="s">
        <v>4485</v>
      </c>
      <c r="B13" t="s">
        <v>4485</v>
      </c>
    </row>
    <row r="14" spans="1:3" hidden="1" x14ac:dyDescent="0.25">
      <c r="A14" s="3" t="s">
        <v>4485</v>
      </c>
      <c r="B14" t="s">
        <v>4485</v>
      </c>
    </row>
    <row r="15" spans="1:3" hidden="1" x14ac:dyDescent="0.25">
      <c r="A15" s="3" t="s">
        <v>4485</v>
      </c>
      <c r="B15" t="s">
        <v>4485</v>
      </c>
    </row>
    <row r="16" spans="1:3" hidden="1" x14ac:dyDescent="0.25">
      <c r="A16" s="3" t="s">
        <v>4485</v>
      </c>
      <c r="B16" t="s">
        <v>4485</v>
      </c>
    </row>
    <row r="17" spans="1:3" hidden="1" x14ac:dyDescent="0.25">
      <c r="A17" s="3" t="s">
        <v>4485</v>
      </c>
      <c r="B17" t="s">
        <v>4485</v>
      </c>
    </row>
    <row r="18" spans="1:3" hidden="1" x14ac:dyDescent="0.25">
      <c r="A18" s="3" t="s">
        <v>4485</v>
      </c>
      <c r="B18" t="s">
        <v>4485</v>
      </c>
    </row>
    <row r="19" spans="1:3" hidden="1" x14ac:dyDescent="0.25">
      <c r="A19" s="3" t="s">
        <v>4485</v>
      </c>
      <c r="B19" t="s">
        <v>4485</v>
      </c>
    </row>
    <row r="20" spans="1:3" hidden="1" x14ac:dyDescent="0.25">
      <c r="A20" s="3" t="s">
        <v>4485</v>
      </c>
      <c r="B20" t="s">
        <v>4485</v>
      </c>
    </row>
    <row r="21" spans="1:3" hidden="1" x14ac:dyDescent="0.25">
      <c r="A21" s="3" t="s">
        <v>4485</v>
      </c>
      <c r="B21" t="s">
        <v>4485</v>
      </c>
    </row>
    <row r="22" spans="1:3" hidden="1" x14ac:dyDescent="0.25">
      <c r="A22" s="3" t="s">
        <v>4485</v>
      </c>
      <c r="B22" t="s">
        <v>4485</v>
      </c>
    </row>
    <row r="23" spans="1:3" hidden="1" x14ac:dyDescent="0.25">
      <c r="A23" s="3" t="s">
        <v>4485</v>
      </c>
      <c r="B23" t="s">
        <v>4485</v>
      </c>
    </row>
    <row r="24" spans="1:3" x14ac:dyDescent="0.25">
      <c r="A24" s="3">
        <v>44774</v>
      </c>
      <c r="B24">
        <v>2.417813097424748</v>
      </c>
      <c r="C24">
        <v>8.3883317326865008</v>
      </c>
    </row>
    <row r="25" spans="1:3" hidden="1" x14ac:dyDescent="0.25">
      <c r="A25" s="3" t="s">
        <v>4485</v>
      </c>
      <c r="B25" t="s">
        <v>4485</v>
      </c>
    </row>
    <row r="26" spans="1:3" hidden="1" x14ac:dyDescent="0.25">
      <c r="A26" s="3" t="s">
        <v>4485</v>
      </c>
      <c r="B26" t="s">
        <v>4485</v>
      </c>
    </row>
    <row r="27" spans="1:3" hidden="1" x14ac:dyDescent="0.25">
      <c r="A27" s="3" t="s">
        <v>4485</v>
      </c>
      <c r="B27" t="s">
        <v>4485</v>
      </c>
    </row>
    <row r="28" spans="1:3" hidden="1" x14ac:dyDescent="0.25">
      <c r="A28" s="3" t="s">
        <v>4485</v>
      </c>
      <c r="B28" t="s">
        <v>4485</v>
      </c>
    </row>
    <row r="29" spans="1:3" hidden="1" x14ac:dyDescent="0.25">
      <c r="A29" s="3" t="s">
        <v>4485</v>
      </c>
      <c r="B29" t="s">
        <v>4485</v>
      </c>
    </row>
    <row r="30" spans="1:3" hidden="1" x14ac:dyDescent="0.25">
      <c r="A30" s="3" t="s">
        <v>4485</v>
      </c>
      <c r="B30" t="s">
        <v>4485</v>
      </c>
    </row>
    <row r="31" spans="1:3" hidden="1" x14ac:dyDescent="0.25">
      <c r="A31" s="3" t="s">
        <v>4485</v>
      </c>
      <c r="B31" t="s">
        <v>4485</v>
      </c>
    </row>
    <row r="32" spans="1:3" hidden="1" x14ac:dyDescent="0.25">
      <c r="A32" s="3" t="s">
        <v>4485</v>
      </c>
      <c r="B32" t="s">
        <v>4485</v>
      </c>
    </row>
    <row r="33" spans="1:3" hidden="1" x14ac:dyDescent="0.25">
      <c r="A33" s="3" t="s">
        <v>4485</v>
      </c>
      <c r="B33" t="s">
        <v>4485</v>
      </c>
    </row>
    <row r="34" spans="1:3" hidden="1" x14ac:dyDescent="0.25">
      <c r="A34" s="3" t="s">
        <v>4485</v>
      </c>
      <c r="B34" t="s">
        <v>4485</v>
      </c>
    </row>
    <row r="35" spans="1:3" hidden="1" x14ac:dyDescent="0.25">
      <c r="A35" s="3" t="s">
        <v>4485</v>
      </c>
      <c r="B35" t="s">
        <v>4485</v>
      </c>
    </row>
    <row r="36" spans="1:3" hidden="1" x14ac:dyDescent="0.25">
      <c r="A36" s="3" t="s">
        <v>4485</v>
      </c>
      <c r="B36" t="s">
        <v>4485</v>
      </c>
    </row>
    <row r="37" spans="1:3" hidden="1" x14ac:dyDescent="0.25">
      <c r="A37" s="3" t="s">
        <v>4485</v>
      </c>
      <c r="B37" t="s">
        <v>4485</v>
      </c>
    </row>
    <row r="38" spans="1:3" hidden="1" x14ac:dyDescent="0.25">
      <c r="A38" s="3" t="s">
        <v>4485</v>
      </c>
      <c r="B38" t="s">
        <v>4485</v>
      </c>
    </row>
    <row r="39" spans="1:3" hidden="1" x14ac:dyDescent="0.25">
      <c r="A39" s="3" t="s">
        <v>4485</v>
      </c>
      <c r="B39" t="s">
        <v>4485</v>
      </c>
    </row>
    <row r="40" spans="1:3" hidden="1" x14ac:dyDescent="0.25">
      <c r="A40" s="3" t="s">
        <v>4485</v>
      </c>
      <c r="B40" t="s">
        <v>4485</v>
      </c>
    </row>
    <row r="41" spans="1:3" hidden="1" x14ac:dyDescent="0.25">
      <c r="A41" s="3" t="s">
        <v>4485</v>
      </c>
      <c r="B41" t="s">
        <v>4485</v>
      </c>
    </row>
    <row r="42" spans="1:3" hidden="1" x14ac:dyDescent="0.25">
      <c r="A42" s="3" t="s">
        <v>4485</v>
      </c>
      <c r="B42" t="s">
        <v>4485</v>
      </c>
    </row>
    <row r="43" spans="1:3" hidden="1" x14ac:dyDescent="0.25">
      <c r="A43" s="3" t="s">
        <v>4485</v>
      </c>
      <c r="B43" t="s">
        <v>4485</v>
      </c>
    </row>
    <row r="44" spans="1:3" x14ac:dyDescent="0.25">
      <c r="A44" s="3">
        <v>44805</v>
      </c>
      <c r="B44">
        <v>-2.5563194016918644</v>
      </c>
      <c r="C44">
        <v>0.61736525554197297</v>
      </c>
    </row>
    <row r="45" spans="1:3" hidden="1" x14ac:dyDescent="0.25">
      <c r="A45" s="3" t="s">
        <v>4485</v>
      </c>
      <c r="B45" t="s">
        <v>4485</v>
      </c>
    </row>
    <row r="46" spans="1:3" hidden="1" x14ac:dyDescent="0.25">
      <c r="A46" s="3" t="s">
        <v>4485</v>
      </c>
      <c r="B46" t="s">
        <v>4485</v>
      </c>
    </row>
    <row r="47" spans="1:3" hidden="1" x14ac:dyDescent="0.25">
      <c r="A47" s="3" t="s">
        <v>4485</v>
      </c>
      <c r="B47" t="s">
        <v>4485</v>
      </c>
    </row>
    <row r="48" spans="1:3" hidden="1" x14ac:dyDescent="0.25">
      <c r="A48" s="3" t="s">
        <v>4485</v>
      </c>
      <c r="B48" t="s">
        <v>4485</v>
      </c>
    </row>
    <row r="49" spans="1:2" hidden="1" x14ac:dyDescent="0.25">
      <c r="A49" s="3" t="s">
        <v>4485</v>
      </c>
      <c r="B49" t="s">
        <v>4485</v>
      </c>
    </row>
    <row r="50" spans="1:2" hidden="1" x14ac:dyDescent="0.25">
      <c r="A50" s="3" t="s">
        <v>4485</v>
      </c>
      <c r="B50" t="s">
        <v>4485</v>
      </c>
    </row>
    <row r="51" spans="1:2" hidden="1" x14ac:dyDescent="0.25">
      <c r="A51" s="3" t="s">
        <v>4485</v>
      </c>
      <c r="B51" t="s">
        <v>4485</v>
      </c>
    </row>
    <row r="52" spans="1:2" hidden="1" x14ac:dyDescent="0.25">
      <c r="A52" s="3" t="s">
        <v>4485</v>
      </c>
      <c r="B52" t="s">
        <v>4485</v>
      </c>
    </row>
    <row r="53" spans="1:2" hidden="1" x14ac:dyDescent="0.25">
      <c r="A53" s="3" t="s">
        <v>4485</v>
      </c>
      <c r="B53" t="s">
        <v>4485</v>
      </c>
    </row>
    <row r="54" spans="1:2" hidden="1" x14ac:dyDescent="0.25">
      <c r="A54" s="3" t="s">
        <v>4485</v>
      </c>
      <c r="B54" t="s">
        <v>4485</v>
      </c>
    </row>
    <row r="55" spans="1:2" hidden="1" x14ac:dyDescent="0.25">
      <c r="A55" s="3" t="s">
        <v>4485</v>
      </c>
      <c r="B55" t="s">
        <v>4485</v>
      </c>
    </row>
    <row r="56" spans="1:2" hidden="1" x14ac:dyDescent="0.25">
      <c r="A56" s="3" t="s">
        <v>4485</v>
      </c>
      <c r="B56" t="s">
        <v>4485</v>
      </c>
    </row>
    <row r="57" spans="1:2" hidden="1" x14ac:dyDescent="0.25">
      <c r="A57" s="3" t="s">
        <v>4485</v>
      </c>
      <c r="B57" t="s">
        <v>4485</v>
      </c>
    </row>
    <row r="58" spans="1:2" hidden="1" x14ac:dyDescent="0.25">
      <c r="A58" s="3" t="s">
        <v>4485</v>
      </c>
      <c r="B58" t="s">
        <v>4485</v>
      </c>
    </row>
    <row r="59" spans="1:2" hidden="1" x14ac:dyDescent="0.25">
      <c r="A59" s="3" t="s">
        <v>4485</v>
      </c>
      <c r="B59" t="s">
        <v>4485</v>
      </c>
    </row>
    <row r="60" spans="1:2" hidden="1" x14ac:dyDescent="0.25">
      <c r="A60" s="3" t="s">
        <v>4485</v>
      </c>
      <c r="B60" t="s">
        <v>4485</v>
      </c>
    </row>
    <row r="61" spans="1:2" hidden="1" x14ac:dyDescent="0.25">
      <c r="A61" s="3" t="s">
        <v>4485</v>
      </c>
      <c r="B61" t="s">
        <v>4485</v>
      </c>
    </row>
    <row r="62" spans="1:2" hidden="1" x14ac:dyDescent="0.25">
      <c r="A62" s="3" t="s">
        <v>4485</v>
      </c>
      <c r="B62" t="s">
        <v>4485</v>
      </c>
    </row>
    <row r="63" spans="1:2" hidden="1" x14ac:dyDescent="0.25">
      <c r="A63" s="3" t="s">
        <v>4485</v>
      </c>
      <c r="B63" t="s">
        <v>4485</v>
      </c>
    </row>
    <row r="64" spans="1:2" hidden="1" x14ac:dyDescent="0.25">
      <c r="A64" s="3" t="s">
        <v>4485</v>
      </c>
      <c r="B64" t="s">
        <v>4485</v>
      </c>
    </row>
    <row r="65" spans="1:3" hidden="1" x14ac:dyDescent="0.25">
      <c r="A65" s="3" t="s">
        <v>4485</v>
      </c>
      <c r="B65" t="s">
        <v>4485</v>
      </c>
    </row>
    <row r="66" spans="1:3" x14ac:dyDescent="0.25">
      <c r="A66" s="3">
        <v>44837</v>
      </c>
      <c r="B66">
        <v>6.6609029835942524</v>
      </c>
      <c r="C66">
        <v>5.6999979729769894</v>
      </c>
    </row>
    <row r="67" spans="1:3" hidden="1" x14ac:dyDescent="0.25">
      <c r="A67" s="3" t="s">
        <v>4485</v>
      </c>
      <c r="B67" t="s">
        <v>4485</v>
      </c>
    </row>
    <row r="68" spans="1:3" hidden="1" x14ac:dyDescent="0.25">
      <c r="A68" s="3" t="s">
        <v>4485</v>
      </c>
      <c r="B68" t="s">
        <v>4485</v>
      </c>
    </row>
    <row r="69" spans="1:3" hidden="1" x14ac:dyDescent="0.25">
      <c r="A69" s="3" t="s">
        <v>4485</v>
      </c>
      <c r="B69" t="s">
        <v>4485</v>
      </c>
    </row>
    <row r="70" spans="1:3" hidden="1" x14ac:dyDescent="0.25">
      <c r="A70" s="3" t="s">
        <v>4485</v>
      </c>
      <c r="B70" t="s">
        <v>4485</v>
      </c>
    </row>
    <row r="71" spans="1:3" hidden="1" x14ac:dyDescent="0.25">
      <c r="A71" s="3" t="s">
        <v>4485</v>
      </c>
      <c r="B71" t="s">
        <v>4485</v>
      </c>
    </row>
    <row r="72" spans="1:3" hidden="1" x14ac:dyDescent="0.25">
      <c r="A72" s="3" t="s">
        <v>4485</v>
      </c>
      <c r="B72" t="s">
        <v>4485</v>
      </c>
    </row>
    <row r="73" spans="1:3" hidden="1" x14ac:dyDescent="0.25">
      <c r="A73" s="3" t="s">
        <v>4485</v>
      </c>
      <c r="B73" t="s">
        <v>4485</v>
      </c>
    </row>
    <row r="74" spans="1:3" hidden="1" x14ac:dyDescent="0.25">
      <c r="A74" s="3" t="s">
        <v>4485</v>
      </c>
      <c r="B74" t="s">
        <v>4485</v>
      </c>
    </row>
    <row r="75" spans="1:3" hidden="1" x14ac:dyDescent="0.25">
      <c r="A75" s="3" t="s">
        <v>4485</v>
      </c>
      <c r="B75" t="s">
        <v>4485</v>
      </c>
    </row>
    <row r="76" spans="1:3" hidden="1" x14ac:dyDescent="0.25">
      <c r="A76" s="3" t="s">
        <v>4485</v>
      </c>
      <c r="B76" t="s">
        <v>4485</v>
      </c>
    </row>
    <row r="77" spans="1:3" hidden="1" x14ac:dyDescent="0.25">
      <c r="A77" s="3" t="s">
        <v>4485</v>
      </c>
      <c r="B77" t="s">
        <v>4485</v>
      </c>
    </row>
    <row r="78" spans="1:3" hidden="1" x14ac:dyDescent="0.25">
      <c r="A78" s="3" t="s">
        <v>4485</v>
      </c>
      <c r="B78" t="s">
        <v>4485</v>
      </c>
    </row>
    <row r="79" spans="1:3" hidden="1" x14ac:dyDescent="0.25">
      <c r="A79" s="3" t="s">
        <v>4485</v>
      </c>
      <c r="B79" t="s">
        <v>4485</v>
      </c>
    </row>
    <row r="80" spans="1:3" hidden="1" x14ac:dyDescent="0.25">
      <c r="A80" s="3" t="s">
        <v>4485</v>
      </c>
      <c r="B80" t="s">
        <v>4485</v>
      </c>
    </row>
    <row r="81" spans="1:3" hidden="1" x14ac:dyDescent="0.25">
      <c r="A81" s="3" t="s">
        <v>4485</v>
      </c>
      <c r="B81" t="s">
        <v>4485</v>
      </c>
    </row>
    <row r="82" spans="1:3" hidden="1" x14ac:dyDescent="0.25">
      <c r="A82" s="3" t="s">
        <v>4485</v>
      </c>
      <c r="B82" t="s">
        <v>4485</v>
      </c>
    </row>
    <row r="83" spans="1:3" hidden="1" x14ac:dyDescent="0.25">
      <c r="A83" s="3" t="s">
        <v>4485</v>
      </c>
      <c r="B83" t="s">
        <v>4485</v>
      </c>
    </row>
    <row r="84" spans="1:3" hidden="1" x14ac:dyDescent="0.25">
      <c r="A84" s="3" t="s">
        <v>4485</v>
      </c>
      <c r="B84" t="s">
        <v>4485</v>
      </c>
    </row>
    <row r="85" spans="1:3" x14ac:dyDescent="0.25">
      <c r="A85" s="3">
        <v>44866</v>
      </c>
      <c r="B85">
        <v>3.3779911162057363</v>
      </c>
      <c r="C85">
        <v>2.8161288381231002</v>
      </c>
    </row>
    <row r="86" spans="1:3" hidden="1" x14ac:dyDescent="0.25">
      <c r="A86" s="3" t="s">
        <v>4485</v>
      </c>
      <c r="B86" t="s">
        <v>4485</v>
      </c>
    </row>
    <row r="87" spans="1:3" hidden="1" x14ac:dyDescent="0.25">
      <c r="A87" s="3" t="s">
        <v>4485</v>
      </c>
      <c r="B87" t="s">
        <v>4485</v>
      </c>
    </row>
    <row r="88" spans="1:3" hidden="1" x14ac:dyDescent="0.25">
      <c r="A88" s="3" t="s">
        <v>4485</v>
      </c>
      <c r="B88" t="s">
        <v>4485</v>
      </c>
    </row>
    <row r="89" spans="1:3" hidden="1" x14ac:dyDescent="0.25">
      <c r="A89" s="3" t="s">
        <v>4485</v>
      </c>
      <c r="B89" t="s">
        <v>4485</v>
      </c>
    </row>
    <row r="90" spans="1:3" hidden="1" x14ac:dyDescent="0.25">
      <c r="A90" s="3" t="s">
        <v>4485</v>
      </c>
      <c r="B90" t="s">
        <v>4485</v>
      </c>
    </row>
    <row r="91" spans="1:3" hidden="1" x14ac:dyDescent="0.25">
      <c r="A91" s="3" t="s">
        <v>4485</v>
      </c>
      <c r="B91" t="s">
        <v>4485</v>
      </c>
    </row>
    <row r="92" spans="1:3" hidden="1" x14ac:dyDescent="0.25">
      <c r="A92" s="3" t="s">
        <v>4485</v>
      </c>
      <c r="B92" t="s">
        <v>4485</v>
      </c>
    </row>
    <row r="93" spans="1:3" hidden="1" x14ac:dyDescent="0.25">
      <c r="A93" s="3" t="s">
        <v>4485</v>
      </c>
      <c r="B93" t="s">
        <v>4485</v>
      </c>
    </row>
    <row r="94" spans="1:3" hidden="1" x14ac:dyDescent="0.25">
      <c r="A94" s="3" t="s">
        <v>4485</v>
      </c>
      <c r="B94" t="s">
        <v>4485</v>
      </c>
    </row>
    <row r="95" spans="1:3" hidden="1" x14ac:dyDescent="0.25">
      <c r="A95" s="3" t="s">
        <v>4485</v>
      </c>
      <c r="B95" t="s">
        <v>4485</v>
      </c>
    </row>
    <row r="96" spans="1:3" hidden="1" x14ac:dyDescent="0.25">
      <c r="A96" s="3" t="s">
        <v>4485</v>
      </c>
      <c r="B96" t="s">
        <v>4485</v>
      </c>
    </row>
    <row r="97" spans="1:3" hidden="1" x14ac:dyDescent="0.25">
      <c r="A97" s="3" t="s">
        <v>4485</v>
      </c>
      <c r="B97" t="s">
        <v>4485</v>
      </c>
    </row>
    <row r="98" spans="1:3" hidden="1" x14ac:dyDescent="0.25">
      <c r="A98" s="3" t="s">
        <v>4485</v>
      </c>
      <c r="B98" t="s">
        <v>4485</v>
      </c>
    </row>
    <row r="99" spans="1:3" hidden="1" x14ac:dyDescent="0.25">
      <c r="A99" s="3" t="s">
        <v>4485</v>
      </c>
      <c r="B99" t="s">
        <v>4485</v>
      </c>
    </row>
    <row r="100" spans="1:3" hidden="1" x14ac:dyDescent="0.25">
      <c r="A100" s="3" t="s">
        <v>4485</v>
      </c>
      <c r="B100" t="s">
        <v>4485</v>
      </c>
    </row>
    <row r="101" spans="1:3" hidden="1" x14ac:dyDescent="0.25">
      <c r="A101" s="3" t="s">
        <v>4485</v>
      </c>
      <c r="B101" t="s">
        <v>4485</v>
      </c>
    </row>
    <row r="102" spans="1:3" hidden="1" x14ac:dyDescent="0.25">
      <c r="A102" s="3" t="s">
        <v>4485</v>
      </c>
      <c r="B102" t="s">
        <v>4485</v>
      </c>
    </row>
    <row r="103" spans="1:3" hidden="1" x14ac:dyDescent="0.25">
      <c r="A103" s="3" t="s">
        <v>4485</v>
      </c>
      <c r="B103" t="s">
        <v>4485</v>
      </c>
    </row>
    <row r="104" spans="1:3" hidden="1" x14ac:dyDescent="0.25">
      <c r="A104" s="3" t="s">
        <v>4485</v>
      </c>
      <c r="B104" t="s">
        <v>4485</v>
      </c>
    </row>
    <row r="105" spans="1:3" hidden="1" x14ac:dyDescent="0.25">
      <c r="A105" s="3" t="s">
        <v>4485</v>
      </c>
      <c r="B105" t="s">
        <v>4485</v>
      </c>
    </row>
    <row r="106" spans="1:3" x14ac:dyDescent="0.25">
      <c r="A106" s="3">
        <v>44896</v>
      </c>
      <c r="B106">
        <v>-3.7592026578073146</v>
      </c>
      <c r="C106">
        <v>-7.1333373761634</v>
      </c>
    </row>
    <row r="107" spans="1:3" hidden="1" x14ac:dyDescent="0.25">
      <c r="A107" s="3" t="s">
        <v>4485</v>
      </c>
      <c r="B107" t="s">
        <v>4485</v>
      </c>
    </row>
    <row r="108" spans="1:3" hidden="1" x14ac:dyDescent="0.25">
      <c r="A108" s="3" t="s">
        <v>4485</v>
      </c>
      <c r="B108" t="s">
        <v>4485</v>
      </c>
    </row>
    <row r="109" spans="1:3" hidden="1" x14ac:dyDescent="0.25">
      <c r="A109" s="3" t="s">
        <v>4485</v>
      </c>
      <c r="B109" t="s">
        <v>4485</v>
      </c>
    </row>
    <row r="110" spans="1:3" hidden="1" x14ac:dyDescent="0.25">
      <c r="A110" s="3" t="s">
        <v>4485</v>
      </c>
      <c r="B110" t="s">
        <v>4485</v>
      </c>
    </row>
    <row r="111" spans="1:3" hidden="1" x14ac:dyDescent="0.25">
      <c r="A111" s="3" t="s">
        <v>4485</v>
      </c>
      <c r="B111" t="s">
        <v>4485</v>
      </c>
    </row>
    <row r="112" spans="1:3" hidden="1" x14ac:dyDescent="0.25">
      <c r="A112" s="3" t="s">
        <v>4485</v>
      </c>
      <c r="B112" t="s">
        <v>4485</v>
      </c>
    </row>
    <row r="113" spans="1:3" hidden="1" x14ac:dyDescent="0.25">
      <c r="A113" s="3" t="s">
        <v>4485</v>
      </c>
      <c r="B113" t="s">
        <v>4485</v>
      </c>
    </row>
    <row r="114" spans="1:3" hidden="1" x14ac:dyDescent="0.25">
      <c r="A114" s="3" t="s">
        <v>4485</v>
      </c>
      <c r="B114" t="s">
        <v>4485</v>
      </c>
    </row>
    <row r="115" spans="1:3" hidden="1" x14ac:dyDescent="0.25">
      <c r="A115" s="3" t="s">
        <v>4485</v>
      </c>
      <c r="B115" t="s">
        <v>4485</v>
      </c>
    </row>
    <row r="116" spans="1:3" hidden="1" x14ac:dyDescent="0.25">
      <c r="A116" s="3" t="s">
        <v>4485</v>
      </c>
      <c r="B116" t="s">
        <v>4485</v>
      </c>
    </row>
    <row r="117" spans="1:3" hidden="1" x14ac:dyDescent="0.25">
      <c r="A117" s="3" t="s">
        <v>4485</v>
      </c>
      <c r="B117" t="s">
        <v>4485</v>
      </c>
    </row>
    <row r="118" spans="1:3" hidden="1" x14ac:dyDescent="0.25">
      <c r="A118" s="3" t="s">
        <v>4485</v>
      </c>
      <c r="B118" t="s">
        <v>4485</v>
      </c>
    </row>
    <row r="119" spans="1:3" hidden="1" x14ac:dyDescent="0.25">
      <c r="A119" s="3" t="s">
        <v>4485</v>
      </c>
      <c r="B119" t="s">
        <v>4485</v>
      </c>
    </row>
    <row r="120" spans="1:3" hidden="1" x14ac:dyDescent="0.25">
      <c r="A120" s="3" t="s">
        <v>4485</v>
      </c>
      <c r="B120" t="s">
        <v>4485</v>
      </c>
    </row>
    <row r="121" spans="1:3" hidden="1" x14ac:dyDescent="0.25">
      <c r="A121" s="3" t="s">
        <v>4485</v>
      </c>
      <c r="B121" t="s">
        <v>4485</v>
      </c>
    </row>
    <row r="122" spans="1:3" hidden="1" x14ac:dyDescent="0.25">
      <c r="A122" s="3" t="s">
        <v>4485</v>
      </c>
      <c r="B122" t="s">
        <v>4485</v>
      </c>
    </row>
    <row r="123" spans="1:3" hidden="1" x14ac:dyDescent="0.25">
      <c r="A123" s="3" t="s">
        <v>4485</v>
      </c>
      <c r="B123" t="s">
        <v>4485</v>
      </c>
    </row>
    <row r="124" spans="1:3" hidden="1" x14ac:dyDescent="0.25">
      <c r="A124" s="3" t="s">
        <v>4485</v>
      </c>
      <c r="B124" t="s">
        <v>4485</v>
      </c>
    </row>
    <row r="125" spans="1:3" hidden="1" x14ac:dyDescent="0.25">
      <c r="A125" s="3" t="s">
        <v>4485</v>
      </c>
      <c r="B125" t="s">
        <v>4485</v>
      </c>
    </row>
    <row r="126" spans="1:3" hidden="1" x14ac:dyDescent="0.25">
      <c r="A126" s="3" t="s">
        <v>4485</v>
      </c>
      <c r="B126" t="s">
        <v>4485</v>
      </c>
    </row>
    <row r="127" spans="1:3" hidden="1" x14ac:dyDescent="0.25">
      <c r="A127" s="3" t="s">
        <v>4485</v>
      </c>
      <c r="B127" t="s">
        <v>4485</v>
      </c>
    </row>
    <row r="128" spans="1:3" x14ac:dyDescent="0.25">
      <c r="A128" s="3">
        <v>44928</v>
      </c>
      <c r="B128">
        <v>-2.9416209413956285</v>
      </c>
      <c r="C128">
        <v>-1.634631318726</v>
      </c>
    </row>
    <row r="129" spans="1:2" hidden="1" x14ac:dyDescent="0.25">
      <c r="A129" s="3" t="s">
        <v>4485</v>
      </c>
      <c r="B129" t="s">
        <v>4485</v>
      </c>
    </row>
    <row r="130" spans="1:2" hidden="1" x14ac:dyDescent="0.25">
      <c r="A130" s="3" t="s">
        <v>4485</v>
      </c>
      <c r="B130" t="s">
        <v>4485</v>
      </c>
    </row>
    <row r="131" spans="1:2" hidden="1" x14ac:dyDescent="0.25">
      <c r="A131" s="3" t="s">
        <v>4485</v>
      </c>
      <c r="B131" t="s">
        <v>4485</v>
      </c>
    </row>
    <row r="132" spans="1:2" hidden="1" x14ac:dyDescent="0.25">
      <c r="A132" s="3" t="s">
        <v>4485</v>
      </c>
      <c r="B132" t="s">
        <v>4485</v>
      </c>
    </row>
    <row r="133" spans="1:2" hidden="1" x14ac:dyDescent="0.25">
      <c r="A133" s="3" t="s">
        <v>4485</v>
      </c>
      <c r="B133" t="s">
        <v>4485</v>
      </c>
    </row>
    <row r="134" spans="1:2" hidden="1" x14ac:dyDescent="0.25">
      <c r="A134" s="3" t="s">
        <v>4485</v>
      </c>
      <c r="B134" t="s">
        <v>4485</v>
      </c>
    </row>
    <row r="135" spans="1:2" hidden="1" x14ac:dyDescent="0.25">
      <c r="A135" s="3" t="s">
        <v>4485</v>
      </c>
      <c r="B135" t="s">
        <v>4485</v>
      </c>
    </row>
    <row r="136" spans="1:2" hidden="1" x14ac:dyDescent="0.25">
      <c r="A136" s="3" t="s">
        <v>4485</v>
      </c>
      <c r="B136" t="s">
        <v>4485</v>
      </c>
    </row>
    <row r="137" spans="1:2" hidden="1" x14ac:dyDescent="0.25">
      <c r="A137" s="3" t="s">
        <v>4485</v>
      </c>
      <c r="B137" t="s">
        <v>4485</v>
      </c>
    </row>
    <row r="138" spans="1:2" hidden="1" x14ac:dyDescent="0.25">
      <c r="A138" s="3" t="s">
        <v>4485</v>
      </c>
      <c r="B138" t="s">
        <v>4485</v>
      </c>
    </row>
    <row r="139" spans="1:2" hidden="1" x14ac:dyDescent="0.25">
      <c r="A139" s="3" t="s">
        <v>4485</v>
      </c>
      <c r="B139" t="s">
        <v>4485</v>
      </c>
    </row>
    <row r="140" spans="1:2" hidden="1" x14ac:dyDescent="0.25">
      <c r="A140" s="3" t="s">
        <v>4485</v>
      </c>
      <c r="B140" t="s">
        <v>4485</v>
      </c>
    </row>
    <row r="141" spans="1:2" hidden="1" x14ac:dyDescent="0.25">
      <c r="A141" s="3" t="s">
        <v>4485</v>
      </c>
      <c r="B141" t="s">
        <v>4485</v>
      </c>
    </row>
    <row r="142" spans="1:2" hidden="1" x14ac:dyDescent="0.25">
      <c r="A142" s="3" t="s">
        <v>4485</v>
      </c>
      <c r="B142" t="s">
        <v>4485</v>
      </c>
    </row>
    <row r="143" spans="1:2" hidden="1" x14ac:dyDescent="0.25">
      <c r="A143" s="3" t="s">
        <v>4485</v>
      </c>
      <c r="B143" t="s">
        <v>4485</v>
      </c>
    </row>
    <row r="144" spans="1:2" hidden="1" x14ac:dyDescent="0.25">
      <c r="A144" s="3" t="s">
        <v>4485</v>
      </c>
      <c r="B144" t="s">
        <v>4485</v>
      </c>
    </row>
    <row r="145" spans="1:3" hidden="1" x14ac:dyDescent="0.25">
      <c r="A145" s="3" t="s">
        <v>4485</v>
      </c>
      <c r="B145" t="s">
        <v>4485</v>
      </c>
    </row>
    <row r="146" spans="1:3" hidden="1" x14ac:dyDescent="0.25">
      <c r="A146" s="3" t="s">
        <v>4485</v>
      </c>
      <c r="B146" t="s">
        <v>4485</v>
      </c>
    </row>
    <row r="147" spans="1:3" hidden="1" x14ac:dyDescent="0.25">
      <c r="A147" s="3" t="s">
        <v>4485</v>
      </c>
      <c r="B147" t="s">
        <v>4485</v>
      </c>
    </row>
    <row r="148" spans="1:3" hidden="1" x14ac:dyDescent="0.25">
      <c r="A148" s="3" t="s">
        <v>4485</v>
      </c>
      <c r="B148" t="s">
        <v>4485</v>
      </c>
    </row>
    <row r="149" spans="1:3" x14ac:dyDescent="0.25">
      <c r="A149" s="3">
        <v>44958</v>
      </c>
      <c r="B149">
        <v>-1.7730738009684166</v>
      </c>
      <c r="C149">
        <v>4.3512823472399997</v>
      </c>
    </row>
    <row r="150" spans="1:3" hidden="1" x14ac:dyDescent="0.25">
      <c r="A150" s="3" t="s">
        <v>4485</v>
      </c>
      <c r="B150" t="s">
        <v>4485</v>
      </c>
    </row>
    <row r="151" spans="1:3" hidden="1" x14ac:dyDescent="0.25">
      <c r="A151" s="3" t="s">
        <v>4485</v>
      </c>
      <c r="B151" t="s">
        <v>4485</v>
      </c>
    </row>
    <row r="152" spans="1:3" hidden="1" x14ac:dyDescent="0.25">
      <c r="A152" s="3" t="s">
        <v>4485</v>
      </c>
      <c r="B152" t="s">
        <v>4485</v>
      </c>
    </row>
    <row r="153" spans="1:3" hidden="1" x14ac:dyDescent="0.25">
      <c r="A153" s="3" t="s">
        <v>4485</v>
      </c>
      <c r="B153" t="s">
        <v>4485</v>
      </c>
    </row>
    <row r="154" spans="1:3" hidden="1" x14ac:dyDescent="0.25">
      <c r="A154" s="3" t="s">
        <v>4485</v>
      </c>
      <c r="B154" t="s">
        <v>4485</v>
      </c>
    </row>
    <row r="155" spans="1:3" hidden="1" x14ac:dyDescent="0.25">
      <c r="A155" s="3" t="s">
        <v>4485</v>
      </c>
      <c r="B155" t="s">
        <v>4485</v>
      </c>
    </row>
    <row r="156" spans="1:3" hidden="1" x14ac:dyDescent="0.25">
      <c r="A156" s="3" t="s">
        <v>4485</v>
      </c>
      <c r="B156" t="s">
        <v>4485</v>
      </c>
    </row>
    <row r="157" spans="1:3" hidden="1" x14ac:dyDescent="0.25">
      <c r="A157" s="3" t="s">
        <v>4485</v>
      </c>
      <c r="B157" t="s">
        <v>4485</v>
      </c>
    </row>
    <row r="158" spans="1:3" hidden="1" x14ac:dyDescent="0.25">
      <c r="A158" s="3" t="s">
        <v>4485</v>
      </c>
      <c r="B158" t="s">
        <v>4485</v>
      </c>
    </row>
    <row r="159" spans="1:3" hidden="1" x14ac:dyDescent="0.25">
      <c r="A159" s="3" t="s">
        <v>4485</v>
      </c>
      <c r="B159" t="s">
        <v>4485</v>
      </c>
    </row>
    <row r="160" spans="1:3" hidden="1" x14ac:dyDescent="0.25">
      <c r="A160" s="3" t="s">
        <v>4485</v>
      </c>
      <c r="B160" t="s">
        <v>4485</v>
      </c>
    </row>
    <row r="161" spans="1:3" hidden="1" x14ac:dyDescent="0.25">
      <c r="A161" s="3" t="s">
        <v>4485</v>
      </c>
      <c r="B161" t="s">
        <v>4485</v>
      </c>
    </row>
    <row r="162" spans="1:3" hidden="1" x14ac:dyDescent="0.25">
      <c r="A162" s="3" t="s">
        <v>4485</v>
      </c>
      <c r="B162" t="s">
        <v>4485</v>
      </c>
    </row>
    <row r="163" spans="1:3" hidden="1" x14ac:dyDescent="0.25">
      <c r="A163" s="3" t="s">
        <v>4485</v>
      </c>
      <c r="B163" t="s">
        <v>4485</v>
      </c>
    </row>
    <row r="164" spans="1:3" hidden="1" x14ac:dyDescent="0.25">
      <c r="A164" s="3" t="s">
        <v>4485</v>
      </c>
      <c r="B164" t="s">
        <v>4485</v>
      </c>
    </row>
    <row r="165" spans="1:3" hidden="1" x14ac:dyDescent="0.25">
      <c r="A165" s="3" t="s">
        <v>4485</v>
      </c>
      <c r="B165" t="s">
        <v>4485</v>
      </c>
    </row>
    <row r="166" spans="1:3" hidden="1" x14ac:dyDescent="0.25">
      <c r="A166" s="3" t="s">
        <v>4485</v>
      </c>
      <c r="B166" t="s">
        <v>4485</v>
      </c>
    </row>
    <row r="167" spans="1:3" hidden="1" x14ac:dyDescent="0.25">
      <c r="A167" s="3" t="s">
        <v>4485</v>
      </c>
      <c r="B167" t="s">
        <v>4485</v>
      </c>
    </row>
    <row r="168" spans="1:3" hidden="1" x14ac:dyDescent="0.25">
      <c r="A168" s="3" t="s">
        <v>4485</v>
      </c>
      <c r="B168" t="s">
        <v>4485</v>
      </c>
    </row>
    <row r="169" spans="1:3" x14ac:dyDescent="0.25">
      <c r="A169" s="3">
        <v>44986</v>
      </c>
      <c r="B169">
        <v>-0.52232263092448772</v>
      </c>
      <c r="C169">
        <v>-1.2645168996447782</v>
      </c>
    </row>
    <row r="170" spans="1:3" hidden="1" x14ac:dyDescent="0.25">
      <c r="A170" s="3" t="s">
        <v>4485</v>
      </c>
      <c r="B170" t="s">
        <v>4485</v>
      </c>
    </row>
    <row r="171" spans="1:3" hidden="1" x14ac:dyDescent="0.25">
      <c r="A171" s="3" t="s">
        <v>4485</v>
      </c>
      <c r="B171" t="s">
        <v>4485</v>
      </c>
    </row>
    <row r="172" spans="1:3" hidden="1" x14ac:dyDescent="0.25">
      <c r="A172" s="3" t="s">
        <v>4485</v>
      </c>
      <c r="B172" t="s">
        <v>4485</v>
      </c>
    </row>
    <row r="173" spans="1:3" hidden="1" x14ac:dyDescent="0.25">
      <c r="A173" s="3" t="s">
        <v>4485</v>
      </c>
      <c r="B173" t="s">
        <v>4485</v>
      </c>
    </row>
    <row r="174" spans="1:3" hidden="1" x14ac:dyDescent="0.25">
      <c r="A174" s="3" t="s">
        <v>4485</v>
      </c>
      <c r="B174" t="s">
        <v>4485</v>
      </c>
    </row>
    <row r="175" spans="1:3" hidden="1" x14ac:dyDescent="0.25">
      <c r="A175" s="3" t="s">
        <v>4485</v>
      </c>
      <c r="B175" t="s">
        <v>4485</v>
      </c>
    </row>
    <row r="176" spans="1:3" hidden="1" x14ac:dyDescent="0.25">
      <c r="A176" s="3" t="s">
        <v>4485</v>
      </c>
      <c r="B176" t="s">
        <v>4485</v>
      </c>
    </row>
    <row r="177" spans="1:3" hidden="1" x14ac:dyDescent="0.25">
      <c r="A177" s="3" t="s">
        <v>4485</v>
      </c>
      <c r="B177" t="s">
        <v>4485</v>
      </c>
    </row>
    <row r="178" spans="1:3" hidden="1" x14ac:dyDescent="0.25">
      <c r="A178" s="3" t="s">
        <v>4485</v>
      </c>
      <c r="B178" t="s">
        <v>4485</v>
      </c>
    </row>
    <row r="179" spans="1:3" hidden="1" x14ac:dyDescent="0.25">
      <c r="A179" s="3" t="s">
        <v>4485</v>
      </c>
      <c r="B179" t="s">
        <v>4485</v>
      </c>
    </row>
    <row r="180" spans="1:3" hidden="1" x14ac:dyDescent="0.25">
      <c r="A180" s="3" t="s">
        <v>4485</v>
      </c>
      <c r="B180" t="s">
        <v>4485</v>
      </c>
    </row>
    <row r="181" spans="1:3" hidden="1" x14ac:dyDescent="0.25">
      <c r="A181" s="3" t="s">
        <v>4485</v>
      </c>
      <c r="B181" t="s">
        <v>4485</v>
      </c>
    </row>
    <row r="182" spans="1:3" hidden="1" x14ac:dyDescent="0.25">
      <c r="A182" s="3" t="s">
        <v>4485</v>
      </c>
      <c r="B182" t="s">
        <v>4485</v>
      </c>
    </row>
    <row r="183" spans="1:3" hidden="1" x14ac:dyDescent="0.25">
      <c r="A183" s="3" t="s">
        <v>4485</v>
      </c>
      <c r="B183" t="s">
        <v>4485</v>
      </c>
    </row>
    <row r="184" spans="1:3" hidden="1" x14ac:dyDescent="0.25">
      <c r="A184" s="3" t="s">
        <v>4485</v>
      </c>
      <c r="B184" t="s">
        <v>4485</v>
      </c>
    </row>
    <row r="185" spans="1:3" hidden="1" x14ac:dyDescent="0.25">
      <c r="A185" s="3" t="s">
        <v>4485</v>
      </c>
      <c r="B185" t="s">
        <v>4485</v>
      </c>
    </row>
    <row r="186" spans="1:3" hidden="1" x14ac:dyDescent="0.25">
      <c r="A186" s="3" t="s">
        <v>4485</v>
      </c>
      <c r="B186" t="s">
        <v>4485</v>
      </c>
    </row>
    <row r="187" spans="1:3" hidden="1" x14ac:dyDescent="0.25">
      <c r="A187" s="3" t="s">
        <v>4485</v>
      </c>
      <c r="B187" t="s">
        <v>4485</v>
      </c>
    </row>
    <row r="188" spans="1:3" hidden="1" x14ac:dyDescent="0.25">
      <c r="A188" s="3" t="s">
        <v>4485</v>
      </c>
      <c r="B188" t="s">
        <v>4485</v>
      </c>
    </row>
    <row r="189" spans="1:3" hidden="1" x14ac:dyDescent="0.25">
      <c r="A189" s="3" t="s">
        <v>4485</v>
      </c>
      <c r="B189" t="s">
        <v>4485</v>
      </c>
    </row>
    <row r="190" spans="1:3" x14ac:dyDescent="0.25">
      <c r="A190" s="3">
        <v>45019</v>
      </c>
      <c r="B190">
        <v>3.8334755906552775</v>
      </c>
      <c r="C190">
        <v>7.8238145242190003</v>
      </c>
    </row>
    <row r="191" spans="1:3" hidden="1" x14ac:dyDescent="0.25">
      <c r="A191" s="3" t="s">
        <v>4485</v>
      </c>
      <c r="B191" t="s">
        <v>4485</v>
      </c>
    </row>
    <row r="192" spans="1:3" hidden="1" x14ac:dyDescent="0.25">
      <c r="A192" s="3" t="s">
        <v>4485</v>
      </c>
      <c r="B192" t="s">
        <v>4485</v>
      </c>
    </row>
    <row r="193" spans="1:3" hidden="1" x14ac:dyDescent="0.25">
      <c r="A193" s="3" t="s">
        <v>4485</v>
      </c>
      <c r="B193" t="s">
        <v>4485</v>
      </c>
    </row>
    <row r="194" spans="1:3" hidden="1" x14ac:dyDescent="0.25">
      <c r="A194" s="3" t="s">
        <v>4485</v>
      </c>
      <c r="B194" t="s">
        <v>4485</v>
      </c>
    </row>
    <row r="195" spans="1:3" hidden="1" x14ac:dyDescent="0.25">
      <c r="A195" s="3" t="s">
        <v>4485</v>
      </c>
      <c r="B195" t="s">
        <v>4485</v>
      </c>
    </row>
    <row r="196" spans="1:3" hidden="1" x14ac:dyDescent="0.25">
      <c r="A196" s="3" t="s">
        <v>4485</v>
      </c>
      <c r="B196" t="s">
        <v>4485</v>
      </c>
    </row>
    <row r="197" spans="1:3" hidden="1" x14ac:dyDescent="0.25">
      <c r="A197" s="3" t="s">
        <v>4485</v>
      </c>
      <c r="B197" t="s">
        <v>4485</v>
      </c>
    </row>
    <row r="198" spans="1:3" hidden="1" x14ac:dyDescent="0.25">
      <c r="A198" s="3" t="s">
        <v>4485</v>
      </c>
      <c r="B198" t="s">
        <v>4485</v>
      </c>
    </row>
    <row r="199" spans="1:3" hidden="1" x14ac:dyDescent="0.25">
      <c r="A199" s="3" t="s">
        <v>4485</v>
      </c>
      <c r="B199" t="s">
        <v>4485</v>
      </c>
    </row>
    <row r="200" spans="1:3" hidden="1" x14ac:dyDescent="0.25">
      <c r="A200" s="3" t="s">
        <v>4485</v>
      </c>
      <c r="B200" t="s">
        <v>4485</v>
      </c>
    </row>
    <row r="201" spans="1:3" hidden="1" x14ac:dyDescent="0.25">
      <c r="A201" s="3" t="s">
        <v>4485</v>
      </c>
      <c r="B201" t="s">
        <v>4485</v>
      </c>
    </row>
    <row r="202" spans="1:3" hidden="1" x14ac:dyDescent="0.25">
      <c r="A202" s="3" t="s">
        <v>4485</v>
      </c>
      <c r="B202" t="s">
        <v>4485</v>
      </c>
    </row>
    <row r="203" spans="1:3" hidden="1" x14ac:dyDescent="0.25">
      <c r="A203" s="3" t="s">
        <v>4485</v>
      </c>
      <c r="B203" t="s">
        <v>4485</v>
      </c>
    </row>
    <row r="204" spans="1:3" hidden="1" x14ac:dyDescent="0.25">
      <c r="A204" s="3" t="s">
        <v>4485</v>
      </c>
      <c r="B204" t="s">
        <v>4485</v>
      </c>
    </row>
    <row r="205" spans="1:3" hidden="1" x14ac:dyDescent="0.25">
      <c r="A205" s="3" t="s">
        <v>4485</v>
      </c>
      <c r="B205" t="s">
        <v>4485</v>
      </c>
    </row>
    <row r="206" spans="1:3" hidden="1" x14ac:dyDescent="0.25">
      <c r="A206" s="3" t="s">
        <v>4485</v>
      </c>
      <c r="B206" t="s">
        <v>4485</v>
      </c>
    </row>
    <row r="207" spans="1:3" x14ac:dyDescent="0.25">
      <c r="A207" s="3">
        <v>45048</v>
      </c>
      <c r="B207">
        <v>2.1311299259132666</v>
      </c>
      <c r="C207">
        <v>4.9599283514629997</v>
      </c>
    </row>
    <row r="208" spans="1:3" hidden="1" x14ac:dyDescent="0.25">
      <c r="A208" s="3" t="s">
        <v>4485</v>
      </c>
      <c r="B208" t="s">
        <v>4485</v>
      </c>
    </row>
    <row r="209" spans="1:2" hidden="1" x14ac:dyDescent="0.25">
      <c r="A209" s="3" t="s">
        <v>4485</v>
      </c>
      <c r="B209" t="s">
        <v>4485</v>
      </c>
    </row>
    <row r="210" spans="1:2" hidden="1" x14ac:dyDescent="0.25">
      <c r="A210" s="3" t="s">
        <v>4485</v>
      </c>
      <c r="B210" t="s">
        <v>4485</v>
      </c>
    </row>
    <row r="211" spans="1:2" hidden="1" x14ac:dyDescent="0.25">
      <c r="A211" s="3" t="s">
        <v>4485</v>
      </c>
      <c r="B211" t="s">
        <v>4485</v>
      </c>
    </row>
    <row r="212" spans="1:2" hidden="1" x14ac:dyDescent="0.25">
      <c r="A212" s="3" t="s">
        <v>4485</v>
      </c>
      <c r="B212" t="s">
        <v>4485</v>
      </c>
    </row>
    <row r="213" spans="1:2" hidden="1" x14ac:dyDescent="0.25">
      <c r="A213" s="3" t="s">
        <v>4485</v>
      </c>
      <c r="B213" t="s">
        <v>4485</v>
      </c>
    </row>
    <row r="214" spans="1:2" hidden="1" x14ac:dyDescent="0.25">
      <c r="A214" s="3" t="s">
        <v>4485</v>
      </c>
      <c r="B214" t="s">
        <v>4485</v>
      </c>
    </row>
    <row r="215" spans="1:2" hidden="1" x14ac:dyDescent="0.25">
      <c r="A215" s="3" t="s">
        <v>4485</v>
      </c>
      <c r="B215" t="s">
        <v>4485</v>
      </c>
    </row>
    <row r="216" spans="1:2" hidden="1" x14ac:dyDescent="0.25">
      <c r="A216" s="3" t="s">
        <v>4485</v>
      </c>
      <c r="B216" t="s">
        <v>4485</v>
      </c>
    </row>
    <row r="217" spans="1:2" hidden="1" x14ac:dyDescent="0.25">
      <c r="A217" s="3" t="s">
        <v>4485</v>
      </c>
      <c r="B217" t="s">
        <v>4485</v>
      </c>
    </row>
    <row r="218" spans="1:2" hidden="1" x14ac:dyDescent="0.25">
      <c r="A218" s="3" t="s">
        <v>4485</v>
      </c>
      <c r="B218" t="s">
        <v>4485</v>
      </c>
    </row>
    <row r="219" spans="1:2" hidden="1" x14ac:dyDescent="0.25">
      <c r="A219" s="3" t="s">
        <v>4485</v>
      </c>
      <c r="B219" t="s">
        <v>4485</v>
      </c>
    </row>
    <row r="220" spans="1:2" hidden="1" x14ac:dyDescent="0.25">
      <c r="A220" s="3" t="s">
        <v>4485</v>
      </c>
      <c r="B220" t="s">
        <v>4485</v>
      </c>
    </row>
    <row r="221" spans="1:2" hidden="1" x14ac:dyDescent="0.25">
      <c r="A221" s="3" t="s">
        <v>4485</v>
      </c>
      <c r="B221" t="s">
        <v>4485</v>
      </c>
    </row>
    <row r="222" spans="1:2" hidden="1" x14ac:dyDescent="0.25">
      <c r="A222" s="3" t="s">
        <v>4485</v>
      </c>
      <c r="B222" t="s">
        <v>4485</v>
      </c>
    </row>
    <row r="223" spans="1:2" hidden="1" x14ac:dyDescent="0.25">
      <c r="A223" s="3" t="s">
        <v>4485</v>
      </c>
      <c r="B223" t="s">
        <v>4485</v>
      </c>
    </row>
    <row r="224" spans="1:2" hidden="1" x14ac:dyDescent="0.25">
      <c r="A224" s="3" t="s">
        <v>4485</v>
      </c>
      <c r="B224" t="s">
        <v>4485</v>
      </c>
    </row>
    <row r="225" spans="1:3" hidden="1" x14ac:dyDescent="0.25">
      <c r="A225" s="3" t="s">
        <v>4485</v>
      </c>
      <c r="B225" t="s">
        <v>4485</v>
      </c>
    </row>
    <row r="226" spans="1:3" hidden="1" x14ac:dyDescent="0.25">
      <c r="A226" s="3" t="s">
        <v>4485</v>
      </c>
      <c r="B226" t="s">
        <v>4485</v>
      </c>
    </row>
    <row r="227" spans="1:3" hidden="1" x14ac:dyDescent="0.25">
      <c r="A227" s="3" t="s">
        <v>4485</v>
      </c>
      <c r="B227" t="s">
        <v>4485</v>
      </c>
    </row>
    <row r="228" spans="1:3" hidden="1" x14ac:dyDescent="0.25">
      <c r="A228" s="3" t="s">
        <v>4485</v>
      </c>
      <c r="B228" t="s">
        <v>4485</v>
      </c>
    </row>
    <row r="229" spans="1:3" x14ac:dyDescent="0.25">
      <c r="A229" s="3">
        <v>45078</v>
      </c>
      <c r="B229">
        <v>3.7933226055090419</v>
      </c>
      <c r="C229">
        <v>4.5414145352856004</v>
      </c>
    </row>
    <row r="230" spans="1:3" hidden="1" x14ac:dyDescent="0.25">
      <c r="A230" s="3" t="s">
        <v>4485</v>
      </c>
      <c r="B230" t="s">
        <v>4485</v>
      </c>
    </row>
    <row r="231" spans="1:3" hidden="1" x14ac:dyDescent="0.25">
      <c r="A231" s="3" t="s">
        <v>4485</v>
      </c>
      <c r="B231" t="s">
        <v>4485</v>
      </c>
    </row>
    <row r="232" spans="1:3" hidden="1" x14ac:dyDescent="0.25">
      <c r="A232" s="3" t="s">
        <v>4485</v>
      </c>
      <c r="B232" t="s">
        <v>4485</v>
      </c>
    </row>
    <row r="233" spans="1:3" hidden="1" x14ac:dyDescent="0.25">
      <c r="A233" s="3" t="s">
        <v>4485</v>
      </c>
      <c r="B233" t="s">
        <v>4485</v>
      </c>
    </row>
    <row r="234" spans="1:3" hidden="1" x14ac:dyDescent="0.25">
      <c r="A234" s="3" t="s">
        <v>4485</v>
      </c>
      <c r="B234" t="s">
        <v>4485</v>
      </c>
    </row>
    <row r="235" spans="1:3" hidden="1" x14ac:dyDescent="0.25">
      <c r="A235" s="3" t="s">
        <v>4485</v>
      </c>
      <c r="B235" t="s">
        <v>4485</v>
      </c>
    </row>
    <row r="236" spans="1:3" hidden="1" x14ac:dyDescent="0.25">
      <c r="A236" s="3" t="s">
        <v>4485</v>
      </c>
      <c r="B236" t="s">
        <v>4485</v>
      </c>
    </row>
    <row r="237" spans="1:3" hidden="1" x14ac:dyDescent="0.25">
      <c r="A237" s="3" t="s">
        <v>4485</v>
      </c>
      <c r="B237" t="s">
        <v>4485</v>
      </c>
    </row>
    <row r="238" spans="1:3" hidden="1" x14ac:dyDescent="0.25">
      <c r="A238" s="3" t="s">
        <v>4485</v>
      </c>
      <c r="B238" t="s">
        <v>4485</v>
      </c>
    </row>
    <row r="239" spans="1:3" hidden="1" x14ac:dyDescent="0.25">
      <c r="A239" s="3" t="s">
        <v>4485</v>
      </c>
      <c r="B239" t="s">
        <v>4485</v>
      </c>
    </row>
    <row r="240" spans="1:3" hidden="1" x14ac:dyDescent="0.25">
      <c r="A240" s="3" t="s">
        <v>4485</v>
      </c>
      <c r="B240" t="s">
        <v>4485</v>
      </c>
    </row>
    <row r="241" spans="1:3" hidden="1" x14ac:dyDescent="0.25">
      <c r="A241" s="3" t="s">
        <v>4485</v>
      </c>
      <c r="B241" t="s">
        <v>4485</v>
      </c>
    </row>
    <row r="242" spans="1:3" hidden="1" x14ac:dyDescent="0.25">
      <c r="A242" s="3" t="s">
        <v>4485</v>
      </c>
      <c r="B242" t="s">
        <v>4485</v>
      </c>
    </row>
    <row r="243" spans="1:3" hidden="1" x14ac:dyDescent="0.25">
      <c r="A243" s="3" t="s">
        <v>4485</v>
      </c>
      <c r="B243" t="s">
        <v>4485</v>
      </c>
    </row>
    <row r="244" spans="1:3" hidden="1" x14ac:dyDescent="0.25">
      <c r="A244" s="3" t="s">
        <v>4485</v>
      </c>
      <c r="B244" t="s">
        <v>4485</v>
      </c>
    </row>
    <row r="245" spans="1:3" hidden="1" x14ac:dyDescent="0.25">
      <c r="A245" s="3" t="s">
        <v>4485</v>
      </c>
      <c r="B245" t="s">
        <v>4485</v>
      </c>
    </row>
    <row r="246" spans="1:3" hidden="1" x14ac:dyDescent="0.25">
      <c r="A246" s="3" t="s">
        <v>4485</v>
      </c>
      <c r="B246" t="s">
        <v>4485</v>
      </c>
    </row>
    <row r="247" spans="1:3" hidden="1" x14ac:dyDescent="0.25">
      <c r="A247" s="3" t="s">
        <v>4485</v>
      </c>
      <c r="B247" t="s">
        <v>4485</v>
      </c>
    </row>
    <row r="248" spans="1:3" hidden="1" x14ac:dyDescent="0.25">
      <c r="A248" s="3" t="s">
        <v>4485</v>
      </c>
      <c r="B248" t="s">
        <v>4485</v>
      </c>
    </row>
    <row r="249" spans="1:3" hidden="1" x14ac:dyDescent="0.25">
      <c r="A249" s="3" t="s">
        <v>4485</v>
      </c>
      <c r="B249" t="s">
        <v>4485</v>
      </c>
    </row>
    <row r="250" spans="1:3" x14ac:dyDescent="0.25">
      <c r="A250" s="3">
        <v>45110</v>
      </c>
      <c r="B250">
        <v>2.2318482808945994</v>
      </c>
      <c r="C250">
        <v>6.6835141328857999</v>
      </c>
    </row>
    <row r="251" spans="1:3" hidden="1" x14ac:dyDescent="0.25">
      <c r="A251" s="3" t="s">
        <v>4485</v>
      </c>
      <c r="B251" t="s">
        <v>4485</v>
      </c>
    </row>
    <row r="252" spans="1:3" hidden="1" x14ac:dyDescent="0.25">
      <c r="A252" s="3" t="s">
        <v>4485</v>
      </c>
      <c r="B252" t="s">
        <v>4485</v>
      </c>
    </row>
    <row r="253" spans="1:3" hidden="1" x14ac:dyDescent="0.25">
      <c r="A253" s="3" t="s">
        <v>4485</v>
      </c>
      <c r="B253" t="s">
        <v>4485</v>
      </c>
    </row>
    <row r="254" spans="1:3" hidden="1" x14ac:dyDescent="0.25">
      <c r="A254" s="3" t="s">
        <v>4485</v>
      </c>
      <c r="B254" t="s">
        <v>4485</v>
      </c>
    </row>
    <row r="255" spans="1:3" hidden="1" x14ac:dyDescent="0.25">
      <c r="A255" s="3" t="s">
        <v>4485</v>
      </c>
      <c r="B255" t="s">
        <v>4485</v>
      </c>
    </row>
    <row r="256" spans="1:3" hidden="1" x14ac:dyDescent="0.25">
      <c r="A256" s="3" t="s">
        <v>4485</v>
      </c>
      <c r="B256" t="s">
        <v>4485</v>
      </c>
    </row>
    <row r="257" spans="1:3" hidden="1" x14ac:dyDescent="0.25">
      <c r="A257" s="3" t="s">
        <v>4485</v>
      </c>
      <c r="B257" t="s">
        <v>4485</v>
      </c>
    </row>
    <row r="258" spans="1:3" hidden="1" x14ac:dyDescent="0.25">
      <c r="A258" s="3" t="s">
        <v>4485</v>
      </c>
      <c r="B258" t="s">
        <v>4485</v>
      </c>
    </row>
    <row r="259" spans="1:3" hidden="1" x14ac:dyDescent="0.25">
      <c r="A259" s="3" t="s">
        <v>4485</v>
      </c>
      <c r="B259" t="s">
        <v>4485</v>
      </c>
    </row>
    <row r="260" spans="1:3" hidden="1" x14ac:dyDescent="0.25">
      <c r="A260" s="3" t="s">
        <v>4485</v>
      </c>
      <c r="B260" t="s">
        <v>4485</v>
      </c>
    </row>
    <row r="261" spans="1:3" hidden="1" x14ac:dyDescent="0.25">
      <c r="A261" s="3" t="s">
        <v>4485</v>
      </c>
      <c r="B261" t="s">
        <v>4485</v>
      </c>
    </row>
    <row r="262" spans="1:3" hidden="1" x14ac:dyDescent="0.25">
      <c r="A262" s="3" t="s">
        <v>4485</v>
      </c>
      <c r="B262" t="s">
        <v>4485</v>
      </c>
    </row>
    <row r="263" spans="1:3" hidden="1" x14ac:dyDescent="0.25">
      <c r="A263" s="3" t="s">
        <v>4485</v>
      </c>
      <c r="B263" t="s">
        <v>4485</v>
      </c>
    </row>
    <row r="264" spans="1:3" hidden="1" x14ac:dyDescent="0.25">
      <c r="A264" s="3" t="s">
        <v>4485</v>
      </c>
      <c r="B264" t="s">
        <v>4485</v>
      </c>
    </row>
    <row r="265" spans="1:3" hidden="1" x14ac:dyDescent="0.25">
      <c r="A265" s="3" t="s">
        <v>4485</v>
      </c>
      <c r="B265" t="s">
        <v>4485</v>
      </c>
    </row>
    <row r="266" spans="1:3" hidden="1" x14ac:dyDescent="0.25">
      <c r="A266" s="3" t="s">
        <v>4485</v>
      </c>
      <c r="B266" t="s">
        <v>4485</v>
      </c>
    </row>
    <row r="267" spans="1:3" hidden="1" x14ac:dyDescent="0.25">
      <c r="A267" s="3" t="s">
        <v>4485</v>
      </c>
      <c r="B267" t="s">
        <v>4485</v>
      </c>
    </row>
    <row r="268" spans="1:3" hidden="1" x14ac:dyDescent="0.25">
      <c r="A268" s="3" t="s">
        <v>4485</v>
      </c>
      <c r="B268" t="s">
        <v>4485</v>
      </c>
    </row>
    <row r="269" spans="1:3" hidden="1" x14ac:dyDescent="0.25">
      <c r="A269" s="3" t="s">
        <v>4485</v>
      </c>
      <c r="B269" t="s">
        <v>4485</v>
      </c>
    </row>
    <row r="270" spans="1:3" hidden="1" x14ac:dyDescent="0.25">
      <c r="A270" s="3" t="s">
        <v>4485</v>
      </c>
      <c r="B270" t="s">
        <v>4485</v>
      </c>
    </row>
    <row r="271" spans="1:3" x14ac:dyDescent="0.25">
      <c r="A271" s="3">
        <v>45139</v>
      </c>
      <c r="B271">
        <v>-2.4311388472930573</v>
      </c>
      <c r="C271">
        <v>2.1214788243256755</v>
      </c>
    </row>
    <row r="272" spans="1:3" hidden="1" x14ac:dyDescent="0.25">
      <c r="A272" s="3" t="s">
        <v>4485</v>
      </c>
      <c r="B272" t="s">
        <v>4485</v>
      </c>
    </row>
    <row r="273" spans="1:2" hidden="1" x14ac:dyDescent="0.25">
      <c r="A273" s="3" t="s">
        <v>4485</v>
      </c>
      <c r="B273" t="s">
        <v>4485</v>
      </c>
    </row>
    <row r="274" spans="1:2" hidden="1" x14ac:dyDescent="0.25">
      <c r="A274" s="3" t="s">
        <v>4485</v>
      </c>
      <c r="B274" t="s">
        <v>4485</v>
      </c>
    </row>
    <row r="275" spans="1:2" hidden="1" x14ac:dyDescent="0.25">
      <c r="A275" s="3" t="s">
        <v>4485</v>
      </c>
      <c r="B275" t="s">
        <v>4485</v>
      </c>
    </row>
    <row r="276" spans="1:2" hidden="1" x14ac:dyDescent="0.25">
      <c r="A276" s="3" t="s">
        <v>4485</v>
      </c>
      <c r="B276" t="s">
        <v>4485</v>
      </c>
    </row>
    <row r="277" spans="1:2" hidden="1" x14ac:dyDescent="0.25">
      <c r="A277" s="3" t="s">
        <v>4485</v>
      </c>
      <c r="B277" t="s">
        <v>4485</v>
      </c>
    </row>
    <row r="278" spans="1:2" hidden="1" x14ac:dyDescent="0.25">
      <c r="A278" s="3" t="s">
        <v>4485</v>
      </c>
      <c r="B278" t="s">
        <v>4485</v>
      </c>
    </row>
    <row r="279" spans="1:2" hidden="1" x14ac:dyDescent="0.25">
      <c r="A279" s="3" t="s">
        <v>4485</v>
      </c>
      <c r="B279" t="s">
        <v>4485</v>
      </c>
    </row>
    <row r="280" spans="1:2" hidden="1" x14ac:dyDescent="0.25">
      <c r="A280" s="3" t="s">
        <v>4485</v>
      </c>
      <c r="B280" t="s">
        <v>4485</v>
      </c>
    </row>
    <row r="281" spans="1:2" hidden="1" x14ac:dyDescent="0.25">
      <c r="A281" s="3" t="s">
        <v>4485</v>
      </c>
      <c r="B281" t="s">
        <v>4485</v>
      </c>
    </row>
    <row r="282" spans="1:2" hidden="1" x14ac:dyDescent="0.25">
      <c r="A282" s="3" t="s">
        <v>4485</v>
      </c>
      <c r="B282" t="s">
        <v>4485</v>
      </c>
    </row>
    <row r="283" spans="1:2" hidden="1" x14ac:dyDescent="0.25">
      <c r="A283" s="3" t="s">
        <v>4485</v>
      </c>
      <c r="B283" t="s">
        <v>4485</v>
      </c>
    </row>
    <row r="284" spans="1:2" hidden="1" x14ac:dyDescent="0.25">
      <c r="A284" s="3" t="s">
        <v>4485</v>
      </c>
      <c r="B284" t="s">
        <v>4485</v>
      </c>
    </row>
    <row r="285" spans="1:2" hidden="1" x14ac:dyDescent="0.25">
      <c r="A285" s="3" t="s">
        <v>4485</v>
      </c>
      <c r="B285" t="s">
        <v>4485</v>
      </c>
    </row>
    <row r="286" spans="1:2" hidden="1" x14ac:dyDescent="0.25">
      <c r="A286" s="3" t="s">
        <v>4485</v>
      </c>
      <c r="B286" t="s">
        <v>4485</v>
      </c>
    </row>
    <row r="287" spans="1:2" hidden="1" x14ac:dyDescent="0.25">
      <c r="A287" s="3" t="s">
        <v>4485</v>
      </c>
      <c r="B287" t="s">
        <v>4485</v>
      </c>
    </row>
    <row r="288" spans="1:2" hidden="1" x14ac:dyDescent="0.25">
      <c r="A288" s="3" t="s">
        <v>4485</v>
      </c>
      <c r="B288" t="s">
        <v>4485</v>
      </c>
    </row>
    <row r="289" spans="1:3" hidden="1" x14ac:dyDescent="0.25">
      <c r="A289" s="3" t="s">
        <v>4485</v>
      </c>
      <c r="B289" t="s">
        <v>4485</v>
      </c>
    </row>
    <row r="290" spans="1:3" hidden="1" x14ac:dyDescent="0.25">
      <c r="A290" s="3" t="s">
        <v>4485</v>
      </c>
      <c r="B290" t="s">
        <v>4485</v>
      </c>
    </row>
    <row r="291" spans="1:3" hidden="1" x14ac:dyDescent="0.25">
      <c r="A291" s="3" t="s">
        <v>4485</v>
      </c>
      <c r="B291" t="s">
        <v>4485</v>
      </c>
    </row>
    <row r="292" spans="1:3" hidden="1" x14ac:dyDescent="0.25">
      <c r="A292" s="3" t="s">
        <v>4485</v>
      </c>
      <c r="B292" t="s">
        <v>4485</v>
      </c>
    </row>
    <row r="293" spans="1:3" x14ac:dyDescent="0.25">
      <c r="A293" s="3">
        <v>45170</v>
      </c>
      <c r="B293">
        <v>1.0444912092944181</v>
      </c>
      <c r="C293">
        <v>1.33691494599</v>
      </c>
    </row>
    <row r="294" spans="1:3" hidden="1" x14ac:dyDescent="0.25">
      <c r="A294" s="3" t="s">
        <v>4485</v>
      </c>
      <c r="B294" t="s">
        <v>4485</v>
      </c>
    </row>
    <row r="295" spans="1:3" hidden="1" x14ac:dyDescent="0.25">
      <c r="A295" s="3" t="s">
        <v>4485</v>
      </c>
      <c r="B295" t="s">
        <v>4485</v>
      </c>
    </row>
    <row r="296" spans="1:3" hidden="1" x14ac:dyDescent="0.25">
      <c r="A296" s="3" t="s">
        <v>4485</v>
      </c>
      <c r="B296" t="s">
        <v>4485</v>
      </c>
    </row>
    <row r="297" spans="1:3" hidden="1" x14ac:dyDescent="0.25">
      <c r="A297" s="3" t="s">
        <v>4485</v>
      </c>
      <c r="B297" t="s">
        <v>4485</v>
      </c>
    </row>
    <row r="298" spans="1:3" hidden="1" x14ac:dyDescent="0.25">
      <c r="A298" s="3" t="s">
        <v>4485</v>
      </c>
      <c r="B298" t="s">
        <v>4485</v>
      </c>
    </row>
    <row r="299" spans="1:3" hidden="1" x14ac:dyDescent="0.25">
      <c r="A299" s="3" t="s">
        <v>4485</v>
      </c>
      <c r="B299" t="s">
        <v>4485</v>
      </c>
    </row>
    <row r="300" spans="1:3" hidden="1" x14ac:dyDescent="0.25">
      <c r="A300" s="3" t="s">
        <v>4485</v>
      </c>
      <c r="B300" t="s">
        <v>4485</v>
      </c>
    </row>
    <row r="301" spans="1:3" hidden="1" x14ac:dyDescent="0.25">
      <c r="A301" s="3" t="s">
        <v>4485</v>
      </c>
      <c r="B301" t="s">
        <v>4485</v>
      </c>
    </row>
    <row r="302" spans="1:3" hidden="1" x14ac:dyDescent="0.25">
      <c r="A302" s="3" t="s">
        <v>4485</v>
      </c>
      <c r="B302" t="s">
        <v>4485</v>
      </c>
    </row>
    <row r="303" spans="1:3" hidden="1" x14ac:dyDescent="0.25">
      <c r="A303" s="3" t="s">
        <v>4485</v>
      </c>
      <c r="B303" t="s">
        <v>4485</v>
      </c>
    </row>
    <row r="304" spans="1:3" hidden="1" x14ac:dyDescent="0.25">
      <c r="A304" s="3" t="s">
        <v>4485</v>
      </c>
      <c r="B304" t="s">
        <v>4485</v>
      </c>
    </row>
    <row r="305" spans="1:3" hidden="1" x14ac:dyDescent="0.25">
      <c r="A305" s="3" t="s">
        <v>4485</v>
      </c>
      <c r="B305" t="s">
        <v>4485</v>
      </c>
    </row>
    <row r="306" spans="1:3" hidden="1" x14ac:dyDescent="0.25">
      <c r="A306" s="3" t="s">
        <v>4485</v>
      </c>
      <c r="B306" t="s">
        <v>4485</v>
      </c>
    </row>
    <row r="307" spans="1:3" hidden="1" x14ac:dyDescent="0.25">
      <c r="A307" s="3" t="s">
        <v>4485</v>
      </c>
      <c r="B307" t="s">
        <v>4485</v>
      </c>
    </row>
    <row r="308" spans="1:3" hidden="1" x14ac:dyDescent="0.25">
      <c r="A308" s="3" t="s">
        <v>4485</v>
      </c>
      <c r="B308" t="s">
        <v>4485</v>
      </c>
    </row>
    <row r="309" spans="1:3" hidden="1" x14ac:dyDescent="0.25">
      <c r="A309" s="3" t="s">
        <v>4485</v>
      </c>
      <c r="B309" t="s">
        <v>4485</v>
      </c>
    </row>
    <row r="310" spans="1:3" hidden="1" x14ac:dyDescent="0.25">
      <c r="A310" s="3" t="s">
        <v>4485</v>
      </c>
      <c r="B310" t="s">
        <v>4485</v>
      </c>
    </row>
    <row r="311" spans="1:3" hidden="1" x14ac:dyDescent="0.25">
      <c r="A311" s="3" t="s">
        <v>4485</v>
      </c>
      <c r="B311" t="s">
        <v>4485</v>
      </c>
    </row>
    <row r="312" spans="1:3" hidden="1" x14ac:dyDescent="0.25">
      <c r="A312" s="3" t="s">
        <v>4485</v>
      </c>
      <c r="B312" t="s">
        <v>4485</v>
      </c>
    </row>
    <row r="313" spans="1:3" x14ac:dyDescent="0.25">
      <c r="A313" s="3">
        <v>45202</v>
      </c>
      <c r="B313">
        <v>-2.2999423926262641</v>
      </c>
      <c r="C313">
        <v>-0.68747915172818996</v>
      </c>
    </row>
    <row r="314" spans="1:3" hidden="1" x14ac:dyDescent="0.25">
      <c r="A314" s="3" t="s">
        <v>4485</v>
      </c>
      <c r="B314" t="s">
        <v>4485</v>
      </c>
    </row>
    <row r="315" spans="1:3" hidden="1" x14ac:dyDescent="0.25">
      <c r="A315" s="3" t="s">
        <v>4485</v>
      </c>
      <c r="B315" t="s">
        <v>4485</v>
      </c>
    </row>
    <row r="316" spans="1:3" hidden="1" x14ac:dyDescent="0.25">
      <c r="A316" s="3" t="s">
        <v>4485</v>
      </c>
      <c r="B316" t="s">
        <v>4485</v>
      </c>
    </row>
    <row r="317" spans="1:3" hidden="1" x14ac:dyDescent="0.25">
      <c r="A317" s="3" t="s">
        <v>4485</v>
      </c>
      <c r="B317" t="s">
        <v>4485</v>
      </c>
    </row>
    <row r="318" spans="1:3" hidden="1" x14ac:dyDescent="0.25">
      <c r="A318" s="3" t="s">
        <v>4485</v>
      </c>
      <c r="B318" t="s">
        <v>4485</v>
      </c>
    </row>
    <row r="319" spans="1:3" hidden="1" x14ac:dyDescent="0.25">
      <c r="A319" s="3" t="s">
        <v>4485</v>
      </c>
      <c r="B319" t="s">
        <v>4485</v>
      </c>
    </row>
    <row r="320" spans="1:3" hidden="1" x14ac:dyDescent="0.25">
      <c r="A320" s="3" t="s">
        <v>4485</v>
      </c>
      <c r="B320" t="s">
        <v>4485</v>
      </c>
    </row>
    <row r="321" spans="1:3" hidden="1" x14ac:dyDescent="0.25">
      <c r="A321" s="3" t="s">
        <v>4485</v>
      </c>
      <c r="B321" t="s">
        <v>4485</v>
      </c>
    </row>
    <row r="322" spans="1:3" hidden="1" x14ac:dyDescent="0.25">
      <c r="A322" s="3" t="s">
        <v>4485</v>
      </c>
      <c r="B322" t="s">
        <v>4485</v>
      </c>
    </row>
    <row r="323" spans="1:3" hidden="1" x14ac:dyDescent="0.25">
      <c r="A323" s="3" t="s">
        <v>4485</v>
      </c>
      <c r="B323" t="s">
        <v>4485</v>
      </c>
    </row>
    <row r="324" spans="1:3" hidden="1" x14ac:dyDescent="0.25">
      <c r="A324" s="3" t="s">
        <v>4485</v>
      </c>
      <c r="B324" t="s">
        <v>4485</v>
      </c>
    </row>
    <row r="325" spans="1:3" hidden="1" x14ac:dyDescent="0.25">
      <c r="A325" s="3" t="s">
        <v>4485</v>
      </c>
      <c r="B325" t="s">
        <v>4485</v>
      </c>
    </row>
    <row r="326" spans="1:3" hidden="1" x14ac:dyDescent="0.25">
      <c r="A326" s="3" t="s">
        <v>4485</v>
      </c>
      <c r="B326" t="s">
        <v>4485</v>
      </c>
    </row>
    <row r="327" spans="1:3" hidden="1" x14ac:dyDescent="0.25">
      <c r="A327" s="3" t="s">
        <v>4485</v>
      </c>
      <c r="B327" t="s">
        <v>4485</v>
      </c>
    </row>
    <row r="328" spans="1:3" hidden="1" x14ac:dyDescent="0.25">
      <c r="A328" s="3" t="s">
        <v>4485</v>
      </c>
      <c r="B328" t="s">
        <v>4485</v>
      </c>
    </row>
    <row r="329" spans="1:3" hidden="1" x14ac:dyDescent="0.25">
      <c r="A329" s="3" t="s">
        <v>4485</v>
      </c>
      <c r="B329" t="s">
        <v>4485</v>
      </c>
    </row>
    <row r="330" spans="1:3" hidden="1" x14ac:dyDescent="0.25">
      <c r="A330" s="3" t="s">
        <v>4485</v>
      </c>
      <c r="B330" t="s">
        <v>4485</v>
      </c>
    </row>
    <row r="331" spans="1:3" hidden="1" x14ac:dyDescent="0.25">
      <c r="A331" s="3" t="s">
        <v>4485</v>
      </c>
      <c r="B331" t="s">
        <v>4485</v>
      </c>
    </row>
    <row r="332" spans="1:3" hidden="1" x14ac:dyDescent="0.25">
      <c r="A332" s="3" t="s">
        <v>4485</v>
      </c>
      <c r="B332" t="s">
        <v>4485</v>
      </c>
    </row>
    <row r="333" spans="1:3" x14ac:dyDescent="0.25">
      <c r="A333" s="3">
        <v>45231</v>
      </c>
      <c r="B333">
        <v>6.0244929341229048</v>
      </c>
      <c r="C333">
        <v>1.925215731512</v>
      </c>
    </row>
    <row r="334" spans="1:3" hidden="1" x14ac:dyDescent="0.25">
      <c r="A334" s="3" t="s">
        <v>4485</v>
      </c>
      <c r="B334" t="s">
        <v>4485</v>
      </c>
    </row>
    <row r="335" spans="1:3" hidden="1" x14ac:dyDescent="0.25">
      <c r="A335" s="3" t="s">
        <v>4485</v>
      </c>
      <c r="B335" t="s">
        <v>4485</v>
      </c>
    </row>
    <row r="336" spans="1:3" hidden="1" x14ac:dyDescent="0.25">
      <c r="A336" s="3" t="s">
        <v>4485</v>
      </c>
      <c r="B336" t="s">
        <v>4485</v>
      </c>
    </row>
    <row r="337" spans="1:2" hidden="1" x14ac:dyDescent="0.25">
      <c r="A337" s="3" t="s">
        <v>4485</v>
      </c>
      <c r="B337" t="s">
        <v>4485</v>
      </c>
    </row>
    <row r="338" spans="1:2" hidden="1" x14ac:dyDescent="0.25">
      <c r="A338" s="3" t="s">
        <v>4485</v>
      </c>
      <c r="B338" t="s">
        <v>4485</v>
      </c>
    </row>
    <row r="339" spans="1:2" hidden="1" x14ac:dyDescent="0.25">
      <c r="A339" s="3" t="s">
        <v>4485</v>
      </c>
      <c r="B339" t="s">
        <v>4485</v>
      </c>
    </row>
    <row r="340" spans="1:2" hidden="1" x14ac:dyDescent="0.25">
      <c r="A340" s="3" t="s">
        <v>4485</v>
      </c>
      <c r="B340" t="s">
        <v>4485</v>
      </c>
    </row>
    <row r="341" spans="1:2" hidden="1" x14ac:dyDescent="0.25">
      <c r="A341" s="3" t="s">
        <v>4485</v>
      </c>
      <c r="B341" t="s">
        <v>4485</v>
      </c>
    </row>
    <row r="342" spans="1:2" hidden="1" x14ac:dyDescent="0.25">
      <c r="A342" s="3" t="s">
        <v>4485</v>
      </c>
      <c r="B342" t="s">
        <v>4485</v>
      </c>
    </row>
    <row r="343" spans="1:2" hidden="1" x14ac:dyDescent="0.25">
      <c r="A343" s="3" t="s">
        <v>4485</v>
      </c>
      <c r="B343" t="s">
        <v>4485</v>
      </c>
    </row>
    <row r="344" spans="1:2" hidden="1" x14ac:dyDescent="0.25">
      <c r="A344" s="3" t="s">
        <v>4485</v>
      </c>
      <c r="B344" t="s">
        <v>4485</v>
      </c>
    </row>
    <row r="345" spans="1:2" hidden="1" x14ac:dyDescent="0.25">
      <c r="A345" s="3" t="s">
        <v>4485</v>
      </c>
      <c r="B345" t="s">
        <v>4485</v>
      </c>
    </row>
    <row r="346" spans="1:2" hidden="1" x14ac:dyDescent="0.25">
      <c r="A346" s="3" t="s">
        <v>4485</v>
      </c>
      <c r="B346" t="s">
        <v>4485</v>
      </c>
    </row>
    <row r="347" spans="1:2" hidden="1" x14ac:dyDescent="0.25">
      <c r="A347" s="3" t="s">
        <v>4485</v>
      </c>
      <c r="B347" t="s">
        <v>4485</v>
      </c>
    </row>
    <row r="348" spans="1:2" hidden="1" x14ac:dyDescent="0.25">
      <c r="A348" s="3" t="s">
        <v>4485</v>
      </c>
      <c r="B348" t="s">
        <v>4485</v>
      </c>
    </row>
    <row r="349" spans="1:2" hidden="1" x14ac:dyDescent="0.25">
      <c r="A349" s="3" t="s">
        <v>4485</v>
      </c>
      <c r="B349" t="s">
        <v>4485</v>
      </c>
    </row>
    <row r="350" spans="1:2" hidden="1" x14ac:dyDescent="0.25">
      <c r="A350" s="3" t="s">
        <v>4485</v>
      </c>
      <c r="B350" t="s">
        <v>4485</v>
      </c>
    </row>
    <row r="351" spans="1:2" hidden="1" x14ac:dyDescent="0.25">
      <c r="A351" s="3" t="s">
        <v>4485</v>
      </c>
      <c r="B351" t="s">
        <v>4485</v>
      </c>
    </row>
    <row r="352" spans="1:2" hidden="1" x14ac:dyDescent="0.25">
      <c r="A352" s="3" t="s">
        <v>4485</v>
      </c>
      <c r="B352" t="s">
        <v>4485</v>
      </c>
    </row>
    <row r="353" spans="1:3" hidden="1" x14ac:dyDescent="0.25">
      <c r="A353" s="3" t="s">
        <v>4485</v>
      </c>
      <c r="B353" t="s">
        <v>4485</v>
      </c>
    </row>
    <row r="354" spans="1:3" x14ac:dyDescent="0.25">
      <c r="A354" s="3">
        <v>45261</v>
      </c>
      <c r="B354">
        <v>7.2207776829370518</v>
      </c>
      <c r="C354">
        <v>11.586474947513445</v>
      </c>
    </row>
    <row r="355" spans="1:3" hidden="1" x14ac:dyDescent="0.25">
      <c r="A355" s="3" t="s">
        <v>4485</v>
      </c>
      <c r="B355" t="s">
        <v>4485</v>
      </c>
    </row>
    <row r="356" spans="1:3" hidden="1" x14ac:dyDescent="0.25">
      <c r="A356" s="3" t="s">
        <v>4485</v>
      </c>
      <c r="B356" t="s">
        <v>4485</v>
      </c>
    </row>
    <row r="357" spans="1:3" hidden="1" x14ac:dyDescent="0.25">
      <c r="A357" s="3" t="s">
        <v>4485</v>
      </c>
      <c r="B357" t="s">
        <v>4485</v>
      </c>
    </row>
    <row r="358" spans="1:3" hidden="1" x14ac:dyDescent="0.25">
      <c r="A358" s="3" t="s">
        <v>4485</v>
      </c>
      <c r="B358" t="s">
        <v>4485</v>
      </c>
    </row>
    <row r="359" spans="1:3" hidden="1" x14ac:dyDescent="0.25">
      <c r="A359" s="3" t="s">
        <v>4485</v>
      </c>
      <c r="B359" t="s">
        <v>4485</v>
      </c>
    </row>
    <row r="360" spans="1:3" hidden="1" x14ac:dyDescent="0.25">
      <c r="A360" s="3" t="s">
        <v>4485</v>
      </c>
      <c r="B360" t="s">
        <v>4485</v>
      </c>
    </row>
    <row r="361" spans="1:3" hidden="1" x14ac:dyDescent="0.25">
      <c r="A361" s="3" t="s">
        <v>4485</v>
      </c>
      <c r="B361" t="s">
        <v>4485</v>
      </c>
    </row>
    <row r="362" spans="1:3" hidden="1" x14ac:dyDescent="0.25">
      <c r="A362" s="3" t="s">
        <v>4485</v>
      </c>
      <c r="B362" t="s">
        <v>4485</v>
      </c>
    </row>
    <row r="363" spans="1:3" hidden="1" x14ac:dyDescent="0.25">
      <c r="A363" s="3" t="s">
        <v>4485</v>
      </c>
      <c r="B363" t="s">
        <v>4485</v>
      </c>
    </row>
    <row r="364" spans="1:3" hidden="1" x14ac:dyDescent="0.25">
      <c r="A364" s="3" t="s">
        <v>4485</v>
      </c>
      <c r="B364" t="s">
        <v>4485</v>
      </c>
    </row>
    <row r="365" spans="1:3" hidden="1" x14ac:dyDescent="0.25">
      <c r="A365" s="3" t="s">
        <v>4485</v>
      </c>
      <c r="B365" t="s">
        <v>4485</v>
      </c>
    </row>
    <row r="366" spans="1:3" hidden="1" x14ac:dyDescent="0.25">
      <c r="A366" s="3" t="s">
        <v>4485</v>
      </c>
      <c r="B366" t="s">
        <v>4485</v>
      </c>
    </row>
    <row r="367" spans="1:3" hidden="1" x14ac:dyDescent="0.25">
      <c r="A367" s="3" t="s">
        <v>4485</v>
      </c>
      <c r="B367" t="s">
        <v>4485</v>
      </c>
    </row>
    <row r="368" spans="1:3" hidden="1" x14ac:dyDescent="0.25">
      <c r="A368" s="3" t="s">
        <v>4485</v>
      </c>
      <c r="B368" t="s">
        <v>4485</v>
      </c>
    </row>
    <row r="369" spans="1:3" hidden="1" x14ac:dyDescent="0.25">
      <c r="A369" s="3" t="s">
        <v>4485</v>
      </c>
      <c r="B369" t="s">
        <v>4485</v>
      </c>
    </row>
    <row r="370" spans="1:3" hidden="1" x14ac:dyDescent="0.25">
      <c r="A370" s="3" t="s">
        <v>4485</v>
      </c>
      <c r="B370" t="s">
        <v>4485</v>
      </c>
    </row>
    <row r="371" spans="1:3" hidden="1" x14ac:dyDescent="0.25">
      <c r="A371" s="3" t="s">
        <v>4485</v>
      </c>
      <c r="B371" t="s">
        <v>4485</v>
      </c>
    </row>
    <row r="372" spans="1:3" hidden="1" x14ac:dyDescent="0.25">
      <c r="A372" s="3" t="s">
        <v>4485</v>
      </c>
      <c r="B372" t="s">
        <v>4485</v>
      </c>
    </row>
    <row r="373" spans="1:3" hidden="1" x14ac:dyDescent="0.25">
      <c r="A373" s="3" t="s">
        <v>4485</v>
      </c>
      <c r="B373" t="s">
        <v>4485</v>
      </c>
    </row>
    <row r="374" spans="1:3" x14ac:dyDescent="0.25">
      <c r="A374" s="3">
        <v>45292</v>
      </c>
      <c r="B374">
        <v>-7.4510507361369438E-2</v>
      </c>
      <c r="C374">
        <v>3.2424943719182742</v>
      </c>
    </row>
    <row r="375" spans="1:3" hidden="1" x14ac:dyDescent="0.25">
      <c r="A375" s="3" t="s">
        <v>4485</v>
      </c>
      <c r="B375" t="s">
        <v>4485</v>
      </c>
    </row>
    <row r="376" spans="1:3" hidden="1" x14ac:dyDescent="0.25">
      <c r="A376" s="3" t="s">
        <v>4485</v>
      </c>
      <c r="B376" t="s">
        <v>4485</v>
      </c>
    </row>
    <row r="377" spans="1:3" hidden="1" x14ac:dyDescent="0.25">
      <c r="A377" s="3" t="s">
        <v>4485</v>
      </c>
      <c r="B377" t="s">
        <v>4485</v>
      </c>
    </row>
    <row r="378" spans="1:3" hidden="1" x14ac:dyDescent="0.25">
      <c r="A378" s="3" t="s">
        <v>4485</v>
      </c>
      <c r="B378" t="s">
        <v>4485</v>
      </c>
    </row>
    <row r="379" spans="1:3" hidden="1" x14ac:dyDescent="0.25">
      <c r="A379" s="3" t="s">
        <v>4485</v>
      </c>
      <c r="B379" t="s">
        <v>4485</v>
      </c>
    </row>
    <row r="380" spans="1:3" hidden="1" x14ac:dyDescent="0.25">
      <c r="A380" s="3" t="s">
        <v>4485</v>
      </c>
      <c r="B380" t="s">
        <v>4485</v>
      </c>
    </row>
    <row r="381" spans="1:3" hidden="1" x14ac:dyDescent="0.25">
      <c r="A381" s="3" t="s">
        <v>4485</v>
      </c>
      <c r="B381" t="s">
        <v>4485</v>
      </c>
    </row>
    <row r="382" spans="1:3" hidden="1" x14ac:dyDescent="0.25">
      <c r="A382" s="3" t="s">
        <v>4485</v>
      </c>
      <c r="B382" t="s">
        <v>4485</v>
      </c>
    </row>
    <row r="383" spans="1:3" hidden="1" x14ac:dyDescent="0.25">
      <c r="A383" s="3" t="s">
        <v>4485</v>
      </c>
      <c r="B383" t="s">
        <v>4485</v>
      </c>
    </row>
    <row r="384" spans="1:3" hidden="1" x14ac:dyDescent="0.25">
      <c r="A384" s="3" t="s">
        <v>4485</v>
      </c>
      <c r="B384" t="s">
        <v>4485</v>
      </c>
    </row>
    <row r="385" spans="1:3" hidden="1" x14ac:dyDescent="0.25">
      <c r="A385" s="3" t="s">
        <v>4485</v>
      </c>
      <c r="B385" t="s">
        <v>4485</v>
      </c>
    </row>
    <row r="386" spans="1:3" hidden="1" x14ac:dyDescent="0.25">
      <c r="A386" s="3" t="s">
        <v>4485</v>
      </c>
      <c r="B386" t="s">
        <v>4485</v>
      </c>
    </row>
    <row r="387" spans="1:3" hidden="1" x14ac:dyDescent="0.25">
      <c r="A387" s="3" t="s">
        <v>4485</v>
      </c>
      <c r="B387" t="s">
        <v>4485</v>
      </c>
    </row>
    <row r="388" spans="1:3" hidden="1" x14ac:dyDescent="0.25">
      <c r="A388" s="3" t="s">
        <v>4485</v>
      </c>
      <c r="B388" t="s">
        <v>4485</v>
      </c>
    </row>
    <row r="389" spans="1:3" hidden="1" x14ac:dyDescent="0.25">
      <c r="A389" s="3" t="s">
        <v>4485</v>
      </c>
      <c r="B389" t="s">
        <v>4485</v>
      </c>
    </row>
    <row r="390" spans="1:3" hidden="1" x14ac:dyDescent="0.25">
      <c r="A390" s="3" t="s">
        <v>4485</v>
      </c>
      <c r="B390" t="s">
        <v>4485</v>
      </c>
    </row>
    <row r="391" spans="1:3" hidden="1" x14ac:dyDescent="0.25">
      <c r="A391" s="3" t="s">
        <v>4485</v>
      </c>
      <c r="B391" t="s">
        <v>4485</v>
      </c>
    </row>
    <row r="392" spans="1:3" hidden="1" x14ac:dyDescent="0.25">
      <c r="A392" s="3" t="s">
        <v>4485</v>
      </c>
      <c r="B392" t="s">
        <v>4485</v>
      </c>
    </row>
    <row r="393" spans="1:3" hidden="1" x14ac:dyDescent="0.25">
      <c r="A393" s="3" t="s">
        <v>4485</v>
      </c>
      <c r="B393" t="s">
        <v>4485</v>
      </c>
    </row>
    <row r="394" spans="1:3" hidden="1" x14ac:dyDescent="0.25">
      <c r="A394" s="3" t="s">
        <v>4485</v>
      </c>
      <c r="B394" t="s">
        <v>4485</v>
      </c>
    </row>
    <row r="395" spans="1:3" hidden="1" x14ac:dyDescent="0.25">
      <c r="A395" s="3" t="s">
        <v>4485</v>
      </c>
      <c r="B395" t="s">
        <v>4485</v>
      </c>
    </row>
    <row r="396" spans="1:3" x14ac:dyDescent="0.25">
      <c r="A396" s="3">
        <v>45323</v>
      </c>
      <c r="B396">
        <v>1.3151315016280751</v>
      </c>
      <c r="C396">
        <v>9.9318233514251997</v>
      </c>
    </row>
    <row r="397" spans="1:3" hidden="1" x14ac:dyDescent="0.25">
      <c r="A397" s="3" t="s">
        <v>4485</v>
      </c>
      <c r="B397" t="s">
        <v>4485</v>
      </c>
    </row>
    <row r="398" spans="1:3" hidden="1" x14ac:dyDescent="0.25">
      <c r="A398" s="3" t="s">
        <v>4485</v>
      </c>
      <c r="B398" t="s">
        <v>4485</v>
      </c>
    </row>
    <row r="399" spans="1:3" hidden="1" x14ac:dyDescent="0.25">
      <c r="A399" s="3" t="s">
        <v>4485</v>
      </c>
      <c r="B399" t="s">
        <v>4485</v>
      </c>
    </row>
    <row r="400" spans="1:3" hidden="1" x14ac:dyDescent="0.25">
      <c r="A400" s="3" t="s">
        <v>4485</v>
      </c>
      <c r="B400" t="s">
        <v>4485</v>
      </c>
    </row>
    <row r="401" spans="1:2" hidden="1" x14ac:dyDescent="0.25">
      <c r="A401" s="3" t="s">
        <v>4485</v>
      </c>
      <c r="B401" t="s">
        <v>4485</v>
      </c>
    </row>
    <row r="402" spans="1:2" hidden="1" x14ac:dyDescent="0.25">
      <c r="A402" s="3" t="s">
        <v>4485</v>
      </c>
      <c r="B402" t="s">
        <v>4485</v>
      </c>
    </row>
    <row r="403" spans="1:2" hidden="1" x14ac:dyDescent="0.25">
      <c r="A403" s="3" t="s">
        <v>4485</v>
      </c>
      <c r="B403" t="s">
        <v>4485</v>
      </c>
    </row>
    <row r="404" spans="1:2" hidden="1" x14ac:dyDescent="0.25">
      <c r="A404" s="3" t="s">
        <v>4485</v>
      </c>
      <c r="B404" t="s">
        <v>4485</v>
      </c>
    </row>
    <row r="405" spans="1:2" hidden="1" x14ac:dyDescent="0.25">
      <c r="A405" s="3" t="s">
        <v>4485</v>
      </c>
      <c r="B405" t="s">
        <v>4485</v>
      </c>
    </row>
    <row r="406" spans="1:2" hidden="1" x14ac:dyDescent="0.25">
      <c r="A406" s="3" t="s">
        <v>4485</v>
      </c>
      <c r="B406" t="s">
        <v>4485</v>
      </c>
    </row>
    <row r="407" spans="1:2" hidden="1" x14ac:dyDescent="0.25">
      <c r="A407" s="3" t="s">
        <v>4485</v>
      </c>
      <c r="B407" t="s">
        <v>4485</v>
      </c>
    </row>
    <row r="408" spans="1:2" hidden="1" x14ac:dyDescent="0.25">
      <c r="A408" s="3" t="s">
        <v>4485</v>
      </c>
      <c r="B408" t="s">
        <v>4485</v>
      </c>
    </row>
    <row r="409" spans="1:2" hidden="1" x14ac:dyDescent="0.25">
      <c r="A409" s="3" t="s">
        <v>4485</v>
      </c>
      <c r="B409" t="s">
        <v>4485</v>
      </c>
    </row>
    <row r="410" spans="1:2" hidden="1" x14ac:dyDescent="0.25">
      <c r="A410" s="3" t="s">
        <v>4485</v>
      </c>
      <c r="B410" t="s">
        <v>4485</v>
      </c>
    </row>
    <row r="411" spans="1:2" hidden="1" x14ac:dyDescent="0.25">
      <c r="A411" s="3" t="s">
        <v>4485</v>
      </c>
      <c r="B411" t="s">
        <v>4485</v>
      </c>
    </row>
    <row r="412" spans="1:2" hidden="1" x14ac:dyDescent="0.25">
      <c r="A412" s="3" t="s">
        <v>4485</v>
      </c>
      <c r="B412" t="s">
        <v>4485</v>
      </c>
    </row>
    <row r="413" spans="1:2" hidden="1" x14ac:dyDescent="0.25">
      <c r="A413" s="3" t="s">
        <v>4485</v>
      </c>
      <c r="B413" t="s">
        <v>4485</v>
      </c>
    </row>
    <row r="414" spans="1:2" hidden="1" x14ac:dyDescent="0.25">
      <c r="A414" s="3" t="s">
        <v>4485</v>
      </c>
      <c r="B414" t="s">
        <v>4485</v>
      </c>
    </row>
    <row r="415" spans="1:2" hidden="1" x14ac:dyDescent="0.25">
      <c r="A415" s="3" t="s">
        <v>4485</v>
      </c>
      <c r="B415" t="s">
        <v>4485</v>
      </c>
    </row>
    <row r="416" spans="1:2" hidden="1" x14ac:dyDescent="0.25">
      <c r="A416" s="3" t="s">
        <v>4485</v>
      </c>
      <c r="B416" t="s">
        <v>4485</v>
      </c>
    </row>
    <row r="417" spans="1:3" x14ac:dyDescent="0.25">
      <c r="A417" s="3">
        <v>45352</v>
      </c>
      <c r="B417">
        <v>-5.3046835655523594E-2</v>
      </c>
      <c r="C417">
        <v>-3.7751968197900001</v>
      </c>
    </row>
    <row r="418" spans="1:3" hidden="1" x14ac:dyDescent="0.25">
      <c r="A418" s="3" t="s">
        <v>4485</v>
      </c>
      <c r="B418" t="s">
        <v>4485</v>
      </c>
    </row>
    <row r="419" spans="1:3" hidden="1" x14ac:dyDescent="0.25">
      <c r="A419" s="3" t="s">
        <v>4485</v>
      </c>
      <c r="B419" t="s">
        <v>4485</v>
      </c>
    </row>
    <row r="420" spans="1:3" hidden="1" x14ac:dyDescent="0.25">
      <c r="A420" s="3" t="s">
        <v>4485</v>
      </c>
      <c r="B420" t="s">
        <v>4485</v>
      </c>
    </row>
    <row r="421" spans="1:3" hidden="1" x14ac:dyDescent="0.25">
      <c r="A421" s="3" t="s">
        <v>4485</v>
      </c>
      <c r="B421" t="s">
        <v>4485</v>
      </c>
    </row>
    <row r="422" spans="1:3" hidden="1" x14ac:dyDescent="0.25">
      <c r="A422" s="3" t="s">
        <v>4485</v>
      </c>
      <c r="B422" t="s">
        <v>4485</v>
      </c>
    </row>
    <row r="423" spans="1:3" hidden="1" x14ac:dyDescent="0.25">
      <c r="A423" s="3" t="s">
        <v>4485</v>
      </c>
      <c r="B423" t="s">
        <v>4485</v>
      </c>
    </row>
    <row r="424" spans="1:3" hidden="1" x14ac:dyDescent="0.25">
      <c r="A424" s="3" t="s">
        <v>4485</v>
      </c>
      <c r="B424" t="s">
        <v>4485</v>
      </c>
    </row>
    <row r="425" spans="1:3" hidden="1" x14ac:dyDescent="0.25">
      <c r="A425" s="3" t="s">
        <v>4485</v>
      </c>
      <c r="B425" t="s">
        <v>4485</v>
      </c>
    </row>
    <row r="426" spans="1:3" hidden="1" x14ac:dyDescent="0.25">
      <c r="A426" s="3" t="s">
        <v>4485</v>
      </c>
      <c r="B426" t="s">
        <v>4485</v>
      </c>
    </row>
    <row r="427" spans="1:3" hidden="1" x14ac:dyDescent="0.25">
      <c r="A427" s="3" t="s">
        <v>4485</v>
      </c>
      <c r="B427" t="s">
        <v>4485</v>
      </c>
    </row>
    <row r="428" spans="1:3" hidden="1" x14ac:dyDescent="0.25">
      <c r="A428" s="3" t="s">
        <v>4485</v>
      </c>
      <c r="B428" t="s">
        <v>4485</v>
      </c>
    </row>
    <row r="429" spans="1:3" hidden="1" x14ac:dyDescent="0.25">
      <c r="A429" s="3" t="s">
        <v>4485</v>
      </c>
      <c r="B429" t="s">
        <v>4485</v>
      </c>
    </row>
    <row r="430" spans="1:3" hidden="1" x14ac:dyDescent="0.25">
      <c r="A430" s="3" t="s">
        <v>4485</v>
      </c>
      <c r="B430" t="s">
        <v>4485</v>
      </c>
    </row>
    <row r="431" spans="1:3" hidden="1" x14ac:dyDescent="0.25">
      <c r="A431" s="3" t="s">
        <v>4485</v>
      </c>
      <c r="B431" t="s">
        <v>4485</v>
      </c>
    </row>
    <row r="432" spans="1:3" hidden="1" x14ac:dyDescent="0.25">
      <c r="A432" s="3" t="s">
        <v>4485</v>
      </c>
      <c r="B432" t="s">
        <v>4485</v>
      </c>
    </row>
    <row r="433" spans="1:3" hidden="1" x14ac:dyDescent="0.25">
      <c r="A433" s="3" t="s">
        <v>4485</v>
      </c>
      <c r="B433" t="s">
        <v>4485</v>
      </c>
    </row>
    <row r="434" spans="1:3" hidden="1" x14ac:dyDescent="0.25">
      <c r="A434" s="3" t="s">
        <v>4485</v>
      </c>
      <c r="B434" t="s">
        <v>4485</v>
      </c>
    </row>
    <row r="435" spans="1:3" hidden="1" x14ac:dyDescent="0.25">
      <c r="A435" s="3" t="s">
        <v>4485</v>
      </c>
      <c r="B435" t="s">
        <v>4485</v>
      </c>
    </row>
    <row r="436" spans="1:3" x14ac:dyDescent="0.25">
      <c r="A436" s="3">
        <v>45383</v>
      </c>
      <c r="B436">
        <v>0.63596295966521499</v>
      </c>
      <c r="C436">
        <v>6.2253316413500004</v>
      </c>
    </row>
    <row r="437" spans="1:3" hidden="1" x14ac:dyDescent="0.25">
      <c r="A437" s="3" t="s">
        <v>4485</v>
      </c>
      <c r="B437" t="s">
        <v>4485</v>
      </c>
    </row>
    <row r="438" spans="1:3" hidden="1" x14ac:dyDescent="0.25">
      <c r="A438" s="3" t="s">
        <v>4485</v>
      </c>
      <c r="B438" t="s">
        <v>4485</v>
      </c>
    </row>
    <row r="439" spans="1:3" hidden="1" x14ac:dyDescent="0.25">
      <c r="A439" s="3" t="s">
        <v>4485</v>
      </c>
      <c r="B439" t="s">
        <v>4485</v>
      </c>
    </row>
    <row r="440" spans="1:3" hidden="1" x14ac:dyDescent="0.25">
      <c r="A440" s="3" t="s">
        <v>4485</v>
      </c>
      <c r="B440" t="s">
        <v>4485</v>
      </c>
    </row>
    <row r="441" spans="1:3" hidden="1" x14ac:dyDescent="0.25">
      <c r="A441" s="3" t="s">
        <v>4485</v>
      </c>
      <c r="B441" t="s">
        <v>4485</v>
      </c>
    </row>
    <row r="442" spans="1:3" hidden="1" x14ac:dyDescent="0.25">
      <c r="A442" s="3" t="s">
        <v>4485</v>
      </c>
      <c r="B442" t="s">
        <v>4485</v>
      </c>
    </row>
    <row r="443" spans="1:3" hidden="1" x14ac:dyDescent="0.25">
      <c r="A443" s="3" t="s">
        <v>4485</v>
      </c>
      <c r="B443" t="s">
        <v>4485</v>
      </c>
    </row>
    <row r="444" spans="1:3" hidden="1" x14ac:dyDescent="0.25">
      <c r="A444" s="3" t="s">
        <v>4485</v>
      </c>
      <c r="B444" t="s">
        <v>4485</v>
      </c>
    </row>
    <row r="445" spans="1:3" hidden="1" x14ac:dyDescent="0.25">
      <c r="A445" s="3" t="s">
        <v>4485</v>
      </c>
      <c r="B445" t="s">
        <v>4485</v>
      </c>
    </row>
    <row r="446" spans="1:3" hidden="1" x14ac:dyDescent="0.25">
      <c r="A446" s="3" t="s">
        <v>4485</v>
      </c>
      <c r="B446" t="s">
        <v>4485</v>
      </c>
    </row>
    <row r="447" spans="1:3" hidden="1" x14ac:dyDescent="0.25">
      <c r="A447" s="3" t="s">
        <v>4485</v>
      </c>
      <c r="B447" t="s">
        <v>4485</v>
      </c>
    </row>
    <row r="448" spans="1:3" hidden="1" x14ac:dyDescent="0.25">
      <c r="A448" s="3" t="s">
        <v>4485</v>
      </c>
      <c r="B448" t="s">
        <v>4485</v>
      </c>
    </row>
    <row r="449" spans="1:3" hidden="1" x14ac:dyDescent="0.25">
      <c r="A449" s="3" t="s">
        <v>4485</v>
      </c>
      <c r="B449" t="s">
        <v>4485</v>
      </c>
    </row>
    <row r="450" spans="1:3" hidden="1" x14ac:dyDescent="0.25">
      <c r="A450" s="3" t="s">
        <v>4485</v>
      </c>
      <c r="B450" t="s">
        <v>4485</v>
      </c>
    </row>
    <row r="451" spans="1:3" hidden="1" x14ac:dyDescent="0.25">
      <c r="A451" s="3" t="s">
        <v>4485</v>
      </c>
      <c r="B451" t="s">
        <v>4485</v>
      </c>
    </row>
    <row r="452" spans="1:3" hidden="1" x14ac:dyDescent="0.25">
      <c r="A452" s="3" t="s">
        <v>4485</v>
      </c>
      <c r="B452" t="s">
        <v>4485</v>
      </c>
    </row>
    <row r="453" spans="1:3" hidden="1" x14ac:dyDescent="0.25">
      <c r="A453" s="3" t="s">
        <v>4485</v>
      </c>
      <c r="B453" t="s">
        <v>4485</v>
      </c>
    </row>
    <row r="454" spans="1:3" hidden="1" x14ac:dyDescent="0.25">
      <c r="A454" s="3" t="s">
        <v>4485</v>
      </c>
      <c r="B454" t="s">
        <v>4485</v>
      </c>
    </row>
    <row r="455" spans="1:3" hidden="1" x14ac:dyDescent="0.25">
      <c r="A455" s="3" t="s">
        <v>4485</v>
      </c>
      <c r="B455" t="s">
        <v>4485</v>
      </c>
    </row>
    <row r="456" spans="1:3" x14ac:dyDescent="0.25">
      <c r="A456" s="3">
        <v>45414</v>
      </c>
      <c r="B456">
        <v>-0.51880502644802151</v>
      </c>
      <c r="C456">
        <v>-11.645836193464353</v>
      </c>
    </row>
    <row r="457" spans="1:3" hidden="1" x14ac:dyDescent="0.25">
      <c r="A457" s="3" t="s">
        <v>4485</v>
      </c>
      <c r="B457" t="s">
        <v>4485</v>
      </c>
    </row>
    <row r="458" spans="1:3" hidden="1" x14ac:dyDescent="0.25">
      <c r="A458" s="3" t="s">
        <v>4485</v>
      </c>
      <c r="B458" t="s">
        <v>4485</v>
      </c>
    </row>
    <row r="459" spans="1:3" hidden="1" x14ac:dyDescent="0.25">
      <c r="A459" s="3" t="s">
        <v>4485</v>
      </c>
      <c r="B459" t="s">
        <v>4485</v>
      </c>
    </row>
    <row r="460" spans="1:3" hidden="1" x14ac:dyDescent="0.25">
      <c r="A460" s="3" t="s">
        <v>4485</v>
      </c>
      <c r="B460" t="s">
        <v>4485</v>
      </c>
    </row>
    <row r="461" spans="1:3" hidden="1" x14ac:dyDescent="0.25">
      <c r="A461" s="3" t="s">
        <v>4485</v>
      </c>
      <c r="B461" t="s">
        <v>4485</v>
      </c>
    </row>
    <row r="462" spans="1:3" hidden="1" x14ac:dyDescent="0.25">
      <c r="A462" s="3" t="s">
        <v>4485</v>
      </c>
      <c r="B462" t="s">
        <v>4485</v>
      </c>
    </row>
    <row r="463" spans="1:3" hidden="1" x14ac:dyDescent="0.25">
      <c r="A463" s="3" t="s">
        <v>4485</v>
      </c>
      <c r="B463" t="s">
        <v>4485</v>
      </c>
    </row>
    <row r="464" spans="1:3" hidden="1" x14ac:dyDescent="0.25">
      <c r="A464" s="3" t="s">
        <v>4485</v>
      </c>
      <c r="B464" t="s">
        <v>4485</v>
      </c>
    </row>
    <row r="465" spans="1:3" hidden="1" x14ac:dyDescent="0.25">
      <c r="A465" s="3" t="s">
        <v>4485</v>
      </c>
      <c r="B465" t="s">
        <v>4485</v>
      </c>
    </row>
    <row r="466" spans="1:3" hidden="1" x14ac:dyDescent="0.25">
      <c r="A466" s="3" t="s">
        <v>4485</v>
      </c>
      <c r="B466" t="s">
        <v>4485</v>
      </c>
    </row>
    <row r="467" spans="1:3" hidden="1" x14ac:dyDescent="0.25">
      <c r="A467" s="3" t="s">
        <v>4485</v>
      </c>
      <c r="B467" t="s">
        <v>4485</v>
      </c>
    </row>
    <row r="468" spans="1:3" hidden="1" x14ac:dyDescent="0.25">
      <c r="A468" s="3" t="s">
        <v>4485</v>
      </c>
      <c r="B468" t="s">
        <v>4485</v>
      </c>
    </row>
    <row r="469" spans="1:3" hidden="1" x14ac:dyDescent="0.25">
      <c r="A469" s="3" t="s">
        <v>4485</v>
      </c>
      <c r="B469" t="s">
        <v>4485</v>
      </c>
    </row>
    <row r="470" spans="1:3" hidden="1" x14ac:dyDescent="0.25">
      <c r="A470" s="3" t="s">
        <v>4485</v>
      </c>
      <c r="B470" t="s">
        <v>4485</v>
      </c>
    </row>
    <row r="471" spans="1:3" hidden="1" x14ac:dyDescent="0.25">
      <c r="A471" s="3" t="s">
        <v>4485</v>
      </c>
      <c r="B471" t="s">
        <v>4485</v>
      </c>
    </row>
    <row r="472" spans="1:3" hidden="1" x14ac:dyDescent="0.25">
      <c r="A472" s="3" t="s">
        <v>4485</v>
      </c>
      <c r="B472" t="s">
        <v>4485</v>
      </c>
    </row>
    <row r="473" spans="1:3" hidden="1" x14ac:dyDescent="0.25">
      <c r="A473" s="3" t="s">
        <v>4485</v>
      </c>
      <c r="B473" t="s">
        <v>4485</v>
      </c>
    </row>
    <row r="474" spans="1:3" hidden="1" x14ac:dyDescent="0.25">
      <c r="A474" s="3" t="s">
        <v>4485</v>
      </c>
      <c r="B474" t="s">
        <v>4485</v>
      </c>
    </row>
    <row r="475" spans="1:3" hidden="1" x14ac:dyDescent="0.25">
      <c r="A475" s="3" t="s">
        <v>4485</v>
      </c>
      <c r="B475" t="s">
        <v>4485</v>
      </c>
    </row>
    <row r="476" spans="1:3" hidden="1" x14ac:dyDescent="0.25">
      <c r="A476" s="3" t="s">
        <v>4485</v>
      </c>
      <c r="B476" t="s">
        <v>4485</v>
      </c>
    </row>
    <row r="477" spans="1:3" hidden="1" x14ac:dyDescent="0.25">
      <c r="A477" s="3" t="s">
        <v>4485</v>
      </c>
      <c r="B477" t="s">
        <v>4485</v>
      </c>
    </row>
    <row r="478" spans="1:3" x14ac:dyDescent="0.25">
      <c r="A478" s="3">
        <v>45446</v>
      </c>
      <c r="B478">
        <v>3.2096939893998755</v>
      </c>
      <c r="C478">
        <v>2.9515289823363</v>
      </c>
    </row>
  </sheetData>
  <autoFilter ref="A3:C478" xr:uid="{A74E6AF4-2B9D-41AA-AFF1-20AD69447DC4}">
    <filterColumn colId="0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9E97-5A49-4D0F-AC76-427D99A0BAA9}">
  <dimension ref="A1:AD498"/>
  <sheetViews>
    <sheetView zoomScale="61" zoomScaleNormal="81" workbookViewId="0">
      <selection activeCell="L9" sqref="L9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2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4.42578125" bestFit="1" customWidth="1"/>
    <col min="10" max="10" width="20.28515625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4484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15</v>
      </c>
      <c r="B2" s="1" t="s">
        <v>16</v>
      </c>
      <c r="C2" s="10">
        <v>44742</v>
      </c>
      <c r="D2" s="1">
        <v>133.05000000000001</v>
      </c>
      <c r="G2">
        <f>WEEKDAY(C2, 2)</f>
        <v>4</v>
      </c>
      <c r="P2" t="s">
        <v>15</v>
      </c>
      <c r="Q2" t="s">
        <v>16</v>
      </c>
      <c r="R2" s="3">
        <v>44742</v>
      </c>
      <c r="S2">
        <v>136.94999999999999</v>
      </c>
      <c r="T2">
        <v>136.25</v>
      </c>
      <c r="U2">
        <v>137.65</v>
      </c>
      <c r="V2">
        <v>132.19999999999999</v>
      </c>
      <c r="W2">
        <v>134</v>
      </c>
      <c r="X2">
        <v>133.05000000000001</v>
      </c>
      <c r="Y2">
        <v>134.38999999999999</v>
      </c>
      <c r="Z2">
        <v>1587319</v>
      </c>
      <c r="AA2">
        <v>213327546.59999999</v>
      </c>
      <c r="AB2">
        <v>13809</v>
      </c>
      <c r="AC2" s="6" t="s">
        <v>17</v>
      </c>
      <c r="AD2" t="s">
        <v>18</v>
      </c>
    </row>
    <row r="3" spans="1:30" x14ac:dyDescent="0.25">
      <c r="A3" s="11" t="s">
        <v>15</v>
      </c>
      <c r="B3" s="2" t="s">
        <v>16</v>
      </c>
      <c r="C3" s="12">
        <v>44743</v>
      </c>
      <c r="D3" s="2">
        <v>135.44999999999999</v>
      </c>
      <c r="F3">
        <f>((D3-D2)/D2)*100</f>
        <v>1.8038331454340302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18.752307124400147</v>
      </c>
      <c r="P3" t="s">
        <v>15</v>
      </c>
      <c r="Q3" t="s">
        <v>16</v>
      </c>
      <c r="R3" s="3">
        <v>44743</v>
      </c>
      <c r="S3">
        <v>133.05000000000001</v>
      </c>
      <c r="T3">
        <v>133</v>
      </c>
      <c r="U3">
        <v>137</v>
      </c>
      <c r="V3">
        <v>130.94999999999999</v>
      </c>
      <c r="W3">
        <v>134.55000000000001</v>
      </c>
      <c r="X3">
        <v>135.44999999999999</v>
      </c>
      <c r="Y3">
        <v>133.56</v>
      </c>
      <c r="Z3">
        <v>1461281</v>
      </c>
      <c r="AA3">
        <v>195168272.34999999</v>
      </c>
      <c r="AB3">
        <v>11309</v>
      </c>
      <c r="AC3" s="6" t="s">
        <v>19</v>
      </c>
      <c r="AD3" t="s">
        <v>20</v>
      </c>
    </row>
    <row r="4" spans="1:30" x14ac:dyDescent="0.25">
      <c r="A4" s="9" t="s">
        <v>15</v>
      </c>
      <c r="B4" s="1" t="s">
        <v>16</v>
      </c>
      <c r="C4" s="10">
        <v>44746</v>
      </c>
      <c r="D4" s="1">
        <v>138.35</v>
      </c>
      <c r="F4">
        <f t="shared" ref="F4:F67" si="2">((D4-D3)/D3)*100</f>
        <v>2.1410114433370291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15</v>
      </c>
      <c r="Q4" t="s">
        <v>16</v>
      </c>
      <c r="R4" s="3">
        <v>44746</v>
      </c>
      <c r="S4">
        <v>135.44999999999999</v>
      </c>
      <c r="T4">
        <v>135.15</v>
      </c>
      <c r="U4">
        <v>140.05000000000001</v>
      </c>
      <c r="V4">
        <v>133.94999999999999</v>
      </c>
      <c r="W4">
        <v>138.25</v>
      </c>
      <c r="X4">
        <v>138.35</v>
      </c>
      <c r="Y4">
        <v>137.9</v>
      </c>
      <c r="Z4">
        <v>2455089</v>
      </c>
      <c r="AA4">
        <v>338564150.19999999</v>
      </c>
      <c r="AB4">
        <v>15473</v>
      </c>
      <c r="AC4" s="6" t="s">
        <v>21</v>
      </c>
      <c r="AD4" t="s">
        <v>22</v>
      </c>
    </row>
    <row r="5" spans="1:30" x14ac:dyDescent="0.25">
      <c r="A5" s="11" t="s">
        <v>15</v>
      </c>
      <c r="B5" s="2" t="s">
        <v>16</v>
      </c>
      <c r="C5" s="12">
        <v>44747</v>
      </c>
      <c r="D5" s="2">
        <v>140.4</v>
      </c>
      <c r="F5">
        <f t="shared" si="2"/>
        <v>1.4817491868449666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15</v>
      </c>
      <c r="Q5" t="s">
        <v>16</v>
      </c>
      <c r="R5" s="3">
        <v>44747</v>
      </c>
      <c r="S5">
        <v>138.35</v>
      </c>
      <c r="T5">
        <v>139.19999999999999</v>
      </c>
      <c r="U5">
        <v>143.4</v>
      </c>
      <c r="V5">
        <v>139</v>
      </c>
      <c r="W5">
        <v>140</v>
      </c>
      <c r="X5">
        <v>140.4</v>
      </c>
      <c r="Y5">
        <v>141.82</v>
      </c>
      <c r="Z5">
        <v>5516713</v>
      </c>
      <c r="AA5">
        <v>782392258.79999995</v>
      </c>
      <c r="AB5">
        <v>33613</v>
      </c>
      <c r="AC5" s="6" t="s">
        <v>23</v>
      </c>
      <c r="AD5" t="s">
        <v>24</v>
      </c>
    </row>
    <row r="6" spans="1:30" x14ac:dyDescent="0.25">
      <c r="A6" s="9" t="s">
        <v>15</v>
      </c>
      <c r="B6" s="1" t="s">
        <v>16</v>
      </c>
      <c r="C6" s="10">
        <v>44748</v>
      </c>
      <c r="D6" s="1">
        <v>141.30000000000001</v>
      </c>
      <c r="F6">
        <f t="shared" si="2"/>
        <v>0.64102564102564508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15</v>
      </c>
      <c r="Q6" t="s">
        <v>16</v>
      </c>
      <c r="R6" s="3">
        <v>44748</v>
      </c>
      <c r="S6">
        <v>140.4</v>
      </c>
      <c r="T6">
        <v>140.4</v>
      </c>
      <c r="U6">
        <v>141.85</v>
      </c>
      <c r="V6">
        <v>138.1</v>
      </c>
      <c r="W6">
        <v>140.69999999999999</v>
      </c>
      <c r="X6">
        <v>141.30000000000001</v>
      </c>
      <c r="Y6">
        <v>140.66999999999999</v>
      </c>
      <c r="Z6">
        <v>2649574</v>
      </c>
      <c r="AA6">
        <v>372704250</v>
      </c>
      <c r="AB6">
        <v>26801</v>
      </c>
      <c r="AC6" s="6" t="s">
        <v>25</v>
      </c>
      <c r="AD6" t="s">
        <v>26</v>
      </c>
    </row>
    <row r="7" spans="1:30" x14ac:dyDescent="0.25">
      <c r="A7" s="11" t="s">
        <v>15</v>
      </c>
      <c r="B7" s="2" t="s">
        <v>16</v>
      </c>
      <c r="C7" s="12">
        <v>44749</v>
      </c>
      <c r="D7" s="2">
        <v>144.94999999999999</v>
      </c>
      <c r="F7">
        <f t="shared" si="2"/>
        <v>2.5831564048124394</v>
      </c>
      <c r="G7">
        <f t="shared" si="0"/>
        <v>4</v>
      </c>
      <c r="H7">
        <f>IF(G7=4, ((D7 - D2) / D2)*100, "")</f>
        <v>8.9440060127771339</v>
      </c>
      <c r="I7" t="str">
        <f t="shared" si="3"/>
        <v/>
      </c>
      <c r="J7" t="str">
        <f t="shared" si="1"/>
        <v/>
      </c>
      <c r="P7" t="s">
        <v>15</v>
      </c>
      <c r="Q7" t="s">
        <v>16</v>
      </c>
      <c r="R7" s="3">
        <v>44749</v>
      </c>
      <c r="S7">
        <v>141.30000000000001</v>
      </c>
      <c r="T7">
        <v>142.4</v>
      </c>
      <c r="U7">
        <v>145.80000000000001</v>
      </c>
      <c r="V7">
        <v>141.75</v>
      </c>
      <c r="W7">
        <v>145.19999999999999</v>
      </c>
      <c r="X7">
        <v>144.94999999999999</v>
      </c>
      <c r="Y7">
        <v>143.56</v>
      </c>
      <c r="Z7">
        <v>2380678</v>
      </c>
      <c r="AA7">
        <v>341766752.5</v>
      </c>
      <c r="AB7">
        <v>16976</v>
      </c>
      <c r="AC7" s="6" t="s">
        <v>27</v>
      </c>
      <c r="AD7" t="s">
        <v>28</v>
      </c>
    </row>
    <row r="8" spans="1:30" x14ac:dyDescent="0.25">
      <c r="A8" s="9" t="s">
        <v>15</v>
      </c>
      <c r="B8" s="1" t="s">
        <v>16</v>
      </c>
      <c r="C8" s="10">
        <v>44750</v>
      </c>
      <c r="D8" s="1">
        <v>144.85</v>
      </c>
      <c r="F8">
        <f t="shared" si="2"/>
        <v>-6.8989306657464181E-2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15</v>
      </c>
      <c r="Q8" t="s">
        <v>16</v>
      </c>
      <c r="R8" s="3">
        <v>44750</v>
      </c>
      <c r="S8">
        <v>144.94999999999999</v>
      </c>
      <c r="T8">
        <v>146.5</v>
      </c>
      <c r="U8">
        <v>146.80000000000001</v>
      </c>
      <c r="V8">
        <v>143.19999999999999</v>
      </c>
      <c r="W8">
        <v>144.75</v>
      </c>
      <c r="X8">
        <v>144.85</v>
      </c>
      <c r="Y8">
        <v>144.68</v>
      </c>
      <c r="Z8">
        <v>1091294</v>
      </c>
      <c r="AA8">
        <v>157884307.59999999</v>
      </c>
      <c r="AB8">
        <v>13152</v>
      </c>
      <c r="AC8" s="6" t="s">
        <v>29</v>
      </c>
      <c r="AD8" t="s">
        <v>30</v>
      </c>
    </row>
    <row r="9" spans="1:30" x14ac:dyDescent="0.25">
      <c r="A9" s="11" t="s">
        <v>15</v>
      </c>
      <c r="B9" s="2" t="s">
        <v>16</v>
      </c>
      <c r="C9" s="12">
        <v>44753</v>
      </c>
      <c r="D9" s="2">
        <v>149.1</v>
      </c>
      <c r="F9">
        <f t="shared" si="2"/>
        <v>2.9340697273041076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15</v>
      </c>
      <c r="Q9" t="s">
        <v>16</v>
      </c>
      <c r="R9" s="3">
        <v>44753</v>
      </c>
      <c r="S9">
        <v>144.85</v>
      </c>
      <c r="T9">
        <v>144.1</v>
      </c>
      <c r="U9">
        <v>150</v>
      </c>
      <c r="V9">
        <v>143.6</v>
      </c>
      <c r="W9">
        <v>148.9</v>
      </c>
      <c r="X9">
        <v>149.1</v>
      </c>
      <c r="Y9">
        <v>147.32</v>
      </c>
      <c r="Z9">
        <v>3627676</v>
      </c>
      <c r="AA9">
        <v>534432757.19999999</v>
      </c>
      <c r="AB9">
        <v>20205</v>
      </c>
      <c r="AC9" s="6" t="s">
        <v>31</v>
      </c>
      <c r="AD9" t="s">
        <v>32</v>
      </c>
    </row>
    <row r="10" spans="1:30" x14ac:dyDescent="0.25">
      <c r="A10" s="9" t="s">
        <v>15</v>
      </c>
      <c r="B10" s="1" t="s">
        <v>16</v>
      </c>
      <c r="C10" s="10">
        <v>44754</v>
      </c>
      <c r="D10" s="1">
        <v>148.4</v>
      </c>
      <c r="F10">
        <f t="shared" si="2"/>
        <v>-0.46948356807510977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15</v>
      </c>
      <c r="Q10" t="s">
        <v>16</v>
      </c>
      <c r="R10" s="3">
        <v>44754</v>
      </c>
      <c r="S10">
        <v>149.1</v>
      </c>
      <c r="T10">
        <v>148.9</v>
      </c>
      <c r="U10">
        <v>150.9</v>
      </c>
      <c r="V10">
        <v>147.80000000000001</v>
      </c>
      <c r="W10">
        <v>148.15</v>
      </c>
      <c r="X10">
        <v>148.4</v>
      </c>
      <c r="Y10">
        <v>149.76</v>
      </c>
      <c r="Z10">
        <v>4095676</v>
      </c>
      <c r="AA10">
        <v>613381802.45000005</v>
      </c>
      <c r="AB10">
        <v>40855</v>
      </c>
      <c r="AC10" s="6" t="s">
        <v>33</v>
      </c>
      <c r="AD10" t="s">
        <v>34</v>
      </c>
    </row>
    <row r="11" spans="1:30" x14ac:dyDescent="0.25">
      <c r="A11" s="11" t="s">
        <v>15</v>
      </c>
      <c r="B11" s="2" t="s">
        <v>16</v>
      </c>
      <c r="C11" s="12">
        <v>44755</v>
      </c>
      <c r="D11" s="2">
        <v>150.69999999999999</v>
      </c>
      <c r="F11">
        <f t="shared" si="2"/>
        <v>1.5498652291105006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15</v>
      </c>
      <c r="Q11" t="s">
        <v>16</v>
      </c>
      <c r="R11" s="3">
        <v>44755</v>
      </c>
      <c r="S11">
        <v>148.4</v>
      </c>
      <c r="T11">
        <v>149.85</v>
      </c>
      <c r="U11">
        <v>151.6</v>
      </c>
      <c r="V11">
        <v>147.5</v>
      </c>
      <c r="W11">
        <v>150.69999999999999</v>
      </c>
      <c r="X11">
        <v>150.69999999999999</v>
      </c>
      <c r="Y11">
        <v>150.01</v>
      </c>
      <c r="Z11">
        <v>2392634</v>
      </c>
      <c r="AA11">
        <v>358909486.60000002</v>
      </c>
      <c r="AB11">
        <v>26094</v>
      </c>
      <c r="AC11" s="6" t="s">
        <v>35</v>
      </c>
      <c r="AD11" t="s">
        <v>36</v>
      </c>
    </row>
    <row r="12" spans="1:30" x14ac:dyDescent="0.25">
      <c r="A12" s="9" t="s">
        <v>15</v>
      </c>
      <c r="B12" s="1" t="s">
        <v>16</v>
      </c>
      <c r="C12" s="10">
        <v>44756</v>
      </c>
      <c r="D12" s="1">
        <v>150.25</v>
      </c>
      <c r="F12">
        <f t="shared" si="2"/>
        <v>-0.29860650298605751</v>
      </c>
      <c r="G12">
        <f t="shared" si="0"/>
        <v>4</v>
      </c>
      <c r="H12">
        <f t="shared" si="4"/>
        <v>3.656433252845817</v>
      </c>
      <c r="I12" t="str">
        <f t="shared" si="3"/>
        <v/>
      </c>
      <c r="J12" t="str">
        <f t="shared" si="1"/>
        <v/>
      </c>
      <c r="P12" t="s">
        <v>15</v>
      </c>
      <c r="Q12" t="s">
        <v>16</v>
      </c>
      <c r="R12" s="3">
        <v>44756</v>
      </c>
      <c r="S12">
        <v>150.69999999999999</v>
      </c>
      <c r="T12">
        <v>151</v>
      </c>
      <c r="U12">
        <v>151.69999999999999</v>
      </c>
      <c r="V12">
        <v>147.6</v>
      </c>
      <c r="W12">
        <v>150.30000000000001</v>
      </c>
      <c r="X12">
        <v>150.25</v>
      </c>
      <c r="Y12">
        <v>149.85</v>
      </c>
      <c r="Z12">
        <v>3295411</v>
      </c>
      <c r="AA12">
        <v>493806906.30000001</v>
      </c>
      <c r="AB12">
        <v>12321</v>
      </c>
      <c r="AC12" s="6" t="s">
        <v>37</v>
      </c>
      <c r="AD12" t="s">
        <v>38</v>
      </c>
    </row>
    <row r="13" spans="1:30" x14ac:dyDescent="0.25">
      <c r="A13" s="11" t="s">
        <v>15</v>
      </c>
      <c r="B13" s="2" t="s">
        <v>16</v>
      </c>
      <c r="C13" s="12">
        <v>44757</v>
      </c>
      <c r="D13" s="2">
        <v>151.55000000000001</v>
      </c>
      <c r="F13">
        <f t="shared" si="2"/>
        <v>0.86522462562396762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15</v>
      </c>
      <c r="Q13" t="s">
        <v>16</v>
      </c>
      <c r="R13" s="3">
        <v>44757</v>
      </c>
      <c r="S13">
        <v>150.25</v>
      </c>
      <c r="T13">
        <v>151.35</v>
      </c>
      <c r="U13">
        <v>152.19999999999999</v>
      </c>
      <c r="V13">
        <v>150.44999999999999</v>
      </c>
      <c r="W13">
        <v>151.5</v>
      </c>
      <c r="X13">
        <v>151.55000000000001</v>
      </c>
      <c r="Y13">
        <v>151.22999999999999</v>
      </c>
      <c r="Z13">
        <v>1219432</v>
      </c>
      <c r="AA13">
        <v>184420631.34999999</v>
      </c>
      <c r="AB13">
        <v>10965</v>
      </c>
      <c r="AC13" s="6" t="s">
        <v>39</v>
      </c>
      <c r="AD13" t="s">
        <v>40</v>
      </c>
    </row>
    <row r="14" spans="1:30" x14ac:dyDescent="0.25">
      <c r="A14" s="9" t="s">
        <v>15</v>
      </c>
      <c r="B14" s="1" t="s">
        <v>16</v>
      </c>
      <c r="C14" s="10">
        <v>44760</v>
      </c>
      <c r="D14" s="1">
        <v>154.1</v>
      </c>
      <c r="F14">
        <f t="shared" si="2"/>
        <v>1.6826129990102161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15</v>
      </c>
      <c r="Q14" t="s">
        <v>16</v>
      </c>
      <c r="R14" s="3">
        <v>44760</v>
      </c>
      <c r="S14">
        <v>151.55000000000001</v>
      </c>
      <c r="T14">
        <v>152.5</v>
      </c>
      <c r="U14">
        <v>154.5</v>
      </c>
      <c r="V14">
        <v>151.15</v>
      </c>
      <c r="W14">
        <v>153.80000000000001</v>
      </c>
      <c r="X14">
        <v>154.1</v>
      </c>
      <c r="Y14">
        <v>153.32</v>
      </c>
      <c r="Z14">
        <v>1629888</v>
      </c>
      <c r="AA14">
        <v>249896409.25</v>
      </c>
      <c r="AB14">
        <v>22603</v>
      </c>
      <c r="AC14" s="6" t="s">
        <v>41</v>
      </c>
      <c r="AD14" t="s">
        <v>42</v>
      </c>
    </row>
    <row r="15" spans="1:30" x14ac:dyDescent="0.25">
      <c r="A15" s="11" t="s">
        <v>15</v>
      </c>
      <c r="B15" s="2" t="s">
        <v>16</v>
      </c>
      <c r="C15" s="12">
        <v>44761</v>
      </c>
      <c r="D15" s="2">
        <v>158</v>
      </c>
      <c r="F15">
        <f t="shared" si="2"/>
        <v>2.5308241401687255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15</v>
      </c>
      <c r="Q15" t="s">
        <v>16</v>
      </c>
      <c r="R15" s="3">
        <v>44761</v>
      </c>
      <c r="S15">
        <v>154.1</v>
      </c>
      <c r="T15">
        <v>153.80000000000001</v>
      </c>
      <c r="U15">
        <v>159.5</v>
      </c>
      <c r="V15">
        <v>153</v>
      </c>
      <c r="W15">
        <v>158.85</v>
      </c>
      <c r="X15">
        <v>158</v>
      </c>
      <c r="Y15">
        <v>155.99</v>
      </c>
      <c r="Z15">
        <v>2168823</v>
      </c>
      <c r="AA15">
        <v>338319634.55000001</v>
      </c>
      <c r="AB15">
        <v>11494</v>
      </c>
      <c r="AC15" s="6" t="s">
        <v>43</v>
      </c>
      <c r="AD15" t="s">
        <v>44</v>
      </c>
    </row>
    <row r="16" spans="1:30" x14ac:dyDescent="0.25">
      <c r="A16" s="9" t="s">
        <v>15</v>
      </c>
      <c r="B16" s="1" t="s">
        <v>16</v>
      </c>
      <c r="C16" s="10">
        <v>44762</v>
      </c>
      <c r="D16" s="1">
        <v>157.75</v>
      </c>
      <c r="F16">
        <f t="shared" si="2"/>
        <v>-0.15822784810126583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15</v>
      </c>
      <c r="Q16" t="s">
        <v>16</v>
      </c>
      <c r="R16" s="3">
        <v>44762</v>
      </c>
      <c r="S16">
        <v>158</v>
      </c>
      <c r="T16">
        <v>160</v>
      </c>
      <c r="U16">
        <v>160.85</v>
      </c>
      <c r="V16">
        <v>156.1</v>
      </c>
      <c r="W16">
        <v>156.94999999999999</v>
      </c>
      <c r="X16">
        <v>157.75</v>
      </c>
      <c r="Y16">
        <v>158.87</v>
      </c>
      <c r="Z16">
        <v>2284544</v>
      </c>
      <c r="AA16">
        <v>362940733.14999998</v>
      </c>
      <c r="AB16">
        <v>13065</v>
      </c>
      <c r="AC16" s="6" t="s">
        <v>45</v>
      </c>
      <c r="AD16" t="s">
        <v>46</v>
      </c>
    </row>
    <row r="17" spans="1:30" x14ac:dyDescent="0.25">
      <c r="A17" s="11" t="s">
        <v>15</v>
      </c>
      <c r="B17" s="2" t="s">
        <v>16</v>
      </c>
      <c r="C17" s="12">
        <v>44763</v>
      </c>
      <c r="D17" s="2">
        <v>160.1</v>
      </c>
      <c r="F17">
        <f t="shared" si="2"/>
        <v>1.4896988906497588</v>
      </c>
      <c r="G17">
        <f t="shared" si="0"/>
        <v>4</v>
      </c>
      <c r="H17">
        <f t="shared" si="4"/>
        <v>6.5557404326123088</v>
      </c>
      <c r="I17" t="str">
        <f t="shared" si="3"/>
        <v/>
      </c>
      <c r="J17" t="str">
        <f t="shared" si="1"/>
        <v/>
      </c>
      <c r="P17" t="s">
        <v>15</v>
      </c>
      <c r="Q17" t="s">
        <v>16</v>
      </c>
      <c r="R17" s="3">
        <v>44763</v>
      </c>
      <c r="S17">
        <v>157.75</v>
      </c>
      <c r="T17">
        <v>158.4</v>
      </c>
      <c r="U17">
        <v>162.15</v>
      </c>
      <c r="V17">
        <v>156.9</v>
      </c>
      <c r="W17">
        <v>160</v>
      </c>
      <c r="X17">
        <v>160.1</v>
      </c>
      <c r="Y17">
        <v>159.96</v>
      </c>
      <c r="Z17">
        <v>4981989</v>
      </c>
      <c r="AA17">
        <v>796925746.54999995</v>
      </c>
      <c r="AB17">
        <v>21681</v>
      </c>
      <c r="AC17" s="6" t="s">
        <v>47</v>
      </c>
      <c r="AD17" t="s">
        <v>48</v>
      </c>
    </row>
    <row r="18" spans="1:30" x14ac:dyDescent="0.25">
      <c r="A18" s="9" t="s">
        <v>15</v>
      </c>
      <c r="B18" s="1" t="s">
        <v>16</v>
      </c>
      <c r="C18" s="10">
        <v>44764</v>
      </c>
      <c r="D18" s="1">
        <v>164.05</v>
      </c>
      <c r="F18">
        <f t="shared" si="2"/>
        <v>2.4672079950031338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15</v>
      </c>
      <c r="Q18" t="s">
        <v>16</v>
      </c>
      <c r="R18" s="3">
        <v>44764</v>
      </c>
      <c r="S18">
        <v>160.1</v>
      </c>
      <c r="T18">
        <v>160.9</v>
      </c>
      <c r="U18">
        <v>165</v>
      </c>
      <c r="V18">
        <v>159.94999999999999</v>
      </c>
      <c r="W18">
        <v>164</v>
      </c>
      <c r="X18">
        <v>164.05</v>
      </c>
      <c r="Y18">
        <v>162.91</v>
      </c>
      <c r="Z18">
        <v>3500749</v>
      </c>
      <c r="AA18">
        <v>570294760.95000005</v>
      </c>
      <c r="AB18">
        <v>22710</v>
      </c>
      <c r="AC18" s="6" t="s">
        <v>49</v>
      </c>
      <c r="AD18" t="s">
        <v>50</v>
      </c>
    </row>
    <row r="19" spans="1:30" x14ac:dyDescent="0.25">
      <c r="A19" s="11" t="s">
        <v>15</v>
      </c>
      <c r="B19" s="2" t="s">
        <v>16</v>
      </c>
      <c r="C19" s="12">
        <v>44767</v>
      </c>
      <c r="D19" s="2">
        <v>161.55000000000001</v>
      </c>
      <c r="F19">
        <f t="shared" si="2"/>
        <v>-1.5239256324291373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15</v>
      </c>
      <c r="Q19" t="s">
        <v>16</v>
      </c>
      <c r="R19" s="3">
        <v>44767</v>
      </c>
      <c r="S19">
        <v>164.05</v>
      </c>
      <c r="T19">
        <v>162.30000000000001</v>
      </c>
      <c r="U19">
        <v>164.5</v>
      </c>
      <c r="V19">
        <v>159.4</v>
      </c>
      <c r="W19">
        <v>161.1</v>
      </c>
      <c r="X19">
        <v>161.55000000000001</v>
      </c>
      <c r="Y19">
        <v>161.19999999999999</v>
      </c>
      <c r="Z19">
        <v>2632344</v>
      </c>
      <c r="AA19">
        <v>424342785.75</v>
      </c>
      <c r="AB19">
        <v>13519</v>
      </c>
      <c r="AC19" s="6" t="s">
        <v>51</v>
      </c>
      <c r="AD19" t="s">
        <v>52</v>
      </c>
    </row>
    <row r="20" spans="1:30" x14ac:dyDescent="0.25">
      <c r="A20" s="9" t="s">
        <v>15</v>
      </c>
      <c r="B20" s="1" t="s">
        <v>16</v>
      </c>
      <c r="C20" s="10">
        <v>44768</v>
      </c>
      <c r="D20" s="1">
        <v>162.19999999999999</v>
      </c>
      <c r="F20">
        <f t="shared" si="2"/>
        <v>0.40235221293715706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15</v>
      </c>
      <c r="Q20" t="s">
        <v>16</v>
      </c>
      <c r="R20" s="3">
        <v>44768</v>
      </c>
      <c r="S20">
        <v>161.55000000000001</v>
      </c>
      <c r="T20">
        <v>160.25</v>
      </c>
      <c r="U20">
        <v>162.94999999999999</v>
      </c>
      <c r="V20">
        <v>159.94999999999999</v>
      </c>
      <c r="W20">
        <v>162.05000000000001</v>
      </c>
      <c r="X20">
        <v>162.19999999999999</v>
      </c>
      <c r="Y20">
        <v>161.86000000000001</v>
      </c>
      <c r="Z20">
        <v>3828253</v>
      </c>
      <c r="AA20">
        <v>619647333.10000002</v>
      </c>
      <c r="AB20">
        <v>30947</v>
      </c>
      <c r="AC20" s="6" t="s">
        <v>53</v>
      </c>
      <c r="AD20" t="s">
        <v>54</v>
      </c>
    </row>
    <row r="21" spans="1:30" x14ac:dyDescent="0.25">
      <c r="A21" s="11" t="s">
        <v>15</v>
      </c>
      <c r="B21" s="2" t="s">
        <v>16</v>
      </c>
      <c r="C21" s="12">
        <v>44769</v>
      </c>
      <c r="D21" s="2">
        <v>161.9</v>
      </c>
      <c r="F21">
        <f t="shared" si="2"/>
        <v>-0.18495684340319543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15</v>
      </c>
      <c r="Q21" t="s">
        <v>16</v>
      </c>
      <c r="R21" s="3">
        <v>44769</v>
      </c>
      <c r="S21">
        <v>162.19999999999999</v>
      </c>
      <c r="T21">
        <v>161.9</v>
      </c>
      <c r="U21">
        <v>163.6</v>
      </c>
      <c r="V21">
        <v>160.30000000000001</v>
      </c>
      <c r="W21">
        <v>161.4</v>
      </c>
      <c r="X21">
        <v>161.9</v>
      </c>
      <c r="Y21">
        <v>162.01</v>
      </c>
      <c r="Z21">
        <v>2589784</v>
      </c>
      <c r="AA21">
        <v>419575486.55000001</v>
      </c>
      <c r="AB21">
        <v>13854</v>
      </c>
      <c r="AC21" s="6" t="s">
        <v>55</v>
      </c>
      <c r="AD21" t="s">
        <v>56</v>
      </c>
    </row>
    <row r="22" spans="1:30" x14ac:dyDescent="0.25">
      <c r="A22" s="9" t="s">
        <v>15</v>
      </c>
      <c r="B22" s="1" t="s">
        <v>16</v>
      </c>
      <c r="C22" s="10">
        <v>44770</v>
      </c>
      <c r="D22" s="1">
        <v>161.15</v>
      </c>
      <c r="F22">
        <f t="shared" si="2"/>
        <v>-0.46324891908585547</v>
      </c>
      <c r="G22">
        <f t="shared" si="0"/>
        <v>4</v>
      </c>
      <c r="H22">
        <f t="shared" si="4"/>
        <v>0.65584009993754611</v>
      </c>
      <c r="I22" t="str">
        <f t="shared" si="3"/>
        <v/>
      </c>
      <c r="J22" t="str">
        <f t="shared" si="1"/>
        <v/>
      </c>
      <c r="P22" t="s">
        <v>15</v>
      </c>
      <c r="Q22" t="s">
        <v>16</v>
      </c>
      <c r="R22" s="3">
        <v>44770</v>
      </c>
      <c r="S22">
        <v>161.9</v>
      </c>
      <c r="T22">
        <v>161.9</v>
      </c>
      <c r="U22">
        <v>163.1</v>
      </c>
      <c r="V22">
        <v>160.6</v>
      </c>
      <c r="W22">
        <v>160.75</v>
      </c>
      <c r="X22">
        <v>161.15</v>
      </c>
      <c r="Y22">
        <v>161.47999999999999</v>
      </c>
      <c r="Z22">
        <v>1402878</v>
      </c>
      <c r="AA22">
        <v>226540305.90000001</v>
      </c>
      <c r="AB22">
        <v>8806</v>
      </c>
      <c r="AC22" s="6" t="s">
        <v>57</v>
      </c>
      <c r="AD22" t="s">
        <v>58</v>
      </c>
    </row>
    <row r="23" spans="1:30" x14ac:dyDescent="0.25">
      <c r="A23" s="11" t="s">
        <v>15</v>
      </c>
      <c r="B23" s="2" t="s">
        <v>16</v>
      </c>
      <c r="C23" s="12">
        <v>44771</v>
      </c>
      <c r="D23" s="2">
        <v>160.85</v>
      </c>
      <c r="F23">
        <f t="shared" si="2"/>
        <v>-0.18616196090599527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15</v>
      </c>
      <c r="Q23" t="s">
        <v>16</v>
      </c>
      <c r="R23" s="3">
        <v>44771</v>
      </c>
      <c r="S23">
        <v>161.15</v>
      </c>
      <c r="T23">
        <v>161.25</v>
      </c>
      <c r="U23">
        <v>162.85</v>
      </c>
      <c r="V23">
        <v>159.05000000000001</v>
      </c>
      <c r="W23">
        <v>159.65</v>
      </c>
      <c r="X23">
        <v>160.85</v>
      </c>
      <c r="Y23">
        <v>161.4</v>
      </c>
      <c r="Z23">
        <v>1149715</v>
      </c>
      <c r="AA23">
        <v>185563568.25</v>
      </c>
      <c r="AB23">
        <v>11689</v>
      </c>
      <c r="AC23" s="6" t="s">
        <v>59</v>
      </c>
      <c r="AD23" t="s">
        <v>60</v>
      </c>
    </row>
    <row r="24" spans="1:30" x14ac:dyDescent="0.25">
      <c r="A24" s="9" t="s">
        <v>15</v>
      </c>
      <c r="B24" s="1" t="s">
        <v>16</v>
      </c>
      <c r="C24" s="10">
        <v>44774</v>
      </c>
      <c r="D24" s="1">
        <v>161.1</v>
      </c>
      <c r="F24">
        <f t="shared" si="2"/>
        <v>0.1554243083618278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11.700806952203591</v>
      </c>
      <c r="P24" t="s">
        <v>15</v>
      </c>
      <c r="Q24" t="s">
        <v>16</v>
      </c>
      <c r="R24" s="3">
        <v>44774</v>
      </c>
      <c r="S24">
        <v>160.85</v>
      </c>
      <c r="T24">
        <v>161</v>
      </c>
      <c r="U24">
        <v>161.94999999999999</v>
      </c>
      <c r="V24">
        <v>159.05000000000001</v>
      </c>
      <c r="W24">
        <v>161.1</v>
      </c>
      <c r="X24">
        <v>161.1</v>
      </c>
      <c r="Y24">
        <v>160.51</v>
      </c>
      <c r="Z24">
        <v>900415</v>
      </c>
      <c r="AA24">
        <v>144528576.55000001</v>
      </c>
      <c r="AB24">
        <v>8293</v>
      </c>
      <c r="AC24" s="6" t="s">
        <v>61</v>
      </c>
      <c r="AD24" t="s">
        <v>62</v>
      </c>
    </row>
    <row r="25" spans="1:30" x14ac:dyDescent="0.25">
      <c r="A25" s="11" t="s">
        <v>15</v>
      </c>
      <c r="B25" s="2" t="s">
        <v>16</v>
      </c>
      <c r="C25" s="12">
        <v>44775</v>
      </c>
      <c r="D25" s="2">
        <v>163.25</v>
      </c>
      <c r="F25">
        <f t="shared" si="2"/>
        <v>1.3345747982619527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15</v>
      </c>
      <c r="Q25" t="s">
        <v>16</v>
      </c>
      <c r="R25" s="3">
        <v>44775</v>
      </c>
      <c r="S25">
        <v>161.1</v>
      </c>
      <c r="T25">
        <v>160.5</v>
      </c>
      <c r="U25">
        <v>164.6</v>
      </c>
      <c r="V25">
        <v>160.5</v>
      </c>
      <c r="W25">
        <v>162.1</v>
      </c>
      <c r="X25">
        <v>163.25</v>
      </c>
      <c r="Y25">
        <v>162.82</v>
      </c>
      <c r="Z25">
        <v>1283137</v>
      </c>
      <c r="AA25">
        <v>208916199.5</v>
      </c>
      <c r="AB25">
        <v>10267</v>
      </c>
      <c r="AC25" s="6" t="s">
        <v>63</v>
      </c>
      <c r="AD25" t="s">
        <v>64</v>
      </c>
    </row>
    <row r="26" spans="1:30" x14ac:dyDescent="0.25">
      <c r="A26" s="9" t="s">
        <v>15</v>
      </c>
      <c r="B26" s="1" t="s">
        <v>16</v>
      </c>
      <c r="C26" s="10">
        <v>44776</v>
      </c>
      <c r="D26" s="1">
        <v>162.55000000000001</v>
      </c>
      <c r="F26">
        <f t="shared" si="2"/>
        <v>-0.42879019908115695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15</v>
      </c>
      <c r="Q26" t="s">
        <v>16</v>
      </c>
      <c r="R26" s="3">
        <v>44776</v>
      </c>
      <c r="S26">
        <v>163.25</v>
      </c>
      <c r="T26">
        <v>163.25</v>
      </c>
      <c r="U26">
        <v>163.9</v>
      </c>
      <c r="V26">
        <v>160.35</v>
      </c>
      <c r="W26">
        <v>162.75</v>
      </c>
      <c r="X26">
        <v>162.55000000000001</v>
      </c>
      <c r="Y26">
        <v>161.72999999999999</v>
      </c>
      <c r="Z26">
        <v>903287</v>
      </c>
      <c r="AA26">
        <v>146086894.15000001</v>
      </c>
      <c r="AB26">
        <v>4655</v>
      </c>
      <c r="AC26" s="6" t="s">
        <v>65</v>
      </c>
      <c r="AD26" t="s">
        <v>66</v>
      </c>
    </row>
    <row r="27" spans="1:30" x14ac:dyDescent="0.25">
      <c r="A27" s="11" t="s">
        <v>15</v>
      </c>
      <c r="B27" s="2" t="s">
        <v>16</v>
      </c>
      <c r="C27" s="12">
        <v>44777</v>
      </c>
      <c r="D27" s="2">
        <v>159.85</v>
      </c>
      <c r="F27">
        <f t="shared" si="2"/>
        <v>-1.6610273761919512</v>
      </c>
      <c r="G27">
        <f t="shared" si="0"/>
        <v>4</v>
      </c>
      <c r="H27">
        <f t="shared" si="4"/>
        <v>-0.80670183059262257</v>
      </c>
      <c r="I27" t="str">
        <f t="shared" si="3"/>
        <v/>
      </c>
      <c r="J27" t="str">
        <f t="shared" si="1"/>
        <v/>
      </c>
      <c r="P27" t="s">
        <v>15</v>
      </c>
      <c r="Q27" t="s">
        <v>16</v>
      </c>
      <c r="R27" s="3">
        <v>44777</v>
      </c>
      <c r="S27">
        <v>162.55000000000001</v>
      </c>
      <c r="T27">
        <v>163.5</v>
      </c>
      <c r="U27">
        <v>166.25</v>
      </c>
      <c r="V27">
        <v>157.9</v>
      </c>
      <c r="W27">
        <v>160</v>
      </c>
      <c r="X27">
        <v>159.85</v>
      </c>
      <c r="Y27">
        <v>162.05000000000001</v>
      </c>
      <c r="Z27">
        <v>2413288</v>
      </c>
      <c r="AA27">
        <v>391082594.64999998</v>
      </c>
      <c r="AB27">
        <v>11770</v>
      </c>
      <c r="AC27" s="6" t="s">
        <v>67</v>
      </c>
      <c r="AD27" t="s">
        <v>68</v>
      </c>
    </row>
    <row r="28" spans="1:30" x14ac:dyDescent="0.25">
      <c r="A28" s="9" t="s">
        <v>15</v>
      </c>
      <c r="B28" s="1" t="s">
        <v>16</v>
      </c>
      <c r="C28" s="10">
        <v>44778</v>
      </c>
      <c r="D28" s="1">
        <v>161.05000000000001</v>
      </c>
      <c r="F28">
        <f t="shared" si="2"/>
        <v>0.75070378479825906</v>
      </c>
      <c r="G28">
        <f t="shared" si="0"/>
        <v>5</v>
      </c>
      <c r="H28" t="str">
        <f t="shared" si="4"/>
        <v/>
      </c>
      <c r="I28" t="str">
        <f t="shared" si="3"/>
        <v/>
      </c>
      <c r="J28" t="str">
        <f t="shared" si="1"/>
        <v/>
      </c>
      <c r="P28" t="s">
        <v>15</v>
      </c>
      <c r="Q28" t="s">
        <v>16</v>
      </c>
      <c r="R28" s="3">
        <v>44778</v>
      </c>
      <c r="S28">
        <v>159.85</v>
      </c>
      <c r="T28">
        <v>159.05000000000001</v>
      </c>
      <c r="U28">
        <v>163.05000000000001</v>
      </c>
      <c r="V28">
        <v>159.05000000000001</v>
      </c>
      <c r="W28">
        <v>161.05000000000001</v>
      </c>
      <c r="X28">
        <v>161.05000000000001</v>
      </c>
      <c r="Y28">
        <v>161.6</v>
      </c>
      <c r="Z28">
        <v>745927</v>
      </c>
      <c r="AA28">
        <v>120538732.90000001</v>
      </c>
      <c r="AB28">
        <v>8620</v>
      </c>
      <c r="AC28" s="6" t="s">
        <v>69</v>
      </c>
      <c r="AD28" t="s">
        <v>70</v>
      </c>
    </row>
    <row r="29" spans="1:30" x14ac:dyDescent="0.25">
      <c r="A29" s="11" t="s">
        <v>15</v>
      </c>
      <c r="B29" s="2" t="s">
        <v>16</v>
      </c>
      <c r="C29" s="12">
        <v>44781</v>
      </c>
      <c r="D29" s="2">
        <v>162.80000000000001</v>
      </c>
      <c r="F29">
        <f t="shared" si="2"/>
        <v>1.0866190624029803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15</v>
      </c>
      <c r="Q29" t="s">
        <v>16</v>
      </c>
      <c r="R29" s="3">
        <v>44781</v>
      </c>
      <c r="S29">
        <v>161.05000000000001</v>
      </c>
      <c r="T29">
        <v>162.19999999999999</v>
      </c>
      <c r="U29">
        <v>163.5</v>
      </c>
      <c r="V29">
        <v>159.05000000000001</v>
      </c>
      <c r="W29">
        <v>162.9</v>
      </c>
      <c r="X29">
        <v>162.80000000000001</v>
      </c>
      <c r="Y29">
        <v>161.88999999999999</v>
      </c>
      <c r="Z29">
        <v>1053581</v>
      </c>
      <c r="AA29">
        <v>170562405.65000001</v>
      </c>
      <c r="AB29">
        <v>7881</v>
      </c>
      <c r="AC29" s="6" t="s">
        <v>71</v>
      </c>
      <c r="AD29" t="s">
        <v>72</v>
      </c>
    </row>
    <row r="30" spans="1:30" x14ac:dyDescent="0.25">
      <c r="A30" s="9" t="s">
        <v>15</v>
      </c>
      <c r="B30" s="1" t="s">
        <v>16</v>
      </c>
      <c r="C30" s="10">
        <v>44783</v>
      </c>
      <c r="D30" s="1">
        <v>176.7</v>
      </c>
      <c r="F30">
        <f t="shared" si="2"/>
        <v>8.5380835380835247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15</v>
      </c>
      <c r="Q30" t="s">
        <v>16</v>
      </c>
      <c r="R30" s="3">
        <v>44783</v>
      </c>
      <c r="S30">
        <v>162.80000000000001</v>
      </c>
      <c r="T30">
        <v>164.8</v>
      </c>
      <c r="U30">
        <v>177.95</v>
      </c>
      <c r="V30">
        <v>164</v>
      </c>
      <c r="W30">
        <v>175.7</v>
      </c>
      <c r="X30">
        <v>176.7</v>
      </c>
      <c r="Y30">
        <v>174.36</v>
      </c>
      <c r="Z30">
        <v>16531585</v>
      </c>
      <c r="AA30">
        <v>2882517092.9499998</v>
      </c>
      <c r="AB30">
        <v>121146</v>
      </c>
      <c r="AC30" s="6" t="s">
        <v>73</v>
      </c>
      <c r="AD30" t="s">
        <v>74</v>
      </c>
    </row>
    <row r="31" spans="1:30" x14ac:dyDescent="0.25">
      <c r="A31" s="11" t="s">
        <v>15</v>
      </c>
      <c r="B31" s="2" t="s">
        <v>16</v>
      </c>
      <c r="C31" s="12">
        <v>44784</v>
      </c>
      <c r="D31" s="2">
        <v>175.15</v>
      </c>
      <c r="F31">
        <f t="shared" si="2"/>
        <v>-0.87719298245613075</v>
      </c>
      <c r="G31">
        <f t="shared" si="0"/>
        <v>4</v>
      </c>
      <c r="H31">
        <f t="shared" si="4"/>
        <v>7.7514610888957201</v>
      </c>
      <c r="I31" t="str">
        <f t="shared" si="3"/>
        <v/>
      </c>
      <c r="J31" t="str">
        <f t="shared" si="1"/>
        <v/>
      </c>
      <c r="P31" t="s">
        <v>15</v>
      </c>
      <c r="Q31" t="s">
        <v>16</v>
      </c>
      <c r="R31" s="3">
        <v>44784</v>
      </c>
      <c r="S31">
        <v>176.7</v>
      </c>
      <c r="T31">
        <v>178.1</v>
      </c>
      <c r="U31">
        <v>178.1</v>
      </c>
      <c r="V31">
        <v>173.85</v>
      </c>
      <c r="W31">
        <v>174.5</v>
      </c>
      <c r="X31">
        <v>175.15</v>
      </c>
      <c r="Y31">
        <v>176.17</v>
      </c>
      <c r="Z31">
        <v>5189779</v>
      </c>
      <c r="AA31">
        <v>914272545.04999995</v>
      </c>
      <c r="AB31">
        <v>26147</v>
      </c>
      <c r="AC31" s="6" t="s">
        <v>75</v>
      </c>
      <c r="AD31" t="s">
        <v>76</v>
      </c>
    </row>
    <row r="32" spans="1:30" x14ac:dyDescent="0.25">
      <c r="A32" s="9" t="s">
        <v>15</v>
      </c>
      <c r="B32" s="1" t="s">
        <v>16</v>
      </c>
      <c r="C32" s="10">
        <v>44785</v>
      </c>
      <c r="D32" s="1">
        <v>177</v>
      </c>
      <c r="F32">
        <f t="shared" si="2"/>
        <v>1.0562375107051067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15</v>
      </c>
      <c r="Q32" t="s">
        <v>16</v>
      </c>
      <c r="R32" s="3">
        <v>44785</v>
      </c>
      <c r="S32">
        <v>175.15</v>
      </c>
      <c r="T32">
        <v>175.1</v>
      </c>
      <c r="U32">
        <v>178</v>
      </c>
      <c r="V32">
        <v>173.1</v>
      </c>
      <c r="W32">
        <v>177</v>
      </c>
      <c r="X32">
        <v>177</v>
      </c>
      <c r="Y32">
        <v>176.07</v>
      </c>
      <c r="Z32">
        <v>4356850</v>
      </c>
      <c r="AA32">
        <v>767132149.14999998</v>
      </c>
      <c r="AB32">
        <v>26859</v>
      </c>
      <c r="AC32" s="6" t="s">
        <v>77</v>
      </c>
      <c r="AD32" t="s">
        <v>78</v>
      </c>
    </row>
    <row r="33" spans="1:30" x14ac:dyDescent="0.25">
      <c r="A33" s="11" t="s">
        <v>15</v>
      </c>
      <c r="B33" s="2" t="s">
        <v>16</v>
      </c>
      <c r="C33" s="12">
        <v>44789</v>
      </c>
      <c r="D33" s="2">
        <v>178.25</v>
      </c>
      <c r="F33">
        <f t="shared" si="2"/>
        <v>0.70621468926553677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15</v>
      </c>
      <c r="Q33" t="s">
        <v>16</v>
      </c>
      <c r="R33" s="3">
        <v>44789</v>
      </c>
      <c r="S33">
        <v>177</v>
      </c>
      <c r="T33">
        <v>180</v>
      </c>
      <c r="U33">
        <v>180</v>
      </c>
      <c r="V33">
        <v>177</v>
      </c>
      <c r="W33">
        <v>178.1</v>
      </c>
      <c r="X33">
        <v>178.25</v>
      </c>
      <c r="Y33">
        <v>178.12</v>
      </c>
      <c r="Z33">
        <v>3279017</v>
      </c>
      <c r="AA33">
        <v>584052116.79999995</v>
      </c>
      <c r="AB33">
        <v>16333</v>
      </c>
      <c r="AC33" s="6" t="s">
        <v>79</v>
      </c>
      <c r="AD33" t="s">
        <v>80</v>
      </c>
    </row>
    <row r="34" spans="1:30" x14ac:dyDescent="0.25">
      <c r="A34" s="9" t="s">
        <v>15</v>
      </c>
      <c r="B34" s="1" t="s">
        <v>16</v>
      </c>
      <c r="C34" s="10">
        <v>44790</v>
      </c>
      <c r="D34" s="1">
        <v>177.75</v>
      </c>
      <c r="F34">
        <f t="shared" si="2"/>
        <v>-0.28050490883590462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15</v>
      </c>
      <c r="Q34" t="s">
        <v>16</v>
      </c>
      <c r="R34" s="3">
        <v>44790</v>
      </c>
      <c r="S34">
        <v>178.25</v>
      </c>
      <c r="T34">
        <v>178.3</v>
      </c>
      <c r="U34">
        <v>180</v>
      </c>
      <c r="V34">
        <v>177.1</v>
      </c>
      <c r="W34">
        <v>177.8</v>
      </c>
      <c r="X34">
        <v>177.75</v>
      </c>
      <c r="Y34">
        <v>178.2</v>
      </c>
      <c r="Z34">
        <v>4050015</v>
      </c>
      <c r="AA34">
        <v>721714530.20000005</v>
      </c>
      <c r="AB34">
        <v>39465</v>
      </c>
      <c r="AC34" s="6" t="s">
        <v>81</v>
      </c>
      <c r="AD34" t="s">
        <v>82</v>
      </c>
    </row>
    <row r="35" spans="1:30" x14ac:dyDescent="0.25">
      <c r="A35" s="11" t="s">
        <v>15</v>
      </c>
      <c r="B35" s="2" t="s">
        <v>16</v>
      </c>
      <c r="C35" s="12">
        <v>44791</v>
      </c>
      <c r="D35" s="2">
        <v>178.85</v>
      </c>
      <c r="F35">
        <f t="shared" si="2"/>
        <v>0.61884669479605869</v>
      </c>
      <c r="G35">
        <f t="shared" si="0"/>
        <v>4</v>
      </c>
      <c r="H35">
        <f t="shared" si="4"/>
        <v>1.2167515563101334</v>
      </c>
      <c r="I35" t="str">
        <f t="shared" si="3"/>
        <v/>
      </c>
      <c r="J35" t="str">
        <f t="shared" si="1"/>
        <v/>
      </c>
      <c r="P35" t="s">
        <v>15</v>
      </c>
      <c r="Q35" t="s">
        <v>16</v>
      </c>
      <c r="R35" s="3">
        <v>44791</v>
      </c>
      <c r="S35">
        <v>177.75</v>
      </c>
      <c r="T35">
        <v>177.7</v>
      </c>
      <c r="U35">
        <v>180.45</v>
      </c>
      <c r="V35">
        <v>175.65</v>
      </c>
      <c r="W35">
        <v>179</v>
      </c>
      <c r="X35">
        <v>178.85</v>
      </c>
      <c r="Y35">
        <v>178.62</v>
      </c>
      <c r="Z35">
        <v>3212799</v>
      </c>
      <c r="AA35">
        <v>573869996.95000005</v>
      </c>
      <c r="AB35">
        <v>14905</v>
      </c>
      <c r="AC35" s="6" t="s">
        <v>83</v>
      </c>
      <c r="AD35" t="s">
        <v>84</v>
      </c>
    </row>
    <row r="36" spans="1:30" x14ac:dyDescent="0.25">
      <c r="A36" s="9" t="s">
        <v>15</v>
      </c>
      <c r="B36" s="1" t="s">
        <v>16</v>
      </c>
      <c r="C36" s="10">
        <v>44792</v>
      </c>
      <c r="D36" s="1">
        <v>175.85</v>
      </c>
      <c r="F36">
        <f t="shared" si="2"/>
        <v>-1.6773832820799552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15</v>
      </c>
      <c r="Q36" t="s">
        <v>16</v>
      </c>
      <c r="R36" s="3">
        <v>44792</v>
      </c>
      <c r="S36">
        <v>178.85</v>
      </c>
      <c r="T36">
        <v>178.8</v>
      </c>
      <c r="U36">
        <v>185.7</v>
      </c>
      <c r="V36">
        <v>174.9</v>
      </c>
      <c r="W36">
        <v>175.5</v>
      </c>
      <c r="X36">
        <v>175.85</v>
      </c>
      <c r="Y36">
        <v>181.21</v>
      </c>
      <c r="Z36">
        <v>8542022</v>
      </c>
      <c r="AA36">
        <v>1547936089.3</v>
      </c>
      <c r="AB36">
        <v>42214</v>
      </c>
      <c r="AC36" s="6" t="s">
        <v>85</v>
      </c>
      <c r="AD36" t="s">
        <v>86</v>
      </c>
    </row>
    <row r="37" spans="1:30" x14ac:dyDescent="0.25">
      <c r="A37" s="11" t="s">
        <v>15</v>
      </c>
      <c r="B37" s="2" t="s">
        <v>16</v>
      </c>
      <c r="C37" s="12">
        <v>44795</v>
      </c>
      <c r="D37" s="2">
        <v>171.7</v>
      </c>
      <c r="F37">
        <f t="shared" si="2"/>
        <v>-2.3599658800113765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15</v>
      </c>
      <c r="Q37" t="s">
        <v>16</v>
      </c>
      <c r="R37" s="3">
        <v>44795</v>
      </c>
      <c r="S37">
        <v>175.85</v>
      </c>
      <c r="T37">
        <v>175</v>
      </c>
      <c r="U37">
        <v>175.4</v>
      </c>
      <c r="V37">
        <v>169.25</v>
      </c>
      <c r="W37">
        <v>171.25</v>
      </c>
      <c r="X37">
        <v>171.7</v>
      </c>
      <c r="Y37">
        <v>171.63</v>
      </c>
      <c r="Z37">
        <v>2189947</v>
      </c>
      <c r="AA37">
        <v>375861484.55000001</v>
      </c>
      <c r="AB37">
        <v>20648</v>
      </c>
      <c r="AC37" s="6" t="s">
        <v>87</v>
      </c>
      <c r="AD37" t="s">
        <v>88</v>
      </c>
    </row>
    <row r="38" spans="1:30" x14ac:dyDescent="0.25">
      <c r="A38" s="9" t="s">
        <v>15</v>
      </c>
      <c r="B38" s="1" t="s">
        <v>16</v>
      </c>
      <c r="C38" s="10">
        <v>44796</v>
      </c>
      <c r="D38" s="1">
        <v>178.9</v>
      </c>
      <c r="F38">
        <f t="shared" si="2"/>
        <v>4.1933605125218509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15</v>
      </c>
      <c r="Q38" t="s">
        <v>16</v>
      </c>
      <c r="R38" s="3">
        <v>44796</v>
      </c>
      <c r="S38">
        <v>171.7</v>
      </c>
      <c r="T38">
        <v>171.2</v>
      </c>
      <c r="U38">
        <v>180.75</v>
      </c>
      <c r="V38">
        <v>168.1</v>
      </c>
      <c r="W38">
        <v>180</v>
      </c>
      <c r="X38">
        <v>178.9</v>
      </c>
      <c r="Y38">
        <v>177.71</v>
      </c>
      <c r="Z38">
        <v>3819325</v>
      </c>
      <c r="AA38">
        <v>678714729.35000002</v>
      </c>
      <c r="AB38">
        <v>27791</v>
      </c>
      <c r="AC38" s="6" t="s">
        <v>89</v>
      </c>
      <c r="AD38" t="s">
        <v>90</v>
      </c>
    </row>
    <row r="39" spans="1:30" x14ac:dyDescent="0.25">
      <c r="A39" s="11" t="s">
        <v>15</v>
      </c>
      <c r="B39" s="2" t="s">
        <v>16</v>
      </c>
      <c r="C39" s="12">
        <v>44797</v>
      </c>
      <c r="D39" s="2">
        <v>178</v>
      </c>
      <c r="F39">
        <f t="shared" si="2"/>
        <v>-0.50307434320849953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15</v>
      </c>
      <c r="Q39" t="s">
        <v>16</v>
      </c>
      <c r="R39" s="3">
        <v>44797</v>
      </c>
      <c r="S39">
        <v>178.9</v>
      </c>
      <c r="T39">
        <v>178.5</v>
      </c>
      <c r="U39">
        <v>179.75</v>
      </c>
      <c r="V39">
        <v>176.7</v>
      </c>
      <c r="W39">
        <v>177.9</v>
      </c>
      <c r="X39">
        <v>178</v>
      </c>
      <c r="Y39">
        <v>177.66</v>
      </c>
      <c r="Z39">
        <v>2959469</v>
      </c>
      <c r="AA39">
        <v>525780052.25</v>
      </c>
      <c r="AB39">
        <v>11672</v>
      </c>
      <c r="AC39" s="6" t="s">
        <v>91</v>
      </c>
      <c r="AD39" t="s">
        <v>92</v>
      </c>
    </row>
    <row r="40" spans="1:30" x14ac:dyDescent="0.25">
      <c r="A40" s="9" t="s">
        <v>15</v>
      </c>
      <c r="B40" s="1" t="s">
        <v>16</v>
      </c>
      <c r="C40" s="10">
        <v>44798</v>
      </c>
      <c r="D40" s="1">
        <v>189.45</v>
      </c>
      <c r="F40">
        <f t="shared" si="2"/>
        <v>6.4325842696629154</v>
      </c>
      <c r="G40">
        <f t="shared" si="0"/>
        <v>4</v>
      </c>
      <c r="H40">
        <f t="shared" si="4"/>
        <v>5.9267542633491725</v>
      </c>
      <c r="I40" t="str">
        <f t="shared" si="3"/>
        <v/>
      </c>
      <c r="J40" t="str">
        <f t="shared" si="1"/>
        <v/>
      </c>
      <c r="P40" t="s">
        <v>15</v>
      </c>
      <c r="Q40" t="s">
        <v>16</v>
      </c>
      <c r="R40" s="3">
        <v>44798</v>
      </c>
      <c r="S40">
        <v>178</v>
      </c>
      <c r="T40">
        <v>179.05</v>
      </c>
      <c r="U40">
        <v>190.25</v>
      </c>
      <c r="V40">
        <v>179.05</v>
      </c>
      <c r="W40">
        <v>190.2</v>
      </c>
      <c r="X40">
        <v>189.45</v>
      </c>
      <c r="Y40">
        <v>186.43</v>
      </c>
      <c r="Z40">
        <v>7579118</v>
      </c>
      <c r="AA40">
        <v>1412947449.7</v>
      </c>
      <c r="AB40">
        <v>35624</v>
      </c>
      <c r="AC40" s="6" t="s">
        <v>93</v>
      </c>
      <c r="AD40" t="s">
        <v>94</v>
      </c>
    </row>
    <row r="41" spans="1:30" x14ac:dyDescent="0.25">
      <c r="A41" s="11" t="s">
        <v>15</v>
      </c>
      <c r="B41" s="2" t="s">
        <v>16</v>
      </c>
      <c r="C41" s="12">
        <v>44799</v>
      </c>
      <c r="D41" s="2">
        <v>188</v>
      </c>
      <c r="F41">
        <f t="shared" si="2"/>
        <v>-0.76537344945895414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15</v>
      </c>
      <c r="Q41" t="s">
        <v>16</v>
      </c>
      <c r="R41" s="3">
        <v>44799</v>
      </c>
      <c r="S41">
        <v>189.45</v>
      </c>
      <c r="T41">
        <v>190.5</v>
      </c>
      <c r="U41">
        <v>191.95</v>
      </c>
      <c r="V41">
        <v>186.25</v>
      </c>
      <c r="W41">
        <v>188.85</v>
      </c>
      <c r="X41">
        <v>188</v>
      </c>
      <c r="Y41">
        <v>189.52</v>
      </c>
      <c r="Z41">
        <v>7139801</v>
      </c>
      <c r="AA41">
        <v>1353104242.8499999</v>
      </c>
      <c r="AB41">
        <v>41986</v>
      </c>
      <c r="AC41" s="6" t="s">
        <v>95</v>
      </c>
      <c r="AD41" t="s">
        <v>96</v>
      </c>
    </row>
    <row r="42" spans="1:30" x14ac:dyDescent="0.25">
      <c r="A42" s="9" t="s">
        <v>15</v>
      </c>
      <c r="B42" s="1" t="s">
        <v>16</v>
      </c>
      <c r="C42" s="10">
        <v>44802</v>
      </c>
      <c r="D42" s="1">
        <v>179.15</v>
      </c>
      <c r="F42">
        <f t="shared" si="2"/>
        <v>-4.7074468085106353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15</v>
      </c>
      <c r="Q42" t="s">
        <v>16</v>
      </c>
      <c r="R42" s="3">
        <v>44802</v>
      </c>
      <c r="S42">
        <v>188</v>
      </c>
      <c r="T42">
        <v>178</v>
      </c>
      <c r="U42">
        <v>180.65</v>
      </c>
      <c r="V42">
        <v>174</v>
      </c>
      <c r="W42">
        <v>180</v>
      </c>
      <c r="X42">
        <v>179.15</v>
      </c>
      <c r="Y42">
        <v>178.33</v>
      </c>
      <c r="Z42">
        <v>6783911</v>
      </c>
      <c r="AA42">
        <v>1209761192.5999999</v>
      </c>
      <c r="AB42">
        <v>41610</v>
      </c>
      <c r="AC42" s="6" t="s">
        <v>97</v>
      </c>
      <c r="AD42" t="s">
        <v>98</v>
      </c>
    </row>
    <row r="43" spans="1:30" x14ac:dyDescent="0.25">
      <c r="A43" s="11" t="s">
        <v>15</v>
      </c>
      <c r="B43" s="2" t="s">
        <v>16</v>
      </c>
      <c r="C43" s="12">
        <v>44803</v>
      </c>
      <c r="D43" s="2">
        <v>179.95</v>
      </c>
      <c r="F43">
        <f t="shared" si="2"/>
        <v>0.44655316773652409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15</v>
      </c>
      <c r="Q43" t="s">
        <v>16</v>
      </c>
      <c r="R43" s="3">
        <v>44803</v>
      </c>
      <c r="S43">
        <v>179.15</v>
      </c>
      <c r="T43">
        <v>181</v>
      </c>
      <c r="U43">
        <v>183.65</v>
      </c>
      <c r="V43">
        <v>177.6</v>
      </c>
      <c r="W43">
        <v>179.5</v>
      </c>
      <c r="X43">
        <v>179.95</v>
      </c>
      <c r="Y43">
        <v>179.53</v>
      </c>
      <c r="Z43">
        <v>5576635</v>
      </c>
      <c r="AA43">
        <v>1001193813.45</v>
      </c>
      <c r="AB43">
        <v>21355</v>
      </c>
      <c r="AC43" s="6" t="s">
        <v>99</v>
      </c>
      <c r="AD43" t="s">
        <v>100</v>
      </c>
    </row>
    <row r="44" spans="1:30" x14ac:dyDescent="0.25">
      <c r="A44" s="9" t="s">
        <v>15</v>
      </c>
      <c r="B44" s="1" t="s">
        <v>16</v>
      </c>
      <c r="C44" s="10">
        <v>44805</v>
      </c>
      <c r="D44" s="1">
        <v>181.05</v>
      </c>
      <c r="F44">
        <f t="shared" si="2"/>
        <v>0.61128091136428053</v>
      </c>
      <c r="G44">
        <f t="shared" si="0"/>
        <v>4</v>
      </c>
      <c r="H44">
        <f t="shared" si="4"/>
        <v>1.713483146067422</v>
      </c>
      <c r="I44">
        <f t="shared" si="3"/>
        <v>44805</v>
      </c>
      <c r="J44">
        <f t="shared" si="1"/>
        <v>-3.8387185860259687</v>
      </c>
      <c r="P44" t="s">
        <v>15</v>
      </c>
      <c r="Q44" t="s">
        <v>16</v>
      </c>
      <c r="R44" s="3">
        <v>44805</v>
      </c>
      <c r="S44">
        <v>179.95</v>
      </c>
      <c r="T44">
        <v>179</v>
      </c>
      <c r="U44">
        <v>181.65</v>
      </c>
      <c r="V44">
        <v>178.5</v>
      </c>
      <c r="W44">
        <v>181.15</v>
      </c>
      <c r="X44">
        <v>181.05</v>
      </c>
      <c r="Y44">
        <v>179.99</v>
      </c>
      <c r="Z44">
        <v>3482284</v>
      </c>
      <c r="AA44">
        <v>626786673.54999995</v>
      </c>
      <c r="AB44">
        <v>19942</v>
      </c>
      <c r="AC44" s="6" t="s">
        <v>101</v>
      </c>
      <c r="AD44" t="s">
        <v>102</v>
      </c>
    </row>
    <row r="45" spans="1:30" x14ac:dyDescent="0.25">
      <c r="A45" s="11" t="s">
        <v>15</v>
      </c>
      <c r="B45" s="2" t="s">
        <v>16</v>
      </c>
      <c r="C45" s="12">
        <v>44806</v>
      </c>
      <c r="D45" s="2">
        <v>180.1</v>
      </c>
      <c r="F45">
        <f t="shared" si="2"/>
        <v>-0.52471692902514055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15</v>
      </c>
      <c r="Q45" t="s">
        <v>16</v>
      </c>
      <c r="R45" s="3">
        <v>44806</v>
      </c>
      <c r="S45">
        <v>181.05</v>
      </c>
      <c r="T45">
        <v>182</v>
      </c>
      <c r="U45">
        <v>184.25</v>
      </c>
      <c r="V45">
        <v>178.65</v>
      </c>
      <c r="W45">
        <v>180</v>
      </c>
      <c r="X45">
        <v>180.1</v>
      </c>
      <c r="Y45">
        <v>180.58</v>
      </c>
      <c r="Z45">
        <v>1638529</v>
      </c>
      <c r="AA45">
        <v>295887842.75</v>
      </c>
      <c r="AB45">
        <v>10244</v>
      </c>
      <c r="AC45" s="6" t="s">
        <v>103</v>
      </c>
      <c r="AD45" t="s">
        <v>104</v>
      </c>
    </row>
    <row r="46" spans="1:30" x14ac:dyDescent="0.25">
      <c r="A46" s="9" t="s">
        <v>15</v>
      </c>
      <c r="B46" s="1" t="s">
        <v>16</v>
      </c>
      <c r="C46" s="10">
        <v>44809</v>
      </c>
      <c r="D46" s="1">
        <v>178.7</v>
      </c>
      <c r="F46">
        <f t="shared" si="2"/>
        <v>-0.77734591893392879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15</v>
      </c>
      <c r="Q46" t="s">
        <v>16</v>
      </c>
      <c r="R46" s="3">
        <v>44809</v>
      </c>
      <c r="S46">
        <v>180.1</v>
      </c>
      <c r="T46">
        <v>180.1</v>
      </c>
      <c r="U46">
        <v>181.65</v>
      </c>
      <c r="V46">
        <v>170</v>
      </c>
      <c r="W46">
        <v>178.85</v>
      </c>
      <c r="X46">
        <v>178.7</v>
      </c>
      <c r="Y46">
        <v>179.47</v>
      </c>
      <c r="Z46">
        <v>1344423</v>
      </c>
      <c r="AA46">
        <v>241276883.30000001</v>
      </c>
      <c r="AB46">
        <v>9150</v>
      </c>
      <c r="AC46" s="6" t="s">
        <v>105</v>
      </c>
      <c r="AD46" t="s">
        <v>106</v>
      </c>
    </row>
    <row r="47" spans="1:30" x14ac:dyDescent="0.25">
      <c r="A47" s="11" t="s">
        <v>15</v>
      </c>
      <c r="B47" s="2" t="s">
        <v>16</v>
      </c>
      <c r="C47" s="12">
        <v>44810</v>
      </c>
      <c r="D47" s="2">
        <v>176.5</v>
      </c>
      <c r="F47">
        <f t="shared" si="2"/>
        <v>-1.2311135982092829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15</v>
      </c>
      <c r="Q47" t="s">
        <v>16</v>
      </c>
      <c r="R47" s="3">
        <v>44810</v>
      </c>
      <c r="S47">
        <v>178.7</v>
      </c>
      <c r="T47">
        <v>179</v>
      </c>
      <c r="U47">
        <v>180.6</v>
      </c>
      <c r="V47">
        <v>175</v>
      </c>
      <c r="W47">
        <v>176.4</v>
      </c>
      <c r="X47">
        <v>176.5</v>
      </c>
      <c r="Y47">
        <v>178.74</v>
      </c>
      <c r="Z47">
        <v>1608451</v>
      </c>
      <c r="AA47">
        <v>287498888.55000001</v>
      </c>
      <c r="AB47">
        <v>14217</v>
      </c>
      <c r="AC47" s="6" t="s">
        <v>107</v>
      </c>
      <c r="AD47" t="s">
        <v>108</v>
      </c>
    </row>
    <row r="48" spans="1:30" x14ac:dyDescent="0.25">
      <c r="A48" s="9" t="s">
        <v>15</v>
      </c>
      <c r="B48" s="1" t="s">
        <v>16</v>
      </c>
      <c r="C48" s="10">
        <v>44811</v>
      </c>
      <c r="D48" s="1">
        <v>171.9</v>
      </c>
      <c r="F48">
        <f t="shared" si="2"/>
        <v>-2.6062322946175605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15</v>
      </c>
      <c r="Q48" t="s">
        <v>16</v>
      </c>
      <c r="R48" s="3">
        <v>44811</v>
      </c>
      <c r="S48">
        <v>176.5</v>
      </c>
      <c r="T48">
        <v>174.9</v>
      </c>
      <c r="U48">
        <v>176.5</v>
      </c>
      <c r="V48">
        <v>171.15</v>
      </c>
      <c r="W48">
        <v>172.5</v>
      </c>
      <c r="X48">
        <v>171.9</v>
      </c>
      <c r="Y48">
        <v>173.05</v>
      </c>
      <c r="Z48">
        <v>1909096</v>
      </c>
      <c r="AA48">
        <v>330372348.25</v>
      </c>
      <c r="AB48">
        <v>18424</v>
      </c>
      <c r="AC48" s="6" t="s">
        <v>109</v>
      </c>
      <c r="AD48" t="s">
        <v>110</v>
      </c>
    </row>
    <row r="49" spans="1:30" x14ac:dyDescent="0.25">
      <c r="A49" s="11" t="s">
        <v>15</v>
      </c>
      <c r="B49" s="2" t="s">
        <v>16</v>
      </c>
      <c r="C49" s="12">
        <v>44812</v>
      </c>
      <c r="D49" s="2">
        <v>178.65</v>
      </c>
      <c r="F49">
        <f t="shared" si="2"/>
        <v>3.9267015706806281</v>
      </c>
      <c r="G49">
        <f t="shared" si="0"/>
        <v>4</v>
      </c>
      <c r="H49">
        <f t="shared" si="4"/>
        <v>-1.3256006628003345</v>
      </c>
      <c r="I49" t="str">
        <f t="shared" si="3"/>
        <v/>
      </c>
      <c r="J49" t="str">
        <f t="shared" si="1"/>
        <v/>
      </c>
      <c r="P49" t="s">
        <v>15</v>
      </c>
      <c r="Q49" t="s">
        <v>16</v>
      </c>
      <c r="R49" s="3">
        <v>44812</v>
      </c>
      <c r="S49">
        <v>171.9</v>
      </c>
      <c r="T49">
        <v>173.55</v>
      </c>
      <c r="U49">
        <v>179.4</v>
      </c>
      <c r="V49">
        <v>173.2</v>
      </c>
      <c r="W49">
        <v>178.45</v>
      </c>
      <c r="X49">
        <v>178.65</v>
      </c>
      <c r="Y49">
        <v>176.9</v>
      </c>
      <c r="Z49">
        <v>3123135</v>
      </c>
      <c r="AA49">
        <v>552479979.75</v>
      </c>
      <c r="AB49">
        <v>32526</v>
      </c>
      <c r="AC49" s="6" t="s">
        <v>111</v>
      </c>
      <c r="AD49" t="s">
        <v>112</v>
      </c>
    </row>
    <row r="50" spans="1:30" x14ac:dyDescent="0.25">
      <c r="A50" s="9" t="s">
        <v>15</v>
      </c>
      <c r="B50" s="1" t="s">
        <v>16</v>
      </c>
      <c r="C50" s="10">
        <v>44813</v>
      </c>
      <c r="D50" s="1">
        <v>178.55</v>
      </c>
      <c r="F50">
        <f t="shared" si="2"/>
        <v>-5.597537083682861E-2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15</v>
      </c>
      <c r="Q50" t="s">
        <v>16</v>
      </c>
      <c r="R50" s="3">
        <v>44813</v>
      </c>
      <c r="S50">
        <v>178.65</v>
      </c>
      <c r="T50">
        <v>179.9</v>
      </c>
      <c r="U50">
        <v>180.8</v>
      </c>
      <c r="V50">
        <v>177.45</v>
      </c>
      <c r="W50">
        <v>178.5</v>
      </c>
      <c r="X50">
        <v>178.55</v>
      </c>
      <c r="Y50">
        <v>179.3</v>
      </c>
      <c r="Z50">
        <v>1720117</v>
      </c>
      <c r="AA50">
        <v>308417407.30000001</v>
      </c>
      <c r="AB50">
        <v>15429</v>
      </c>
      <c r="AC50" s="6" t="s">
        <v>113</v>
      </c>
      <c r="AD50" t="s">
        <v>114</v>
      </c>
    </row>
    <row r="51" spans="1:30" x14ac:dyDescent="0.25">
      <c r="A51" s="11" t="s">
        <v>15</v>
      </c>
      <c r="B51" s="2" t="s">
        <v>16</v>
      </c>
      <c r="C51" s="12">
        <v>44816</v>
      </c>
      <c r="D51" s="2">
        <v>183.55</v>
      </c>
      <c r="F51">
        <f t="shared" si="2"/>
        <v>2.8003360403248387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15</v>
      </c>
      <c r="Q51" t="s">
        <v>16</v>
      </c>
      <c r="R51" s="3">
        <v>44816</v>
      </c>
      <c r="S51">
        <v>178.55</v>
      </c>
      <c r="T51">
        <v>179.75</v>
      </c>
      <c r="U51">
        <v>185</v>
      </c>
      <c r="V51">
        <v>179</v>
      </c>
      <c r="W51">
        <v>184.65</v>
      </c>
      <c r="X51">
        <v>183.55</v>
      </c>
      <c r="Y51">
        <v>181.98</v>
      </c>
      <c r="Z51">
        <v>2076596</v>
      </c>
      <c r="AA51">
        <v>377892884.19999999</v>
      </c>
      <c r="AB51">
        <v>14020</v>
      </c>
      <c r="AC51" s="6" t="s">
        <v>115</v>
      </c>
      <c r="AD51" t="s">
        <v>116</v>
      </c>
    </row>
    <row r="52" spans="1:30" x14ac:dyDescent="0.25">
      <c r="A52" s="9" t="s">
        <v>15</v>
      </c>
      <c r="B52" s="1" t="s">
        <v>16</v>
      </c>
      <c r="C52" s="10">
        <v>44817</v>
      </c>
      <c r="D52" s="1">
        <v>181.65</v>
      </c>
      <c r="F52">
        <f t="shared" si="2"/>
        <v>-1.0351402887496626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15</v>
      </c>
      <c r="Q52" t="s">
        <v>16</v>
      </c>
      <c r="R52" s="3">
        <v>44817</v>
      </c>
      <c r="S52">
        <v>183.55</v>
      </c>
      <c r="T52">
        <v>184</v>
      </c>
      <c r="U52">
        <v>186.6</v>
      </c>
      <c r="V52">
        <v>180.55</v>
      </c>
      <c r="W52">
        <v>181.65</v>
      </c>
      <c r="X52">
        <v>181.65</v>
      </c>
      <c r="Y52">
        <v>182.48</v>
      </c>
      <c r="Z52">
        <v>2431551</v>
      </c>
      <c r="AA52">
        <v>443708373.85000002</v>
      </c>
      <c r="AB52">
        <v>21858</v>
      </c>
      <c r="AC52" s="6" t="s">
        <v>117</v>
      </c>
      <c r="AD52" t="s">
        <v>118</v>
      </c>
    </row>
    <row r="53" spans="1:30" x14ac:dyDescent="0.25">
      <c r="A53" s="11" t="s">
        <v>15</v>
      </c>
      <c r="B53" s="2" t="s">
        <v>16</v>
      </c>
      <c r="C53" s="12">
        <v>44818</v>
      </c>
      <c r="D53" s="2">
        <v>185.25</v>
      </c>
      <c r="F53">
        <f t="shared" si="2"/>
        <v>1.9818331957060249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15</v>
      </c>
      <c r="Q53" t="s">
        <v>16</v>
      </c>
      <c r="R53" s="3">
        <v>44818</v>
      </c>
      <c r="S53">
        <v>181.65</v>
      </c>
      <c r="T53">
        <v>179.4</v>
      </c>
      <c r="U53">
        <v>188.5</v>
      </c>
      <c r="V53">
        <v>179</v>
      </c>
      <c r="W53">
        <v>185.9</v>
      </c>
      <c r="X53">
        <v>185.25</v>
      </c>
      <c r="Y53">
        <v>184.36</v>
      </c>
      <c r="Z53">
        <v>2556013</v>
      </c>
      <c r="AA53">
        <v>471220303.69999999</v>
      </c>
      <c r="AB53">
        <v>18644</v>
      </c>
      <c r="AC53" s="6" t="s">
        <v>119</v>
      </c>
      <c r="AD53" t="s">
        <v>120</v>
      </c>
    </row>
    <row r="54" spans="1:30" x14ac:dyDescent="0.25">
      <c r="A54" s="9" t="s">
        <v>15</v>
      </c>
      <c r="B54" s="1" t="s">
        <v>16</v>
      </c>
      <c r="C54" s="10">
        <v>44819</v>
      </c>
      <c r="D54" s="1">
        <v>182.75</v>
      </c>
      <c r="F54">
        <f t="shared" si="2"/>
        <v>-1.3495276653171391</v>
      </c>
      <c r="G54">
        <f t="shared" si="0"/>
        <v>4</v>
      </c>
      <c r="H54">
        <f t="shared" si="4"/>
        <v>2.2949902043101003</v>
      </c>
      <c r="I54" t="str">
        <f t="shared" si="3"/>
        <v/>
      </c>
      <c r="J54" t="str">
        <f t="shared" si="1"/>
        <v/>
      </c>
      <c r="P54" t="s">
        <v>15</v>
      </c>
      <c r="Q54" t="s">
        <v>16</v>
      </c>
      <c r="R54" s="3">
        <v>44819</v>
      </c>
      <c r="S54">
        <v>185.25</v>
      </c>
      <c r="T54">
        <v>186.75</v>
      </c>
      <c r="U54">
        <v>188.45</v>
      </c>
      <c r="V54">
        <v>182.15</v>
      </c>
      <c r="W54">
        <v>182.55</v>
      </c>
      <c r="X54">
        <v>182.75</v>
      </c>
      <c r="Y54">
        <v>183.62</v>
      </c>
      <c r="Z54">
        <v>2199444</v>
      </c>
      <c r="AA54">
        <v>403872247.14999998</v>
      </c>
      <c r="AB54">
        <v>35181</v>
      </c>
      <c r="AC54" s="6" t="s">
        <v>121</v>
      </c>
      <c r="AD54" t="s">
        <v>122</v>
      </c>
    </row>
    <row r="55" spans="1:30" x14ac:dyDescent="0.25">
      <c r="A55" s="11" t="s">
        <v>15</v>
      </c>
      <c r="B55" s="2" t="s">
        <v>16</v>
      </c>
      <c r="C55" s="12">
        <v>44820</v>
      </c>
      <c r="D55" s="2">
        <v>178.25</v>
      </c>
      <c r="F55">
        <f t="shared" si="2"/>
        <v>-2.4623803009575922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15</v>
      </c>
      <c r="Q55" t="s">
        <v>16</v>
      </c>
      <c r="R55" s="3">
        <v>44820</v>
      </c>
      <c r="S55">
        <v>182.75</v>
      </c>
      <c r="T55">
        <v>182.95</v>
      </c>
      <c r="U55">
        <v>186.5</v>
      </c>
      <c r="V55">
        <v>176.8</v>
      </c>
      <c r="W55">
        <v>178.8</v>
      </c>
      <c r="X55">
        <v>178.25</v>
      </c>
      <c r="Y55">
        <v>181.3</v>
      </c>
      <c r="Z55">
        <v>2365120</v>
      </c>
      <c r="AA55">
        <v>428792277.44999999</v>
      </c>
      <c r="AB55">
        <v>19771</v>
      </c>
      <c r="AC55" s="6" t="s">
        <v>123</v>
      </c>
      <c r="AD55" t="s">
        <v>124</v>
      </c>
    </row>
    <row r="56" spans="1:30" x14ac:dyDescent="0.25">
      <c r="A56" s="9" t="s">
        <v>15</v>
      </c>
      <c r="B56" s="1" t="s">
        <v>16</v>
      </c>
      <c r="C56" s="10">
        <v>44823</v>
      </c>
      <c r="D56" s="1">
        <v>180.1</v>
      </c>
      <c r="F56">
        <f t="shared" si="2"/>
        <v>1.0378681626928439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15</v>
      </c>
      <c r="Q56" t="s">
        <v>16</v>
      </c>
      <c r="R56" s="3">
        <v>44823</v>
      </c>
      <c r="S56">
        <v>178.25</v>
      </c>
      <c r="T56">
        <v>178.25</v>
      </c>
      <c r="U56">
        <v>182.15</v>
      </c>
      <c r="V56">
        <v>175.95</v>
      </c>
      <c r="W56">
        <v>180.55</v>
      </c>
      <c r="X56">
        <v>180.1</v>
      </c>
      <c r="Y56">
        <v>179.77</v>
      </c>
      <c r="Z56">
        <v>2253157</v>
      </c>
      <c r="AA56">
        <v>405039184.14999998</v>
      </c>
      <c r="AB56">
        <v>12718</v>
      </c>
      <c r="AC56" s="6" t="s">
        <v>125</v>
      </c>
      <c r="AD56" t="s">
        <v>126</v>
      </c>
    </row>
    <row r="57" spans="1:30" x14ac:dyDescent="0.25">
      <c r="A57" s="11" t="s">
        <v>15</v>
      </c>
      <c r="B57" s="2" t="s">
        <v>16</v>
      </c>
      <c r="C57" s="12">
        <v>44824</v>
      </c>
      <c r="D57" s="2">
        <v>184.45</v>
      </c>
      <c r="F57">
        <f t="shared" si="2"/>
        <v>2.4153248195446944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15</v>
      </c>
      <c r="Q57" t="s">
        <v>16</v>
      </c>
      <c r="R57" s="3">
        <v>44824</v>
      </c>
      <c r="S57">
        <v>180.1</v>
      </c>
      <c r="T57">
        <v>181.65</v>
      </c>
      <c r="U57">
        <v>187</v>
      </c>
      <c r="V57">
        <v>181.5</v>
      </c>
      <c r="W57">
        <v>184.05</v>
      </c>
      <c r="X57">
        <v>184.45</v>
      </c>
      <c r="Y57">
        <v>184.56</v>
      </c>
      <c r="Z57">
        <v>3333222</v>
      </c>
      <c r="AA57">
        <v>615174663.25</v>
      </c>
      <c r="AB57">
        <v>18850</v>
      </c>
      <c r="AC57" s="6" t="s">
        <v>127</v>
      </c>
      <c r="AD57" t="s">
        <v>128</v>
      </c>
    </row>
    <row r="58" spans="1:30" x14ac:dyDescent="0.25">
      <c r="A58" s="9" t="s">
        <v>15</v>
      </c>
      <c r="B58" s="1" t="s">
        <v>16</v>
      </c>
      <c r="C58" s="10">
        <v>44825</v>
      </c>
      <c r="D58" s="1">
        <v>186.3</v>
      </c>
      <c r="F58">
        <f t="shared" si="2"/>
        <v>1.0029818378964612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15</v>
      </c>
      <c r="Q58" t="s">
        <v>16</v>
      </c>
      <c r="R58" s="3">
        <v>44825</v>
      </c>
      <c r="S58">
        <v>184.45</v>
      </c>
      <c r="T58">
        <v>184</v>
      </c>
      <c r="U58">
        <v>194.35</v>
      </c>
      <c r="V58">
        <v>183.3</v>
      </c>
      <c r="W58">
        <v>185.8</v>
      </c>
      <c r="X58">
        <v>186.3</v>
      </c>
      <c r="Y58">
        <v>188.7</v>
      </c>
      <c r="Z58">
        <v>9773327</v>
      </c>
      <c r="AA58">
        <v>1844236692.05</v>
      </c>
      <c r="AB58">
        <v>62025</v>
      </c>
      <c r="AC58" s="6" t="s">
        <v>129</v>
      </c>
      <c r="AD58" t="s">
        <v>130</v>
      </c>
    </row>
    <row r="59" spans="1:30" x14ac:dyDescent="0.25">
      <c r="A59" s="11" t="s">
        <v>15</v>
      </c>
      <c r="B59" s="2" t="s">
        <v>16</v>
      </c>
      <c r="C59" s="12">
        <v>44826</v>
      </c>
      <c r="D59" s="2">
        <v>179.85</v>
      </c>
      <c r="F59">
        <f t="shared" si="2"/>
        <v>-3.4621578099839061</v>
      </c>
      <c r="G59">
        <f t="shared" si="0"/>
        <v>4</v>
      </c>
      <c r="H59">
        <f t="shared" si="4"/>
        <v>-1.5868673050615627</v>
      </c>
      <c r="I59" t="str">
        <f t="shared" si="3"/>
        <v/>
      </c>
      <c r="J59" t="str">
        <f t="shared" si="1"/>
        <v/>
      </c>
      <c r="P59" t="s">
        <v>15</v>
      </c>
      <c r="Q59" t="s">
        <v>16</v>
      </c>
      <c r="R59" s="3">
        <v>44826</v>
      </c>
      <c r="S59">
        <v>186.3</v>
      </c>
      <c r="T59">
        <v>185</v>
      </c>
      <c r="U59">
        <v>186.5</v>
      </c>
      <c r="V59">
        <v>176.95</v>
      </c>
      <c r="W59">
        <v>179.5</v>
      </c>
      <c r="X59">
        <v>179.85</v>
      </c>
      <c r="Y59">
        <v>180.44</v>
      </c>
      <c r="Z59">
        <v>4734389</v>
      </c>
      <c r="AA59">
        <v>854269045.60000002</v>
      </c>
      <c r="AB59">
        <v>27505</v>
      </c>
      <c r="AC59" s="6" t="s">
        <v>131</v>
      </c>
      <c r="AD59" t="s">
        <v>132</v>
      </c>
    </row>
    <row r="60" spans="1:30" x14ac:dyDescent="0.25">
      <c r="A60" s="9" t="s">
        <v>15</v>
      </c>
      <c r="B60" s="1" t="s">
        <v>16</v>
      </c>
      <c r="C60" s="10">
        <v>44827</v>
      </c>
      <c r="D60" s="1">
        <v>176.15</v>
      </c>
      <c r="F60">
        <f t="shared" si="2"/>
        <v>-2.0572699471781979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15</v>
      </c>
      <c r="Q60" t="s">
        <v>16</v>
      </c>
      <c r="R60" s="3">
        <v>44827</v>
      </c>
      <c r="S60">
        <v>179.85</v>
      </c>
      <c r="T60">
        <v>180.7</v>
      </c>
      <c r="U60">
        <v>181</v>
      </c>
      <c r="V60">
        <v>174.4</v>
      </c>
      <c r="W60">
        <v>175.6</v>
      </c>
      <c r="X60">
        <v>176.15</v>
      </c>
      <c r="Y60">
        <v>177.03</v>
      </c>
      <c r="Z60">
        <v>3821741</v>
      </c>
      <c r="AA60">
        <v>676556932.79999995</v>
      </c>
      <c r="AB60">
        <v>20095</v>
      </c>
      <c r="AC60" s="6" t="s">
        <v>133</v>
      </c>
      <c r="AD60" t="s">
        <v>134</v>
      </c>
    </row>
    <row r="61" spans="1:30" x14ac:dyDescent="0.25">
      <c r="A61" s="11" t="s">
        <v>15</v>
      </c>
      <c r="B61" s="2" t="s">
        <v>16</v>
      </c>
      <c r="C61" s="12">
        <v>44830</v>
      </c>
      <c r="D61" s="2">
        <v>173.4</v>
      </c>
      <c r="F61">
        <f t="shared" si="2"/>
        <v>-1.5611694578484245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15</v>
      </c>
      <c r="Q61" t="s">
        <v>16</v>
      </c>
      <c r="R61" s="3">
        <v>44830</v>
      </c>
      <c r="S61">
        <v>176.15</v>
      </c>
      <c r="T61">
        <v>174.9</v>
      </c>
      <c r="U61">
        <v>176.8</v>
      </c>
      <c r="V61">
        <v>171.65</v>
      </c>
      <c r="W61">
        <v>172.75</v>
      </c>
      <c r="X61">
        <v>173.4</v>
      </c>
      <c r="Y61">
        <v>173.98</v>
      </c>
      <c r="Z61">
        <v>2938525</v>
      </c>
      <c r="AA61">
        <v>511258869.5</v>
      </c>
      <c r="AB61">
        <v>28242</v>
      </c>
      <c r="AC61" s="6" t="s">
        <v>135</v>
      </c>
      <c r="AD61" t="s">
        <v>136</v>
      </c>
    </row>
    <row r="62" spans="1:30" x14ac:dyDescent="0.25">
      <c r="A62" s="9" t="s">
        <v>15</v>
      </c>
      <c r="B62" s="1" t="s">
        <v>16</v>
      </c>
      <c r="C62" s="10">
        <v>44831</v>
      </c>
      <c r="D62" s="1">
        <v>171.5</v>
      </c>
      <c r="F62">
        <f t="shared" si="2"/>
        <v>-1.0957324106113064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15</v>
      </c>
      <c r="Q62" t="s">
        <v>16</v>
      </c>
      <c r="R62" s="3">
        <v>44831</v>
      </c>
      <c r="S62">
        <v>173.4</v>
      </c>
      <c r="T62">
        <v>174.75</v>
      </c>
      <c r="U62">
        <v>176.5</v>
      </c>
      <c r="V62">
        <v>169.45</v>
      </c>
      <c r="W62">
        <v>173.7</v>
      </c>
      <c r="X62">
        <v>171.5</v>
      </c>
      <c r="Y62">
        <v>173.93</v>
      </c>
      <c r="Z62">
        <v>4857726</v>
      </c>
      <c r="AA62">
        <v>844927766.5</v>
      </c>
      <c r="AB62">
        <v>23556</v>
      </c>
      <c r="AC62" s="6" t="s">
        <v>137</v>
      </c>
      <c r="AD62" t="s">
        <v>138</v>
      </c>
    </row>
    <row r="63" spans="1:30" x14ac:dyDescent="0.25">
      <c r="A63" s="11" t="s">
        <v>15</v>
      </c>
      <c r="B63" s="2" t="s">
        <v>16</v>
      </c>
      <c r="C63" s="12">
        <v>44832</v>
      </c>
      <c r="D63" s="2">
        <v>171.25</v>
      </c>
      <c r="F63">
        <f t="shared" si="2"/>
        <v>-0.1457725947521866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15</v>
      </c>
      <c r="Q63" t="s">
        <v>16</v>
      </c>
      <c r="R63" s="3">
        <v>44832</v>
      </c>
      <c r="S63">
        <v>171.5</v>
      </c>
      <c r="T63">
        <v>171</v>
      </c>
      <c r="U63">
        <v>172.45</v>
      </c>
      <c r="V63">
        <v>169.7</v>
      </c>
      <c r="W63">
        <v>170.2</v>
      </c>
      <c r="X63">
        <v>171.25</v>
      </c>
      <c r="Y63">
        <v>171.3</v>
      </c>
      <c r="Z63">
        <v>3199481</v>
      </c>
      <c r="AA63">
        <v>548055583.64999998</v>
      </c>
      <c r="AB63">
        <v>14390</v>
      </c>
      <c r="AC63" s="6" t="s">
        <v>139</v>
      </c>
      <c r="AD63" t="s">
        <v>140</v>
      </c>
    </row>
    <row r="64" spans="1:30" x14ac:dyDescent="0.25">
      <c r="A64" s="9" t="s">
        <v>15</v>
      </c>
      <c r="B64" s="1" t="s">
        <v>16</v>
      </c>
      <c r="C64" s="10">
        <v>44833</v>
      </c>
      <c r="D64" s="1">
        <v>171.75</v>
      </c>
      <c r="F64">
        <f t="shared" si="2"/>
        <v>0.29197080291970801</v>
      </c>
      <c r="G64">
        <f t="shared" si="0"/>
        <v>4</v>
      </c>
      <c r="H64">
        <f t="shared" si="4"/>
        <v>-4.5037531276063358</v>
      </c>
      <c r="I64" t="str">
        <f t="shared" si="3"/>
        <v/>
      </c>
      <c r="J64" t="str">
        <f t="shared" si="1"/>
        <v/>
      </c>
      <c r="P64" t="s">
        <v>15</v>
      </c>
      <c r="Q64" t="s">
        <v>16</v>
      </c>
      <c r="R64" s="3">
        <v>44833</v>
      </c>
      <c r="S64">
        <v>171.25</v>
      </c>
      <c r="T64">
        <v>173.05</v>
      </c>
      <c r="U64">
        <v>174.85</v>
      </c>
      <c r="V64">
        <v>168.05</v>
      </c>
      <c r="W64">
        <v>171.9</v>
      </c>
      <c r="X64">
        <v>171.75</v>
      </c>
      <c r="Y64">
        <v>171.36</v>
      </c>
      <c r="Z64">
        <v>4518964</v>
      </c>
      <c r="AA64">
        <v>774370965.75</v>
      </c>
      <c r="AB64">
        <v>16079</v>
      </c>
      <c r="AC64" s="6" t="s">
        <v>141</v>
      </c>
      <c r="AD64" t="s">
        <v>142</v>
      </c>
    </row>
    <row r="65" spans="1:30" x14ac:dyDescent="0.25">
      <c r="A65" s="11" t="s">
        <v>15</v>
      </c>
      <c r="B65" s="2" t="s">
        <v>16</v>
      </c>
      <c r="C65" s="12">
        <v>44834</v>
      </c>
      <c r="D65" s="2">
        <v>174.1</v>
      </c>
      <c r="F65">
        <f t="shared" si="2"/>
        <v>1.3682678311499239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15</v>
      </c>
      <c r="Q65" t="s">
        <v>16</v>
      </c>
      <c r="R65" s="3">
        <v>44834</v>
      </c>
      <c r="S65">
        <v>171.75</v>
      </c>
      <c r="T65">
        <v>172</v>
      </c>
      <c r="U65">
        <v>176.45</v>
      </c>
      <c r="V65">
        <v>169.45</v>
      </c>
      <c r="W65">
        <v>173.7</v>
      </c>
      <c r="X65">
        <v>174.1</v>
      </c>
      <c r="Y65">
        <v>173.9</v>
      </c>
      <c r="Z65">
        <v>1850818</v>
      </c>
      <c r="AA65">
        <v>321866112.64999998</v>
      </c>
      <c r="AB65">
        <v>14113</v>
      </c>
      <c r="AC65" s="6" t="s">
        <v>143</v>
      </c>
      <c r="AD65" t="s">
        <v>144</v>
      </c>
    </row>
    <row r="66" spans="1:30" x14ac:dyDescent="0.25">
      <c r="A66" s="11" t="s">
        <v>15</v>
      </c>
      <c r="B66" s="2" t="s">
        <v>16</v>
      </c>
      <c r="C66" s="12">
        <v>44837</v>
      </c>
      <c r="D66" s="2">
        <v>169</v>
      </c>
      <c r="F66">
        <f t="shared" si="2"/>
        <v>-2.9293509477311859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10.059171597633142</v>
      </c>
      <c r="P66" t="s">
        <v>15</v>
      </c>
      <c r="Q66" t="s">
        <v>145</v>
      </c>
      <c r="R66" s="3">
        <v>44837</v>
      </c>
      <c r="S66">
        <v>103.5</v>
      </c>
      <c r="T66">
        <v>174.1</v>
      </c>
      <c r="U66">
        <v>174.1</v>
      </c>
      <c r="V66">
        <v>174.1</v>
      </c>
      <c r="W66">
        <v>174.1</v>
      </c>
      <c r="X66">
        <v>174.1</v>
      </c>
      <c r="Y66">
        <v>174.1</v>
      </c>
      <c r="Z66">
        <v>738509</v>
      </c>
      <c r="AA66">
        <v>128574416.90000001</v>
      </c>
      <c r="AB66">
        <v>1</v>
      </c>
      <c r="AC66" s="6" t="s">
        <v>146</v>
      </c>
      <c r="AD66" t="s">
        <v>146</v>
      </c>
    </row>
    <row r="67" spans="1:30" x14ac:dyDescent="0.25">
      <c r="A67" s="9" t="s">
        <v>15</v>
      </c>
      <c r="B67" s="1" t="s">
        <v>16</v>
      </c>
      <c r="C67" s="10">
        <v>44838</v>
      </c>
      <c r="D67" s="1">
        <v>172.9</v>
      </c>
      <c r="F67">
        <f t="shared" si="2"/>
        <v>2.307692307692311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15</v>
      </c>
      <c r="Q67" t="s">
        <v>16</v>
      </c>
      <c r="R67" s="3">
        <v>44837</v>
      </c>
      <c r="S67">
        <v>174.1</v>
      </c>
      <c r="T67">
        <v>173.4</v>
      </c>
      <c r="U67">
        <v>174.8</v>
      </c>
      <c r="V67">
        <v>165.45</v>
      </c>
      <c r="W67">
        <v>167.9</v>
      </c>
      <c r="X67">
        <v>169</v>
      </c>
      <c r="Y67">
        <v>171.18</v>
      </c>
      <c r="Z67">
        <v>1158193</v>
      </c>
      <c r="AA67">
        <v>198257537.55000001</v>
      </c>
      <c r="AB67">
        <v>11325</v>
      </c>
      <c r="AC67" s="6" t="s">
        <v>147</v>
      </c>
      <c r="AD67" t="s">
        <v>148</v>
      </c>
    </row>
    <row r="68" spans="1:30" x14ac:dyDescent="0.25">
      <c r="A68" s="11" t="s">
        <v>15</v>
      </c>
      <c r="B68" s="2" t="s">
        <v>16</v>
      </c>
      <c r="C68" s="12">
        <v>44840</v>
      </c>
      <c r="D68" s="2">
        <v>171.4</v>
      </c>
      <c r="F68">
        <f t="shared" ref="F68:F131" si="7">((D68-D67)/D67)*100</f>
        <v>-0.86755349913244639</v>
      </c>
      <c r="G68">
        <f t="shared" si="5"/>
        <v>4</v>
      </c>
      <c r="H68">
        <f t="shared" si="4"/>
        <v>8.759124087591573E-2</v>
      </c>
      <c r="I68" t="str">
        <f t="shared" ref="I68:I131" si="8">IF(MONTH(C68)&lt;&gt;MONTH(C67), C68, "")</f>
        <v/>
      </c>
      <c r="J68" t="str">
        <f t="shared" si="6"/>
        <v/>
      </c>
      <c r="P68" t="s">
        <v>15</v>
      </c>
      <c r="Q68" t="s">
        <v>16</v>
      </c>
      <c r="R68" s="3">
        <v>44838</v>
      </c>
      <c r="S68">
        <v>169</v>
      </c>
      <c r="T68">
        <v>172.45</v>
      </c>
      <c r="U68">
        <v>174.9</v>
      </c>
      <c r="V68">
        <v>170.9</v>
      </c>
      <c r="W68">
        <v>173</v>
      </c>
      <c r="X68">
        <v>172.9</v>
      </c>
      <c r="Y68">
        <v>172.51</v>
      </c>
      <c r="Z68">
        <v>3109874</v>
      </c>
      <c r="AA68">
        <v>536490039.30000001</v>
      </c>
      <c r="AB68">
        <v>14495</v>
      </c>
      <c r="AC68" s="6" t="s">
        <v>149</v>
      </c>
      <c r="AD68" t="s">
        <v>150</v>
      </c>
    </row>
    <row r="69" spans="1:30" x14ac:dyDescent="0.25">
      <c r="A69" s="9" t="s">
        <v>15</v>
      </c>
      <c r="B69" s="1" t="s">
        <v>16</v>
      </c>
      <c r="C69" s="10">
        <v>44841</v>
      </c>
      <c r="D69" s="1">
        <v>179</v>
      </c>
      <c r="F69">
        <f t="shared" si="7"/>
        <v>4.434072345390895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15</v>
      </c>
      <c r="Q69" t="s">
        <v>16</v>
      </c>
      <c r="R69" s="3">
        <v>44840</v>
      </c>
      <c r="S69">
        <v>172.9</v>
      </c>
      <c r="T69">
        <v>173.8</v>
      </c>
      <c r="U69">
        <v>175.2</v>
      </c>
      <c r="V69">
        <v>171</v>
      </c>
      <c r="W69">
        <v>171.2</v>
      </c>
      <c r="X69">
        <v>171.4</v>
      </c>
      <c r="Y69">
        <v>173.35</v>
      </c>
      <c r="Z69">
        <v>2731841</v>
      </c>
      <c r="AA69">
        <v>473576949.89999998</v>
      </c>
      <c r="AB69">
        <v>18033</v>
      </c>
      <c r="AC69" s="6" t="s">
        <v>151</v>
      </c>
      <c r="AD69" t="s">
        <v>152</v>
      </c>
    </row>
    <row r="70" spans="1:30" x14ac:dyDescent="0.25">
      <c r="A70" s="11" t="s">
        <v>15</v>
      </c>
      <c r="B70" s="2" t="s">
        <v>16</v>
      </c>
      <c r="C70" s="12">
        <v>44844</v>
      </c>
      <c r="D70" s="2">
        <v>179</v>
      </c>
      <c r="F70">
        <f t="shared" si="7"/>
        <v>0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15</v>
      </c>
      <c r="Q70" t="s">
        <v>16</v>
      </c>
      <c r="R70" s="3">
        <v>44841</v>
      </c>
      <c r="S70">
        <v>171.4</v>
      </c>
      <c r="T70">
        <v>171</v>
      </c>
      <c r="U70">
        <v>180</v>
      </c>
      <c r="V70">
        <v>170.7</v>
      </c>
      <c r="W70">
        <v>180</v>
      </c>
      <c r="X70">
        <v>179</v>
      </c>
      <c r="Y70">
        <v>175.81</v>
      </c>
      <c r="Z70">
        <v>6075115</v>
      </c>
      <c r="AA70">
        <v>1068040580.15</v>
      </c>
      <c r="AB70">
        <v>39166</v>
      </c>
      <c r="AC70" s="6" t="s">
        <v>153</v>
      </c>
      <c r="AD70" t="s">
        <v>154</v>
      </c>
    </row>
    <row r="71" spans="1:30" x14ac:dyDescent="0.25">
      <c r="A71" s="9" t="s">
        <v>15</v>
      </c>
      <c r="B71" s="1" t="s">
        <v>16</v>
      </c>
      <c r="C71" s="10">
        <v>44845</v>
      </c>
      <c r="D71" s="1">
        <v>176.65</v>
      </c>
      <c r="F71">
        <f t="shared" si="7"/>
        <v>-1.31284916201117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15</v>
      </c>
      <c r="Q71" t="s">
        <v>16</v>
      </c>
      <c r="R71" s="3">
        <v>44844</v>
      </c>
      <c r="S71">
        <v>179</v>
      </c>
      <c r="T71">
        <v>178.3</v>
      </c>
      <c r="U71">
        <v>180</v>
      </c>
      <c r="V71">
        <v>175</v>
      </c>
      <c r="W71">
        <v>179</v>
      </c>
      <c r="X71">
        <v>179</v>
      </c>
      <c r="Y71">
        <v>177.2</v>
      </c>
      <c r="Z71">
        <v>3421704</v>
      </c>
      <c r="AA71">
        <v>606341227</v>
      </c>
      <c r="AB71">
        <v>25348</v>
      </c>
      <c r="AC71" s="6" t="s">
        <v>155</v>
      </c>
      <c r="AD71" t="s">
        <v>156</v>
      </c>
    </row>
    <row r="72" spans="1:30" x14ac:dyDescent="0.25">
      <c r="A72" s="11" t="s">
        <v>15</v>
      </c>
      <c r="B72" s="2" t="s">
        <v>16</v>
      </c>
      <c r="C72" s="12">
        <v>44846</v>
      </c>
      <c r="D72" s="2">
        <v>185.15</v>
      </c>
      <c r="F72">
        <f t="shared" si="7"/>
        <v>4.8117746957260117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15</v>
      </c>
      <c r="Q72" t="s">
        <v>16</v>
      </c>
      <c r="R72" s="3">
        <v>44845</v>
      </c>
      <c r="S72">
        <v>179</v>
      </c>
      <c r="T72">
        <v>179</v>
      </c>
      <c r="U72">
        <v>182</v>
      </c>
      <c r="V72">
        <v>175.1</v>
      </c>
      <c r="W72">
        <v>176.1</v>
      </c>
      <c r="X72">
        <v>176.65</v>
      </c>
      <c r="Y72">
        <v>179.8</v>
      </c>
      <c r="Z72">
        <v>2334395</v>
      </c>
      <c r="AA72">
        <v>419734015.5</v>
      </c>
      <c r="AB72">
        <v>21858</v>
      </c>
      <c r="AC72" s="6" t="s">
        <v>157</v>
      </c>
      <c r="AD72" t="s">
        <v>158</v>
      </c>
    </row>
    <row r="73" spans="1:30" x14ac:dyDescent="0.25">
      <c r="A73" s="9" t="s">
        <v>15</v>
      </c>
      <c r="B73" s="1" t="s">
        <v>16</v>
      </c>
      <c r="C73" s="10">
        <v>44847</v>
      </c>
      <c r="D73" s="1">
        <v>182</v>
      </c>
      <c r="F73">
        <f t="shared" si="7"/>
        <v>-1.7013232514177725</v>
      </c>
      <c r="G73">
        <f t="shared" si="5"/>
        <v>4</v>
      </c>
      <c r="H73">
        <f t="shared" si="9"/>
        <v>6.184364060676776</v>
      </c>
      <c r="I73" t="str">
        <f t="shared" si="8"/>
        <v/>
      </c>
      <c r="J73" t="str">
        <f t="shared" si="6"/>
        <v/>
      </c>
      <c r="P73" t="s">
        <v>15</v>
      </c>
      <c r="Q73" t="s">
        <v>16</v>
      </c>
      <c r="R73" s="3">
        <v>44846</v>
      </c>
      <c r="S73">
        <v>176.65</v>
      </c>
      <c r="T73">
        <v>178</v>
      </c>
      <c r="U73">
        <v>186</v>
      </c>
      <c r="V73">
        <v>178</v>
      </c>
      <c r="W73">
        <v>185.8</v>
      </c>
      <c r="X73">
        <v>185.15</v>
      </c>
      <c r="Y73">
        <v>182.66</v>
      </c>
      <c r="Z73">
        <v>7047192</v>
      </c>
      <c r="AA73">
        <v>1287222527.9000001</v>
      </c>
      <c r="AB73">
        <v>41193</v>
      </c>
      <c r="AC73" s="6" t="s">
        <v>159</v>
      </c>
      <c r="AD73" t="s">
        <v>160</v>
      </c>
    </row>
    <row r="74" spans="1:30" x14ac:dyDescent="0.25">
      <c r="A74" s="11" t="s">
        <v>15</v>
      </c>
      <c r="B74" s="2" t="s">
        <v>16</v>
      </c>
      <c r="C74" s="12">
        <v>44848</v>
      </c>
      <c r="D74" s="2">
        <v>184.05</v>
      </c>
      <c r="F74">
        <f t="shared" si="7"/>
        <v>1.1263736263736326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15</v>
      </c>
      <c r="Q74" t="s">
        <v>16</v>
      </c>
      <c r="R74" s="3">
        <v>44847</v>
      </c>
      <c r="S74">
        <v>185.15</v>
      </c>
      <c r="T74">
        <v>185.75</v>
      </c>
      <c r="U74">
        <v>185.9</v>
      </c>
      <c r="V74">
        <v>179.6</v>
      </c>
      <c r="W74">
        <v>182</v>
      </c>
      <c r="X74">
        <v>182</v>
      </c>
      <c r="Y74">
        <v>182.15</v>
      </c>
      <c r="Z74">
        <v>2624508</v>
      </c>
      <c r="AA74">
        <v>478060747.39999998</v>
      </c>
      <c r="AB74">
        <v>19849</v>
      </c>
      <c r="AC74" s="6" t="s">
        <v>161</v>
      </c>
      <c r="AD74" t="s">
        <v>162</v>
      </c>
    </row>
    <row r="75" spans="1:30" x14ac:dyDescent="0.25">
      <c r="A75" s="11" t="s">
        <v>15</v>
      </c>
      <c r="B75" s="2" t="s">
        <v>16</v>
      </c>
      <c r="C75" s="12">
        <v>44851</v>
      </c>
      <c r="D75" s="2">
        <v>193.1</v>
      </c>
      <c r="F75">
        <f t="shared" si="7"/>
        <v>4.9171420809562525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15</v>
      </c>
      <c r="Q75" t="s">
        <v>16</v>
      </c>
      <c r="R75" s="3">
        <v>44848</v>
      </c>
      <c r="S75">
        <v>182</v>
      </c>
      <c r="T75">
        <v>186.4</v>
      </c>
      <c r="U75">
        <v>188.45</v>
      </c>
      <c r="V75">
        <v>182.75</v>
      </c>
      <c r="W75">
        <v>184.2</v>
      </c>
      <c r="X75">
        <v>184.05</v>
      </c>
      <c r="Y75">
        <v>186.01</v>
      </c>
      <c r="Z75">
        <v>3828072</v>
      </c>
      <c r="AA75">
        <v>712043793.95000005</v>
      </c>
      <c r="AB75">
        <v>42121</v>
      </c>
      <c r="AC75" s="6" t="s">
        <v>163</v>
      </c>
      <c r="AD75" t="s">
        <v>164</v>
      </c>
    </row>
    <row r="76" spans="1:30" x14ac:dyDescent="0.25">
      <c r="A76" s="9" t="s">
        <v>15</v>
      </c>
      <c r="B76" s="1" t="s">
        <v>16</v>
      </c>
      <c r="C76" s="10">
        <v>44852</v>
      </c>
      <c r="D76" s="1">
        <v>193.35</v>
      </c>
      <c r="F76">
        <f t="shared" si="7"/>
        <v>0.12946659761781462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15</v>
      </c>
      <c r="Q76" t="s">
        <v>145</v>
      </c>
      <c r="R76" s="3">
        <v>44851</v>
      </c>
      <c r="S76">
        <v>174.1</v>
      </c>
      <c r="T76">
        <v>184.05</v>
      </c>
      <c r="U76">
        <v>184.05</v>
      </c>
      <c r="V76">
        <v>184.05</v>
      </c>
      <c r="W76">
        <v>184.05</v>
      </c>
      <c r="X76">
        <v>184.05</v>
      </c>
      <c r="Y76">
        <v>184.05</v>
      </c>
      <c r="Z76">
        <v>1134728</v>
      </c>
      <c r="AA76">
        <v>208846688.40000001</v>
      </c>
      <c r="AB76">
        <v>1</v>
      </c>
      <c r="AC76" s="6" t="s">
        <v>146</v>
      </c>
      <c r="AD76" t="s">
        <v>146</v>
      </c>
    </row>
    <row r="77" spans="1:30" x14ac:dyDescent="0.25">
      <c r="A77" s="11" t="s">
        <v>15</v>
      </c>
      <c r="B77" s="2" t="s">
        <v>16</v>
      </c>
      <c r="C77" s="12">
        <v>44853</v>
      </c>
      <c r="D77" s="2">
        <v>193.2</v>
      </c>
      <c r="F77">
        <f t="shared" si="7"/>
        <v>-7.7579519006985093E-2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15</v>
      </c>
      <c r="Q77" t="s">
        <v>16</v>
      </c>
      <c r="R77" s="3">
        <v>44851</v>
      </c>
      <c r="S77">
        <v>184.05</v>
      </c>
      <c r="T77">
        <v>184.8</v>
      </c>
      <c r="U77">
        <v>195</v>
      </c>
      <c r="V77">
        <v>184</v>
      </c>
      <c r="W77">
        <v>194.35</v>
      </c>
      <c r="X77">
        <v>193.1</v>
      </c>
      <c r="Y77">
        <v>190.13</v>
      </c>
      <c r="Z77">
        <v>7123465</v>
      </c>
      <c r="AA77">
        <v>1354373145.45</v>
      </c>
      <c r="AB77">
        <v>44946</v>
      </c>
      <c r="AC77" s="6" t="s">
        <v>165</v>
      </c>
      <c r="AD77" t="s">
        <v>166</v>
      </c>
    </row>
    <row r="78" spans="1:30" x14ac:dyDescent="0.25">
      <c r="A78" s="9" t="s">
        <v>15</v>
      </c>
      <c r="B78" s="1" t="s">
        <v>16</v>
      </c>
      <c r="C78" s="10">
        <v>44854</v>
      </c>
      <c r="D78" s="1">
        <v>187.1</v>
      </c>
      <c r="F78">
        <f t="shared" si="7"/>
        <v>-3.1573498964803286</v>
      </c>
      <c r="G78">
        <f t="shared" si="5"/>
        <v>4</v>
      </c>
      <c r="H78">
        <f t="shared" si="9"/>
        <v>2.8021978021977993</v>
      </c>
      <c r="I78" t="str">
        <f t="shared" si="8"/>
        <v/>
      </c>
      <c r="J78" t="str">
        <f t="shared" si="6"/>
        <v/>
      </c>
      <c r="P78" t="s">
        <v>15</v>
      </c>
      <c r="Q78" t="s">
        <v>16</v>
      </c>
      <c r="R78" s="3">
        <v>44852</v>
      </c>
      <c r="S78">
        <v>193.1</v>
      </c>
      <c r="T78">
        <v>194.7</v>
      </c>
      <c r="U78">
        <v>195.3</v>
      </c>
      <c r="V78">
        <v>191.1</v>
      </c>
      <c r="W78">
        <v>193.4</v>
      </c>
      <c r="X78">
        <v>193.35</v>
      </c>
      <c r="Y78">
        <v>193.21</v>
      </c>
      <c r="Z78">
        <v>4361335</v>
      </c>
      <c r="AA78">
        <v>842671960.85000002</v>
      </c>
      <c r="AB78">
        <v>30102</v>
      </c>
      <c r="AC78" s="6" t="s">
        <v>167</v>
      </c>
      <c r="AD78" t="s">
        <v>168</v>
      </c>
    </row>
    <row r="79" spans="1:30" x14ac:dyDescent="0.25">
      <c r="A79" s="11" t="s">
        <v>15</v>
      </c>
      <c r="B79" s="2" t="s">
        <v>16</v>
      </c>
      <c r="C79" s="12">
        <v>44855</v>
      </c>
      <c r="D79" s="2">
        <v>185.45</v>
      </c>
      <c r="F79">
        <f t="shared" si="7"/>
        <v>-0.88188134687333286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15</v>
      </c>
      <c r="Q79" t="s">
        <v>16</v>
      </c>
      <c r="R79" s="3">
        <v>44853</v>
      </c>
      <c r="S79">
        <v>193.35</v>
      </c>
      <c r="T79">
        <v>193.35</v>
      </c>
      <c r="U79">
        <v>196.6</v>
      </c>
      <c r="V79">
        <v>191.85</v>
      </c>
      <c r="W79">
        <v>193.25</v>
      </c>
      <c r="X79">
        <v>193.2</v>
      </c>
      <c r="Y79">
        <v>193.85</v>
      </c>
      <c r="Z79">
        <v>2957849</v>
      </c>
      <c r="AA79">
        <v>573379447.10000002</v>
      </c>
      <c r="AB79">
        <v>22465</v>
      </c>
      <c r="AC79" s="6" t="s">
        <v>169</v>
      </c>
      <c r="AD79" t="s">
        <v>170</v>
      </c>
    </row>
    <row r="80" spans="1:30" x14ac:dyDescent="0.25">
      <c r="A80" s="9" t="s">
        <v>15</v>
      </c>
      <c r="B80" s="1" t="s">
        <v>16</v>
      </c>
      <c r="C80" s="10">
        <v>44858</v>
      </c>
      <c r="D80" s="1">
        <v>187.05</v>
      </c>
      <c r="F80">
        <f t="shared" si="7"/>
        <v>0.86276624427070525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15</v>
      </c>
      <c r="Q80" t="s">
        <v>16</v>
      </c>
      <c r="R80" s="3">
        <v>44854</v>
      </c>
      <c r="S80">
        <v>193.2</v>
      </c>
      <c r="T80">
        <v>193</v>
      </c>
      <c r="U80">
        <v>193.25</v>
      </c>
      <c r="V80">
        <v>186.4</v>
      </c>
      <c r="W80">
        <v>187.5</v>
      </c>
      <c r="X80">
        <v>187.1</v>
      </c>
      <c r="Y80">
        <v>188.06</v>
      </c>
      <c r="Z80">
        <v>3336342</v>
      </c>
      <c r="AA80">
        <v>627443558.54999995</v>
      </c>
      <c r="AB80">
        <v>27877</v>
      </c>
      <c r="AC80" s="6" t="s">
        <v>171</v>
      </c>
      <c r="AD80" t="s">
        <v>172</v>
      </c>
    </row>
    <row r="81" spans="1:30" x14ac:dyDescent="0.25">
      <c r="A81" s="11" t="s">
        <v>15</v>
      </c>
      <c r="B81" s="2" t="s">
        <v>16</v>
      </c>
      <c r="C81" s="12">
        <v>44859</v>
      </c>
      <c r="D81" s="2">
        <v>186.75</v>
      </c>
      <c r="F81">
        <f t="shared" si="7"/>
        <v>-0.16038492381716726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15</v>
      </c>
      <c r="Q81" t="s">
        <v>16</v>
      </c>
      <c r="R81" s="3">
        <v>44855</v>
      </c>
      <c r="S81">
        <v>187.1</v>
      </c>
      <c r="T81">
        <v>188.05</v>
      </c>
      <c r="U81">
        <v>191.05</v>
      </c>
      <c r="V81">
        <v>185</v>
      </c>
      <c r="W81">
        <v>185.65</v>
      </c>
      <c r="X81">
        <v>185.45</v>
      </c>
      <c r="Y81">
        <v>187.79</v>
      </c>
      <c r="Z81">
        <v>2443155</v>
      </c>
      <c r="AA81">
        <v>458809964.55000001</v>
      </c>
      <c r="AB81">
        <v>19010</v>
      </c>
      <c r="AC81" s="6" t="s">
        <v>173</v>
      </c>
      <c r="AD81" t="s">
        <v>174</v>
      </c>
    </row>
    <row r="82" spans="1:30" x14ac:dyDescent="0.25">
      <c r="A82" s="9" t="s">
        <v>15</v>
      </c>
      <c r="B82" s="1" t="s">
        <v>16</v>
      </c>
      <c r="C82" s="10">
        <v>44861</v>
      </c>
      <c r="D82" s="1">
        <v>188.45</v>
      </c>
      <c r="F82">
        <f t="shared" si="7"/>
        <v>0.91030789825969938</v>
      </c>
      <c r="G82">
        <f t="shared" si="5"/>
        <v>4</v>
      </c>
      <c r="H82">
        <f t="shared" si="9"/>
        <v>-2.4585921325051761</v>
      </c>
      <c r="I82" t="str">
        <f t="shared" si="8"/>
        <v/>
      </c>
      <c r="J82" t="str">
        <f t="shared" si="6"/>
        <v/>
      </c>
      <c r="P82" t="s">
        <v>15</v>
      </c>
      <c r="Q82" t="s">
        <v>16</v>
      </c>
      <c r="R82" s="3">
        <v>44858</v>
      </c>
      <c r="S82">
        <v>185.45</v>
      </c>
      <c r="T82">
        <v>189.6</v>
      </c>
      <c r="U82">
        <v>190.5</v>
      </c>
      <c r="V82">
        <v>185.95</v>
      </c>
      <c r="W82">
        <v>187.5</v>
      </c>
      <c r="X82">
        <v>187.05</v>
      </c>
      <c r="Y82">
        <v>187.89</v>
      </c>
      <c r="Z82">
        <v>326119</v>
      </c>
      <c r="AA82">
        <v>61275436.850000001</v>
      </c>
      <c r="AB82">
        <v>4430</v>
      </c>
      <c r="AC82" s="6" t="s">
        <v>175</v>
      </c>
      <c r="AD82" t="s">
        <v>176</v>
      </c>
    </row>
    <row r="83" spans="1:30" x14ac:dyDescent="0.25">
      <c r="A83" s="11" t="s">
        <v>15</v>
      </c>
      <c r="B83" s="2" t="s">
        <v>16</v>
      </c>
      <c r="C83" s="12">
        <v>44862</v>
      </c>
      <c r="D83" s="2">
        <v>187.75</v>
      </c>
      <c r="F83">
        <f t="shared" si="7"/>
        <v>-0.37145131334570902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15</v>
      </c>
      <c r="Q83" t="s">
        <v>16</v>
      </c>
      <c r="R83" s="3">
        <v>44859</v>
      </c>
      <c r="S83">
        <v>187.05</v>
      </c>
      <c r="T83">
        <v>187</v>
      </c>
      <c r="U83">
        <v>188.95</v>
      </c>
      <c r="V83">
        <v>185</v>
      </c>
      <c r="W83">
        <v>186.4</v>
      </c>
      <c r="X83">
        <v>186.75</v>
      </c>
      <c r="Y83">
        <v>186.61</v>
      </c>
      <c r="Z83">
        <v>1850454</v>
      </c>
      <c r="AA83">
        <v>345312898</v>
      </c>
      <c r="AB83">
        <v>28512</v>
      </c>
      <c r="AC83" s="6" t="s">
        <v>177</v>
      </c>
      <c r="AD83" t="s">
        <v>178</v>
      </c>
    </row>
    <row r="84" spans="1:30" x14ac:dyDescent="0.25">
      <c r="A84" s="9" t="s">
        <v>15</v>
      </c>
      <c r="B84" s="1" t="s">
        <v>16</v>
      </c>
      <c r="C84" s="10">
        <v>44865</v>
      </c>
      <c r="D84" s="1">
        <v>186</v>
      </c>
      <c r="F84">
        <f t="shared" si="7"/>
        <v>-0.9320905459387484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15</v>
      </c>
      <c r="Q84" t="s">
        <v>16</v>
      </c>
      <c r="R84" s="3">
        <v>44861</v>
      </c>
      <c r="S84">
        <v>186.75</v>
      </c>
      <c r="T84">
        <v>187.9</v>
      </c>
      <c r="U84">
        <v>191.9</v>
      </c>
      <c r="V84">
        <v>186</v>
      </c>
      <c r="W84">
        <v>187.55</v>
      </c>
      <c r="X84">
        <v>188.45</v>
      </c>
      <c r="Y84">
        <v>189.35</v>
      </c>
      <c r="Z84">
        <v>3553111</v>
      </c>
      <c r="AA84">
        <v>672765196.5</v>
      </c>
      <c r="AB84">
        <v>19669</v>
      </c>
      <c r="AC84" s="6" t="s">
        <v>179</v>
      </c>
      <c r="AD84" t="s">
        <v>180</v>
      </c>
    </row>
    <row r="85" spans="1:30" x14ac:dyDescent="0.25">
      <c r="A85" s="11" t="s">
        <v>15</v>
      </c>
      <c r="B85" s="2" t="s">
        <v>16</v>
      </c>
      <c r="C85" s="12">
        <v>44866</v>
      </c>
      <c r="D85" s="2">
        <v>185.75</v>
      </c>
      <c r="F85">
        <f t="shared" si="7"/>
        <v>-0.13440860215053765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1.641991924629882</v>
      </c>
      <c r="P85" t="s">
        <v>15</v>
      </c>
      <c r="Q85" t="s">
        <v>16</v>
      </c>
      <c r="R85" s="3">
        <v>44862</v>
      </c>
      <c r="S85">
        <v>188.45</v>
      </c>
      <c r="T85">
        <v>188.2</v>
      </c>
      <c r="U85">
        <v>191.3</v>
      </c>
      <c r="V85">
        <v>185.4</v>
      </c>
      <c r="W85">
        <v>188.25</v>
      </c>
      <c r="X85">
        <v>187.75</v>
      </c>
      <c r="Y85">
        <v>188.26</v>
      </c>
      <c r="Z85">
        <v>1231013</v>
      </c>
      <c r="AA85">
        <v>231747377.25</v>
      </c>
      <c r="AB85">
        <v>10125</v>
      </c>
      <c r="AC85" s="6" t="s">
        <v>181</v>
      </c>
      <c r="AD85" t="s">
        <v>182</v>
      </c>
    </row>
    <row r="86" spans="1:30" x14ac:dyDescent="0.25">
      <c r="A86" s="9" t="s">
        <v>15</v>
      </c>
      <c r="B86" s="1" t="s">
        <v>16</v>
      </c>
      <c r="C86" s="10">
        <v>44867</v>
      </c>
      <c r="D86" s="1">
        <v>186.3</v>
      </c>
      <c r="F86">
        <f t="shared" si="7"/>
        <v>0.2960969044414597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15</v>
      </c>
      <c r="Q86" t="s">
        <v>16</v>
      </c>
      <c r="R86" s="3">
        <v>44865</v>
      </c>
      <c r="S86">
        <v>187.75</v>
      </c>
      <c r="T86">
        <v>189.65</v>
      </c>
      <c r="U86">
        <v>189.8</v>
      </c>
      <c r="V86">
        <v>184</v>
      </c>
      <c r="W86">
        <v>185.8</v>
      </c>
      <c r="X86">
        <v>186</v>
      </c>
      <c r="Y86">
        <v>186.58</v>
      </c>
      <c r="Z86">
        <v>1924954</v>
      </c>
      <c r="AA86">
        <v>359150582.39999998</v>
      </c>
      <c r="AB86">
        <v>30625</v>
      </c>
      <c r="AC86" s="6" t="s">
        <v>183</v>
      </c>
      <c r="AD86" t="s">
        <v>184</v>
      </c>
    </row>
    <row r="87" spans="1:30" x14ac:dyDescent="0.25">
      <c r="A87" s="11" t="s">
        <v>15</v>
      </c>
      <c r="B87" s="2" t="s">
        <v>16</v>
      </c>
      <c r="C87" s="12">
        <v>44868</v>
      </c>
      <c r="D87" s="2">
        <v>187.75</v>
      </c>
      <c r="F87">
        <f t="shared" si="7"/>
        <v>0.77831454643048226</v>
      </c>
      <c r="G87">
        <f t="shared" si="5"/>
        <v>4</v>
      </c>
      <c r="H87">
        <f t="shared" si="9"/>
        <v>-0.37145131334570902</v>
      </c>
      <c r="I87" t="str">
        <f t="shared" si="8"/>
        <v/>
      </c>
      <c r="J87" t="str">
        <f t="shared" si="6"/>
        <v/>
      </c>
      <c r="P87" t="s">
        <v>15</v>
      </c>
      <c r="Q87" t="s">
        <v>16</v>
      </c>
      <c r="R87" s="3">
        <v>44866</v>
      </c>
      <c r="S87">
        <v>186</v>
      </c>
      <c r="T87">
        <v>186.7</v>
      </c>
      <c r="U87">
        <v>191.15</v>
      </c>
      <c r="V87">
        <v>185.3</v>
      </c>
      <c r="W87">
        <v>186.2</v>
      </c>
      <c r="X87">
        <v>185.75</v>
      </c>
      <c r="Y87">
        <v>187.95</v>
      </c>
      <c r="Z87">
        <v>2234105</v>
      </c>
      <c r="AA87">
        <v>419895176.30000001</v>
      </c>
      <c r="AB87">
        <v>18362</v>
      </c>
      <c r="AC87" s="6" t="s">
        <v>185</v>
      </c>
      <c r="AD87" t="s">
        <v>186</v>
      </c>
    </row>
    <row r="88" spans="1:30" x14ac:dyDescent="0.25">
      <c r="A88" s="9" t="s">
        <v>15</v>
      </c>
      <c r="B88" s="1" t="s">
        <v>16</v>
      </c>
      <c r="C88" s="10">
        <v>44869</v>
      </c>
      <c r="D88" s="1">
        <v>190.05</v>
      </c>
      <c r="F88">
        <f t="shared" si="7"/>
        <v>1.2250332889480753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15</v>
      </c>
      <c r="Q88" t="s">
        <v>16</v>
      </c>
      <c r="R88" s="3">
        <v>44867</v>
      </c>
      <c r="S88">
        <v>185.75</v>
      </c>
      <c r="T88">
        <v>186.7</v>
      </c>
      <c r="U88">
        <v>189.6</v>
      </c>
      <c r="V88">
        <v>185.5</v>
      </c>
      <c r="W88">
        <v>186.5</v>
      </c>
      <c r="X88">
        <v>186.3</v>
      </c>
      <c r="Y88">
        <v>187.1</v>
      </c>
      <c r="Z88">
        <v>1666122</v>
      </c>
      <c r="AA88">
        <v>311732998.80000001</v>
      </c>
      <c r="AB88">
        <v>17938</v>
      </c>
      <c r="AC88" s="6" t="s">
        <v>187</v>
      </c>
      <c r="AD88" t="s">
        <v>188</v>
      </c>
    </row>
    <row r="89" spans="1:30" x14ac:dyDescent="0.25">
      <c r="A89" s="11" t="s">
        <v>15</v>
      </c>
      <c r="B89" s="2" t="s">
        <v>16</v>
      </c>
      <c r="C89" s="12">
        <v>44872</v>
      </c>
      <c r="D89" s="2">
        <v>196.25</v>
      </c>
      <c r="F89">
        <f t="shared" si="7"/>
        <v>3.2622993948960741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15</v>
      </c>
      <c r="Q89" t="s">
        <v>16</v>
      </c>
      <c r="R89" s="3">
        <v>44868</v>
      </c>
      <c r="S89">
        <v>186.3</v>
      </c>
      <c r="T89">
        <v>186.3</v>
      </c>
      <c r="U89">
        <v>190</v>
      </c>
      <c r="V89">
        <v>185.45</v>
      </c>
      <c r="W89">
        <v>187.55</v>
      </c>
      <c r="X89">
        <v>187.75</v>
      </c>
      <c r="Y89">
        <v>187.81</v>
      </c>
      <c r="Z89">
        <v>3183955</v>
      </c>
      <c r="AA89">
        <v>597992271.60000002</v>
      </c>
      <c r="AB89">
        <v>36671</v>
      </c>
      <c r="AC89" s="6" t="s">
        <v>189</v>
      </c>
      <c r="AD89" t="s">
        <v>190</v>
      </c>
    </row>
    <row r="90" spans="1:30" x14ac:dyDescent="0.25">
      <c r="A90" s="9" t="s">
        <v>15</v>
      </c>
      <c r="B90" s="1" t="s">
        <v>16</v>
      </c>
      <c r="C90" s="10">
        <v>44874</v>
      </c>
      <c r="D90" s="1">
        <v>193.35</v>
      </c>
      <c r="F90">
        <f t="shared" si="7"/>
        <v>-1.4777070063694295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15</v>
      </c>
      <c r="Q90" t="s">
        <v>16</v>
      </c>
      <c r="R90" s="3">
        <v>44869</v>
      </c>
      <c r="S90">
        <v>187.75</v>
      </c>
      <c r="T90">
        <v>188.2</v>
      </c>
      <c r="U90">
        <v>192.5</v>
      </c>
      <c r="V90">
        <v>187.25</v>
      </c>
      <c r="W90">
        <v>190</v>
      </c>
      <c r="X90">
        <v>190.05</v>
      </c>
      <c r="Y90">
        <v>190.26</v>
      </c>
      <c r="Z90">
        <v>4966475</v>
      </c>
      <c r="AA90">
        <v>944923842.70000005</v>
      </c>
      <c r="AB90">
        <v>36201</v>
      </c>
      <c r="AC90" s="6" t="s">
        <v>191</v>
      </c>
      <c r="AD90" t="s">
        <v>192</v>
      </c>
    </row>
    <row r="91" spans="1:30" x14ac:dyDescent="0.25">
      <c r="A91" s="11" t="s">
        <v>15</v>
      </c>
      <c r="B91" s="2" t="s">
        <v>16</v>
      </c>
      <c r="C91" s="12">
        <v>44875</v>
      </c>
      <c r="D91" s="2">
        <v>192.65</v>
      </c>
      <c r="F91">
        <f t="shared" si="7"/>
        <v>-0.36203775536591087</v>
      </c>
      <c r="G91">
        <f t="shared" si="5"/>
        <v>4</v>
      </c>
      <c r="H91">
        <f t="shared" si="9"/>
        <v>3.4084809447128253</v>
      </c>
      <c r="I91" t="str">
        <f t="shared" si="8"/>
        <v/>
      </c>
      <c r="J91" t="str">
        <f t="shared" si="6"/>
        <v/>
      </c>
      <c r="P91" t="s">
        <v>15</v>
      </c>
      <c r="Q91" t="s">
        <v>16</v>
      </c>
      <c r="R91" s="3">
        <v>44872</v>
      </c>
      <c r="S91">
        <v>190.05</v>
      </c>
      <c r="T91">
        <v>192</v>
      </c>
      <c r="U91">
        <v>199.25</v>
      </c>
      <c r="V91">
        <v>191</v>
      </c>
      <c r="W91">
        <v>196.2</v>
      </c>
      <c r="X91">
        <v>196.25</v>
      </c>
      <c r="Y91">
        <v>195.38</v>
      </c>
      <c r="Z91">
        <v>10138415</v>
      </c>
      <c r="AA91">
        <v>1980860184.5</v>
      </c>
      <c r="AB91">
        <v>80225</v>
      </c>
      <c r="AC91" s="6" t="s">
        <v>193</v>
      </c>
      <c r="AD91" t="s">
        <v>194</v>
      </c>
    </row>
    <row r="92" spans="1:30" x14ac:dyDescent="0.25">
      <c r="A92" s="9" t="s">
        <v>15</v>
      </c>
      <c r="B92" s="1" t="s">
        <v>16</v>
      </c>
      <c r="C92" s="10">
        <v>44876</v>
      </c>
      <c r="D92" s="1">
        <v>189.7</v>
      </c>
      <c r="F92">
        <f t="shared" si="7"/>
        <v>-1.5312743316896014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15</v>
      </c>
      <c r="Q92" t="s">
        <v>16</v>
      </c>
      <c r="R92" s="3">
        <v>44874</v>
      </c>
      <c r="S92">
        <v>196.25</v>
      </c>
      <c r="T92">
        <v>198.45</v>
      </c>
      <c r="U92">
        <v>199.95</v>
      </c>
      <c r="V92">
        <v>191.55</v>
      </c>
      <c r="W92">
        <v>192.75</v>
      </c>
      <c r="X92">
        <v>193.35</v>
      </c>
      <c r="Y92">
        <v>195.17</v>
      </c>
      <c r="Z92">
        <v>6111860</v>
      </c>
      <c r="AA92">
        <v>1192856984.95</v>
      </c>
      <c r="AB92">
        <v>38450</v>
      </c>
      <c r="AC92" s="6" t="s">
        <v>195</v>
      </c>
      <c r="AD92" t="s">
        <v>196</v>
      </c>
    </row>
    <row r="93" spans="1:30" x14ac:dyDescent="0.25">
      <c r="A93" s="11" t="s">
        <v>15</v>
      </c>
      <c r="B93" s="2" t="s">
        <v>16</v>
      </c>
      <c r="C93" s="12">
        <v>44879</v>
      </c>
      <c r="D93" s="2">
        <v>184.6</v>
      </c>
      <c r="F93">
        <f t="shared" si="7"/>
        <v>-2.6884554559831284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15</v>
      </c>
      <c r="Q93" t="s">
        <v>16</v>
      </c>
      <c r="R93" s="3">
        <v>44875</v>
      </c>
      <c r="S93">
        <v>193.35</v>
      </c>
      <c r="T93">
        <v>193.3</v>
      </c>
      <c r="U93">
        <v>196.5</v>
      </c>
      <c r="V93">
        <v>188.05</v>
      </c>
      <c r="W93">
        <v>193.2</v>
      </c>
      <c r="X93">
        <v>192.65</v>
      </c>
      <c r="Y93">
        <v>191.68</v>
      </c>
      <c r="Z93">
        <v>3871392</v>
      </c>
      <c r="AA93">
        <v>742081860.95000005</v>
      </c>
      <c r="AB93">
        <v>31008</v>
      </c>
      <c r="AC93" s="6" t="s">
        <v>197</v>
      </c>
      <c r="AD93" t="s">
        <v>198</v>
      </c>
    </row>
    <row r="94" spans="1:30" x14ac:dyDescent="0.25">
      <c r="A94" s="9" t="s">
        <v>15</v>
      </c>
      <c r="B94" s="1" t="s">
        <v>16</v>
      </c>
      <c r="C94" s="10">
        <v>44880</v>
      </c>
      <c r="D94" s="1">
        <v>190.05</v>
      </c>
      <c r="F94">
        <f t="shared" si="7"/>
        <v>2.9523293607800745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15</v>
      </c>
      <c r="Q94" t="s">
        <v>16</v>
      </c>
      <c r="R94" s="3">
        <v>44876</v>
      </c>
      <c r="S94">
        <v>192.65</v>
      </c>
      <c r="T94">
        <v>194.2</v>
      </c>
      <c r="U94">
        <v>196.5</v>
      </c>
      <c r="V94">
        <v>188.7</v>
      </c>
      <c r="W94">
        <v>189.9</v>
      </c>
      <c r="X94">
        <v>189.7</v>
      </c>
      <c r="Y94">
        <v>191.19</v>
      </c>
      <c r="Z94">
        <v>3881754</v>
      </c>
      <c r="AA94">
        <v>742162102.20000005</v>
      </c>
      <c r="AB94">
        <v>31890</v>
      </c>
      <c r="AC94" s="6" t="s">
        <v>199</v>
      </c>
      <c r="AD94" t="s">
        <v>200</v>
      </c>
    </row>
    <row r="95" spans="1:30" x14ac:dyDescent="0.25">
      <c r="A95" s="11" t="s">
        <v>15</v>
      </c>
      <c r="B95" s="2" t="s">
        <v>16</v>
      </c>
      <c r="C95" s="12">
        <v>44881</v>
      </c>
      <c r="D95" s="2">
        <v>189.55</v>
      </c>
      <c r="F95">
        <f t="shared" si="7"/>
        <v>-0.26308866087871613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15</v>
      </c>
      <c r="Q95" t="s">
        <v>16</v>
      </c>
      <c r="R95" s="3">
        <v>44879</v>
      </c>
      <c r="S95">
        <v>189.7</v>
      </c>
      <c r="T95">
        <v>188.1</v>
      </c>
      <c r="U95">
        <v>191.75</v>
      </c>
      <c r="V95">
        <v>183.25</v>
      </c>
      <c r="W95">
        <v>185.4</v>
      </c>
      <c r="X95">
        <v>184.6</v>
      </c>
      <c r="Y95">
        <v>184.7</v>
      </c>
      <c r="Z95">
        <v>5054829</v>
      </c>
      <c r="AA95">
        <v>933623791.25</v>
      </c>
      <c r="AB95">
        <v>28735</v>
      </c>
      <c r="AC95" s="6" t="s">
        <v>201</v>
      </c>
      <c r="AD95" t="s">
        <v>202</v>
      </c>
    </row>
    <row r="96" spans="1:30" x14ac:dyDescent="0.25">
      <c r="A96" s="9" t="s">
        <v>15</v>
      </c>
      <c r="B96" s="1" t="s">
        <v>16</v>
      </c>
      <c r="C96" s="10">
        <v>44882</v>
      </c>
      <c r="D96" s="1">
        <v>187.6</v>
      </c>
      <c r="F96">
        <f t="shared" si="7"/>
        <v>-1.028752308098136</v>
      </c>
      <c r="G96">
        <f t="shared" si="5"/>
        <v>4</v>
      </c>
      <c r="H96">
        <f t="shared" si="9"/>
        <v>-2.6213340254347317</v>
      </c>
      <c r="I96" t="str">
        <f t="shared" si="8"/>
        <v/>
      </c>
      <c r="J96" t="str">
        <f t="shared" si="6"/>
        <v/>
      </c>
      <c r="P96" t="s">
        <v>15</v>
      </c>
      <c r="Q96" t="s">
        <v>16</v>
      </c>
      <c r="R96" s="3">
        <v>44880</v>
      </c>
      <c r="S96">
        <v>184.6</v>
      </c>
      <c r="T96">
        <v>185.4</v>
      </c>
      <c r="U96">
        <v>191.15</v>
      </c>
      <c r="V96">
        <v>183.8</v>
      </c>
      <c r="W96">
        <v>190.1</v>
      </c>
      <c r="X96">
        <v>190.05</v>
      </c>
      <c r="Y96">
        <v>187.35</v>
      </c>
      <c r="Z96">
        <v>4659728</v>
      </c>
      <c r="AA96">
        <v>872996669.04999995</v>
      </c>
      <c r="AB96">
        <v>38691</v>
      </c>
      <c r="AC96" s="6" t="s">
        <v>203</v>
      </c>
      <c r="AD96" t="s">
        <v>204</v>
      </c>
    </row>
    <row r="97" spans="1:30" x14ac:dyDescent="0.25">
      <c r="A97" s="11" t="s">
        <v>15</v>
      </c>
      <c r="B97" s="2" t="s">
        <v>16</v>
      </c>
      <c r="C97" s="12">
        <v>44883</v>
      </c>
      <c r="D97" s="2">
        <v>182.7</v>
      </c>
      <c r="F97">
        <f t="shared" si="7"/>
        <v>-2.6119402985074656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15</v>
      </c>
      <c r="Q97" t="s">
        <v>16</v>
      </c>
      <c r="R97" s="3">
        <v>44881</v>
      </c>
      <c r="S97">
        <v>190.05</v>
      </c>
      <c r="T97">
        <v>190.15</v>
      </c>
      <c r="U97">
        <v>192.5</v>
      </c>
      <c r="V97">
        <v>187.6</v>
      </c>
      <c r="W97">
        <v>189.1</v>
      </c>
      <c r="X97">
        <v>189.55</v>
      </c>
      <c r="Y97">
        <v>190.11</v>
      </c>
      <c r="Z97">
        <v>2460384</v>
      </c>
      <c r="AA97">
        <v>467738954.5</v>
      </c>
      <c r="AB97">
        <v>24190</v>
      </c>
      <c r="AC97" s="6" t="s">
        <v>205</v>
      </c>
      <c r="AD97" t="s">
        <v>148</v>
      </c>
    </row>
    <row r="98" spans="1:30" x14ac:dyDescent="0.25">
      <c r="A98" s="9" t="s">
        <v>15</v>
      </c>
      <c r="B98" s="1" t="s">
        <v>16</v>
      </c>
      <c r="C98" s="10">
        <v>44886</v>
      </c>
      <c r="D98" s="1">
        <v>183.55</v>
      </c>
      <c r="F98">
        <f t="shared" si="7"/>
        <v>0.46524356869185707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15</v>
      </c>
      <c r="Q98" t="s">
        <v>16</v>
      </c>
      <c r="R98" s="3">
        <v>44882</v>
      </c>
      <c r="S98">
        <v>189.55</v>
      </c>
      <c r="T98">
        <v>189.7</v>
      </c>
      <c r="U98">
        <v>189.7</v>
      </c>
      <c r="V98">
        <v>185.75</v>
      </c>
      <c r="W98">
        <v>187</v>
      </c>
      <c r="X98">
        <v>187.6</v>
      </c>
      <c r="Y98">
        <v>187.63</v>
      </c>
      <c r="Z98">
        <v>1611500</v>
      </c>
      <c r="AA98">
        <v>302365169.80000001</v>
      </c>
      <c r="AB98">
        <v>16344</v>
      </c>
      <c r="AC98" s="6" t="s">
        <v>206</v>
      </c>
      <c r="AD98" t="s">
        <v>207</v>
      </c>
    </row>
    <row r="99" spans="1:30" x14ac:dyDescent="0.25">
      <c r="A99" s="11" t="s">
        <v>15</v>
      </c>
      <c r="B99" s="2" t="s">
        <v>16</v>
      </c>
      <c r="C99" s="12">
        <v>44887</v>
      </c>
      <c r="D99" s="2">
        <v>184.45</v>
      </c>
      <c r="F99">
        <f t="shared" si="7"/>
        <v>0.49032961046035262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15</v>
      </c>
      <c r="Q99" t="s">
        <v>16</v>
      </c>
      <c r="R99" s="3">
        <v>44883</v>
      </c>
      <c r="S99">
        <v>187.6</v>
      </c>
      <c r="T99">
        <v>187.55</v>
      </c>
      <c r="U99">
        <v>188.95</v>
      </c>
      <c r="V99">
        <v>179.7</v>
      </c>
      <c r="W99">
        <v>182.15</v>
      </c>
      <c r="X99">
        <v>182.7</v>
      </c>
      <c r="Y99">
        <v>182.52</v>
      </c>
      <c r="Z99">
        <v>3161659</v>
      </c>
      <c r="AA99">
        <v>577080040.54999995</v>
      </c>
      <c r="AB99">
        <v>23293</v>
      </c>
      <c r="AC99" s="6" t="s">
        <v>208</v>
      </c>
      <c r="AD99" t="s">
        <v>209</v>
      </c>
    </row>
    <row r="100" spans="1:30" x14ac:dyDescent="0.25">
      <c r="A100" s="9" t="s">
        <v>15</v>
      </c>
      <c r="B100" s="1" t="s">
        <v>16</v>
      </c>
      <c r="C100" s="10">
        <v>44888</v>
      </c>
      <c r="D100" s="1">
        <v>184.95</v>
      </c>
      <c r="F100">
        <f t="shared" si="7"/>
        <v>0.27107617240444565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15</v>
      </c>
      <c r="Q100" t="s">
        <v>16</v>
      </c>
      <c r="R100" s="3">
        <v>44886</v>
      </c>
      <c r="S100">
        <v>182.7</v>
      </c>
      <c r="T100">
        <v>182.4</v>
      </c>
      <c r="U100">
        <v>184.5</v>
      </c>
      <c r="V100">
        <v>179</v>
      </c>
      <c r="W100">
        <v>183.85</v>
      </c>
      <c r="X100">
        <v>183.55</v>
      </c>
      <c r="Y100">
        <v>182.7</v>
      </c>
      <c r="Z100">
        <v>2214856</v>
      </c>
      <c r="AA100">
        <v>404664530.80000001</v>
      </c>
      <c r="AB100">
        <v>21840</v>
      </c>
      <c r="AC100" s="6" t="s">
        <v>210</v>
      </c>
      <c r="AD100" t="s">
        <v>211</v>
      </c>
    </row>
    <row r="101" spans="1:30" x14ac:dyDescent="0.25">
      <c r="A101" s="11" t="s">
        <v>15</v>
      </c>
      <c r="B101" s="2" t="s">
        <v>16</v>
      </c>
      <c r="C101" s="12">
        <v>44889</v>
      </c>
      <c r="D101" s="2">
        <v>184.2</v>
      </c>
      <c r="F101">
        <f t="shared" si="7"/>
        <v>-0.40551500405515012</v>
      </c>
      <c r="G101">
        <f t="shared" si="5"/>
        <v>4</v>
      </c>
      <c r="H101">
        <f t="shared" si="9"/>
        <v>-1.8123667377398751</v>
      </c>
      <c r="I101" t="str">
        <f t="shared" si="8"/>
        <v/>
      </c>
      <c r="J101" t="str">
        <f t="shared" si="6"/>
        <v/>
      </c>
      <c r="P101" t="s">
        <v>15</v>
      </c>
      <c r="Q101" t="s">
        <v>16</v>
      </c>
      <c r="R101" s="3">
        <v>44887</v>
      </c>
      <c r="S101">
        <v>183.55</v>
      </c>
      <c r="T101">
        <v>184.5</v>
      </c>
      <c r="U101">
        <v>185.65</v>
      </c>
      <c r="V101">
        <v>181.9</v>
      </c>
      <c r="W101">
        <v>184.45</v>
      </c>
      <c r="X101">
        <v>184.45</v>
      </c>
      <c r="Y101">
        <v>183.45</v>
      </c>
      <c r="Z101">
        <v>1709198</v>
      </c>
      <c r="AA101">
        <v>313557913.35000002</v>
      </c>
      <c r="AB101">
        <v>12502</v>
      </c>
      <c r="AC101" s="6" t="s">
        <v>212</v>
      </c>
      <c r="AD101" t="s">
        <v>213</v>
      </c>
    </row>
    <row r="102" spans="1:30" x14ac:dyDescent="0.25">
      <c r="A102" s="9" t="s">
        <v>15</v>
      </c>
      <c r="B102" s="1" t="s">
        <v>16</v>
      </c>
      <c r="C102" s="10">
        <v>44890</v>
      </c>
      <c r="D102" s="1">
        <v>186.55</v>
      </c>
      <c r="F102">
        <f t="shared" si="7"/>
        <v>1.2757871878393174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15</v>
      </c>
      <c r="Q102" t="s">
        <v>16</v>
      </c>
      <c r="R102" s="3">
        <v>44888</v>
      </c>
      <c r="S102">
        <v>184.45</v>
      </c>
      <c r="T102">
        <v>185.5</v>
      </c>
      <c r="U102">
        <v>187.5</v>
      </c>
      <c r="V102">
        <v>184.1</v>
      </c>
      <c r="W102">
        <v>184.5</v>
      </c>
      <c r="X102">
        <v>184.95</v>
      </c>
      <c r="Y102">
        <v>185.76</v>
      </c>
      <c r="Z102">
        <v>1769202</v>
      </c>
      <c r="AA102">
        <v>328649479.10000002</v>
      </c>
      <c r="AB102">
        <v>10211</v>
      </c>
      <c r="AC102" s="6" t="s">
        <v>214</v>
      </c>
      <c r="AD102" t="s">
        <v>215</v>
      </c>
    </row>
    <row r="103" spans="1:30" x14ac:dyDescent="0.25">
      <c r="A103" s="11" t="s">
        <v>15</v>
      </c>
      <c r="B103" s="2" t="s">
        <v>16</v>
      </c>
      <c r="C103" s="12">
        <v>44893</v>
      </c>
      <c r="D103" s="2">
        <v>189.95</v>
      </c>
      <c r="F103">
        <f t="shared" si="7"/>
        <v>1.8225676762262006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15</v>
      </c>
      <c r="Q103" t="s">
        <v>16</v>
      </c>
      <c r="R103" s="3">
        <v>44889</v>
      </c>
      <c r="S103">
        <v>184.95</v>
      </c>
      <c r="T103">
        <v>185.9</v>
      </c>
      <c r="U103">
        <v>187.75</v>
      </c>
      <c r="V103">
        <v>181.95</v>
      </c>
      <c r="W103">
        <v>184.55</v>
      </c>
      <c r="X103">
        <v>184.2</v>
      </c>
      <c r="Y103">
        <v>184.9</v>
      </c>
      <c r="Z103">
        <v>2173414</v>
      </c>
      <c r="AA103">
        <v>401854116.69999999</v>
      </c>
      <c r="AB103">
        <v>12095</v>
      </c>
      <c r="AC103" s="6" t="s">
        <v>216</v>
      </c>
      <c r="AD103" t="s">
        <v>217</v>
      </c>
    </row>
    <row r="104" spans="1:30" x14ac:dyDescent="0.25">
      <c r="A104" s="9" t="s">
        <v>15</v>
      </c>
      <c r="B104" s="1" t="s">
        <v>16</v>
      </c>
      <c r="C104" s="10">
        <v>44894</v>
      </c>
      <c r="D104" s="1">
        <v>186.75</v>
      </c>
      <c r="F104">
        <f t="shared" si="7"/>
        <v>-1.6846538562779618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15</v>
      </c>
      <c r="Q104" t="s">
        <v>16</v>
      </c>
      <c r="R104" s="3">
        <v>44890</v>
      </c>
      <c r="S104">
        <v>184.2</v>
      </c>
      <c r="T104">
        <v>185.4</v>
      </c>
      <c r="U104">
        <v>187.8</v>
      </c>
      <c r="V104">
        <v>184.5</v>
      </c>
      <c r="W104">
        <v>186.45</v>
      </c>
      <c r="X104">
        <v>186.55</v>
      </c>
      <c r="Y104">
        <v>186.52</v>
      </c>
      <c r="Z104">
        <v>1515546</v>
      </c>
      <c r="AA104">
        <v>282678828.80000001</v>
      </c>
      <c r="AB104">
        <v>13152</v>
      </c>
      <c r="AC104" s="6" t="s">
        <v>218</v>
      </c>
      <c r="AD104" t="s">
        <v>219</v>
      </c>
    </row>
    <row r="105" spans="1:30" x14ac:dyDescent="0.25">
      <c r="A105" s="11" t="s">
        <v>15</v>
      </c>
      <c r="B105" s="2" t="s">
        <v>16</v>
      </c>
      <c r="C105" s="12">
        <v>44895</v>
      </c>
      <c r="D105" s="2">
        <v>188.8</v>
      </c>
      <c r="F105">
        <f t="shared" si="7"/>
        <v>1.0977242302543568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15</v>
      </c>
      <c r="Q105" t="s">
        <v>16</v>
      </c>
      <c r="R105" s="3">
        <v>44893</v>
      </c>
      <c r="S105">
        <v>186.55</v>
      </c>
      <c r="T105">
        <v>186.75</v>
      </c>
      <c r="U105">
        <v>190.7</v>
      </c>
      <c r="V105">
        <v>186.55</v>
      </c>
      <c r="W105">
        <v>190.3</v>
      </c>
      <c r="X105">
        <v>189.95</v>
      </c>
      <c r="Y105">
        <v>188.19</v>
      </c>
      <c r="Z105">
        <v>2290313</v>
      </c>
      <c r="AA105">
        <v>431003103.19999999</v>
      </c>
      <c r="AB105">
        <v>9451</v>
      </c>
      <c r="AC105" s="6" t="s">
        <v>220</v>
      </c>
      <c r="AD105" t="s">
        <v>221</v>
      </c>
    </row>
    <row r="106" spans="1:30" x14ac:dyDescent="0.25">
      <c r="A106" s="9" t="s">
        <v>15</v>
      </c>
      <c r="B106" s="1" t="s">
        <v>16</v>
      </c>
      <c r="C106" s="10">
        <v>44896</v>
      </c>
      <c r="D106" s="1">
        <v>189.45</v>
      </c>
      <c r="F106">
        <f t="shared" si="7"/>
        <v>0.34427966101693708</v>
      </c>
      <c r="G106">
        <f t="shared" si="5"/>
        <v>4</v>
      </c>
      <c r="H106">
        <f t="shared" si="9"/>
        <v>2.8501628664495118</v>
      </c>
      <c r="I106">
        <f t="shared" si="8"/>
        <v>44896</v>
      </c>
      <c r="J106">
        <f t="shared" si="6"/>
        <v>-4.7769860121403944</v>
      </c>
      <c r="P106" t="s">
        <v>15</v>
      </c>
      <c r="Q106" t="s">
        <v>16</v>
      </c>
      <c r="R106" s="3">
        <v>44894</v>
      </c>
      <c r="S106">
        <v>189.95</v>
      </c>
      <c r="T106">
        <v>191.05</v>
      </c>
      <c r="U106">
        <v>191.55</v>
      </c>
      <c r="V106">
        <v>186.4</v>
      </c>
      <c r="W106">
        <v>187</v>
      </c>
      <c r="X106">
        <v>186.75</v>
      </c>
      <c r="Y106">
        <v>188.41</v>
      </c>
      <c r="Z106">
        <v>1240479</v>
      </c>
      <c r="AA106">
        <v>233712748.34999999</v>
      </c>
      <c r="AB106">
        <v>11046</v>
      </c>
      <c r="AC106" s="6" t="s">
        <v>222</v>
      </c>
      <c r="AD106" t="s">
        <v>223</v>
      </c>
    </row>
    <row r="107" spans="1:30" x14ac:dyDescent="0.25">
      <c r="A107" s="11" t="s">
        <v>15</v>
      </c>
      <c r="B107" s="2" t="s">
        <v>16</v>
      </c>
      <c r="C107" s="12">
        <v>44897</v>
      </c>
      <c r="D107" s="2">
        <v>191.65</v>
      </c>
      <c r="F107">
        <f t="shared" si="7"/>
        <v>1.1612562681446381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15</v>
      </c>
      <c r="Q107" t="s">
        <v>16</v>
      </c>
      <c r="R107" s="3">
        <v>44895</v>
      </c>
      <c r="S107">
        <v>186.75</v>
      </c>
      <c r="T107">
        <v>187.7</v>
      </c>
      <c r="U107">
        <v>190.1</v>
      </c>
      <c r="V107">
        <v>185.05</v>
      </c>
      <c r="W107">
        <v>190</v>
      </c>
      <c r="X107">
        <v>188.8</v>
      </c>
      <c r="Y107">
        <v>187.34</v>
      </c>
      <c r="Z107">
        <v>3539834</v>
      </c>
      <c r="AA107">
        <v>663145037.39999998</v>
      </c>
      <c r="AB107">
        <v>16677</v>
      </c>
      <c r="AC107" s="6" t="s">
        <v>224</v>
      </c>
      <c r="AD107" t="s">
        <v>225</v>
      </c>
    </row>
    <row r="108" spans="1:30" x14ac:dyDescent="0.25">
      <c r="A108" s="9" t="s">
        <v>15</v>
      </c>
      <c r="B108" s="1" t="s">
        <v>16</v>
      </c>
      <c r="C108" s="10">
        <v>44900</v>
      </c>
      <c r="D108" s="1">
        <v>195.65</v>
      </c>
      <c r="F108">
        <f t="shared" si="7"/>
        <v>2.0871380120010432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15</v>
      </c>
      <c r="Q108" t="s">
        <v>16</v>
      </c>
      <c r="R108" s="3">
        <v>44896</v>
      </c>
      <c r="S108">
        <v>188.8</v>
      </c>
      <c r="T108">
        <v>189.7</v>
      </c>
      <c r="U108">
        <v>195.5</v>
      </c>
      <c r="V108">
        <v>188.8</v>
      </c>
      <c r="W108">
        <v>190</v>
      </c>
      <c r="X108">
        <v>189.45</v>
      </c>
      <c r="Y108">
        <v>191.44</v>
      </c>
      <c r="Z108">
        <v>6254194</v>
      </c>
      <c r="AA108">
        <v>1197324722.8499999</v>
      </c>
      <c r="AB108">
        <v>34341</v>
      </c>
      <c r="AC108" s="6" t="s">
        <v>226</v>
      </c>
      <c r="AD108" t="s">
        <v>227</v>
      </c>
    </row>
    <row r="109" spans="1:30" x14ac:dyDescent="0.25">
      <c r="A109" s="11" t="s">
        <v>15</v>
      </c>
      <c r="B109" s="2" t="s">
        <v>16</v>
      </c>
      <c r="C109" s="12">
        <v>44901</v>
      </c>
      <c r="D109" s="2">
        <v>194.6</v>
      </c>
      <c r="F109">
        <f t="shared" si="7"/>
        <v>-0.53667262969589125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15</v>
      </c>
      <c r="Q109" t="s">
        <v>16</v>
      </c>
      <c r="R109" s="3">
        <v>44897</v>
      </c>
      <c r="S109">
        <v>189.45</v>
      </c>
      <c r="T109">
        <v>190.5</v>
      </c>
      <c r="U109">
        <v>193</v>
      </c>
      <c r="V109">
        <v>189.95</v>
      </c>
      <c r="W109">
        <v>192.25</v>
      </c>
      <c r="X109">
        <v>191.65</v>
      </c>
      <c r="Y109">
        <v>191.78</v>
      </c>
      <c r="Z109">
        <v>3569588</v>
      </c>
      <c r="AA109">
        <v>684577558.14999998</v>
      </c>
      <c r="AB109">
        <v>18860</v>
      </c>
      <c r="AC109" s="6" t="s">
        <v>228</v>
      </c>
      <c r="AD109" t="s">
        <v>229</v>
      </c>
    </row>
    <row r="110" spans="1:30" x14ac:dyDescent="0.25">
      <c r="A110" s="9" t="s">
        <v>15</v>
      </c>
      <c r="B110" s="1" t="s">
        <v>16</v>
      </c>
      <c r="C110" s="10">
        <v>44902</v>
      </c>
      <c r="D110" s="1">
        <v>191.6</v>
      </c>
      <c r="F110">
        <f t="shared" si="7"/>
        <v>-1.5416238437821173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15</v>
      </c>
      <c r="Q110" t="s">
        <v>16</v>
      </c>
      <c r="R110" s="3">
        <v>44900</v>
      </c>
      <c r="S110">
        <v>191.65</v>
      </c>
      <c r="T110">
        <v>192</v>
      </c>
      <c r="U110">
        <v>199.4</v>
      </c>
      <c r="V110">
        <v>191.25</v>
      </c>
      <c r="W110">
        <v>195.9</v>
      </c>
      <c r="X110">
        <v>195.65</v>
      </c>
      <c r="Y110">
        <v>196.41</v>
      </c>
      <c r="Z110">
        <v>6629358</v>
      </c>
      <c r="AA110">
        <v>1302093653</v>
      </c>
      <c r="AB110">
        <v>46227</v>
      </c>
      <c r="AC110" s="6" t="s">
        <v>230</v>
      </c>
      <c r="AD110" t="s">
        <v>231</v>
      </c>
    </row>
    <row r="111" spans="1:30" x14ac:dyDescent="0.25">
      <c r="A111" s="11" t="s">
        <v>15</v>
      </c>
      <c r="B111" s="2" t="s">
        <v>16</v>
      </c>
      <c r="C111" s="12">
        <v>44903</v>
      </c>
      <c r="D111" s="2">
        <v>196.1</v>
      </c>
      <c r="F111">
        <f t="shared" si="7"/>
        <v>2.3486430062630479</v>
      </c>
      <c r="G111">
        <f t="shared" si="5"/>
        <v>4</v>
      </c>
      <c r="H111">
        <f t="shared" si="9"/>
        <v>3.5101609923462687</v>
      </c>
      <c r="I111" t="str">
        <f t="shared" si="8"/>
        <v/>
      </c>
      <c r="J111" t="str">
        <f t="shared" si="6"/>
        <v/>
      </c>
      <c r="P111" t="s">
        <v>15</v>
      </c>
      <c r="Q111" t="s">
        <v>16</v>
      </c>
      <c r="R111" s="3">
        <v>44901</v>
      </c>
      <c r="S111">
        <v>195.65</v>
      </c>
      <c r="T111">
        <v>196.45</v>
      </c>
      <c r="U111">
        <v>197.6</v>
      </c>
      <c r="V111">
        <v>193.2</v>
      </c>
      <c r="W111">
        <v>194.55</v>
      </c>
      <c r="X111">
        <v>194.6</v>
      </c>
      <c r="Y111">
        <v>195.29</v>
      </c>
      <c r="Z111">
        <v>2473508</v>
      </c>
      <c r="AA111">
        <v>483052106.69999999</v>
      </c>
      <c r="AB111">
        <v>21405</v>
      </c>
      <c r="AC111" s="6" t="s">
        <v>232</v>
      </c>
      <c r="AD111" t="s">
        <v>233</v>
      </c>
    </row>
    <row r="112" spans="1:30" x14ac:dyDescent="0.25">
      <c r="A112" s="9" t="s">
        <v>15</v>
      </c>
      <c r="B112" s="1" t="s">
        <v>16</v>
      </c>
      <c r="C112" s="10">
        <v>44904</v>
      </c>
      <c r="D112" s="1">
        <v>192.1</v>
      </c>
      <c r="F112">
        <f t="shared" si="7"/>
        <v>-2.039775624681285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15</v>
      </c>
      <c r="Q112" t="s">
        <v>16</v>
      </c>
      <c r="R112" s="3">
        <v>44902</v>
      </c>
      <c r="S112">
        <v>194.6</v>
      </c>
      <c r="T112">
        <v>195.9</v>
      </c>
      <c r="U112">
        <v>196.85</v>
      </c>
      <c r="V112">
        <v>190.4</v>
      </c>
      <c r="W112">
        <v>191.05</v>
      </c>
      <c r="X112">
        <v>191.6</v>
      </c>
      <c r="Y112">
        <v>192.45</v>
      </c>
      <c r="Z112">
        <v>3416465</v>
      </c>
      <c r="AA112">
        <v>657501255.95000005</v>
      </c>
      <c r="AB112">
        <v>26949</v>
      </c>
      <c r="AC112" s="6" t="s">
        <v>234</v>
      </c>
      <c r="AD112" t="s">
        <v>235</v>
      </c>
    </row>
    <row r="113" spans="1:30" x14ac:dyDescent="0.25">
      <c r="A113" s="11" t="s">
        <v>15</v>
      </c>
      <c r="B113" s="2" t="s">
        <v>16</v>
      </c>
      <c r="C113" s="12">
        <v>44907</v>
      </c>
      <c r="D113" s="2">
        <v>194.4</v>
      </c>
      <c r="F113">
        <f t="shared" si="7"/>
        <v>1.1972930765226504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15</v>
      </c>
      <c r="Q113" t="s">
        <v>16</v>
      </c>
      <c r="R113" s="3">
        <v>44903</v>
      </c>
      <c r="S113">
        <v>191.6</v>
      </c>
      <c r="T113">
        <v>192.9</v>
      </c>
      <c r="U113">
        <v>197.15</v>
      </c>
      <c r="V113">
        <v>192</v>
      </c>
      <c r="W113">
        <v>196.05</v>
      </c>
      <c r="X113">
        <v>196.1</v>
      </c>
      <c r="Y113">
        <v>194.91</v>
      </c>
      <c r="Z113">
        <v>2298730</v>
      </c>
      <c r="AA113">
        <v>448051597.39999998</v>
      </c>
      <c r="AB113">
        <v>21090</v>
      </c>
      <c r="AC113" s="6" t="s">
        <v>236</v>
      </c>
      <c r="AD113" t="s">
        <v>237</v>
      </c>
    </row>
    <row r="114" spans="1:30" x14ac:dyDescent="0.25">
      <c r="A114" s="9" t="s">
        <v>15</v>
      </c>
      <c r="B114" s="1" t="s">
        <v>16</v>
      </c>
      <c r="C114" s="10">
        <v>44908</v>
      </c>
      <c r="D114" s="1">
        <v>195.8</v>
      </c>
      <c r="F114">
        <f t="shared" si="7"/>
        <v>0.72016460905350077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15</v>
      </c>
      <c r="Q114" t="s">
        <v>16</v>
      </c>
      <c r="R114" s="3">
        <v>44904</v>
      </c>
      <c r="S114">
        <v>196.1</v>
      </c>
      <c r="T114">
        <v>196.7</v>
      </c>
      <c r="U114">
        <v>197.45</v>
      </c>
      <c r="V114">
        <v>189.7</v>
      </c>
      <c r="W114">
        <v>192.5</v>
      </c>
      <c r="X114">
        <v>192.1</v>
      </c>
      <c r="Y114">
        <v>193.94</v>
      </c>
      <c r="Z114">
        <v>1702231</v>
      </c>
      <c r="AA114">
        <v>330134106.5</v>
      </c>
      <c r="AB114">
        <v>16477</v>
      </c>
      <c r="AC114" s="6" t="s">
        <v>238</v>
      </c>
      <c r="AD114" t="s">
        <v>239</v>
      </c>
    </row>
    <row r="115" spans="1:30" x14ac:dyDescent="0.25">
      <c r="A115" s="11" t="s">
        <v>15</v>
      </c>
      <c r="B115" s="2" t="s">
        <v>16</v>
      </c>
      <c r="C115" s="12">
        <v>44909</v>
      </c>
      <c r="D115" s="2">
        <v>203.1</v>
      </c>
      <c r="F115">
        <f t="shared" si="7"/>
        <v>3.728294177732371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15</v>
      </c>
      <c r="Q115" t="s">
        <v>16</v>
      </c>
      <c r="R115" s="3">
        <v>44907</v>
      </c>
      <c r="S115">
        <v>192.1</v>
      </c>
      <c r="T115">
        <v>192.95</v>
      </c>
      <c r="U115">
        <v>194.9</v>
      </c>
      <c r="V115">
        <v>189.65</v>
      </c>
      <c r="W115">
        <v>194.85</v>
      </c>
      <c r="X115">
        <v>194.4</v>
      </c>
      <c r="Y115">
        <v>192.82</v>
      </c>
      <c r="Z115">
        <v>1391170</v>
      </c>
      <c r="AA115">
        <v>268242738.30000001</v>
      </c>
      <c r="AB115">
        <v>15565</v>
      </c>
      <c r="AC115" s="6" t="s">
        <v>240</v>
      </c>
      <c r="AD115" t="s">
        <v>241</v>
      </c>
    </row>
    <row r="116" spans="1:30" x14ac:dyDescent="0.25">
      <c r="A116" s="9" t="s">
        <v>15</v>
      </c>
      <c r="B116" s="1" t="s">
        <v>16</v>
      </c>
      <c r="C116" s="10">
        <v>44910</v>
      </c>
      <c r="D116" s="1">
        <v>197.6</v>
      </c>
      <c r="F116">
        <f t="shared" si="7"/>
        <v>-2.7080256031511571</v>
      </c>
      <c r="G116">
        <f t="shared" si="5"/>
        <v>4</v>
      </c>
      <c r="H116">
        <f t="shared" si="9"/>
        <v>0.76491585925548189</v>
      </c>
      <c r="I116" t="str">
        <f t="shared" si="8"/>
        <v/>
      </c>
      <c r="J116" t="str">
        <f t="shared" si="6"/>
        <v/>
      </c>
      <c r="P116" t="s">
        <v>15</v>
      </c>
      <c r="Q116" t="s">
        <v>16</v>
      </c>
      <c r="R116" s="3">
        <v>44908</v>
      </c>
      <c r="S116">
        <v>194.4</v>
      </c>
      <c r="T116">
        <v>194.05</v>
      </c>
      <c r="U116">
        <v>200.5</v>
      </c>
      <c r="V116">
        <v>194.05</v>
      </c>
      <c r="W116">
        <v>195.5</v>
      </c>
      <c r="X116">
        <v>195.8</v>
      </c>
      <c r="Y116">
        <v>196.87</v>
      </c>
      <c r="Z116">
        <v>4828983</v>
      </c>
      <c r="AA116">
        <v>950692559.04999995</v>
      </c>
      <c r="AB116">
        <v>41048</v>
      </c>
      <c r="AC116" s="6" t="s">
        <v>242</v>
      </c>
      <c r="AD116" t="s">
        <v>243</v>
      </c>
    </row>
    <row r="117" spans="1:30" x14ac:dyDescent="0.25">
      <c r="A117" s="11" t="s">
        <v>15</v>
      </c>
      <c r="B117" s="2" t="s">
        <v>16</v>
      </c>
      <c r="C117" s="12">
        <v>44911</v>
      </c>
      <c r="D117" s="2">
        <v>190.2</v>
      </c>
      <c r="F117">
        <f t="shared" si="7"/>
        <v>-3.7449392712550633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15</v>
      </c>
      <c r="Q117" t="s">
        <v>16</v>
      </c>
      <c r="R117" s="3">
        <v>44909</v>
      </c>
      <c r="S117">
        <v>195.8</v>
      </c>
      <c r="T117">
        <v>197.3</v>
      </c>
      <c r="U117">
        <v>203.7</v>
      </c>
      <c r="V117">
        <v>196</v>
      </c>
      <c r="W117">
        <v>203</v>
      </c>
      <c r="X117">
        <v>203.1</v>
      </c>
      <c r="Y117">
        <v>200.99</v>
      </c>
      <c r="Z117">
        <v>8146578</v>
      </c>
      <c r="AA117">
        <v>1637419236.75</v>
      </c>
      <c r="AB117">
        <v>49174</v>
      </c>
      <c r="AC117" s="6" t="s">
        <v>244</v>
      </c>
      <c r="AD117" t="s">
        <v>237</v>
      </c>
    </row>
    <row r="118" spans="1:30" x14ac:dyDescent="0.25">
      <c r="A118" s="9" t="s">
        <v>15</v>
      </c>
      <c r="B118" s="1" t="s">
        <v>16</v>
      </c>
      <c r="C118" s="10">
        <v>44914</v>
      </c>
      <c r="D118" s="1">
        <v>193.05</v>
      </c>
      <c r="F118">
        <f t="shared" si="7"/>
        <v>1.4984227129337659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15</v>
      </c>
      <c r="Q118" t="s">
        <v>16</v>
      </c>
      <c r="R118" s="3">
        <v>44910</v>
      </c>
      <c r="S118">
        <v>203.1</v>
      </c>
      <c r="T118">
        <v>203.9</v>
      </c>
      <c r="U118">
        <v>205</v>
      </c>
      <c r="V118">
        <v>196.55</v>
      </c>
      <c r="W118">
        <v>196.8</v>
      </c>
      <c r="X118">
        <v>197.6</v>
      </c>
      <c r="Y118">
        <v>201.57</v>
      </c>
      <c r="Z118">
        <v>5394259</v>
      </c>
      <c r="AA118">
        <v>1087314063.4000001</v>
      </c>
      <c r="AB118">
        <v>49699</v>
      </c>
      <c r="AC118" s="6" t="s">
        <v>245</v>
      </c>
      <c r="AD118" t="s">
        <v>246</v>
      </c>
    </row>
    <row r="119" spans="1:30" x14ac:dyDescent="0.25">
      <c r="A119" s="11" t="s">
        <v>15</v>
      </c>
      <c r="B119" s="2" t="s">
        <v>16</v>
      </c>
      <c r="C119" s="12">
        <v>44915</v>
      </c>
      <c r="D119" s="2">
        <v>188.8</v>
      </c>
      <c r="F119">
        <f t="shared" si="7"/>
        <v>-2.2015022015022012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15</v>
      </c>
      <c r="Q119" t="s">
        <v>16</v>
      </c>
      <c r="R119" s="3">
        <v>44911</v>
      </c>
      <c r="S119">
        <v>197.6</v>
      </c>
      <c r="T119">
        <v>195.5</v>
      </c>
      <c r="U119">
        <v>198.35</v>
      </c>
      <c r="V119">
        <v>189.55</v>
      </c>
      <c r="W119">
        <v>190.5</v>
      </c>
      <c r="X119">
        <v>190.2</v>
      </c>
      <c r="Y119">
        <v>193.31</v>
      </c>
      <c r="Z119">
        <v>3732999</v>
      </c>
      <c r="AA119">
        <v>721625381.35000002</v>
      </c>
      <c r="AB119">
        <v>35239</v>
      </c>
      <c r="AC119" s="6" t="s">
        <v>247</v>
      </c>
      <c r="AD119" t="s">
        <v>248</v>
      </c>
    </row>
    <row r="120" spans="1:30" x14ac:dyDescent="0.25">
      <c r="A120" s="9" t="s">
        <v>15</v>
      </c>
      <c r="B120" s="1" t="s">
        <v>16</v>
      </c>
      <c r="C120" s="10">
        <v>44916</v>
      </c>
      <c r="D120" s="1">
        <v>177.25</v>
      </c>
      <c r="F120">
        <f t="shared" si="7"/>
        <v>-6.1175847457627182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15</v>
      </c>
      <c r="Q120" t="s">
        <v>16</v>
      </c>
      <c r="R120" s="3">
        <v>44914</v>
      </c>
      <c r="S120">
        <v>190.2</v>
      </c>
      <c r="T120">
        <v>191.6</v>
      </c>
      <c r="U120">
        <v>194.5</v>
      </c>
      <c r="V120">
        <v>187.75</v>
      </c>
      <c r="W120">
        <v>193.6</v>
      </c>
      <c r="X120">
        <v>193.05</v>
      </c>
      <c r="Y120">
        <v>192.32</v>
      </c>
      <c r="Z120">
        <v>3498770</v>
      </c>
      <c r="AA120">
        <v>672894541.25</v>
      </c>
      <c r="AB120">
        <v>22880</v>
      </c>
      <c r="AC120" s="6" t="s">
        <v>249</v>
      </c>
      <c r="AD120" t="s">
        <v>250</v>
      </c>
    </row>
    <row r="121" spans="1:30" x14ac:dyDescent="0.25">
      <c r="A121" s="11" t="s">
        <v>15</v>
      </c>
      <c r="B121" s="2" t="s">
        <v>16</v>
      </c>
      <c r="C121" s="12">
        <v>44917</v>
      </c>
      <c r="D121" s="2">
        <v>176.3</v>
      </c>
      <c r="F121">
        <f t="shared" si="7"/>
        <v>-0.53596614950634047</v>
      </c>
      <c r="G121">
        <f t="shared" si="5"/>
        <v>4</v>
      </c>
      <c r="H121">
        <f t="shared" si="9"/>
        <v>-10.77935222672064</v>
      </c>
      <c r="I121" t="str">
        <f t="shared" si="8"/>
        <v/>
      </c>
      <c r="J121" t="str">
        <f t="shared" si="6"/>
        <v/>
      </c>
      <c r="P121" t="s">
        <v>15</v>
      </c>
      <c r="Q121" t="s">
        <v>16</v>
      </c>
      <c r="R121" s="3">
        <v>44915</v>
      </c>
      <c r="S121">
        <v>193.05</v>
      </c>
      <c r="T121">
        <v>193.05</v>
      </c>
      <c r="U121">
        <v>193.95</v>
      </c>
      <c r="V121">
        <v>186.1</v>
      </c>
      <c r="W121">
        <v>188.5</v>
      </c>
      <c r="X121">
        <v>188.8</v>
      </c>
      <c r="Y121">
        <v>188.56</v>
      </c>
      <c r="Z121">
        <v>2243367</v>
      </c>
      <c r="AA121">
        <v>423008819.25</v>
      </c>
      <c r="AB121">
        <v>24130</v>
      </c>
      <c r="AC121" s="6" t="s">
        <v>251</v>
      </c>
      <c r="AD121" t="s">
        <v>252</v>
      </c>
    </row>
    <row r="122" spans="1:30" x14ac:dyDescent="0.25">
      <c r="A122" s="9" t="s">
        <v>15</v>
      </c>
      <c r="B122" s="1" t="s">
        <v>16</v>
      </c>
      <c r="C122" s="10">
        <v>44918</v>
      </c>
      <c r="D122" s="1">
        <v>165.55</v>
      </c>
      <c r="F122">
        <f t="shared" si="7"/>
        <v>-6.0975609756097562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15</v>
      </c>
      <c r="Q122" t="s">
        <v>16</v>
      </c>
      <c r="R122" s="3">
        <v>44916</v>
      </c>
      <c r="S122">
        <v>188.8</v>
      </c>
      <c r="T122">
        <v>181.35</v>
      </c>
      <c r="U122">
        <v>182.2</v>
      </c>
      <c r="V122">
        <v>172</v>
      </c>
      <c r="W122">
        <v>179.15</v>
      </c>
      <c r="X122">
        <v>177.25</v>
      </c>
      <c r="Y122">
        <v>178.28</v>
      </c>
      <c r="Z122">
        <v>23969206</v>
      </c>
      <c r="AA122">
        <v>4273168371.9000001</v>
      </c>
      <c r="AB122">
        <v>126748</v>
      </c>
      <c r="AC122" s="6" t="s">
        <v>253</v>
      </c>
      <c r="AD122" t="s">
        <v>254</v>
      </c>
    </row>
    <row r="123" spans="1:30" x14ac:dyDescent="0.25">
      <c r="A123" s="11" t="s">
        <v>15</v>
      </c>
      <c r="B123" s="2" t="s">
        <v>16</v>
      </c>
      <c r="C123" s="12">
        <v>44921</v>
      </c>
      <c r="D123" s="2">
        <v>175.95</v>
      </c>
      <c r="F123">
        <f t="shared" si="7"/>
        <v>6.2820900030202216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15</v>
      </c>
      <c r="Q123" t="s">
        <v>16</v>
      </c>
      <c r="R123" s="3">
        <v>44917</v>
      </c>
      <c r="S123">
        <v>177.25</v>
      </c>
      <c r="T123">
        <v>179</v>
      </c>
      <c r="U123">
        <v>181.15</v>
      </c>
      <c r="V123">
        <v>175.25</v>
      </c>
      <c r="W123">
        <v>175.95</v>
      </c>
      <c r="X123">
        <v>176.3</v>
      </c>
      <c r="Y123">
        <v>177.57</v>
      </c>
      <c r="Z123">
        <v>3802897</v>
      </c>
      <c r="AA123">
        <v>675282772.60000002</v>
      </c>
      <c r="AB123">
        <v>33242</v>
      </c>
      <c r="AC123" s="6" t="s">
        <v>255</v>
      </c>
      <c r="AD123" t="s">
        <v>256</v>
      </c>
    </row>
    <row r="124" spans="1:30" x14ac:dyDescent="0.25">
      <c r="A124" s="9" t="s">
        <v>15</v>
      </c>
      <c r="B124" s="1" t="s">
        <v>16</v>
      </c>
      <c r="C124" s="10">
        <v>44922</v>
      </c>
      <c r="D124" s="1">
        <v>177.5</v>
      </c>
      <c r="F124">
        <f t="shared" si="7"/>
        <v>0.88093208297812531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15</v>
      </c>
      <c r="Q124" t="s">
        <v>16</v>
      </c>
      <c r="R124" s="3">
        <v>44918</v>
      </c>
      <c r="S124">
        <v>176.3</v>
      </c>
      <c r="T124">
        <v>174.35</v>
      </c>
      <c r="U124">
        <v>175</v>
      </c>
      <c r="V124">
        <v>165</v>
      </c>
      <c r="W124">
        <v>166.45</v>
      </c>
      <c r="X124">
        <v>165.55</v>
      </c>
      <c r="Y124">
        <v>169.3</v>
      </c>
      <c r="Z124">
        <v>5259317</v>
      </c>
      <c r="AA124">
        <v>890417382.89999998</v>
      </c>
      <c r="AB124">
        <v>39062</v>
      </c>
      <c r="AC124" s="6" t="s">
        <v>257</v>
      </c>
      <c r="AD124" t="s">
        <v>258</v>
      </c>
    </row>
    <row r="125" spans="1:30" x14ac:dyDescent="0.25">
      <c r="A125" s="11" t="s">
        <v>15</v>
      </c>
      <c r="B125" s="2" t="s">
        <v>16</v>
      </c>
      <c r="C125" s="12">
        <v>44923</v>
      </c>
      <c r="D125" s="2">
        <v>175</v>
      </c>
      <c r="F125">
        <f t="shared" si="7"/>
        <v>-1.4084507042253522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15</v>
      </c>
      <c r="Q125" t="s">
        <v>16</v>
      </c>
      <c r="R125" s="3">
        <v>44921</v>
      </c>
      <c r="S125">
        <v>165.55</v>
      </c>
      <c r="T125">
        <v>165</v>
      </c>
      <c r="U125">
        <v>177.35</v>
      </c>
      <c r="V125">
        <v>149</v>
      </c>
      <c r="W125">
        <v>176.2</v>
      </c>
      <c r="X125">
        <v>175.95</v>
      </c>
      <c r="Y125">
        <v>172.57</v>
      </c>
      <c r="Z125">
        <v>6746754</v>
      </c>
      <c r="AA125">
        <v>1164309582.2</v>
      </c>
      <c r="AB125">
        <v>42146</v>
      </c>
      <c r="AC125" s="6" t="s">
        <v>259</v>
      </c>
      <c r="AD125" t="s">
        <v>260</v>
      </c>
    </row>
    <row r="126" spans="1:30" x14ac:dyDescent="0.25">
      <c r="A126" s="9" t="s">
        <v>15</v>
      </c>
      <c r="B126" s="1" t="s">
        <v>16</v>
      </c>
      <c r="C126" s="10">
        <v>44924</v>
      </c>
      <c r="D126" s="1">
        <v>178.2</v>
      </c>
      <c r="F126">
        <f t="shared" si="7"/>
        <v>1.8285714285714221</v>
      </c>
      <c r="G126">
        <f t="shared" si="5"/>
        <v>4</v>
      </c>
      <c r="H126">
        <f t="shared" si="9"/>
        <v>1.0777084515031068</v>
      </c>
      <c r="I126" t="str">
        <f t="shared" si="8"/>
        <v/>
      </c>
      <c r="J126" t="str">
        <f t="shared" si="6"/>
        <v/>
      </c>
      <c r="P126" t="s">
        <v>15</v>
      </c>
      <c r="Q126" t="s">
        <v>16</v>
      </c>
      <c r="R126" s="3">
        <v>44922</v>
      </c>
      <c r="S126">
        <v>175.95</v>
      </c>
      <c r="T126">
        <v>178.75</v>
      </c>
      <c r="U126">
        <v>178.75</v>
      </c>
      <c r="V126">
        <v>174.25</v>
      </c>
      <c r="W126">
        <v>178</v>
      </c>
      <c r="X126">
        <v>177.5</v>
      </c>
      <c r="Y126">
        <v>176.8</v>
      </c>
      <c r="Z126">
        <v>2294299</v>
      </c>
      <c r="AA126">
        <v>405633155.05000001</v>
      </c>
      <c r="AB126">
        <v>15222</v>
      </c>
      <c r="AC126" s="6" t="s">
        <v>261</v>
      </c>
      <c r="AD126" t="s">
        <v>262</v>
      </c>
    </row>
    <row r="127" spans="1:30" x14ac:dyDescent="0.25">
      <c r="A127" s="11" t="s">
        <v>15</v>
      </c>
      <c r="B127" s="2" t="s">
        <v>16</v>
      </c>
      <c r="C127" s="12">
        <v>44925</v>
      </c>
      <c r="D127" s="2">
        <v>180.4</v>
      </c>
      <c r="F127">
        <f t="shared" si="7"/>
        <v>1.2345679012345776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15</v>
      </c>
      <c r="Q127" t="s">
        <v>16</v>
      </c>
      <c r="R127" s="3">
        <v>44923</v>
      </c>
      <c r="S127">
        <v>177.5</v>
      </c>
      <c r="T127">
        <v>178</v>
      </c>
      <c r="U127">
        <v>178.55</v>
      </c>
      <c r="V127">
        <v>174.15</v>
      </c>
      <c r="W127">
        <v>175</v>
      </c>
      <c r="X127">
        <v>175</v>
      </c>
      <c r="Y127">
        <v>176.52</v>
      </c>
      <c r="Z127">
        <v>1831043</v>
      </c>
      <c r="AA127">
        <v>323218093.69999999</v>
      </c>
      <c r="AB127">
        <v>21108</v>
      </c>
      <c r="AC127" s="6" t="s">
        <v>263</v>
      </c>
      <c r="AD127" t="s">
        <v>264</v>
      </c>
    </row>
    <row r="128" spans="1:30" x14ac:dyDescent="0.25">
      <c r="A128" s="9" t="s">
        <v>15</v>
      </c>
      <c r="B128" s="1" t="s">
        <v>16</v>
      </c>
      <c r="C128" s="10">
        <v>44928</v>
      </c>
      <c r="D128" s="1">
        <v>178.25</v>
      </c>
      <c r="F128">
        <f t="shared" si="7"/>
        <v>-1.1917960088691826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-11.023842917251059</v>
      </c>
      <c r="P128" t="s">
        <v>15</v>
      </c>
      <c r="Q128" t="s">
        <v>16</v>
      </c>
      <c r="R128" s="3">
        <v>44924</v>
      </c>
      <c r="S128">
        <v>175</v>
      </c>
      <c r="T128">
        <v>173.6</v>
      </c>
      <c r="U128">
        <v>180</v>
      </c>
      <c r="V128">
        <v>170</v>
      </c>
      <c r="W128">
        <v>178.05</v>
      </c>
      <c r="X128">
        <v>178.2</v>
      </c>
      <c r="Y128">
        <v>176.23</v>
      </c>
      <c r="Z128">
        <v>2635501</v>
      </c>
      <c r="AA128">
        <v>464449347.25</v>
      </c>
      <c r="AB128">
        <v>15656</v>
      </c>
      <c r="AC128" s="6" t="s">
        <v>265</v>
      </c>
      <c r="AD128" t="s">
        <v>266</v>
      </c>
    </row>
    <row r="129" spans="1:30" x14ac:dyDescent="0.25">
      <c r="A129" s="11" t="s">
        <v>15</v>
      </c>
      <c r="B129" s="2" t="s">
        <v>16</v>
      </c>
      <c r="C129" s="12">
        <v>44929</v>
      </c>
      <c r="D129" s="2">
        <v>178.95</v>
      </c>
      <c r="F129">
        <f t="shared" si="7"/>
        <v>0.39270687237026008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15</v>
      </c>
      <c r="Q129" t="s">
        <v>16</v>
      </c>
      <c r="R129" s="3">
        <v>44925</v>
      </c>
      <c r="S129">
        <v>178.2</v>
      </c>
      <c r="T129">
        <v>179.5</v>
      </c>
      <c r="U129">
        <v>182</v>
      </c>
      <c r="V129">
        <v>177.4</v>
      </c>
      <c r="W129">
        <v>179.2</v>
      </c>
      <c r="X129">
        <v>180.4</v>
      </c>
      <c r="Y129">
        <v>179.43</v>
      </c>
      <c r="Z129">
        <v>2787207</v>
      </c>
      <c r="AA129">
        <v>500100784.80000001</v>
      </c>
      <c r="AB129">
        <v>16070</v>
      </c>
      <c r="AC129" s="6" t="s">
        <v>267</v>
      </c>
      <c r="AD129" t="s">
        <v>268</v>
      </c>
    </row>
    <row r="130" spans="1:30" x14ac:dyDescent="0.25">
      <c r="A130" s="9" t="s">
        <v>15</v>
      </c>
      <c r="B130" s="1" t="s">
        <v>16</v>
      </c>
      <c r="C130" s="10">
        <v>44930</v>
      </c>
      <c r="D130" s="1">
        <v>178.65</v>
      </c>
      <c r="F130">
        <f t="shared" si="7"/>
        <v>-0.16764459346185134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15</v>
      </c>
      <c r="Q130" t="s">
        <v>16</v>
      </c>
      <c r="R130" s="3">
        <v>44928</v>
      </c>
      <c r="S130">
        <v>180.4</v>
      </c>
      <c r="T130">
        <v>180.55</v>
      </c>
      <c r="U130">
        <v>182.4</v>
      </c>
      <c r="V130">
        <v>177.5</v>
      </c>
      <c r="W130">
        <v>178.6</v>
      </c>
      <c r="X130">
        <v>178.25</v>
      </c>
      <c r="Y130">
        <v>179.29</v>
      </c>
      <c r="Z130">
        <v>1840216</v>
      </c>
      <c r="AA130">
        <v>329939132.60000002</v>
      </c>
      <c r="AB130">
        <v>16807</v>
      </c>
      <c r="AC130" s="6" t="s">
        <v>269</v>
      </c>
      <c r="AD130" t="s">
        <v>270</v>
      </c>
    </row>
    <row r="131" spans="1:30" x14ac:dyDescent="0.25">
      <c r="A131" s="11" t="s">
        <v>15</v>
      </c>
      <c r="B131" s="2" t="s">
        <v>16</v>
      </c>
      <c r="C131" s="12">
        <v>44931</v>
      </c>
      <c r="D131" s="2">
        <v>177.85</v>
      </c>
      <c r="F131">
        <f t="shared" si="7"/>
        <v>-0.44780296669466069</v>
      </c>
      <c r="G131">
        <f t="shared" ref="G131:G194" si="10">WEEKDAY(C131, 2)</f>
        <v>4</v>
      </c>
      <c r="H131">
        <f t="shared" si="9"/>
        <v>-0.19640852974185988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15</v>
      </c>
      <c r="Q131" t="s">
        <v>16</v>
      </c>
      <c r="R131" s="3">
        <v>44929</v>
      </c>
      <c r="S131">
        <v>178.25</v>
      </c>
      <c r="T131">
        <v>178.5</v>
      </c>
      <c r="U131">
        <v>180.9</v>
      </c>
      <c r="V131">
        <v>177.45</v>
      </c>
      <c r="W131">
        <v>178.6</v>
      </c>
      <c r="X131">
        <v>178.95</v>
      </c>
      <c r="Y131">
        <v>178.98</v>
      </c>
      <c r="Z131">
        <v>1749309</v>
      </c>
      <c r="AA131">
        <v>313091259.44999999</v>
      </c>
      <c r="AB131">
        <v>10079</v>
      </c>
      <c r="AC131" s="6" t="s">
        <v>271</v>
      </c>
      <c r="AD131" t="s">
        <v>272</v>
      </c>
    </row>
    <row r="132" spans="1:30" x14ac:dyDescent="0.25">
      <c r="A132" s="9" t="s">
        <v>15</v>
      </c>
      <c r="B132" s="1" t="s">
        <v>16</v>
      </c>
      <c r="C132" s="10">
        <v>44932</v>
      </c>
      <c r="D132" s="1">
        <v>175.4</v>
      </c>
      <c r="F132">
        <f t="shared" ref="F132:F195" si="12">((D132-D131)/D131)*100</f>
        <v>-1.3775653640708398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15</v>
      </c>
      <c r="Q132" t="s">
        <v>16</v>
      </c>
      <c r="R132" s="3">
        <v>44930</v>
      </c>
      <c r="S132">
        <v>178.95</v>
      </c>
      <c r="T132">
        <v>178.95</v>
      </c>
      <c r="U132">
        <v>180</v>
      </c>
      <c r="V132">
        <v>175.15</v>
      </c>
      <c r="W132">
        <v>177.5</v>
      </c>
      <c r="X132">
        <v>178.65</v>
      </c>
      <c r="Y132">
        <v>177.85</v>
      </c>
      <c r="Z132">
        <v>2148254</v>
      </c>
      <c r="AA132">
        <v>382061779</v>
      </c>
      <c r="AB132">
        <v>15327</v>
      </c>
      <c r="AC132" s="6" t="s">
        <v>273</v>
      </c>
      <c r="AD132" t="s">
        <v>274</v>
      </c>
    </row>
    <row r="133" spans="1:30" x14ac:dyDescent="0.25">
      <c r="A133" s="11" t="s">
        <v>15</v>
      </c>
      <c r="B133" s="2" t="s">
        <v>16</v>
      </c>
      <c r="C133" s="12">
        <v>44935</v>
      </c>
      <c r="D133" s="2">
        <v>171.5</v>
      </c>
      <c r="F133">
        <f t="shared" si="12"/>
        <v>-2.2234891676168789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15</v>
      </c>
      <c r="Q133" t="s">
        <v>16</v>
      </c>
      <c r="R133" s="3">
        <v>44931</v>
      </c>
      <c r="S133">
        <v>178.65</v>
      </c>
      <c r="T133">
        <v>179.5</v>
      </c>
      <c r="U133">
        <v>179.9</v>
      </c>
      <c r="V133">
        <v>175.9</v>
      </c>
      <c r="W133">
        <v>177.9</v>
      </c>
      <c r="X133">
        <v>177.85</v>
      </c>
      <c r="Y133">
        <v>177.76</v>
      </c>
      <c r="Z133">
        <v>1574435</v>
      </c>
      <c r="AA133">
        <v>279869970.35000002</v>
      </c>
      <c r="AB133">
        <v>24616</v>
      </c>
      <c r="AC133" s="6" t="s">
        <v>275</v>
      </c>
      <c r="AD133" t="s">
        <v>276</v>
      </c>
    </row>
    <row r="134" spans="1:30" x14ac:dyDescent="0.25">
      <c r="A134" s="9" t="s">
        <v>15</v>
      </c>
      <c r="B134" s="1" t="s">
        <v>16</v>
      </c>
      <c r="C134" s="10">
        <v>44936</v>
      </c>
      <c r="D134" s="1">
        <v>165.65</v>
      </c>
      <c r="F134">
        <f t="shared" si="12"/>
        <v>-3.4110787172011632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15</v>
      </c>
      <c r="Q134" t="s">
        <v>16</v>
      </c>
      <c r="R134" s="3">
        <v>44932</v>
      </c>
      <c r="S134">
        <v>177.85</v>
      </c>
      <c r="T134">
        <v>178.7</v>
      </c>
      <c r="U134">
        <v>179.2</v>
      </c>
      <c r="V134">
        <v>173.45</v>
      </c>
      <c r="W134">
        <v>175</v>
      </c>
      <c r="X134">
        <v>175.4</v>
      </c>
      <c r="Y134">
        <v>175.55</v>
      </c>
      <c r="Z134">
        <v>1685832</v>
      </c>
      <c r="AA134">
        <v>295943543.85000002</v>
      </c>
      <c r="AB134">
        <v>20218</v>
      </c>
      <c r="AC134" s="6" t="s">
        <v>277</v>
      </c>
      <c r="AD134" t="s">
        <v>278</v>
      </c>
    </row>
    <row r="135" spans="1:30" x14ac:dyDescent="0.25">
      <c r="A135" s="11" t="s">
        <v>15</v>
      </c>
      <c r="B135" s="2" t="s">
        <v>16</v>
      </c>
      <c r="C135" s="12">
        <v>44937</v>
      </c>
      <c r="D135" s="2">
        <v>166.2</v>
      </c>
      <c r="F135">
        <f t="shared" si="12"/>
        <v>0.33202535466343669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15</v>
      </c>
      <c r="Q135" t="s">
        <v>16</v>
      </c>
      <c r="R135" s="3">
        <v>44935</v>
      </c>
      <c r="S135">
        <v>175.4</v>
      </c>
      <c r="T135">
        <v>176.3</v>
      </c>
      <c r="U135">
        <v>178.2</v>
      </c>
      <c r="V135">
        <v>171</v>
      </c>
      <c r="W135">
        <v>171.85</v>
      </c>
      <c r="X135">
        <v>171.5</v>
      </c>
      <c r="Y135">
        <v>173.63</v>
      </c>
      <c r="Z135">
        <v>3727839</v>
      </c>
      <c r="AA135">
        <v>647263391.04999995</v>
      </c>
      <c r="AB135">
        <v>21546</v>
      </c>
      <c r="AC135" s="6" t="s">
        <v>279</v>
      </c>
      <c r="AD135" t="s">
        <v>280</v>
      </c>
    </row>
    <row r="136" spans="1:30" x14ac:dyDescent="0.25">
      <c r="A136" s="9" t="s">
        <v>15</v>
      </c>
      <c r="B136" s="1" t="s">
        <v>16</v>
      </c>
      <c r="C136" s="10">
        <v>44938</v>
      </c>
      <c r="D136" s="1">
        <v>165.65</v>
      </c>
      <c r="F136">
        <f t="shared" si="12"/>
        <v>-0.33092659446449035</v>
      </c>
      <c r="G136">
        <f t="shared" si="10"/>
        <v>4</v>
      </c>
      <c r="H136">
        <f t="shared" ref="H136:H199" si="14">IF(G136=4, ((D136 - D131) / D131)*100, "")</f>
        <v>-6.859713241495637</v>
      </c>
      <c r="I136" t="str">
        <f t="shared" si="13"/>
        <v/>
      </c>
      <c r="J136" t="str">
        <f t="shared" si="11"/>
        <v/>
      </c>
      <c r="P136" t="s">
        <v>15</v>
      </c>
      <c r="Q136" t="s">
        <v>16</v>
      </c>
      <c r="R136" s="3">
        <v>44936</v>
      </c>
      <c r="S136">
        <v>171.5</v>
      </c>
      <c r="T136">
        <v>172.1</v>
      </c>
      <c r="U136">
        <v>172.75</v>
      </c>
      <c r="V136">
        <v>164.6</v>
      </c>
      <c r="W136">
        <v>165.55</v>
      </c>
      <c r="X136">
        <v>165.65</v>
      </c>
      <c r="Y136">
        <v>166.66</v>
      </c>
      <c r="Z136">
        <v>3228354</v>
      </c>
      <c r="AA136">
        <v>538024010.10000002</v>
      </c>
      <c r="AB136">
        <v>36087</v>
      </c>
      <c r="AC136" s="6" t="s">
        <v>281</v>
      </c>
      <c r="AD136" t="s">
        <v>282</v>
      </c>
    </row>
    <row r="137" spans="1:30" x14ac:dyDescent="0.25">
      <c r="A137" s="11" t="s">
        <v>15</v>
      </c>
      <c r="B137" s="2" t="s">
        <v>16</v>
      </c>
      <c r="C137" s="12">
        <v>44939</v>
      </c>
      <c r="D137" s="2">
        <v>165.1</v>
      </c>
      <c r="F137">
        <f t="shared" si="12"/>
        <v>-0.3320253546634539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15</v>
      </c>
      <c r="Q137" t="s">
        <v>16</v>
      </c>
      <c r="R137" s="3">
        <v>44937</v>
      </c>
      <c r="S137">
        <v>165.65</v>
      </c>
      <c r="T137">
        <v>166.5</v>
      </c>
      <c r="U137">
        <v>167.45</v>
      </c>
      <c r="V137">
        <v>163.9</v>
      </c>
      <c r="W137">
        <v>166</v>
      </c>
      <c r="X137">
        <v>166.2</v>
      </c>
      <c r="Y137">
        <v>165.62</v>
      </c>
      <c r="Z137">
        <v>3501079</v>
      </c>
      <c r="AA137">
        <v>579839328.95000005</v>
      </c>
      <c r="AB137">
        <v>43952</v>
      </c>
      <c r="AC137" s="6" t="s">
        <v>283</v>
      </c>
      <c r="AD137" t="s">
        <v>284</v>
      </c>
    </row>
    <row r="138" spans="1:30" x14ac:dyDescent="0.25">
      <c r="A138" s="9" t="s">
        <v>15</v>
      </c>
      <c r="B138" s="1" t="s">
        <v>16</v>
      </c>
      <c r="C138" s="10">
        <v>44942</v>
      </c>
      <c r="D138" s="1">
        <v>165.35</v>
      </c>
      <c r="F138">
        <f t="shared" si="12"/>
        <v>0.15142337976983647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15</v>
      </c>
      <c r="Q138" t="s">
        <v>16</v>
      </c>
      <c r="R138" s="3">
        <v>44938</v>
      </c>
      <c r="S138">
        <v>166.2</v>
      </c>
      <c r="T138">
        <v>167.05</v>
      </c>
      <c r="U138">
        <v>168</v>
      </c>
      <c r="V138">
        <v>164</v>
      </c>
      <c r="W138">
        <v>165.9</v>
      </c>
      <c r="X138">
        <v>165.65</v>
      </c>
      <c r="Y138">
        <v>166.31</v>
      </c>
      <c r="Z138">
        <v>2195788</v>
      </c>
      <c r="AA138">
        <v>365183316.89999998</v>
      </c>
      <c r="AB138">
        <v>42041</v>
      </c>
      <c r="AC138" s="6" t="s">
        <v>285</v>
      </c>
      <c r="AD138" t="s">
        <v>286</v>
      </c>
    </row>
    <row r="139" spans="1:30" x14ac:dyDescent="0.25">
      <c r="A139" s="11" t="s">
        <v>15</v>
      </c>
      <c r="B139" s="2" t="s">
        <v>16</v>
      </c>
      <c r="C139" s="12">
        <v>44943</v>
      </c>
      <c r="D139" s="2">
        <v>160.44999999999999</v>
      </c>
      <c r="F139">
        <f t="shared" si="12"/>
        <v>-2.9634109464771732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15</v>
      </c>
      <c r="Q139" t="s">
        <v>16</v>
      </c>
      <c r="R139" s="3">
        <v>44939</v>
      </c>
      <c r="S139">
        <v>165.65</v>
      </c>
      <c r="T139">
        <v>166.45</v>
      </c>
      <c r="U139">
        <v>166.85</v>
      </c>
      <c r="V139">
        <v>164.1</v>
      </c>
      <c r="W139">
        <v>165.7</v>
      </c>
      <c r="X139">
        <v>165.1</v>
      </c>
      <c r="Y139">
        <v>165.22</v>
      </c>
      <c r="Z139">
        <v>3244111</v>
      </c>
      <c r="AA139">
        <v>535979081.35000002</v>
      </c>
      <c r="AB139">
        <v>24214</v>
      </c>
      <c r="AC139" s="6" t="s">
        <v>287</v>
      </c>
      <c r="AD139" t="s">
        <v>288</v>
      </c>
    </row>
    <row r="140" spans="1:30" x14ac:dyDescent="0.25">
      <c r="A140" s="9" t="s">
        <v>15</v>
      </c>
      <c r="B140" s="1" t="s">
        <v>16</v>
      </c>
      <c r="C140" s="10">
        <v>44944</v>
      </c>
      <c r="D140" s="1">
        <v>159.65</v>
      </c>
      <c r="F140">
        <f t="shared" si="12"/>
        <v>-0.49859769398565473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15</v>
      </c>
      <c r="Q140" t="s">
        <v>16</v>
      </c>
      <c r="R140" s="3">
        <v>44942</v>
      </c>
      <c r="S140">
        <v>165.1</v>
      </c>
      <c r="T140">
        <v>166.05</v>
      </c>
      <c r="U140">
        <v>167.55</v>
      </c>
      <c r="V140">
        <v>163.75</v>
      </c>
      <c r="W140">
        <v>165.75</v>
      </c>
      <c r="X140">
        <v>165.35</v>
      </c>
      <c r="Y140">
        <v>165.4</v>
      </c>
      <c r="Z140">
        <v>3815362</v>
      </c>
      <c r="AA140">
        <v>631064592.54999995</v>
      </c>
      <c r="AB140">
        <v>25404</v>
      </c>
      <c r="AC140" s="6" t="s">
        <v>289</v>
      </c>
      <c r="AD140" t="s">
        <v>290</v>
      </c>
    </row>
    <row r="141" spans="1:30" x14ac:dyDescent="0.25">
      <c r="A141" s="11" t="s">
        <v>15</v>
      </c>
      <c r="B141" s="2" t="s">
        <v>16</v>
      </c>
      <c r="C141" s="12">
        <v>44945</v>
      </c>
      <c r="D141" s="2">
        <v>159.5</v>
      </c>
      <c r="F141">
        <f t="shared" si="12"/>
        <v>-9.395552771688423E-2</v>
      </c>
      <c r="G141">
        <f t="shared" si="10"/>
        <v>4</v>
      </c>
      <c r="H141">
        <f t="shared" si="14"/>
        <v>-3.7126471476003653</v>
      </c>
      <c r="I141" t="str">
        <f t="shared" si="13"/>
        <v/>
      </c>
      <c r="J141" t="str">
        <f t="shared" si="11"/>
        <v/>
      </c>
      <c r="P141" t="s">
        <v>15</v>
      </c>
      <c r="Q141" t="s">
        <v>16</v>
      </c>
      <c r="R141" s="3">
        <v>44943</v>
      </c>
      <c r="S141">
        <v>165.35</v>
      </c>
      <c r="T141">
        <v>166</v>
      </c>
      <c r="U141">
        <v>166</v>
      </c>
      <c r="V141">
        <v>159</v>
      </c>
      <c r="W141">
        <v>160.80000000000001</v>
      </c>
      <c r="X141">
        <v>160.44999999999999</v>
      </c>
      <c r="Y141">
        <v>161.31</v>
      </c>
      <c r="Z141">
        <v>4666342</v>
      </c>
      <c r="AA141">
        <v>752731245.79999995</v>
      </c>
      <c r="AB141">
        <v>44116</v>
      </c>
      <c r="AC141" s="6" t="s">
        <v>291</v>
      </c>
      <c r="AD141" t="s">
        <v>292</v>
      </c>
    </row>
    <row r="142" spans="1:30" x14ac:dyDescent="0.25">
      <c r="A142" s="9" t="s">
        <v>15</v>
      </c>
      <c r="B142" s="1" t="s">
        <v>16</v>
      </c>
      <c r="C142" s="10">
        <v>44946</v>
      </c>
      <c r="D142" s="1">
        <v>159.75</v>
      </c>
      <c r="F142">
        <f t="shared" si="12"/>
        <v>0.15673981191222569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15</v>
      </c>
      <c r="Q142" t="s">
        <v>16</v>
      </c>
      <c r="R142" s="3">
        <v>44944</v>
      </c>
      <c r="S142">
        <v>160.44999999999999</v>
      </c>
      <c r="T142">
        <v>160.5</v>
      </c>
      <c r="U142">
        <v>160.85</v>
      </c>
      <c r="V142">
        <v>157.19999999999999</v>
      </c>
      <c r="W142">
        <v>159.65</v>
      </c>
      <c r="X142">
        <v>159.65</v>
      </c>
      <c r="Y142">
        <v>158.66999999999999</v>
      </c>
      <c r="Z142">
        <v>5163812</v>
      </c>
      <c r="AA142">
        <v>819323412.75</v>
      </c>
      <c r="AB142">
        <v>27136</v>
      </c>
      <c r="AC142" s="6" t="s">
        <v>293</v>
      </c>
      <c r="AD142" t="s">
        <v>294</v>
      </c>
    </row>
    <row r="143" spans="1:30" x14ac:dyDescent="0.25">
      <c r="A143" s="11" t="s">
        <v>15</v>
      </c>
      <c r="B143" s="2" t="s">
        <v>16</v>
      </c>
      <c r="C143" s="12">
        <v>44949</v>
      </c>
      <c r="D143" s="2">
        <v>158.4</v>
      </c>
      <c r="F143">
        <f t="shared" si="12"/>
        <v>-0.8450704225352077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15</v>
      </c>
      <c r="Q143" t="s">
        <v>16</v>
      </c>
      <c r="R143" s="3">
        <v>44945</v>
      </c>
      <c r="S143">
        <v>159.65</v>
      </c>
      <c r="T143">
        <v>159.6</v>
      </c>
      <c r="U143">
        <v>161.35</v>
      </c>
      <c r="V143">
        <v>158.19999999999999</v>
      </c>
      <c r="W143">
        <v>159</v>
      </c>
      <c r="X143">
        <v>159.5</v>
      </c>
      <c r="Y143">
        <v>159.78</v>
      </c>
      <c r="Z143">
        <v>2040868</v>
      </c>
      <c r="AA143">
        <v>326099790.39999998</v>
      </c>
      <c r="AB143">
        <v>28707</v>
      </c>
      <c r="AC143" s="6" t="s">
        <v>295</v>
      </c>
      <c r="AD143" t="s">
        <v>296</v>
      </c>
    </row>
    <row r="144" spans="1:30" x14ac:dyDescent="0.25">
      <c r="A144" s="9" t="s">
        <v>15</v>
      </c>
      <c r="B144" s="1" t="s">
        <v>16</v>
      </c>
      <c r="C144" s="10">
        <v>44950</v>
      </c>
      <c r="D144" s="1">
        <v>155.44999999999999</v>
      </c>
      <c r="F144">
        <f t="shared" si="12"/>
        <v>-1.8623737373737479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15</v>
      </c>
      <c r="Q144" t="s">
        <v>16</v>
      </c>
      <c r="R144" s="3">
        <v>44946</v>
      </c>
      <c r="S144">
        <v>159.5</v>
      </c>
      <c r="T144">
        <v>160.19999999999999</v>
      </c>
      <c r="U144">
        <v>161.15</v>
      </c>
      <c r="V144">
        <v>158.6</v>
      </c>
      <c r="W144">
        <v>159.25</v>
      </c>
      <c r="X144">
        <v>159.75</v>
      </c>
      <c r="Y144">
        <v>159.62</v>
      </c>
      <c r="Z144">
        <v>2032491</v>
      </c>
      <c r="AA144">
        <v>324427709</v>
      </c>
      <c r="AB144">
        <v>18385</v>
      </c>
      <c r="AC144" s="6" t="s">
        <v>297</v>
      </c>
      <c r="AD144" t="s">
        <v>298</v>
      </c>
    </row>
    <row r="145" spans="1:30" x14ac:dyDescent="0.25">
      <c r="A145" s="11" t="s">
        <v>15</v>
      </c>
      <c r="B145" s="2" t="s">
        <v>16</v>
      </c>
      <c r="C145" s="12">
        <v>44951</v>
      </c>
      <c r="D145" s="2">
        <v>152.5</v>
      </c>
      <c r="F145">
        <f t="shared" si="12"/>
        <v>-1.8977163074943639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15</v>
      </c>
      <c r="Q145" t="s">
        <v>16</v>
      </c>
      <c r="R145" s="3">
        <v>44949</v>
      </c>
      <c r="S145">
        <v>159.75</v>
      </c>
      <c r="T145">
        <v>160.30000000000001</v>
      </c>
      <c r="U145">
        <v>160.35</v>
      </c>
      <c r="V145">
        <v>157.15</v>
      </c>
      <c r="W145">
        <v>158.5</v>
      </c>
      <c r="X145">
        <v>158.4</v>
      </c>
      <c r="Y145">
        <v>158.04</v>
      </c>
      <c r="Z145">
        <v>1725353</v>
      </c>
      <c r="AA145">
        <v>272667404.05000001</v>
      </c>
      <c r="AB145">
        <v>16434</v>
      </c>
      <c r="AC145" s="6" t="s">
        <v>299</v>
      </c>
      <c r="AD145" t="s">
        <v>300</v>
      </c>
    </row>
    <row r="146" spans="1:30" x14ac:dyDescent="0.25">
      <c r="A146" s="9" t="s">
        <v>15</v>
      </c>
      <c r="B146" s="1" t="s">
        <v>16</v>
      </c>
      <c r="C146" s="10">
        <v>44953</v>
      </c>
      <c r="D146" s="1">
        <v>151.55000000000001</v>
      </c>
      <c r="F146">
        <f t="shared" si="12"/>
        <v>-0.62295081967212373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15</v>
      </c>
      <c r="Q146" t="s">
        <v>16</v>
      </c>
      <c r="R146" s="3">
        <v>44950</v>
      </c>
      <c r="S146">
        <v>158.4</v>
      </c>
      <c r="T146">
        <v>159.19999999999999</v>
      </c>
      <c r="U146">
        <v>159.4</v>
      </c>
      <c r="V146">
        <v>154.75</v>
      </c>
      <c r="W146">
        <v>155.15</v>
      </c>
      <c r="X146">
        <v>155.44999999999999</v>
      </c>
      <c r="Y146">
        <v>156</v>
      </c>
      <c r="Z146">
        <v>1879753</v>
      </c>
      <c r="AA146">
        <v>293243341.30000001</v>
      </c>
      <c r="AB146">
        <v>18767</v>
      </c>
      <c r="AC146" s="6" t="s">
        <v>301</v>
      </c>
      <c r="AD146" t="s">
        <v>302</v>
      </c>
    </row>
    <row r="147" spans="1:30" x14ac:dyDescent="0.25">
      <c r="A147" s="11" t="s">
        <v>15</v>
      </c>
      <c r="B147" s="2" t="s">
        <v>16</v>
      </c>
      <c r="C147" s="12">
        <v>44956</v>
      </c>
      <c r="D147" s="2">
        <v>152.25</v>
      </c>
      <c r="F147">
        <f t="shared" si="12"/>
        <v>0.46189376443417257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15</v>
      </c>
      <c r="Q147" t="s">
        <v>16</v>
      </c>
      <c r="R147" s="3">
        <v>44951</v>
      </c>
      <c r="S147">
        <v>155.44999999999999</v>
      </c>
      <c r="T147">
        <v>154.94999999999999</v>
      </c>
      <c r="U147">
        <v>155</v>
      </c>
      <c r="V147">
        <v>151.5</v>
      </c>
      <c r="W147">
        <v>153.5</v>
      </c>
      <c r="X147">
        <v>152.5</v>
      </c>
      <c r="Y147">
        <v>153.08000000000001</v>
      </c>
      <c r="Z147">
        <v>3054483</v>
      </c>
      <c r="AA147">
        <v>467574548.80000001</v>
      </c>
      <c r="AB147">
        <v>33955</v>
      </c>
      <c r="AC147" s="6" t="s">
        <v>303</v>
      </c>
      <c r="AD147" t="s">
        <v>304</v>
      </c>
    </row>
    <row r="148" spans="1:30" x14ac:dyDescent="0.25">
      <c r="A148" s="9" t="s">
        <v>15</v>
      </c>
      <c r="B148" s="1" t="s">
        <v>16</v>
      </c>
      <c r="C148" s="10">
        <v>44957</v>
      </c>
      <c r="D148" s="1">
        <v>158.6</v>
      </c>
      <c r="F148">
        <f t="shared" si="12"/>
        <v>4.1707717569786498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15</v>
      </c>
      <c r="Q148" t="s">
        <v>16</v>
      </c>
      <c r="R148" s="3">
        <v>44953</v>
      </c>
      <c r="S148">
        <v>152.5</v>
      </c>
      <c r="T148">
        <v>149.1</v>
      </c>
      <c r="U148">
        <v>153.85</v>
      </c>
      <c r="V148">
        <v>149.1</v>
      </c>
      <c r="W148">
        <v>151.9</v>
      </c>
      <c r="X148">
        <v>151.55000000000001</v>
      </c>
      <c r="Y148">
        <v>151.94999999999999</v>
      </c>
      <c r="Z148">
        <v>2425844</v>
      </c>
      <c r="AA148">
        <v>368601148.44999999</v>
      </c>
      <c r="AB148">
        <v>23600</v>
      </c>
      <c r="AC148" s="6" t="s">
        <v>305</v>
      </c>
      <c r="AD148" t="s">
        <v>306</v>
      </c>
    </row>
    <row r="149" spans="1:30" x14ac:dyDescent="0.25">
      <c r="A149" s="11" t="s">
        <v>15</v>
      </c>
      <c r="B149" s="2" t="s">
        <v>16</v>
      </c>
      <c r="C149" s="12">
        <v>44958</v>
      </c>
      <c r="D149" s="2">
        <v>154.6</v>
      </c>
      <c r="F149">
        <f t="shared" si="12"/>
        <v>-2.5220680958385877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-10.446313065976721</v>
      </c>
      <c r="P149" t="s">
        <v>15</v>
      </c>
      <c r="Q149" t="s">
        <v>16</v>
      </c>
      <c r="R149" s="3">
        <v>44956</v>
      </c>
      <c r="S149">
        <v>151.55000000000001</v>
      </c>
      <c r="T149">
        <v>150.94999999999999</v>
      </c>
      <c r="U149">
        <v>153.35</v>
      </c>
      <c r="V149">
        <v>148.5</v>
      </c>
      <c r="W149">
        <v>152.55000000000001</v>
      </c>
      <c r="X149">
        <v>152.25</v>
      </c>
      <c r="Y149">
        <v>151.16</v>
      </c>
      <c r="Z149">
        <v>1948211</v>
      </c>
      <c r="AA149">
        <v>294487868.60000002</v>
      </c>
      <c r="AB149">
        <v>13528</v>
      </c>
      <c r="AC149" s="6" t="s">
        <v>307</v>
      </c>
      <c r="AD149" t="s">
        <v>308</v>
      </c>
    </row>
    <row r="150" spans="1:30" x14ac:dyDescent="0.25">
      <c r="A150" s="9" t="s">
        <v>15</v>
      </c>
      <c r="B150" s="1" t="s">
        <v>16</v>
      </c>
      <c r="C150" s="10">
        <v>44959</v>
      </c>
      <c r="D150" s="1">
        <v>156.44999999999999</v>
      </c>
      <c r="F150">
        <f t="shared" si="12"/>
        <v>1.196636481241911</v>
      </c>
      <c r="G150">
        <f t="shared" si="10"/>
        <v>4</v>
      </c>
      <c r="H150">
        <f t="shared" si="14"/>
        <v>2.5901639344262222</v>
      </c>
      <c r="I150" t="str">
        <f t="shared" si="13"/>
        <v/>
      </c>
      <c r="J150" t="str">
        <f t="shared" si="11"/>
        <v/>
      </c>
      <c r="P150" t="s">
        <v>15</v>
      </c>
      <c r="Q150" t="s">
        <v>16</v>
      </c>
      <c r="R150" s="3">
        <v>44957</v>
      </c>
      <c r="S150">
        <v>152.25</v>
      </c>
      <c r="T150">
        <v>153.1</v>
      </c>
      <c r="U150">
        <v>159.5</v>
      </c>
      <c r="V150">
        <v>151.9</v>
      </c>
      <c r="W150">
        <v>158.44999999999999</v>
      </c>
      <c r="X150">
        <v>158.6</v>
      </c>
      <c r="Y150">
        <v>157.47999999999999</v>
      </c>
      <c r="Z150">
        <v>2885522</v>
      </c>
      <c r="AA150">
        <v>454413082.80000001</v>
      </c>
      <c r="AB150">
        <v>23011</v>
      </c>
      <c r="AC150" s="6" t="s">
        <v>309</v>
      </c>
      <c r="AD150" t="s">
        <v>310</v>
      </c>
    </row>
    <row r="151" spans="1:30" x14ac:dyDescent="0.25">
      <c r="A151" s="11" t="s">
        <v>15</v>
      </c>
      <c r="B151" s="2" t="s">
        <v>16</v>
      </c>
      <c r="C151" s="12">
        <v>44960</v>
      </c>
      <c r="D151" s="2">
        <v>157.69999999999999</v>
      </c>
      <c r="F151">
        <f t="shared" si="12"/>
        <v>0.79897730904442321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15</v>
      </c>
      <c r="Q151" t="s">
        <v>16</v>
      </c>
      <c r="R151" s="3">
        <v>44958</v>
      </c>
      <c r="S151">
        <v>158.6</v>
      </c>
      <c r="T151">
        <v>159.9</v>
      </c>
      <c r="U151">
        <v>160.55000000000001</v>
      </c>
      <c r="V151">
        <v>152.25</v>
      </c>
      <c r="W151">
        <v>154.4</v>
      </c>
      <c r="X151">
        <v>154.6</v>
      </c>
      <c r="Y151">
        <v>157.72999999999999</v>
      </c>
      <c r="Z151">
        <v>1716303</v>
      </c>
      <c r="AA151">
        <v>270708611.19999999</v>
      </c>
      <c r="AB151">
        <v>19905</v>
      </c>
      <c r="AC151" s="6" t="s">
        <v>311</v>
      </c>
      <c r="AD151" t="s">
        <v>235</v>
      </c>
    </row>
    <row r="152" spans="1:30" x14ac:dyDescent="0.25">
      <c r="A152" s="9" t="s">
        <v>15</v>
      </c>
      <c r="B152" s="1" t="s">
        <v>16</v>
      </c>
      <c r="C152" s="10">
        <v>44963</v>
      </c>
      <c r="D152" s="1">
        <v>158.35</v>
      </c>
      <c r="F152">
        <f t="shared" si="12"/>
        <v>0.41217501585288885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15</v>
      </c>
      <c r="Q152" t="s">
        <v>16</v>
      </c>
      <c r="R152" s="3">
        <v>44959</v>
      </c>
      <c r="S152">
        <v>154.6</v>
      </c>
      <c r="T152">
        <v>154.9</v>
      </c>
      <c r="U152">
        <v>159.80000000000001</v>
      </c>
      <c r="V152">
        <v>153.5</v>
      </c>
      <c r="W152">
        <v>156.9</v>
      </c>
      <c r="X152">
        <v>156.44999999999999</v>
      </c>
      <c r="Y152">
        <v>156.81</v>
      </c>
      <c r="Z152">
        <v>2024539</v>
      </c>
      <c r="AA152">
        <v>317465995.30000001</v>
      </c>
      <c r="AB152">
        <v>19395</v>
      </c>
      <c r="AC152" s="6" t="s">
        <v>312</v>
      </c>
      <c r="AD152" t="s">
        <v>313</v>
      </c>
    </row>
    <row r="153" spans="1:30" x14ac:dyDescent="0.25">
      <c r="A153" s="11" t="s">
        <v>15</v>
      </c>
      <c r="B153" s="2" t="s">
        <v>16</v>
      </c>
      <c r="C153" s="12">
        <v>44964</v>
      </c>
      <c r="D153" s="2">
        <v>159.35</v>
      </c>
      <c r="F153">
        <f t="shared" si="12"/>
        <v>0.63151247237132935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15</v>
      </c>
      <c r="Q153" t="s">
        <v>16</v>
      </c>
      <c r="R153" s="3">
        <v>44960</v>
      </c>
      <c r="S153">
        <v>156.44999999999999</v>
      </c>
      <c r="T153">
        <v>157.25</v>
      </c>
      <c r="U153">
        <v>159.19999999999999</v>
      </c>
      <c r="V153">
        <v>155.1</v>
      </c>
      <c r="W153">
        <v>157.5</v>
      </c>
      <c r="X153">
        <v>157.69999999999999</v>
      </c>
      <c r="Y153">
        <v>157.22999999999999</v>
      </c>
      <c r="Z153">
        <v>964594</v>
      </c>
      <c r="AA153">
        <v>151661274.05000001</v>
      </c>
      <c r="AB153">
        <v>9287</v>
      </c>
      <c r="AC153" s="6" t="s">
        <v>314</v>
      </c>
      <c r="AD153" t="s">
        <v>315</v>
      </c>
    </row>
    <row r="154" spans="1:30" x14ac:dyDescent="0.25">
      <c r="A154" s="9" t="s">
        <v>15</v>
      </c>
      <c r="B154" s="1" t="s">
        <v>16</v>
      </c>
      <c r="C154" s="10">
        <v>44965</v>
      </c>
      <c r="D154" s="1">
        <v>159.80000000000001</v>
      </c>
      <c r="F154">
        <f t="shared" si="12"/>
        <v>0.28239723878256484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15</v>
      </c>
      <c r="Q154" t="s">
        <v>16</v>
      </c>
      <c r="R154" s="3">
        <v>44963</v>
      </c>
      <c r="S154">
        <v>157.69999999999999</v>
      </c>
      <c r="T154">
        <v>157.69999999999999</v>
      </c>
      <c r="U154">
        <v>160.69999999999999</v>
      </c>
      <c r="V154">
        <v>156.75</v>
      </c>
      <c r="W154">
        <v>158.4</v>
      </c>
      <c r="X154">
        <v>158.35</v>
      </c>
      <c r="Y154">
        <v>158.53</v>
      </c>
      <c r="Z154">
        <v>2256069</v>
      </c>
      <c r="AA154">
        <v>357658058.30000001</v>
      </c>
      <c r="AB154">
        <v>19459</v>
      </c>
      <c r="AC154" s="6" t="s">
        <v>316</v>
      </c>
      <c r="AD154" t="s">
        <v>317</v>
      </c>
    </row>
    <row r="155" spans="1:30" x14ac:dyDescent="0.25">
      <c r="A155" s="11" t="s">
        <v>15</v>
      </c>
      <c r="B155" s="2" t="s">
        <v>16</v>
      </c>
      <c r="C155" s="12">
        <v>44966</v>
      </c>
      <c r="D155" s="2">
        <v>157.25</v>
      </c>
      <c r="F155">
        <f t="shared" si="12"/>
        <v>-1.5957446808510709</v>
      </c>
      <c r="G155">
        <f t="shared" si="10"/>
        <v>4</v>
      </c>
      <c r="H155">
        <f t="shared" si="14"/>
        <v>0.51134547778843809</v>
      </c>
      <c r="I155" t="str">
        <f t="shared" si="13"/>
        <v/>
      </c>
      <c r="J155" t="str">
        <f t="shared" si="11"/>
        <v/>
      </c>
      <c r="P155" t="s">
        <v>15</v>
      </c>
      <c r="Q155" t="s">
        <v>16</v>
      </c>
      <c r="R155" s="3">
        <v>44964</v>
      </c>
      <c r="S155">
        <v>158.35</v>
      </c>
      <c r="T155">
        <v>158.9</v>
      </c>
      <c r="U155">
        <v>160.19999999999999</v>
      </c>
      <c r="V155">
        <v>156.85</v>
      </c>
      <c r="W155">
        <v>159.5</v>
      </c>
      <c r="X155">
        <v>159.35</v>
      </c>
      <c r="Y155">
        <v>158.74</v>
      </c>
      <c r="Z155">
        <v>1937832</v>
      </c>
      <c r="AA155">
        <v>307606036.39999998</v>
      </c>
      <c r="AB155">
        <v>17219</v>
      </c>
      <c r="AC155" s="6" t="s">
        <v>318</v>
      </c>
      <c r="AD155" t="s">
        <v>319</v>
      </c>
    </row>
    <row r="156" spans="1:30" x14ac:dyDescent="0.25">
      <c r="A156" s="9" t="s">
        <v>15</v>
      </c>
      <c r="B156" s="1" t="s">
        <v>16</v>
      </c>
      <c r="C156" s="10">
        <v>44967</v>
      </c>
      <c r="D156" s="1">
        <v>160.05000000000001</v>
      </c>
      <c r="F156">
        <f t="shared" si="12"/>
        <v>1.7806041335453173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15</v>
      </c>
      <c r="Q156" t="s">
        <v>16</v>
      </c>
      <c r="R156" s="3">
        <v>44965</v>
      </c>
      <c r="S156">
        <v>159.35</v>
      </c>
      <c r="T156">
        <v>159.4</v>
      </c>
      <c r="U156">
        <v>160.35</v>
      </c>
      <c r="V156">
        <v>155.15</v>
      </c>
      <c r="W156">
        <v>159.69999999999999</v>
      </c>
      <c r="X156">
        <v>159.80000000000001</v>
      </c>
      <c r="Y156">
        <v>157.99</v>
      </c>
      <c r="Z156">
        <v>2375564</v>
      </c>
      <c r="AA156">
        <v>375309825.85000002</v>
      </c>
      <c r="AB156">
        <v>15814</v>
      </c>
      <c r="AC156" s="6" t="s">
        <v>320</v>
      </c>
      <c r="AD156" t="s">
        <v>321</v>
      </c>
    </row>
    <row r="157" spans="1:30" x14ac:dyDescent="0.25">
      <c r="A157" s="11" t="s">
        <v>15</v>
      </c>
      <c r="B157" s="2" t="s">
        <v>16</v>
      </c>
      <c r="C157" s="12">
        <v>44970</v>
      </c>
      <c r="D157" s="2">
        <v>134.9</v>
      </c>
      <c r="F157">
        <f t="shared" si="12"/>
        <v>-15.713839425179636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15</v>
      </c>
      <c r="Q157" t="s">
        <v>16</v>
      </c>
      <c r="R157" s="3">
        <v>44966</v>
      </c>
      <c r="S157">
        <v>159.80000000000001</v>
      </c>
      <c r="T157">
        <v>159.5</v>
      </c>
      <c r="U157">
        <v>160.5</v>
      </c>
      <c r="V157">
        <v>156.4</v>
      </c>
      <c r="W157">
        <v>158.05000000000001</v>
      </c>
      <c r="X157">
        <v>157.25</v>
      </c>
      <c r="Y157">
        <v>157.53</v>
      </c>
      <c r="Z157">
        <v>1779573</v>
      </c>
      <c r="AA157">
        <v>280344942.55000001</v>
      </c>
      <c r="AB157">
        <v>11577</v>
      </c>
      <c r="AC157" s="6" t="s">
        <v>322</v>
      </c>
      <c r="AD157" t="s">
        <v>323</v>
      </c>
    </row>
    <row r="158" spans="1:30" x14ac:dyDescent="0.25">
      <c r="A158" s="9" t="s">
        <v>15</v>
      </c>
      <c r="B158" s="1" t="s">
        <v>16</v>
      </c>
      <c r="C158" s="10">
        <v>44971</v>
      </c>
      <c r="D158" s="1">
        <v>138.1</v>
      </c>
      <c r="F158">
        <f t="shared" si="12"/>
        <v>2.3721275018532162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15</v>
      </c>
      <c r="Q158" t="s">
        <v>16</v>
      </c>
      <c r="R158" s="3">
        <v>44967</v>
      </c>
      <c r="S158">
        <v>157.25</v>
      </c>
      <c r="T158">
        <v>156.5</v>
      </c>
      <c r="U158">
        <v>161.9</v>
      </c>
      <c r="V158">
        <v>156.5</v>
      </c>
      <c r="W158">
        <v>160.5</v>
      </c>
      <c r="X158">
        <v>160.05000000000001</v>
      </c>
      <c r="Y158">
        <v>159.41</v>
      </c>
      <c r="Z158">
        <v>2905255</v>
      </c>
      <c r="AA158">
        <v>463126762.25</v>
      </c>
      <c r="AB158">
        <v>19522</v>
      </c>
      <c r="AC158" s="6" t="s">
        <v>324</v>
      </c>
      <c r="AD158" t="s">
        <v>325</v>
      </c>
    </row>
    <row r="159" spans="1:30" x14ac:dyDescent="0.25">
      <c r="A159" s="11" t="s">
        <v>15</v>
      </c>
      <c r="B159" s="2" t="s">
        <v>16</v>
      </c>
      <c r="C159" s="12">
        <v>44972</v>
      </c>
      <c r="D159" s="2">
        <v>137.85</v>
      </c>
      <c r="F159">
        <f t="shared" si="12"/>
        <v>-0.18102824040550325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15</v>
      </c>
      <c r="Q159" t="s">
        <v>16</v>
      </c>
      <c r="R159" s="3">
        <v>44970</v>
      </c>
      <c r="S159">
        <v>160.05000000000001</v>
      </c>
      <c r="T159">
        <v>157</v>
      </c>
      <c r="U159">
        <v>157</v>
      </c>
      <c r="V159">
        <v>133.1</v>
      </c>
      <c r="W159">
        <v>135.5</v>
      </c>
      <c r="X159">
        <v>134.9</v>
      </c>
      <c r="Y159">
        <v>138.38</v>
      </c>
      <c r="Z159">
        <v>27708041</v>
      </c>
      <c r="AA159">
        <v>3834250278.4499998</v>
      </c>
      <c r="AB159">
        <v>146494</v>
      </c>
      <c r="AC159" s="6" t="s">
        <v>326</v>
      </c>
      <c r="AD159" t="s">
        <v>327</v>
      </c>
    </row>
    <row r="160" spans="1:30" x14ac:dyDescent="0.25">
      <c r="A160" s="9" t="s">
        <v>15</v>
      </c>
      <c r="B160" s="1" t="s">
        <v>16</v>
      </c>
      <c r="C160" s="10">
        <v>44973</v>
      </c>
      <c r="D160" s="1">
        <v>141.19999999999999</v>
      </c>
      <c r="F160">
        <f t="shared" si="12"/>
        <v>2.4301777294160281</v>
      </c>
      <c r="G160">
        <f t="shared" si="10"/>
        <v>4</v>
      </c>
      <c r="H160">
        <f t="shared" si="14"/>
        <v>-10.206677265500803</v>
      </c>
      <c r="I160" t="str">
        <f t="shared" si="13"/>
        <v/>
      </c>
      <c r="J160" t="str">
        <f t="shared" si="11"/>
        <v/>
      </c>
      <c r="P160" t="s">
        <v>15</v>
      </c>
      <c r="Q160" t="s">
        <v>16</v>
      </c>
      <c r="R160" s="3">
        <v>44971</v>
      </c>
      <c r="S160">
        <v>134.9</v>
      </c>
      <c r="T160">
        <v>135</v>
      </c>
      <c r="U160">
        <v>141.30000000000001</v>
      </c>
      <c r="V160">
        <v>132.25</v>
      </c>
      <c r="W160">
        <v>138.19999999999999</v>
      </c>
      <c r="X160">
        <v>138.1</v>
      </c>
      <c r="Y160">
        <v>137.24</v>
      </c>
      <c r="Z160">
        <v>20372667</v>
      </c>
      <c r="AA160">
        <v>2795975273.9000001</v>
      </c>
      <c r="AB160">
        <v>104034</v>
      </c>
      <c r="AC160" s="6" t="s">
        <v>328</v>
      </c>
      <c r="AD160" t="s">
        <v>329</v>
      </c>
    </row>
    <row r="161" spans="1:30" x14ac:dyDescent="0.25">
      <c r="A161" s="11" t="s">
        <v>15</v>
      </c>
      <c r="B161" s="2" t="s">
        <v>16</v>
      </c>
      <c r="C161" s="12">
        <v>44974</v>
      </c>
      <c r="D161" s="2">
        <v>138.65</v>
      </c>
      <c r="F161">
        <f t="shared" si="12"/>
        <v>-1.8059490084985717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15</v>
      </c>
      <c r="Q161" t="s">
        <v>16</v>
      </c>
      <c r="R161" s="3">
        <v>44972</v>
      </c>
      <c r="S161">
        <v>138.1</v>
      </c>
      <c r="T161">
        <v>138</v>
      </c>
      <c r="U161">
        <v>140</v>
      </c>
      <c r="V161">
        <v>135.19999999999999</v>
      </c>
      <c r="W161">
        <v>138</v>
      </c>
      <c r="X161">
        <v>137.85</v>
      </c>
      <c r="Y161">
        <v>137.77000000000001</v>
      </c>
      <c r="Z161">
        <v>7290156</v>
      </c>
      <c r="AA161">
        <v>1004398975.1</v>
      </c>
      <c r="AB161">
        <v>49441</v>
      </c>
      <c r="AC161" s="6" t="s">
        <v>330</v>
      </c>
      <c r="AD161" t="s">
        <v>331</v>
      </c>
    </row>
    <row r="162" spans="1:30" x14ac:dyDescent="0.25">
      <c r="A162" s="9" t="s">
        <v>15</v>
      </c>
      <c r="B162" s="1" t="s">
        <v>16</v>
      </c>
      <c r="C162" s="10">
        <v>44977</v>
      </c>
      <c r="D162" s="1">
        <v>137.55000000000001</v>
      </c>
      <c r="F162">
        <f t="shared" si="12"/>
        <v>-0.79336458708979041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15</v>
      </c>
      <c r="Q162" t="s">
        <v>16</v>
      </c>
      <c r="R162" s="3">
        <v>44973</v>
      </c>
      <c r="S162">
        <v>137.85</v>
      </c>
      <c r="T162">
        <v>139</v>
      </c>
      <c r="U162">
        <v>142.1</v>
      </c>
      <c r="V162">
        <v>138</v>
      </c>
      <c r="W162">
        <v>141</v>
      </c>
      <c r="X162">
        <v>141.19999999999999</v>
      </c>
      <c r="Y162">
        <v>140.36000000000001</v>
      </c>
      <c r="Z162">
        <v>5417507</v>
      </c>
      <c r="AA162">
        <v>760386235.70000005</v>
      </c>
      <c r="AB162">
        <v>37155</v>
      </c>
      <c r="AC162" s="6" t="s">
        <v>332</v>
      </c>
      <c r="AD162" t="s">
        <v>333</v>
      </c>
    </row>
    <row r="163" spans="1:30" x14ac:dyDescent="0.25">
      <c r="A163" s="11" t="s">
        <v>15</v>
      </c>
      <c r="B163" s="2" t="s">
        <v>16</v>
      </c>
      <c r="C163" s="12">
        <v>44978</v>
      </c>
      <c r="D163" s="2">
        <v>135.05000000000001</v>
      </c>
      <c r="F163">
        <f t="shared" si="12"/>
        <v>-1.817520901490367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15</v>
      </c>
      <c r="Q163" t="s">
        <v>16</v>
      </c>
      <c r="R163" s="3">
        <v>44974</v>
      </c>
      <c r="S163">
        <v>141.19999999999999</v>
      </c>
      <c r="T163">
        <v>139.25</v>
      </c>
      <c r="U163">
        <v>143.6</v>
      </c>
      <c r="V163">
        <v>137.19999999999999</v>
      </c>
      <c r="W163">
        <v>138.1</v>
      </c>
      <c r="X163">
        <v>138.65</v>
      </c>
      <c r="Y163">
        <v>140.27000000000001</v>
      </c>
      <c r="Z163">
        <v>6433191</v>
      </c>
      <c r="AA163">
        <v>902361475.14999998</v>
      </c>
      <c r="AB163">
        <v>28053</v>
      </c>
      <c r="AC163" s="6" t="s">
        <v>334</v>
      </c>
      <c r="AD163" t="s">
        <v>335</v>
      </c>
    </row>
    <row r="164" spans="1:30" x14ac:dyDescent="0.25">
      <c r="A164" s="9" t="s">
        <v>15</v>
      </c>
      <c r="B164" s="1" t="s">
        <v>16</v>
      </c>
      <c r="C164" s="10">
        <v>44979</v>
      </c>
      <c r="D164" s="1">
        <v>132.30000000000001</v>
      </c>
      <c r="F164">
        <f t="shared" si="12"/>
        <v>-2.036282858200666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15</v>
      </c>
      <c r="Q164" t="s">
        <v>16</v>
      </c>
      <c r="R164" s="3">
        <v>44977</v>
      </c>
      <c r="S164">
        <v>138.65</v>
      </c>
      <c r="T164">
        <v>139.35</v>
      </c>
      <c r="U164">
        <v>139.69999999999999</v>
      </c>
      <c r="V164">
        <v>137</v>
      </c>
      <c r="W164">
        <v>137.55000000000001</v>
      </c>
      <c r="X164">
        <v>137.55000000000001</v>
      </c>
      <c r="Y164">
        <v>138.16999999999999</v>
      </c>
      <c r="Z164">
        <v>1887850</v>
      </c>
      <c r="AA164">
        <v>260850654.25</v>
      </c>
      <c r="AB164">
        <v>16052</v>
      </c>
      <c r="AC164" s="6" t="s">
        <v>336</v>
      </c>
      <c r="AD164" t="s">
        <v>337</v>
      </c>
    </row>
    <row r="165" spans="1:30" x14ac:dyDescent="0.25">
      <c r="A165" s="11" t="s">
        <v>15</v>
      </c>
      <c r="B165" s="2" t="s">
        <v>16</v>
      </c>
      <c r="C165" s="12">
        <v>44980</v>
      </c>
      <c r="D165" s="2">
        <v>132.5</v>
      </c>
      <c r="F165">
        <f t="shared" si="12"/>
        <v>0.15117157974299972</v>
      </c>
      <c r="G165">
        <f t="shared" si="10"/>
        <v>4</v>
      </c>
      <c r="H165">
        <f t="shared" si="14"/>
        <v>-6.1614730878186892</v>
      </c>
      <c r="I165" t="str">
        <f t="shared" si="13"/>
        <v/>
      </c>
      <c r="J165" t="str">
        <f t="shared" si="11"/>
        <v/>
      </c>
      <c r="P165" t="s">
        <v>15</v>
      </c>
      <c r="Q165" t="s">
        <v>16</v>
      </c>
      <c r="R165" s="3">
        <v>44978</v>
      </c>
      <c r="S165">
        <v>137.55000000000001</v>
      </c>
      <c r="T165">
        <v>138</v>
      </c>
      <c r="U165">
        <v>138.85</v>
      </c>
      <c r="V165">
        <v>134.75</v>
      </c>
      <c r="W165">
        <v>135.05000000000001</v>
      </c>
      <c r="X165">
        <v>135.05000000000001</v>
      </c>
      <c r="Y165">
        <v>136.09</v>
      </c>
      <c r="Z165">
        <v>2468447</v>
      </c>
      <c r="AA165">
        <v>335920174.19999999</v>
      </c>
      <c r="AB165">
        <v>24832</v>
      </c>
      <c r="AC165" s="6" t="s">
        <v>338</v>
      </c>
      <c r="AD165" t="s">
        <v>339</v>
      </c>
    </row>
    <row r="166" spans="1:30" x14ac:dyDescent="0.25">
      <c r="A166" s="9" t="s">
        <v>15</v>
      </c>
      <c r="B166" s="1" t="s">
        <v>16</v>
      </c>
      <c r="C166" s="10">
        <v>44981</v>
      </c>
      <c r="D166" s="1">
        <v>134.6</v>
      </c>
      <c r="F166">
        <f t="shared" si="12"/>
        <v>1.5849056603773541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15</v>
      </c>
      <c r="Q166" t="s">
        <v>16</v>
      </c>
      <c r="R166" s="3">
        <v>44979</v>
      </c>
      <c r="S166">
        <v>135.05000000000001</v>
      </c>
      <c r="T166">
        <v>134</v>
      </c>
      <c r="U166">
        <v>135.5</v>
      </c>
      <c r="V166">
        <v>131.6</v>
      </c>
      <c r="W166">
        <v>132</v>
      </c>
      <c r="X166">
        <v>132.30000000000001</v>
      </c>
      <c r="Y166">
        <v>133.75</v>
      </c>
      <c r="Z166">
        <v>4104191</v>
      </c>
      <c r="AA166">
        <v>548918899.04999995</v>
      </c>
      <c r="AB166">
        <v>23944</v>
      </c>
      <c r="AC166" s="6" t="s">
        <v>340</v>
      </c>
      <c r="AD166" t="s">
        <v>341</v>
      </c>
    </row>
    <row r="167" spans="1:30" x14ac:dyDescent="0.25">
      <c r="A167" s="11" t="s">
        <v>15</v>
      </c>
      <c r="B167" s="2" t="s">
        <v>16</v>
      </c>
      <c r="C167" s="12">
        <v>44984</v>
      </c>
      <c r="D167" s="2">
        <v>135</v>
      </c>
      <c r="F167">
        <f t="shared" si="12"/>
        <v>0.29717682020802799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15</v>
      </c>
      <c r="Q167" t="s">
        <v>16</v>
      </c>
      <c r="R167" s="3">
        <v>44980</v>
      </c>
      <c r="S167">
        <v>132.30000000000001</v>
      </c>
      <c r="T167">
        <v>133</v>
      </c>
      <c r="U167">
        <v>133.19999999999999</v>
      </c>
      <c r="V167">
        <v>129</v>
      </c>
      <c r="W167">
        <v>132.5</v>
      </c>
      <c r="X167">
        <v>132.5</v>
      </c>
      <c r="Y167">
        <v>131.33000000000001</v>
      </c>
      <c r="Z167">
        <v>6129857</v>
      </c>
      <c r="AA167">
        <v>805058864.5</v>
      </c>
      <c r="AB167">
        <v>51267</v>
      </c>
      <c r="AC167" s="6" t="s">
        <v>342</v>
      </c>
      <c r="AD167" t="s">
        <v>343</v>
      </c>
    </row>
    <row r="168" spans="1:30" x14ac:dyDescent="0.25">
      <c r="A168" s="9" t="s">
        <v>15</v>
      </c>
      <c r="B168" s="1" t="s">
        <v>16</v>
      </c>
      <c r="C168" s="10">
        <v>44985</v>
      </c>
      <c r="D168" s="1">
        <v>138.44999999999999</v>
      </c>
      <c r="F168">
        <f t="shared" si="12"/>
        <v>2.5555555555555469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15</v>
      </c>
      <c r="Q168" t="s">
        <v>16</v>
      </c>
      <c r="R168" s="3">
        <v>44981</v>
      </c>
      <c r="S168">
        <v>132.5</v>
      </c>
      <c r="T168">
        <v>133.1</v>
      </c>
      <c r="U168">
        <v>135</v>
      </c>
      <c r="V168">
        <v>131.69999999999999</v>
      </c>
      <c r="W168">
        <v>134.65</v>
      </c>
      <c r="X168">
        <v>134.6</v>
      </c>
      <c r="Y168">
        <v>134.09</v>
      </c>
      <c r="Z168">
        <v>3037415</v>
      </c>
      <c r="AA168">
        <v>407292721.35000002</v>
      </c>
      <c r="AB168">
        <v>31842</v>
      </c>
      <c r="AC168" s="6" t="s">
        <v>344</v>
      </c>
      <c r="AD168" t="s">
        <v>345</v>
      </c>
    </row>
    <row r="169" spans="1:30" x14ac:dyDescent="0.25">
      <c r="A169" s="11" t="s">
        <v>15</v>
      </c>
      <c r="B169" s="2" t="s">
        <v>16</v>
      </c>
      <c r="C169" s="12">
        <v>44986</v>
      </c>
      <c r="D169" s="2">
        <v>141.35</v>
      </c>
      <c r="F169">
        <f t="shared" si="12"/>
        <v>2.0946189960274508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-10.965688008489561</v>
      </c>
      <c r="P169" t="s">
        <v>15</v>
      </c>
      <c r="Q169" t="s">
        <v>16</v>
      </c>
      <c r="R169" s="3">
        <v>44984</v>
      </c>
      <c r="S169">
        <v>134.6</v>
      </c>
      <c r="T169">
        <v>135</v>
      </c>
      <c r="U169">
        <v>136.4</v>
      </c>
      <c r="V169">
        <v>133.6</v>
      </c>
      <c r="W169">
        <v>135.44999999999999</v>
      </c>
      <c r="X169">
        <v>135</v>
      </c>
      <c r="Y169">
        <v>134.79</v>
      </c>
      <c r="Z169">
        <v>4174557</v>
      </c>
      <c r="AA169">
        <v>562697629.35000002</v>
      </c>
      <c r="AB169">
        <v>28747</v>
      </c>
      <c r="AC169" s="6" t="s">
        <v>346</v>
      </c>
      <c r="AD169" t="s">
        <v>347</v>
      </c>
    </row>
    <row r="170" spans="1:30" x14ac:dyDescent="0.25">
      <c r="A170" s="9" t="s">
        <v>15</v>
      </c>
      <c r="B170" s="1" t="s">
        <v>16</v>
      </c>
      <c r="C170" s="10">
        <v>44987</v>
      </c>
      <c r="D170" s="1">
        <v>141.1</v>
      </c>
      <c r="F170">
        <f t="shared" si="12"/>
        <v>-0.17686593562079944</v>
      </c>
      <c r="G170">
        <f t="shared" si="10"/>
        <v>4</v>
      </c>
      <c r="H170">
        <f t="shared" si="14"/>
        <v>6.4905660377358458</v>
      </c>
      <c r="I170" t="str">
        <f t="shared" si="13"/>
        <v/>
      </c>
      <c r="J170" t="str">
        <f t="shared" si="11"/>
        <v/>
      </c>
      <c r="P170" t="s">
        <v>15</v>
      </c>
      <c r="Q170" t="s">
        <v>16</v>
      </c>
      <c r="R170" s="3">
        <v>44985</v>
      </c>
      <c r="S170">
        <v>135</v>
      </c>
      <c r="T170">
        <v>135.5</v>
      </c>
      <c r="U170">
        <v>139.15</v>
      </c>
      <c r="V170">
        <v>135.19999999999999</v>
      </c>
      <c r="W170">
        <v>138.5</v>
      </c>
      <c r="X170">
        <v>138.44999999999999</v>
      </c>
      <c r="Y170">
        <v>137.86000000000001</v>
      </c>
      <c r="Z170">
        <v>3400716</v>
      </c>
      <c r="AA170">
        <v>468814867.05000001</v>
      </c>
      <c r="AB170">
        <v>23614</v>
      </c>
      <c r="AC170" s="6" t="s">
        <v>348</v>
      </c>
      <c r="AD170" t="s">
        <v>349</v>
      </c>
    </row>
    <row r="171" spans="1:30" x14ac:dyDescent="0.25">
      <c r="A171" s="11" t="s">
        <v>15</v>
      </c>
      <c r="B171" s="2" t="s">
        <v>16</v>
      </c>
      <c r="C171" s="12">
        <v>44988</v>
      </c>
      <c r="D171" s="2">
        <v>142.19999999999999</v>
      </c>
      <c r="F171">
        <f t="shared" si="12"/>
        <v>0.77958894401133549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15</v>
      </c>
      <c r="Q171" t="s">
        <v>16</v>
      </c>
      <c r="R171" s="3">
        <v>44986</v>
      </c>
      <c r="S171">
        <v>138.44999999999999</v>
      </c>
      <c r="T171">
        <v>138.44999999999999</v>
      </c>
      <c r="U171">
        <v>141.80000000000001</v>
      </c>
      <c r="V171">
        <v>138.44999999999999</v>
      </c>
      <c r="W171">
        <v>141.5</v>
      </c>
      <c r="X171">
        <v>141.35</v>
      </c>
      <c r="Y171">
        <v>140.01</v>
      </c>
      <c r="Z171">
        <v>3033796</v>
      </c>
      <c r="AA171">
        <v>424761359.44999999</v>
      </c>
      <c r="AB171">
        <v>21303</v>
      </c>
      <c r="AC171" s="6" t="s">
        <v>350</v>
      </c>
      <c r="AD171" t="s">
        <v>351</v>
      </c>
    </row>
    <row r="172" spans="1:30" x14ac:dyDescent="0.25">
      <c r="A172" s="9" t="s">
        <v>15</v>
      </c>
      <c r="B172" s="1" t="s">
        <v>16</v>
      </c>
      <c r="C172" s="10">
        <v>44991</v>
      </c>
      <c r="D172" s="1">
        <v>142.35</v>
      </c>
      <c r="F172">
        <f t="shared" si="12"/>
        <v>0.10548523206751455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15</v>
      </c>
      <c r="Q172" t="s">
        <v>16</v>
      </c>
      <c r="R172" s="3">
        <v>44987</v>
      </c>
      <c r="S172">
        <v>141.35</v>
      </c>
      <c r="T172">
        <v>140.6</v>
      </c>
      <c r="U172">
        <v>142.5</v>
      </c>
      <c r="V172">
        <v>140.6</v>
      </c>
      <c r="W172">
        <v>141.1</v>
      </c>
      <c r="X172">
        <v>141.1</v>
      </c>
      <c r="Y172">
        <v>141.13999999999999</v>
      </c>
      <c r="Z172">
        <v>969787</v>
      </c>
      <c r="AA172">
        <v>136872563.94999999</v>
      </c>
      <c r="AB172">
        <v>12873</v>
      </c>
      <c r="AC172" s="6" t="s">
        <v>352</v>
      </c>
      <c r="AD172" t="s">
        <v>353</v>
      </c>
    </row>
    <row r="173" spans="1:30" x14ac:dyDescent="0.25">
      <c r="A173" s="11" t="s">
        <v>15</v>
      </c>
      <c r="B173" s="2" t="s">
        <v>16</v>
      </c>
      <c r="C173" s="12">
        <v>44993</v>
      </c>
      <c r="D173" s="2">
        <v>141.55000000000001</v>
      </c>
      <c r="F173">
        <f t="shared" si="12"/>
        <v>-0.56199508254301578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15</v>
      </c>
      <c r="Q173" t="s">
        <v>16</v>
      </c>
      <c r="R173" s="3">
        <v>44988</v>
      </c>
      <c r="S173">
        <v>141.1</v>
      </c>
      <c r="T173">
        <v>141.1</v>
      </c>
      <c r="U173">
        <v>143.5</v>
      </c>
      <c r="V173">
        <v>141</v>
      </c>
      <c r="W173">
        <v>141.85</v>
      </c>
      <c r="X173">
        <v>142.19999999999999</v>
      </c>
      <c r="Y173">
        <v>142.41999999999999</v>
      </c>
      <c r="Z173">
        <v>1410009</v>
      </c>
      <c r="AA173">
        <v>200807359.59999999</v>
      </c>
      <c r="AB173">
        <v>14507</v>
      </c>
      <c r="AC173" s="6" t="s">
        <v>354</v>
      </c>
      <c r="AD173" t="s">
        <v>355</v>
      </c>
    </row>
    <row r="174" spans="1:30" x14ac:dyDescent="0.25">
      <c r="A174" s="9" t="s">
        <v>15</v>
      </c>
      <c r="B174" s="1" t="s">
        <v>16</v>
      </c>
      <c r="C174" s="10">
        <v>44994</v>
      </c>
      <c r="D174" s="1">
        <v>140.25</v>
      </c>
      <c r="F174">
        <f t="shared" si="12"/>
        <v>-0.91840339102791324</v>
      </c>
      <c r="G174">
        <f t="shared" si="10"/>
        <v>4</v>
      </c>
      <c r="H174">
        <f t="shared" si="14"/>
        <v>-0.77821011673151352</v>
      </c>
      <c r="I174" t="str">
        <f t="shared" si="13"/>
        <v/>
      </c>
      <c r="J174" t="str">
        <f t="shared" si="11"/>
        <v/>
      </c>
      <c r="P174" t="s">
        <v>15</v>
      </c>
      <c r="Q174" t="s">
        <v>16</v>
      </c>
      <c r="R174" s="3">
        <v>44991</v>
      </c>
      <c r="S174">
        <v>142.19999999999999</v>
      </c>
      <c r="T174">
        <v>143</v>
      </c>
      <c r="U174">
        <v>143.5</v>
      </c>
      <c r="V174">
        <v>141.69999999999999</v>
      </c>
      <c r="W174">
        <v>142.6</v>
      </c>
      <c r="X174">
        <v>142.35</v>
      </c>
      <c r="Y174">
        <v>142.59</v>
      </c>
      <c r="Z174">
        <v>1266794</v>
      </c>
      <c r="AA174">
        <v>180628920.30000001</v>
      </c>
      <c r="AB174">
        <v>13959</v>
      </c>
      <c r="AC174" s="6" t="s">
        <v>356</v>
      </c>
      <c r="AD174" t="s">
        <v>357</v>
      </c>
    </row>
    <row r="175" spans="1:30" x14ac:dyDescent="0.25">
      <c r="A175" s="11" t="s">
        <v>15</v>
      </c>
      <c r="B175" s="2" t="s">
        <v>16</v>
      </c>
      <c r="C175" s="12">
        <v>44995</v>
      </c>
      <c r="D175" s="2">
        <v>138.05000000000001</v>
      </c>
      <c r="F175">
        <f t="shared" si="12"/>
        <v>-1.5686274509803841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15</v>
      </c>
      <c r="Q175" t="s">
        <v>16</v>
      </c>
      <c r="R175" s="3">
        <v>44993</v>
      </c>
      <c r="S175">
        <v>142.35</v>
      </c>
      <c r="T175">
        <v>142.5</v>
      </c>
      <c r="U175">
        <v>143</v>
      </c>
      <c r="V175">
        <v>139.5</v>
      </c>
      <c r="W175">
        <v>142</v>
      </c>
      <c r="X175">
        <v>141.55000000000001</v>
      </c>
      <c r="Y175">
        <v>141.02000000000001</v>
      </c>
      <c r="Z175">
        <v>4332197</v>
      </c>
      <c r="AA175">
        <v>610917794.25</v>
      </c>
      <c r="AB175">
        <v>16826</v>
      </c>
      <c r="AC175" s="6" t="s">
        <v>358</v>
      </c>
      <c r="AD175" t="s">
        <v>359</v>
      </c>
    </row>
    <row r="176" spans="1:30" x14ac:dyDescent="0.25">
      <c r="A176" s="9" t="s">
        <v>15</v>
      </c>
      <c r="B176" s="1" t="s">
        <v>16</v>
      </c>
      <c r="C176" s="10">
        <v>44998</v>
      </c>
      <c r="D176" s="1">
        <v>134.35</v>
      </c>
      <c r="F176">
        <f t="shared" si="12"/>
        <v>-2.6801883375588678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15</v>
      </c>
      <c r="Q176" t="s">
        <v>16</v>
      </c>
      <c r="R176" s="3">
        <v>44994</v>
      </c>
      <c r="S176">
        <v>141.55000000000001</v>
      </c>
      <c r="T176">
        <v>142.25</v>
      </c>
      <c r="U176">
        <v>142.9</v>
      </c>
      <c r="V176">
        <v>139.75</v>
      </c>
      <c r="W176">
        <v>140.6</v>
      </c>
      <c r="X176">
        <v>140.25</v>
      </c>
      <c r="Y176">
        <v>141.35</v>
      </c>
      <c r="Z176">
        <v>2967680</v>
      </c>
      <c r="AA176">
        <v>419479129</v>
      </c>
      <c r="AB176">
        <v>13288</v>
      </c>
      <c r="AC176" s="6" t="s">
        <v>360</v>
      </c>
      <c r="AD176" t="s">
        <v>361</v>
      </c>
    </row>
    <row r="177" spans="1:30" x14ac:dyDescent="0.25">
      <c r="A177" s="11" t="s">
        <v>15</v>
      </c>
      <c r="B177" s="2" t="s">
        <v>16</v>
      </c>
      <c r="C177" s="12">
        <v>44999</v>
      </c>
      <c r="D177" s="2">
        <v>134.30000000000001</v>
      </c>
      <c r="F177">
        <f t="shared" si="12"/>
        <v>-3.7216226274643056E-2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15</v>
      </c>
      <c r="Q177" t="s">
        <v>16</v>
      </c>
      <c r="R177" s="3">
        <v>44995</v>
      </c>
      <c r="S177">
        <v>140.25</v>
      </c>
      <c r="T177">
        <v>139.94999999999999</v>
      </c>
      <c r="U177">
        <v>139.94999999999999</v>
      </c>
      <c r="V177">
        <v>137.05000000000001</v>
      </c>
      <c r="W177">
        <v>137.94999999999999</v>
      </c>
      <c r="X177">
        <v>138.05000000000001</v>
      </c>
      <c r="Y177">
        <v>138.06</v>
      </c>
      <c r="Z177">
        <v>5872986</v>
      </c>
      <c r="AA177">
        <v>810827067.89999998</v>
      </c>
      <c r="AB177">
        <v>16431</v>
      </c>
      <c r="AC177" s="6" t="s">
        <v>362</v>
      </c>
      <c r="AD177" t="s">
        <v>363</v>
      </c>
    </row>
    <row r="178" spans="1:30" x14ac:dyDescent="0.25">
      <c r="A178" s="9" t="s">
        <v>15</v>
      </c>
      <c r="B178" s="1" t="s">
        <v>16</v>
      </c>
      <c r="C178" s="10">
        <v>45000</v>
      </c>
      <c r="D178" s="1">
        <v>132.44999999999999</v>
      </c>
      <c r="F178">
        <f t="shared" si="12"/>
        <v>-1.377513030528684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15</v>
      </c>
      <c r="Q178" t="s">
        <v>16</v>
      </c>
      <c r="R178" s="3">
        <v>44998</v>
      </c>
      <c r="S178">
        <v>138.05000000000001</v>
      </c>
      <c r="T178">
        <v>138.4</v>
      </c>
      <c r="U178">
        <v>138.4</v>
      </c>
      <c r="V178">
        <v>133.75</v>
      </c>
      <c r="W178">
        <v>134.75</v>
      </c>
      <c r="X178">
        <v>134.35</v>
      </c>
      <c r="Y178">
        <v>135.04</v>
      </c>
      <c r="Z178">
        <v>6405118</v>
      </c>
      <c r="AA178">
        <v>864977917.29999995</v>
      </c>
      <c r="AB178">
        <v>38154</v>
      </c>
      <c r="AC178" s="6" t="s">
        <v>364</v>
      </c>
      <c r="AD178" t="s">
        <v>365</v>
      </c>
    </row>
    <row r="179" spans="1:30" x14ac:dyDescent="0.25">
      <c r="A179" s="11" t="s">
        <v>15</v>
      </c>
      <c r="B179" s="2" t="s">
        <v>16</v>
      </c>
      <c r="C179" s="12">
        <v>45001</v>
      </c>
      <c r="D179" s="2">
        <v>130.1</v>
      </c>
      <c r="F179">
        <f t="shared" si="12"/>
        <v>-1.774254435636085</v>
      </c>
      <c r="G179">
        <f t="shared" si="10"/>
        <v>4</v>
      </c>
      <c r="H179">
        <f t="shared" si="14"/>
        <v>-7.2370766488413594</v>
      </c>
      <c r="I179" t="str">
        <f t="shared" si="13"/>
        <v/>
      </c>
      <c r="J179" t="str">
        <f t="shared" si="11"/>
        <v/>
      </c>
      <c r="P179" t="s">
        <v>15</v>
      </c>
      <c r="Q179" t="s">
        <v>16</v>
      </c>
      <c r="R179" s="3">
        <v>44999</v>
      </c>
      <c r="S179">
        <v>134.35</v>
      </c>
      <c r="T179">
        <v>133.75</v>
      </c>
      <c r="U179">
        <v>137.19999999999999</v>
      </c>
      <c r="V179">
        <v>132.25</v>
      </c>
      <c r="W179">
        <v>134.94999999999999</v>
      </c>
      <c r="X179">
        <v>134.30000000000001</v>
      </c>
      <c r="Y179">
        <v>134.59</v>
      </c>
      <c r="Z179">
        <v>4696511</v>
      </c>
      <c r="AA179">
        <v>632111510.45000005</v>
      </c>
      <c r="AB179">
        <v>37518</v>
      </c>
      <c r="AC179" s="6" t="s">
        <v>366</v>
      </c>
      <c r="AD179" t="s">
        <v>367</v>
      </c>
    </row>
    <row r="180" spans="1:30" x14ac:dyDescent="0.25">
      <c r="A180" s="9" t="s">
        <v>15</v>
      </c>
      <c r="B180" s="1" t="s">
        <v>16</v>
      </c>
      <c r="C180" s="10">
        <v>45002</v>
      </c>
      <c r="D180" s="1">
        <v>130.30000000000001</v>
      </c>
      <c r="F180">
        <f t="shared" si="12"/>
        <v>0.15372790161415609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15</v>
      </c>
      <c r="Q180" t="s">
        <v>16</v>
      </c>
      <c r="R180" s="3">
        <v>45000</v>
      </c>
      <c r="S180">
        <v>134.30000000000001</v>
      </c>
      <c r="T180">
        <v>136.15</v>
      </c>
      <c r="U180">
        <v>137</v>
      </c>
      <c r="V180">
        <v>131.85</v>
      </c>
      <c r="W180">
        <v>132.75</v>
      </c>
      <c r="X180">
        <v>132.44999999999999</v>
      </c>
      <c r="Y180">
        <v>134.72</v>
      </c>
      <c r="Z180">
        <v>4238019</v>
      </c>
      <c r="AA180">
        <v>570926245.20000005</v>
      </c>
      <c r="AB180">
        <v>13291</v>
      </c>
      <c r="AC180" s="6" t="s">
        <v>368</v>
      </c>
      <c r="AD180" t="s">
        <v>369</v>
      </c>
    </row>
    <row r="181" spans="1:30" x14ac:dyDescent="0.25">
      <c r="A181" s="11" t="s">
        <v>15</v>
      </c>
      <c r="B181" s="2" t="s">
        <v>16</v>
      </c>
      <c r="C181" s="12">
        <v>45005</v>
      </c>
      <c r="D181" s="2">
        <v>127.15</v>
      </c>
      <c r="F181">
        <f t="shared" si="12"/>
        <v>-2.4174980813507334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15</v>
      </c>
      <c r="Q181" t="s">
        <v>16</v>
      </c>
      <c r="R181" s="3">
        <v>45001</v>
      </c>
      <c r="S181">
        <v>132.44999999999999</v>
      </c>
      <c r="T181">
        <v>133.1</v>
      </c>
      <c r="U181">
        <v>133.1</v>
      </c>
      <c r="V181">
        <v>127.75</v>
      </c>
      <c r="W181">
        <v>130.94999999999999</v>
      </c>
      <c r="X181">
        <v>130.1</v>
      </c>
      <c r="Y181">
        <v>130.74</v>
      </c>
      <c r="Z181">
        <v>6886975</v>
      </c>
      <c r="AA181">
        <v>900403831.25</v>
      </c>
      <c r="AB181">
        <v>40360</v>
      </c>
      <c r="AC181" s="6" t="s">
        <v>370</v>
      </c>
      <c r="AD181" t="s">
        <v>371</v>
      </c>
    </row>
    <row r="182" spans="1:30" x14ac:dyDescent="0.25">
      <c r="A182" s="9" t="s">
        <v>15</v>
      </c>
      <c r="B182" s="1" t="s">
        <v>16</v>
      </c>
      <c r="C182" s="10">
        <v>45006</v>
      </c>
      <c r="D182" s="1">
        <v>128.35</v>
      </c>
      <c r="F182">
        <f t="shared" si="12"/>
        <v>0.94376720408964887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15</v>
      </c>
      <c r="Q182" t="s">
        <v>16</v>
      </c>
      <c r="R182" s="3">
        <v>45002</v>
      </c>
      <c r="S182">
        <v>130.1</v>
      </c>
      <c r="T182">
        <v>131.1</v>
      </c>
      <c r="U182">
        <v>132.5</v>
      </c>
      <c r="V182">
        <v>129</v>
      </c>
      <c r="W182">
        <v>130.5</v>
      </c>
      <c r="X182">
        <v>130.30000000000001</v>
      </c>
      <c r="Y182">
        <v>130.26</v>
      </c>
      <c r="Z182">
        <v>2072847</v>
      </c>
      <c r="AA182">
        <v>270016008.25</v>
      </c>
      <c r="AB182">
        <v>19269</v>
      </c>
      <c r="AC182" s="6" t="s">
        <v>372</v>
      </c>
      <c r="AD182" t="s">
        <v>373</v>
      </c>
    </row>
    <row r="183" spans="1:30" x14ac:dyDescent="0.25">
      <c r="A183" s="11" t="s">
        <v>15</v>
      </c>
      <c r="B183" s="2" t="s">
        <v>16</v>
      </c>
      <c r="C183" s="12">
        <v>45007</v>
      </c>
      <c r="D183" s="2">
        <v>129.25</v>
      </c>
      <c r="F183">
        <f t="shared" si="12"/>
        <v>0.70120763537203401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15</v>
      </c>
      <c r="Q183" t="s">
        <v>16</v>
      </c>
      <c r="R183" s="3">
        <v>45005</v>
      </c>
      <c r="S183">
        <v>130.30000000000001</v>
      </c>
      <c r="T183">
        <v>129.19999999999999</v>
      </c>
      <c r="U183">
        <v>131.80000000000001</v>
      </c>
      <c r="V183">
        <v>126.45</v>
      </c>
      <c r="W183">
        <v>127</v>
      </c>
      <c r="X183">
        <v>127.15</v>
      </c>
      <c r="Y183">
        <v>127.49</v>
      </c>
      <c r="Z183">
        <v>2447767</v>
      </c>
      <c r="AA183">
        <v>312057901.75</v>
      </c>
      <c r="AB183">
        <v>16558</v>
      </c>
      <c r="AC183" s="6" t="s">
        <v>374</v>
      </c>
      <c r="AD183" t="s">
        <v>280</v>
      </c>
    </row>
    <row r="184" spans="1:30" x14ac:dyDescent="0.25">
      <c r="A184" s="9" t="s">
        <v>15</v>
      </c>
      <c r="B184" s="1" t="s">
        <v>16</v>
      </c>
      <c r="C184" s="10">
        <v>45008</v>
      </c>
      <c r="D184" s="1">
        <v>127.8</v>
      </c>
      <c r="F184">
        <f t="shared" si="12"/>
        <v>-1.1218568665377198</v>
      </c>
      <c r="G184">
        <f t="shared" si="10"/>
        <v>4</v>
      </c>
      <c r="H184">
        <f t="shared" si="14"/>
        <v>-1.7678708685626421</v>
      </c>
      <c r="I184" t="str">
        <f t="shared" si="13"/>
        <v/>
      </c>
      <c r="J184" t="str">
        <f t="shared" si="11"/>
        <v/>
      </c>
      <c r="P184" t="s">
        <v>15</v>
      </c>
      <c r="Q184" t="s">
        <v>16</v>
      </c>
      <c r="R184" s="3">
        <v>45006</v>
      </c>
      <c r="S184">
        <v>127.15</v>
      </c>
      <c r="T184">
        <v>128</v>
      </c>
      <c r="U184">
        <v>129.1</v>
      </c>
      <c r="V184">
        <v>127</v>
      </c>
      <c r="W184">
        <v>128.30000000000001</v>
      </c>
      <c r="X184">
        <v>128.35</v>
      </c>
      <c r="Y184">
        <v>128.38999999999999</v>
      </c>
      <c r="Z184">
        <v>2546307</v>
      </c>
      <c r="AA184">
        <v>326929211.35000002</v>
      </c>
      <c r="AB184">
        <v>16218</v>
      </c>
      <c r="AC184" s="6" t="s">
        <v>375</v>
      </c>
      <c r="AD184" t="s">
        <v>376</v>
      </c>
    </row>
    <row r="185" spans="1:30" x14ac:dyDescent="0.25">
      <c r="A185" s="11" t="s">
        <v>15</v>
      </c>
      <c r="B185" s="2" t="s">
        <v>16</v>
      </c>
      <c r="C185" s="12">
        <v>45009</v>
      </c>
      <c r="D185" s="2">
        <v>124.9</v>
      </c>
      <c r="F185">
        <f t="shared" si="12"/>
        <v>-2.2691705790297276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15</v>
      </c>
      <c r="Q185" t="s">
        <v>16</v>
      </c>
      <c r="R185" s="3">
        <v>45007</v>
      </c>
      <c r="S185">
        <v>128.35</v>
      </c>
      <c r="T185">
        <v>129</v>
      </c>
      <c r="U185">
        <v>130.44999999999999</v>
      </c>
      <c r="V185">
        <v>127.85</v>
      </c>
      <c r="W185">
        <v>129.1</v>
      </c>
      <c r="X185">
        <v>129.25</v>
      </c>
      <c r="Y185">
        <v>129.47999999999999</v>
      </c>
      <c r="Z185">
        <v>985198</v>
      </c>
      <c r="AA185">
        <v>127566242.2</v>
      </c>
      <c r="AB185">
        <v>9613</v>
      </c>
      <c r="AC185" s="6" t="s">
        <v>377</v>
      </c>
      <c r="AD185" t="s">
        <v>378</v>
      </c>
    </row>
    <row r="186" spans="1:30" x14ac:dyDescent="0.25">
      <c r="A186" s="9" t="s">
        <v>15</v>
      </c>
      <c r="B186" s="1" t="s">
        <v>16</v>
      </c>
      <c r="C186" s="10">
        <v>45012</v>
      </c>
      <c r="D186" s="1">
        <v>124.2</v>
      </c>
      <c r="F186">
        <f t="shared" si="12"/>
        <v>-0.56044835868695175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15</v>
      </c>
      <c r="Q186" t="s">
        <v>16</v>
      </c>
      <c r="R186" s="3">
        <v>45008</v>
      </c>
      <c r="S186">
        <v>129.25</v>
      </c>
      <c r="T186">
        <v>129.44999999999999</v>
      </c>
      <c r="U186">
        <v>129.5</v>
      </c>
      <c r="V186">
        <v>127.4</v>
      </c>
      <c r="W186">
        <v>127.9</v>
      </c>
      <c r="X186">
        <v>127.8</v>
      </c>
      <c r="Y186">
        <v>128.38</v>
      </c>
      <c r="Z186">
        <v>983307</v>
      </c>
      <c r="AA186">
        <v>126234012.05</v>
      </c>
      <c r="AB186">
        <v>6968</v>
      </c>
      <c r="AC186" s="6" t="s">
        <v>379</v>
      </c>
      <c r="AD186" t="s">
        <v>380</v>
      </c>
    </row>
    <row r="187" spans="1:30" x14ac:dyDescent="0.25">
      <c r="A187" s="11" t="s">
        <v>15</v>
      </c>
      <c r="B187" s="2" t="s">
        <v>16</v>
      </c>
      <c r="C187" s="12">
        <v>45013</v>
      </c>
      <c r="D187" s="2">
        <v>120.9</v>
      </c>
      <c r="F187">
        <f t="shared" si="12"/>
        <v>-2.657004830917872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15</v>
      </c>
      <c r="Q187" t="s">
        <v>16</v>
      </c>
      <c r="R187" s="3">
        <v>45009</v>
      </c>
      <c r="S187">
        <v>127.8</v>
      </c>
      <c r="T187">
        <v>127.9</v>
      </c>
      <c r="U187">
        <v>128.35</v>
      </c>
      <c r="V187">
        <v>124.35</v>
      </c>
      <c r="W187">
        <v>125.1</v>
      </c>
      <c r="X187">
        <v>124.9</v>
      </c>
      <c r="Y187">
        <v>125.66</v>
      </c>
      <c r="Z187">
        <v>2879478</v>
      </c>
      <c r="AA187">
        <v>361821795.14999998</v>
      </c>
      <c r="AB187">
        <v>14654</v>
      </c>
      <c r="AC187" s="6" t="s">
        <v>381</v>
      </c>
      <c r="AD187" t="s">
        <v>382</v>
      </c>
    </row>
    <row r="188" spans="1:30" x14ac:dyDescent="0.25">
      <c r="A188" s="9" t="s">
        <v>15</v>
      </c>
      <c r="B188" s="1" t="s">
        <v>16</v>
      </c>
      <c r="C188" s="10">
        <v>45014</v>
      </c>
      <c r="D188" s="1">
        <v>122.5</v>
      </c>
      <c r="F188">
        <f t="shared" si="12"/>
        <v>1.3234077750206736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15</v>
      </c>
      <c r="Q188" t="s">
        <v>16</v>
      </c>
      <c r="R188" s="3">
        <v>45012</v>
      </c>
      <c r="S188">
        <v>124.9</v>
      </c>
      <c r="T188">
        <v>125.55</v>
      </c>
      <c r="U188">
        <v>126.5</v>
      </c>
      <c r="V188">
        <v>121.8</v>
      </c>
      <c r="W188">
        <v>124.3</v>
      </c>
      <c r="X188">
        <v>124.2</v>
      </c>
      <c r="Y188">
        <v>123.72</v>
      </c>
      <c r="Z188">
        <v>2404279</v>
      </c>
      <c r="AA188">
        <v>297446909.69999999</v>
      </c>
      <c r="AB188">
        <v>23851</v>
      </c>
      <c r="AC188" s="6" t="s">
        <v>383</v>
      </c>
      <c r="AD188" t="s">
        <v>384</v>
      </c>
    </row>
    <row r="189" spans="1:30" x14ac:dyDescent="0.25">
      <c r="A189" s="11" t="s">
        <v>15</v>
      </c>
      <c r="B189" s="2" t="s">
        <v>16</v>
      </c>
      <c r="C189" s="12">
        <v>45016</v>
      </c>
      <c r="D189" s="2">
        <v>125.85</v>
      </c>
      <c r="F189">
        <f t="shared" si="12"/>
        <v>2.7346938775510159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15</v>
      </c>
      <c r="Q189" t="s">
        <v>16</v>
      </c>
      <c r="R189" s="3">
        <v>45013</v>
      </c>
      <c r="S189">
        <v>124.2</v>
      </c>
      <c r="T189">
        <v>124.8</v>
      </c>
      <c r="U189">
        <v>124.9</v>
      </c>
      <c r="V189">
        <v>120.4</v>
      </c>
      <c r="W189">
        <v>121.2</v>
      </c>
      <c r="X189">
        <v>120.9</v>
      </c>
      <c r="Y189">
        <v>121.71</v>
      </c>
      <c r="Z189">
        <v>3012417</v>
      </c>
      <c r="AA189">
        <v>366627875</v>
      </c>
      <c r="AB189">
        <v>12309</v>
      </c>
      <c r="AC189" s="6" t="s">
        <v>385</v>
      </c>
      <c r="AD189" t="s">
        <v>386</v>
      </c>
    </row>
    <row r="190" spans="1:30" x14ac:dyDescent="0.25">
      <c r="A190" s="9" t="s">
        <v>15</v>
      </c>
      <c r="B190" s="1" t="s">
        <v>16</v>
      </c>
      <c r="C190" s="10">
        <v>45019</v>
      </c>
      <c r="D190" s="1">
        <v>128.19999999999999</v>
      </c>
      <c r="F190">
        <f t="shared" si="12"/>
        <v>1.8673023440603849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10.491419656786283</v>
      </c>
      <c r="P190" t="s">
        <v>15</v>
      </c>
      <c r="Q190" t="s">
        <v>16</v>
      </c>
      <c r="R190" s="3">
        <v>45014</v>
      </c>
      <c r="S190">
        <v>120.9</v>
      </c>
      <c r="T190">
        <v>121.2</v>
      </c>
      <c r="U190">
        <v>123.1</v>
      </c>
      <c r="V190">
        <v>120.35</v>
      </c>
      <c r="W190">
        <v>122.95</v>
      </c>
      <c r="X190">
        <v>122.5</v>
      </c>
      <c r="Y190">
        <v>122.09</v>
      </c>
      <c r="Z190">
        <v>3876153</v>
      </c>
      <c r="AA190">
        <v>473234648.55000001</v>
      </c>
      <c r="AB190">
        <v>16556</v>
      </c>
      <c r="AC190" s="6" t="s">
        <v>387</v>
      </c>
      <c r="AD190" t="s">
        <v>388</v>
      </c>
    </row>
    <row r="191" spans="1:30" x14ac:dyDescent="0.25">
      <c r="A191" s="11" t="s">
        <v>15</v>
      </c>
      <c r="B191" s="2" t="s">
        <v>16</v>
      </c>
      <c r="C191" s="12">
        <v>45021</v>
      </c>
      <c r="D191" s="2">
        <v>125</v>
      </c>
      <c r="F191">
        <f t="shared" si="12"/>
        <v>-2.496099843993751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15</v>
      </c>
      <c r="Q191" t="s">
        <v>16</v>
      </c>
      <c r="R191" s="3">
        <v>45016</v>
      </c>
      <c r="S191">
        <v>122.5</v>
      </c>
      <c r="T191">
        <v>123.15</v>
      </c>
      <c r="U191">
        <v>127.85</v>
      </c>
      <c r="V191">
        <v>123.1</v>
      </c>
      <c r="W191">
        <v>125.5</v>
      </c>
      <c r="X191">
        <v>125.85</v>
      </c>
      <c r="Y191">
        <v>125.64</v>
      </c>
      <c r="Z191">
        <v>3220329</v>
      </c>
      <c r="AA191">
        <v>404587511.89999998</v>
      </c>
      <c r="AB191">
        <v>21081</v>
      </c>
      <c r="AC191" s="6" t="s">
        <v>389</v>
      </c>
      <c r="AD191" t="s">
        <v>390</v>
      </c>
    </row>
    <row r="192" spans="1:30" x14ac:dyDescent="0.25">
      <c r="A192" s="9" t="s">
        <v>15</v>
      </c>
      <c r="B192" s="1" t="s">
        <v>16</v>
      </c>
      <c r="C192" s="10">
        <v>45022</v>
      </c>
      <c r="D192" s="1">
        <v>124.95</v>
      </c>
      <c r="F192">
        <f t="shared" si="12"/>
        <v>-3.9999999999997725E-2</v>
      </c>
      <c r="G192">
        <f t="shared" si="10"/>
        <v>4</v>
      </c>
      <c r="H192">
        <f t="shared" si="14"/>
        <v>3.3498759305210895</v>
      </c>
      <c r="I192" t="str">
        <f t="shared" si="13"/>
        <v/>
      </c>
      <c r="J192" t="str">
        <f t="shared" si="11"/>
        <v/>
      </c>
      <c r="P192" t="s">
        <v>15</v>
      </c>
      <c r="Q192" t="s">
        <v>16</v>
      </c>
      <c r="R192" s="3">
        <v>45019</v>
      </c>
      <c r="S192">
        <v>125.85</v>
      </c>
      <c r="T192">
        <v>127</v>
      </c>
      <c r="U192">
        <v>128.5</v>
      </c>
      <c r="V192">
        <v>126.05</v>
      </c>
      <c r="W192">
        <v>128.19999999999999</v>
      </c>
      <c r="X192">
        <v>128.19999999999999</v>
      </c>
      <c r="Y192">
        <v>127.39</v>
      </c>
      <c r="Z192">
        <v>763082</v>
      </c>
      <c r="AA192">
        <v>97212572.450000003</v>
      </c>
      <c r="AB192">
        <v>5931</v>
      </c>
      <c r="AC192" s="6" t="s">
        <v>391</v>
      </c>
      <c r="AD192" t="s">
        <v>392</v>
      </c>
    </row>
    <row r="193" spans="1:30" x14ac:dyDescent="0.25">
      <c r="A193" s="11" t="s">
        <v>15</v>
      </c>
      <c r="B193" s="2" t="s">
        <v>16</v>
      </c>
      <c r="C193" s="12">
        <v>45026</v>
      </c>
      <c r="D193" s="2">
        <v>125.65</v>
      </c>
      <c r="F193">
        <f t="shared" si="12"/>
        <v>0.56022408963585657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15</v>
      </c>
      <c r="Q193" t="s">
        <v>16</v>
      </c>
      <c r="R193" s="3">
        <v>45021</v>
      </c>
      <c r="S193">
        <v>128.19999999999999</v>
      </c>
      <c r="T193">
        <v>127.05</v>
      </c>
      <c r="U193">
        <v>128.5</v>
      </c>
      <c r="V193">
        <v>123.9</v>
      </c>
      <c r="W193">
        <v>125.55</v>
      </c>
      <c r="X193">
        <v>125</v>
      </c>
      <c r="Y193">
        <v>125.1</v>
      </c>
      <c r="Z193">
        <v>6569972</v>
      </c>
      <c r="AA193">
        <v>821908614.70000005</v>
      </c>
      <c r="AB193">
        <v>17003</v>
      </c>
      <c r="AC193" s="6" t="s">
        <v>393</v>
      </c>
      <c r="AD193" t="s">
        <v>394</v>
      </c>
    </row>
    <row r="194" spans="1:30" x14ac:dyDescent="0.25">
      <c r="A194" s="9" t="s">
        <v>15</v>
      </c>
      <c r="B194" s="1" t="s">
        <v>16</v>
      </c>
      <c r="C194" s="10">
        <v>45027</v>
      </c>
      <c r="D194" s="1">
        <v>124.9</v>
      </c>
      <c r="F194">
        <f t="shared" si="12"/>
        <v>-0.5968961400716275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15</v>
      </c>
      <c r="Q194" t="s">
        <v>16</v>
      </c>
      <c r="R194" s="3">
        <v>45022</v>
      </c>
      <c r="S194">
        <v>125</v>
      </c>
      <c r="T194">
        <v>125.65</v>
      </c>
      <c r="U194">
        <v>126.4</v>
      </c>
      <c r="V194">
        <v>124.3</v>
      </c>
      <c r="W194">
        <v>125.15</v>
      </c>
      <c r="X194">
        <v>124.95</v>
      </c>
      <c r="Y194">
        <v>125.12</v>
      </c>
      <c r="Z194">
        <v>3189122</v>
      </c>
      <c r="AA194">
        <v>399028222.69999999</v>
      </c>
      <c r="AB194">
        <v>15756</v>
      </c>
      <c r="AC194" s="6" t="s">
        <v>395</v>
      </c>
      <c r="AD194" t="s">
        <v>396</v>
      </c>
    </row>
    <row r="195" spans="1:30" x14ac:dyDescent="0.25">
      <c r="A195" s="11" t="s">
        <v>15</v>
      </c>
      <c r="B195" s="2" t="s">
        <v>16</v>
      </c>
      <c r="C195" s="12">
        <v>45028</v>
      </c>
      <c r="D195" s="2">
        <v>124.15</v>
      </c>
      <c r="F195">
        <f t="shared" si="12"/>
        <v>-0.60048038430744599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15</v>
      </c>
      <c r="Q195" t="s">
        <v>16</v>
      </c>
      <c r="R195" s="3">
        <v>45026</v>
      </c>
      <c r="S195">
        <v>124.95</v>
      </c>
      <c r="T195">
        <v>126.35</v>
      </c>
      <c r="U195">
        <v>127</v>
      </c>
      <c r="V195">
        <v>124.55</v>
      </c>
      <c r="W195">
        <v>125.65</v>
      </c>
      <c r="X195">
        <v>125.65</v>
      </c>
      <c r="Y195">
        <v>125.75</v>
      </c>
      <c r="Z195">
        <v>3023520</v>
      </c>
      <c r="AA195">
        <v>380195278.89999998</v>
      </c>
      <c r="AB195">
        <v>15723</v>
      </c>
      <c r="AC195" s="6" t="s">
        <v>397</v>
      </c>
      <c r="AD195" t="s">
        <v>398</v>
      </c>
    </row>
    <row r="196" spans="1:30" x14ac:dyDescent="0.25">
      <c r="A196" s="9" t="s">
        <v>15</v>
      </c>
      <c r="B196" s="1" t="s">
        <v>16</v>
      </c>
      <c r="C196" s="10">
        <v>45029</v>
      </c>
      <c r="D196" s="1">
        <v>126</v>
      </c>
      <c r="F196">
        <f t="shared" ref="F196:F259" si="17">((D196-D195)/D195)*100</f>
        <v>1.4901329037454645</v>
      </c>
      <c r="G196">
        <f t="shared" si="15"/>
        <v>4</v>
      </c>
      <c r="H196">
        <f t="shared" si="14"/>
        <v>0.8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15</v>
      </c>
      <c r="Q196" t="s">
        <v>16</v>
      </c>
      <c r="R196" s="3">
        <v>45027</v>
      </c>
      <c r="S196">
        <v>125.65</v>
      </c>
      <c r="T196">
        <v>126.55</v>
      </c>
      <c r="U196">
        <v>127.55</v>
      </c>
      <c r="V196">
        <v>124.5</v>
      </c>
      <c r="W196">
        <v>124.95</v>
      </c>
      <c r="X196">
        <v>124.9</v>
      </c>
      <c r="Y196">
        <v>125.24</v>
      </c>
      <c r="Z196">
        <v>2896783</v>
      </c>
      <c r="AA196">
        <v>362781269.25</v>
      </c>
      <c r="AB196">
        <v>18888</v>
      </c>
      <c r="AC196" s="6" t="s">
        <v>399</v>
      </c>
      <c r="AD196" t="s">
        <v>400</v>
      </c>
    </row>
    <row r="197" spans="1:30" x14ac:dyDescent="0.25">
      <c r="A197" s="11" t="s">
        <v>15</v>
      </c>
      <c r="B197" s="2" t="s">
        <v>16</v>
      </c>
      <c r="C197" s="12">
        <v>45033</v>
      </c>
      <c r="D197" s="2">
        <v>129.94999999999999</v>
      </c>
      <c r="F197">
        <f t="shared" si="17"/>
        <v>3.134920634920626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15</v>
      </c>
      <c r="Q197" t="s">
        <v>16</v>
      </c>
      <c r="R197" s="3">
        <v>45028</v>
      </c>
      <c r="S197">
        <v>124.9</v>
      </c>
      <c r="T197">
        <v>125.4</v>
      </c>
      <c r="U197">
        <v>125.7</v>
      </c>
      <c r="V197">
        <v>123.7</v>
      </c>
      <c r="W197">
        <v>124.55</v>
      </c>
      <c r="X197">
        <v>124.15</v>
      </c>
      <c r="Y197">
        <v>124.41</v>
      </c>
      <c r="Z197">
        <v>2200450</v>
      </c>
      <c r="AA197">
        <v>273760108.85000002</v>
      </c>
      <c r="AB197">
        <v>22399</v>
      </c>
      <c r="AC197" s="6" t="s">
        <v>401</v>
      </c>
      <c r="AD197" t="s">
        <v>402</v>
      </c>
    </row>
    <row r="198" spans="1:30" x14ac:dyDescent="0.25">
      <c r="A198" s="9" t="s">
        <v>15</v>
      </c>
      <c r="B198" s="1" t="s">
        <v>16</v>
      </c>
      <c r="C198" s="10">
        <v>45034</v>
      </c>
      <c r="D198" s="1">
        <v>129.94999999999999</v>
      </c>
      <c r="F198">
        <f t="shared" si="17"/>
        <v>0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15</v>
      </c>
      <c r="Q198" t="s">
        <v>16</v>
      </c>
      <c r="R198" s="3">
        <v>45029</v>
      </c>
      <c r="S198">
        <v>124.15</v>
      </c>
      <c r="T198">
        <v>126</v>
      </c>
      <c r="U198">
        <v>127.8</v>
      </c>
      <c r="V198">
        <v>124.2</v>
      </c>
      <c r="W198">
        <v>126.45</v>
      </c>
      <c r="X198">
        <v>126</v>
      </c>
      <c r="Y198">
        <v>125.85</v>
      </c>
      <c r="Z198">
        <v>4451734</v>
      </c>
      <c r="AA198">
        <v>560231378.60000002</v>
      </c>
      <c r="AB198">
        <v>30198</v>
      </c>
      <c r="AC198" s="6" t="s">
        <v>403</v>
      </c>
      <c r="AD198" t="s">
        <v>404</v>
      </c>
    </row>
    <row r="199" spans="1:30" x14ac:dyDescent="0.25">
      <c r="A199" s="11" t="s">
        <v>15</v>
      </c>
      <c r="B199" s="2" t="s">
        <v>16</v>
      </c>
      <c r="C199" s="12">
        <v>45035</v>
      </c>
      <c r="D199" s="2">
        <v>128.69999999999999</v>
      </c>
      <c r="F199">
        <f t="shared" si="17"/>
        <v>-0.96190842631781459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15</v>
      </c>
      <c r="Q199" t="s">
        <v>16</v>
      </c>
      <c r="R199" s="3">
        <v>45033</v>
      </c>
      <c r="S199">
        <v>126</v>
      </c>
      <c r="T199">
        <v>126.5</v>
      </c>
      <c r="U199">
        <v>130.19999999999999</v>
      </c>
      <c r="V199">
        <v>126.1</v>
      </c>
      <c r="W199">
        <v>129.55000000000001</v>
      </c>
      <c r="X199">
        <v>129.94999999999999</v>
      </c>
      <c r="Y199">
        <v>128.54</v>
      </c>
      <c r="Z199">
        <v>4722246</v>
      </c>
      <c r="AA199">
        <v>606992636.5</v>
      </c>
      <c r="AB199">
        <v>56465</v>
      </c>
      <c r="AC199" s="6" t="s">
        <v>405</v>
      </c>
      <c r="AD199" t="s">
        <v>406</v>
      </c>
    </row>
    <row r="200" spans="1:30" x14ac:dyDescent="0.25">
      <c r="A200" s="9" t="s">
        <v>15</v>
      </c>
      <c r="B200" s="1" t="s">
        <v>16</v>
      </c>
      <c r="C200" s="10">
        <v>45036</v>
      </c>
      <c r="D200" s="1">
        <v>133.19999999999999</v>
      </c>
      <c r="F200">
        <f t="shared" si="17"/>
        <v>3.4965034965034967</v>
      </c>
      <c r="G200">
        <f t="shared" si="15"/>
        <v>4</v>
      </c>
      <c r="H200">
        <f t="shared" ref="H200:H263" si="19">IF(G200=4, ((D200 - D195) / D195)*100, "")</f>
        <v>7.2895690696737683</v>
      </c>
      <c r="I200" t="str">
        <f t="shared" si="18"/>
        <v/>
      </c>
      <c r="J200" t="str">
        <f t="shared" si="16"/>
        <v/>
      </c>
      <c r="P200" t="s">
        <v>15</v>
      </c>
      <c r="Q200" t="s">
        <v>16</v>
      </c>
      <c r="R200" s="3">
        <v>45034</v>
      </c>
      <c r="S200">
        <v>129.94999999999999</v>
      </c>
      <c r="T200">
        <v>130.75</v>
      </c>
      <c r="U200">
        <v>131.44999999999999</v>
      </c>
      <c r="V200">
        <v>128.80000000000001</v>
      </c>
      <c r="W200">
        <v>130.05000000000001</v>
      </c>
      <c r="X200">
        <v>129.94999999999999</v>
      </c>
      <c r="Y200">
        <v>130.22999999999999</v>
      </c>
      <c r="Z200">
        <v>4077822</v>
      </c>
      <c r="AA200">
        <v>531068042.89999998</v>
      </c>
      <c r="AB200">
        <v>40613</v>
      </c>
      <c r="AC200" s="6" t="s">
        <v>407</v>
      </c>
      <c r="AD200" t="s">
        <v>408</v>
      </c>
    </row>
    <row r="201" spans="1:30" x14ac:dyDescent="0.25">
      <c r="A201" s="11" t="s">
        <v>15</v>
      </c>
      <c r="B201" s="2" t="s">
        <v>16</v>
      </c>
      <c r="C201" s="12">
        <v>45037</v>
      </c>
      <c r="D201" s="2">
        <v>130.5</v>
      </c>
      <c r="F201">
        <f t="shared" si="17"/>
        <v>-2.0270270270270188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15</v>
      </c>
      <c r="Q201" t="s">
        <v>16</v>
      </c>
      <c r="R201" s="3">
        <v>45035</v>
      </c>
      <c r="S201">
        <v>129.94999999999999</v>
      </c>
      <c r="T201">
        <v>130.4</v>
      </c>
      <c r="U201">
        <v>130.65</v>
      </c>
      <c r="V201">
        <v>128.15</v>
      </c>
      <c r="W201">
        <v>128.69999999999999</v>
      </c>
      <c r="X201">
        <v>128.69999999999999</v>
      </c>
      <c r="Y201">
        <v>128.99</v>
      </c>
      <c r="Z201">
        <v>2634657</v>
      </c>
      <c r="AA201">
        <v>339839882.44999999</v>
      </c>
      <c r="AB201">
        <v>25152</v>
      </c>
      <c r="AC201" s="6" t="s">
        <v>409</v>
      </c>
      <c r="AD201" t="s">
        <v>410</v>
      </c>
    </row>
    <row r="202" spans="1:30" x14ac:dyDescent="0.25">
      <c r="A202" s="9" t="s">
        <v>15</v>
      </c>
      <c r="B202" s="1" t="s">
        <v>16</v>
      </c>
      <c r="C202" s="10">
        <v>45040</v>
      </c>
      <c r="D202" s="1">
        <v>134.44999999999999</v>
      </c>
      <c r="F202">
        <f t="shared" si="17"/>
        <v>3.0268199233716389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15</v>
      </c>
      <c r="Q202" t="s">
        <v>16</v>
      </c>
      <c r="R202" s="3">
        <v>45036</v>
      </c>
      <c r="S202">
        <v>128.69999999999999</v>
      </c>
      <c r="T202">
        <v>129</v>
      </c>
      <c r="U202">
        <v>133.9</v>
      </c>
      <c r="V202">
        <v>128.05000000000001</v>
      </c>
      <c r="W202">
        <v>132.85</v>
      </c>
      <c r="X202">
        <v>133.19999999999999</v>
      </c>
      <c r="Y202">
        <v>132.28</v>
      </c>
      <c r="Z202">
        <v>6126145</v>
      </c>
      <c r="AA202">
        <v>810377823.70000005</v>
      </c>
      <c r="AB202">
        <v>33628</v>
      </c>
      <c r="AC202" s="6" t="s">
        <v>411</v>
      </c>
      <c r="AD202" t="s">
        <v>160</v>
      </c>
    </row>
    <row r="203" spans="1:30" x14ac:dyDescent="0.25">
      <c r="A203" s="11" t="s">
        <v>15</v>
      </c>
      <c r="B203" s="2" t="s">
        <v>16</v>
      </c>
      <c r="C203" s="12">
        <v>45041</v>
      </c>
      <c r="D203" s="2">
        <v>133.25</v>
      </c>
      <c r="F203">
        <f t="shared" si="17"/>
        <v>-0.89252510226849291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15</v>
      </c>
      <c r="Q203" t="s">
        <v>16</v>
      </c>
      <c r="R203" s="3">
        <v>45037</v>
      </c>
      <c r="S203">
        <v>133.19999999999999</v>
      </c>
      <c r="T203">
        <v>133.6</v>
      </c>
      <c r="U203">
        <v>133.6</v>
      </c>
      <c r="V203">
        <v>128.75</v>
      </c>
      <c r="W203">
        <v>130.19999999999999</v>
      </c>
      <c r="X203">
        <v>130.5</v>
      </c>
      <c r="Y203">
        <v>130.59</v>
      </c>
      <c r="Z203">
        <v>5106012</v>
      </c>
      <c r="AA203">
        <v>666790084.04999995</v>
      </c>
      <c r="AB203">
        <v>28122</v>
      </c>
      <c r="AC203" s="6" t="s">
        <v>412</v>
      </c>
      <c r="AD203" t="s">
        <v>413</v>
      </c>
    </row>
    <row r="204" spans="1:30" x14ac:dyDescent="0.25">
      <c r="A204" s="9" t="s">
        <v>15</v>
      </c>
      <c r="B204" s="1" t="s">
        <v>16</v>
      </c>
      <c r="C204" s="10">
        <v>45042</v>
      </c>
      <c r="D204" s="1">
        <v>133.19999999999999</v>
      </c>
      <c r="F204">
        <f t="shared" si="17"/>
        <v>-3.752345215760703E-2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15</v>
      </c>
      <c r="Q204" t="s">
        <v>16</v>
      </c>
      <c r="R204" s="3">
        <v>45040</v>
      </c>
      <c r="S204">
        <v>130.5</v>
      </c>
      <c r="T204">
        <v>131.35</v>
      </c>
      <c r="U204">
        <v>135.19999999999999</v>
      </c>
      <c r="V204">
        <v>129.75</v>
      </c>
      <c r="W204">
        <v>134.15</v>
      </c>
      <c r="X204">
        <v>134.44999999999999</v>
      </c>
      <c r="Y204">
        <v>133.16</v>
      </c>
      <c r="Z204">
        <v>4393553</v>
      </c>
      <c r="AA204">
        <v>585036666.29999995</v>
      </c>
      <c r="AB204">
        <v>25446</v>
      </c>
      <c r="AC204" s="6" t="s">
        <v>414</v>
      </c>
      <c r="AD204" t="s">
        <v>415</v>
      </c>
    </row>
    <row r="205" spans="1:30" x14ac:dyDescent="0.25">
      <c r="A205" s="11" t="s">
        <v>15</v>
      </c>
      <c r="B205" s="2" t="s">
        <v>16</v>
      </c>
      <c r="C205" s="12">
        <v>45043</v>
      </c>
      <c r="D205" s="2">
        <v>139.69999999999999</v>
      </c>
      <c r="F205">
        <f t="shared" si="17"/>
        <v>4.8798798798798799</v>
      </c>
      <c r="G205">
        <f t="shared" si="15"/>
        <v>4</v>
      </c>
      <c r="H205">
        <f t="shared" si="19"/>
        <v>4.8798798798798799</v>
      </c>
      <c r="I205" t="str">
        <f t="shared" si="18"/>
        <v/>
      </c>
      <c r="J205" t="str">
        <f t="shared" si="16"/>
        <v/>
      </c>
      <c r="P205" t="s">
        <v>15</v>
      </c>
      <c r="Q205" t="s">
        <v>16</v>
      </c>
      <c r="R205" s="3">
        <v>45041</v>
      </c>
      <c r="S205">
        <v>134.44999999999999</v>
      </c>
      <c r="T205">
        <v>134.1</v>
      </c>
      <c r="U205">
        <v>135.5</v>
      </c>
      <c r="V205">
        <v>132.1</v>
      </c>
      <c r="W205">
        <v>132.75</v>
      </c>
      <c r="X205">
        <v>133.25</v>
      </c>
      <c r="Y205">
        <v>134.04</v>
      </c>
      <c r="Z205">
        <v>4176960</v>
      </c>
      <c r="AA205">
        <v>559860069.75</v>
      </c>
      <c r="AB205">
        <v>21854</v>
      </c>
      <c r="AC205" s="6" t="s">
        <v>416</v>
      </c>
      <c r="AD205" t="s">
        <v>417</v>
      </c>
    </row>
    <row r="206" spans="1:30" x14ac:dyDescent="0.25">
      <c r="A206" s="9" t="s">
        <v>15</v>
      </c>
      <c r="B206" s="1" t="s">
        <v>16</v>
      </c>
      <c r="C206" s="10">
        <v>45044</v>
      </c>
      <c r="D206" s="1">
        <v>141.65</v>
      </c>
      <c r="F206">
        <f t="shared" si="17"/>
        <v>1.3958482462419592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15</v>
      </c>
      <c r="Q206" t="s">
        <v>16</v>
      </c>
      <c r="R206" s="3">
        <v>45042</v>
      </c>
      <c r="S206">
        <v>133.25</v>
      </c>
      <c r="T206">
        <v>133.25</v>
      </c>
      <c r="U206">
        <v>134.5</v>
      </c>
      <c r="V206">
        <v>130.65</v>
      </c>
      <c r="W206">
        <v>133.19999999999999</v>
      </c>
      <c r="X206">
        <v>133.19999999999999</v>
      </c>
      <c r="Y206">
        <v>132.96</v>
      </c>
      <c r="Z206">
        <v>3009548</v>
      </c>
      <c r="AA206">
        <v>400158659.25</v>
      </c>
      <c r="AB206">
        <v>17265</v>
      </c>
      <c r="AC206" s="6" t="s">
        <v>418</v>
      </c>
      <c r="AD206" t="s">
        <v>419</v>
      </c>
    </row>
    <row r="207" spans="1:30" x14ac:dyDescent="0.25">
      <c r="A207" s="11" t="s">
        <v>15</v>
      </c>
      <c r="B207" s="2" t="s">
        <v>16</v>
      </c>
      <c r="C207" s="12">
        <v>45048</v>
      </c>
      <c r="D207" s="2">
        <v>142.80000000000001</v>
      </c>
      <c r="F207">
        <f t="shared" si="17"/>
        <v>0.81186021884928039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-12.359943977591037</v>
      </c>
      <c r="P207" t="s">
        <v>15</v>
      </c>
      <c r="Q207" t="s">
        <v>16</v>
      </c>
      <c r="R207" s="3">
        <v>45043</v>
      </c>
      <c r="S207">
        <v>133.19999999999999</v>
      </c>
      <c r="T207">
        <v>144</v>
      </c>
      <c r="U207">
        <v>146</v>
      </c>
      <c r="V207">
        <v>137.80000000000001</v>
      </c>
      <c r="W207">
        <v>139.15</v>
      </c>
      <c r="X207">
        <v>139.69999999999999</v>
      </c>
      <c r="Y207">
        <v>140.87</v>
      </c>
      <c r="Z207">
        <v>29263151</v>
      </c>
      <c r="AA207">
        <v>4122205495.9499998</v>
      </c>
      <c r="AB207">
        <v>91678</v>
      </c>
      <c r="AC207" s="6" t="s">
        <v>420</v>
      </c>
      <c r="AD207" t="s">
        <v>421</v>
      </c>
    </row>
    <row r="208" spans="1:30" x14ac:dyDescent="0.25">
      <c r="A208" s="9" t="s">
        <v>15</v>
      </c>
      <c r="B208" s="1" t="s">
        <v>16</v>
      </c>
      <c r="C208" s="10">
        <v>45049</v>
      </c>
      <c r="D208" s="1">
        <v>142.44999999999999</v>
      </c>
      <c r="F208">
        <f t="shared" si="17"/>
        <v>-0.2450980392157022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15</v>
      </c>
      <c r="Q208" t="s">
        <v>16</v>
      </c>
      <c r="R208" s="3">
        <v>45044</v>
      </c>
      <c r="S208">
        <v>139.69999999999999</v>
      </c>
      <c r="T208">
        <v>140.15</v>
      </c>
      <c r="U208">
        <v>142</v>
      </c>
      <c r="V208">
        <v>139</v>
      </c>
      <c r="W208">
        <v>141.75</v>
      </c>
      <c r="X208">
        <v>141.65</v>
      </c>
      <c r="Y208">
        <v>140.47999999999999</v>
      </c>
      <c r="Z208">
        <v>5961127</v>
      </c>
      <c r="AA208">
        <v>837416032.35000002</v>
      </c>
      <c r="AB208">
        <v>26169</v>
      </c>
      <c r="AC208" s="6" t="s">
        <v>422</v>
      </c>
      <c r="AD208" t="s">
        <v>423</v>
      </c>
    </row>
    <row r="209" spans="1:30" x14ac:dyDescent="0.25">
      <c r="A209" s="11" t="s">
        <v>15</v>
      </c>
      <c r="B209" s="2" t="s">
        <v>16</v>
      </c>
      <c r="C209" s="12">
        <v>45050</v>
      </c>
      <c r="D209" s="2">
        <v>142.30000000000001</v>
      </c>
      <c r="F209">
        <f t="shared" si="17"/>
        <v>-0.10530010530008935</v>
      </c>
      <c r="G209">
        <f t="shared" si="15"/>
        <v>4</v>
      </c>
      <c r="H209">
        <f t="shared" si="19"/>
        <v>6.8318318318318498</v>
      </c>
      <c r="I209" t="str">
        <f t="shared" si="18"/>
        <v/>
      </c>
      <c r="J209" t="str">
        <f t="shared" si="16"/>
        <v/>
      </c>
      <c r="P209" t="s">
        <v>15</v>
      </c>
      <c r="Q209" t="s">
        <v>16</v>
      </c>
      <c r="R209" s="3">
        <v>45048</v>
      </c>
      <c r="S209">
        <v>141.65</v>
      </c>
      <c r="T209">
        <v>142.5</v>
      </c>
      <c r="U209">
        <v>143.25</v>
      </c>
      <c r="V209">
        <v>140.80000000000001</v>
      </c>
      <c r="W209">
        <v>142.75</v>
      </c>
      <c r="X209">
        <v>142.80000000000001</v>
      </c>
      <c r="Y209">
        <v>141.91999999999999</v>
      </c>
      <c r="Z209">
        <v>4065158</v>
      </c>
      <c r="AA209">
        <v>576928494.75</v>
      </c>
      <c r="AB209">
        <v>19424</v>
      </c>
      <c r="AC209" s="6" t="s">
        <v>424</v>
      </c>
      <c r="AD209" t="s">
        <v>425</v>
      </c>
    </row>
    <row r="210" spans="1:30" x14ac:dyDescent="0.25">
      <c r="A210" s="9" t="s">
        <v>15</v>
      </c>
      <c r="B210" s="1" t="s">
        <v>16</v>
      </c>
      <c r="C210" s="10">
        <v>45051</v>
      </c>
      <c r="D210" s="1">
        <v>136.15</v>
      </c>
      <c r="F210">
        <f t="shared" si="17"/>
        <v>-4.3218552354181341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15</v>
      </c>
      <c r="Q210" t="s">
        <v>16</v>
      </c>
      <c r="R210" s="3">
        <v>45049</v>
      </c>
      <c r="S210">
        <v>142.80000000000001</v>
      </c>
      <c r="T210">
        <v>142.5</v>
      </c>
      <c r="U210">
        <v>144.30000000000001</v>
      </c>
      <c r="V210">
        <v>141.4</v>
      </c>
      <c r="W210">
        <v>142.5</v>
      </c>
      <c r="X210">
        <v>142.44999999999999</v>
      </c>
      <c r="Y210">
        <v>143.18</v>
      </c>
      <c r="Z210">
        <v>6947083</v>
      </c>
      <c r="AA210">
        <v>994686769.70000005</v>
      </c>
      <c r="AB210">
        <v>24225</v>
      </c>
      <c r="AC210" s="6" t="s">
        <v>426</v>
      </c>
      <c r="AD210" t="s">
        <v>427</v>
      </c>
    </row>
    <row r="211" spans="1:30" x14ac:dyDescent="0.25">
      <c r="A211" s="11" t="s">
        <v>15</v>
      </c>
      <c r="B211" s="2" t="s">
        <v>16</v>
      </c>
      <c r="C211" s="12">
        <v>45054</v>
      </c>
      <c r="D211" s="2">
        <v>137.44999999999999</v>
      </c>
      <c r="F211">
        <f t="shared" si="17"/>
        <v>0.95482923246418139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15</v>
      </c>
      <c r="Q211" t="s">
        <v>16</v>
      </c>
      <c r="R211" s="3">
        <v>45050</v>
      </c>
      <c r="S211">
        <v>142.44999999999999</v>
      </c>
      <c r="T211">
        <v>142.5</v>
      </c>
      <c r="U211">
        <v>143.35</v>
      </c>
      <c r="V211">
        <v>141.30000000000001</v>
      </c>
      <c r="W211">
        <v>142.4</v>
      </c>
      <c r="X211">
        <v>142.30000000000001</v>
      </c>
      <c r="Y211">
        <v>142.06</v>
      </c>
      <c r="Z211">
        <v>831405</v>
      </c>
      <c r="AA211">
        <v>118107154.65000001</v>
      </c>
      <c r="AB211">
        <v>5989</v>
      </c>
      <c r="AC211" s="6" t="s">
        <v>428</v>
      </c>
      <c r="AD211" t="s">
        <v>429</v>
      </c>
    </row>
    <row r="212" spans="1:30" x14ac:dyDescent="0.25">
      <c r="A212" s="9" t="s">
        <v>15</v>
      </c>
      <c r="B212" s="1" t="s">
        <v>16</v>
      </c>
      <c r="C212" s="10">
        <v>45055</v>
      </c>
      <c r="D212" s="1">
        <v>138.80000000000001</v>
      </c>
      <c r="F212">
        <f t="shared" si="17"/>
        <v>0.98217533648601152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15</v>
      </c>
      <c r="Q212" t="s">
        <v>16</v>
      </c>
      <c r="R212" s="3">
        <v>45051</v>
      </c>
      <c r="S212">
        <v>142.30000000000001</v>
      </c>
      <c r="T212">
        <v>142.30000000000001</v>
      </c>
      <c r="U212">
        <v>143.4</v>
      </c>
      <c r="V212">
        <v>135.80000000000001</v>
      </c>
      <c r="W212">
        <v>136.35</v>
      </c>
      <c r="X212">
        <v>136.15</v>
      </c>
      <c r="Y212">
        <v>138.68</v>
      </c>
      <c r="Z212">
        <v>4011294</v>
      </c>
      <c r="AA212">
        <v>556285739.60000002</v>
      </c>
      <c r="AB212">
        <v>21272</v>
      </c>
      <c r="AC212" s="6" t="s">
        <v>430</v>
      </c>
      <c r="AD212" t="s">
        <v>431</v>
      </c>
    </row>
    <row r="213" spans="1:30" x14ac:dyDescent="0.25">
      <c r="A213" s="11" t="s">
        <v>15</v>
      </c>
      <c r="B213" s="2" t="s">
        <v>16</v>
      </c>
      <c r="C213" s="12">
        <v>45056</v>
      </c>
      <c r="D213" s="2">
        <v>137.94999999999999</v>
      </c>
      <c r="F213">
        <f t="shared" si="17"/>
        <v>-0.61239193083575116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15</v>
      </c>
      <c r="Q213" t="s">
        <v>16</v>
      </c>
      <c r="R213" s="3">
        <v>45054</v>
      </c>
      <c r="S213">
        <v>136.15</v>
      </c>
      <c r="T213">
        <v>137.4</v>
      </c>
      <c r="U213">
        <v>138.19999999999999</v>
      </c>
      <c r="V213">
        <v>133.25</v>
      </c>
      <c r="W213">
        <v>137.19999999999999</v>
      </c>
      <c r="X213">
        <v>137.44999999999999</v>
      </c>
      <c r="Y213">
        <v>136.61000000000001</v>
      </c>
      <c r="Z213">
        <v>2694035</v>
      </c>
      <c r="AA213">
        <v>368021894.80000001</v>
      </c>
      <c r="AB213">
        <v>17721</v>
      </c>
      <c r="AC213" s="6" t="s">
        <v>432</v>
      </c>
      <c r="AD213" t="s">
        <v>433</v>
      </c>
    </row>
    <row r="214" spans="1:30" x14ac:dyDescent="0.25">
      <c r="A214" s="9" t="s">
        <v>15</v>
      </c>
      <c r="B214" s="1" t="s">
        <v>16</v>
      </c>
      <c r="C214" s="10">
        <v>45057</v>
      </c>
      <c r="D214" s="1">
        <v>138.94999999999999</v>
      </c>
      <c r="F214">
        <f t="shared" si="17"/>
        <v>0.72490032620514688</v>
      </c>
      <c r="G214">
        <f t="shared" si="15"/>
        <v>4</v>
      </c>
      <c r="H214">
        <f t="shared" si="19"/>
        <v>-2.3541813070976971</v>
      </c>
      <c r="I214" t="str">
        <f t="shared" si="18"/>
        <v/>
      </c>
      <c r="J214" t="str">
        <f t="shared" si="16"/>
        <v/>
      </c>
      <c r="P214" t="s">
        <v>15</v>
      </c>
      <c r="Q214" t="s">
        <v>16</v>
      </c>
      <c r="R214" s="3">
        <v>45055</v>
      </c>
      <c r="S214">
        <v>137.44999999999999</v>
      </c>
      <c r="T214">
        <v>138.35</v>
      </c>
      <c r="U214">
        <v>141</v>
      </c>
      <c r="V214">
        <v>136.55000000000001</v>
      </c>
      <c r="W214">
        <v>138.80000000000001</v>
      </c>
      <c r="X214">
        <v>138.80000000000001</v>
      </c>
      <c r="Y214">
        <v>139.25</v>
      </c>
      <c r="Z214">
        <v>3354119</v>
      </c>
      <c r="AA214">
        <v>467046190</v>
      </c>
      <c r="AB214">
        <v>15070</v>
      </c>
      <c r="AC214" s="6" t="s">
        <v>434</v>
      </c>
      <c r="AD214" t="s">
        <v>435</v>
      </c>
    </row>
    <row r="215" spans="1:30" x14ac:dyDescent="0.25">
      <c r="A215" s="11" t="s">
        <v>15</v>
      </c>
      <c r="B215" s="2" t="s">
        <v>16</v>
      </c>
      <c r="C215" s="12">
        <v>45058</v>
      </c>
      <c r="D215" s="2">
        <v>138.19999999999999</v>
      </c>
      <c r="F215">
        <f t="shared" si="17"/>
        <v>-0.53976250449802088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15</v>
      </c>
      <c r="Q215" t="s">
        <v>16</v>
      </c>
      <c r="R215" s="3">
        <v>45056</v>
      </c>
      <c r="S215">
        <v>138.80000000000001</v>
      </c>
      <c r="T215">
        <v>139.9</v>
      </c>
      <c r="U215">
        <v>139.9</v>
      </c>
      <c r="V215">
        <v>136.44999999999999</v>
      </c>
      <c r="W215">
        <v>138</v>
      </c>
      <c r="X215">
        <v>137.94999999999999</v>
      </c>
      <c r="Y215">
        <v>138.09</v>
      </c>
      <c r="Z215">
        <v>2245242</v>
      </c>
      <c r="AA215">
        <v>310052790.55000001</v>
      </c>
      <c r="AB215">
        <v>14956</v>
      </c>
      <c r="AC215" s="6" t="s">
        <v>436</v>
      </c>
      <c r="AD215" t="s">
        <v>64</v>
      </c>
    </row>
    <row r="216" spans="1:30" x14ac:dyDescent="0.25">
      <c r="A216" s="9" t="s">
        <v>15</v>
      </c>
      <c r="B216" s="1" t="s">
        <v>16</v>
      </c>
      <c r="C216" s="10">
        <v>45061</v>
      </c>
      <c r="D216" s="1">
        <v>141.35</v>
      </c>
      <c r="F216">
        <f t="shared" si="17"/>
        <v>2.2793053545586148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15</v>
      </c>
      <c r="Q216" t="s">
        <v>16</v>
      </c>
      <c r="R216" s="3">
        <v>45057</v>
      </c>
      <c r="S216">
        <v>137.94999999999999</v>
      </c>
      <c r="T216">
        <v>138.65</v>
      </c>
      <c r="U216">
        <v>140.1</v>
      </c>
      <c r="V216">
        <v>137.6</v>
      </c>
      <c r="W216">
        <v>139.1</v>
      </c>
      <c r="X216">
        <v>138.94999999999999</v>
      </c>
      <c r="Y216">
        <v>139.07</v>
      </c>
      <c r="Z216">
        <v>1267586</v>
      </c>
      <c r="AA216">
        <v>176284227.44999999</v>
      </c>
      <c r="AB216">
        <v>12631</v>
      </c>
      <c r="AC216" s="6" t="s">
        <v>437</v>
      </c>
      <c r="AD216" t="s">
        <v>438</v>
      </c>
    </row>
    <row r="217" spans="1:30" x14ac:dyDescent="0.25">
      <c r="A217" s="11" t="s">
        <v>15</v>
      </c>
      <c r="B217" s="2" t="s">
        <v>16</v>
      </c>
      <c r="C217" s="12">
        <v>45062</v>
      </c>
      <c r="D217" s="2">
        <v>138.69999999999999</v>
      </c>
      <c r="F217">
        <f t="shared" si="17"/>
        <v>-1.8747789175804781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15</v>
      </c>
      <c r="Q217" t="s">
        <v>16</v>
      </c>
      <c r="R217" s="3">
        <v>45058</v>
      </c>
      <c r="S217">
        <v>138.94999999999999</v>
      </c>
      <c r="T217">
        <v>139.15</v>
      </c>
      <c r="U217">
        <v>139.44999999999999</v>
      </c>
      <c r="V217">
        <v>137.19999999999999</v>
      </c>
      <c r="W217">
        <v>138.5</v>
      </c>
      <c r="X217">
        <v>138.19999999999999</v>
      </c>
      <c r="Y217">
        <v>138.15</v>
      </c>
      <c r="Z217">
        <v>1171422</v>
      </c>
      <c r="AA217">
        <v>161833735.69999999</v>
      </c>
      <c r="AB217">
        <v>10649</v>
      </c>
      <c r="AC217" s="6" t="s">
        <v>439</v>
      </c>
      <c r="AD217" t="s">
        <v>440</v>
      </c>
    </row>
    <row r="218" spans="1:30" x14ac:dyDescent="0.25">
      <c r="A218" s="9" t="s">
        <v>15</v>
      </c>
      <c r="B218" s="1" t="s">
        <v>16</v>
      </c>
      <c r="C218" s="10">
        <v>45063</v>
      </c>
      <c r="D218" s="1">
        <v>140.6</v>
      </c>
      <c r="F218">
        <f t="shared" si="17"/>
        <v>1.3698630136986345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15</v>
      </c>
      <c r="Q218" t="s">
        <v>16</v>
      </c>
      <c r="R218" s="3">
        <v>45061</v>
      </c>
      <c r="S218">
        <v>138.19999999999999</v>
      </c>
      <c r="T218">
        <v>138.35</v>
      </c>
      <c r="U218">
        <v>142.15</v>
      </c>
      <c r="V218">
        <v>136.25</v>
      </c>
      <c r="W218">
        <v>141.44999999999999</v>
      </c>
      <c r="X218">
        <v>141.35</v>
      </c>
      <c r="Y218">
        <v>140.27000000000001</v>
      </c>
      <c r="Z218">
        <v>2038111</v>
      </c>
      <c r="AA218">
        <v>285882603.44999999</v>
      </c>
      <c r="AB218">
        <v>11776</v>
      </c>
      <c r="AC218" s="6" t="s">
        <v>441</v>
      </c>
      <c r="AD218" t="s">
        <v>442</v>
      </c>
    </row>
    <row r="219" spans="1:30" x14ac:dyDescent="0.25">
      <c r="A219" s="11" t="s">
        <v>15</v>
      </c>
      <c r="B219" s="2" t="s">
        <v>16</v>
      </c>
      <c r="C219" s="12">
        <v>45064</v>
      </c>
      <c r="D219" s="2">
        <v>139.05000000000001</v>
      </c>
      <c r="F219">
        <f t="shared" si="17"/>
        <v>-1.1024182076813536</v>
      </c>
      <c r="G219">
        <f t="shared" si="15"/>
        <v>4</v>
      </c>
      <c r="H219">
        <f t="shared" si="19"/>
        <v>7.1968333933085812E-2</v>
      </c>
      <c r="I219" t="str">
        <f t="shared" si="18"/>
        <v/>
      </c>
      <c r="J219" t="str">
        <f t="shared" si="16"/>
        <v/>
      </c>
      <c r="P219" t="s">
        <v>15</v>
      </c>
      <c r="Q219" t="s">
        <v>16</v>
      </c>
      <c r="R219" s="3">
        <v>45062</v>
      </c>
      <c r="S219">
        <v>141.35</v>
      </c>
      <c r="T219">
        <v>141</v>
      </c>
      <c r="U219">
        <v>141</v>
      </c>
      <c r="V219">
        <v>138.30000000000001</v>
      </c>
      <c r="W219">
        <v>138.65</v>
      </c>
      <c r="X219">
        <v>138.69999999999999</v>
      </c>
      <c r="Y219">
        <v>139.88</v>
      </c>
      <c r="Z219">
        <v>3509665</v>
      </c>
      <c r="AA219">
        <v>490939657.44999999</v>
      </c>
      <c r="AB219">
        <v>16082</v>
      </c>
      <c r="AC219" s="6" t="s">
        <v>443</v>
      </c>
      <c r="AD219" t="s">
        <v>444</v>
      </c>
    </row>
    <row r="220" spans="1:30" x14ac:dyDescent="0.25">
      <c r="A220" s="9" t="s">
        <v>15</v>
      </c>
      <c r="B220" s="1" t="s">
        <v>16</v>
      </c>
      <c r="C220" s="10">
        <v>45065</v>
      </c>
      <c r="D220" s="1">
        <v>140.44999999999999</v>
      </c>
      <c r="F220">
        <f t="shared" si="17"/>
        <v>1.0068320747932233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15</v>
      </c>
      <c r="Q220" t="s">
        <v>16</v>
      </c>
      <c r="R220" s="3">
        <v>45063</v>
      </c>
      <c r="S220">
        <v>138.69999999999999</v>
      </c>
      <c r="T220">
        <v>139</v>
      </c>
      <c r="U220">
        <v>141.25</v>
      </c>
      <c r="V220">
        <v>138.5</v>
      </c>
      <c r="W220">
        <v>140.65</v>
      </c>
      <c r="X220">
        <v>140.6</v>
      </c>
      <c r="Y220">
        <v>140.25</v>
      </c>
      <c r="Z220">
        <v>2680806</v>
      </c>
      <c r="AA220">
        <v>375978388.94999999</v>
      </c>
      <c r="AB220">
        <v>14575</v>
      </c>
      <c r="AC220" s="6" t="s">
        <v>445</v>
      </c>
      <c r="AD220" t="s">
        <v>446</v>
      </c>
    </row>
    <row r="221" spans="1:30" x14ac:dyDescent="0.25">
      <c r="A221" s="11" t="s">
        <v>15</v>
      </c>
      <c r="B221" s="2" t="s">
        <v>16</v>
      </c>
      <c r="C221" s="12">
        <v>45068</v>
      </c>
      <c r="D221" s="2">
        <v>140.65</v>
      </c>
      <c r="F221">
        <f t="shared" si="17"/>
        <v>0.14239943040229053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15</v>
      </c>
      <c r="Q221" t="s">
        <v>16</v>
      </c>
      <c r="R221" s="3">
        <v>45064</v>
      </c>
      <c r="S221">
        <v>140.6</v>
      </c>
      <c r="T221">
        <v>141</v>
      </c>
      <c r="U221">
        <v>142.69999999999999</v>
      </c>
      <c r="V221">
        <v>138.75</v>
      </c>
      <c r="W221">
        <v>138.85</v>
      </c>
      <c r="X221">
        <v>139.05000000000001</v>
      </c>
      <c r="Y221">
        <v>141.13999999999999</v>
      </c>
      <c r="Z221">
        <v>3011836</v>
      </c>
      <c r="AA221">
        <v>425102326.5</v>
      </c>
      <c r="AB221">
        <v>14282</v>
      </c>
      <c r="AC221" s="6" t="s">
        <v>447</v>
      </c>
      <c r="AD221" t="s">
        <v>448</v>
      </c>
    </row>
    <row r="222" spans="1:30" x14ac:dyDescent="0.25">
      <c r="A222" s="9" t="s">
        <v>15</v>
      </c>
      <c r="B222" s="1" t="s">
        <v>16</v>
      </c>
      <c r="C222" s="10">
        <v>45069</v>
      </c>
      <c r="D222" s="1">
        <v>141.4</v>
      </c>
      <c r="F222">
        <f t="shared" si="17"/>
        <v>0.53323853537148957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15</v>
      </c>
      <c r="Q222" t="s">
        <v>16</v>
      </c>
      <c r="R222" s="3">
        <v>45065</v>
      </c>
      <c r="S222">
        <v>139.05000000000001</v>
      </c>
      <c r="T222">
        <v>139.1</v>
      </c>
      <c r="U222">
        <v>141.19999999999999</v>
      </c>
      <c r="V222">
        <v>138.05000000000001</v>
      </c>
      <c r="W222">
        <v>140.80000000000001</v>
      </c>
      <c r="X222">
        <v>140.44999999999999</v>
      </c>
      <c r="Y222">
        <v>139.6</v>
      </c>
      <c r="Z222">
        <v>1896784</v>
      </c>
      <c r="AA222">
        <v>264783968.84999999</v>
      </c>
      <c r="AB222">
        <v>9329</v>
      </c>
      <c r="AC222" s="6" t="s">
        <v>449</v>
      </c>
      <c r="AD222" t="s">
        <v>450</v>
      </c>
    </row>
    <row r="223" spans="1:30" x14ac:dyDescent="0.25">
      <c r="A223" s="11" t="s">
        <v>15</v>
      </c>
      <c r="B223" s="2" t="s">
        <v>16</v>
      </c>
      <c r="C223" s="12">
        <v>45070</v>
      </c>
      <c r="D223" s="2">
        <v>140</v>
      </c>
      <c r="F223">
        <f t="shared" si="17"/>
        <v>-0.99009900990099409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15</v>
      </c>
      <c r="Q223" t="s">
        <v>16</v>
      </c>
      <c r="R223" s="3">
        <v>45068</v>
      </c>
      <c r="S223">
        <v>140.44999999999999</v>
      </c>
      <c r="T223">
        <v>140.69999999999999</v>
      </c>
      <c r="U223">
        <v>141.15</v>
      </c>
      <c r="V223">
        <v>138.05000000000001</v>
      </c>
      <c r="W223">
        <v>140.9</v>
      </c>
      <c r="X223">
        <v>140.65</v>
      </c>
      <c r="Y223">
        <v>139.43</v>
      </c>
      <c r="Z223">
        <v>2338113</v>
      </c>
      <c r="AA223">
        <v>326000781.19999999</v>
      </c>
      <c r="AB223">
        <v>11161</v>
      </c>
      <c r="AC223" s="6" t="s">
        <v>451</v>
      </c>
      <c r="AD223" t="s">
        <v>452</v>
      </c>
    </row>
    <row r="224" spans="1:30" x14ac:dyDescent="0.25">
      <c r="A224" s="9" t="s">
        <v>15</v>
      </c>
      <c r="B224" s="1" t="s">
        <v>16</v>
      </c>
      <c r="C224" s="10">
        <v>45071</v>
      </c>
      <c r="D224" s="1">
        <v>137.44999999999999</v>
      </c>
      <c r="F224">
        <f t="shared" si="17"/>
        <v>-1.8214285714285794</v>
      </c>
      <c r="G224">
        <f t="shared" si="15"/>
        <v>4</v>
      </c>
      <c r="H224">
        <f t="shared" si="19"/>
        <v>-1.1506652283351475</v>
      </c>
      <c r="I224" t="str">
        <f t="shared" si="18"/>
        <v/>
      </c>
      <c r="J224" t="str">
        <f t="shared" si="16"/>
        <v/>
      </c>
      <c r="P224" t="s">
        <v>15</v>
      </c>
      <c r="Q224" t="s">
        <v>16</v>
      </c>
      <c r="R224" s="3">
        <v>45069</v>
      </c>
      <c r="S224">
        <v>140.65</v>
      </c>
      <c r="T224">
        <v>140.85</v>
      </c>
      <c r="U224">
        <v>142.35</v>
      </c>
      <c r="V224">
        <v>139.5</v>
      </c>
      <c r="W224">
        <v>140.85</v>
      </c>
      <c r="X224">
        <v>141.4</v>
      </c>
      <c r="Y224">
        <v>140.88999999999999</v>
      </c>
      <c r="Z224">
        <v>1899874</v>
      </c>
      <c r="AA224">
        <v>267678359.80000001</v>
      </c>
      <c r="AB224">
        <v>14960</v>
      </c>
      <c r="AC224" s="6" t="s">
        <v>453</v>
      </c>
      <c r="AD224" t="s">
        <v>454</v>
      </c>
    </row>
    <row r="225" spans="1:30" x14ac:dyDescent="0.25">
      <c r="A225" s="11" t="s">
        <v>15</v>
      </c>
      <c r="B225" s="2" t="s">
        <v>16</v>
      </c>
      <c r="C225" s="12">
        <v>45072</v>
      </c>
      <c r="D225" s="2">
        <v>139.4</v>
      </c>
      <c r="F225">
        <f t="shared" si="17"/>
        <v>1.4186977082575607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15</v>
      </c>
      <c r="Q225" t="s">
        <v>16</v>
      </c>
      <c r="R225" s="3">
        <v>45070</v>
      </c>
      <c r="S225">
        <v>141.4</v>
      </c>
      <c r="T225">
        <v>140.9</v>
      </c>
      <c r="U225">
        <v>141.19999999999999</v>
      </c>
      <c r="V225">
        <v>139.69999999999999</v>
      </c>
      <c r="W225">
        <v>139.75</v>
      </c>
      <c r="X225">
        <v>140</v>
      </c>
      <c r="Y225">
        <v>140.31</v>
      </c>
      <c r="Z225">
        <v>1104587</v>
      </c>
      <c r="AA225">
        <v>154984772.30000001</v>
      </c>
      <c r="AB225">
        <v>6851</v>
      </c>
      <c r="AC225" s="6" t="s">
        <v>455</v>
      </c>
      <c r="AD225" t="s">
        <v>456</v>
      </c>
    </row>
    <row r="226" spans="1:30" x14ac:dyDescent="0.25">
      <c r="A226" s="9" t="s">
        <v>15</v>
      </c>
      <c r="B226" s="1" t="s">
        <v>16</v>
      </c>
      <c r="C226" s="10">
        <v>45075</v>
      </c>
      <c r="D226" s="1">
        <v>125.65</v>
      </c>
      <c r="F226">
        <f t="shared" si="17"/>
        <v>-9.8637015781922521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15</v>
      </c>
      <c r="Q226" t="s">
        <v>16</v>
      </c>
      <c r="R226" s="3">
        <v>45071</v>
      </c>
      <c r="S226">
        <v>140</v>
      </c>
      <c r="T226">
        <v>140</v>
      </c>
      <c r="U226">
        <v>140</v>
      </c>
      <c r="V226">
        <v>136.15</v>
      </c>
      <c r="W226">
        <v>137.80000000000001</v>
      </c>
      <c r="X226">
        <v>137.44999999999999</v>
      </c>
      <c r="Y226">
        <v>137.71</v>
      </c>
      <c r="Z226">
        <v>1985045</v>
      </c>
      <c r="AA226">
        <v>273350788.35000002</v>
      </c>
      <c r="AB226">
        <v>15517</v>
      </c>
      <c r="AC226" s="6" t="s">
        <v>457</v>
      </c>
      <c r="AD226" t="s">
        <v>458</v>
      </c>
    </row>
    <row r="227" spans="1:30" x14ac:dyDescent="0.25">
      <c r="A227" s="11" t="s">
        <v>15</v>
      </c>
      <c r="B227" s="2" t="s">
        <v>16</v>
      </c>
      <c r="C227" s="12">
        <v>45076</v>
      </c>
      <c r="D227" s="2">
        <v>124.8</v>
      </c>
      <c r="F227">
        <f t="shared" si="17"/>
        <v>-0.6764822920811846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15</v>
      </c>
      <c r="Q227" t="s">
        <v>16</v>
      </c>
      <c r="R227" s="3">
        <v>45072</v>
      </c>
      <c r="S227">
        <v>137.44999999999999</v>
      </c>
      <c r="T227">
        <v>138.44999999999999</v>
      </c>
      <c r="U227">
        <v>140.5</v>
      </c>
      <c r="V227">
        <v>137.44999999999999</v>
      </c>
      <c r="W227">
        <v>139.44999999999999</v>
      </c>
      <c r="X227">
        <v>139.4</v>
      </c>
      <c r="Y227">
        <v>139.04</v>
      </c>
      <c r="Z227">
        <v>2157130</v>
      </c>
      <c r="AA227">
        <v>299920502.80000001</v>
      </c>
      <c r="AB227">
        <v>12019</v>
      </c>
      <c r="AC227" s="6" t="s">
        <v>459</v>
      </c>
      <c r="AD227" t="s">
        <v>460</v>
      </c>
    </row>
    <row r="228" spans="1:30" x14ac:dyDescent="0.25">
      <c r="A228" s="9" t="s">
        <v>15</v>
      </c>
      <c r="B228" s="1" t="s">
        <v>16</v>
      </c>
      <c r="C228" s="10">
        <v>45077</v>
      </c>
      <c r="D228" s="1">
        <v>125.15</v>
      </c>
      <c r="F228">
        <f t="shared" si="17"/>
        <v>0.28044871794872478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15</v>
      </c>
      <c r="Q228" t="s">
        <v>16</v>
      </c>
      <c r="R228" s="3">
        <v>45075</v>
      </c>
      <c r="S228">
        <v>139.4</v>
      </c>
      <c r="T228">
        <v>134.5</v>
      </c>
      <c r="U228">
        <v>134.5</v>
      </c>
      <c r="V228">
        <v>125.3</v>
      </c>
      <c r="W228">
        <v>125.6</v>
      </c>
      <c r="X228">
        <v>125.65</v>
      </c>
      <c r="Y228">
        <v>126.75</v>
      </c>
      <c r="Z228">
        <v>23948387</v>
      </c>
      <c r="AA228">
        <v>3035367530.5</v>
      </c>
      <c r="AB228">
        <v>105053</v>
      </c>
      <c r="AC228" s="6" t="s">
        <v>461</v>
      </c>
      <c r="AD228" t="s">
        <v>462</v>
      </c>
    </row>
    <row r="229" spans="1:30" x14ac:dyDescent="0.25">
      <c r="A229" s="11" t="s">
        <v>15</v>
      </c>
      <c r="B229" s="2" t="s">
        <v>16</v>
      </c>
      <c r="C229" s="12">
        <v>45078</v>
      </c>
      <c r="D229" s="2">
        <v>123.5</v>
      </c>
      <c r="F229">
        <f t="shared" si="17"/>
        <v>-1.3184178985217783</v>
      </c>
      <c r="G229">
        <f t="shared" si="15"/>
        <v>4</v>
      </c>
      <c r="H229">
        <f t="shared" si="19"/>
        <v>-10.149145143688607</v>
      </c>
      <c r="I229">
        <f t="shared" si="18"/>
        <v>45078</v>
      </c>
      <c r="J229">
        <f t="shared" si="16"/>
        <v>3.076923076923066</v>
      </c>
      <c r="P229" t="s">
        <v>15</v>
      </c>
      <c r="Q229" t="s">
        <v>16</v>
      </c>
      <c r="R229" s="3">
        <v>45076</v>
      </c>
      <c r="S229">
        <v>125.65</v>
      </c>
      <c r="T229">
        <v>127</v>
      </c>
      <c r="U229">
        <v>127.3</v>
      </c>
      <c r="V229">
        <v>124.45</v>
      </c>
      <c r="W229">
        <v>124.85</v>
      </c>
      <c r="X229">
        <v>124.8</v>
      </c>
      <c r="Y229">
        <v>125.51</v>
      </c>
      <c r="Z229">
        <v>7264152</v>
      </c>
      <c r="AA229">
        <v>911710585.64999998</v>
      </c>
      <c r="AB229">
        <v>31743</v>
      </c>
      <c r="AC229" s="6" t="s">
        <v>463</v>
      </c>
      <c r="AD229" t="s">
        <v>464</v>
      </c>
    </row>
    <row r="230" spans="1:30" x14ac:dyDescent="0.25">
      <c r="A230" s="9" t="s">
        <v>15</v>
      </c>
      <c r="B230" s="1" t="s">
        <v>16</v>
      </c>
      <c r="C230" s="10">
        <v>45079</v>
      </c>
      <c r="D230" s="1">
        <v>123.45</v>
      </c>
      <c r="F230">
        <f t="shared" si="17"/>
        <v>-4.0485829959511867E-2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15</v>
      </c>
      <c r="Q230" t="s">
        <v>16</v>
      </c>
      <c r="R230" s="3">
        <v>45077</v>
      </c>
      <c r="S230">
        <v>124.8</v>
      </c>
      <c r="T230">
        <v>125.55</v>
      </c>
      <c r="U230">
        <v>125.8</v>
      </c>
      <c r="V230">
        <v>124.55</v>
      </c>
      <c r="W230">
        <v>125</v>
      </c>
      <c r="X230">
        <v>125.15</v>
      </c>
      <c r="Y230">
        <v>125.11</v>
      </c>
      <c r="Z230">
        <v>2385148</v>
      </c>
      <c r="AA230">
        <v>298413146.55000001</v>
      </c>
      <c r="AB230">
        <v>30091</v>
      </c>
      <c r="AC230" s="6" t="s">
        <v>465</v>
      </c>
      <c r="AD230" t="s">
        <v>466</v>
      </c>
    </row>
    <row r="231" spans="1:30" x14ac:dyDescent="0.25">
      <c r="A231" s="11" t="s">
        <v>15</v>
      </c>
      <c r="B231" s="2" t="s">
        <v>16</v>
      </c>
      <c r="C231" s="12">
        <v>45082</v>
      </c>
      <c r="D231" s="2">
        <v>125.35</v>
      </c>
      <c r="F231">
        <f t="shared" si="17"/>
        <v>1.5390846496557242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15</v>
      </c>
      <c r="Q231" t="s">
        <v>16</v>
      </c>
      <c r="R231" s="3">
        <v>45078</v>
      </c>
      <c r="S231">
        <v>125.15</v>
      </c>
      <c r="T231">
        <v>124.5</v>
      </c>
      <c r="U231">
        <v>125</v>
      </c>
      <c r="V231">
        <v>122.3</v>
      </c>
      <c r="W231">
        <v>123.5</v>
      </c>
      <c r="X231">
        <v>123.5</v>
      </c>
      <c r="Y231">
        <v>123.16</v>
      </c>
      <c r="Z231">
        <v>15647347</v>
      </c>
      <c r="AA231">
        <v>1927203388.55</v>
      </c>
      <c r="AB231">
        <v>38065</v>
      </c>
      <c r="AC231" s="6" t="s">
        <v>467</v>
      </c>
      <c r="AD231" t="s">
        <v>468</v>
      </c>
    </row>
    <row r="232" spans="1:30" x14ac:dyDescent="0.25">
      <c r="A232" s="9" t="s">
        <v>15</v>
      </c>
      <c r="B232" s="1" t="s">
        <v>16</v>
      </c>
      <c r="C232" s="10">
        <v>45083</v>
      </c>
      <c r="D232" s="1">
        <v>125.3</v>
      </c>
      <c r="F232">
        <f t="shared" si="17"/>
        <v>-3.9888312724369497E-2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15</v>
      </c>
      <c r="Q232" t="s">
        <v>16</v>
      </c>
      <c r="R232" s="3">
        <v>45079</v>
      </c>
      <c r="S232">
        <v>123.5</v>
      </c>
      <c r="T232">
        <v>124.45</v>
      </c>
      <c r="U232">
        <v>125.05</v>
      </c>
      <c r="V232">
        <v>123.15</v>
      </c>
      <c r="W232">
        <v>123.5</v>
      </c>
      <c r="X232">
        <v>123.45</v>
      </c>
      <c r="Y232">
        <v>124.05</v>
      </c>
      <c r="Z232">
        <v>5699009</v>
      </c>
      <c r="AA232">
        <v>706982236.39999998</v>
      </c>
      <c r="AB232">
        <v>40972</v>
      </c>
      <c r="AC232" s="6" t="s">
        <v>469</v>
      </c>
      <c r="AD232" t="s">
        <v>470</v>
      </c>
    </row>
    <row r="233" spans="1:30" x14ac:dyDescent="0.25">
      <c r="A233" s="11" t="s">
        <v>15</v>
      </c>
      <c r="B233" s="2" t="s">
        <v>16</v>
      </c>
      <c r="C233" s="12">
        <v>45084</v>
      </c>
      <c r="D233" s="2">
        <v>125.75</v>
      </c>
      <c r="F233">
        <f t="shared" si="17"/>
        <v>0.35913806863527764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15</v>
      </c>
      <c r="Q233" t="s">
        <v>16</v>
      </c>
      <c r="R233" s="3">
        <v>45082</v>
      </c>
      <c r="S233">
        <v>123.45</v>
      </c>
      <c r="T233">
        <v>123.9</v>
      </c>
      <c r="U233">
        <v>126.2</v>
      </c>
      <c r="V233">
        <v>123.8</v>
      </c>
      <c r="W233">
        <v>125.3</v>
      </c>
      <c r="X233">
        <v>125.35</v>
      </c>
      <c r="Y233">
        <v>125.06</v>
      </c>
      <c r="Z233">
        <v>5637309</v>
      </c>
      <c r="AA233">
        <v>705019805.14999998</v>
      </c>
      <c r="AB233">
        <v>47598</v>
      </c>
      <c r="AC233" s="6" t="s">
        <v>471</v>
      </c>
      <c r="AD233" t="s">
        <v>472</v>
      </c>
    </row>
    <row r="234" spans="1:30" x14ac:dyDescent="0.25">
      <c r="A234" s="9" t="s">
        <v>15</v>
      </c>
      <c r="B234" s="1" t="s">
        <v>16</v>
      </c>
      <c r="C234" s="10">
        <v>45085</v>
      </c>
      <c r="D234" s="1">
        <v>125.5</v>
      </c>
      <c r="F234">
        <f t="shared" si="17"/>
        <v>-0.19880715705765406</v>
      </c>
      <c r="G234">
        <f t="shared" si="15"/>
        <v>4</v>
      </c>
      <c r="H234">
        <f t="shared" si="19"/>
        <v>1.6194331983805668</v>
      </c>
      <c r="I234" t="str">
        <f t="shared" si="18"/>
        <v/>
      </c>
      <c r="J234" t="str">
        <f t="shared" si="16"/>
        <v/>
      </c>
      <c r="P234" t="s">
        <v>15</v>
      </c>
      <c r="Q234" t="s">
        <v>16</v>
      </c>
      <c r="R234" s="3">
        <v>45083</v>
      </c>
      <c r="S234">
        <v>125.35</v>
      </c>
      <c r="T234">
        <v>125.3</v>
      </c>
      <c r="U234">
        <v>126.45</v>
      </c>
      <c r="V234">
        <v>124.55</v>
      </c>
      <c r="W234">
        <v>125.35</v>
      </c>
      <c r="X234">
        <v>125.3</v>
      </c>
      <c r="Y234">
        <v>125.42</v>
      </c>
      <c r="Z234">
        <v>2378880</v>
      </c>
      <c r="AA234">
        <v>298359438.30000001</v>
      </c>
      <c r="AB234">
        <v>22421</v>
      </c>
      <c r="AC234" s="6" t="s">
        <v>473</v>
      </c>
      <c r="AD234" t="s">
        <v>474</v>
      </c>
    </row>
    <row r="235" spans="1:30" x14ac:dyDescent="0.25">
      <c r="A235" s="11" t="s">
        <v>15</v>
      </c>
      <c r="B235" s="2" t="s">
        <v>16</v>
      </c>
      <c r="C235" s="12">
        <v>45086</v>
      </c>
      <c r="D235" s="2">
        <v>124.5</v>
      </c>
      <c r="F235">
        <f t="shared" si="17"/>
        <v>-0.79681274900398402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15</v>
      </c>
      <c r="Q235" t="s">
        <v>16</v>
      </c>
      <c r="R235" s="3">
        <v>45084</v>
      </c>
      <c r="S235">
        <v>125.3</v>
      </c>
      <c r="T235">
        <v>125.95</v>
      </c>
      <c r="U235">
        <v>126.25</v>
      </c>
      <c r="V235">
        <v>124.8</v>
      </c>
      <c r="W235">
        <v>125.75</v>
      </c>
      <c r="X235">
        <v>125.75</v>
      </c>
      <c r="Y235">
        <v>125.61</v>
      </c>
      <c r="Z235">
        <v>2760684</v>
      </c>
      <c r="AA235">
        <v>346763169.75</v>
      </c>
      <c r="AB235">
        <v>19391</v>
      </c>
      <c r="AC235" s="6" t="s">
        <v>475</v>
      </c>
      <c r="AD235" t="s">
        <v>476</v>
      </c>
    </row>
    <row r="236" spans="1:30" x14ac:dyDescent="0.25">
      <c r="A236" s="9" t="s">
        <v>15</v>
      </c>
      <c r="B236" s="1" t="s">
        <v>16</v>
      </c>
      <c r="C236" s="10">
        <v>45089</v>
      </c>
      <c r="D236" s="1">
        <v>124.45</v>
      </c>
      <c r="F236">
        <f t="shared" si="17"/>
        <v>-4.0160642570278841E-2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15</v>
      </c>
      <c r="Q236" t="s">
        <v>16</v>
      </c>
      <c r="R236" s="3">
        <v>45085</v>
      </c>
      <c r="S236">
        <v>125.75</v>
      </c>
      <c r="T236">
        <v>125.75</v>
      </c>
      <c r="U236">
        <v>126.85</v>
      </c>
      <c r="V236">
        <v>125.05</v>
      </c>
      <c r="W236">
        <v>125.5</v>
      </c>
      <c r="X236">
        <v>125.5</v>
      </c>
      <c r="Y236">
        <v>125.93</v>
      </c>
      <c r="Z236">
        <v>2835601</v>
      </c>
      <c r="AA236">
        <v>357076190.75</v>
      </c>
      <c r="AB236">
        <v>21159</v>
      </c>
      <c r="AC236" s="6" t="s">
        <v>477</v>
      </c>
      <c r="AD236" t="s">
        <v>478</v>
      </c>
    </row>
    <row r="237" spans="1:30" x14ac:dyDescent="0.25">
      <c r="A237" s="11" t="s">
        <v>15</v>
      </c>
      <c r="B237" s="2" t="s">
        <v>16</v>
      </c>
      <c r="C237" s="12">
        <v>45090</v>
      </c>
      <c r="D237" s="2">
        <v>124.4</v>
      </c>
      <c r="F237">
        <f t="shared" si="17"/>
        <v>-4.0176777822416361E-2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15</v>
      </c>
      <c r="Q237" t="s">
        <v>16</v>
      </c>
      <c r="R237" s="3">
        <v>45086</v>
      </c>
      <c r="S237">
        <v>125.5</v>
      </c>
      <c r="T237">
        <v>125.55</v>
      </c>
      <c r="U237">
        <v>126.75</v>
      </c>
      <c r="V237">
        <v>124.35</v>
      </c>
      <c r="W237">
        <v>124.6</v>
      </c>
      <c r="X237">
        <v>124.5</v>
      </c>
      <c r="Y237">
        <v>125.04</v>
      </c>
      <c r="Z237">
        <v>2927877</v>
      </c>
      <c r="AA237">
        <v>366105016.64999998</v>
      </c>
      <c r="AB237">
        <v>16345</v>
      </c>
      <c r="AC237" s="6" t="s">
        <v>479</v>
      </c>
      <c r="AD237" t="s">
        <v>480</v>
      </c>
    </row>
    <row r="238" spans="1:30" x14ac:dyDescent="0.25">
      <c r="A238" s="9" t="s">
        <v>15</v>
      </c>
      <c r="B238" s="1" t="s">
        <v>16</v>
      </c>
      <c r="C238" s="10">
        <v>45091</v>
      </c>
      <c r="D238" s="1">
        <v>125</v>
      </c>
      <c r="F238">
        <f t="shared" si="17"/>
        <v>0.48231511254018838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15</v>
      </c>
      <c r="Q238" t="s">
        <v>16</v>
      </c>
      <c r="R238" s="3">
        <v>45089</v>
      </c>
      <c r="S238">
        <v>124.5</v>
      </c>
      <c r="T238">
        <v>125.35</v>
      </c>
      <c r="U238">
        <v>125.35</v>
      </c>
      <c r="V238">
        <v>124</v>
      </c>
      <c r="W238">
        <v>124.5</v>
      </c>
      <c r="X238">
        <v>124.45</v>
      </c>
      <c r="Y238">
        <v>124.45</v>
      </c>
      <c r="Z238">
        <v>1449698</v>
      </c>
      <c r="AA238">
        <v>180420149.84999999</v>
      </c>
      <c r="AB238">
        <v>13562</v>
      </c>
      <c r="AC238" s="6" t="s">
        <v>481</v>
      </c>
      <c r="AD238" t="s">
        <v>482</v>
      </c>
    </row>
    <row r="239" spans="1:30" x14ac:dyDescent="0.25">
      <c r="A239" s="11" t="s">
        <v>15</v>
      </c>
      <c r="B239" s="2" t="s">
        <v>16</v>
      </c>
      <c r="C239" s="12">
        <v>45092</v>
      </c>
      <c r="D239" s="2">
        <v>124.1</v>
      </c>
      <c r="F239">
        <f t="shared" si="17"/>
        <v>-0.72000000000000453</v>
      </c>
      <c r="G239">
        <f t="shared" si="15"/>
        <v>4</v>
      </c>
      <c r="H239">
        <f t="shared" si="19"/>
        <v>-1.1155378486055822</v>
      </c>
      <c r="I239" t="str">
        <f t="shared" si="18"/>
        <v/>
      </c>
      <c r="J239" t="str">
        <f t="shared" si="16"/>
        <v/>
      </c>
      <c r="P239" t="s">
        <v>15</v>
      </c>
      <c r="Q239" t="s">
        <v>16</v>
      </c>
      <c r="R239" s="3">
        <v>45090</v>
      </c>
      <c r="S239">
        <v>124.45</v>
      </c>
      <c r="T239">
        <v>125.25</v>
      </c>
      <c r="U239">
        <v>125.25</v>
      </c>
      <c r="V239">
        <v>124.2</v>
      </c>
      <c r="W239">
        <v>124.25</v>
      </c>
      <c r="X239">
        <v>124.4</v>
      </c>
      <c r="Y239">
        <v>124.61</v>
      </c>
      <c r="Z239">
        <v>1825350</v>
      </c>
      <c r="AA239">
        <v>227465156</v>
      </c>
      <c r="AB239">
        <v>10377</v>
      </c>
      <c r="AC239" s="6" t="s">
        <v>483</v>
      </c>
      <c r="AD239" t="s">
        <v>484</v>
      </c>
    </row>
    <row r="240" spans="1:30" x14ac:dyDescent="0.25">
      <c r="A240" s="9" t="s">
        <v>15</v>
      </c>
      <c r="B240" s="1" t="s">
        <v>16</v>
      </c>
      <c r="C240" s="10">
        <v>45093</v>
      </c>
      <c r="D240" s="1">
        <v>124.65</v>
      </c>
      <c r="F240">
        <f t="shared" si="17"/>
        <v>0.4431909750201542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15</v>
      </c>
      <c r="Q240" t="s">
        <v>16</v>
      </c>
      <c r="R240" s="3">
        <v>45091</v>
      </c>
      <c r="S240">
        <v>124.4</v>
      </c>
      <c r="T240">
        <v>125.1</v>
      </c>
      <c r="U240">
        <v>125.65</v>
      </c>
      <c r="V240">
        <v>124.1</v>
      </c>
      <c r="W240">
        <v>124.95</v>
      </c>
      <c r="X240">
        <v>125</v>
      </c>
      <c r="Y240">
        <v>124.93</v>
      </c>
      <c r="Z240">
        <v>2619390</v>
      </c>
      <c r="AA240">
        <v>327252955.94999999</v>
      </c>
      <c r="AB240">
        <v>25811</v>
      </c>
      <c r="AC240" s="6" t="s">
        <v>485</v>
      </c>
      <c r="AD240" t="s">
        <v>486</v>
      </c>
    </row>
    <row r="241" spans="1:30" x14ac:dyDescent="0.25">
      <c r="A241" s="11" t="s">
        <v>15</v>
      </c>
      <c r="B241" s="2" t="s">
        <v>16</v>
      </c>
      <c r="C241" s="12">
        <v>45096</v>
      </c>
      <c r="D241" s="2">
        <v>124.35</v>
      </c>
      <c r="F241">
        <f t="shared" si="17"/>
        <v>-0.24067388688328228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15</v>
      </c>
      <c r="Q241" t="s">
        <v>16</v>
      </c>
      <c r="R241" s="3">
        <v>45092</v>
      </c>
      <c r="S241">
        <v>125</v>
      </c>
      <c r="T241">
        <v>125.15</v>
      </c>
      <c r="U241">
        <v>125.85</v>
      </c>
      <c r="V241">
        <v>123.85</v>
      </c>
      <c r="W241">
        <v>124</v>
      </c>
      <c r="X241">
        <v>124.1</v>
      </c>
      <c r="Y241">
        <v>124.56</v>
      </c>
      <c r="Z241">
        <v>1932231</v>
      </c>
      <c r="AA241">
        <v>240683508.94999999</v>
      </c>
      <c r="AB241">
        <v>13193</v>
      </c>
      <c r="AC241" s="6" t="s">
        <v>487</v>
      </c>
      <c r="AD241" t="s">
        <v>488</v>
      </c>
    </row>
    <row r="242" spans="1:30" x14ac:dyDescent="0.25">
      <c r="A242" s="9" t="s">
        <v>15</v>
      </c>
      <c r="B242" s="1" t="s">
        <v>16</v>
      </c>
      <c r="C242" s="10">
        <v>45097</v>
      </c>
      <c r="D242" s="1">
        <v>124.5</v>
      </c>
      <c r="F242">
        <f t="shared" si="17"/>
        <v>0.12062726176116259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15</v>
      </c>
      <c r="Q242" t="s">
        <v>16</v>
      </c>
      <c r="R242" s="3">
        <v>45093</v>
      </c>
      <c r="S242">
        <v>124.1</v>
      </c>
      <c r="T242">
        <v>124.3</v>
      </c>
      <c r="U242">
        <v>125.7</v>
      </c>
      <c r="V242">
        <v>123.85</v>
      </c>
      <c r="W242">
        <v>124.6</v>
      </c>
      <c r="X242">
        <v>124.65</v>
      </c>
      <c r="Y242">
        <v>124.98</v>
      </c>
      <c r="Z242">
        <v>1980587</v>
      </c>
      <c r="AA242">
        <v>247530214.09999999</v>
      </c>
      <c r="AB242">
        <v>13662</v>
      </c>
      <c r="AC242" s="6" t="s">
        <v>489</v>
      </c>
      <c r="AD242" t="s">
        <v>490</v>
      </c>
    </row>
    <row r="243" spans="1:30" x14ac:dyDescent="0.25">
      <c r="A243" s="11" t="s">
        <v>15</v>
      </c>
      <c r="B243" s="2" t="s">
        <v>16</v>
      </c>
      <c r="C243" s="12">
        <v>45098</v>
      </c>
      <c r="D243" s="2">
        <v>125</v>
      </c>
      <c r="F243">
        <f t="shared" si="17"/>
        <v>0.40160642570281119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15</v>
      </c>
      <c r="Q243" t="s">
        <v>16</v>
      </c>
      <c r="R243" s="3">
        <v>45096</v>
      </c>
      <c r="S243">
        <v>124.65</v>
      </c>
      <c r="T243">
        <v>125.4</v>
      </c>
      <c r="U243">
        <v>125.5</v>
      </c>
      <c r="V243">
        <v>123.6</v>
      </c>
      <c r="W243">
        <v>124.25</v>
      </c>
      <c r="X243">
        <v>124.35</v>
      </c>
      <c r="Y243">
        <v>124.36</v>
      </c>
      <c r="Z243">
        <v>2935717</v>
      </c>
      <c r="AA243">
        <v>365080635.89999998</v>
      </c>
      <c r="AB243">
        <v>14412</v>
      </c>
      <c r="AC243" s="6" t="s">
        <v>491</v>
      </c>
      <c r="AD243" t="s">
        <v>492</v>
      </c>
    </row>
    <row r="244" spans="1:30" x14ac:dyDescent="0.25">
      <c r="A244" s="9" t="s">
        <v>15</v>
      </c>
      <c r="B244" s="1" t="s">
        <v>16</v>
      </c>
      <c r="C244" s="10">
        <v>45099</v>
      </c>
      <c r="D244" s="1">
        <v>123.95</v>
      </c>
      <c r="F244">
        <f t="shared" si="17"/>
        <v>-0.83999999999999764</v>
      </c>
      <c r="G244">
        <f t="shared" si="15"/>
        <v>4</v>
      </c>
      <c r="H244">
        <f t="shared" si="19"/>
        <v>-0.12087026591457814</v>
      </c>
      <c r="I244" t="str">
        <f t="shared" si="18"/>
        <v/>
      </c>
      <c r="J244" t="str">
        <f t="shared" si="16"/>
        <v/>
      </c>
      <c r="P244" t="s">
        <v>15</v>
      </c>
      <c r="Q244" t="s">
        <v>16</v>
      </c>
      <c r="R244" s="3">
        <v>45097</v>
      </c>
      <c r="S244">
        <v>124.35</v>
      </c>
      <c r="T244">
        <v>124.4</v>
      </c>
      <c r="U244">
        <v>124.95</v>
      </c>
      <c r="V244">
        <v>123.75</v>
      </c>
      <c r="W244">
        <v>124.6</v>
      </c>
      <c r="X244">
        <v>124.5</v>
      </c>
      <c r="Y244">
        <v>124.34</v>
      </c>
      <c r="Z244">
        <v>1988950</v>
      </c>
      <c r="AA244">
        <v>247298750.05000001</v>
      </c>
      <c r="AB244">
        <v>15396</v>
      </c>
      <c r="AC244" s="6" t="s">
        <v>493</v>
      </c>
      <c r="AD244" t="s">
        <v>494</v>
      </c>
    </row>
    <row r="245" spans="1:30" x14ac:dyDescent="0.25">
      <c r="A245" s="11" t="s">
        <v>15</v>
      </c>
      <c r="B245" s="2" t="s">
        <v>16</v>
      </c>
      <c r="C245" s="12">
        <v>45100</v>
      </c>
      <c r="D245" s="2">
        <v>119.9</v>
      </c>
      <c r="F245">
        <f t="shared" si="17"/>
        <v>-3.2674465510286383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15</v>
      </c>
      <c r="Q245" t="s">
        <v>16</v>
      </c>
      <c r="R245" s="3">
        <v>45098</v>
      </c>
      <c r="S245">
        <v>124.5</v>
      </c>
      <c r="T245">
        <v>124.9</v>
      </c>
      <c r="U245">
        <v>125.55</v>
      </c>
      <c r="V245">
        <v>124</v>
      </c>
      <c r="W245">
        <v>125</v>
      </c>
      <c r="X245">
        <v>125</v>
      </c>
      <c r="Y245">
        <v>124.78</v>
      </c>
      <c r="Z245">
        <v>2976275</v>
      </c>
      <c r="AA245">
        <v>371384884.05000001</v>
      </c>
      <c r="AB245">
        <v>17143</v>
      </c>
      <c r="AC245" s="6" t="s">
        <v>495</v>
      </c>
      <c r="AD245" t="s">
        <v>496</v>
      </c>
    </row>
    <row r="246" spans="1:30" x14ac:dyDescent="0.25">
      <c r="A246" s="9" t="s">
        <v>15</v>
      </c>
      <c r="B246" s="1" t="s">
        <v>16</v>
      </c>
      <c r="C246" s="10">
        <v>45103</v>
      </c>
      <c r="D246" s="1">
        <v>122.15</v>
      </c>
      <c r="F246">
        <f t="shared" si="17"/>
        <v>1.8765638031693077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15</v>
      </c>
      <c r="Q246" t="s">
        <v>16</v>
      </c>
      <c r="R246" s="3">
        <v>45099</v>
      </c>
      <c r="S246">
        <v>125</v>
      </c>
      <c r="T246">
        <v>125.1</v>
      </c>
      <c r="U246">
        <v>125.85</v>
      </c>
      <c r="V246">
        <v>123.2</v>
      </c>
      <c r="W246">
        <v>124</v>
      </c>
      <c r="X246">
        <v>123.95</v>
      </c>
      <c r="Y246">
        <v>124.45</v>
      </c>
      <c r="Z246">
        <v>2534039</v>
      </c>
      <c r="AA246">
        <v>315365310.60000002</v>
      </c>
      <c r="AB246">
        <v>11527</v>
      </c>
      <c r="AC246" s="6" t="s">
        <v>497</v>
      </c>
      <c r="AD246" t="s">
        <v>136</v>
      </c>
    </row>
    <row r="247" spans="1:30" x14ac:dyDescent="0.25">
      <c r="A247" s="11" t="s">
        <v>15</v>
      </c>
      <c r="B247" s="2" t="s">
        <v>16</v>
      </c>
      <c r="C247" s="12">
        <v>45104</v>
      </c>
      <c r="D247" s="2">
        <v>124.7</v>
      </c>
      <c r="F247">
        <f t="shared" si="17"/>
        <v>2.0875972165370422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15</v>
      </c>
      <c r="Q247" t="s">
        <v>16</v>
      </c>
      <c r="R247" s="3">
        <v>45100</v>
      </c>
      <c r="S247">
        <v>123.95</v>
      </c>
      <c r="T247">
        <v>124.25</v>
      </c>
      <c r="U247">
        <v>124.25</v>
      </c>
      <c r="V247">
        <v>119.5</v>
      </c>
      <c r="W247">
        <v>119.9</v>
      </c>
      <c r="X247">
        <v>119.9</v>
      </c>
      <c r="Y247">
        <v>121.32</v>
      </c>
      <c r="Z247">
        <v>5279965</v>
      </c>
      <c r="AA247">
        <v>640565243.25</v>
      </c>
      <c r="AB247">
        <v>38590</v>
      </c>
      <c r="AC247" s="6" t="s">
        <v>498</v>
      </c>
      <c r="AD247" t="s">
        <v>499</v>
      </c>
    </row>
    <row r="248" spans="1:30" x14ac:dyDescent="0.25">
      <c r="A248" s="9" t="s">
        <v>15</v>
      </c>
      <c r="B248" s="1" t="s">
        <v>16</v>
      </c>
      <c r="C248" s="10">
        <v>45105</v>
      </c>
      <c r="D248" s="1">
        <v>123.3</v>
      </c>
      <c r="F248">
        <f t="shared" si="17"/>
        <v>-1.1226944667201328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15</v>
      </c>
      <c r="Q248" t="s">
        <v>16</v>
      </c>
      <c r="R248" s="3">
        <v>45103</v>
      </c>
      <c r="S248">
        <v>119.9</v>
      </c>
      <c r="T248">
        <v>121</v>
      </c>
      <c r="U248">
        <v>122.75</v>
      </c>
      <c r="V248">
        <v>119.65</v>
      </c>
      <c r="W248">
        <v>122.3</v>
      </c>
      <c r="X248">
        <v>122.15</v>
      </c>
      <c r="Y248">
        <v>121.45</v>
      </c>
      <c r="Z248">
        <v>4828475</v>
      </c>
      <c r="AA248">
        <v>586421570.04999995</v>
      </c>
      <c r="AB248">
        <v>15585</v>
      </c>
      <c r="AC248" s="6" t="s">
        <v>500</v>
      </c>
      <c r="AD248" t="s">
        <v>501</v>
      </c>
    </row>
    <row r="249" spans="1:30" x14ac:dyDescent="0.25">
      <c r="A249" s="11" t="s">
        <v>15</v>
      </c>
      <c r="B249" s="2" t="s">
        <v>16</v>
      </c>
      <c r="C249" s="12">
        <v>45107</v>
      </c>
      <c r="D249" s="2">
        <v>127.3</v>
      </c>
      <c r="F249">
        <f t="shared" si="17"/>
        <v>3.2441200324412001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15</v>
      </c>
      <c r="Q249" t="s">
        <v>16</v>
      </c>
      <c r="R249" s="3">
        <v>45104</v>
      </c>
      <c r="S249">
        <v>122.15</v>
      </c>
      <c r="T249">
        <v>123.2</v>
      </c>
      <c r="U249">
        <v>124.95</v>
      </c>
      <c r="V249">
        <v>122.25</v>
      </c>
      <c r="W249">
        <v>124.7</v>
      </c>
      <c r="X249">
        <v>124.7</v>
      </c>
      <c r="Y249">
        <v>123.73</v>
      </c>
      <c r="Z249">
        <v>3351532</v>
      </c>
      <c r="AA249">
        <v>414674829.05000001</v>
      </c>
      <c r="AB249">
        <v>17185</v>
      </c>
      <c r="AC249" s="6" t="s">
        <v>502</v>
      </c>
      <c r="AD249" t="s">
        <v>503</v>
      </c>
    </row>
    <row r="250" spans="1:30" x14ac:dyDescent="0.25">
      <c r="A250" s="9" t="s">
        <v>15</v>
      </c>
      <c r="B250" s="1" t="s">
        <v>16</v>
      </c>
      <c r="C250" s="10">
        <v>45110</v>
      </c>
      <c r="D250" s="1">
        <v>127.7</v>
      </c>
      <c r="F250">
        <f t="shared" si="17"/>
        <v>0.31421838177533834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4.3069694596710839</v>
      </c>
      <c r="P250" t="s">
        <v>15</v>
      </c>
      <c r="Q250" t="s">
        <v>16</v>
      </c>
      <c r="R250" s="3">
        <v>45105</v>
      </c>
      <c r="S250">
        <v>124.7</v>
      </c>
      <c r="T250">
        <v>125</v>
      </c>
      <c r="U250">
        <v>125.65</v>
      </c>
      <c r="V250">
        <v>122.6</v>
      </c>
      <c r="W250">
        <v>123.6</v>
      </c>
      <c r="X250">
        <v>123.3</v>
      </c>
      <c r="Y250">
        <v>124.24</v>
      </c>
      <c r="Z250">
        <v>3867582</v>
      </c>
      <c r="AA250">
        <v>480515343.25</v>
      </c>
      <c r="AB250">
        <v>39438</v>
      </c>
      <c r="AC250" s="6" t="s">
        <v>504</v>
      </c>
      <c r="AD250" t="s">
        <v>505</v>
      </c>
    </row>
    <row r="251" spans="1:30" x14ac:dyDescent="0.25">
      <c r="A251" s="11" t="s">
        <v>15</v>
      </c>
      <c r="B251" s="2" t="s">
        <v>16</v>
      </c>
      <c r="C251" s="12">
        <v>45111</v>
      </c>
      <c r="D251" s="2">
        <v>127.6</v>
      </c>
      <c r="F251">
        <f t="shared" si="17"/>
        <v>-7.8308535630390391E-2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15</v>
      </c>
      <c r="Q251" t="s">
        <v>16</v>
      </c>
      <c r="R251" s="3">
        <v>45107</v>
      </c>
      <c r="S251">
        <v>123.3</v>
      </c>
      <c r="T251">
        <v>123.5</v>
      </c>
      <c r="U251">
        <v>127.8</v>
      </c>
      <c r="V251">
        <v>123.05</v>
      </c>
      <c r="W251">
        <v>127.05</v>
      </c>
      <c r="X251">
        <v>127.3</v>
      </c>
      <c r="Y251">
        <v>125.14</v>
      </c>
      <c r="Z251">
        <v>11231891</v>
      </c>
      <c r="AA251">
        <v>1405614781.45</v>
      </c>
      <c r="AB251">
        <v>30257</v>
      </c>
      <c r="AC251" s="6" t="s">
        <v>506</v>
      </c>
      <c r="AD251" t="s">
        <v>507</v>
      </c>
    </row>
    <row r="252" spans="1:30" x14ac:dyDescent="0.25">
      <c r="A252" s="9" t="s">
        <v>15</v>
      </c>
      <c r="B252" s="1" t="s">
        <v>16</v>
      </c>
      <c r="C252" s="10">
        <v>45112</v>
      </c>
      <c r="D252" s="1">
        <v>129.9</v>
      </c>
      <c r="F252">
        <f t="shared" si="17"/>
        <v>1.8025078369906047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15</v>
      </c>
      <c r="Q252" t="s">
        <v>16</v>
      </c>
      <c r="R252" s="3">
        <v>45110</v>
      </c>
      <c r="S252">
        <v>127.3</v>
      </c>
      <c r="T252">
        <v>128.19999999999999</v>
      </c>
      <c r="U252">
        <v>128.80000000000001</v>
      </c>
      <c r="V252">
        <v>126</v>
      </c>
      <c r="W252">
        <v>127.65</v>
      </c>
      <c r="X252">
        <v>127.7</v>
      </c>
      <c r="Y252">
        <v>127.32</v>
      </c>
      <c r="Z252">
        <v>7200049</v>
      </c>
      <c r="AA252">
        <v>916707429.25</v>
      </c>
      <c r="AB252">
        <v>32040</v>
      </c>
      <c r="AC252" s="7">
        <v>3205358</v>
      </c>
      <c r="AD252" s="4">
        <v>44.52</v>
      </c>
    </row>
    <row r="253" spans="1:30" x14ac:dyDescent="0.25">
      <c r="A253" s="11" t="s">
        <v>15</v>
      </c>
      <c r="B253" s="2" t="s">
        <v>16</v>
      </c>
      <c r="C253" s="12">
        <v>45113</v>
      </c>
      <c r="D253" s="2">
        <v>131.19999999999999</v>
      </c>
      <c r="F253">
        <f t="shared" si="17"/>
        <v>1.0007698229407105</v>
      </c>
      <c r="G253">
        <f t="shared" si="15"/>
        <v>4</v>
      </c>
      <c r="H253">
        <f t="shared" si="19"/>
        <v>6.4071370640713639</v>
      </c>
      <c r="I253" t="str">
        <f t="shared" si="18"/>
        <v/>
      </c>
      <c r="J253" t="str">
        <f t="shared" si="16"/>
        <v/>
      </c>
      <c r="P253" t="s">
        <v>15</v>
      </c>
      <c r="Q253" t="s">
        <v>16</v>
      </c>
      <c r="R253" s="3">
        <v>45111</v>
      </c>
      <c r="S253">
        <v>127.7</v>
      </c>
      <c r="T253">
        <v>128.75</v>
      </c>
      <c r="U253">
        <v>129.25</v>
      </c>
      <c r="V253">
        <v>126</v>
      </c>
      <c r="W253">
        <v>127.35</v>
      </c>
      <c r="X253">
        <v>127.6</v>
      </c>
      <c r="Y253">
        <v>127.98</v>
      </c>
      <c r="Z253">
        <v>5144607</v>
      </c>
      <c r="AA253">
        <v>658418812.70000005</v>
      </c>
      <c r="AB253">
        <v>26155</v>
      </c>
      <c r="AC253" s="7">
        <v>2029738</v>
      </c>
      <c r="AD253" s="4">
        <v>39.450000000000003</v>
      </c>
    </row>
    <row r="254" spans="1:30" x14ac:dyDescent="0.25">
      <c r="A254" s="9" t="s">
        <v>15</v>
      </c>
      <c r="B254" s="1" t="s">
        <v>16</v>
      </c>
      <c r="C254" s="10">
        <v>45114</v>
      </c>
      <c r="D254" s="1">
        <v>130.69999999999999</v>
      </c>
      <c r="F254">
        <f t="shared" si="17"/>
        <v>-0.38109756097560982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15</v>
      </c>
      <c r="Q254" t="s">
        <v>16</v>
      </c>
      <c r="R254" s="3">
        <v>45112</v>
      </c>
      <c r="S254">
        <v>127.6</v>
      </c>
      <c r="T254">
        <v>127.5</v>
      </c>
      <c r="U254">
        <v>130.5</v>
      </c>
      <c r="V254">
        <v>126.6</v>
      </c>
      <c r="W254">
        <v>129.94999999999999</v>
      </c>
      <c r="X254">
        <v>129.9</v>
      </c>
      <c r="Y254">
        <v>129.4</v>
      </c>
      <c r="Z254">
        <v>6147640</v>
      </c>
      <c r="AA254">
        <v>795480973.85000002</v>
      </c>
      <c r="AB254">
        <v>25764</v>
      </c>
      <c r="AC254" s="7">
        <v>2809308</v>
      </c>
      <c r="AD254" s="4">
        <v>45.7</v>
      </c>
    </row>
    <row r="255" spans="1:30" x14ac:dyDescent="0.25">
      <c r="A255" s="11" t="s">
        <v>15</v>
      </c>
      <c r="B255" s="2" t="s">
        <v>16</v>
      </c>
      <c r="C255" s="12">
        <v>45117</v>
      </c>
      <c r="D255" s="2">
        <v>128.55000000000001</v>
      </c>
      <c r="F255">
        <f t="shared" si="17"/>
        <v>-1.6449885233358663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15</v>
      </c>
      <c r="Q255" t="s">
        <v>16</v>
      </c>
      <c r="R255" s="3">
        <v>45113</v>
      </c>
      <c r="S255">
        <v>129.9</v>
      </c>
      <c r="T255">
        <v>129.94999999999999</v>
      </c>
      <c r="U255">
        <v>132.30000000000001</v>
      </c>
      <c r="V255">
        <v>129.30000000000001</v>
      </c>
      <c r="W255">
        <v>131.55000000000001</v>
      </c>
      <c r="X255">
        <v>131.19999999999999</v>
      </c>
      <c r="Y255">
        <v>131.32</v>
      </c>
      <c r="Z255">
        <v>4701730</v>
      </c>
      <c r="AA255">
        <v>617412222.14999998</v>
      </c>
      <c r="AB255">
        <v>24074</v>
      </c>
      <c r="AC255" s="7">
        <v>2120957</v>
      </c>
      <c r="AD255" s="4">
        <v>45.11</v>
      </c>
    </row>
    <row r="256" spans="1:30" x14ac:dyDescent="0.25">
      <c r="A256" s="9" t="s">
        <v>15</v>
      </c>
      <c r="B256" s="1" t="s">
        <v>16</v>
      </c>
      <c r="C256" s="10">
        <v>45118</v>
      </c>
      <c r="D256" s="1">
        <v>128.94999999999999</v>
      </c>
      <c r="F256">
        <f t="shared" si="17"/>
        <v>0.31116297160636108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15</v>
      </c>
      <c r="Q256" t="s">
        <v>16</v>
      </c>
      <c r="R256" s="3">
        <v>45114</v>
      </c>
      <c r="S256">
        <v>131.19999999999999</v>
      </c>
      <c r="T256">
        <v>131.55000000000001</v>
      </c>
      <c r="U256">
        <v>132.5</v>
      </c>
      <c r="V256">
        <v>129.05000000000001</v>
      </c>
      <c r="W256">
        <v>130.4</v>
      </c>
      <c r="X256">
        <v>130.69999999999999</v>
      </c>
      <c r="Y256">
        <v>130.79</v>
      </c>
      <c r="Z256">
        <v>3940306</v>
      </c>
      <c r="AA256">
        <v>515335683.30000001</v>
      </c>
      <c r="AB256">
        <v>17795</v>
      </c>
      <c r="AC256" s="7">
        <v>1347144</v>
      </c>
      <c r="AD256" s="4">
        <v>34.19</v>
      </c>
    </row>
    <row r="257" spans="1:30" x14ac:dyDescent="0.25">
      <c r="A257" s="11" t="s">
        <v>15</v>
      </c>
      <c r="B257" s="2" t="s">
        <v>16</v>
      </c>
      <c r="C257" s="12">
        <v>45119</v>
      </c>
      <c r="D257" s="2">
        <v>128.65</v>
      </c>
      <c r="F257">
        <f t="shared" si="17"/>
        <v>-0.23264831329971539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15</v>
      </c>
      <c r="Q257" t="s">
        <v>16</v>
      </c>
      <c r="R257" s="3">
        <v>45117</v>
      </c>
      <c r="S257">
        <v>130.69999999999999</v>
      </c>
      <c r="T257">
        <v>131.5</v>
      </c>
      <c r="U257">
        <v>131.5</v>
      </c>
      <c r="V257">
        <v>127.4</v>
      </c>
      <c r="W257">
        <v>128.69999999999999</v>
      </c>
      <c r="X257">
        <v>128.55000000000001</v>
      </c>
      <c r="Y257">
        <v>128.63999999999999</v>
      </c>
      <c r="Z257">
        <v>4324964</v>
      </c>
      <c r="AA257">
        <v>556361595</v>
      </c>
      <c r="AB257">
        <v>22052</v>
      </c>
      <c r="AC257" s="7">
        <v>2469317</v>
      </c>
      <c r="AD257" s="4">
        <v>57.09</v>
      </c>
    </row>
    <row r="258" spans="1:30" x14ac:dyDescent="0.25">
      <c r="A258" s="9" t="s">
        <v>15</v>
      </c>
      <c r="B258" s="1" t="s">
        <v>16</v>
      </c>
      <c r="C258" s="10">
        <v>45120</v>
      </c>
      <c r="D258" s="1">
        <v>126.3</v>
      </c>
      <c r="F258">
        <f t="shared" si="17"/>
        <v>-1.8266614846482769</v>
      </c>
      <c r="G258">
        <f t="shared" si="15"/>
        <v>4</v>
      </c>
      <c r="H258">
        <f t="shared" si="19"/>
        <v>-3.734756097560969</v>
      </c>
      <c r="I258" t="str">
        <f t="shared" si="18"/>
        <v/>
      </c>
      <c r="J258" t="str">
        <f t="shared" si="16"/>
        <v/>
      </c>
      <c r="P258" t="s">
        <v>15</v>
      </c>
      <c r="Q258" t="s">
        <v>16</v>
      </c>
      <c r="R258" s="3">
        <v>45118</v>
      </c>
      <c r="S258">
        <v>128.55000000000001</v>
      </c>
      <c r="T258">
        <v>128.94999999999999</v>
      </c>
      <c r="U258">
        <v>130</v>
      </c>
      <c r="V258">
        <v>128.5</v>
      </c>
      <c r="W258">
        <v>129</v>
      </c>
      <c r="X258">
        <v>128.94999999999999</v>
      </c>
      <c r="Y258">
        <v>129.21</v>
      </c>
      <c r="Z258">
        <v>1818676</v>
      </c>
      <c r="AA258">
        <v>234998813.75</v>
      </c>
      <c r="AB258">
        <v>18488</v>
      </c>
      <c r="AC258" s="7">
        <v>852150</v>
      </c>
      <c r="AD258" s="4">
        <v>46.86</v>
      </c>
    </row>
    <row r="259" spans="1:30" x14ac:dyDescent="0.25">
      <c r="A259" s="11" t="s">
        <v>15</v>
      </c>
      <c r="B259" s="2" t="s">
        <v>16</v>
      </c>
      <c r="C259" s="12">
        <v>45121</v>
      </c>
      <c r="D259" s="2">
        <v>127.8</v>
      </c>
      <c r="F259">
        <f t="shared" si="17"/>
        <v>1.1876484560570071</v>
      </c>
      <c r="G259">
        <f t="shared" ref="G259:G322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15</v>
      </c>
      <c r="Q259" t="s">
        <v>16</v>
      </c>
      <c r="R259" s="3">
        <v>45119</v>
      </c>
      <c r="S259">
        <v>128.94999999999999</v>
      </c>
      <c r="T259">
        <v>129.44999999999999</v>
      </c>
      <c r="U259">
        <v>130</v>
      </c>
      <c r="V259">
        <v>128.1</v>
      </c>
      <c r="W259">
        <v>128.4</v>
      </c>
      <c r="X259">
        <v>128.65</v>
      </c>
      <c r="Y259">
        <v>129.13</v>
      </c>
      <c r="Z259">
        <v>1898077</v>
      </c>
      <c r="AA259">
        <v>245089752.05000001</v>
      </c>
      <c r="AB259">
        <v>15523</v>
      </c>
      <c r="AC259" s="7">
        <v>909484</v>
      </c>
      <c r="AD259" s="4">
        <v>47.92</v>
      </c>
    </row>
    <row r="260" spans="1:30" x14ac:dyDescent="0.25">
      <c r="A260" s="9" t="s">
        <v>15</v>
      </c>
      <c r="B260" s="1" t="s">
        <v>16</v>
      </c>
      <c r="C260" s="10">
        <v>45124</v>
      </c>
      <c r="D260" s="1">
        <v>131.15</v>
      </c>
      <c r="F260">
        <f t="shared" ref="F260:F323" si="22">((D260-D259)/D259)*100</f>
        <v>2.6212832550860785</v>
      </c>
      <c r="G260">
        <f t="shared" si="20"/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1"/>
        <v/>
      </c>
      <c r="P260" t="s">
        <v>15</v>
      </c>
      <c r="Q260" t="s">
        <v>16</v>
      </c>
      <c r="R260" s="3">
        <v>45120</v>
      </c>
      <c r="S260">
        <v>128.65</v>
      </c>
      <c r="T260">
        <v>128.65</v>
      </c>
      <c r="U260">
        <v>129.94999999999999</v>
      </c>
      <c r="V260">
        <v>126.1</v>
      </c>
      <c r="W260">
        <v>126.6</v>
      </c>
      <c r="X260">
        <v>126.3</v>
      </c>
      <c r="Y260">
        <v>128.12</v>
      </c>
      <c r="Z260">
        <v>2589321</v>
      </c>
      <c r="AA260">
        <v>331738685.10000002</v>
      </c>
      <c r="AB260">
        <v>20703</v>
      </c>
      <c r="AC260" s="7">
        <v>1176048</v>
      </c>
      <c r="AD260" s="4">
        <v>45.42</v>
      </c>
    </row>
    <row r="261" spans="1:30" x14ac:dyDescent="0.25">
      <c r="A261" s="11" t="s">
        <v>15</v>
      </c>
      <c r="B261" s="2" t="s">
        <v>16</v>
      </c>
      <c r="C261" s="12">
        <v>45125</v>
      </c>
      <c r="D261" s="2">
        <v>129.94999999999999</v>
      </c>
      <c r="F261">
        <f t="shared" si="22"/>
        <v>-0.91498284407168662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15</v>
      </c>
      <c r="Q261" t="s">
        <v>16</v>
      </c>
      <c r="R261" s="3">
        <v>45121</v>
      </c>
      <c r="S261">
        <v>126.3</v>
      </c>
      <c r="T261">
        <v>127.4</v>
      </c>
      <c r="U261">
        <v>128.94999999999999</v>
      </c>
      <c r="V261">
        <v>126.6</v>
      </c>
      <c r="W261">
        <v>127.9</v>
      </c>
      <c r="X261">
        <v>127.8</v>
      </c>
      <c r="Y261">
        <v>127.66</v>
      </c>
      <c r="Z261">
        <v>2292169</v>
      </c>
      <c r="AA261">
        <v>292611949.89999998</v>
      </c>
      <c r="AB261">
        <v>12798</v>
      </c>
      <c r="AC261" s="7">
        <v>1161952</v>
      </c>
      <c r="AD261" s="4">
        <v>50.69</v>
      </c>
    </row>
    <row r="262" spans="1:30" x14ac:dyDescent="0.25">
      <c r="A262" s="9" t="s">
        <v>15</v>
      </c>
      <c r="B262" s="1" t="s">
        <v>16</v>
      </c>
      <c r="C262" s="10">
        <v>45126</v>
      </c>
      <c r="D262" s="1">
        <v>129.80000000000001</v>
      </c>
      <c r="F262">
        <f t="shared" si="22"/>
        <v>-0.11542901115812025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15</v>
      </c>
      <c r="Q262" t="s">
        <v>16</v>
      </c>
      <c r="R262" s="3">
        <v>45124</v>
      </c>
      <c r="S262">
        <v>127.8</v>
      </c>
      <c r="T262">
        <v>128.65</v>
      </c>
      <c r="U262">
        <v>131.6</v>
      </c>
      <c r="V262">
        <v>127.7</v>
      </c>
      <c r="W262">
        <v>131</v>
      </c>
      <c r="X262">
        <v>131.15</v>
      </c>
      <c r="Y262">
        <v>130.28</v>
      </c>
      <c r="Z262">
        <v>3771312</v>
      </c>
      <c r="AA262">
        <v>491334087.94999999</v>
      </c>
      <c r="AB262">
        <v>19027</v>
      </c>
      <c r="AC262" s="7">
        <v>1510716</v>
      </c>
      <c r="AD262" s="4">
        <v>40.06</v>
      </c>
    </row>
    <row r="263" spans="1:30" x14ac:dyDescent="0.25">
      <c r="A263" s="11" t="s">
        <v>15</v>
      </c>
      <c r="B263" s="2" t="s">
        <v>16</v>
      </c>
      <c r="C263" s="12">
        <v>45127</v>
      </c>
      <c r="D263" s="2">
        <v>129.80000000000001</v>
      </c>
      <c r="F263">
        <f t="shared" si="22"/>
        <v>0</v>
      </c>
      <c r="G263">
        <f t="shared" si="20"/>
        <v>4</v>
      </c>
      <c r="H263">
        <f t="shared" si="19"/>
        <v>2.7711797307996946</v>
      </c>
      <c r="I263" t="str">
        <f t="shared" si="23"/>
        <v/>
      </c>
      <c r="J263" t="str">
        <f t="shared" si="21"/>
        <v/>
      </c>
      <c r="P263" t="s">
        <v>15</v>
      </c>
      <c r="Q263" t="s">
        <v>16</v>
      </c>
      <c r="R263" s="3">
        <v>45125</v>
      </c>
      <c r="S263">
        <v>131.15</v>
      </c>
      <c r="T263">
        <v>131.94999999999999</v>
      </c>
      <c r="U263">
        <v>132</v>
      </c>
      <c r="V263">
        <v>129.19999999999999</v>
      </c>
      <c r="W263">
        <v>130.25</v>
      </c>
      <c r="X263">
        <v>129.94999999999999</v>
      </c>
      <c r="Y263">
        <v>130.22</v>
      </c>
      <c r="Z263">
        <v>2598841</v>
      </c>
      <c r="AA263">
        <v>338411959.5</v>
      </c>
      <c r="AB263">
        <v>15550</v>
      </c>
      <c r="AC263" s="7">
        <v>1004120</v>
      </c>
      <c r="AD263" s="4">
        <v>38.64</v>
      </c>
    </row>
    <row r="264" spans="1:30" x14ac:dyDescent="0.25">
      <c r="A264" s="9" t="s">
        <v>15</v>
      </c>
      <c r="B264" s="1" t="s">
        <v>16</v>
      </c>
      <c r="C264" s="10">
        <v>45128</v>
      </c>
      <c r="D264" s="1">
        <v>131.35</v>
      </c>
      <c r="F264">
        <f t="shared" si="22"/>
        <v>1.1941448382126216</v>
      </c>
      <c r="G264">
        <f t="shared" si="20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15</v>
      </c>
      <c r="Q264" t="s">
        <v>16</v>
      </c>
      <c r="R264" s="3">
        <v>45126</v>
      </c>
      <c r="S264">
        <v>129.94999999999999</v>
      </c>
      <c r="T264">
        <v>130.44999999999999</v>
      </c>
      <c r="U264">
        <v>131.19999999999999</v>
      </c>
      <c r="V264">
        <v>129.6</v>
      </c>
      <c r="W264">
        <v>129.80000000000001</v>
      </c>
      <c r="X264">
        <v>129.80000000000001</v>
      </c>
      <c r="Y264">
        <v>130.28</v>
      </c>
      <c r="Z264">
        <v>1249428</v>
      </c>
      <c r="AA264">
        <v>162781042</v>
      </c>
      <c r="AB264">
        <v>8734</v>
      </c>
      <c r="AC264" s="7">
        <v>522714</v>
      </c>
      <c r="AD264" s="4">
        <v>41.84</v>
      </c>
    </row>
    <row r="265" spans="1:30" x14ac:dyDescent="0.25">
      <c r="A265" s="11" t="s">
        <v>15</v>
      </c>
      <c r="B265" s="2" t="s">
        <v>16</v>
      </c>
      <c r="C265" s="12">
        <v>45131</v>
      </c>
      <c r="D265" s="2">
        <v>130.4</v>
      </c>
      <c r="F265">
        <f t="shared" si="22"/>
        <v>-0.72325846973733432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15</v>
      </c>
      <c r="Q265" t="s">
        <v>16</v>
      </c>
      <c r="R265" s="3">
        <v>45127</v>
      </c>
      <c r="S265">
        <v>129.80000000000001</v>
      </c>
      <c r="T265">
        <v>130.35</v>
      </c>
      <c r="U265">
        <v>130.65</v>
      </c>
      <c r="V265">
        <v>129.19999999999999</v>
      </c>
      <c r="W265">
        <v>130</v>
      </c>
      <c r="X265">
        <v>129.80000000000001</v>
      </c>
      <c r="Y265">
        <v>129.99</v>
      </c>
      <c r="Z265">
        <v>1569425</v>
      </c>
      <c r="AA265">
        <v>204016392.84999999</v>
      </c>
      <c r="AB265">
        <v>10353</v>
      </c>
      <c r="AC265" s="7">
        <v>666990</v>
      </c>
      <c r="AD265" s="4">
        <v>42.5</v>
      </c>
    </row>
    <row r="266" spans="1:30" x14ac:dyDescent="0.25">
      <c r="A266" s="9" t="s">
        <v>15</v>
      </c>
      <c r="B266" s="1" t="s">
        <v>16</v>
      </c>
      <c r="C266" s="10">
        <v>45132</v>
      </c>
      <c r="D266" s="1">
        <v>129.69999999999999</v>
      </c>
      <c r="F266">
        <f t="shared" si="22"/>
        <v>-0.53680981595093324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15</v>
      </c>
      <c r="Q266" t="s">
        <v>16</v>
      </c>
      <c r="R266" s="3">
        <v>45128</v>
      </c>
      <c r="S266">
        <v>129.80000000000001</v>
      </c>
      <c r="T266">
        <v>129.19999999999999</v>
      </c>
      <c r="U266">
        <v>133.65</v>
      </c>
      <c r="V266">
        <v>129.1</v>
      </c>
      <c r="W266">
        <v>131</v>
      </c>
      <c r="X266">
        <v>131.35</v>
      </c>
      <c r="Y266">
        <v>132.08000000000001</v>
      </c>
      <c r="Z266">
        <v>7843686</v>
      </c>
      <c r="AA266">
        <v>1035987237.15</v>
      </c>
      <c r="AB266">
        <v>30994</v>
      </c>
      <c r="AC266" s="7">
        <v>3407161</v>
      </c>
      <c r="AD266" s="4">
        <v>43.44</v>
      </c>
    </row>
    <row r="267" spans="1:30" x14ac:dyDescent="0.25">
      <c r="A267" s="11" t="s">
        <v>15</v>
      </c>
      <c r="B267" s="2" t="s">
        <v>16</v>
      </c>
      <c r="C267" s="12">
        <v>45133</v>
      </c>
      <c r="D267" s="2">
        <v>131.85</v>
      </c>
      <c r="F267">
        <f t="shared" si="22"/>
        <v>1.6576715497301511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15</v>
      </c>
      <c r="Q267" t="s">
        <v>16</v>
      </c>
      <c r="R267" s="3">
        <v>45131</v>
      </c>
      <c r="S267">
        <v>131.35</v>
      </c>
      <c r="T267">
        <v>131</v>
      </c>
      <c r="U267">
        <v>132.4</v>
      </c>
      <c r="V267">
        <v>130</v>
      </c>
      <c r="W267">
        <v>130.30000000000001</v>
      </c>
      <c r="X267">
        <v>130.4</v>
      </c>
      <c r="Y267">
        <v>131.06</v>
      </c>
      <c r="Z267">
        <v>4056759</v>
      </c>
      <c r="AA267">
        <v>531690241.5</v>
      </c>
      <c r="AB267">
        <v>18584</v>
      </c>
      <c r="AC267" s="7">
        <v>2098702</v>
      </c>
      <c r="AD267" s="4">
        <v>51.73</v>
      </c>
    </row>
    <row r="268" spans="1:30" x14ac:dyDescent="0.25">
      <c r="A268" s="9" t="s">
        <v>15</v>
      </c>
      <c r="B268" s="1" t="s">
        <v>16</v>
      </c>
      <c r="C268" s="10">
        <v>45134</v>
      </c>
      <c r="D268" s="1">
        <v>134.19999999999999</v>
      </c>
      <c r="F268">
        <f t="shared" si="22"/>
        <v>1.7823284034888087</v>
      </c>
      <c r="G268">
        <f t="shared" si="20"/>
        <v>4</v>
      </c>
      <c r="H268">
        <f t="shared" si="24"/>
        <v>3.3898305084745584</v>
      </c>
      <c r="I268" t="str">
        <f t="shared" si="23"/>
        <v/>
      </c>
      <c r="J268" t="str">
        <f t="shared" si="21"/>
        <v/>
      </c>
      <c r="P268" t="s">
        <v>15</v>
      </c>
      <c r="Q268" t="s">
        <v>16</v>
      </c>
      <c r="R268" s="3">
        <v>45132</v>
      </c>
      <c r="S268">
        <v>130.4</v>
      </c>
      <c r="T268">
        <v>131.1</v>
      </c>
      <c r="U268">
        <v>131.65</v>
      </c>
      <c r="V268">
        <v>129.4</v>
      </c>
      <c r="W268">
        <v>129.4</v>
      </c>
      <c r="X268">
        <v>129.69999999999999</v>
      </c>
      <c r="Y268">
        <v>130.41</v>
      </c>
      <c r="Z268">
        <v>2710803</v>
      </c>
      <c r="AA268">
        <v>353528895.44999999</v>
      </c>
      <c r="AB268">
        <v>14910</v>
      </c>
      <c r="AC268" s="7">
        <v>1557878</v>
      </c>
      <c r="AD268" s="4">
        <v>57.47</v>
      </c>
    </row>
    <row r="269" spans="1:30" x14ac:dyDescent="0.25">
      <c r="A269" s="11" t="s">
        <v>15</v>
      </c>
      <c r="B269" s="2" t="s">
        <v>16</v>
      </c>
      <c r="C269" s="12">
        <v>45135</v>
      </c>
      <c r="D269" s="2">
        <v>134</v>
      </c>
      <c r="F269">
        <f t="shared" si="22"/>
        <v>-0.14903129657227171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15</v>
      </c>
      <c r="Q269" t="s">
        <v>16</v>
      </c>
      <c r="R269" s="3">
        <v>45133</v>
      </c>
      <c r="S269">
        <v>129.69999999999999</v>
      </c>
      <c r="T269">
        <v>130.30000000000001</v>
      </c>
      <c r="U269">
        <v>132.94999999999999</v>
      </c>
      <c r="V269">
        <v>129.85</v>
      </c>
      <c r="W269">
        <v>131.9</v>
      </c>
      <c r="X269">
        <v>131.85</v>
      </c>
      <c r="Y269">
        <v>131.9</v>
      </c>
      <c r="Z269">
        <v>4174151</v>
      </c>
      <c r="AA269">
        <v>550566517.10000002</v>
      </c>
      <c r="AB269">
        <v>20286</v>
      </c>
      <c r="AC269" s="7">
        <v>1905504</v>
      </c>
      <c r="AD269" s="4">
        <v>45.65</v>
      </c>
    </row>
    <row r="270" spans="1:30" x14ac:dyDescent="0.25">
      <c r="A270" s="9" t="s">
        <v>15</v>
      </c>
      <c r="B270" s="1" t="s">
        <v>16</v>
      </c>
      <c r="C270" s="10">
        <v>45138</v>
      </c>
      <c r="D270" s="1">
        <v>133.19999999999999</v>
      </c>
      <c r="F270">
        <f t="shared" si="22"/>
        <v>-0.59701492537314282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15</v>
      </c>
      <c r="Q270" t="s">
        <v>16</v>
      </c>
      <c r="R270" s="3">
        <v>45134</v>
      </c>
      <c r="S270">
        <v>131.85</v>
      </c>
      <c r="T270">
        <v>132.69999999999999</v>
      </c>
      <c r="U270">
        <v>135.6</v>
      </c>
      <c r="V270">
        <v>131.6</v>
      </c>
      <c r="W270">
        <v>134.5</v>
      </c>
      <c r="X270">
        <v>134.19999999999999</v>
      </c>
      <c r="Y270">
        <v>134.13</v>
      </c>
      <c r="Z270">
        <v>7988304</v>
      </c>
      <c r="AA270">
        <v>1071454261.4</v>
      </c>
      <c r="AB270">
        <v>42156</v>
      </c>
      <c r="AC270" s="7">
        <v>3570261</v>
      </c>
      <c r="AD270" s="4">
        <v>44.69</v>
      </c>
    </row>
    <row r="271" spans="1:30" x14ac:dyDescent="0.25">
      <c r="A271" s="11" t="s">
        <v>15</v>
      </c>
      <c r="B271" s="2" t="s">
        <v>16</v>
      </c>
      <c r="C271" s="12">
        <v>45139</v>
      </c>
      <c r="D271" s="2">
        <v>134.65</v>
      </c>
      <c r="F271">
        <f t="shared" si="22"/>
        <v>1.0885885885886015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-8.354994430003714</v>
      </c>
      <c r="P271" t="s">
        <v>15</v>
      </c>
      <c r="Q271" t="s">
        <v>16</v>
      </c>
      <c r="R271" s="3">
        <v>45135</v>
      </c>
      <c r="S271">
        <v>134.19999999999999</v>
      </c>
      <c r="T271">
        <v>135.65</v>
      </c>
      <c r="U271">
        <v>135.65</v>
      </c>
      <c r="V271">
        <v>133.5</v>
      </c>
      <c r="W271">
        <v>133.80000000000001</v>
      </c>
      <c r="X271">
        <v>134</v>
      </c>
      <c r="Y271">
        <v>134.24</v>
      </c>
      <c r="Z271">
        <v>2107106</v>
      </c>
      <c r="AA271">
        <v>282858491.64999998</v>
      </c>
      <c r="AB271">
        <v>13172</v>
      </c>
      <c r="AC271" s="7">
        <v>911437</v>
      </c>
      <c r="AD271" s="4">
        <v>43.26</v>
      </c>
    </row>
    <row r="272" spans="1:30" x14ac:dyDescent="0.25">
      <c r="A272" s="9" t="s">
        <v>15</v>
      </c>
      <c r="B272" s="1" t="s">
        <v>16</v>
      </c>
      <c r="C272" s="10">
        <v>45140</v>
      </c>
      <c r="D272" s="1">
        <v>130.94999999999999</v>
      </c>
      <c r="F272">
        <f t="shared" si="22"/>
        <v>-2.7478648347567893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15</v>
      </c>
      <c r="Q272" t="s">
        <v>16</v>
      </c>
      <c r="R272" s="3">
        <v>45138</v>
      </c>
      <c r="S272">
        <v>134</v>
      </c>
      <c r="T272">
        <v>134.44999999999999</v>
      </c>
      <c r="U272">
        <v>134.69999999999999</v>
      </c>
      <c r="V272">
        <v>132.94999999999999</v>
      </c>
      <c r="W272">
        <v>133.5</v>
      </c>
      <c r="X272">
        <v>133.19999999999999</v>
      </c>
      <c r="Y272">
        <v>133.5</v>
      </c>
      <c r="Z272">
        <v>2421031</v>
      </c>
      <c r="AA272">
        <v>323209131.94999999</v>
      </c>
      <c r="AB272">
        <v>13187</v>
      </c>
      <c r="AC272" s="7">
        <v>1349301</v>
      </c>
      <c r="AD272" s="4">
        <v>55.73</v>
      </c>
    </row>
    <row r="273" spans="1:30" x14ac:dyDescent="0.25">
      <c r="A273" s="11" t="s">
        <v>15</v>
      </c>
      <c r="B273" s="2" t="s">
        <v>16</v>
      </c>
      <c r="C273" s="12">
        <v>45141</v>
      </c>
      <c r="D273" s="2">
        <v>130.9</v>
      </c>
      <c r="F273">
        <f t="shared" si="22"/>
        <v>-3.8182512409303516E-2</v>
      </c>
      <c r="G273">
        <f t="shared" si="20"/>
        <v>4</v>
      </c>
      <c r="H273">
        <f t="shared" si="24"/>
        <v>-2.4590163934426106</v>
      </c>
      <c r="I273" t="str">
        <f t="shared" si="23"/>
        <v/>
      </c>
      <c r="J273" t="str">
        <f t="shared" si="21"/>
        <v/>
      </c>
      <c r="P273" t="s">
        <v>15</v>
      </c>
      <c r="Q273" t="s">
        <v>16</v>
      </c>
      <c r="R273" s="3">
        <v>45139</v>
      </c>
      <c r="S273">
        <v>133.19999999999999</v>
      </c>
      <c r="T273">
        <v>134</v>
      </c>
      <c r="U273">
        <v>135.9</v>
      </c>
      <c r="V273">
        <v>133.55000000000001</v>
      </c>
      <c r="W273">
        <v>134.65</v>
      </c>
      <c r="X273">
        <v>134.65</v>
      </c>
      <c r="Y273">
        <v>134.72999999999999</v>
      </c>
      <c r="Z273">
        <v>2352779</v>
      </c>
      <c r="AA273">
        <v>316998257.30000001</v>
      </c>
      <c r="AB273">
        <v>11383</v>
      </c>
      <c r="AC273" s="7">
        <v>866552</v>
      </c>
      <c r="AD273" s="4">
        <v>36.83</v>
      </c>
    </row>
    <row r="274" spans="1:30" x14ac:dyDescent="0.25">
      <c r="A274" s="9" t="s">
        <v>15</v>
      </c>
      <c r="B274" s="1" t="s">
        <v>16</v>
      </c>
      <c r="C274" s="10">
        <v>45142</v>
      </c>
      <c r="D274" s="1">
        <v>132.75</v>
      </c>
      <c r="F274">
        <f t="shared" si="22"/>
        <v>1.4132925897631736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15</v>
      </c>
      <c r="Q274" t="s">
        <v>16</v>
      </c>
      <c r="R274" s="3">
        <v>45140</v>
      </c>
      <c r="S274">
        <v>134.65</v>
      </c>
      <c r="T274">
        <v>134.6</v>
      </c>
      <c r="U274">
        <v>134.6</v>
      </c>
      <c r="V274">
        <v>129.44999999999999</v>
      </c>
      <c r="W274">
        <v>131.1</v>
      </c>
      <c r="X274">
        <v>130.94999999999999</v>
      </c>
      <c r="Y274">
        <v>131.88999999999999</v>
      </c>
      <c r="Z274">
        <v>3327559</v>
      </c>
      <c r="AA274">
        <v>438876079.85000002</v>
      </c>
      <c r="AB274">
        <v>17924</v>
      </c>
      <c r="AC274" s="7">
        <v>1464126</v>
      </c>
      <c r="AD274" s="4">
        <v>44</v>
      </c>
    </row>
    <row r="275" spans="1:30" x14ac:dyDescent="0.25">
      <c r="A275" s="11" t="s">
        <v>15</v>
      </c>
      <c r="B275" s="2" t="s">
        <v>16</v>
      </c>
      <c r="C275" s="12">
        <v>45145</v>
      </c>
      <c r="D275" s="2">
        <v>133.44999999999999</v>
      </c>
      <c r="F275">
        <f t="shared" si="22"/>
        <v>0.52730696798492549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15</v>
      </c>
      <c r="Q275" t="s">
        <v>16</v>
      </c>
      <c r="R275" s="3">
        <v>45141</v>
      </c>
      <c r="S275">
        <v>130.94999999999999</v>
      </c>
      <c r="T275">
        <v>131.25</v>
      </c>
      <c r="U275">
        <v>131.65</v>
      </c>
      <c r="V275">
        <v>129.69999999999999</v>
      </c>
      <c r="W275">
        <v>131.4</v>
      </c>
      <c r="X275">
        <v>130.9</v>
      </c>
      <c r="Y275">
        <v>130.59</v>
      </c>
      <c r="Z275">
        <v>1548034</v>
      </c>
      <c r="AA275">
        <v>202161321.59999999</v>
      </c>
      <c r="AB275">
        <v>11990</v>
      </c>
      <c r="AC275" s="7">
        <v>609150</v>
      </c>
      <c r="AD275" s="4">
        <v>39.35</v>
      </c>
    </row>
    <row r="276" spans="1:30" x14ac:dyDescent="0.25">
      <c r="A276" s="9" t="s">
        <v>15</v>
      </c>
      <c r="B276" s="1" t="s">
        <v>16</v>
      </c>
      <c r="C276" s="10">
        <v>45146</v>
      </c>
      <c r="D276" s="1">
        <v>133.35</v>
      </c>
      <c r="F276">
        <f t="shared" si="22"/>
        <v>-7.4934432371670537E-2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15</v>
      </c>
      <c r="Q276" t="s">
        <v>16</v>
      </c>
      <c r="R276" s="3">
        <v>45142</v>
      </c>
      <c r="S276">
        <v>130.9</v>
      </c>
      <c r="T276">
        <v>131.9</v>
      </c>
      <c r="U276">
        <v>133.65</v>
      </c>
      <c r="V276">
        <v>131.4</v>
      </c>
      <c r="W276">
        <v>132.80000000000001</v>
      </c>
      <c r="X276">
        <v>132.75</v>
      </c>
      <c r="Y276">
        <v>132.62</v>
      </c>
      <c r="Z276">
        <v>3236137</v>
      </c>
      <c r="AA276">
        <v>429176357.60000002</v>
      </c>
      <c r="AB276">
        <v>13174</v>
      </c>
      <c r="AC276" s="7">
        <v>1715712</v>
      </c>
      <c r="AD276" s="4">
        <v>53.02</v>
      </c>
    </row>
    <row r="277" spans="1:30" x14ac:dyDescent="0.25">
      <c r="A277" s="11" t="s">
        <v>15</v>
      </c>
      <c r="B277" s="2" t="s">
        <v>16</v>
      </c>
      <c r="C277" s="12">
        <v>45147</v>
      </c>
      <c r="D277" s="2">
        <v>133.69999999999999</v>
      </c>
      <c r="F277">
        <f t="shared" si="22"/>
        <v>0.26246719160104559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15</v>
      </c>
      <c r="Q277" t="s">
        <v>16</v>
      </c>
      <c r="R277" s="3">
        <v>45145</v>
      </c>
      <c r="S277">
        <v>132.75</v>
      </c>
      <c r="T277">
        <v>133.05000000000001</v>
      </c>
      <c r="U277">
        <v>134</v>
      </c>
      <c r="V277">
        <v>131.80000000000001</v>
      </c>
      <c r="W277">
        <v>134</v>
      </c>
      <c r="X277">
        <v>133.44999999999999</v>
      </c>
      <c r="Y277">
        <v>133.18</v>
      </c>
      <c r="Z277">
        <v>1886913</v>
      </c>
      <c r="AA277">
        <v>251299653.40000001</v>
      </c>
      <c r="AB277">
        <v>10739</v>
      </c>
      <c r="AC277" s="7">
        <v>1015608</v>
      </c>
      <c r="AD277" s="4">
        <v>53.82</v>
      </c>
    </row>
    <row r="278" spans="1:30" x14ac:dyDescent="0.25">
      <c r="A278" s="9" t="s">
        <v>15</v>
      </c>
      <c r="B278" s="1" t="s">
        <v>16</v>
      </c>
      <c r="C278" s="10">
        <v>45148</v>
      </c>
      <c r="D278" s="1">
        <v>132.65</v>
      </c>
      <c r="F278">
        <f t="shared" si="22"/>
        <v>-0.78534031413611294</v>
      </c>
      <c r="G278">
        <f t="shared" si="20"/>
        <v>4</v>
      </c>
      <c r="H278">
        <f t="shared" si="24"/>
        <v>1.3368983957219251</v>
      </c>
      <c r="I278" t="str">
        <f t="shared" si="23"/>
        <v/>
      </c>
      <c r="J278" t="str">
        <f t="shared" si="21"/>
        <v/>
      </c>
      <c r="P278" t="s">
        <v>15</v>
      </c>
      <c r="Q278" t="s">
        <v>16</v>
      </c>
      <c r="R278" s="3">
        <v>45146</v>
      </c>
      <c r="S278">
        <v>133.44999999999999</v>
      </c>
      <c r="T278">
        <v>134</v>
      </c>
      <c r="U278">
        <v>135.25</v>
      </c>
      <c r="V278">
        <v>132.5</v>
      </c>
      <c r="W278">
        <v>133.19999999999999</v>
      </c>
      <c r="X278">
        <v>133.35</v>
      </c>
      <c r="Y278">
        <v>133.86000000000001</v>
      </c>
      <c r="Z278">
        <v>2568623</v>
      </c>
      <c r="AA278">
        <v>343843353.30000001</v>
      </c>
      <c r="AB278">
        <v>13901</v>
      </c>
      <c r="AC278" s="7">
        <v>1045290</v>
      </c>
      <c r="AD278" s="4">
        <v>40.69</v>
      </c>
    </row>
    <row r="279" spans="1:30" x14ac:dyDescent="0.25">
      <c r="A279" s="11" t="s">
        <v>15</v>
      </c>
      <c r="B279" s="2" t="s">
        <v>16</v>
      </c>
      <c r="C279" s="12">
        <v>45149</v>
      </c>
      <c r="D279" s="2">
        <v>129.05000000000001</v>
      </c>
      <c r="F279">
        <f t="shared" si="22"/>
        <v>-2.7139087825103614</v>
      </c>
      <c r="G279">
        <f t="shared" si="20"/>
        <v>5</v>
      </c>
      <c r="H279" t="str">
        <f t="shared" si="24"/>
        <v/>
      </c>
      <c r="I279" t="str">
        <f t="shared" si="23"/>
        <v/>
      </c>
      <c r="J279" t="str">
        <f t="shared" si="21"/>
        <v/>
      </c>
      <c r="P279" t="s">
        <v>15</v>
      </c>
      <c r="Q279" t="s">
        <v>16</v>
      </c>
      <c r="R279" s="3">
        <v>45147</v>
      </c>
      <c r="S279">
        <v>133.35</v>
      </c>
      <c r="T279">
        <v>133.19999999999999</v>
      </c>
      <c r="U279">
        <v>133.94999999999999</v>
      </c>
      <c r="V279">
        <v>132.5</v>
      </c>
      <c r="W279">
        <v>133.55000000000001</v>
      </c>
      <c r="X279">
        <v>133.69999999999999</v>
      </c>
      <c r="Y279">
        <v>133.19999999999999</v>
      </c>
      <c r="Z279">
        <v>1068946</v>
      </c>
      <c r="AA279">
        <v>142382632.05000001</v>
      </c>
      <c r="AB279">
        <v>7702</v>
      </c>
      <c r="AC279" s="7">
        <v>455538</v>
      </c>
      <c r="AD279" s="4">
        <v>42.62</v>
      </c>
    </row>
    <row r="280" spans="1:30" x14ac:dyDescent="0.25">
      <c r="A280" s="9" t="s">
        <v>15</v>
      </c>
      <c r="B280" s="1" t="s">
        <v>16</v>
      </c>
      <c r="C280" s="10">
        <v>45152</v>
      </c>
      <c r="D280" s="1">
        <v>121.5</v>
      </c>
      <c r="F280">
        <f t="shared" si="22"/>
        <v>-5.8504455637349944</v>
      </c>
      <c r="G280">
        <f t="shared" si="20"/>
        <v>1</v>
      </c>
      <c r="H280" t="str">
        <f t="shared" si="24"/>
        <v/>
      </c>
      <c r="I280" t="str">
        <f t="shared" si="23"/>
        <v/>
      </c>
      <c r="J280" t="str">
        <f t="shared" si="21"/>
        <v/>
      </c>
      <c r="P280" t="s">
        <v>15</v>
      </c>
      <c r="Q280" t="s">
        <v>16</v>
      </c>
      <c r="R280" s="3">
        <v>45148</v>
      </c>
      <c r="S280">
        <v>133.69999999999999</v>
      </c>
      <c r="T280">
        <v>134</v>
      </c>
      <c r="U280">
        <v>134.5</v>
      </c>
      <c r="V280">
        <v>132</v>
      </c>
      <c r="W280">
        <v>132.9</v>
      </c>
      <c r="X280">
        <v>132.65</v>
      </c>
      <c r="Y280">
        <v>133.18</v>
      </c>
      <c r="Z280">
        <v>1432872</v>
      </c>
      <c r="AA280">
        <v>190830648.90000001</v>
      </c>
      <c r="AB280">
        <v>8494</v>
      </c>
      <c r="AC280" s="7">
        <v>596648</v>
      </c>
      <c r="AD280" s="4">
        <v>41.64</v>
      </c>
    </row>
    <row r="281" spans="1:30" x14ac:dyDescent="0.25">
      <c r="A281" s="11" t="s">
        <v>15</v>
      </c>
      <c r="B281" s="2" t="s">
        <v>16</v>
      </c>
      <c r="C281" s="12">
        <v>45154</v>
      </c>
      <c r="D281" s="2">
        <v>122.25</v>
      </c>
      <c r="F281">
        <f t="shared" si="22"/>
        <v>0.61728395061728392</v>
      </c>
      <c r="G281">
        <f t="shared" si="20"/>
        <v>3</v>
      </c>
      <c r="H281" t="str">
        <f t="shared" si="24"/>
        <v/>
      </c>
      <c r="I281" t="str">
        <f t="shared" si="23"/>
        <v/>
      </c>
      <c r="J281" t="str">
        <f t="shared" si="21"/>
        <v/>
      </c>
      <c r="P281" t="s">
        <v>15</v>
      </c>
      <c r="Q281" t="s">
        <v>16</v>
      </c>
      <c r="R281" s="3">
        <v>45149</v>
      </c>
      <c r="S281">
        <v>132.65</v>
      </c>
      <c r="T281">
        <v>132.30000000000001</v>
      </c>
      <c r="U281">
        <v>132.44999999999999</v>
      </c>
      <c r="V281">
        <v>128.25</v>
      </c>
      <c r="W281">
        <v>128.9</v>
      </c>
      <c r="X281">
        <v>129.05000000000001</v>
      </c>
      <c r="Y281">
        <v>130.38</v>
      </c>
      <c r="Z281">
        <v>3756983</v>
      </c>
      <c r="AA281">
        <v>489826548.5</v>
      </c>
      <c r="AB281">
        <v>17719</v>
      </c>
      <c r="AC281" s="7">
        <v>2073715</v>
      </c>
      <c r="AD281" s="4">
        <v>55.2</v>
      </c>
    </row>
    <row r="282" spans="1:30" x14ac:dyDescent="0.25">
      <c r="A282" s="9" t="s">
        <v>15</v>
      </c>
      <c r="B282" s="1" t="s">
        <v>16</v>
      </c>
      <c r="C282" s="10">
        <v>45155</v>
      </c>
      <c r="D282" s="1">
        <v>122.6</v>
      </c>
      <c r="F282">
        <f t="shared" si="22"/>
        <v>0.28629856850715285</v>
      </c>
      <c r="G282">
        <f t="shared" si="20"/>
        <v>4</v>
      </c>
      <c r="H282">
        <f t="shared" si="24"/>
        <v>-8.3021690351533248</v>
      </c>
      <c r="I282" t="str">
        <f t="shared" si="23"/>
        <v/>
      </c>
      <c r="J282" t="str">
        <f t="shared" si="21"/>
        <v/>
      </c>
      <c r="P282" t="s">
        <v>15</v>
      </c>
      <c r="Q282" t="s">
        <v>16</v>
      </c>
      <c r="R282" s="3">
        <v>45152</v>
      </c>
      <c r="S282">
        <v>129.05000000000001</v>
      </c>
      <c r="T282">
        <v>126</v>
      </c>
      <c r="U282">
        <v>126</v>
      </c>
      <c r="V282">
        <v>120.5</v>
      </c>
      <c r="W282">
        <v>121.6</v>
      </c>
      <c r="X282">
        <v>121.5</v>
      </c>
      <c r="Y282">
        <v>121.82</v>
      </c>
      <c r="Z282">
        <v>15633076</v>
      </c>
      <c r="AA282">
        <v>1904451092.9000001</v>
      </c>
      <c r="AB282">
        <v>79774</v>
      </c>
      <c r="AC282" s="7">
        <v>6584712</v>
      </c>
      <c r="AD282" s="4">
        <v>42.12</v>
      </c>
    </row>
    <row r="283" spans="1:30" x14ac:dyDescent="0.25">
      <c r="A283" s="11" t="s">
        <v>15</v>
      </c>
      <c r="B283" s="2" t="s">
        <v>16</v>
      </c>
      <c r="C283" s="12">
        <v>45156</v>
      </c>
      <c r="D283" s="2">
        <v>121.85</v>
      </c>
      <c r="F283">
        <f t="shared" si="22"/>
        <v>-0.61174551386623166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15</v>
      </c>
      <c r="Q283" t="s">
        <v>16</v>
      </c>
      <c r="R283" s="3">
        <v>45154</v>
      </c>
      <c r="S283">
        <v>121.5</v>
      </c>
      <c r="T283">
        <v>121.5</v>
      </c>
      <c r="U283">
        <v>123</v>
      </c>
      <c r="V283">
        <v>120.2</v>
      </c>
      <c r="W283">
        <v>122.25</v>
      </c>
      <c r="X283">
        <v>122.25</v>
      </c>
      <c r="Y283">
        <v>121.91</v>
      </c>
      <c r="Z283">
        <v>3673945</v>
      </c>
      <c r="AA283">
        <v>447905919.80000001</v>
      </c>
      <c r="AB283">
        <v>18761</v>
      </c>
      <c r="AC283" s="7">
        <v>1547380</v>
      </c>
      <c r="AD283" s="4">
        <v>42.12</v>
      </c>
    </row>
    <row r="284" spans="1:30" x14ac:dyDescent="0.25">
      <c r="A284" s="9" t="s">
        <v>15</v>
      </c>
      <c r="B284" s="1" t="s">
        <v>16</v>
      </c>
      <c r="C284" s="10">
        <v>45159</v>
      </c>
      <c r="D284" s="1">
        <v>122.35</v>
      </c>
      <c r="F284">
        <f t="shared" si="22"/>
        <v>0.41034058268362739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15</v>
      </c>
      <c r="Q284" t="s">
        <v>16</v>
      </c>
      <c r="R284" s="3">
        <v>45155</v>
      </c>
      <c r="S284">
        <v>122.25</v>
      </c>
      <c r="T284">
        <v>123.1</v>
      </c>
      <c r="U284">
        <v>123.85</v>
      </c>
      <c r="V284">
        <v>122.15</v>
      </c>
      <c r="W284">
        <v>122.7</v>
      </c>
      <c r="X284">
        <v>122.6</v>
      </c>
      <c r="Y284">
        <v>122.86</v>
      </c>
      <c r="Z284">
        <v>2419438</v>
      </c>
      <c r="AA284">
        <v>297253640.5</v>
      </c>
      <c r="AB284">
        <v>15416</v>
      </c>
      <c r="AC284" s="7">
        <v>1246585</v>
      </c>
      <c r="AD284" s="4">
        <v>51.52</v>
      </c>
    </row>
    <row r="285" spans="1:30" x14ac:dyDescent="0.25">
      <c r="A285" s="11" t="s">
        <v>15</v>
      </c>
      <c r="B285" s="2" t="s">
        <v>16</v>
      </c>
      <c r="C285" s="12">
        <v>45160</v>
      </c>
      <c r="D285" s="2">
        <v>123.9</v>
      </c>
      <c r="F285">
        <f t="shared" si="22"/>
        <v>1.2668573763792492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15</v>
      </c>
      <c r="Q285" t="s">
        <v>16</v>
      </c>
      <c r="R285" s="3">
        <v>45156</v>
      </c>
      <c r="S285">
        <v>122.6</v>
      </c>
      <c r="T285">
        <v>122.9</v>
      </c>
      <c r="U285">
        <v>123.25</v>
      </c>
      <c r="V285">
        <v>121.1</v>
      </c>
      <c r="W285">
        <v>121.75</v>
      </c>
      <c r="X285">
        <v>121.85</v>
      </c>
      <c r="Y285">
        <v>122.05</v>
      </c>
      <c r="Z285">
        <v>2802190</v>
      </c>
      <c r="AA285">
        <v>342010460.69999999</v>
      </c>
      <c r="AB285">
        <v>15331</v>
      </c>
      <c r="AC285" s="7">
        <v>1571784</v>
      </c>
      <c r="AD285" s="4">
        <v>56.09</v>
      </c>
    </row>
    <row r="286" spans="1:30" x14ac:dyDescent="0.25">
      <c r="A286" s="9" t="s">
        <v>15</v>
      </c>
      <c r="B286" s="1" t="s">
        <v>16</v>
      </c>
      <c r="C286" s="10">
        <v>45161</v>
      </c>
      <c r="D286" s="1">
        <v>126.25</v>
      </c>
      <c r="F286">
        <f t="shared" si="22"/>
        <v>1.8966908797417223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15</v>
      </c>
      <c r="Q286" t="s">
        <v>16</v>
      </c>
      <c r="R286" s="3">
        <v>45159</v>
      </c>
      <c r="S286">
        <v>121.85</v>
      </c>
      <c r="T286">
        <v>122</v>
      </c>
      <c r="U286">
        <v>122.65</v>
      </c>
      <c r="V286">
        <v>121.05</v>
      </c>
      <c r="W286">
        <v>122.4</v>
      </c>
      <c r="X286">
        <v>122.35</v>
      </c>
      <c r="Y286">
        <v>121.84</v>
      </c>
      <c r="Z286">
        <v>3351437</v>
      </c>
      <c r="AA286">
        <v>408341571.80000001</v>
      </c>
      <c r="AB286">
        <v>15155</v>
      </c>
      <c r="AC286" s="7">
        <v>2051702</v>
      </c>
      <c r="AD286" s="4">
        <v>61.22</v>
      </c>
    </row>
    <row r="287" spans="1:30" x14ac:dyDescent="0.25">
      <c r="A287" s="11" t="s">
        <v>15</v>
      </c>
      <c r="B287" s="2" t="s">
        <v>16</v>
      </c>
      <c r="C287" s="12">
        <v>45162</v>
      </c>
      <c r="D287" s="2">
        <v>124.75</v>
      </c>
      <c r="F287">
        <f t="shared" si="22"/>
        <v>-1.1881188118811881</v>
      </c>
      <c r="G287">
        <f t="shared" si="20"/>
        <v>4</v>
      </c>
      <c r="H287">
        <f t="shared" si="24"/>
        <v>1.753670473083202</v>
      </c>
      <c r="I287" t="str">
        <f t="shared" si="23"/>
        <v/>
      </c>
      <c r="J287" t="str">
        <f t="shared" si="21"/>
        <v/>
      </c>
      <c r="P287" t="s">
        <v>15</v>
      </c>
      <c r="Q287" t="s">
        <v>16</v>
      </c>
      <c r="R287" s="3">
        <v>45160</v>
      </c>
      <c r="S287">
        <v>122.35</v>
      </c>
      <c r="T287">
        <v>122.5</v>
      </c>
      <c r="U287">
        <v>125.5</v>
      </c>
      <c r="V287">
        <v>122.15</v>
      </c>
      <c r="W287">
        <v>123.95</v>
      </c>
      <c r="X287">
        <v>123.9</v>
      </c>
      <c r="Y287">
        <v>123.59</v>
      </c>
      <c r="Z287">
        <v>4792713</v>
      </c>
      <c r="AA287">
        <v>592333319.79999995</v>
      </c>
      <c r="AB287">
        <v>19425</v>
      </c>
      <c r="AC287" s="7">
        <v>2635746</v>
      </c>
      <c r="AD287" s="4">
        <v>54.99</v>
      </c>
    </row>
    <row r="288" spans="1:30" x14ac:dyDescent="0.25">
      <c r="A288" s="9" t="s">
        <v>15</v>
      </c>
      <c r="B288" s="1" t="s">
        <v>16</v>
      </c>
      <c r="C288" s="10">
        <v>45163</v>
      </c>
      <c r="D288" s="1">
        <v>123.8</v>
      </c>
      <c r="F288">
        <f t="shared" si="22"/>
        <v>-0.76152304609218668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15</v>
      </c>
      <c r="Q288" t="s">
        <v>16</v>
      </c>
      <c r="R288" s="3">
        <v>45161</v>
      </c>
      <c r="S288">
        <v>123.9</v>
      </c>
      <c r="T288">
        <v>124.6</v>
      </c>
      <c r="U288">
        <v>126.95</v>
      </c>
      <c r="V288">
        <v>123.4</v>
      </c>
      <c r="W288">
        <v>126.2</v>
      </c>
      <c r="X288">
        <v>126.25</v>
      </c>
      <c r="Y288">
        <v>124.95</v>
      </c>
      <c r="Z288">
        <v>5818940</v>
      </c>
      <c r="AA288">
        <v>727068264.95000005</v>
      </c>
      <c r="AB288">
        <v>26266</v>
      </c>
      <c r="AC288" s="7">
        <v>3264641</v>
      </c>
      <c r="AD288" s="4">
        <v>56.1</v>
      </c>
    </row>
    <row r="289" spans="1:30" x14ac:dyDescent="0.25">
      <c r="A289" s="11" t="s">
        <v>15</v>
      </c>
      <c r="B289" s="2" t="s">
        <v>16</v>
      </c>
      <c r="C289" s="12">
        <v>45166</v>
      </c>
      <c r="D289" s="2">
        <v>124.65</v>
      </c>
      <c r="F289">
        <f t="shared" si="22"/>
        <v>0.68659127625202632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15</v>
      </c>
      <c r="Q289" t="s">
        <v>16</v>
      </c>
      <c r="R289" s="3">
        <v>45162</v>
      </c>
      <c r="S289">
        <v>126.25</v>
      </c>
      <c r="T289">
        <v>127.85</v>
      </c>
      <c r="U289">
        <v>127.85</v>
      </c>
      <c r="V289">
        <v>124.5</v>
      </c>
      <c r="W289">
        <v>124.8</v>
      </c>
      <c r="X289">
        <v>124.75</v>
      </c>
      <c r="Y289">
        <v>126.21</v>
      </c>
      <c r="Z289">
        <v>4141010</v>
      </c>
      <c r="AA289">
        <v>522645065.69999999</v>
      </c>
      <c r="AB289">
        <v>18475</v>
      </c>
      <c r="AC289" s="7">
        <v>1947212</v>
      </c>
      <c r="AD289" s="4">
        <v>47.02</v>
      </c>
    </row>
    <row r="290" spans="1:30" x14ac:dyDescent="0.25">
      <c r="A290" s="9" t="s">
        <v>15</v>
      </c>
      <c r="B290" s="1" t="s">
        <v>16</v>
      </c>
      <c r="C290" s="10">
        <v>45167</v>
      </c>
      <c r="D290" s="1">
        <v>124.85</v>
      </c>
      <c r="F290">
        <f t="shared" si="22"/>
        <v>0.16044925792217296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15</v>
      </c>
      <c r="Q290" t="s">
        <v>16</v>
      </c>
      <c r="R290" s="3">
        <v>45163</v>
      </c>
      <c r="S290">
        <v>124.75</v>
      </c>
      <c r="T290">
        <v>124.4</v>
      </c>
      <c r="U290">
        <v>125</v>
      </c>
      <c r="V290">
        <v>122.75</v>
      </c>
      <c r="W290">
        <v>123.6</v>
      </c>
      <c r="X290">
        <v>123.8</v>
      </c>
      <c r="Y290">
        <v>123.94</v>
      </c>
      <c r="Z290">
        <v>2815788</v>
      </c>
      <c r="AA290">
        <v>348979219.19999999</v>
      </c>
      <c r="AB290">
        <v>16138</v>
      </c>
      <c r="AC290" s="7">
        <v>1240895</v>
      </c>
      <c r="AD290" s="4">
        <v>44.07</v>
      </c>
    </row>
    <row r="291" spans="1:30" x14ac:dyDescent="0.25">
      <c r="A291" s="11" t="s">
        <v>15</v>
      </c>
      <c r="B291" s="2" t="s">
        <v>16</v>
      </c>
      <c r="C291" s="12">
        <v>45168</v>
      </c>
      <c r="D291" s="2">
        <v>124.8</v>
      </c>
      <c r="F291">
        <f t="shared" si="22"/>
        <v>-4.0048057669200769E-2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15</v>
      </c>
      <c r="Q291" t="s">
        <v>16</v>
      </c>
      <c r="R291" s="3">
        <v>45166</v>
      </c>
      <c r="S291">
        <v>123.8</v>
      </c>
      <c r="T291">
        <v>124.9</v>
      </c>
      <c r="U291">
        <v>125.2</v>
      </c>
      <c r="V291">
        <v>123.65</v>
      </c>
      <c r="W291">
        <v>124.45</v>
      </c>
      <c r="X291">
        <v>124.65</v>
      </c>
      <c r="Y291">
        <v>124.28</v>
      </c>
      <c r="Z291">
        <v>4351128</v>
      </c>
      <c r="AA291">
        <v>540736679.89999998</v>
      </c>
      <c r="AB291">
        <v>12589</v>
      </c>
      <c r="AC291" s="7">
        <v>2700860</v>
      </c>
      <c r="AD291" s="4">
        <v>62.07</v>
      </c>
    </row>
    <row r="292" spans="1:30" x14ac:dyDescent="0.25">
      <c r="A292" s="9" t="s">
        <v>15</v>
      </c>
      <c r="B292" s="1" t="s">
        <v>16</v>
      </c>
      <c r="C292" s="10">
        <v>45169</v>
      </c>
      <c r="D292" s="1">
        <v>123.4</v>
      </c>
      <c r="F292">
        <f t="shared" si="22"/>
        <v>-1.1217948717948651</v>
      </c>
      <c r="G292">
        <f t="shared" si="20"/>
        <v>4</v>
      </c>
      <c r="H292">
        <f t="shared" si="24"/>
        <v>-1.0821643286573102</v>
      </c>
      <c r="I292" t="str">
        <f t="shared" si="23"/>
        <v/>
      </c>
      <c r="J292" t="str">
        <f t="shared" si="21"/>
        <v/>
      </c>
      <c r="P292" t="s">
        <v>15</v>
      </c>
      <c r="Q292" t="s">
        <v>16</v>
      </c>
      <c r="R292" s="3">
        <v>45167</v>
      </c>
      <c r="S292">
        <v>124.65</v>
      </c>
      <c r="T292">
        <v>124.9</v>
      </c>
      <c r="U292">
        <v>125.45</v>
      </c>
      <c r="V292">
        <v>124.5</v>
      </c>
      <c r="W292">
        <v>124.8</v>
      </c>
      <c r="X292">
        <v>124.85</v>
      </c>
      <c r="Y292">
        <v>124.98</v>
      </c>
      <c r="Z292">
        <v>1965729</v>
      </c>
      <c r="AA292">
        <v>245675867.44999999</v>
      </c>
      <c r="AB292">
        <v>9042</v>
      </c>
      <c r="AC292" s="7">
        <v>1171162</v>
      </c>
      <c r="AD292" s="4">
        <v>59.58</v>
      </c>
    </row>
    <row r="293" spans="1:30" x14ac:dyDescent="0.25">
      <c r="A293" s="11" t="s">
        <v>15</v>
      </c>
      <c r="B293" s="2" t="s">
        <v>16</v>
      </c>
      <c r="C293" s="12">
        <v>45170</v>
      </c>
      <c r="D293" s="2">
        <v>125.6</v>
      </c>
      <c r="F293">
        <f t="shared" si="22"/>
        <v>1.7828200972447232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0.87579617834394607</v>
      </c>
      <c r="P293" t="s">
        <v>15</v>
      </c>
      <c r="Q293" t="s">
        <v>16</v>
      </c>
      <c r="R293" s="3">
        <v>45168</v>
      </c>
      <c r="S293">
        <v>124.85</v>
      </c>
      <c r="T293">
        <v>125</v>
      </c>
      <c r="U293">
        <v>125.55</v>
      </c>
      <c r="V293">
        <v>124.5</v>
      </c>
      <c r="W293">
        <v>124.75</v>
      </c>
      <c r="X293">
        <v>124.8</v>
      </c>
      <c r="Y293">
        <v>125.17</v>
      </c>
      <c r="Z293">
        <v>2755635</v>
      </c>
      <c r="AA293">
        <v>344922663.5</v>
      </c>
      <c r="AB293">
        <v>17937</v>
      </c>
      <c r="AC293" s="7">
        <v>1620945</v>
      </c>
      <c r="AD293" s="4">
        <v>58.82</v>
      </c>
    </row>
    <row r="294" spans="1:30" x14ac:dyDescent="0.25">
      <c r="A294" s="9" t="s">
        <v>15</v>
      </c>
      <c r="B294" s="1" t="s">
        <v>16</v>
      </c>
      <c r="C294" s="10">
        <v>45173</v>
      </c>
      <c r="D294" s="1">
        <v>127.45</v>
      </c>
      <c r="F294">
        <f t="shared" si="22"/>
        <v>1.4729299363057393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15</v>
      </c>
      <c r="Q294" t="s">
        <v>16</v>
      </c>
      <c r="R294" s="3">
        <v>45169</v>
      </c>
      <c r="S294">
        <v>124.8</v>
      </c>
      <c r="T294">
        <v>125</v>
      </c>
      <c r="U294">
        <v>125.35</v>
      </c>
      <c r="V294">
        <v>120.05</v>
      </c>
      <c r="W294">
        <v>123.6</v>
      </c>
      <c r="X294">
        <v>123.4</v>
      </c>
      <c r="Y294">
        <v>124.1</v>
      </c>
      <c r="Z294">
        <v>3058074</v>
      </c>
      <c r="AA294">
        <v>379509675.30000001</v>
      </c>
      <c r="AB294">
        <v>42743</v>
      </c>
      <c r="AC294" s="7">
        <v>1621758</v>
      </c>
      <c r="AD294" s="4">
        <v>53.03</v>
      </c>
    </row>
    <row r="295" spans="1:30" x14ac:dyDescent="0.25">
      <c r="A295" s="11" t="s">
        <v>15</v>
      </c>
      <c r="B295" s="2" t="s">
        <v>16</v>
      </c>
      <c r="C295" s="12">
        <v>45174</v>
      </c>
      <c r="D295" s="2">
        <v>129.15</v>
      </c>
      <c r="F295">
        <f t="shared" si="22"/>
        <v>1.3338564142801121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15</v>
      </c>
      <c r="Q295" t="s">
        <v>16</v>
      </c>
      <c r="R295" s="3">
        <v>45170</v>
      </c>
      <c r="S295">
        <v>123.4</v>
      </c>
      <c r="T295">
        <v>123.4</v>
      </c>
      <c r="U295">
        <v>125.9</v>
      </c>
      <c r="V295">
        <v>123.4</v>
      </c>
      <c r="W295">
        <v>125.7</v>
      </c>
      <c r="X295">
        <v>125.6</v>
      </c>
      <c r="Y295">
        <v>125.02</v>
      </c>
      <c r="Z295">
        <v>4401592</v>
      </c>
      <c r="AA295">
        <v>550286312.25</v>
      </c>
      <c r="AB295">
        <v>24436</v>
      </c>
      <c r="AC295" s="7">
        <v>3154504</v>
      </c>
      <c r="AD295" s="4">
        <v>71.67</v>
      </c>
    </row>
    <row r="296" spans="1:30" x14ac:dyDescent="0.25">
      <c r="A296" s="9" t="s">
        <v>15</v>
      </c>
      <c r="B296" s="1" t="s">
        <v>16</v>
      </c>
      <c r="C296" s="10">
        <v>45175</v>
      </c>
      <c r="D296" s="1">
        <v>128.94999999999999</v>
      </c>
      <c r="F296">
        <f t="shared" si="22"/>
        <v>-0.1548586914440705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15</v>
      </c>
      <c r="Q296" t="s">
        <v>16</v>
      </c>
      <c r="R296" s="3">
        <v>45173</v>
      </c>
      <c r="S296">
        <v>125.6</v>
      </c>
      <c r="T296">
        <v>126.5</v>
      </c>
      <c r="U296">
        <v>128.05000000000001</v>
      </c>
      <c r="V296">
        <v>126</v>
      </c>
      <c r="W296">
        <v>127.55</v>
      </c>
      <c r="X296">
        <v>127.45</v>
      </c>
      <c r="Y296">
        <v>127.22</v>
      </c>
      <c r="Z296">
        <v>3974033</v>
      </c>
      <c r="AA296">
        <v>505570849.19999999</v>
      </c>
      <c r="AB296">
        <v>32621</v>
      </c>
      <c r="AC296" s="7">
        <v>2327348</v>
      </c>
      <c r="AD296" s="4">
        <v>58.56</v>
      </c>
    </row>
    <row r="297" spans="1:30" x14ac:dyDescent="0.25">
      <c r="A297" s="11" t="s">
        <v>15</v>
      </c>
      <c r="B297" s="2" t="s">
        <v>16</v>
      </c>
      <c r="C297" s="12">
        <v>45176</v>
      </c>
      <c r="D297" s="2">
        <v>131.9</v>
      </c>
      <c r="F297">
        <f t="shared" si="22"/>
        <v>2.2877084141140114</v>
      </c>
      <c r="G297">
        <f t="shared" si="20"/>
        <v>4</v>
      </c>
      <c r="H297">
        <f t="shared" si="24"/>
        <v>6.8881685575364671</v>
      </c>
      <c r="I297" t="str">
        <f t="shared" si="23"/>
        <v/>
      </c>
      <c r="J297" t="str">
        <f t="shared" si="21"/>
        <v/>
      </c>
      <c r="P297" t="s">
        <v>15</v>
      </c>
      <c r="Q297" t="s">
        <v>16</v>
      </c>
      <c r="R297" s="3">
        <v>45174</v>
      </c>
      <c r="S297">
        <v>127.45</v>
      </c>
      <c r="T297">
        <v>127.9</v>
      </c>
      <c r="U297">
        <v>129.5</v>
      </c>
      <c r="V297">
        <v>127.45</v>
      </c>
      <c r="W297">
        <v>129.15</v>
      </c>
      <c r="X297">
        <v>129.15</v>
      </c>
      <c r="Y297">
        <v>128.97</v>
      </c>
      <c r="Z297">
        <v>3790118</v>
      </c>
      <c r="AA297">
        <v>488804623</v>
      </c>
      <c r="AB297">
        <v>30916</v>
      </c>
      <c r="AC297" s="7">
        <v>2383234</v>
      </c>
      <c r="AD297" s="4">
        <v>62.88</v>
      </c>
    </row>
    <row r="298" spans="1:30" x14ac:dyDescent="0.25">
      <c r="A298" s="9" t="s">
        <v>15</v>
      </c>
      <c r="B298" s="1" t="s">
        <v>16</v>
      </c>
      <c r="C298" s="10">
        <v>45177</v>
      </c>
      <c r="D298" s="1">
        <v>132.55000000000001</v>
      </c>
      <c r="F298">
        <f t="shared" si="22"/>
        <v>0.49279757391964041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15</v>
      </c>
      <c r="Q298" t="s">
        <v>16</v>
      </c>
      <c r="R298" s="3">
        <v>45175</v>
      </c>
      <c r="S298">
        <v>129.15</v>
      </c>
      <c r="T298">
        <v>129.55000000000001</v>
      </c>
      <c r="U298">
        <v>129.94999999999999</v>
      </c>
      <c r="V298">
        <v>128.4</v>
      </c>
      <c r="W298">
        <v>128.9</v>
      </c>
      <c r="X298">
        <v>128.94999999999999</v>
      </c>
      <c r="Y298">
        <v>129.04</v>
      </c>
      <c r="Z298">
        <v>2772836</v>
      </c>
      <c r="AA298">
        <v>357794534.05000001</v>
      </c>
      <c r="AB298">
        <v>28895</v>
      </c>
      <c r="AC298" s="7">
        <v>1720282</v>
      </c>
      <c r="AD298" s="4">
        <v>62.04</v>
      </c>
    </row>
    <row r="299" spans="1:30" x14ac:dyDescent="0.25">
      <c r="A299" s="11" t="s">
        <v>15</v>
      </c>
      <c r="B299" s="2" t="s">
        <v>16</v>
      </c>
      <c r="C299" s="12">
        <v>45180</v>
      </c>
      <c r="D299" s="2">
        <v>135.6</v>
      </c>
      <c r="F299">
        <f t="shared" si="22"/>
        <v>2.3010184835910845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15</v>
      </c>
      <c r="Q299" t="s">
        <v>16</v>
      </c>
      <c r="R299" s="3">
        <v>45176</v>
      </c>
      <c r="S299">
        <v>128.94999999999999</v>
      </c>
      <c r="T299">
        <v>128.9</v>
      </c>
      <c r="U299">
        <v>132.65</v>
      </c>
      <c r="V299">
        <v>128.5</v>
      </c>
      <c r="W299">
        <v>132.15</v>
      </c>
      <c r="X299">
        <v>131.9</v>
      </c>
      <c r="Y299">
        <v>131.07</v>
      </c>
      <c r="Z299">
        <v>7776360</v>
      </c>
      <c r="AA299">
        <v>1019233545.8</v>
      </c>
      <c r="AB299">
        <v>37891</v>
      </c>
      <c r="AC299" s="7">
        <v>3231440</v>
      </c>
      <c r="AD299" s="4">
        <v>41.55</v>
      </c>
    </row>
    <row r="300" spans="1:30" x14ac:dyDescent="0.25">
      <c r="A300" s="9" t="s">
        <v>15</v>
      </c>
      <c r="B300" s="1" t="s">
        <v>16</v>
      </c>
      <c r="C300" s="10">
        <v>45181</v>
      </c>
      <c r="D300" s="1">
        <v>130.25</v>
      </c>
      <c r="F300">
        <f t="shared" si="22"/>
        <v>-3.9454277286135655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15</v>
      </c>
      <c r="Q300" t="s">
        <v>16</v>
      </c>
      <c r="R300" s="3">
        <v>45177</v>
      </c>
      <c r="S300">
        <v>131.9</v>
      </c>
      <c r="T300">
        <v>133</v>
      </c>
      <c r="U300">
        <v>134.5</v>
      </c>
      <c r="V300">
        <v>132.30000000000001</v>
      </c>
      <c r="W300">
        <v>132.4</v>
      </c>
      <c r="X300">
        <v>132.55000000000001</v>
      </c>
      <c r="Y300">
        <v>133.38</v>
      </c>
      <c r="Z300">
        <v>5656884</v>
      </c>
      <c r="AA300">
        <v>754525973.29999995</v>
      </c>
      <c r="AB300">
        <v>47467</v>
      </c>
      <c r="AC300" s="7">
        <v>2080391</v>
      </c>
      <c r="AD300" s="4">
        <v>36.78</v>
      </c>
    </row>
    <row r="301" spans="1:30" x14ac:dyDescent="0.25">
      <c r="A301" s="11" t="s">
        <v>15</v>
      </c>
      <c r="B301" s="2" t="s">
        <v>16</v>
      </c>
      <c r="C301" s="12">
        <v>45182</v>
      </c>
      <c r="D301" s="2">
        <v>132.44999999999999</v>
      </c>
      <c r="F301">
        <f t="shared" si="22"/>
        <v>1.6890595009596843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15</v>
      </c>
      <c r="Q301" t="s">
        <v>16</v>
      </c>
      <c r="R301" s="3">
        <v>45180</v>
      </c>
      <c r="S301">
        <v>132.55000000000001</v>
      </c>
      <c r="T301">
        <v>133.5</v>
      </c>
      <c r="U301">
        <v>137.9</v>
      </c>
      <c r="V301">
        <v>133.1</v>
      </c>
      <c r="W301">
        <v>135.44999999999999</v>
      </c>
      <c r="X301">
        <v>135.6</v>
      </c>
      <c r="Y301">
        <v>135.88999999999999</v>
      </c>
      <c r="Z301">
        <v>10261318</v>
      </c>
      <c r="AA301">
        <v>1394381045.4000001</v>
      </c>
      <c r="AB301">
        <v>63999</v>
      </c>
      <c r="AC301" s="7">
        <v>4717884</v>
      </c>
      <c r="AD301" s="4">
        <v>45.98</v>
      </c>
    </row>
    <row r="302" spans="1:30" x14ac:dyDescent="0.25">
      <c r="A302" s="9" t="s">
        <v>15</v>
      </c>
      <c r="B302" s="1" t="s">
        <v>16</v>
      </c>
      <c r="C302" s="10">
        <v>45183</v>
      </c>
      <c r="D302" s="1">
        <v>131.9</v>
      </c>
      <c r="F302">
        <f t="shared" si="22"/>
        <v>-0.41525103812758252</v>
      </c>
      <c r="G302">
        <f t="shared" si="20"/>
        <v>4</v>
      </c>
      <c r="H302">
        <f t="shared" si="24"/>
        <v>0</v>
      </c>
      <c r="I302" t="str">
        <f t="shared" si="23"/>
        <v/>
      </c>
      <c r="J302" t="str">
        <f t="shared" si="21"/>
        <v/>
      </c>
      <c r="P302" t="s">
        <v>15</v>
      </c>
      <c r="Q302" t="s">
        <v>16</v>
      </c>
      <c r="R302" s="3">
        <v>45181</v>
      </c>
      <c r="S302">
        <v>135.6</v>
      </c>
      <c r="T302">
        <v>136.4</v>
      </c>
      <c r="U302">
        <v>136.5</v>
      </c>
      <c r="V302">
        <v>129.80000000000001</v>
      </c>
      <c r="W302">
        <v>130.44999999999999</v>
      </c>
      <c r="X302">
        <v>130.25</v>
      </c>
      <c r="Y302">
        <v>131.59</v>
      </c>
      <c r="Z302">
        <v>5640792</v>
      </c>
      <c r="AA302">
        <v>742249744.39999998</v>
      </c>
      <c r="AB302">
        <v>47286</v>
      </c>
      <c r="AC302" s="7">
        <v>2672060</v>
      </c>
      <c r="AD302" s="4">
        <v>47.37</v>
      </c>
    </row>
    <row r="303" spans="1:30" x14ac:dyDescent="0.25">
      <c r="A303" s="11" t="s">
        <v>15</v>
      </c>
      <c r="B303" s="2" t="s">
        <v>16</v>
      </c>
      <c r="C303" s="12">
        <v>45184</v>
      </c>
      <c r="D303" s="2">
        <v>132.55000000000001</v>
      </c>
      <c r="F303">
        <f t="shared" si="22"/>
        <v>0.49279757391964041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15</v>
      </c>
      <c r="Q303" t="s">
        <v>16</v>
      </c>
      <c r="R303" s="3">
        <v>45182</v>
      </c>
      <c r="S303">
        <v>130.25</v>
      </c>
      <c r="T303">
        <v>131.15</v>
      </c>
      <c r="U303">
        <v>132.80000000000001</v>
      </c>
      <c r="V303">
        <v>129.15</v>
      </c>
      <c r="W303">
        <v>132.5</v>
      </c>
      <c r="X303">
        <v>132.44999999999999</v>
      </c>
      <c r="Y303">
        <v>131.29</v>
      </c>
      <c r="Z303">
        <v>3466756</v>
      </c>
      <c r="AA303">
        <v>455153227.19999999</v>
      </c>
      <c r="AB303">
        <v>33945</v>
      </c>
      <c r="AC303" s="7">
        <v>1336150</v>
      </c>
      <c r="AD303" s="4">
        <v>38.54</v>
      </c>
    </row>
    <row r="304" spans="1:30" x14ac:dyDescent="0.25">
      <c r="A304" s="9" t="s">
        <v>15</v>
      </c>
      <c r="B304" s="1" t="s">
        <v>16</v>
      </c>
      <c r="C304" s="10">
        <v>45187</v>
      </c>
      <c r="D304" s="1">
        <v>133.05000000000001</v>
      </c>
      <c r="F304">
        <f t="shared" si="22"/>
        <v>0.37721614485099964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15</v>
      </c>
      <c r="Q304" t="s">
        <v>16</v>
      </c>
      <c r="R304" s="3">
        <v>45183</v>
      </c>
      <c r="S304">
        <v>132.44999999999999</v>
      </c>
      <c r="T304">
        <v>133.19999999999999</v>
      </c>
      <c r="U304">
        <v>134.05000000000001</v>
      </c>
      <c r="V304">
        <v>131.5</v>
      </c>
      <c r="W304">
        <v>132</v>
      </c>
      <c r="X304">
        <v>131.9</v>
      </c>
      <c r="Y304">
        <v>132.47999999999999</v>
      </c>
      <c r="Z304">
        <v>3028842</v>
      </c>
      <c r="AA304">
        <v>401273142.89999998</v>
      </c>
      <c r="AB304">
        <v>37477</v>
      </c>
      <c r="AC304" s="7">
        <v>1405383</v>
      </c>
      <c r="AD304" s="4">
        <v>46.4</v>
      </c>
    </row>
    <row r="305" spans="1:30" x14ac:dyDescent="0.25">
      <c r="A305" s="11" t="s">
        <v>15</v>
      </c>
      <c r="B305" s="2" t="s">
        <v>16</v>
      </c>
      <c r="C305" s="12">
        <v>45189</v>
      </c>
      <c r="D305" s="2">
        <v>130.94999999999999</v>
      </c>
      <c r="F305">
        <f t="shared" si="22"/>
        <v>-1.5783540022548084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15</v>
      </c>
      <c r="Q305" t="s">
        <v>16</v>
      </c>
      <c r="R305" s="3">
        <v>45184</v>
      </c>
      <c r="S305">
        <v>131.9</v>
      </c>
      <c r="T305">
        <v>132.25</v>
      </c>
      <c r="U305">
        <v>133.5</v>
      </c>
      <c r="V305">
        <v>132.05000000000001</v>
      </c>
      <c r="W305">
        <v>132.44999999999999</v>
      </c>
      <c r="X305">
        <v>132.55000000000001</v>
      </c>
      <c r="Y305">
        <v>132.77000000000001</v>
      </c>
      <c r="Z305">
        <v>3685050</v>
      </c>
      <c r="AA305">
        <v>489271078.94999999</v>
      </c>
      <c r="AB305">
        <v>30359</v>
      </c>
      <c r="AC305" s="7">
        <v>964858</v>
      </c>
      <c r="AD305" s="4">
        <v>26.18</v>
      </c>
    </row>
    <row r="306" spans="1:30" x14ac:dyDescent="0.25">
      <c r="A306" s="9" t="s">
        <v>15</v>
      </c>
      <c r="B306" s="1" t="s">
        <v>16</v>
      </c>
      <c r="C306" s="10">
        <v>45190</v>
      </c>
      <c r="D306" s="1">
        <v>129.25</v>
      </c>
      <c r="F306">
        <f t="shared" si="22"/>
        <v>-1.2982054219167536</v>
      </c>
      <c r="G306">
        <f t="shared" si="20"/>
        <v>4</v>
      </c>
      <c r="H306">
        <f t="shared" si="24"/>
        <v>-2.4160060400150916</v>
      </c>
      <c r="I306" t="str">
        <f t="shared" si="23"/>
        <v/>
      </c>
      <c r="J306" t="str">
        <f t="shared" si="21"/>
        <v/>
      </c>
      <c r="P306" t="s">
        <v>15</v>
      </c>
      <c r="Q306" t="s">
        <v>16</v>
      </c>
      <c r="R306" s="3">
        <v>45187</v>
      </c>
      <c r="S306">
        <v>132.55000000000001</v>
      </c>
      <c r="T306">
        <v>132.69999999999999</v>
      </c>
      <c r="U306">
        <v>134.6</v>
      </c>
      <c r="V306">
        <v>132.1</v>
      </c>
      <c r="W306">
        <v>132.65</v>
      </c>
      <c r="X306">
        <v>133.05000000000001</v>
      </c>
      <c r="Y306">
        <v>133.72999999999999</v>
      </c>
      <c r="Z306">
        <v>3886695</v>
      </c>
      <c r="AA306">
        <v>519750419.60000002</v>
      </c>
      <c r="AB306">
        <v>36622</v>
      </c>
      <c r="AC306" s="7">
        <v>1668850</v>
      </c>
      <c r="AD306" s="4">
        <v>42.94</v>
      </c>
    </row>
    <row r="307" spans="1:30" x14ac:dyDescent="0.25">
      <c r="A307" s="11" t="s">
        <v>15</v>
      </c>
      <c r="B307" s="2" t="s">
        <v>16</v>
      </c>
      <c r="C307" s="12">
        <v>45191</v>
      </c>
      <c r="D307" s="2">
        <v>129.69999999999999</v>
      </c>
      <c r="F307">
        <f t="shared" si="22"/>
        <v>0.34816247582204146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15</v>
      </c>
      <c r="Q307" t="s">
        <v>16</v>
      </c>
      <c r="R307" s="3">
        <v>45189</v>
      </c>
      <c r="S307">
        <v>133.05000000000001</v>
      </c>
      <c r="T307">
        <v>132</v>
      </c>
      <c r="U307">
        <v>133.4</v>
      </c>
      <c r="V307">
        <v>130.30000000000001</v>
      </c>
      <c r="W307">
        <v>130.69999999999999</v>
      </c>
      <c r="X307">
        <v>130.94999999999999</v>
      </c>
      <c r="Y307">
        <v>131.79</v>
      </c>
      <c r="Z307">
        <v>3105163</v>
      </c>
      <c r="AA307">
        <v>409235184.5</v>
      </c>
      <c r="AB307">
        <v>35597</v>
      </c>
      <c r="AC307" s="7">
        <v>1320659</v>
      </c>
      <c r="AD307" s="4">
        <v>42.53</v>
      </c>
    </row>
    <row r="308" spans="1:30" x14ac:dyDescent="0.25">
      <c r="A308" s="9" t="s">
        <v>15</v>
      </c>
      <c r="B308" s="1" t="s">
        <v>16</v>
      </c>
      <c r="C308" s="10">
        <v>45194</v>
      </c>
      <c r="D308" s="1">
        <v>129.4</v>
      </c>
      <c r="F308">
        <f t="shared" si="22"/>
        <v>-0.23130300693907707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15</v>
      </c>
      <c r="Q308" t="s">
        <v>16</v>
      </c>
      <c r="R308" s="3">
        <v>45190</v>
      </c>
      <c r="S308">
        <v>130.94999999999999</v>
      </c>
      <c r="T308">
        <v>130.65</v>
      </c>
      <c r="U308">
        <v>132.15</v>
      </c>
      <c r="V308">
        <v>128.75</v>
      </c>
      <c r="W308">
        <v>129.30000000000001</v>
      </c>
      <c r="X308">
        <v>129.25</v>
      </c>
      <c r="Y308">
        <v>130.18</v>
      </c>
      <c r="Z308">
        <v>3215060</v>
      </c>
      <c r="AA308">
        <v>418520795.05000001</v>
      </c>
      <c r="AB308">
        <v>36598</v>
      </c>
      <c r="AC308" s="7">
        <v>1284941</v>
      </c>
      <c r="AD308" s="4">
        <v>39.97</v>
      </c>
    </row>
    <row r="309" spans="1:30" x14ac:dyDescent="0.25">
      <c r="A309" s="11" t="s">
        <v>15</v>
      </c>
      <c r="B309" s="2" t="s">
        <v>16</v>
      </c>
      <c r="C309" s="12">
        <v>45195</v>
      </c>
      <c r="D309" s="2">
        <v>128.75</v>
      </c>
      <c r="F309">
        <f t="shared" si="22"/>
        <v>-0.50231839258114808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15</v>
      </c>
      <c r="Q309" t="s">
        <v>16</v>
      </c>
      <c r="R309" s="3">
        <v>45191</v>
      </c>
      <c r="S309">
        <v>129.25</v>
      </c>
      <c r="T309">
        <v>130</v>
      </c>
      <c r="U309">
        <v>131.85</v>
      </c>
      <c r="V309">
        <v>129.35</v>
      </c>
      <c r="W309">
        <v>129.69999999999999</v>
      </c>
      <c r="X309">
        <v>129.69999999999999</v>
      </c>
      <c r="Y309">
        <v>130.26</v>
      </c>
      <c r="Z309">
        <v>2298340</v>
      </c>
      <c r="AA309">
        <v>299391433.35000002</v>
      </c>
      <c r="AB309">
        <v>30827</v>
      </c>
      <c r="AC309" s="7">
        <v>974818</v>
      </c>
      <c r="AD309" s="4">
        <v>42.41</v>
      </c>
    </row>
    <row r="310" spans="1:30" x14ac:dyDescent="0.25">
      <c r="A310" s="9" t="s">
        <v>15</v>
      </c>
      <c r="B310" s="1" t="s">
        <v>16</v>
      </c>
      <c r="C310" s="10">
        <v>45196</v>
      </c>
      <c r="D310" s="1">
        <v>128.9</v>
      </c>
      <c r="F310">
        <f t="shared" si="22"/>
        <v>0.11650485436893646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15</v>
      </c>
      <c r="Q310" t="s">
        <v>16</v>
      </c>
      <c r="R310" s="3">
        <v>45194</v>
      </c>
      <c r="S310">
        <v>129.69999999999999</v>
      </c>
      <c r="T310">
        <v>130</v>
      </c>
      <c r="U310">
        <v>130.4</v>
      </c>
      <c r="V310">
        <v>128.19999999999999</v>
      </c>
      <c r="W310">
        <v>129.1</v>
      </c>
      <c r="X310">
        <v>129.4</v>
      </c>
      <c r="Y310">
        <v>129.35</v>
      </c>
      <c r="Z310">
        <v>2581546</v>
      </c>
      <c r="AA310">
        <v>333915628.35000002</v>
      </c>
      <c r="AB310">
        <v>19169</v>
      </c>
      <c r="AC310" s="7">
        <v>915279</v>
      </c>
      <c r="AD310" s="4">
        <v>35.450000000000003</v>
      </c>
    </row>
    <row r="311" spans="1:30" x14ac:dyDescent="0.25">
      <c r="A311" s="11" t="s">
        <v>15</v>
      </c>
      <c r="B311" s="2" t="s">
        <v>16</v>
      </c>
      <c r="C311" s="12">
        <v>45197</v>
      </c>
      <c r="D311" s="2">
        <v>125.4</v>
      </c>
      <c r="F311">
        <f t="shared" si="22"/>
        <v>-2.7152831652443754</v>
      </c>
      <c r="G311">
        <f t="shared" si="20"/>
        <v>4</v>
      </c>
      <c r="H311">
        <f t="shared" si="24"/>
        <v>-2.9787234042553146</v>
      </c>
      <c r="I311" t="str">
        <f t="shared" si="23"/>
        <v/>
      </c>
      <c r="J311" t="str">
        <f t="shared" si="21"/>
        <v/>
      </c>
      <c r="P311" t="s">
        <v>15</v>
      </c>
      <c r="Q311" t="s">
        <v>16</v>
      </c>
      <c r="R311" s="3">
        <v>45195</v>
      </c>
      <c r="S311">
        <v>129.4</v>
      </c>
      <c r="T311">
        <v>129.4</v>
      </c>
      <c r="U311">
        <v>129.9</v>
      </c>
      <c r="V311">
        <v>128.30000000000001</v>
      </c>
      <c r="W311">
        <v>128.80000000000001</v>
      </c>
      <c r="X311">
        <v>128.75</v>
      </c>
      <c r="Y311">
        <v>129.06</v>
      </c>
      <c r="Z311">
        <v>2414063</v>
      </c>
      <c r="AA311">
        <v>311547051.30000001</v>
      </c>
      <c r="AB311">
        <v>15318</v>
      </c>
      <c r="AC311" s="7">
        <v>1277771</v>
      </c>
      <c r="AD311" s="4">
        <v>52.93</v>
      </c>
    </row>
    <row r="312" spans="1:30" x14ac:dyDescent="0.25">
      <c r="A312" s="9" t="s">
        <v>15</v>
      </c>
      <c r="B312" s="1" t="s">
        <v>16</v>
      </c>
      <c r="C312" s="10">
        <v>45198</v>
      </c>
      <c r="D312" s="1">
        <v>126.7</v>
      </c>
      <c r="F312">
        <f t="shared" si="22"/>
        <v>1.0366826156299818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15</v>
      </c>
      <c r="Q312" t="s">
        <v>16</v>
      </c>
      <c r="R312" s="3">
        <v>45196</v>
      </c>
      <c r="S312">
        <v>128.75</v>
      </c>
      <c r="T312">
        <v>128.05000000000001</v>
      </c>
      <c r="U312">
        <v>129.35</v>
      </c>
      <c r="V312">
        <v>127.7</v>
      </c>
      <c r="W312">
        <v>129</v>
      </c>
      <c r="X312">
        <v>128.9</v>
      </c>
      <c r="Y312">
        <v>128.63</v>
      </c>
      <c r="Z312">
        <v>3644388</v>
      </c>
      <c r="AA312">
        <v>468791845.5</v>
      </c>
      <c r="AB312">
        <v>16551</v>
      </c>
      <c r="AC312" s="7">
        <v>1754990</v>
      </c>
      <c r="AD312" s="4">
        <v>48.16</v>
      </c>
    </row>
    <row r="313" spans="1:30" x14ac:dyDescent="0.25">
      <c r="A313" s="11" t="s">
        <v>15</v>
      </c>
      <c r="B313" s="2" t="s">
        <v>16</v>
      </c>
      <c r="C313" s="12">
        <v>45202</v>
      </c>
      <c r="D313" s="2">
        <v>126.2</v>
      </c>
      <c r="F313">
        <f t="shared" si="22"/>
        <v>-0.39463299131807422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9.4294770206022172</v>
      </c>
      <c r="P313" t="s">
        <v>15</v>
      </c>
      <c r="Q313" t="s">
        <v>16</v>
      </c>
      <c r="R313" s="3">
        <v>45197</v>
      </c>
      <c r="S313">
        <v>128.9</v>
      </c>
      <c r="T313">
        <v>129.4</v>
      </c>
      <c r="U313">
        <v>129.85</v>
      </c>
      <c r="V313">
        <v>125</v>
      </c>
      <c r="W313">
        <v>126.1</v>
      </c>
      <c r="X313">
        <v>125.4</v>
      </c>
      <c r="Y313">
        <v>127.37</v>
      </c>
      <c r="Z313">
        <v>4223692</v>
      </c>
      <c r="AA313">
        <v>537985184.70000005</v>
      </c>
      <c r="AB313">
        <v>23341</v>
      </c>
      <c r="AC313" s="7">
        <v>2356871</v>
      </c>
      <c r="AD313" s="4">
        <v>55.8</v>
      </c>
    </row>
    <row r="314" spans="1:30" x14ac:dyDescent="0.25">
      <c r="A314" s="9" t="s">
        <v>15</v>
      </c>
      <c r="B314" s="1" t="s">
        <v>16</v>
      </c>
      <c r="C314" s="10">
        <v>45203</v>
      </c>
      <c r="D314" s="1">
        <v>125</v>
      </c>
      <c r="F314">
        <f t="shared" si="22"/>
        <v>-0.95087163232963778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15</v>
      </c>
      <c r="Q314" t="s">
        <v>16</v>
      </c>
      <c r="R314" s="3">
        <v>45198</v>
      </c>
      <c r="S314">
        <v>125.4</v>
      </c>
      <c r="T314">
        <v>126.25</v>
      </c>
      <c r="U314">
        <v>127.3</v>
      </c>
      <c r="V314">
        <v>125.8</v>
      </c>
      <c r="W314">
        <v>126.7</v>
      </c>
      <c r="X314">
        <v>126.7</v>
      </c>
      <c r="Y314">
        <v>126.69</v>
      </c>
      <c r="Z314">
        <v>2694307</v>
      </c>
      <c r="AA314">
        <v>341350607.85000002</v>
      </c>
      <c r="AB314">
        <v>10882</v>
      </c>
      <c r="AC314" s="7">
        <v>1582440</v>
      </c>
      <c r="AD314" s="4">
        <v>58.73</v>
      </c>
    </row>
    <row r="315" spans="1:30" x14ac:dyDescent="0.25">
      <c r="A315" s="11" t="s">
        <v>15</v>
      </c>
      <c r="B315" s="2" t="s">
        <v>16</v>
      </c>
      <c r="C315" s="12">
        <v>45204</v>
      </c>
      <c r="D315" s="2">
        <v>125.15</v>
      </c>
      <c r="F315">
        <f t="shared" si="22"/>
        <v>0.12000000000000455</v>
      </c>
      <c r="G315">
        <f t="shared" si="20"/>
        <v>4</v>
      </c>
      <c r="H315">
        <f t="shared" si="24"/>
        <v>-2.9092319627618308</v>
      </c>
      <c r="I315" t="str">
        <f t="shared" si="23"/>
        <v/>
      </c>
      <c r="J315" t="str">
        <f t="shared" si="21"/>
        <v/>
      </c>
      <c r="P315" t="s">
        <v>15</v>
      </c>
      <c r="Q315" t="s">
        <v>16</v>
      </c>
      <c r="R315" s="3">
        <v>45202</v>
      </c>
      <c r="S315">
        <v>126.7</v>
      </c>
      <c r="T315">
        <v>126.95</v>
      </c>
      <c r="U315">
        <v>127.05</v>
      </c>
      <c r="V315">
        <v>125.65</v>
      </c>
      <c r="W315">
        <v>126.3</v>
      </c>
      <c r="X315">
        <v>126.2</v>
      </c>
      <c r="Y315">
        <v>126.42</v>
      </c>
      <c r="Z315">
        <v>2750958</v>
      </c>
      <c r="AA315">
        <v>347780950.64999998</v>
      </c>
      <c r="AB315">
        <v>16409</v>
      </c>
      <c r="AC315" s="7">
        <v>1365068</v>
      </c>
      <c r="AD315" s="4">
        <v>49.62</v>
      </c>
    </row>
    <row r="316" spans="1:30" x14ac:dyDescent="0.25">
      <c r="A316" s="9" t="s">
        <v>15</v>
      </c>
      <c r="B316" s="1" t="s">
        <v>16</v>
      </c>
      <c r="C316" s="10">
        <v>45205</v>
      </c>
      <c r="D316" s="1">
        <v>128.9</v>
      </c>
      <c r="F316">
        <f t="shared" si="22"/>
        <v>2.9964043148222133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15</v>
      </c>
      <c r="Q316" t="s">
        <v>16</v>
      </c>
      <c r="R316" s="3">
        <v>45203</v>
      </c>
      <c r="S316">
        <v>126.2</v>
      </c>
      <c r="T316">
        <v>126</v>
      </c>
      <c r="U316">
        <v>126.7</v>
      </c>
      <c r="V316">
        <v>124.15</v>
      </c>
      <c r="W316">
        <v>125.15</v>
      </c>
      <c r="X316">
        <v>125</v>
      </c>
      <c r="Y316">
        <v>125.51</v>
      </c>
      <c r="Z316">
        <v>3437781</v>
      </c>
      <c r="AA316">
        <v>431469322.55000001</v>
      </c>
      <c r="AB316">
        <v>15298</v>
      </c>
      <c r="AC316" s="7">
        <v>1132796</v>
      </c>
      <c r="AD316" s="4">
        <v>32.950000000000003</v>
      </c>
    </row>
    <row r="317" spans="1:30" x14ac:dyDescent="0.25">
      <c r="A317" s="11" t="s">
        <v>15</v>
      </c>
      <c r="B317" s="2" t="s">
        <v>16</v>
      </c>
      <c r="C317" s="12">
        <v>45208</v>
      </c>
      <c r="D317" s="2">
        <v>125.75</v>
      </c>
      <c r="F317">
        <f t="shared" si="22"/>
        <v>-2.4437548487199425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15</v>
      </c>
      <c r="Q317" t="s">
        <v>16</v>
      </c>
      <c r="R317" s="3">
        <v>45204</v>
      </c>
      <c r="S317">
        <v>125</v>
      </c>
      <c r="T317">
        <v>125.7</v>
      </c>
      <c r="U317">
        <v>126.95</v>
      </c>
      <c r="V317">
        <v>124.8</v>
      </c>
      <c r="W317">
        <v>125.4</v>
      </c>
      <c r="X317">
        <v>125.15</v>
      </c>
      <c r="Y317">
        <v>125.57</v>
      </c>
      <c r="Z317">
        <v>1860096</v>
      </c>
      <c r="AA317">
        <v>233571406.09999999</v>
      </c>
      <c r="AB317">
        <v>9167</v>
      </c>
      <c r="AC317" s="7">
        <v>709808</v>
      </c>
      <c r="AD317" s="4">
        <v>38.159999999999997</v>
      </c>
    </row>
    <row r="318" spans="1:30" x14ac:dyDescent="0.25">
      <c r="A318" s="9" t="s">
        <v>15</v>
      </c>
      <c r="B318" s="1" t="s">
        <v>16</v>
      </c>
      <c r="C318" s="10">
        <v>45209</v>
      </c>
      <c r="D318" s="1">
        <v>134.75</v>
      </c>
      <c r="F318">
        <f t="shared" si="22"/>
        <v>7.1570576540755466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15</v>
      </c>
      <c r="Q318" t="s">
        <v>16</v>
      </c>
      <c r="R318" s="3">
        <v>45205</v>
      </c>
      <c r="S318">
        <v>125.15</v>
      </c>
      <c r="T318">
        <v>125.85</v>
      </c>
      <c r="U318">
        <v>129.80000000000001</v>
      </c>
      <c r="V318">
        <v>125.2</v>
      </c>
      <c r="W318">
        <v>129.6</v>
      </c>
      <c r="X318">
        <v>128.9</v>
      </c>
      <c r="Y318">
        <v>127.59</v>
      </c>
      <c r="Z318">
        <v>4174649</v>
      </c>
      <c r="AA318">
        <v>532655917</v>
      </c>
      <c r="AB318">
        <v>17235</v>
      </c>
      <c r="AC318" s="7">
        <v>2193978</v>
      </c>
      <c r="AD318" s="4">
        <v>52.55</v>
      </c>
    </row>
    <row r="319" spans="1:30" x14ac:dyDescent="0.25">
      <c r="A319" s="11" t="s">
        <v>15</v>
      </c>
      <c r="B319" s="2" t="s">
        <v>16</v>
      </c>
      <c r="C319" s="12">
        <v>45210</v>
      </c>
      <c r="D319" s="2">
        <v>140.80000000000001</v>
      </c>
      <c r="F319">
        <f t="shared" si="22"/>
        <v>4.4897959183673555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15</v>
      </c>
      <c r="Q319" t="s">
        <v>16</v>
      </c>
      <c r="R319" s="3">
        <v>45208</v>
      </c>
      <c r="S319">
        <v>128.9</v>
      </c>
      <c r="T319">
        <v>128</v>
      </c>
      <c r="U319">
        <v>128.05000000000001</v>
      </c>
      <c r="V319">
        <v>125.25</v>
      </c>
      <c r="W319">
        <v>125.55</v>
      </c>
      <c r="X319">
        <v>125.75</v>
      </c>
      <c r="Y319">
        <v>126.18</v>
      </c>
      <c r="Z319">
        <v>3597974</v>
      </c>
      <c r="AA319">
        <v>453983620.94999999</v>
      </c>
      <c r="AB319">
        <v>16392</v>
      </c>
      <c r="AC319" s="7">
        <v>1625318</v>
      </c>
      <c r="AD319" s="4">
        <v>45.17</v>
      </c>
    </row>
    <row r="320" spans="1:30" x14ac:dyDescent="0.25">
      <c r="A320" s="9" t="s">
        <v>15</v>
      </c>
      <c r="B320" s="1" t="s">
        <v>16</v>
      </c>
      <c r="C320" s="10">
        <v>45211</v>
      </c>
      <c r="D320" s="1">
        <v>139.75</v>
      </c>
      <c r="F320">
        <f t="shared" si="22"/>
        <v>-0.74573863636364435</v>
      </c>
      <c r="G320">
        <f t="shared" si="20"/>
        <v>4</v>
      </c>
      <c r="H320">
        <f t="shared" si="24"/>
        <v>11.666000799041147</v>
      </c>
      <c r="I320" t="str">
        <f t="shared" si="23"/>
        <v/>
      </c>
      <c r="J320" t="str">
        <f t="shared" si="21"/>
        <v/>
      </c>
      <c r="P320" t="s">
        <v>15</v>
      </c>
      <c r="Q320" t="s">
        <v>16</v>
      </c>
      <c r="R320" s="3">
        <v>45209</v>
      </c>
      <c r="S320">
        <v>125.75</v>
      </c>
      <c r="T320">
        <v>126.4</v>
      </c>
      <c r="U320">
        <v>135.19999999999999</v>
      </c>
      <c r="V320">
        <v>126.25</v>
      </c>
      <c r="W320">
        <v>134.9</v>
      </c>
      <c r="X320">
        <v>134.75</v>
      </c>
      <c r="Y320">
        <v>132.59</v>
      </c>
      <c r="Z320">
        <v>24182067</v>
      </c>
      <c r="AA320">
        <v>3206393513.1999998</v>
      </c>
      <c r="AB320">
        <v>95066</v>
      </c>
      <c r="AC320" s="7">
        <v>8775549</v>
      </c>
      <c r="AD320" s="4">
        <v>36.29</v>
      </c>
    </row>
    <row r="321" spans="1:30" x14ac:dyDescent="0.25">
      <c r="A321" s="11" t="s">
        <v>15</v>
      </c>
      <c r="B321" s="2" t="s">
        <v>16</v>
      </c>
      <c r="C321" s="12">
        <v>45212</v>
      </c>
      <c r="D321" s="2">
        <v>137.1</v>
      </c>
      <c r="F321">
        <f t="shared" si="22"/>
        <v>-1.896243291592133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15</v>
      </c>
      <c r="Q321" t="s">
        <v>16</v>
      </c>
      <c r="R321" s="3">
        <v>45210</v>
      </c>
      <c r="S321">
        <v>134.75</v>
      </c>
      <c r="T321">
        <v>136</v>
      </c>
      <c r="U321">
        <v>141.5</v>
      </c>
      <c r="V321">
        <v>135.5</v>
      </c>
      <c r="W321">
        <v>140.94999999999999</v>
      </c>
      <c r="X321">
        <v>140.80000000000001</v>
      </c>
      <c r="Y321">
        <v>138.54</v>
      </c>
      <c r="Z321">
        <v>24802698</v>
      </c>
      <c r="AA321">
        <v>3436115554.5500002</v>
      </c>
      <c r="AB321">
        <v>79162</v>
      </c>
      <c r="AC321" s="7">
        <v>12513122</v>
      </c>
      <c r="AD321" s="4">
        <v>50.45</v>
      </c>
    </row>
    <row r="322" spans="1:30" x14ac:dyDescent="0.25">
      <c r="A322" s="9" t="s">
        <v>15</v>
      </c>
      <c r="B322" s="1" t="s">
        <v>16</v>
      </c>
      <c r="C322" s="10">
        <v>45215</v>
      </c>
      <c r="D322" s="1">
        <v>138.94999999999999</v>
      </c>
      <c r="F322">
        <f t="shared" si="22"/>
        <v>1.349380014587888</v>
      </c>
      <c r="G322">
        <f t="shared" si="20"/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15</v>
      </c>
      <c r="Q322" t="s">
        <v>16</v>
      </c>
      <c r="R322" s="3">
        <v>45211</v>
      </c>
      <c r="S322">
        <v>140.80000000000001</v>
      </c>
      <c r="T322">
        <v>140.80000000000001</v>
      </c>
      <c r="U322">
        <v>141.85</v>
      </c>
      <c r="V322">
        <v>138.6</v>
      </c>
      <c r="W322">
        <v>140</v>
      </c>
      <c r="X322">
        <v>139.75</v>
      </c>
      <c r="Y322">
        <v>139.77000000000001</v>
      </c>
      <c r="Z322">
        <v>7023251</v>
      </c>
      <c r="AA322">
        <v>981665056.79999995</v>
      </c>
      <c r="AB322">
        <v>30506</v>
      </c>
      <c r="AC322" s="7">
        <v>2712724</v>
      </c>
      <c r="AD322" s="4">
        <v>38.619999999999997</v>
      </c>
    </row>
    <row r="323" spans="1:30" x14ac:dyDescent="0.25">
      <c r="A323" s="11" t="s">
        <v>15</v>
      </c>
      <c r="B323" s="2" t="s">
        <v>16</v>
      </c>
      <c r="C323" s="12">
        <v>45216</v>
      </c>
      <c r="D323" s="2">
        <v>139.05000000000001</v>
      </c>
      <c r="F323">
        <f t="shared" si="22"/>
        <v>7.1968333933085812E-2</v>
      </c>
      <c r="G323">
        <f t="shared" ref="G323:G386" si="25">WEEKDAY(C323, 2)</f>
        <v>2</v>
      </c>
      <c r="H323" t="str">
        <f t="shared" si="24"/>
        <v/>
      </c>
      <c r="I323" t="str">
        <f t="shared" si="23"/>
        <v/>
      </c>
      <c r="J323" t="str">
        <f t="shared" ref="J323:J386" si="26">IF(ISNUMBER(I323), (INDEX(D:D, MATCH(EOMONTH(C323, 0), C:C, 1)) / D323 - 1) * 100, "")</f>
        <v/>
      </c>
      <c r="P323" t="s">
        <v>15</v>
      </c>
      <c r="Q323" t="s">
        <v>16</v>
      </c>
      <c r="R323" s="3">
        <v>45212</v>
      </c>
      <c r="S323">
        <v>139.75</v>
      </c>
      <c r="T323">
        <v>139.55000000000001</v>
      </c>
      <c r="U323">
        <v>140.80000000000001</v>
      </c>
      <c r="V323">
        <v>136.25</v>
      </c>
      <c r="W323">
        <v>136.9</v>
      </c>
      <c r="X323">
        <v>137.1</v>
      </c>
      <c r="Y323">
        <v>138.63999999999999</v>
      </c>
      <c r="Z323">
        <v>4463140</v>
      </c>
      <c r="AA323">
        <v>618785780.29999995</v>
      </c>
      <c r="AB323">
        <v>19433</v>
      </c>
      <c r="AC323" s="7">
        <v>2094683</v>
      </c>
      <c r="AD323" s="4">
        <v>46.93</v>
      </c>
    </row>
    <row r="324" spans="1:30" x14ac:dyDescent="0.25">
      <c r="A324" s="9" t="s">
        <v>15</v>
      </c>
      <c r="B324" s="1" t="s">
        <v>16</v>
      </c>
      <c r="C324" s="10">
        <v>45217</v>
      </c>
      <c r="D324" s="1">
        <v>139.5</v>
      </c>
      <c r="F324">
        <f t="shared" ref="F324:F387" si="27">((D324-D323)/D323)*100</f>
        <v>0.32362459546924749</v>
      </c>
      <c r="G324">
        <f t="shared" si="25"/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6"/>
        <v/>
      </c>
      <c r="P324" t="s">
        <v>15</v>
      </c>
      <c r="Q324" t="s">
        <v>16</v>
      </c>
      <c r="R324" s="3">
        <v>45215</v>
      </c>
      <c r="S324">
        <v>137.1</v>
      </c>
      <c r="T324">
        <v>137.35</v>
      </c>
      <c r="U324">
        <v>139.35</v>
      </c>
      <c r="V324">
        <v>136.9</v>
      </c>
      <c r="W324">
        <v>138.5</v>
      </c>
      <c r="X324">
        <v>138.94999999999999</v>
      </c>
      <c r="Y324">
        <v>138.38999999999999</v>
      </c>
      <c r="Z324">
        <v>3984686</v>
      </c>
      <c r="AA324">
        <v>551438349.95000005</v>
      </c>
      <c r="AB324">
        <v>21571</v>
      </c>
      <c r="AC324" s="7">
        <v>2152108</v>
      </c>
      <c r="AD324" s="4">
        <v>54.01</v>
      </c>
    </row>
    <row r="325" spans="1:30" x14ac:dyDescent="0.25">
      <c r="A325" s="11" t="s">
        <v>15</v>
      </c>
      <c r="B325" s="2" t="s">
        <v>16</v>
      </c>
      <c r="C325" s="12">
        <v>45218</v>
      </c>
      <c r="D325" s="2">
        <v>138.4</v>
      </c>
      <c r="F325">
        <f t="shared" si="27"/>
        <v>-0.78853046594981668</v>
      </c>
      <c r="G325">
        <f t="shared" si="25"/>
        <v>4</v>
      </c>
      <c r="H325">
        <f t="shared" si="24"/>
        <v>-0.96601073345258981</v>
      </c>
      <c r="I325" t="str">
        <f t="shared" si="28"/>
        <v/>
      </c>
      <c r="J325" t="str">
        <f t="shared" si="26"/>
        <v/>
      </c>
      <c r="P325" t="s">
        <v>15</v>
      </c>
      <c r="Q325" t="s">
        <v>16</v>
      </c>
      <c r="R325" s="3">
        <v>45216</v>
      </c>
      <c r="S325">
        <v>138.94999999999999</v>
      </c>
      <c r="T325">
        <v>139.69999999999999</v>
      </c>
      <c r="U325">
        <v>141</v>
      </c>
      <c r="V325">
        <v>138.65</v>
      </c>
      <c r="W325">
        <v>138.85</v>
      </c>
      <c r="X325">
        <v>139.05000000000001</v>
      </c>
      <c r="Y325">
        <v>139.74</v>
      </c>
      <c r="Z325">
        <v>3630073</v>
      </c>
      <c r="AA325">
        <v>507269811.10000002</v>
      </c>
      <c r="AB325">
        <v>19178</v>
      </c>
      <c r="AC325" s="7">
        <v>1790446</v>
      </c>
      <c r="AD325" s="4">
        <v>49.32</v>
      </c>
    </row>
    <row r="326" spans="1:30" x14ac:dyDescent="0.25">
      <c r="A326" s="9" t="s">
        <v>15</v>
      </c>
      <c r="B326" s="1" t="s">
        <v>16</v>
      </c>
      <c r="C326" s="10">
        <v>45219</v>
      </c>
      <c r="D326" s="1">
        <v>136.44999999999999</v>
      </c>
      <c r="F326">
        <f t="shared" si="27"/>
        <v>-1.4089595375722666</v>
      </c>
      <c r="G326">
        <f t="shared" si="25"/>
        <v>5</v>
      </c>
      <c r="H326" t="str">
        <f t="shared" si="24"/>
        <v/>
      </c>
      <c r="I326" t="str">
        <f t="shared" si="28"/>
        <v/>
      </c>
      <c r="J326" t="str">
        <f t="shared" si="26"/>
        <v/>
      </c>
      <c r="P326" t="s">
        <v>15</v>
      </c>
      <c r="Q326" t="s">
        <v>16</v>
      </c>
      <c r="R326" s="3">
        <v>45217</v>
      </c>
      <c r="S326">
        <v>139.05000000000001</v>
      </c>
      <c r="T326">
        <v>139.1</v>
      </c>
      <c r="U326">
        <v>143.5</v>
      </c>
      <c r="V326">
        <v>138.25</v>
      </c>
      <c r="W326">
        <v>139.44999999999999</v>
      </c>
      <c r="X326">
        <v>139.5</v>
      </c>
      <c r="Y326">
        <v>141.19</v>
      </c>
      <c r="Z326">
        <v>12145138</v>
      </c>
      <c r="AA326">
        <v>1714826390.45</v>
      </c>
      <c r="AB326">
        <v>48699</v>
      </c>
      <c r="AC326" s="7">
        <v>4488329</v>
      </c>
      <c r="AD326" s="4">
        <v>36.96</v>
      </c>
    </row>
    <row r="327" spans="1:30" x14ac:dyDescent="0.25">
      <c r="A327" s="11" t="s">
        <v>15</v>
      </c>
      <c r="B327" s="2" t="s">
        <v>16</v>
      </c>
      <c r="C327" s="12">
        <v>45222</v>
      </c>
      <c r="D327" s="2">
        <v>130.4</v>
      </c>
      <c r="F327">
        <f t="shared" si="27"/>
        <v>-4.4338585562476975</v>
      </c>
      <c r="G327">
        <f t="shared" si="25"/>
        <v>1</v>
      </c>
      <c r="H327" t="str">
        <f t="shared" si="24"/>
        <v/>
      </c>
      <c r="I327" t="str">
        <f t="shared" si="28"/>
        <v/>
      </c>
      <c r="J327" t="str">
        <f t="shared" si="26"/>
        <v/>
      </c>
      <c r="P327" t="s">
        <v>15</v>
      </c>
      <c r="Q327" t="s">
        <v>16</v>
      </c>
      <c r="R327" s="3">
        <v>45218</v>
      </c>
      <c r="S327">
        <v>139.5</v>
      </c>
      <c r="T327">
        <v>139.4</v>
      </c>
      <c r="U327">
        <v>139.4</v>
      </c>
      <c r="V327">
        <v>137.6</v>
      </c>
      <c r="W327">
        <v>138.69999999999999</v>
      </c>
      <c r="X327">
        <v>138.4</v>
      </c>
      <c r="Y327">
        <v>138.55000000000001</v>
      </c>
      <c r="Z327">
        <v>2295470</v>
      </c>
      <c r="AA327">
        <v>318047865.30000001</v>
      </c>
      <c r="AB327">
        <v>11965</v>
      </c>
      <c r="AC327" s="7">
        <v>758011</v>
      </c>
      <c r="AD327" s="4">
        <v>33.020000000000003</v>
      </c>
    </row>
    <row r="328" spans="1:30" x14ac:dyDescent="0.25">
      <c r="A328" s="9" t="s">
        <v>15</v>
      </c>
      <c r="B328" s="1" t="s">
        <v>16</v>
      </c>
      <c r="C328" s="10">
        <v>45224</v>
      </c>
      <c r="D328" s="1">
        <v>131.25</v>
      </c>
      <c r="F328">
        <f t="shared" si="27"/>
        <v>0.65184049079754169</v>
      </c>
      <c r="G328">
        <f t="shared" si="25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6"/>
        <v/>
      </c>
      <c r="P328" t="s">
        <v>15</v>
      </c>
      <c r="Q328" t="s">
        <v>16</v>
      </c>
      <c r="R328" s="3">
        <v>45219</v>
      </c>
      <c r="S328">
        <v>138.4</v>
      </c>
      <c r="T328">
        <v>138.19999999999999</v>
      </c>
      <c r="U328">
        <v>139.4</v>
      </c>
      <c r="V328">
        <v>136.05000000000001</v>
      </c>
      <c r="W328">
        <v>136.19999999999999</v>
      </c>
      <c r="X328">
        <v>136.44999999999999</v>
      </c>
      <c r="Y328">
        <v>137.44999999999999</v>
      </c>
      <c r="Z328">
        <v>2758920</v>
      </c>
      <c r="AA328">
        <v>379215892.30000001</v>
      </c>
      <c r="AB328">
        <v>17493</v>
      </c>
      <c r="AC328" s="7">
        <v>1173757</v>
      </c>
      <c r="AD328" s="4">
        <v>42.54</v>
      </c>
    </row>
    <row r="329" spans="1:30" x14ac:dyDescent="0.25">
      <c r="A329" s="11" t="s">
        <v>15</v>
      </c>
      <c r="B329" s="2" t="s">
        <v>16</v>
      </c>
      <c r="C329" s="12">
        <v>45225</v>
      </c>
      <c r="D329" s="2">
        <v>129.4</v>
      </c>
      <c r="F329">
        <f t="shared" si="27"/>
        <v>-1.4095238095238052</v>
      </c>
      <c r="G329">
        <f t="shared" si="25"/>
        <v>4</v>
      </c>
      <c r="H329">
        <f t="shared" si="29"/>
        <v>-7.2401433691756241</v>
      </c>
      <c r="I329" t="str">
        <f t="shared" si="28"/>
        <v/>
      </c>
      <c r="J329" t="str">
        <f t="shared" si="26"/>
        <v/>
      </c>
      <c r="P329" t="s">
        <v>15</v>
      </c>
      <c r="Q329" t="s">
        <v>16</v>
      </c>
      <c r="R329" s="3">
        <v>45222</v>
      </c>
      <c r="S329">
        <v>136.44999999999999</v>
      </c>
      <c r="T329">
        <v>137.69999999999999</v>
      </c>
      <c r="U329">
        <v>137.69999999999999</v>
      </c>
      <c r="V329">
        <v>129.80000000000001</v>
      </c>
      <c r="W329">
        <v>129.80000000000001</v>
      </c>
      <c r="X329">
        <v>130.4</v>
      </c>
      <c r="Y329">
        <v>132.91999999999999</v>
      </c>
      <c r="Z329">
        <v>4661767</v>
      </c>
      <c r="AA329">
        <v>619660246.10000002</v>
      </c>
      <c r="AB329">
        <v>23139</v>
      </c>
      <c r="AC329" s="7">
        <v>2392076</v>
      </c>
      <c r="AD329" s="4">
        <v>51.31</v>
      </c>
    </row>
    <row r="330" spans="1:30" x14ac:dyDescent="0.25">
      <c r="A330" s="9" t="s">
        <v>15</v>
      </c>
      <c r="B330" s="1" t="s">
        <v>16</v>
      </c>
      <c r="C330" s="10">
        <v>45226</v>
      </c>
      <c r="D330" s="1">
        <v>133.4</v>
      </c>
      <c r="F330">
        <f t="shared" si="27"/>
        <v>3.091190108191654</v>
      </c>
      <c r="G330">
        <f t="shared" si="25"/>
        <v>5</v>
      </c>
      <c r="H330" t="str">
        <f t="shared" si="29"/>
        <v/>
      </c>
      <c r="I330" t="str">
        <f t="shared" si="28"/>
        <v/>
      </c>
      <c r="J330" t="str">
        <f t="shared" si="26"/>
        <v/>
      </c>
      <c r="P330" t="s">
        <v>15</v>
      </c>
      <c r="Q330" t="s">
        <v>16</v>
      </c>
      <c r="R330" s="3">
        <v>45224</v>
      </c>
      <c r="S330">
        <v>130.4</v>
      </c>
      <c r="T330">
        <v>131.94999999999999</v>
      </c>
      <c r="U330">
        <v>134.19999999999999</v>
      </c>
      <c r="V330">
        <v>129.85</v>
      </c>
      <c r="W330">
        <v>131</v>
      </c>
      <c r="X330">
        <v>131.25</v>
      </c>
      <c r="Y330">
        <v>131.78</v>
      </c>
      <c r="Z330">
        <v>5153305</v>
      </c>
      <c r="AA330">
        <v>679090019.95000005</v>
      </c>
      <c r="AB330">
        <v>22939</v>
      </c>
      <c r="AC330" s="7">
        <v>2452059</v>
      </c>
      <c r="AD330" s="4">
        <v>47.58</v>
      </c>
    </row>
    <row r="331" spans="1:30" x14ac:dyDescent="0.25">
      <c r="A331" s="11" t="s">
        <v>15</v>
      </c>
      <c r="B331" s="2" t="s">
        <v>16</v>
      </c>
      <c r="C331" s="12">
        <v>45229</v>
      </c>
      <c r="D331" s="2">
        <v>133.65</v>
      </c>
      <c r="F331">
        <f t="shared" si="27"/>
        <v>0.1874062968515742</v>
      </c>
      <c r="G331">
        <f t="shared" si="25"/>
        <v>1</v>
      </c>
      <c r="H331" t="str">
        <f t="shared" si="29"/>
        <v/>
      </c>
      <c r="I331" t="str">
        <f t="shared" si="28"/>
        <v/>
      </c>
      <c r="J331" t="str">
        <f t="shared" si="26"/>
        <v/>
      </c>
      <c r="P331" t="s">
        <v>15</v>
      </c>
      <c r="Q331" t="s">
        <v>16</v>
      </c>
      <c r="R331" s="3">
        <v>45225</v>
      </c>
      <c r="S331">
        <v>131.25</v>
      </c>
      <c r="T331">
        <v>130.75</v>
      </c>
      <c r="U331">
        <v>130.9</v>
      </c>
      <c r="V331">
        <v>127.8</v>
      </c>
      <c r="W331">
        <v>129.80000000000001</v>
      </c>
      <c r="X331">
        <v>129.4</v>
      </c>
      <c r="Y331">
        <v>129.31</v>
      </c>
      <c r="Z331">
        <v>4206648</v>
      </c>
      <c r="AA331">
        <v>543975461.75</v>
      </c>
      <c r="AB331">
        <v>27920</v>
      </c>
      <c r="AC331" s="7">
        <v>1782434</v>
      </c>
      <c r="AD331" s="4">
        <v>42.37</v>
      </c>
    </row>
    <row r="332" spans="1:30" x14ac:dyDescent="0.25">
      <c r="A332" s="9" t="s">
        <v>15</v>
      </c>
      <c r="B332" s="1" t="s">
        <v>16</v>
      </c>
      <c r="C332" s="10">
        <v>45230</v>
      </c>
      <c r="D332" s="1">
        <v>138.1</v>
      </c>
      <c r="F332">
        <f t="shared" si="27"/>
        <v>3.3295922184810984</v>
      </c>
      <c r="G332">
        <f t="shared" si="25"/>
        <v>2</v>
      </c>
      <c r="H332" t="str">
        <f t="shared" si="29"/>
        <v/>
      </c>
      <c r="I332" t="str">
        <f t="shared" si="28"/>
        <v/>
      </c>
      <c r="J332" t="str">
        <f t="shared" si="26"/>
        <v/>
      </c>
      <c r="P332" t="s">
        <v>15</v>
      </c>
      <c r="Q332" t="s">
        <v>16</v>
      </c>
      <c r="R332" s="3">
        <v>45226</v>
      </c>
      <c r="S332">
        <v>129.4</v>
      </c>
      <c r="T332">
        <v>131.9</v>
      </c>
      <c r="U332">
        <v>134.80000000000001</v>
      </c>
      <c r="V332">
        <v>130.69999999999999</v>
      </c>
      <c r="W332">
        <v>134.5</v>
      </c>
      <c r="X332">
        <v>133.4</v>
      </c>
      <c r="Y332">
        <v>133.06</v>
      </c>
      <c r="Z332">
        <v>4471149</v>
      </c>
      <c r="AA332">
        <v>594942562.45000005</v>
      </c>
      <c r="AB332">
        <v>24340</v>
      </c>
      <c r="AC332" s="7">
        <v>1392922</v>
      </c>
      <c r="AD332" s="4">
        <v>31.15</v>
      </c>
    </row>
    <row r="333" spans="1:30" x14ac:dyDescent="0.25">
      <c r="A333" s="11" t="s">
        <v>15</v>
      </c>
      <c r="B333" s="2" t="s">
        <v>16</v>
      </c>
      <c r="C333" s="12">
        <v>45231</v>
      </c>
      <c r="D333" s="2">
        <v>137.35</v>
      </c>
      <c r="F333">
        <f t="shared" si="27"/>
        <v>-0.54308472121650975</v>
      </c>
      <c r="G333">
        <f t="shared" si="25"/>
        <v>3</v>
      </c>
      <c r="H333" t="str">
        <f t="shared" si="29"/>
        <v/>
      </c>
      <c r="I333">
        <f t="shared" si="28"/>
        <v>45231</v>
      </c>
      <c r="J333">
        <f t="shared" si="26"/>
        <v>6.5526028394612412</v>
      </c>
      <c r="P333" t="s">
        <v>15</v>
      </c>
      <c r="Q333" t="s">
        <v>16</v>
      </c>
      <c r="R333" s="3">
        <v>45229</v>
      </c>
      <c r="S333">
        <v>133.4</v>
      </c>
      <c r="T333">
        <v>131.9</v>
      </c>
      <c r="U333">
        <v>137.15</v>
      </c>
      <c r="V333">
        <v>131.30000000000001</v>
      </c>
      <c r="W333">
        <v>134</v>
      </c>
      <c r="X333">
        <v>133.65</v>
      </c>
      <c r="Y333">
        <v>133.9</v>
      </c>
      <c r="Z333">
        <v>9573396</v>
      </c>
      <c r="AA333">
        <v>1281882710.95</v>
      </c>
      <c r="AB333">
        <v>40272</v>
      </c>
      <c r="AC333" s="7">
        <v>3192279</v>
      </c>
      <c r="AD333" s="4">
        <v>33.35</v>
      </c>
    </row>
    <row r="334" spans="1:30" x14ac:dyDescent="0.25">
      <c r="A334" s="9" t="s">
        <v>15</v>
      </c>
      <c r="B334" s="1" t="s">
        <v>16</v>
      </c>
      <c r="C334" s="10">
        <v>45232</v>
      </c>
      <c r="D334" s="1">
        <v>137.44999999999999</v>
      </c>
      <c r="F334">
        <f t="shared" si="27"/>
        <v>7.2806698216231758E-2</v>
      </c>
      <c r="G334">
        <f t="shared" si="25"/>
        <v>4</v>
      </c>
      <c r="H334">
        <f t="shared" si="29"/>
        <v>6.2210200927356896</v>
      </c>
      <c r="I334" t="str">
        <f t="shared" si="28"/>
        <v/>
      </c>
      <c r="J334" t="str">
        <f t="shared" si="26"/>
        <v/>
      </c>
      <c r="P334" t="s">
        <v>15</v>
      </c>
      <c r="Q334" t="s">
        <v>16</v>
      </c>
      <c r="R334" s="3">
        <v>45230</v>
      </c>
      <c r="S334">
        <v>133.65</v>
      </c>
      <c r="T334">
        <v>134.35</v>
      </c>
      <c r="U334">
        <v>138.94999999999999</v>
      </c>
      <c r="V334">
        <v>133.9</v>
      </c>
      <c r="W334">
        <v>138.4</v>
      </c>
      <c r="X334">
        <v>138.1</v>
      </c>
      <c r="Y334">
        <v>137.46</v>
      </c>
      <c r="Z334">
        <v>9032416</v>
      </c>
      <c r="AA334">
        <v>1241586872.45</v>
      </c>
      <c r="AB334">
        <v>35822</v>
      </c>
      <c r="AC334" s="7">
        <v>2784989</v>
      </c>
      <c r="AD334" s="4">
        <v>30.83</v>
      </c>
    </row>
    <row r="335" spans="1:30" x14ac:dyDescent="0.25">
      <c r="A335" s="11" t="s">
        <v>15</v>
      </c>
      <c r="B335" s="2" t="s">
        <v>16</v>
      </c>
      <c r="C335" s="12">
        <v>45233</v>
      </c>
      <c r="D335" s="2">
        <v>138.80000000000001</v>
      </c>
      <c r="F335">
        <f t="shared" si="27"/>
        <v>0.98217533648601152</v>
      </c>
      <c r="G335">
        <f t="shared" si="25"/>
        <v>5</v>
      </c>
      <c r="H335" t="str">
        <f t="shared" si="29"/>
        <v/>
      </c>
      <c r="I335" t="str">
        <f t="shared" si="28"/>
        <v/>
      </c>
      <c r="J335" t="str">
        <f t="shared" si="26"/>
        <v/>
      </c>
      <c r="P335" t="s">
        <v>15</v>
      </c>
      <c r="Q335" t="s">
        <v>16</v>
      </c>
      <c r="R335" s="3">
        <v>45231</v>
      </c>
      <c r="S335">
        <v>138.1</v>
      </c>
      <c r="T335">
        <v>138.05000000000001</v>
      </c>
      <c r="U335">
        <v>139</v>
      </c>
      <c r="V335">
        <v>136.69999999999999</v>
      </c>
      <c r="W335">
        <v>137.1</v>
      </c>
      <c r="X335">
        <v>137.35</v>
      </c>
      <c r="Y335">
        <v>137.69</v>
      </c>
      <c r="Z335">
        <v>3674582</v>
      </c>
      <c r="AA335">
        <v>505961843.94999999</v>
      </c>
      <c r="AB335">
        <v>15045</v>
      </c>
      <c r="AC335" s="7">
        <v>1896600</v>
      </c>
      <c r="AD335" s="4">
        <v>51.61</v>
      </c>
    </row>
    <row r="336" spans="1:30" x14ac:dyDescent="0.25">
      <c r="A336" s="9" t="s">
        <v>15</v>
      </c>
      <c r="B336" s="1" t="s">
        <v>16</v>
      </c>
      <c r="C336" s="10">
        <v>45236</v>
      </c>
      <c r="D336" s="1">
        <v>139</v>
      </c>
      <c r="F336">
        <f t="shared" si="27"/>
        <v>0.1440922190201647</v>
      </c>
      <c r="G336">
        <f t="shared" si="25"/>
        <v>1</v>
      </c>
      <c r="H336" t="str">
        <f t="shared" si="29"/>
        <v/>
      </c>
      <c r="I336" t="str">
        <f t="shared" si="28"/>
        <v/>
      </c>
      <c r="J336" t="str">
        <f t="shared" si="26"/>
        <v/>
      </c>
      <c r="P336" t="s">
        <v>15</v>
      </c>
      <c r="Q336" t="s">
        <v>16</v>
      </c>
      <c r="R336" s="3">
        <v>45232</v>
      </c>
      <c r="S336">
        <v>137.35</v>
      </c>
      <c r="T336">
        <v>138.4</v>
      </c>
      <c r="U336">
        <v>139.55000000000001</v>
      </c>
      <c r="V336">
        <v>137.19999999999999</v>
      </c>
      <c r="W336">
        <v>137.6</v>
      </c>
      <c r="X336">
        <v>137.44999999999999</v>
      </c>
      <c r="Y336">
        <v>138.21</v>
      </c>
      <c r="Z336">
        <v>3362467</v>
      </c>
      <c r="AA336">
        <v>464726903.60000002</v>
      </c>
      <c r="AB336">
        <v>20076</v>
      </c>
      <c r="AC336" s="7">
        <v>1660996</v>
      </c>
      <c r="AD336" s="4">
        <v>49.4</v>
      </c>
    </row>
    <row r="337" spans="1:30" x14ac:dyDescent="0.25">
      <c r="A337" s="11" t="s">
        <v>15</v>
      </c>
      <c r="B337" s="2" t="s">
        <v>16</v>
      </c>
      <c r="C337" s="12">
        <v>45237</v>
      </c>
      <c r="D337" s="2">
        <v>138.15</v>
      </c>
      <c r="F337">
        <f t="shared" si="27"/>
        <v>-0.61151079136690245</v>
      </c>
      <c r="G337">
        <f t="shared" si="25"/>
        <v>2</v>
      </c>
      <c r="H337" t="str">
        <f t="shared" si="29"/>
        <v/>
      </c>
      <c r="I337" t="str">
        <f t="shared" si="28"/>
        <v/>
      </c>
      <c r="J337" t="str">
        <f t="shared" si="26"/>
        <v/>
      </c>
      <c r="P337" t="s">
        <v>15</v>
      </c>
      <c r="Q337" t="s">
        <v>16</v>
      </c>
      <c r="R337" s="3">
        <v>45233</v>
      </c>
      <c r="S337">
        <v>137.44999999999999</v>
      </c>
      <c r="T337">
        <v>138.5</v>
      </c>
      <c r="U337">
        <v>140.5</v>
      </c>
      <c r="V337">
        <v>138.1</v>
      </c>
      <c r="W337">
        <v>139.19999999999999</v>
      </c>
      <c r="X337">
        <v>138.80000000000001</v>
      </c>
      <c r="Y337">
        <v>139.56</v>
      </c>
      <c r="Z337">
        <v>3067226</v>
      </c>
      <c r="AA337">
        <v>428048162.10000002</v>
      </c>
      <c r="AB337">
        <v>20701</v>
      </c>
      <c r="AC337" s="7">
        <v>1522764</v>
      </c>
      <c r="AD337" s="4">
        <v>49.65</v>
      </c>
    </row>
    <row r="338" spans="1:30" x14ac:dyDescent="0.25">
      <c r="A338" s="9" t="s">
        <v>15</v>
      </c>
      <c r="B338" s="1" t="s">
        <v>16</v>
      </c>
      <c r="C338" s="10">
        <v>45238</v>
      </c>
      <c r="D338" s="1">
        <v>139.15</v>
      </c>
      <c r="F338">
        <f t="shared" si="27"/>
        <v>0.72385088671733622</v>
      </c>
      <c r="G338">
        <f t="shared" si="25"/>
        <v>3</v>
      </c>
      <c r="H338" t="str">
        <f t="shared" si="29"/>
        <v/>
      </c>
      <c r="I338" t="str">
        <f t="shared" si="28"/>
        <v/>
      </c>
      <c r="J338" t="str">
        <f t="shared" si="26"/>
        <v/>
      </c>
      <c r="P338" t="s">
        <v>15</v>
      </c>
      <c r="Q338" t="s">
        <v>16</v>
      </c>
      <c r="R338" s="3">
        <v>45236</v>
      </c>
      <c r="S338">
        <v>138.80000000000001</v>
      </c>
      <c r="T338">
        <v>139.9</v>
      </c>
      <c r="U338">
        <v>139.9</v>
      </c>
      <c r="V338">
        <v>138.35</v>
      </c>
      <c r="W338">
        <v>139.15</v>
      </c>
      <c r="X338">
        <v>139</v>
      </c>
      <c r="Y338">
        <v>139.01</v>
      </c>
      <c r="Z338">
        <v>1845918</v>
      </c>
      <c r="AA338">
        <v>256606860.19999999</v>
      </c>
      <c r="AB338">
        <v>10890</v>
      </c>
      <c r="AC338" s="7">
        <v>881701</v>
      </c>
      <c r="AD338" s="4">
        <v>47.76</v>
      </c>
    </row>
    <row r="339" spans="1:30" x14ac:dyDescent="0.25">
      <c r="A339" s="11" t="s">
        <v>15</v>
      </c>
      <c r="B339" s="2" t="s">
        <v>16</v>
      </c>
      <c r="C339" s="12">
        <v>45239</v>
      </c>
      <c r="D339" s="2">
        <v>143.85</v>
      </c>
      <c r="F339">
        <f t="shared" si="27"/>
        <v>3.3776500179662152</v>
      </c>
      <c r="G339">
        <f t="shared" si="25"/>
        <v>4</v>
      </c>
      <c r="H339">
        <f t="shared" si="29"/>
        <v>4.6562386322299059</v>
      </c>
      <c r="I339" t="str">
        <f t="shared" si="28"/>
        <v/>
      </c>
      <c r="J339" t="str">
        <f t="shared" si="26"/>
        <v/>
      </c>
      <c r="P339" t="s">
        <v>15</v>
      </c>
      <c r="Q339" t="s">
        <v>16</v>
      </c>
      <c r="R339" s="3">
        <v>45237</v>
      </c>
      <c r="S339">
        <v>139</v>
      </c>
      <c r="T339">
        <v>139</v>
      </c>
      <c r="U339">
        <v>139.25</v>
      </c>
      <c r="V339">
        <v>136.69999999999999</v>
      </c>
      <c r="W339">
        <v>138.05000000000001</v>
      </c>
      <c r="X339">
        <v>138.15</v>
      </c>
      <c r="Y339">
        <v>137.88</v>
      </c>
      <c r="Z339">
        <v>1856415</v>
      </c>
      <c r="AA339">
        <v>255965508.34999999</v>
      </c>
      <c r="AB339">
        <v>10849</v>
      </c>
      <c r="AC339" s="7">
        <v>736500</v>
      </c>
      <c r="AD339" s="4">
        <v>39.67</v>
      </c>
    </row>
    <row r="340" spans="1:30" x14ac:dyDescent="0.25">
      <c r="A340" s="9" t="s">
        <v>15</v>
      </c>
      <c r="B340" s="1" t="s">
        <v>16</v>
      </c>
      <c r="C340" s="10">
        <v>45240</v>
      </c>
      <c r="D340" s="1">
        <v>142.25</v>
      </c>
      <c r="F340">
        <f t="shared" si="27"/>
        <v>-1.1122697254084075</v>
      </c>
      <c r="G340">
        <f t="shared" si="25"/>
        <v>5</v>
      </c>
      <c r="H340" t="str">
        <f t="shared" si="29"/>
        <v/>
      </c>
      <c r="I340" t="str">
        <f t="shared" si="28"/>
        <v/>
      </c>
      <c r="J340" t="str">
        <f t="shared" si="26"/>
        <v/>
      </c>
      <c r="P340" t="s">
        <v>15</v>
      </c>
      <c r="Q340" t="s">
        <v>16</v>
      </c>
      <c r="R340" s="3">
        <v>45238</v>
      </c>
      <c r="S340">
        <v>138.15</v>
      </c>
      <c r="T340">
        <v>138.85</v>
      </c>
      <c r="U340">
        <v>139.9</v>
      </c>
      <c r="V340">
        <v>137.9</v>
      </c>
      <c r="W340">
        <v>138.69999999999999</v>
      </c>
      <c r="X340">
        <v>139.15</v>
      </c>
      <c r="Y340">
        <v>138.94</v>
      </c>
      <c r="Z340">
        <v>3064803</v>
      </c>
      <c r="AA340">
        <v>425833388.80000001</v>
      </c>
      <c r="AB340">
        <v>16907</v>
      </c>
      <c r="AC340" s="7">
        <v>1980802</v>
      </c>
      <c r="AD340" s="4">
        <v>64.63</v>
      </c>
    </row>
    <row r="341" spans="1:30" x14ac:dyDescent="0.25">
      <c r="A341" s="11" t="s">
        <v>15</v>
      </c>
      <c r="B341" s="2" t="s">
        <v>16</v>
      </c>
      <c r="C341" s="12">
        <v>45242</v>
      </c>
      <c r="D341" s="2">
        <v>143.69999999999999</v>
      </c>
      <c r="F341">
        <f t="shared" si="27"/>
        <v>1.0193321616871625</v>
      </c>
      <c r="G341">
        <f t="shared" si="25"/>
        <v>7</v>
      </c>
      <c r="H341" t="str">
        <f t="shared" si="29"/>
        <v/>
      </c>
      <c r="I341" t="str">
        <f t="shared" si="28"/>
        <v/>
      </c>
      <c r="J341" t="str">
        <f t="shared" si="26"/>
        <v/>
      </c>
      <c r="P341" t="s">
        <v>15</v>
      </c>
      <c r="Q341" t="s">
        <v>16</v>
      </c>
      <c r="R341" s="3">
        <v>45239</v>
      </c>
      <c r="S341">
        <v>139.15</v>
      </c>
      <c r="T341">
        <v>139.15</v>
      </c>
      <c r="U341">
        <v>145.44999999999999</v>
      </c>
      <c r="V341">
        <v>138.75</v>
      </c>
      <c r="W341">
        <v>143.55000000000001</v>
      </c>
      <c r="X341">
        <v>143.85</v>
      </c>
      <c r="Y341">
        <v>143.31</v>
      </c>
      <c r="Z341">
        <v>10723118</v>
      </c>
      <c r="AA341">
        <v>1536688625.25</v>
      </c>
      <c r="AB341">
        <v>50261</v>
      </c>
      <c r="AC341" s="7">
        <v>3925961</v>
      </c>
      <c r="AD341" s="4">
        <v>36.61</v>
      </c>
    </row>
    <row r="342" spans="1:30" x14ac:dyDescent="0.25">
      <c r="A342" s="9" t="s">
        <v>15</v>
      </c>
      <c r="B342" s="1" t="s">
        <v>16</v>
      </c>
      <c r="C342" s="10">
        <v>45243</v>
      </c>
      <c r="D342" s="1">
        <v>143.35</v>
      </c>
      <c r="F342">
        <f t="shared" si="27"/>
        <v>-0.24356297842727512</v>
      </c>
      <c r="G342">
        <f t="shared" si="25"/>
        <v>1</v>
      </c>
      <c r="H342" t="str">
        <f t="shared" si="29"/>
        <v/>
      </c>
      <c r="I342" t="str">
        <f t="shared" si="28"/>
        <v/>
      </c>
      <c r="J342" t="str">
        <f t="shared" si="26"/>
        <v/>
      </c>
      <c r="P342" t="s">
        <v>15</v>
      </c>
      <c r="Q342" t="s">
        <v>16</v>
      </c>
      <c r="R342" s="3">
        <v>45240</v>
      </c>
      <c r="S342">
        <v>143.85</v>
      </c>
      <c r="T342">
        <v>144.25</v>
      </c>
      <c r="U342">
        <v>144.80000000000001</v>
      </c>
      <c r="V342">
        <v>141.35</v>
      </c>
      <c r="W342">
        <v>142.1</v>
      </c>
      <c r="X342">
        <v>142.25</v>
      </c>
      <c r="Y342">
        <v>142.94</v>
      </c>
      <c r="Z342">
        <v>3323006</v>
      </c>
      <c r="AA342">
        <v>475000499.80000001</v>
      </c>
      <c r="AB342">
        <v>20564</v>
      </c>
      <c r="AC342" s="7">
        <v>1249564</v>
      </c>
      <c r="AD342" s="4">
        <v>37.6</v>
      </c>
    </row>
    <row r="343" spans="1:30" x14ac:dyDescent="0.25">
      <c r="A343" s="11" t="s">
        <v>15</v>
      </c>
      <c r="B343" s="2" t="s">
        <v>16</v>
      </c>
      <c r="C343" s="12">
        <v>45245</v>
      </c>
      <c r="D343" s="2">
        <v>143.75</v>
      </c>
      <c r="F343">
        <f t="shared" si="27"/>
        <v>0.27903732124172009</v>
      </c>
      <c r="G343">
        <f t="shared" si="25"/>
        <v>3</v>
      </c>
      <c r="H343" t="str">
        <f t="shared" si="29"/>
        <v/>
      </c>
      <c r="I343" t="str">
        <f t="shared" si="28"/>
        <v/>
      </c>
      <c r="J343" t="str">
        <f t="shared" si="26"/>
        <v/>
      </c>
      <c r="P343" t="s">
        <v>15</v>
      </c>
      <c r="Q343" t="s">
        <v>16</v>
      </c>
      <c r="R343" s="3">
        <v>45242</v>
      </c>
      <c r="S343">
        <v>142.25</v>
      </c>
      <c r="T343">
        <v>143.5</v>
      </c>
      <c r="U343">
        <v>144.30000000000001</v>
      </c>
      <c r="V343">
        <v>143.1</v>
      </c>
      <c r="W343">
        <v>143.4</v>
      </c>
      <c r="X343">
        <v>143.69999999999999</v>
      </c>
      <c r="Y343">
        <v>143.78</v>
      </c>
      <c r="Z343">
        <v>632733</v>
      </c>
      <c r="AA343">
        <v>90973438.299999997</v>
      </c>
      <c r="AB343">
        <v>5696</v>
      </c>
      <c r="AC343" s="7">
        <v>464880</v>
      </c>
      <c r="AD343" s="4">
        <v>73.47</v>
      </c>
    </row>
    <row r="344" spans="1:30" x14ac:dyDescent="0.25">
      <c r="A344" s="9" t="s">
        <v>15</v>
      </c>
      <c r="B344" s="1" t="s">
        <v>16</v>
      </c>
      <c r="C344" s="10">
        <v>45246</v>
      </c>
      <c r="D344" s="1">
        <v>147.19999999999999</v>
      </c>
      <c r="F344">
        <f t="shared" si="27"/>
        <v>2.3999999999999919</v>
      </c>
      <c r="G344">
        <f t="shared" si="25"/>
        <v>4</v>
      </c>
      <c r="H344">
        <f t="shared" si="29"/>
        <v>2.3288147375738579</v>
      </c>
      <c r="I344" t="str">
        <f t="shared" si="28"/>
        <v/>
      </c>
      <c r="J344" t="str">
        <f t="shared" si="26"/>
        <v/>
      </c>
      <c r="P344" t="s">
        <v>15</v>
      </c>
      <c r="Q344" t="s">
        <v>16</v>
      </c>
      <c r="R344" s="3">
        <v>45243</v>
      </c>
      <c r="S344">
        <v>143.69999999999999</v>
      </c>
      <c r="T344">
        <v>143.05000000000001</v>
      </c>
      <c r="U344">
        <v>143.80000000000001</v>
      </c>
      <c r="V344">
        <v>141.5</v>
      </c>
      <c r="W344">
        <v>143.4</v>
      </c>
      <c r="X344">
        <v>143.35</v>
      </c>
      <c r="Y344">
        <v>142.68</v>
      </c>
      <c r="Z344">
        <v>2311896</v>
      </c>
      <c r="AA344">
        <v>329861578.05000001</v>
      </c>
      <c r="AB344">
        <v>12403</v>
      </c>
      <c r="AC344" s="7">
        <v>1012763</v>
      </c>
      <c r="AD344" s="4">
        <v>43.81</v>
      </c>
    </row>
    <row r="345" spans="1:30" x14ac:dyDescent="0.25">
      <c r="A345" s="11" t="s">
        <v>15</v>
      </c>
      <c r="B345" s="2" t="s">
        <v>16</v>
      </c>
      <c r="C345" s="12">
        <v>45247</v>
      </c>
      <c r="D345" s="2">
        <v>147.35</v>
      </c>
      <c r="F345">
        <f t="shared" si="27"/>
        <v>0.10190217391304736</v>
      </c>
      <c r="G345">
        <f t="shared" si="25"/>
        <v>5</v>
      </c>
      <c r="H345" t="str">
        <f t="shared" si="29"/>
        <v/>
      </c>
      <c r="I345" t="str">
        <f t="shared" si="28"/>
        <v/>
      </c>
      <c r="J345" t="str">
        <f t="shared" si="26"/>
        <v/>
      </c>
      <c r="P345" t="s">
        <v>15</v>
      </c>
      <c r="Q345" t="s">
        <v>16</v>
      </c>
      <c r="R345" s="3">
        <v>45245</v>
      </c>
      <c r="S345">
        <v>143.35</v>
      </c>
      <c r="T345">
        <v>144</v>
      </c>
      <c r="U345">
        <v>145.5</v>
      </c>
      <c r="V345">
        <v>142.75</v>
      </c>
      <c r="W345">
        <v>143.5</v>
      </c>
      <c r="X345">
        <v>143.75</v>
      </c>
      <c r="Y345">
        <v>144</v>
      </c>
      <c r="Z345">
        <v>4669080</v>
      </c>
      <c r="AA345">
        <v>672360781.39999998</v>
      </c>
      <c r="AB345">
        <v>20862</v>
      </c>
      <c r="AC345" s="7">
        <v>1628324</v>
      </c>
      <c r="AD345" s="4">
        <v>34.869999999999997</v>
      </c>
    </row>
    <row r="346" spans="1:30" x14ac:dyDescent="0.25">
      <c r="A346" s="9" t="s">
        <v>15</v>
      </c>
      <c r="B346" s="1" t="s">
        <v>16</v>
      </c>
      <c r="C346" s="10">
        <v>45250</v>
      </c>
      <c r="D346" s="1">
        <v>150.30000000000001</v>
      </c>
      <c r="F346">
        <f t="shared" si="27"/>
        <v>2.0020359687818239</v>
      </c>
      <c r="G346">
        <f t="shared" si="25"/>
        <v>1</v>
      </c>
      <c r="H346" t="str">
        <f t="shared" si="29"/>
        <v/>
      </c>
      <c r="I346" t="str">
        <f t="shared" si="28"/>
        <v/>
      </c>
      <c r="J346" t="str">
        <f t="shared" si="26"/>
        <v/>
      </c>
      <c r="P346" t="s">
        <v>15</v>
      </c>
      <c r="Q346" t="s">
        <v>16</v>
      </c>
      <c r="R346" s="3">
        <v>45246</v>
      </c>
      <c r="S346">
        <v>143.75</v>
      </c>
      <c r="T346">
        <v>143.75</v>
      </c>
      <c r="U346">
        <v>147.9</v>
      </c>
      <c r="V346">
        <v>142.65</v>
      </c>
      <c r="W346">
        <v>147.35</v>
      </c>
      <c r="X346">
        <v>147.19999999999999</v>
      </c>
      <c r="Y346">
        <v>146.38</v>
      </c>
      <c r="Z346">
        <v>8309032</v>
      </c>
      <c r="AA346">
        <v>1216250269.75</v>
      </c>
      <c r="AB346">
        <v>37543</v>
      </c>
      <c r="AC346" s="7">
        <v>3599600</v>
      </c>
      <c r="AD346" s="4">
        <v>43.32</v>
      </c>
    </row>
    <row r="347" spans="1:30" x14ac:dyDescent="0.25">
      <c r="A347" s="11" t="s">
        <v>15</v>
      </c>
      <c r="B347" s="2" t="s">
        <v>16</v>
      </c>
      <c r="C347" s="12">
        <v>45251</v>
      </c>
      <c r="D347" s="2">
        <v>151</v>
      </c>
      <c r="F347">
        <f t="shared" si="27"/>
        <v>0.46573519627411086</v>
      </c>
      <c r="G347">
        <f t="shared" si="25"/>
        <v>2</v>
      </c>
      <c r="H347" t="str">
        <f t="shared" si="29"/>
        <v/>
      </c>
      <c r="I347" t="str">
        <f t="shared" si="28"/>
        <v/>
      </c>
      <c r="J347" t="str">
        <f t="shared" si="26"/>
        <v/>
      </c>
      <c r="P347" t="s">
        <v>15</v>
      </c>
      <c r="Q347" t="s">
        <v>16</v>
      </c>
      <c r="R347" s="3">
        <v>45247</v>
      </c>
      <c r="S347">
        <v>147.19999999999999</v>
      </c>
      <c r="T347">
        <v>146.4</v>
      </c>
      <c r="U347">
        <v>149.30000000000001</v>
      </c>
      <c r="V347">
        <v>143.75</v>
      </c>
      <c r="W347">
        <v>147.19999999999999</v>
      </c>
      <c r="X347">
        <v>147.35</v>
      </c>
      <c r="Y347">
        <v>147.02000000000001</v>
      </c>
      <c r="Z347">
        <v>7222810</v>
      </c>
      <c r="AA347">
        <v>1061911489.55</v>
      </c>
      <c r="AB347">
        <v>35619</v>
      </c>
      <c r="AC347" s="7">
        <v>2244317</v>
      </c>
      <c r="AD347" s="4">
        <v>31.07</v>
      </c>
    </row>
    <row r="348" spans="1:30" x14ac:dyDescent="0.25">
      <c r="A348" s="9" t="s">
        <v>15</v>
      </c>
      <c r="B348" s="1" t="s">
        <v>16</v>
      </c>
      <c r="C348" s="10">
        <v>45252</v>
      </c>
      <c r="D348" s="1">
        <v>148.80000000000001</v>
      </c>
      <c r="F348">
        <f t="shared" si="27"/>
        <v>-1.4569536423840983</v>
      </c>
      <c r="G348">
        <f t="shared" si="25"/>
        <v>3</v>
      </c>
      <c r="H348" t="str">
        <f t="shared" si="29"/>
        <v/>
      </c>
      <c r="I348" t="str">
        <f t="shared" si="28"/>
        <v/>
      </c>
      <c r="J348" t="str">
        <f t="shared" si="26"/>
        <v/>
      </c>
      <c r="P348" t="s">
        <v>15</v>
      </c>
      <c r="Q348" t="s">
        <v>16</v>
      </c>
      <c r="R348" s="3">
        <v>45250</v>
      </c>
      <c r="S348">
        <v>147.35</v>
      </c>
      <c r="T348">
        <v>148.75</v>
      </c>
      <c r="U348">
        <v>153</v>
      </c>
      <c r="V348">
        <v>146.69999999999999</v>
      </c>
      <c r="W348">
        <v>150</v>
      </c>
      <c r="X348">
        <v>150.30000000000001</v>
      </c>
      <c r="Y348">
        <v>150.55000000000001</v>
      </c>
      <c r="Z348">
        <v>9385300</v>
      </c>
      <c r="AA348">
        <v>1412959191.75</v>
      </c>
      <c r="AB348">
        <v>40746</v>
      </c>
      <c r="AC348" s="7">
        <v>3385742</v>
      </c>
      <c r="AD348" s="4">
        <v>36.07</v>
      </c>
    </row>
    <row r="349" spans="1:30" x14ac:dyDescent="0.25">
      <c r="A349" s="11" t="s">
        <v>15</v>
      </c>
      <c r="B349" s="2" t="s">
        <v>16</v>
      </c>
      <c r="C349" s="12">
        <v>45253</v>
      </c>
      <c r="D349" s="2">
        <v>146.1</v>
      </c>
      <c r="F349">
        <f t="shared" si="27"/>
        <v>-1.8145161290322693</v>
      </c>
      <c r="G349">
        <f t="shared" si="25"/>
        <v>4</v>
      </c>
      <c r="H349">
        <f t="shared" si="29"/>
        <v>-0.74728260869564833</v>
      </c>
      <c r="I349" t="str">
        <f t="shared" si="28"/>
        <v/>
      </c>
      <c r="J349" t="str">
        <f t="shared" si="26"/>
        <v/>
      </c>
      <c r="P349" t="s">
        <v>15</v>
      </c>
      <c r="Q349" t="s">
        <v>16</v>
      </c>
      <c r="R349" s="3">
        <v>45251</v>
      </c>
      <c r="S349">
        <v>150.30000000000001</v>
      </c>
      <c r="T349">
        <v>151</v>
      </c>
      <c r="U349">
        <v>151.9</v>
      </c>
      <c r="V349">
        <v>149.44999999999999</v>
      </c>
      <c r="W349">
        <v>150.75</v>
      </c>
      <c r="X349">
        <v>151</v>
      </c>
      <c r="Y349">
        <v>150.91999999999999</v>
      </c>
      <c r="Z349">
        <v>3661892</v>
      </c>
      <c r="AA349">
        <v>552661748.45000005</v>
      </c>
      <c r="AB349">
        <v>19074</v>
      </c>
      <c r="AC349" s="7">
        <v>2058184</v>
      </c>
      <c r="AD349" s="4">
        <v>56.21</v>
      </c>
    </row>
    <row r="350" spans="1:30" x14ac:dyDescent="0.25">
      <c r="A350" s="9" t="s">
        <v>15</v>
      </c>
      <c r="B350" s="1" t="s">
        <v>16</v>
      </c>
      <c r="C350" s="10">
        <v>45254</v>
      </c>
      <c r="D350" s="1">
        <v>145.80000000000001</v>
      </c>
      <c r="F350">
        <f t="shared" si="27"/>
        <v>-0.20533880903489593</v>
      </c>
      <c r="G350">
        <f t="shared" si="25"/>
        <v>5</v>
      </c>
      <c r="H350" t="str">
        <f t="shared" si="29"/>
        <v/>
      </c>
      <c r="I350" t="str">
        <f t="shared" si="28"/>
        <v/>
      </c>
      <c r="J350" t="str">
        <f t="shared" si="26"/>
        <v/>
      </c>
      <c r="P350" t="s">
        <v>15</v>
      </c>
      <c r="Q350" t="s">
        <v>16</v>
      </c>
      <c r="R350" s="3">
        <v>45252</v>
      </c>
      <c r="S350">
        <v>151</v>
      </c>
      <c r="T350">
        <v>151</v>
      </c>
      <c r="U350">
        <v>151.25</v>
      </c>
      <c r="V350">
        <v>147.65</v>
      </c>
      <c r="W350">
        <v>148.69999999999999</v>
      </c>
      <c r="X350">
        <v>148.80000000000001</v>
      </c>
      <c r="Y350">
        <v>149.47</v>
      </c>
      <c r="Z350">
        <v>1823396</v>
      </c>
      <c r="AA350">
        <v>272551865</v>
      </c>
      <c r="AB350">
        <v>13878</v>
      </c>
      <c r="AC350" s="7">
        <v>762031</v>
      </c>
      <c r="AD350" s="4">
        <v>41.79</v>
      </c>
    </row>
    <row r="351" spans="1:30" x14ac:dyDescent="0.25">
      <c r="A351" s="11" t="s">
        <v>15</v>
      </c>
      <c r="B351" s="2" t="s">
        <v>16</v>
      </c>
      <c r="C351" s="12">
        <v>45258</v>
      </c>
      <c r="D351" s="2">
        <v>147.4</v>
      </c>
      <c r="F351">
        <f t="shared" si="27"/>
        <v>1.0973936899862786</v>
      </c>
      <c r="G351">
        <f t="shared" si="25"/>
        <v>2</v>
      </c>
      <c r="H351" t="str">
        <f t="shared" si="29"/>
        <v/>
      </c>
      <c r="I351" t="str">
        <f t="shared" si="28"/>
        <v/>
      </c>
      <c r="J351" t="str">
        <f t="shared" si="26"/>
        <v/>
      </c>
      <c r="P351" t="s">
        <v>15</v>
      </c>
      <c r="Q351" t="s">
        <v>16</v>
      </c>
      <c r="R351" s="3">
        <v>45253</v>
      </c>
      <c r="S351">
        <v>148.80000000000001</v>
      </c>
      <c r="T351">
        <v>148.80000000000001</v>
      </c>
      <c r="U351">
        <v>149.5</v>
      </c>
      <c r="V351">
        <v>145.75</v>
      </c>
      <c r="W351">
        <v>146.1</v>
      </c>
      <c r="X351">
        <v>146.1</v>
      </c>
      <c r="Y351">
        <v>147.88</v>
      </c>
      <c r="Z351">
        <v>2939229</v>
      </c>
      <c r="AA351">
        <v>434664714.14999998</v>
      </c>
      <c r="AB351">
        <v>14837</v>
      </c>
      <c r="AC351" s="7">
        <v>1428182</v>
      </c>
      <c r="AD351" s="4">
        <v>48.59</v>
      </c>
    </row>
    <row r="352" spans="1:30" x14ac:dyDescent="0.25">
      <c r="A352" s="9" t="s">
        <v>15</v>
      </c>
      <c r="B352" s="1" t="s">
        <v>16</v>
      </c>
      <c r="C352" s="10">
        <v>45259</v>
      </c>
      <c r="D352" s="1">
        <v>147.19999999999999</v>
      </c>
      <c r="F352">
        <f t="shared" si="27"/>
        <v>-0.13568521031208755</v>
      </c>
      <c r="G352">
        <f t="shared" si="25"/>
        <v>3</v>
      </c>
      <c r="H352" t="str">
        <f t="shared" si="29"/>
        <v/>
      </c>
      <c r="I352" t="str">
        <f t="shared" si="28"/>
        <v/>
      </c>
      <c r="J352" t="str">
        <f t="shared" si="26"/>
        <v/>
      </c>
      <c r="P352" t="s">
        <v>15</v>
      </c>
      <c r="Q352" t="s">
        <v>16</v>
      </c>
      <c r="R352" s="3">
        <v>45254</v>
      </c>
      <c r="S352">
        <v>146.1</v>
      </c>
      <c r="T352">
        <v>146.85</v>
      </c>
      <c r="U352">
        <v>147.69999999999999</v>
      </c>
      <c r="V352">
        <v>145.4</v>
      </c>
      <c r="W352">
        <v>145.65</v>
      </c>
      <c r="X352">
        <v>145.80000000000001</v>
      </c>
      <c r="Y352">
        <v>146.76</v>
      </c>
      <c r="Z352">
        <v>1601643</v>
      </c>
      <c r="AA352">
        <v>235054833.55000001</v>
      </c>
      <c r="AB352">
        <v>14086</v>
      </c>
      <c r="AC352" s="7">
        <v>514444</v>
      </c>
      <c r="AD352" s="4">
        <v>32.119999999999997</v>
      </c>
    </row>
    <row r="353" spans="1:30" x14ac:dyDescent="0.25">
      <c r="A353" s="11" t="s">
        <v>15</v>
      </c>
      <c r="B353" s="2" t="s">
        <v>16</v>
      </c>
      <c r="C353" s="12">
        <v>45260</v>
      </c>
      <c r="D353" s="2">
        <v>146.35</v>
      </c>
      <c r="F353">
        <f t="shared" si="27"/>
        <v>-0.5774456521739092</v>
      </c>
      <c r="G353">
        <f t="shared" si="25"/>
        <v>4</v>
      </c>
      <c r="H353">
        <f t="shared" si="29"/>
        <v>-1.6465053763440973</v>
      </c>
      <c r="I353" t="str">
        <f t="shared" si="28"/>
        <v/>
      </c>
      <c r="J353" t="str">
        <f t="shared" si="26"/>
        <v/>
      </c>
      <c r="P353" t="s">
        <v>15</v>
      </c>
      <c r="Q353" t="s">
        <v>16</v>
      </c>
      <c r="R353" s="3">
        <v>45258</v>
      </c>
      <c r="S353">
        <v>145.80000000000001</v>
      </c>
      <c r="T353">
        <v>146</v>
      </c>
      <c r="U353">
        <v>148.4</v>
      </c>
      <c r="V353">
        <v>145</v>
      </c>
      <c r="W353">
        <v>147.4</v>
      </c>
      <c r="X353">
        <v>147.4</v>
      </c>
      <c r="Y353">
        <v>146.63999999999999</v>
      </c>
      <c r="Z353">
        <v>2837514</v>
      </c>
      <c r="AA353">
        <v>416104777.64999998</v>
      </c>
      <c r="AB353">
        <v>13470</v>
      </c>
      <c r="AC353" s="7">
        <v>1511558</v>
      </c>
      <c r="AD353" s="4">
        <v>53.27</v>
      </c>
    </row>
    <row r="354" spans="1:30" x14ac:dyDescent="0.25">
      <c r="A354" s="9" t="s">
        <v>15</v>
      </c>
      <c r="B354" s="1" t="s">
        <v>16</v>
      </c>
      <c r="C354" s="10">
        <v>45261</v>
      </c>
      <c r="D354" s="1">
        <v>148.80000000000001</v>
      </c>
      <c r="F354">
        <f t="shared" si="27"/>
        <v>1.674069012640941</v>
      </c>
      <c r="G354">
        <f t="shared" si="25"/>
        <v>5</v>
      </c>
      <c r="H354" t="str">
        <f t="shared" si="29"/>
        <v/>
      </c>
      <c r="I354">
        <f t="shared" si="28"/>
        <v>45261</v>
      </c>
      <c r="J354">
        <f t="shared" si="26"/>
        <v>0.13440860215052641</v>
      </c>
      <c r="P354" t="s">
        <v>15</v>
      </c>
      <c r="Q354" t="s">
        <v>16</v>
      </c>
      <c r="R354" s="3">
        <v>45259</v>
      </c>
      <c r="S354">
        <v>147.4</v>
      </c>
      <c r="T354">
        <v>148.6</v>
      </c>
      <c r="U354">
        <v>148.69999999999999</v>
      </c>
      <c r="V354">
        <v>146.6</v>
      </c>
      <c r="W354">
        <v>147.4</v>
      </c>
      <c r="X354">
        <v>147.19999999999999</v>
      </c>
      <c r="Y354">
        <v>147.46</v>
      </c>
      <c r="Z354">
        <v>1849208</v>
      </c>
      <c r="AA354">
        <v>272689775.80000001</v>
      </c>
      <c r="AB354">
        <v>14869</v>
      </c>
      <c r="AC354" s="7">
        <v>868812</v>
      </c>
      <c r="AD354" s="4">
        <v>46.98</v>
      </c>
    </row>
    <row r="355" spans="1:30" x14ac:dyDescent="0.25">
      <c r="A355" s="11" t="s">
        <v>15</v>
      </c>
      <c r="B355" s="2" t="s">
        <v>16</v>
      </c>
      <c r="C355" s="12">
        <v>45264</v>
      </c>
      <c r="D355" s="2">
        <v>150.5</v>
      </c>
      <c r="F355">
        <f t="shared" si="27"/>
        <v>1.1424731182795622</v>
      </c>
      <c r="G355">
        <f t="shared" si="25"/>
        <v>1</v>
      </c>
      <c r="H355" t="str">
        <f t="shared" si="29"/>
        <v/>
      </c>
      <c r="I355" t="str">
        <f t="shared" si="28"/>
        <v/>
      </c>
      <c r="J355" t="str">
        <f t="shared" si="26"/>
        <v/>
      </c>
      <c r="P355" t="s">
        <v>15</v>
      </c>
      <c r="Q355" t="s">
        <v>16</v>
      </c>
      <c r="R355" s="3">
        <v>45260</v>
      </c>
      <c r="S355">
        <v>147.19999999999999</v>
      </c>
      <c r="T355">
        <v>147.44999999999999</v>
      </c>
      <c r="U355">
        <v>148.30000000000001</v>
      </c>
      <c r="V355">
        <v>145.19999999999999</v>
      </c>
      <c r="W355">
        <v>147.19999999999999</v>
      </c>
      <c r="X355">
        <v>146.35</v>
      </c>
      <c r="Y355">
        <v>146.36000000000001</v>
      </c>
      <c r="Z355">
        <v>3702888</v>
      </c>
      <c r="AA355">
        <v>541947589.70000005</v>
      </c>
      <c r="AB355">
        <v>26924</v>
      </c>
      <c r="AC355" s="7">
        <v>2187796</v>
      </c>
      <c r="AD355" s="4">
        <v>59.08</v>
      </c>
    </row>
    <row r="356" spans="1:30" x14ac:dyDescent="0.25">
      <c r="A356" s="9" t="s">
        <v>15</v>
      </c>
      <c r="B356" s="1" t="s">
        <v>16</v>
      </c>
      <c r="C356" s="10">
        <v>45265</v>
      </c>
      <c r="D356" s="1">
        <v>153.25</v>
      </c>
      <c r="F356">
        <f t="shared" si="27"/>
        <v>1.8272425249169437</v>
      </c>
      <c r="G356">
        <f t="shared" si="25"/>
        <v>2</v>
      </c>
      <c r="H356" t="str">
        <f t="shared" si="29"/>
        <v/>
      </c>
      <c r="I356" t="str">
        <f t="shared" si="28"/>
        <v/>
      </c>
      <c r="J356" t="str">
        <f t="shared" si="26"/>
        <v/>
      </c>
      <c r="P356" t="s">
        <v>15</v>
      </c>
      <c r="Q356" t="s">
        <v>16</v>
      </c>
      <c r="R356" s="3">
        <v>45261</v>
      </c>
      <c r="S356">
        <v>146.35</v>
      </c>
      <c r="T356">
        <v>148.19999999999999</v>
      </c>
      <c r="U356">
        <v>150.85</v>
      </c>
      <c r="V356">
        <v>147.6</v>
      </c>
      <c r="W356">
        <v>148.5</v>
      </c>
      <c r="X356">
        <v>148.80000000000001</v>
      </c>
      <c r="Y356">
        <v>149.58000000000001</v>
      </c>
      <c r="Z356">
        <v>3462050</v>
      </c>
      <c r="AA356">
        <v>517840518.14999998</v>
      </c>
      <c r="AB356">
        <v>29288</v>
      </c>
      <c r="AC356" s="7">
        <v>1585055</v>
      </c>
      <c r="AD356" s="4">
        <v>45.78</v>
      </c>
    </row>
    <row r="357" spans="1:30" x14ac:dyDescent="0.25">
      <c r="A357" s="11" t="s">
        <v>15</v>
      </c>
      <c r="B357" s="2" t="s">
        <v>16</v>
      </c>
      <c r="C357" s="12">
        <v>45266</v>
      </c>
      <c r="D357" s="2">
        <v>153.80000000000001</v>
      </c>
      <c r="F357">
        <f t="shared" si="27"/>
        <v>0.35889070146819668</v>
      </c>
      <c r="G357">
        <f t="shared" si="25"/>
        <v>3</v>
      </c>
      <c r="H357" t="str">
        <f t="shared" si="29"/>
        <v/>
      </c>
      <c r="I357" t="str">
        <f t="shared" si="28"/>
        <v/>
      </c>
      <c r="J357" t="str">
        <f t="shared" si="26"/>
        <v/>
      </c>
      <c r="P357" t="s">
        <v>15</v>
      </c>
      <c r="Q357" t="s">
        <v>16</v>
      </c>
      <c r="R357" s="3">
        <v>45264</v>
      </c>
      <c r="S357">
        <v>148.80000000000001</v>
      </c>
      <c r="T357">
        <v>151.9</v>
      </c>
      <c r="U357">
        <v>152.6</v>
      </c>
      <c r="V357">
        <v>149.75</v>
      </c>
      <c r="W357">
        <v>150.65</v>
      </c>
      <c r="X357">
        <v>150.5</v>
      </c>
      <c r="Y357">
        <v>150.91999999999999</v>
      </c>
      <c r="Z357">
        <v>2787839</v>
      </c>
      <c r="AA357">
        <v>420738255.14999998</v>
      </c>
      <c r="AB357">
        <v>24220</v>
      </c>
      <c r="AC357" s="7">
        <v>1194314</v>
      </c>
      <c r="AD357" s="4">
        <v>42.84</v>
      </c>
    </row>
    <row r="358" spans="1:30" x14ac:dyDescent="0.25">
      <c r="A358" s="9" t="s">
        <v>15</v>
      </c>
      <c r="B358" s="1" t="s">
        <v>16</v>
      </c>
      <c r="C358" s="10">
        <v>45267</v>
      </c>
      <c r="D358" s="1">
        <v>154.5</v>
      </c>
      <c r="F358">
        <f t="shared" si="27"/>
        <v>0.45513654096228129</v>
      </c>
      <c r="G358">
        <f t="shared" si="25"/>
        <v>4</v>
      </c>
      <c r="H358">
        <f t="shared" si="29"/>
        <v>5.5688418175606467</v>
      </c>
      <c r="I358" t="str">
        <f t="shared" si="28"/>
        <v/>
      </c>
      <c r="J358" t="str">
        <f t="shared" si="26"/>
        <v/>
      </c>
      <c r="P358" t="s">
        <v>15</v>
      </c>
      <c r="Q358" t="s">
        <v>16</v>
      </c>
      <c r="R358" s="3">
        <v>45265</v>
      </c>
      <c r="S358">
        <v>150.5</v>
      </c>
      <c r="T358">
        <v>151</v>
      </c>
      <c r="U358">
        <v>156</v>
      </c>
      <c r="V358">
        <v>150.94999999999999</v>
      </c>
      <c r="W358">
        <v>153.19999999999999</v>
      </c>
      <c r="X358">
        <v>153.25</v>
      </c>
      <c r="Y358">
        <v>153.41999999999999</v>
      </c>
      <c r="Z358">
        <v>6241533</v>
      </c>
      <c r="AA358">
        <v>957569910.20000005</v>
      </c>
      <c r="AB358">
        <v>35087</v>
      </c>
      <c r="AC358" s="7">
        <v>2214886</v>
      </c>
      <c r="AD358" s="4">
        <v>35.49</v>
      </c>
    </row>
    <row r="359" spans="1:30" x14ac:dyDescent="0.25">
      <c r="A359" s="11" t="s">
        <v>15</v>
      </c>
      <c r="B359" s="2" t="s">
        <v>16</v>
      </c>
      <c r="C359" s="12">
        <v>45268</v>
      </c>
      <c r="D359" s="2">
        <v>155.80000000000001</v>
      </c>
      <c r="F359">
        <f t="shared" si="27"/>
        <v>0.84142394822007205</v>
      </c>
      <c r="G359">
        <f t="shared" si="25"/>
        <v>5</v>
      </c>
      <c r="H359" t="str">
        <f t="shared" si="29"/>
        <v/>
      </c>
      <c r="I359" t="str">
        <f t="shared" si="28"/>
        <v/>
      </c>
      <c r="J359" t="str">
        <f t="shared" si="26"/>
        <v/>
      </c>
      <c r="P359" t="s">
        <v>15</v>
      </c>
      <c r="Q359" t="s">
        <v>16</v>
      </c>
      <c r="R359" s="3">
        <v>45266</v>
      </c>
      <c r="S359">
        <v>153.25</v>
      </c>
      <c r="T359">
        <v>154.85</v>
      </c>
      <c r="U359">
        <v>154.85</v>
      </c>
      <c r="V359">
        <v>152.05000000000001</v>
      </c>
      <c r="W359">
        <v>153.5</v>
      </c>
      <c r="X359">
        <v>153.80000000000001</v>
      </c>
      <c r="Y359">
        <v>153.62</v>
      </c>
      <c r="Z359">
        <v>3786933</v>
      </c>
      <c r="AA359">
        <v>581750019.14999998</v>
      </c>
      <c r="AB359">
        <v>19684</v>
      </c>
      <c r="AC359" s="7">
        <v>2434518</v>
      </c>
      <c r="AD359" s="4">
        <v>64.290000000000006</v>
      </c>
    </row>
    <row r="360" spans="1:30" x14ac:dyDescent="0.25">
      <c r="A360" s="9" t="s">
        <v>15</v>
      </c>
      <c r="B360" s="1" t="s">
        <v>16</v>
      </c>
      <c r="C360" s="10">
        <v>45271</v>
      </c>
      <c r="D360" s="1">
        <v>156.69999999999999</v>
      </c>
      <c r="F360">
        <f t="shared" si="27"/>
        <v>0.57766367137354113</v>
      </c>
      <c r="G360">
        <f t="shared" si="25"/>
        <v>1</v>
      </c>
      <c r="H360" t="str">
        <f t="shared" si="29"/>
        <v/>
      </c>
      <c r="I360" t="str">
        <f t="shared" si="28"/>
        <v/>
      </c>
      <c r="J360" t="str">
        <f t="shared" si="26"/>
        <v/>
      </c>
      <c r="P360" t="s">
        <v>15</v>
      </c>
      <c r="Q360" t="s">
        <v>16</v>
      </c>
      <c r="R360" s="3">
        <v>45267</v>
      </c>
      <c r="S360">
        <v>153.80000000000001</v>
      </c>
      <c r="T360">
        <v>154</v>
      </c>
      <c r="U360">
        <v>156.80000000000001</v>
      </c>
      <c r="V360">
        <v>152.05000000000001</v>
      </c>
      <c r="W360">
        <v>154.25</v>
      </c>
      <c r="X360">
        <v>154.5</v>
      </c>
      <c r="Y360">
        <v>155.18</v>
      </c>
      <c r="Z360">
        <v>4628324</v>
      </c>
      <c r="AA360">
        <v>718227491.20000005</v>
      </c>
      <c r="AB360">
        <v>26966</v>
      </c>
      <c r="AC360" s="7">
        <v>1420751</v>
      </c>
      <c r="AD360" s="4">
        <v>30.7</v>
      </c>
    </row>
    <row r="361" spans="1:30" x14ac:dyDescent="0.25">
      <c r="A361" s="11" t="s">
        <v>15</v>
      </c>
      <c r="B361" s="2" t="s">
        <v>16</v>
      </c>
      <c r="C361" s="12">
        <v>45272</v>
      </c>
      <c r="D361" s="2">
        <v>157.15</v>
      </c>
      <c r="F361">
        <f t="shared" si="27"/>
        <v>0.28717294192726045</v>
      </c>
      <c r="G361">
        <f t="shared" si="25"/>
        <v>2</v>
      </c>
      <c r="H361" t="str">
        <f t="shared" si="29"/>
        <v/>
      </c>
      <c r="I361" t="str">
        <f t="shared" si="28"/>
        <v/>
      </c>
      <c r="J361" t="str">
        <f t="shared" si="26"/>
        <v/>
      </c>
      <c r="P361" t="s">
        <v>15</v>
      </c>
      <c r="Q361" t="s">
        <v>16</v>
      </c>
      <c r="R361" s="3">
        <v>45268</v>
      </c>
      <c r="S361">
        <v>154.5</v>
      </c>
      <c r="T361">
        <v>156</v>
      </c>
      <c r="U361">
        <v>156.69999999999999</v>
      </c>
      <c r="V361">
        <v>153.19999999999999</v>
      </c>
      <c r="W361">
        <v>155.94999999999999</v>
      </c>
      <c r="X361">
        <v>155.80000000000001</v>
      </c>
      <c r="Y361">
        <v>154.72999999999999</v>
      </c>
      <c r="Z361">
        <v>9771682</v>
      </c>
      <c r="AA361">
        <v>1512015158.5999999</v>
      </c>
      <c r="AB361">
        <v>28624</v>
      </c>
      <c r="AC361" s="7">
        <v>6275269</v>
      </c>
      <c r="AD361" s="4">
        <v>64.22</v>
      </c>
    </row>
    <row r="362" spans="1:30" x14ac:dyDescent="0.25">
      <c r="A362" s="9" t="s">
        <v>15</v>
      </c>
      <c r="B362" s="1" t="s">
        <v>16</v>
      </c>
      <c r="C362" s="10">
        <v>45273</v>
      </c>
      <c r="D362" s="1">
        <v>158.44999999999999</v>
      </c>
      <c r="F362">
        <f t="shared" si="27"/>
        <v>0.82723512567609481</v>
      </c>
      <c r="G362">
        <f t="shared" si="25"/>
        <v>3</v>
      </c>
      <c r="H362" t="str">
        <f t="shared" si="29"/>
        <v/>
      </c>
      <c r="I362" t="str">
        <f t="shared" si="28"/>
        <v/>
      </c>
      <c r="J362" t="str">
        <f t="shared" si="26"/>
        <v/>
      </c>
      <c r="P362" t="s">
        <v>15</v>
      </c>
      <c r="Q362" t="s">
        <v>16</v>
      </c>
      <c r="R362" s="3">
        <v>45271</v>
      </c>
      <c r="S362">
        <v>155.80000000000001</v>
      </c>
      <c r="T362">
        <v>157.94999999999999</v>
      </c>
      <c r="U362">
        <v>159.75</v>
      </c>
      <c r="V362">
        <v>155.94999999999999</v>
      </c>
      <c r="W362">
        <v>156.69999999999999</v>
      </c>
      <c r="X362">
        <v>156.69999999999999</v>
      </c>
      <c r="Y362">
        <v>157.87</v>
      </c>
      <c r="Z362">
        <v>4808210</v>
      </c>
      <c r="AA362">
        <v>759071269.20000005</v>
      </c>
      <c r="AB362">
        <v>29721</v>
      </c>
      <c r="AC362" s="7">
        <v>2072676</v>
      </c>
      <c r="AD362" s="4">
        <v>43.11</v>
      </c>
    </row>
    <row r="363" spans="1:30" x14ac:dyDescent="0.25">
      <c r="A363" s="11" t="s">
        <v>15</v>
      </c>
      <c r="B363" s="2" t="s">
        <v>16</v>
      </c>
      <c r="C363" s="12">
        <v>45274</v>
      </c>
      <c r="D363" s="2">
        <v>160.05000000000001</v>
      </c>
      <c r="F363">
        <f t="shared" si="27"/>
        <v>1.009782265698973</v>
      </c>
      <c r="G363">
        <f t="shared" si="25"/>
        <v>4</v>
      </c>
      <c r="H363">
        <f t="shared" si="29"/>
        <v>3.5922330097087452</v>
      </c>
      <c r="I363" t="str">
        <f t="shared" si="28"/>
        <v/>
      </c>
      <c r="J363" t="str">
        <f t="shared" si="26"/>
        <v/>
      </c>
      <c r="P363" t="s">
        <v>15</v>
      </c>
      <c r="Q363" t="s">
        <v>16</v>
      </c>
      <c r="R363" s="3">
        <v>45272</v>
      </c>
      <c r="S363">
        <v>156.69999999999999</v>
      </c>
      <c r="T363">
        <v>158.30000000000001</v>
      </c>
      <c r="U363">
        <v>159.30000000000001</v>
      </c>
      <c r="V363">
        <v>156.1</v>
      </c>
      <c r="W363">
        <v>157</v>
      </c>
      <c r="X363">
        <v>157.15</v>
      </c>
      <c r="Y363">
        <v>157.57</v>
      </c>
      <c r="Z363">
        <v>4168291</v>
      </c>
      <c r="AA363">
        <v>656783899.60000002</v>
      </c>
      <c r="AB363">
        <v>23902</v>
      </c>
      <c r="AC363" s="7">
        <v>1958126</v>
      </c>
      <c r="AD363" s="4">
        <v>46.98</v>
      </c>
    </row>
    <row r="364" spans="1:30" x14ac:dyDescent="0.25">
      <c r="A364" s="9" t="s">
        <v>15</v>
      </c>
      <c r="B364" s="1" t="s">
        <v>16</v>
      </c>
      <c r="C364" s="10">
        <v>45275</v>
      </c>
      <c r="D364" s="1">
        <v>160.5</v>
      </c>
      <c r="F364">
        <f t="shared" si="27"/>
        <v>0.28116213683223285</v>
      </c>
      <c r="G364">
        <f t="shared" si="25"/>
        <v>5</v>
      </c>
      <c r="H364" t="str">
        <f t="shared" si="29"/>
        <v/>
      </c>
      <c r="I364" t="str">
        <f t="shared" si="28"/>
        <v/>
      </c>
      <c r="J364" t="str">
        <f t="shared" si="26"/>
        <v/>
      </c>
      <c r="P364" t="s">
        <v>15</v>
      </c>
      <c r="Q364" t="s">
        <v>16</v>
      </c>
      <c r="R364" s="3">
        <v>45273</v>
      </c>
      <c r="S364">
        <v>157.15</v>
      </c>
      <c r="T364">
        <v>157.85</v>
      </c>
      <c r="U364">
        <v>160</v>
      </c>
      <c r="V364">
        <v>156.65</v>
      </c>
      <c r="W364">
        <v>158.55000000000001</v>
      </c>
      <c r="X364">
        <v>158.44999999999999</v>
      </c>
      <c r="Y364">
        <v>158.26</v>
      </c>
      <c r="Z364">
        <v>6186711</v>
      </c>
      <c r="AA364">
        <v>979108667.64999998</v>
      </c>
      <c r="AB364">
        <v>37404</v>
      </c>
      <c r="AC364" s="7">
        <v>3197481</v>
      </c>
      <c r="AD364" s="4">
        <v>51.68</v>
      </c>
    </row>
    <row r="365" spans="1:30" x14ac:dyDescent="0.25">
      <c r="A365" s="11" t="s">
        <v>15</v>
      </c>
      <c r="B365" s="2" t="s">
        <v>16</v>
      </c>
      <c r="C365" s="12">
        <v>45278</v>
      </c>
      <c r="D365" s="2">
        <v>165.25</v>
      </c>
      <c r="F365">
        <f t="shared" si="27"/>
        <v>2.9595015576323989</v>
      </c>
      <c r="G365">
        <f t="shared" si="25"/>
        <v>1</v>
      </c>
      <c r="H365" t="str">
        <f t="shared" si="29"/>
        <v/>
      </c>
      <c r="I365" t="str">
        <f t="shared" si="28"/>
        <v/>
      </c>
      <c r="J365" t="str">
        <f t="shared" si="26"/>
        <v/>
      </c>
      <c r="P365" t="s">
        <v>15</v>
      </c>
      <c r="Q365" t="s">
        <v>16</v>
      </c>
      <c r="R365" s="3">
        <v>45274</v>
      </c>
      <c r="S365">
        <v>158.44999999999999</v>
      </c>
      <c r="T365">
        <v>160.5</v>
      </c>
      <c r="U365">
        <v>160.94999999999999</v>
      </c>
      <c r="V365">
        <v>159.5</v>
      </c>
      <c r="W365">
        <v>160.1</v>
      </c>
      <c r="X365">
        <v>160.05000000000001</v>
      </c>
      <c r="Y365">
        <v>160.03</v>
      </c>
      <c r="Z365">
        <v>2450161</v>
      </c>
      <c r="AA365">
        <v>392097243.85000002</v>
      </c>
      <c r="AB365">
        <v>18414</v>
      </c>
      <c r="AC365" s="7">
        <v>1419879</v>
      </c>
      <c r="AD365" s="4">
        <v>57.95</v>
      </c>
    </row>
    <row r="366" spans="1:30" x14ac:dyDescent="0.25">
      <c r="A366" s="9" t="s">
        <v>15</v>
      </c>
      <c r="B366" s="1" t="s">
        <v>16</v>
      </c>
      <c r="C366" s="10">
        <v>45279</v>
      </c>
      <c r="D366" s="1">
        <v>162.19999999999999</v>
      </c>
      <c r="F366">
        <f t="shared" si="27"/>
        <v>-1.8456883509833655</v>
      </c>
      <c r="G366">
        <f t="shared" si="25"/>
        <v>2</v>
      </c>
      <c r="H366" t="str">
        <f t="shared" si="29"/>
        <v/>
      </c>
      <c r="I366" t="str">
        <f t="shared" si="28"/>
        <v/>
      </c>
      <c r="J366" t="str">
        <f t="shared" si="26"/>
        <v/>
      </c>
      <c r="P366" t="s">
        <v>15</v>
      </c>
      <c r="Q366" t="s">
        <v>16</v>
      </c>
      <c r="R366" s="3">
        <v>45275</v>
      </c>
      <c r="S366">
        <v>160.05000000000001</v>
      </c>
      <c r="T366">
        <v>160.55000000000001</v>
      </c>
      <c r="U366">
        <v>161.9</v>
      </c>
      <c r="V366">
        <v>159.35</v>
      </c>
      <c r="W366">
        <v>160.05000000000001</v>
      </c>
      <c r="X366">
        <v>160.5</v>
      </c>
      <c r="Y366">
        <v>160.22</v>
      </c>
      <c r="Z366">
        <v>5381112</v>
      </c>
      <c r="AA366">
        <v>862139462.54999995</v>
      </c>
      <c r="AB366">
        <v>29033</v>
      </c>
      <c r="AC366" s="7">
        <v>3445452</v>
      </c>
      <c r="AD366" s="4">
        <v>64.03</v>
      </c>
    </row>
    <row r="367" spans="1:30" x14ac:dyDescent="0.25">
      <c r="A367" s="11" t="s">
        <v>15</v>
      </c>
      <c r="B367" s="2" t="s">
        <v>16</v>
      </c>
      <c r="C367" s="12">
        <v>45280</v>
      </c>
      <c r="D367" s="2">
        <v>155.6</v>
      </c>
      <c r="F367">
        <f t="shared" si="27"/>
        <v>-4.0690505548705271</v>
      </c>
      <c r="G367">
        <f t="shared" si="25"/>
        <v>3</v>
      </c>
      <c r="H367" t="str">
        <f t="shared" si="29"/>
        <v/>
      </c>
      <c r="I367" t="str">
        <f t="shared" si="28"/>
        <v/>
      </c>
      <c r="J367" t="str">
        <f t="shared" si="26"/>
        <v/>
      </c>
      <c r="P367" t="s">
        <v>15</v>
      </c>
      <c r="Q367" t="s">
        <v>16</v>
      </c>
      <c r="R367" s="3">
        <v>45278</v>
      </c>
      <c r="S367">
        <v>160.5</v>
      </c>
      <c r="T367">
        <v>160.80000000000001</v>
      </c>
      <c r="U367">
        <v>167.8</v>
      </c>
      <c r="V367">
        <v>159.44999999999999</v>
      </c>
      <c r="W367">
        <v>164.85</v>
      </c>
      <c r="X367">
        <v>165.25</v>
      </c>
      <c r="Y367">
        <v>164.85</v>
      </c>
      <c r="Z367">
        <v>8303425</v>
      </c>
      <c r="AA367">
        <v>1368848227.5</v>
      </c>
      <c r="AB367">
        <v>52200</v>
      </c>
      <c r="AC367" s="7">
        <v>2988043</v>
      </c>
      <c r="AD367" s="4">
        <v>35.99</v>
      </c>
    </row>
    <row r="368" spans="1:30" x14ac:dyDescent="0.25">
      <c r="A368" s="9" t="s">
        <v>15</v>
      </c>
      <c r="B368" s="1" t="s">
        <v>16</v>
      </c>
      <c r="C368" s="10">
        <v>45281</v>
      </c>
      <c r="D368" s="1">
        <v>149.05000000000001</v>
      </c>
      <c r="F368">
        <f t="shared" si="27"/>
        <v>-4.2095115681233821</v>
      </c>
      <c r="G368">
        <f t="shared" si="25"/>
        <v>4</v>
      </c>
      <c r="H368">
        <f t="shared" si="29"/>
        <v>-6.8728522336769755</v>
      </c>
      <c r="I368" t="str">
        <f t="shared" si="28"/>
        <v/>
      </c>
      <c r="J368" t="str">
        <f t="shared" si="26"/>
        <v/>
      </c>
      <c r="P368" t="s">
        <v>15</v>
      </c>
      <c r="Q368" t="s">
        <v>16</v>
      </c>
      <c r="R368" s="3">
        <v>45279</v>
      </c>
      <c r="S368">
        <v>165.25</v>
      </c>
      <c r="T368">
        <v>165.7</v>
      </c>
      <c r="U368">
        <v>166.5</v>
      </c>
      <c r="V368">
        <v>161.94999999999999</v>
      </c>
      <c r="W368">
        <v>162.35</v>
      </c>
      <c r="X368">
        <v>162.19999999999999</v>
      </c>
      <c r="Y368">
        <v>163.66999999999999</v>
      </c>
      <c r="Z368">
        <v>3126125</v>
      </c>
      <c r="AA368">
        <v>511658362.39999998</v>
      </c>
      <c r="AB368">
        <v>21810</v>
      </c>
      <c r="AC368" s="7">
        <v>1362175</v>
      </c>
      <c r="AD368" s="4">
        <v>43.57</v>
      </c>
    </row>
    <row r="369" spans="1:30" x14ac:dyDescent="0.25">
      <c r="A369" s="11" t="s">
        <v>15</v>
      </c>
      <c r="B369" s="2" t="s">
        <v>16</v>
      </c>
      <c r="C369" s="12">
        <v>45282</v>
      </c>
      <c r="D369" s="2">
        <v>146.44999999999999</v>
      </c>
      <c r="F369">
        <f t="shared" si="27"/>
        <v>-1.7443810801744533</v>
      </c>
      <c r="G369">
        <f t="shared" si="25"/>
        <v>5</v>
      </c>
      <c r="H369" t="str">
        <f t="shared" si="29"/>
        <v/>
      </c>
      <c r="I369" t="str">
        <f t="shared" si="28"/>
        <v/>
      </c>
      <c r="J369" t="str">
        <f t="shared" si="26"/>
        <v/>
      </c>
      <c r="P369" t="s">
        <v>15</v>
      </c>
      <c r="Q369" t="s">
        <v>16</v>
      </c>
      <c r="R369" s="3">
        <v>45280</v>
      </c>
      <c r="S369">
        <v>162.19999999999999</v>
      </c>
      <c r="T369">
        <v>163</v>
      </c>
      <c r="U369">
        <v>164.8</v>
      </c>
      <c r="V369">
        <v>153.69999999999999</v>
      </c>
      <c r="W369">
        <v>154.85</v>
      </c>
      <c r="X369">
        <v>155.6</v>
      </c>
      <c r="Y369">
        <v>159.22</v>
      </c>
      <c r="Z369">
        <v>5719050</v>
      </c>
      <c r="AA369">
        <v>910572726.60000002</v>
      </c>
      <c r="AB369">
        <v>34218</v>
      </c>
      <c r="AC369" s="7">
        <v>2687835</v>
      </c>
      <c r="AD369" s="4">
        <v>47</v>
      </c>
    </row>
    <row r="370" spans="1:30" x14ac:dyDescent="0.25">
      <c r="A370" s="9" t="s">
        <v>15</v>
      </c>
      <c r="B370" s="1" t="s">
        <v>16</v>
      </c>
      <c r="C370" s="10">
        <v>45286</v>
      </c>
      <c r="D370" s="1">
        <v>148.94999999999999</v>
      </c>
      <c r="F370">
        <f t="shared" si="27"/>
        <v>1.7070672584499829</v>
      </c>
      <c r="G370">
        <f t="shared" si="25"/>
        <v>2</v>
      </c>
      <c r="H370" t="str">
        <f t="shared" si="29"/>
        <v/>
      </c>
      <c r="I370" t="str">
        <f t="shared" si="28"/>
        <v/>
      </c>
      <c r="J370" t="str">
        <f t="shared" si="26"/>
        <v/>
      </c>
      <c r="P370" t="s">
        <v>15</v>
      </c>
      <c r="Q370" t="s">
        <v>16</v>
      </c>
      <c r="R370" s="3">
        <v>45281</v>
      </c>
      <c r="S370">
        <v>155.6</v>
      </c>
      <c r="T370">
        <v>151.1</v>
      </c>
      <c r="U370">
        <v>151.94999999999999</v>
      </c>
      <c r="V370">
        <v>145.69999999999999</v>
      </c>
      <c r="W370">
        <v>149</v>
      </c>
      <c r="X370">
        <v>149.05000000000001</v>
      </c>
      <c r="Y370">
        <v>148.71</v>
      </c>
      <c r="Z370">
        <v>14566785</v>
      </c>
      <c r="AA370">
        <v>2166248206.6500001</v>
      </c>
      <c r="AB370">
        <v>77912</v>
      </c>
      <c r="AC370" s="7">
        <v>5546469</v>
      </c>
      <c r="AD370" s="4">
        <v>38.08</v>
      </c>
    </row>
    <row r="371" spans="1:30" x14ac:dyDescent="0.25">
      <c r="A371" s="11" t="s">
        <v>15</v>
      </c>
      <c r="B371" s="2" t="s">
        <v>16</v>
      </c>
      <c r="C371" s="12">
        <v>45287</v>
      </c>
      <c r="D371" s="2">
        <v>147.94999999999999</v>
      </c>
      <c r="F371">
        <f t="shared" si="27"/>
        <v>-0.67136623027861708</v>
      </c>
      <c r="G371">
        <f t="shared" si="25"/>
        <v>3</v>
      </c>
      <c r="H371" t="str">
        <f t="shared" si="29"/>
        <v/>
      </c>
      <c r="I371" t="str">
        <f t="shared" si="28"/>
        <v/>
      </c>
      <c r="J371" t="str">
        <f t="shared" si="26"/>
        <v/>
      </c>
      <c r="P371" t="s">
        <v>15</v>
      </c>
      <c r="Q371" t="s">
        <v>16</v>
      </c>
      <c r="R371" s="3">
        <v>45282</v>
      </c>
      <c r="S371">
        <v>149.05000000000001</v>
      </c>
      <c r="T371">
        <v>150.1</v>
      </c>
      <c r="U371">
        <v>150.80000000000001</v>
      </c>
      <c r="V371">
        <v>145.9</v>
      </c>
      <c r="W371">
        <v>146.80000000000001</v>
      </c>
      <c r="X371">
        <v>146.44999999999999</v>
      </c>
      <c r="Y371">
        <v>148.31</v>
      </c>
      <c r="Z371">
        <v>5830750</v>
      </c>
      <c r="AA371">
        <v>864744627.25</v>
      </c>
      <c r="AB371">
        <v>47942</v>
      </c>
      <c r="AC371" s="7">
        <v>2818561</v>
      </c>
      <c r="AD371" s="4">
        <v>48.34</v>
      </c>
    </row>
    <row r="372" spans="1:30" x14ac:dyDescent="0.25">
      <c r="A372" s="9" t="s">
        <v>15</v>
      </c>
      <c r="B372" s="1" t="s">
        <v>16</v>
      </c>
      <c r="C372" s="10">
        <v>45288</v>
      </c>
      <c r="D372" s="1">
        <v>148.9</v>
      </c>
      <c r="F372">
        <f t="shared" si="27"/>
        <v>0.64210882054749385</v>
      </c>
      <c r="G372">
        <f t="shared" si="25"/>
        <v>4</v>
      </c>
      <c r="H372">
        <f t="shared" si="29"/>
        <v>-4.3059125964010212</v>
      </c>
      <c r="I372" t="str">
        <f t="shared" si="28"/>
        <v/>
      </c>
      <c r="J372" t="str">
        <f t="shared" si="26"/>
        <v/>
      </c>
      <c r="P372" t="s">
        <v>15</v>
      </c>
      <c r="Q372" t="s">
        <v>16</v>
      </c>
      <c r="R372" s="3">
        <v>45286</v>
      </c>
      <c r="S372">
        <v>146.44999999999999</v>
      </c>
      <c r="T372">
        <v>146</v>
      </c>
      <c r="U372">
        <v>150.1</v>
      </c>
      <c r="V372">
        <v>145.80000000000001</v>
      </c>
      <c r="W372">
        <v>148.9</v>
      </c>
      <c r="X372">
        <v>148.94999999999999</v>
      </c>
      <c r="Y372">
        <v>148.99</v>
      </c>
      <c r="Z372">
        <v>3844505</v>
      </c>
      <c r="AA372">
        <v>572782112.14999998</v>
      </c>
      <c r="AB372">
        <v>27338</v>
      </c>
      <c r="AC372" s="7">
        <v>1614128</v>
      </c>
      <c r="AD372" s="4">
        <v>41.99</v>
      </c>
    </row>
    <row r="373" spans="1:30" x14ac:dyDescent="0.25">
      <c r="A373" s="11" t="s">
        <v>15</v>
      </c>
      <c r="B373" s="2" t="s">
        <v>16</v>
      </c>
      <c r="C373" s="12">
        <v>45289</v>
      </c>
      <c r="D373" s="2">
        <v>149</v>
      </c>
      <c r="F373">
        <f t="shared" si="27"/>
        <v>6.7159167226322564E-2</v>
      </c>
      <c r="G373">
        <f t="shared" si="25"/>
        <v>5</v>
      </c>
      <c r="H373" t="str">
        <f t="shared" si="29"/>
        <v/>
      </c>
      <c r="I373" t="str">
        <f t="shared" si="28"/>
        <v/>
      </c>
      <c r="J373" t="str">
        <f t="shared" si="26"/>
        <v/>
      </c>
      <c r="P373" t="s">
        <v>15</v>
      </c>
      <c r="Q373" t="s">
        <v>16</v>
      </c>
      <c r="R373" s="3">
        <v>45287</v>
      </c>
      <c r="S373">
        <v>148.94999999999999</v>
      </c>
      <c r="T373">
        <v>149.69999999999999</v>
      </c>
      <c r="U373">
        <v>149.75</v>
      </c>
      <c r="V373">
        <v>147.05000000000001</v>
      </c>
      <c r="W373">
        <v>148</v>
      </c>
      <c r="X373">
        <v>147.94999999999999</v>
      </c>
      <c r="Y373">
        <v>148.54</v>
      </c>
      <c r="Z373">
        <v>3235634</v>
      </c>
      <c r="AA373">
        <v>480616659.35000002</v>
      </c>
      <c r="AB373">
        <v>21109</v>
      </c>
      <c r="AC373" s="7">
        <v>1545392</v>
      </c>
      <c r="AD373" s="4">
        <v>47.76</v>
      </c>
    </row>
    <row r="374" spans="1:30" x14ac:dyDescent="0.25">
      <c r="A374" s="9" t="s">
        <v>15</v>
      </c>
      <c r="B374" s="1" t="s">
        <v>16</v>
      </c>
      <c r="C374" s="10">
        <v>45292</v>
      </c>
      <c r="D374" s="1">
        <v>152.25</v>
      </c>
      <c r="F374">
        <f t="shared" si="27"/>
        <v>2.1812080536912752</v>
      </c>
      <c r="G374">
        <f t="shared" si="25"/>
        <v>1</v>
      </c>
      <c r="H374" t="str">
        <f t="shared" si="29"/>
        <v/>
      </c>
      <c r="I374">
        <f t="shared" si="28"/>
        <v>45292</v>
      </c>
      <c r="J374">
        <f t="shared" si="26"/>
        <v>-4.8275862068965498</v>
      </c>
      <c r="P374" t="s">
        <v>15</v>
      </c>
      <c r="Q374" t="s">
        <v>16</v>
      </c>
      <c r="R374" s="3">
        <v>45288</v>
      </c>
      <c r="S374">
        <v>147.94999999999999</v>
      </c>
      <c r="T374">
        <v>148.5</v>
      </c>
      <c r="U374">
        <v>150.65</v>
      </c>
      <c r="V374">
        <v>147.69999999999999</v>
      </c>
      <c r="W374">
        <v>148.9</v>
      </c>
      <c r="X374">
        <v>148.9</v>
      </c>
      <c r="Y374">
        <v>148.91999999999999</v>
      </c>
      <c r="Z374">
        <v>4072000</v>
      </c>
      <c r="AA374">
        <v>606405013.95000005</v>
      </c>
      <c r="AB374">
        <v>26900</v>
      </c>
      <c r="AC374" s="7">
        <v>1820300</v>
      </c>
      <c r="AD374" s="4">
        <v>44.7</v>
      </c>
    </row>
    <row r="375" spans="1:30" x14ac:dyDescent="0.25">
      <c r="A375" s="11" t="s">
        <v>15</v>
      </c>
      <c r="B375" s="2" t="s">
        <v>16</v>
      </c>
      <c r="C375" s="12">
        <v>45293</v>
      </c>
      <c r="D375" s="2">
        <v>151.19999999999999</v>
      </c>
      <c r="F375">
        <f t="shared" si="27"/>
        <v>-0.68965517241380059</v>
      </c>
      <c r="G375">
        <f t="shared" si="25"/>
        <v>2</v>
      </c>
      <c r="H375" t="str">
        <f t="shared" si="29"/>
        <v/>
      </c>
      <c r="I375" t="str">
        <f t="shared" si="28"/>
        <v/>
      </c>
      <c r="J375" t="str">
        <f t="shared" si="26"/>
        <v/>
      </c>
      <c r="P375" t="s">
        <v>15</v>
      </c>
      <c r="Q375" t="s">
        <v>16</v>
      </c>
      <c r="R375" s="3">
        <v>45289</v>
      </c>
      <c r="S375">
        <v>148.9</v>
      </c>
      <c r="T375">
        <v>149.19999999999999</v>
      </c>
      <c r="U375">
        <v>150.6</v>
      </c>
      <c r="V375">
        <v>148.05000000000001</v>
      </c>
      <c r="W375">
        <v>148.80000000000001</v>
      </c>
      <c r="X375">
        <v>149</v>
      </c>
      <c r="Y375">
        <v>149.29</v>
      </c>
      <c r="Z375">
        <v>3360996</v>
      </c>
      <c r="AA375">
        <v>501767435.39999998</v>
      </c>
      <c r="AB375">
        <v>23846</v>
      </c>
      <c r="AC375" s="7">
        <v>1702462</v>
      </c>
      <c r="AD375" s="4">
        <v>50.65</v>
      </c>
    </row>
    <row r="376" spans="1:30" x14ac:dyDescent="0.25">
      <c r="A376" s="9" t="s">
        <v>15</v>
      </c>
      <c r="B376" s="1" t="s">
        <v>16</v>
      </c>
      <c r="C376" s="10">
        <v>45294</v>
      </c>
      <c r="D376" s="1">
        <v>152.94999999999999</v>
      </c>
      <c r="F376">
        <f t="shared" si="27"/>
        <v>1.1574074074074074</v>
      </c>
      <c r="G376">
        <f t="shared" si="25"/>
        <v>3</v>
      </c>
      <c r="H376" t="str">
        <f t="shared" si="29"/>
        <v/>
      </c>
      <c r="I376" t="str">
        <f t="shared" si="28"/>
        <v/>
      </c>
      <c r="J376" t="str">
        <f t="shared" si="26"/>
        <v/>
      </c>
      <c r="P376" t="s">
        <v>15</v>
      </c>
      <c r="Q376" t="s">
        <v>16</v>
      </c>
      <c r="R376" s="3">
        <v>45292</v>
      </c>
      <c r="S376">
        <v>149</v>
      </c>
      <c r="T376">
        <v>149.9</v>
      </c>
      <c r="U376">
        <v>152.9</v>
      </c>
      <c r="V376">
        <v>149.25</v>
      </c>
      <c r="W376">
        <v>152.19999999999999</v>
      </c>
      <c r="X376">
        <v>152.25</v>
      </c>
      <c r="Y376">
        <v>151.71</v>
      </c>
      <c r="Z376">
        <v>4698244</v>
      </c>
      <c r="AA376">
        <v>712786512.64999998</v>
      </c>
      <c r="AB376">
        <v>29870</v>
      </c>
      <c r="AC376" s="7">
        <v>2119040</v>
      </c>
      <c r="AD376" s="4">
        <v>45.1</v>
      </c>
    </row>
    <row r="377" spans="1:30" x14ac:dyDescent="0.25">
      <c r="A377" s="11" t="s">
        <v>15</v>
      </c>
      <c r="B377" s="2" t="s">
        <v>16</v>
      </c>
      <c r="C377" s="12">
        <v>45295</v>
      </c>
      <c r="D377" s="2">
        <v>153.85</v>
      </c>
      <c r="F377">
        <f t="shared" si="27"/>
        <v>0.58842759071592399</v>
      </c>
      <c r="G377">
        <f t="shared" si="25"/>
        <v>4</v>
      </c>
      <c r="H377">
        <f t="shared" si="29"/>
        <v>3.3243787777031484</v>
      </c>
      <c r="I377" t="str">
        <f t="shared" si="28"/>
        <v/>
      </c>
      <c r="J377" t="str">
        <f t="shared" si="26"/>
        <v/>
      </c>
      <c r="P377" t="s">
        <v>15</v>
      </c>
      <c r="Q377" t="s">
        <v>16</v>
      </c>
      <c r="R377" s="3">
        <v>45293</v>
      </c>
      <c r="S377">
        <v>152.25</v>
      </c>
      <c r="T377">
        <v>152.94999999999999</v>
      </c>
      <c r="U377">
        <v>153.65</v>
      </c>
      <c r="V377">
        <v>149.30000000000001</v>
      </c>
      <c r="W377">
        <v>151.5</v>
      </c>
      <c r="X377">
        <v>151.19999999999999</v>
      </c>
      <c r="Y377">
        <v>151.19</v>
      </c>
      <c r="Z377">
        <v>3160012</v>
      </c>
      <c r="AA377">
        <v>477747618.19999999</v>
      </c>
      <c r="AB377">
        <v>22431</v>
      </c>
      <c r="AC377" s="7">
        <v>1227813</v>
      </c>
      <c r="AD377" s="4">
        <v>38.85</v>
      </c>
    </row>
    <row r="378" spans="1:30" x14ac:dyDescent="0.25">
      <c r="A378" s="9" t="s">
        <v>15</v>
      </c>
      <c r="B378" s="1" t="s">
        <v>16</v>
      </c>
      <c r="C378" s="10">
        <v>45296</v>
      </c>
      <c r="D378" s="1">
        <v>153.15</v>
      </c>
      <c r="F378">
        <f t="shared" si="27"/>
        <v>-0.45498862528436051</v>
      </c>
      <c r="G378">
        <f t="shared" si="25"/>
        <v>5</v>
      </c>
      <c r="H378" t="str">
        <f t="shared" si="29"/>
        <v/>
      </c>
      <c r="I378" t="str">
        <f t="shared" si="28"/>
        <v/>
      </c>
      <c r="J378" t="str">
        <f t="shared" si="26"/>
        <v/>
      </c>
      <c r="P378" t="s">
        <v>15</v>
      </c>
      <c r="Q378" t="s">
        <v>16</v>
      </c>
      <c r="R378" s="3">
        <v>45294</v>
      </c>
      <c r="S378">
        <v>151.19999999999999</v>
      </c>
      <c r="T378">
        <v>150.94999999999999</v>
      </c>
      <c r="U378">
        <v>154.19999999999999</v>
      </c>
      <c r="V378">
        <v>150.69999999999999</v>
      </c>
      <c r="W378">
        <v>153.4</v>
      </c>
      <c r="X378">
        <v>152.94999999999999</v>
      </c>
      <c r="Y378">
        <v>153.04</v>
      </c>
      <c r="Z378">
        <v>3998380</v>
      </c>
      <c r="AA378">
        <v>611929039.95000005</v>
      </c>
      <c r="AB378">
        <v>28788</v>
      </c>
      <c r="AC378" s="7">
        <v>1887112</v>
      </c>
      <c r="AD378" s="4">
        <v>47.2</v>
      </c>
    </row>
    <row r="379" spans="1:30" x14ac:dyDescent="0.25">
      <c r="A379" s="11" t="s">
        <v>15</v>
      </c>
      <c r="B379" s="2" t="s">
        <v>16</v>
      </c>
      <c r="C379" s="12">
        <v>45299</v>
      </c>
      <c r="D379" s="2">
        <v>149.25</v>
      </c>
      <c r="F379">
        <f t="shared" si="27"/>
        <v>-2.5465230166503465</v>
      </c>
      <c r="G379">
        <f t="shared" si="25"/>
        <v>1</v>
      </c>
      <c r="H379" t="str">
        <f t="shared" si="29"/>
        <v/>
      </c>
      <c r="I379" t="str">
        <f t="shared" si="28"/>
        <v/>
      </c>
      <c r="J379" t="str">
        <f t="shared" si="26"/>
        <v/>
      </c>
      <c r="P379" t="s">
        <v>15</v>
      </c>
      <c r="Q379" t="s">
        <v>16</v>
      </c>
      <c r="R379" s="3">
        <v>45295</v>
      </c>
      <c r="S379">
        <v>152.94999999999999</v>
      </c>
      <c r="T379">
        <v>153.9</v>
      </c>
      <c r="U379">
        <v>154.80000000000001</v>
      </c>
      <c r="V379">
        <v>152.5</v>
      </c>
      <c r="W379">
        <v>154</v>
      </c>
      <c r="X379">
        <v>153.85</v>
      </c>
      <c r="Y379">
        <v>153.79</v>
      </c>
      <c r="Z379">
        <v>2842465</v>
      </c>
      <c r="AA379">
        <v>437134935.35000002</v>
      </c>
      <c r="AB379">
        <v>28550</v>
      </c>
      <c r="AC379" s="7">
        <v>1326072</v>
      </c>
      <c r="AD379" s="4">
        <v>46.65</v>
      </c>
    </row>
    <row r="380" spans="1:30" x14ac:dyDescent="0.25">
      <c r="A380" s="9" t="s">
        <v>15</v>
      </c>
      <c r="B380" s="1" t="s">
        <v>16</v>
      </c>
      <c r="C380" s="10">
        <v>45300</v>
      </c>
      <c r="D380" s="1">
        <v>148.69999999999999</v>
      </c>
      <c r="F380">
        <f t="shared" si="27"/>
        <v>-0.36850921273032589</v>
      </c>
      <c r="G380">
        <f t="shared" si="25"/>
        <v>2</v>
      </c>
      <c r="H380" t="str">
        <f t="shared" si="29"/>
        <v/>
      </c>
      <c r="I380" t="str">
        <f t="shared" si="28"/>
        <v/>
      </c>
      <c r="J380" t="str">
        <f t="shared" si="26"/>
        <v/>
      </c>
      <c r="P380" t="s">
        <v>15</v>
      </c>
      <c r="Q380" t="s">
        <v>16</v>
      </c>
      <c r="R380" s="3">
        <v>45296</v>
      </c>
      <c r="S380">
        <v>153.85</v>
      </c>
      <c r="T380">
        <v>154</v>
      </c>
      <c r="U380">
        <v>154.9</v>
      </c>
      <c r="V380">
        <v>152.25</v>
      </c>
      <c r="W380">
        <v>153.44999999999999</v>
      </c>
      <c r="X380">
        <v>153.15</v>
      </c>
      <c r="Y380">
        <v>153.58000000000001</v>
      </c>
      <c r="Z380">
        <v>3280827</v>
      </c>
      <c r="AA380">
        <v>503879987.05000001</v>
      </c>
      <c r="AB380">
        <v>36326</v>
      </c>
      <c r="AC380" s="7">
        <v>1747427</v>
      </c>
      <c r="AD380" s="4">
        <v>53.26</v>
      </c>
    </row>
    <row r="381" spans="1:30" x14ac:dyDescent="0.25">
      <c r="A381" s="11" t="s">
        <v>15</v>
      </c>
      <c r="B381" s="2" t="s">
        <v>16</v>
      </c>
      <c r="C381" s="12">
        <v>45301</v>
      </c>
      <c r="D381" s="2">
        <v>145.69999999999999</v>
      </c>
      <c r="F381">
        <f t="shared" si="27"/>
        <v>-2.0174848688634834</v>
      </c>
      <c r="G381">
        <f t="shared" si="25"/>
        <v>3</v>
      </c>
      <c r="H381" t="str">
        <f t="shared" si="29"/>
        <v/>
      </c>
      <c r="I381" t="str">
        <f t="shared" si="28"/>
        <v/>
      </c>
      <c r="J381" t="str">
        <f t="shared" si="26"/>
        <v/>
      </c>
      <c r="P381" t="s">
        <v>15</v>
      </c>
      <c r="Q381" t="s">
        <v>16</v>
      </c>
      <c r="R381" s="3">
        <v>45299</v>
      </c>
      <c r="S381">
        <v>153.15</v>
      </c>
      <c r="T381">
        <v>153.80000000000001</v>
      </c>
      <c r="U381">
        <v>153.80000000000001</v>
      </c>
      <c r="V381">
        <v>148.75</v>
      </c>
      <c r="W381">
        <v>149.4</v>
      </c>
      <c r="X381">
        <v>149.25</v>
      </c>
      <c r="Y381">
        <v>150.71</v>
      </c>
      <c r="Z381">
        <v>3173310</v>
      </c>
      <c r="AA381">
        <v>478240375.5</v>
      </c>
      <c r="AB381">
        <v>30728</v>
      </c>
      <c r="AC381" s="7">
        <v>1608237</v>
      </c>
      <c r="AD381" s="4">
        <v>50.68</v>
      </c>
    </row>
    <row r="382" spans="1:30" x14ac:dyDescent="0.25">
      <c r="A382" s="9" t="s">
        <v>15</v>
      </c>
      <c r="B382" s="1" t="s">
        <v>16</v>
      </c>
      <c r="C382" s="10">
        <v>45302</v>
      </c>
      <c r="D382" s="1">
        <v>147.9</v>
      </c>
      <c r="F382">
        <f t="shared" si="27"/>
        <v>1.5099519560741368</v>
      </c>
      <c r="G382">
        <f t="shared" si="25"/>
        <v>4</v>
      </c>
      <c r="H382">
        <f t="shared" si="29"/>
        <v>-3.8674033149171199</v>
      </c>
      <c r="I382" t="str">
        <f t="shared" si="28"/>
        <v/>
      </c>
      <c r="J382" t="str">
        <f t="shared" si="26"/>
        <v/>
      </c>
      <c r="P382" t="s">
        <v>15</v>
      </c>
      <c r="Q382" t="s">
        <v>16</v>
      </c>
      <c r="R382" s="3">
        <v>45300</v>
      </c>
      <c r="S382">
        <v>149.25</v>
      </c>
      <c r="T382">
        <v>149.55000000000001</v>
      </c>
      <c r="U382">
        <v>151.19999999999999</v>
      </c>
      <c r="V382">
        <v>148</v>
      </c>
      <c r="W382">
        <v>148.5</v>
      </c>
      <c r="X382">
        <v>148.69999999999999</v>
      </c>
      <c r="Y382">
        <v>149.81</v>
      </c>
      <c r="Z382">
        <v>3218200</v>
      </c>
      <c r="AA382">
        <v>482117328.30000001</v>
      </c>
      <c r="AB382">
        <v>24631</v>
      </c>
      <c r="AC382" s="7">
        <v>1673096</v>
      </c>
      <c r="AD382" s="4">
        <v>51.99</v>
      </c>
    </row>
    <row r="383" spans="1:30" x14ac:dyDescent="0.25">
      <c r="A383" s="11" t="s">
        <v>15</v>
      </c>
      <c r="B383" s="2" t="s">
        <v>16</v>
      </c>
      <c r="C383" s="12">
        <v>45303</v>
      </c>
      <c r="D383" s="2">
        <v>148.6</v>
      </c>
      <c r="F383">
        <f t="shared" si="27"/>
        <v>0.47329276538200715</v>
      </c>
      <c r="G383">
        <f t="shared" si="25"/>
        <v>5</v>
      </c>
      <c r="H383" t="str">
        <f t="shared" si="29"/>
        <v/>
      </c>
      <c r="I383" t="str">
        <f t="shared" si="28"/>
        <v/>
      </c>
      <c r="J383" t="str">
        <f t="shared" si="26"/>
        <v/>
      </c>
      <c r="P383" t="s">
        <v>15</v>
      </c>
      <c r="Q383" t="s">
        <v>16</v>
      </c>
      <c r="R383" s="3">
        <v>45301</v>
      </c>
      <c r="S383">
        <v>148.69999999999999</v>
      </c>
      <c r="T383">
        <v>148.94999999999999</v>
      </c>
      <c r="U383">
        <v>148.94999999999999</v>
      </c>
      <c r="V383">
        <v>144.19999999999999</v>
      </c>
      <c r="W383">
        <v>146.1</v>
      </c>
      <c r="X383">
        <v>145.69999999999999</v>
      </c>
      <c r="Y383">
        <v>145.86000000000001</v>
      </c>
      <c r="Z383">
        <v>4463464</v>
      </c>
      <c r="AA383">
        <v>651029706.14999998</v>
      </c>
      <c r="AB383">
        <v>29744</v>
      </c>
      <c r="AC383" s="7">
        <v>1964414</v>
      </c>
      <c r="AD383" s="4">
        <v>44.01</v>
      </c>
    </row>
    <row r="384" spans="1:30" x14ac:dyDescent="0.25">
      <c r="A384" s="9" t="s">
        <v>15</v>
      </c>
      <c r="B384" s="1" t="s">
        <v>16</v>
      </c>
      <c r="C384" s="10">
        <v>45306</v>
      </c>
      <c r="D384" s="1">
        <v>151.9</v>
      </c>
      <c r="F384">
        <f t="shared" si="27"/>
        <v>2.2207267833109094</v>
      </c>
      <c r="G384">
        <f t="shared" si="25"/>
        <v>1</v>
      </c>
      <c r="H384" t="str">
        <f t="shared" si="29"/>
        <v/>
      </c>
      <c r="I384" t="str">
        <f t="shared" si="28"/>
        <v/>
      </c>
      <c r="J384" t="str">
        <f t="shared" si="26"/>
        <v/>
      </c>
      <c r="P384" t="s">
        <v>15</v>
      </c>
      <c r="Q384" t="s">
        <v>16</v>
      </c>
      <c r="R384" s="3">
        <v>45302</v>
      </c>
      <c r="S384">
        <v>145.69999999999999</v>
      </c>
      <c r="T384">
        <v>146.15</v>
      </c>
      <c r="U384">
        <v>148.94999999999999</v>
      </c>
      <c r="V384">
        <v>146.15</v>
      </c>
      <c r="W384">
        <v>147.9</v>
      </c>
      <c r="X384">
        <v>147.9</v>
      </c>
      <c r="Y384">
        <v>147.79</v>
      </c>
      <c r="Z384">
        <v>1488878</v>
      </c>
      <c r="AA384">
        <v>220033953.25</v>
      </c>
      <c r="AB384">
        <v>15832</v>
      </c>
      <c r="AC384" s="7">
        <v>499608</v>
      </c>
      <c r="AD384" s="4">
        <v>33.56</v>
      </c>
    </row>
    <row r="385" spans="1:30" x14ac:dyDescent="0.25">
      <c r="A385" s="11" t="s">
        <v>15</v>
      </c>
      <c r="B385" s="2" t="s">
        <v>16</v>
      </c>
      <c r="C385" s="12">
        <v>45307</v>
      </c>
      <c r="D385" s="2">
        <v>150.25</v>
      </c>
      <c r="F385">
        <f t="shared" si="27"/>
        <v>-1.0862409479921036</v>
      </c>
      <c r="G385">
        <f t="shared" si="25"/>
        <v>2</v>
      </c>
      <c r="H385" t="str">
        <f t="shared" si="29"/>
        <v/>
      </c>
      <c r="I385" t="str">
        <f t="shared" si="28"/>
        <v/>
      </c>
      <c r="J385" t="str">
        <f t="shared" si="26"/>
        <v/>
      </c>
      <c r="P385" t="s">
        <v>15</v>
      </c>
      <c r="Q385" t="s">
        <v>16</v>
      </c>
      <c r="R385" s="3">
        <v>45303</v>
      </c>
      <c r="S385">
        <v>147.9</v>
      </c>
      <c r="T385">
        <v>148.94999999999999</v>
      </c>
      <c r="U385">
        <v>150.6</v>
      </c>
      <c r="V385">
        <v>147.80000000000001</v>
      </c>
      <c r="W385">
        <v>149</v>
      </c>
      <c r="X385">
        <v>148.6</v>
      </c>
      <c r="Y385">
        <v>149.35</v>
      </c>
      <c r="Z385">
        <v>2421654</v>
      </c>
      <c r="AA385">
        <v>361680404.94999999</v>
      </c>
      <c r="AB385">
        <v>14560</v>
      </c>
      <c r="AC385" s="7">
        <v>918469</v>
      </c>
      <c r="AD385" s="4">
        <v>37.93</v>
      </c>
    </row>
    <row r="386" spans="1:30" x14ac:dyDescent="0.25">
      <c r="A386" s="9" t="s">
        <v>15</v>
      </c>
      <c r="B386" s="1" t="s">
        <v>16</v>
      </c>
      <c r="C386" s="10">
        <v>45308</v>
      </c>
      <c r="D386" s="1">
        <v>144.25</v>
      </c>
      <c r="F386">
        <f t="shared" si="27"/>
        <v>-3.9933444259567388</v>
      </c>
      <c r="G386">
        <f t="shared" si="25"/>
        <v>3</v>
      </c>
      <c r="H386" t="str">
        <f t="shared" si="29"/>
        <v/>
      </c>
      <c r="I386" t="str">
        <f t="shared" si="28"/>
        <v/>
      </c>
      <c r="J386" t="str">
        <f t="shared" si="26"/>
        <v/>
      </c>
      <c r="P386" t="s">
        <v>15</v>
      </c>
      <c r="Q386" t="s">
        <v>16</v>
      </c>
      <c r="R386" s="3">
        <v>45306</v>
      </c>
      <c r="S386">
        <v>148.6</v>
      </c>
      <c r="T386">
        <v>149.85</v>
      </c>
      <c r="U386">
        <v>153.44999999999999</v>
      </c>
      <c r="V386">
        <v>148.35</v>
      </c>
      <c r="W386">
        <v>152.25</v>
      </c>
      <c r="X386">
        <v>151.9</v>
      </c>
      <c r="Y386">
        <v>150.77000000000001</v>
      </c>
      <c r="Z386">
        <v>3989166</v>
      </c>
      <c r="AA386">
        <v>601435236.10000002</v>
      </c>
      <c r="AB386">
        <v>19706</v>
      </c>
      <c r="AC386" s="7">
        <v>1485627</v>
      </c>
      <c r="AD386" s="4">
        <v>37.24</v>
      </c>
    </row>
    <row r="387" spans="1:30" x14ac:dyDescent="0.25">
      <c r="A387" s="11" t="s">
        <v>15</v>
      </c>
      <c r="B387" s="2" t="s">
        <v>16</v>
      </c>
      <c r="C387" s="12">
        <v>45309</v>
      </c>
      <c r="D387" s="2">
        <v>143.44999999999999</v>
      </c>
      <c r="F387">
        <f t="shared" si="27"/>
        <v>-0.55459272097054513</v>
      </c>
      <c r="G387">
        <f t="shared" ref="G387:G450" si="30">WEEKDAY(C387, 2)</f>
        <v>4</v>
      </c>
      <c r="H387">
        <f t="shared" si="29"/>
        <v>-3.0087897227856772</v>
      </c>
      <c r="I387" t="str">
        <f t="shared" si="28"/>
        <v/>
      </c>
      <c r="J387" t="str">
        <f t="shared" ref="J387:J450" si="31">IF(ISNUMBER(I387), (INDEX(D:D, MATCH(EOMONTH(C387, 0), C:C, 1)) / D387 - 1) * 100, "")</f>
        <v/>
      </c>
      <c r="P387" t="s">
        <v>15</v>
      </c>
      <c r="Q387" t="s">
        <v>16</v>
      </c>
      <c r="R387" s="3">
        <v>45307</v>
      </c>
      <c r="S387">
        <v>151.9</v>
      </c>
      <c r="T387">
        <v>152.55000000000001</v>
      </c>
      <c r="U387">
        <v>153.44999999999999</v>
      </c>
      <c r="V387">
        <v>148.5</v>
      </c>
      <c r="W387">
        <v>150.44999999999999</v>
      </c>
      <c r="X387">
        <v>150.25</v>
      </c>
      <c r="Y387">
        <v>151.07</v>
      </c>
      <c r="Z387">
        <v>3188888</v>
      </c>
      <c r="AA387">
        <v>481742271.25</v>
      </c>
      <c r="AB387">
        <v>21531</v>
      </c>
      <c r="AC387" s="7">
        <v>1325239</v>
      </c>
      <c r="AD387" s="4">
        <v>41.56</v>
      </c>
    </row>
    <row r="388" spans="1:30" x14ac:dyDescent="0.25">
      <c r="A388" s="9" t="s">
        <v>15</v>
      </c>
      <c r="B388" s="1" t="s">
        <v>16</v>
      </c>
      <c r="C388" s="10">
        <v>45310</v>
      </c>
      <c r="D388" s="1">
        <v>143.65</v>
      </c>
      <c r="F388">
        <f t="shared" ref="F388:F451" si="32">((D388-D387)/D387)*100</f>
        <v>0.13942140118509383</v>
      </c>
      <c r="G388">
        <f t="shared" si="30"/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1"/>
        <v/>
      </c>
      <c r="P388" t="s">
        <v>15</v>
      </c>
      <c r="Q388" t="s">
        <v>16</v>
      </c>
      <c r="R388" s="3">
        <v>45308</v>
      </c>
      <c r="S388">
        <v>150.25</v>
      </c>
      <c r="T388">
        <v>148</v>
      </c>
      <c r="U388">
        <v>149.05000000000001</v>
      </c>
      <c r="V388">
        <v>143.4</v>
      </c>
      <c r="W388">
        <v>144.69999999999999</v>
      </c>
      <c r="X388">
        <v>144.25</v>
      </c>
      <c r="Y388">
        <v>146.16</v>
      </c>
      <c r="Z388">
        <v>4506573</v>
      </c>
      <c r="AA388">
        <v>658667776.39999998</v>
      </c>
      <c r="AB388">
        <v>24433</v>
      </c>
      <c r="AC388" s="7">
        <v>2133317</v>
      </c>
      <c r="AD388" s="4">
        <v>47.34</v>
      </c>
    </row>
    <row r="389" spans="1:30" x14ac:dyDescent="0.25">
      <c r="A389" s="11" t="s">
        <v>15</v>
      </c>
      <c r="B389" s="2" t="s">
        <v>16</v>
      </c>
      <c r="C389" s="12">
        <v>45311</v>
      </c>
      <c r="D389" s="2">
        <v>144.15</v>
      </c>
      <c r="F389">
        <f t="shared" si="32"/>
        <v>0.34806822137138876</v>
      </c>
      <c r="G389">
        <f t="shared" si="30"/>
        <v>6</v>
      </c>
      <c r="H389" t="str">
        <f t="shared" si="29"/>
        <v/>
      </c>
      <c r="I389" t="str">
        <f t="shared" si="33"/>
        <v/>
      </c>
      <c r="J389" t="str">
        <f t="shared" si="31"/>
        <v/>
      </c>
      <c r="P389" t="s">
        <v>15</v>
      </c>
      <c r="Q389" t="s">
        <v>16</v>
      </c>
      <c r="R389" s="3">
        <v>45309</v>
      </c>
      <c r="S389">
        <v>144.25</v>
      </c>
      <c r="T389">
        <v>144.15</v>
      </c>
      <c r="U389">
        <v>145.19999999999999</v>
      </c>
      <c r="V389">
        <v>140.44999999999999</v>
      </c>
      <c r="W389">
        <v>144</v>
      </c>
      <c r="X389">
        <v>143.44999999999999</v>
      </c>
      <c r="Y389">
        <v>143.25</v>
      </c>
      <c r="Z389">
        <v>3612774</v>
      </c>
      <c r="AA389">
        <v>517514315.55000001</v>
      </c>
      <c r="AB389">
        <v>19683</v>
      </c>
      <c r="AC389" s="7">
        <v>1499187</v>
      </c>
      <c r="AD389" s="4">
        <v>41.5</v>
      </c>
    </row>
    <row r="390" spans="1:30" x14ac:dyDescent="0.25">
      <c r="A390" s="9" t="s">
        <v>15</v>
      </c>
      <c r="B390" s="1" t="s">
        <v>16</v>
      </c>
      <c r="C390" s="10">
        <v>45314</v>
      </c>
      <c r="D390" s="1">
        <v>139.25</v>
      </c>
      <c r="F390">
        <f t="shared" si="32"/>
        <v>-3.3992369060006973</v>
      </c>
      <c r="G390">
        <f t="shared" si="30"/>
        <v>2</v>
      </c>
      <c r="H390" t="str">
        <f t="shared" si="29"/>
        <v/>
      </c>
      <c r="I390" t="str">
        <f t="shared" si="33"/>
        <v/>
      </c>
      <c r="J390" t="str">
        <f t="shared" si="31"/>
        <v/>
      </c>
      <c r="P390" t="s">
        <v>15</v>
      </c>
      <c r="Q390" t="s">
        <v>16</v>
      </c>
      <c r="R390" s="3">
        <v>45310</v>
      </c>
      <c r="S390">
        <v>143.44999999999999</v>
      </c>
      <c r="T390">
        <v>145.15</v>
      </c>
      <c r="U390">
        <v>145.9</v>
      </c>
      <c r="V390">
        <v>142.9</v>
      </c>
      <c r="W390">
        <v>143.80000000000001</v>
      </c>
      <c r="X390">
        <v>143.65</v>
      </c>
      <c r="Y390">
        <v>144.21</v>
      </c>
      <c r="Z390">
        <v>2322753</v>
      </c>
      <c r="AA390">
        <v>334952735.60000002</v>
      </c>
      <c r="AB390">
        <v>14749</v>
      </c>
      <c r="AC390" s="7">
        <v>1034284</v>
      </c>
      <c r="AD390" s="4">
        <v>44.53</v>
      </c>
    </row>
    <row r="391" spans="1:30" x14ac:dyDescent="0.25">
      <c r="A391" s="11" t="s">
        <v>15</v>
      </c>
      <c r="B391" s="2" t="s">
        <v>16</v>
      </c>
      <c r="C391" s="12">
        <v>45315</v>
      </c>
      <c r="D391" s="2">
        <v>139.6</v>
      </c>
      <c r="F391">
        <f t="shared" si="32"/>
        <v>0.25134649910232987</v>
      </c>
      <c r="G391">
        <f t="shared" si="30"/>
        <v>3</v>
      </c>
      <c r="H391" t="str">
        <f t="shared" si="29"/>
        <v/>
      </c>
      <c r="I391" t="str">
        <f t="shared" si="33"/>
        <v/>
      </c>
      <c r="J391" t="str">
        <f t="shared" si="31"/>
        <v/>
      </c>
      <c r="P391" t="s">
        <v>15</v>
      </c>
      <c r="Q391" t="s">
        <v>16</v>
      </c>
      <c r="R391" s="3">
        <v>45311</v>
      </c>
      <c r="S391">
        <v>143.65</v>
      </c>
      <c r="T391">
        <v>144.69999999999999</v>
      </c>
      <c r="U391">
        <v>144.94999999999999</v>
      </c>
      <c r="V391">
        <v>143.6</v>
      </c>
      <c r="W391">
        <v>144.44999999999999</v>
      </c>
      <c r="X391">
        <v>144.15</v>
      </c>
      <c r="Y391">
        <v>144.15</v>
      </c>
      <c r="Z391">
        <v>1039682</v>
      </c>
      <c r="AA391">
        <v>149872333.75</v>
      </c>
      <c r="AB391">
        <v>5984</v>
      </c>
      <c r="AC391" s="7">
        <v>516123</v>
      </c>
      <c r="AD391" s="4">
        <v>49.64</v>
      </c>
    </row>
    <row r="392" spans="1:30" x14ac:dyDescent="0.25">
      <c r="A392" s="9" t="s">
        <v>15</v>
      </c>
      <c r="B392" s="1" t="s">
        <v>16</v>
      </c>
      <c r="C392" s="10">
        <v>45316</v>
      </c>
      <c r="D392" s="1">
        <v>141.19999999999999</v>
      </c>
      <c r="F392">
        <f t="shared" si="32"/>
        <v>1.1461318051575891</v>
      </c>
      <c r="G392">
        <f t="shared" si="30"/>
        <v>4</v>
      </c>
      <c r="H392">
        <f t="shared" ref="H392:H455" si="34">IF(G392=4, ((D392 - D387) / D387)*100, "")</f>
        <v>-1.5684907633321716</v>
      </c>
      <c r="I392" t="str">
        <f t="shared" si="33"/>
        <v/>
      </c>
      <c r="J392" t="str">
        <f t="shared" si="31"/>
        <v/>
      </c>
      <c r="P392" t="s">
        <v>15</v>
      </c>
      <c r="Q392" t="s">
        <v>16</v>
      </c>
      <c r="R392" s="3">
        <v>45314</v>
      </c>
      <c r="S392">
        <v>144.15</v>
      </c>
      <c r="T392">
        <v>145.15</v>
      </c>
      <c r="U392">
        <v>145.55000000000001</v>
      </c>
      <c r="V392">
        <v>138.69999999999999</v>
      </c>
      <c r="W392">
        <v>139.5</v>
      </c>
      <c r="X392">
        <v>139.25</v>
      </c>
      <c r="Y392">
        <v>141.44</v>
      </c>
      <c r="Z392">
        <v>2938201</v>
      </c>
      <c r="AA392">
        <v>415577347.55000001</v>
      </c>
      <c r="AB392">
        <v>22807</v>
      </c>
      <c r="AC392" s="7">
        <v>1191173</v>
      </c>
      <c r="AD392" s="4">
        <v>40.54</v>
      </c>
    </row>
    <row r="393" spans="1:30" x14ac:dyDescent="0.25">
      <c r="A393" s="11" t="s">
        <v>15</v>
      </c>
      <c r="B393" s="2" t="s">
        <v>16</v>
      </c>
      <c r="C393" s="12">
        <v>45320</v>
      </c>
      <c r="D393" s="2">
        <v>143.4</v>
      </c>
      <c r="F393">
        <f t="shared" si="32"/>
        <v>1.558073654390947</v>
      </c>
      <c r="G393">
        <f t="shared" si="30"/>
        <v>1</v>
      </c>
      <c r="H393" t="str">
        <f t="shared" si="34"/>
        <v/>
      </c>
      <c r="I393" t="str">
        <f t="shared" si="33"/>
        <v/>
      </c>
      <c r="J393" t="str">
        <f t="shared" si="31"/>
        <v/>
      </c>
      <c r="P393" t="s">
        <v>15</v>
      </c>
      <c r="Q393" t="s">
        <v>16</v>
      </c>
      <c r="R393" s="3">
        <v>45315</v>
      </c>
      <c r="S393">
        <v>139.25</v>
      </c>
      <c r="T393">
        <v>139</v>
      </c>
      <c r="U393">
        <v>140.75</v>
      </c>
      <c r="V393">
        <v>136.75</v>
      </c>
      <c r="W393">
        <v>139.75</v>
      </c>
      <c r="X393">
        <v>139.6</v>
      </c>
      <c r="Y393">
        <v>139.16999999999999</v>
      </c>
      <c r="Z393">
        <v>3961629</v>
      </c>
      <c r="AA393">
        <v>551329233.04999995</v>
      </c>
      <c r="AB393">
        <v>26317</v>
      </c>
      <c r="AC393" s="7">
        <v>1659200</v>
      </c>
      <c r="AD393" s="4">
        <v>41.88</v>
      </c>
    </row>
    <row r="394" spans="1:30" x14ac:dyDescent="0.25">
      <c r="A394" s="9" t="s">
        <v>15</v>
      </c>
      <c r="B394" s="1" t="s">
        <v>16</v>
      </c>
      <c r="C394" s="10">
        <v>45321</v>
      </c>
      <c r="D394" s="1">
        <v>143.05000000000001</v>
      </c>
      <c r="F394">
        <f t="shared" si="32"/>
        <v>-0.24407252440724847</v>
      </c>
      <c r="G394">
        <f t="shared" si="30"/>
        <v>2</v>
      </c>
      <c r="H394" t="str">
        <f t="shared" si="34"/>
        <v/>
      </c>
      <c r="I394" t="str">
        <f t="shared" si="33"/>
        <v/>
      </c>
      <c r="J394" t="str">
        <f t="shared" si="31"/>
        <v/>
      </c>
      <c r="P394" t="s">
        <v>15</v>
      </c>
      <c r="Q394" t="s">
        <v>16</v>
      </c>
      <c r="R394" s="3">
        <v>45316</v>
      </c>
      <c r="S394">
        <v>139.6</v>
      </c>
      <c r="T394">
        <v>140</v>
      </c>
      <c r="U394">
        <v>142</v>
      </c>
      <c r="V394">
        <v>139.35</v>
      </c>
      <c r="W394">
        <v>141.19999999999999</v>
      </c>
      <c r="X394">
        <v>141.19999999999999</v>
      </c>
      <c r="Y394">
        <v>141.26</v>
      </c>
      <c r="Z394">
        <v>1684131</v>
      </c>
      <c r="AA394">
        <v>237900344.59999999</v>
      </c>
      <c r="AB394">
        <v>38362</v>
      </c>
      <c r="AC394" s="7">
        <v>536606</v>
      </c>
      <c r="AD394" s="4">
        <v>31.86</v>
      </c>
    </row>
    <row r="395" spans="1:30" x14ac:dyDescent="0.25">
      <c r="A395" s="11" t="s">
        <v>15</v>
      </c>
      <c r="B395" s="2" t="s">
        <v>16</v>
      </c>
      <c r="C395" s="12">
        <v>45322</v>
      </c>
      <c r="D395" s="2">
        <v>144.9</v>
      </c>
      <c r="F395">
        <f t="shared" si="32"/>
        <v>1.2932541069556058</v>
      </c>
      <c r="G395">
        <f t="shared" si="30"/>
        <v>3</v>
      </c>
      <c r="H395" t="str">
        <f t="shared" si="34"/>
        <v/>
      </c>
      <c r="I395" t="str">
        <f t="shared" si="33"/>
        <v/>
      </c>
      <c r="J395" t="str">
        <f t="shared" si="31"/>
        <v/>
      </c>
      <c r="P395" t="s">
        <v>15</v>
      </c>
      <c r="Q395" t="s">
        <v>16</v>
      </c>
      <c r="R395" s="3">
        <v>45320</v>
      </c>
      <c r="S395">
        <v>141.19999999999999</v>
      </c>
      <c r="T395">
        <v>141.4</v>
      </c>
      <c r="U395">
        <v>144</v>
      </c>
      <c r="V395">
        <v>141.4</v>
      </c>
      <c r="W395">
        <v>143.65</v>
      </c>
      <c r="X395">
        <v>143.4</v>
      </c>
      <c r="Y395">
        <v>143.1</v>
      </c>
      <c r="Z395">
        <v>2219843</v>
      </c>
      <c r="AA395">
        <v>317662952.75</v>
      </c>
      <c r="AB395">
        <v>24164</v>
      </c>
      <c r="AC395" s="7">
        <v>1016645</v>
      </c>
      <c r="AD395" s="4">
        <v>45.8</v>
      </c>
    </row>
    <row r="396" spans="1:30" x14ac:dyDescent="0.25">
      <c r="A396" s="9" t="s">
        <v>15</v>
      </c>
      <c r="B396" s="1" t="s">
        <v>16</v>
      </c>
      <c r="C396" s="10">
        <v>45323</v>
      </c>
      <c r="D396" s="1">
        <v>143.85</v>
      </c>
      <c r="F396">
        <f t="shared" si="32"/>
        <v>-0.72463768115942806</v>
      </c>
      <c r="G396">
        <f t="shared" si="30"/>
        <v>4</v>
      </c>
      <c r="H396">
        <f t="shared" si="34"/>
        <v>3.044412607449857</v>
      </c>
      <c r="I396">
        <f t="shared" si="33"/>
        <v>45323</v>
      </c>
      <c r="J396">
        <f t="shared" si="31"/>
        <v>-6.0479666319082304</v>
      </c>
      <c r="P396" t="s">
        <v>15</v>
      </c>
      <c r="Q396" t="s">
        <v>16</v>
      </c>
      <c r="R396" s="3">
        <v>45321</v>
      </c>
      <c r="S396">
        <v>143.4</v>
      </c>
      <c r="T396">
        <v>143.69999999999999</v>
      </c>
      <c r="U396">
        <v>145</v>
      </c>
      <c r="V396">
        <v>142.5</v>
      </c>
      <c r="W396">
        <v>142.75</v>
      </c>
      <c r="X396">
        <v>143.05000000000001</v>
      </c>
      <c r="Y396">
        <v>143.97</v>
      </c>
      <c r="Z396">
        <v>1508116</v>
      </c>
      <c r="AA396">
        <v>217123165.69999999</v>
      </c>
      <c r="AB396">
        <v>16412</v>
      </c>
      <c r="AC396" s="7">
        <v>714505</v>
      </c>
      <c r="AD396" s="4">
        <v>47.38</v>
      </c>
    </row>
    <row r="397" spans="1:30" x14ac:dyDescent="0.25">
      <c r="A397" s="11" t="s">
        <v>15</v>
      </c>
      <c r="B397" s="2" t="s">
        <v>16</v>
      </c>
      <c r="C397" s="12">
        <v>45324</v>
      </c>
      <c r="D397" s="2">
        <v>137.25</v>
      </c>
      <c r="F397">
        <f t="shared" si="32"/>
        <v>-4.5881126173096938</v>
      </c>
      <c r="G397">
        <f t="shared" si="30"/>
        <v>5</v>
      </c>
      <c r="H397" t="str">
        <f t="shared" si="34"/>
        <v/>
      </c>
      <c r="I397" t="str">
        <f t="shared" si="33"/>
        <v/>
      </c>
      <c r="J397" t="str">
        <f t="shared" si="31"/>
        <v/>
      </c>
      <c r="P397" t="s">
        <v>15</v>
      </c>
      <c r="Q397" t="s">
        <v>16</v>
      </c>
      <c r="R397" s="3">
        <v>45322</v>
      </c>
      <c r="S397">
        <v>143.05000000000001</v>
      </c>
      <c r="T397">
        <v>143</v>
      </c>
      <c r="U397">
        <v>145.6</v>
      </c>
      <c r="V397">
        <v>142.75</v>
      </c>
      <c r="W397">
        <v>144.94999999999999</v>
      </c>
      <c r="X397">
        <v>144.9</v>
      </c>
      <c r="Y397">
        <v>144.79</v>
      </c>
      <c r="Z397">
        <v>2300996</v>
      </c>
      <c r="AA397">
        <v>333150851.69999999</v>
      </c>
      <c r="AB397">
        <v>18184</v>
      </c>
      <c r="AC397" s="7">
        <v>1117241</v>
      </c>
      <c r="AD397" s="4">
        <v>48.55</v>
      </c>
    </row>
    <row r="398" spans="1:30" x14ac:dyDescent="0.25">
      <c r="A398" s="9" t="s">
        <v>15</v>
      </c>
      <c r="B398" s="1" t="s">
        <v>16</v>
      </c>
      <c r="C398" s="10">
        <v>45327</v>
      </c>
      <c r="D398" s="1">
        <v>135.9</v>
      </c>
      <c r="F398">
        <f t="shared" si="32"/>
        <v>-0.98360655737704505</v>
      </c>
      <c r="G398">
        <f t="shared" si="30"/>
        <v>1</v>
      </c>
      <c r="H398" t="str">
        <f t="shared" si="34"/>
        <v/>
      </c>
      <c r="I398" t="str">
        <f t="shared" si="33"/>
        <v/>
      </c>
      <c r="J398" t="str">
        <f t="shared" si="31"/>
        <v/>
      </c>
      <c r="P398" t="s">
        <v>15</v>
      </c>
      <c r="Q398" t="s">
        <v>16</v>
      </c>
      <c r="R398" s="3">
        <v>45323</v>
      </c>
      <c r="S398">
        <v>144.9</v>
      </c>
      <c r="T398">
        <v>145.65</v>
      </c>
      <c r="U398">
        <v>145.65</v>
      </c>
      <c r="V398">
        <v>141.6</v>
      </c>
      <c r="W398">
        <v>144</v>
      </c>
      <c r="X398">
        <v>143.85</v>
      </c>
      <c r="Y398">
        <v>143.46</v>
      </c>
      <c r="Z398">
        <v>2821484</v>
      </c>
      <c r="AA398">
        <v>404773704.39999998</v>
      </c>
      <c r="AB398">
        <v>15513</v>
      </c>
      <c r="AC398" s="7">
        <v>1061435</v>
      </c>
      <c r="AD398" s="4">
        <v>37.619999999999997</v>
      </c>
    </row>
    <row r="399" spans="1:30" x14ac:dyDescent="0.25">
      <c r="A399" s="11" t="s">
        <v>15</v>
      </c>
      <c r="B399" s="2" t="s">
        <v>16</v>
      </c>
      <c r="C399" s="12">
        <v>45328</v>
      </c>
      <c r="D399" s="2">
        <v>132.85</v>
      </c>
      <c r="F399">
        <f t="shared" si="32"/>
        <v>-2.2442972774098684</v>
      </c>
      <c r="G399">
        <f t="shared" si="30"/>
        <v>2</v>
      </c>
      <c r="H399" t="str">
        <f t="shared" si="34"/>
        <v/>
      </c>
      <c r="I399" t="str">
        <f t="shared" si="33"/>
        <v/>
      </c>
      <c r="J399" t="str">
        <f t="shared" si="31"/>
        <v/>
      </c>
      <c r="P399" t="s">
        <v>15</v>
      </c>
      <c r="Q399" t="s">
        <v>16</v>
      </c>
      <c r="R399" s="3">
        <v>45324</v>
      </c>
      <c r="S399">
        <v>143.85</v>
      </c>
      <c r="T399">
        <v>142.1</v>
      </c>
      <c r="U399">
        <v>145.85</v>
      </c>
      <c r="V399">
        <v>136.85</v>
      </c>
      <c r="W399">
        <v>137.5</v>
      </c>
      <c r="X399">
        <v>137.25</v>
      </c>
      <c r="Y399">
        <v>139.38</v>
      </c>
      <c r="Z399">
        <v>14617493</v>
      </c>
      <c r="AA399">
        <v>2037357434.45</v>
      </c>
      <c r="AB399">
        <v>65005</v>
      </c>
      <c r="AC399" s="7">
        <v>7091861</v>
      </c>
      <c r="AD399" s="4">
        <v>48.52</v>
      </c>
    </row>
    <row r="400" spans="1:30" x14ac:dyDescent="0.25">
      <c r="A400" s="9" t="s">
        <v>15</v>
      </c>
      <c r="B400" s="1" t="s">
        <v>16</v>
      </c>
      <c r="C400" s="10">
        <v>45329</v>
      </c>
      <c r="D400" s="1">
        <v>131.15</v>
      </c>
      <c r="F400">
        <f t="shared" si="32"/>
        <v>-1.2796386902521555</v>
      </c>
      <c r="G400">
        <f t="shared" si="30"/>
        <v>3</v>
      </c>
      <c r="H400" t="str">
        <f t="shared" si="34"/>
        <v/>
      </c>
      <c r="I400" t="str">
        <f t="shared" si="33"/>
        <v/>
      </c>
      <c r="J400" t="str">
        <f t="shared" si="31"/>
        <v/>
      </c>
      <c r="P400" t="s">
        <v>15</v>
      </c>
      <c r="Q400" t="s">
        <v>16</v>
      </c>
      <c r="R400" s="3">
        <v>45327</v>
      </c>
      <c r="S400">
        <v>137.25</v>
      </c>
      <c r="T400">
        <v>138</v>
      </c>
      <c r="U400">
        <v>139.85</v>
      </c>
      <c r="V400">
        <v>135.19999999999999</v>
      </c>
      <c r="W400">
        <v>135.55000000000001</v>
      </c>
      <c r="X400">
        <v>135.9</v>
      </c>
      <c r="Y400">
        <v>137.44</v>
      </c>
      <c r="Z400">
        <v>8703760</v>
      </c>
      <c r="AA400">
        <v>1196231933.75</v>
      </c>
      <c r="AB400">
        <v>54336</v>
      </c>
      <c r="AC400" s="7">
        <v>4722307</v>
      </c>
      <c r="AD400" s="4">
        <v>54.26</v>
      </c>
    </row>
    <row r="401" spans="1:30" x14ac:dyDescent="0.25">
      <c r="A401" s="11" t="s">
        <v>15</v>
      </c>
      <c r="B401" s="2" t="s">
        <v>16</v>
      </c>
      <c r="C401" s="12">
        <v>45330</v>
      </c>
      <c r="D401" s="2">
        <v>132.44999999999999</v>
      </c>
      <c r="F401">
        <f t="shared" si="32"/>
        <v>0.99123141441096674</v>
      </c>
      <c r="G401">
        <f t="shared" si="30"/>
        <v>4</v>
      </c>
      <c r="H401">
        <f t="shared" si="34"/>
        <v>-7.9249217935349368</v>
      </c>
      <c r="I401" t="str">
        <f t="shared" si="33"/>
        <v/>
      </c>
      <c r="J401" t="str">
        <f t="shared" si="31"/>
        <v/>
      </c>
      <c r="P401" t="s">
        <v>15</v>
      </c>
      <c r="Q401" t="s">
        <v>16</v>
      </c>
      <c r="R401" s="3">
        <v>45328</v>
      </c>
      <c r="S401">
        <v>135.9</v>
      </c>
      <c r="T401">
        <v>136.85</v>
      </c>
      <c r="U401">
        <v>136.85</v>
      </c>
      <c r="V401">
        <v>131.85</v>
      </c>
      <c r="W401">
        <v>133.1</v>
      </c>
      <c r="X401">
        <v>132.85</v>
      </c>
      <c r="Y401">
        <v>133.12</v>
      </c>
      <c r="Z401">
        <v>13337011</v>
      </c>
      <c r="AA401">
        <v>1775461534.45</v>
      </c>
      <c r="AB401">
        <v>63375</v>
      </c>
      <c r="AC401" s="7">
        <v>7785312</v>
      </c>
      <c r="AD401" s="4">
        <v>58.37</v>
      </c>
    </row>
    <row r="402" spans="1:30" x14ac:dyDescent="0.25">
      <c r="A402" s="9" t="s">
        <v>15</v>
      </c>
      <c r="B402" s="1" t="s">
        <v>16</v>
      </c>
      <c r="C402" s="10">
        <v>45331</v>
      </c>
      <c r="D402" s="1">
        <v>132.85</v>
      </c>
      <c r="F402">
        <f t="shared" si="32"/>
        <v>0.30200075500189183</v>
      </c>
      <c r="G402">
        <f t="shared" si="30"/>
        <v>5</v>
      </c>
      <c r="H402" t="str">
        <f t="shared" si="34"/>
        <v/>
      </c>
      <c r="I402" t="str">
        <f t="shared" si="33"/>
        <v/>
      </c>
      <c r="J402" t="str">
        <f t="shared" si="31"/>
        <v/>
      </c>
      <c r="P402" t="s">
        <v>15</v>
      </c>
      <c r="Q402" t="s">
        <v>16</v>
      </c>
      <c r="R402" s="3">
        <v>45329</v>
      </c>
      <c r="S402">
        <v>132.85</v>
      </c>
      <c r="T402">
        <v>134</v>
      </c>
      <c r="U402">
        <v>134.75</v>
      </c>
      <c r="V402">
        <v>130.85</v>
      </c>
      <c r="W402">
        <v>131.6</v>
      </c>
      <c r="X402">
        <v>131.15</v>
      </c>
      <c r="Y402">
        <v>132.35</v>
      </c>
      <c r="Z402">
        <v>11314084</v>
      </c>
      <c r="AA402">
        <v>1497400546.6500001</v>
      </c>
      <c r="AB402">
        <v>75937</v>
      </c>
      <c r="AC402" s="7">
        <v>7042894</v>
      </c>
      <c r="AD402" s="4">
        <v>62.25</v>
      </c>
    </row>
    <row r="403" spans="1:30" x14ac:dyDescent="0.25">
      <c r="A403" s="11" t="s">
        <v>15</v>
      </c>
      <c r="B403" s="2" t="s">
        <v>16</v>
      </c>
      <c r="C403" s="12">
        <v>45334</v>
      </c>
      <c r="D403" s="2">
        <v>130.80000000000001</v>
      </c>
      <c r="F403">
        <f t="shared" si="32"/>
        <v>-1.5430937147158323</v>
      </c>
      <c r="G403">
        <f t="shared" si="30"/>
        <v>1</v>
      </c>
      <c r="H403" t="str">
        <f t="shared" si="34"/>
        <v/>
      </c>
      <c r="I403" t="str">
        <f t="shared" si="33"/>
        <v/>
      </c>
      <c r="J403" t="str">
        <f t="shared" si="31"/>
        <v/>
      </c>
      <c r="P403" t="s">
        <v>15</v>
      </c>
      <c r="Q403" t="s">
        <v>16</v>
      </c>
      <c r="R403" s="3">
        <v>45330</v>
      </c>
      <c r="S403">
        <v>131.15</v>
      </c>
      <c r="T403">
        <v>132</v>
      </c>
      <c r="U403">
        <v>135.25</v>
      </c>
      <c r="V403">
        <v>131.65</v>
      </c>
      <c r="W403">
        <v>132.55000000000001</v>
      </c>
      <c r="X403">
        <v>132.44999999999999</v>
      </c>
      <c r="Y403">
        <v>133.4</v>
      </c>
      <c r="Z403">
        <v>7759447</v>
      </c>
      <c r="AA403">
        <v>1035148698.3</v>
      </c>
      <c r="AB403">
        <v>73290</v>
      </c>
      <c r="AC403" s="7">
        <v>3786744</v>
      </c>
      <c r="AD403" s="4">
        <v>48.8</v>
      </c>
    </row>
    <row r="404" spans="1:30" x14ac:dyDescent="0.25">
      <c r="A404" s="9" t="s">
        <v>15</v>
      </c>
      <c r="B404" s="1" t="s">
        <v>16</v>
      </c>
      <c r="C404" s="10">
        <v>45335</v>
      </c>
      <c r="D404" s="1">
        <v>134.19999999999999</v>
      </c>
      <c r="F404">
        <f t="shared" si="32"/>
        <v>2.5993883792048753</v>
      </c>
      <c r="G404">
        <f t="shared" si="30"/>
        <v>2</v>
      </c>
      <c r="H404" t="str">
        <f t="shared" si="34"/>
        <v/>
      </c>
      <c r="I404" t="str">
        <f t="shared" si="33"/>
        <v/>
      </c>
      <c r="J404" t="str">
        <f t="shared" si="31"/>
        <v/>
      </c>
      <c r="P404" t="s">
        <v>15</v>
      </c>
      <c r="Q404" t="s">
        <v>16</v>
      </c>
      <c r="R404" s="3">
        <v>45331</v>
      </c>
      <c r="S404">
        <v>132.44999999999999</v>
      </c>
      <c r="T404">
        <v>134</v>
      </c>
      <c r="U404">
        <v>134</v>
      </c>
      <c r="V404">
        <v>130.55000000000001</v>
      </c>
      <c r="W404">
        <v>133.1</v>
      </c>
      <c r="X404">
        <v>132.85</v>
      </c>
      <c r="Y404">
        <v>132.13</v>
      </c>
      <c r="Z404">
        <v>5669684</v>
      </c>
      <c r="AA404">
        <v>749148206.14999998</v>
      </c>
      <c r="AB404">
        <v>68310</v>
      </c>
      <c r="AC404" s="7">
        <v>2531702</v>
      </c>
      <c r="AD404" s="4">
        <v>44.65</v>
      </c>
    </row>
    <row r="405" spans="1:30" x14ac:dyDescent="0.25">
      <c r="A405" s="11" t="s">
        <v>15</v>
      </c>
      <c r="B405" s="2" t="s">
        <v>16</v>
      </c>
      <c r="C405" s="12">
        <v>45336</v>
      </c>
      <c r="D405" s="2">
        <v>136.30000000000001</v>
      </c>
      <c r="F405">
        <f t="shared" si="32"/>
        <v>1.5648286140089591</v>
      </c>
      <c r="G405">
        <f t="shared" si="30"/>
        <v>3</v>
      </c>
      <c r="H405" t="str">
        <f t="shared" si="34"/>
        <v/>
      </c>
      <c r="I405" t="str">
        <f t="shared" si="33"/>
        <v/>
      </c>
      <c r="J405" t="str">
        <f t="shared" si="31"/>
        <v/>
      </c>
      <c r="P405" t="s">
        <v>15</v>
      </c>
      <c r="Q405" t="s">
        <v>16</v>
      </c>
      <c r="R405" s="3">
        <v>45334</v>
      </c>
      <c r="S405">
        <v>132.85</v>
      </c>
      <c r="T405">
        <v>134.5</v>
      </c>
      <c r="U405">
        <v>134.6</v>
      </c>
      <c r="V405">
        <v>130.4</v>
      </c>
      <c r="W405">
        <v>130.9</v>
      </c>
      <c r="X405">
        <v>130.80000000000001</v>
      </c>
      <c r="Y405">
        <v>131.56</v>
      </c>
      <c r="Z405">
        <v>4900768</v>
      </c>
      <c r="AA405">
        <v>644725870.04999995</v>
      </c>
      <c r="AB405">
        <v>25679</v>
      </c>
      <c r="AC405" s="7">
        <v>2274615</v>
      </c>
      <c r="AD405" s="4">
        <v>46.41</v>
      </c>
    </row>
    <row r="406" spans="1:30" x14ac:dyDescent="0.25">
      <c r="A406" s="9" t="s">
        <v>15</v>
      </c>
      <c r="B406" s="1" t="s">
        <v>16</v>
      </c>
      <c r="C406" s="10">
        <v>45337</v>
      </c>
      <c r="D406" s="1">
        <v>137.44999999999999</v>
      </c>
      <c r="F406">
        <f t="shared" si="32"/>
        <v>0.84372707263387914</v>
      </c>
      <c r="G406">
        <f t="shared" si="30"/>
        <v>4</v>
      </c>
      <c r="H406">
        <f t="shared" si="34"/>
        <v>3.7750094375235945</v>
      </c>
      <c r="I406" t="str">
        <f t="shared" si="33"/>
        <v/>
      </c>
      <c r="J406" t="str">
        <f t="shared" si="31"/>
        <v/>
      </c>
      <c r="P406" t="s">
        <v>15</v>
      </c>
      <c r="Q406" t="s">
        <v>16</v>
      </c>
      <c r="R406" s="3">
        <v>45335</v>
      </c>
      <c r="S406">
        <v>130.80000000000001</v>
      </c>
      <c r="T406">
        <v>132.55000000000001</v>
      </c>
      <c r="U406">
        <v>135</v>
      </c>
      <c r="V406">
        <v>130.1</v>
      </c>
      <c r="W406">
        <v>134.30000000000001</v>
      </c>
      <c r="X406">
        <v>134.19999999999999</v>
      </c>
      <c r="Y406">
        <v>133.38</v>
      </c>
      <c r="Z406">
        <v>6051653</v>
      </c>
      <c r="AA406">
        <v>807147270.70000005</v>
      </c>
      <c r="AB406">
        <v>27239</v>
      </c>
      <c r="AC406" s="7">
        <v>2095168</v>
      </c>
      <c r="AD406" s="4">
        <v>34.619999999999997</v>
      </c>
    </row>
    <row r="407" spans="1:30" x14ac:dyDescent="0.25">
      <c r="A407" s="11" t="s">
        <v>15</v>
      </c>
      <c r="B407" s="2" t="s">
        <v>16</v>
      </c>
      <c r="C407" s="12">
        <v>45338</v>
      </c>
      <c r="D407" s="2">
        <v>139.85</v>
      </c>
      <c r="F407">
        <f t="shared" si="32"/>
        <v>1.7460894870862176</v>
      </c>
      <c r="G407">
        <f t="shared" si="30"/>
        <v>5</v>
      </c>
      <c r="H407" t="str">
        <f t="shared" si="34"/>
        <v/>
      </c>
      <c r="I407" t="str">
        <f t="shared" si="33"/>
        <v/>
      </c>
      <c r="J407" t="str">
        <f t="shared" si="31"/>
        <v/>
      </c>
      <c r="P407" t="s">
        <v>15</v>
      </c>
      <c r="Q407" t="s">
        <v>16</v>
      </c>
      <c r="R407" s="3">
        <v>45336</v>
      </c>
      <c r="S407">
        <v>134.19999999999999</v>
      </c>
      <c r="T407">
        <v>133.4</v>
      </c>
      <c r="U407">
        <v>136.75</v>
      </c>
      <c r="V407">
        <v>132.35</v>
      </c>
      <c r="W407">
        <v>136.5</v>
      </c>
      <c r="X407">
        <v>136.30000000000001</v>
      </c>
      <c r="Y407">
        <v>134.99</v>
      </c>
      <c r="Z407">
        <v>3993053</v>
      </c>
      <c r="AA407">
        <v>539041060.25</v>
      </c>
      <c r="AB407">
        <v>22341</v>
      </c>
      <c r="AC407" s="7">
        <v>2018297</v>
      </c>
      <c r="AD407" s="4">
        <v>50.55</v>
      </c>
    </row>
    <row r="408" spans="1:30" x14ac:dyDescent="0.25">
      <c r="A408" s="9" t="s">
        <v>15</v>
      </c>
      <c r="B408" s="1" t="s">
        <v>16</v>
      </c>
      <c r="C408" s="10">
        <v>45341</v>
      </c>
      <c r="D408" s="1">
        <v>137.85</v>
      </c>
      <c r="F408">
        <f t="shared" si="32"/>
        <v>-1.4301036825169826</v>
      </c>
      <c r="G408">
        <f t="shared" si="30"/>
        <v>1</v>
      </c>
      <c r="H408" t="str">
        <f t="shared" si="34"/>
        <v/>
      </c>
      <c r="I408" t="str">
        <f t="shared" si="33"/>
        <v/>
      </c>
      <c r="J408" t="str">
        <f t="shared" si="31"/>
        <v/>
      </c>
      <c r="P408" t="s">
        <v>15</v>
      </c>
      <c r="Q408" t="s">
        <v>16</v>
      </c>
      <c r="R408" s="3">
        <v>45337</v>
      </c>
      <c r="S408">
        <v>136.30000000000001</v>
      </c>
      <c r="T408">
        <v>137.25</v>
      </c>
      <c r="U408">
        <v>137.75</v>
      </c>
      <c r="V408">
        <v>136.30000000000001</v>
      </c>
      <c r="W408">
        <v>137.6</v>
      </c>
      <c r="X408">
        <v>137.44999999999999</v>
      </c>
      <c r="Y408">
        <v>137.12</v>
      </c>
      <c r="Z408">
        <v>2880567</v>
      </c>
      <c r="AA408">
        <v>394970803.85000002</v>
      </c>
      <c r="AB408">
        <v>30353</v>
      </c>
      <c r="AC408" s="7">
        <v>1583628</v>
      </c>
      <c r="AD408" s="4">
        <v>54.98</v>
      </c>
    </row>
    <row r="409" spans="1:30" x14ac:dyDescent="0.25">
      <c r="A409" s="11" t="s">
        <v>15</v>
      </c>
      <c r="B409" s="2" t="s">
        <v>16</v>
      </c>
      <c r="C409" s="12">
        <v>45342</v>
      </c>
      <c r="D409" s="2">
        <v>136.25</v>
      </c>
      <c r="F409">
        <f t="shared" si="32"/>
        <v>-1.1606819006166083</v>
      </c>
      <c r="G409">
        <f t="shared" si="30"/>
        <v>2</v>
      </c>
      <c r="H409" t="str">
        <f t="shared" si="34"/>
        <v/>
      </c>
      <c r="I409" t="str">
        <f t="shared" si="33"/>
        <v/>
      </c>
      <c r="J409" t="str">
        <f t="shared" si="31"/>
        <v/>
      </c>
      <c r="P409" t="s">
        <v>15</v>
      </c>
      <c r="Q409" t="s">
        <v>16</v>
      </c>
      <c r="R409" s="3">
        <v>45338</v>
      </c>
      <c r="S409">
        <v>137.44999999999999</v>
      </c>
      <c r="T409">
        <v>138.44999999999999</v>
      </c>
      <c r="U409">
        <v>141.19999999999999</v>
      </c>
      <c r="V409">
        <v>137.80000000000001</v>
      </c>
      <c r="W409">
        <v>139.9</v>
      </c>
      <c r="X409">
        <v>139.85</v>
      </c>
      <c r="Y409">
        <v>139.91</v>
      </c>
      <c r="Z409">
        <v>6445331</v>
      </c>
      <c r="AA409">
        <v>901753565.10000002</v>
      </c>
      <c r="AB409">
        <v>26975</v>
      </c>
      <c r="AC409" s="7">
        <v>3228749</v>
      </c>
      <c r="AD409" s="4">
        <v>50.09</v>
      </c>
    </row>
    <row r="410" spans="1:30" x14ac:dyDescent="0.25">
      <c r="A410" s="9" t="s">
        <v>15</v>
      </c>
      <c r="B410" s="1" t="s">
        <v>16</v>
      </c>
      <c r="C410" s="10">
        <v>45343</v>
      </c>
      <c r="D410" s="1">
        <v>133.75</v>
      </c>
      <c r="F410">
        <f t="shared" si="32"/>
        <v>-1.834862385321101</v>
      </c>
      <c r="G410">
        <f t="shared" si="30"/>
        <v>3</v>
      </c>
      <c r="H410" t="str">
        <f t="shared" si="34"/>
        <v/>
      </c>
      <c r="I410" t="str">
        <f t="shared" si="33"/>
        <v/>
      </c>
      <c r="J410" t="str">
        <f t="shared" si="31"/>
        <v/>
      </c>
      <c r="P410" t="s">
        <v>15</v>
      </c>
      <c r="Q410" t="s">
        <v>16</v>
      </c>
      <c r="R410" s="3">
        <v>45341</v>
      </c>
      <c r="S410">
        <v>139.85</v>
      </c>
      <c r="T410">
        <v>140.15</v>
      </c>
      <c r="U410">
        <v>140.75</v>
      </c>
      <c r="V410">
        <v>137.35</v>
      </c>
      <c r="W410">
        <v>138</v>
      </c>
      <c r="X410">
        <v>137.85</v>
      </c>
      <c r="Y410">
        <v>138.49</v>
      </c>
      <c r="Z410">
        <v>3548597</v>
      </c>
      <c r="AA410">
        <v>491430215.44999999</v>
      </c>
      <c r="AB410">
        <v>20271</v>
      </c>
      <c r="AC410" s="7">
        <v>1458401</v>
      </c>
      <c r="AD410" s="4">
        <v>41.1</v>
      </c>
    </row>
    <row r="411" spans="1:30" x14ac:dyDescent="0.25">
      <c r="A411" s="11" t="s">
        <v>15</v>
      </c>
      <c r="B411" s="2" t="s">
        <v>16</v>
      </c>
      <c r="C411" s="12">
        <v>45344</v>
      </c>
      <c r="D411" s="2">
        <v>135.15</v>
      </c>
      <c r="F411">
        <f t="shared" si="32"/>
        <v>1.0467289719626209</v>
      </c>
      <c r="G411">
        <f t="shared" si="30"/>
        <v>4</v>
      </c>
      <c r="H411">
        <f t="shared" si="34"/>
        <v>-1.6733357584576085</v>
      </c>
      <c r="I411" t="str">
        <f t="shared" si="33"/>
        <v/>
      </c>
      <c r="J411" t="str">
        <f t="shared" si="31"/>
        <v/>
      </c>
      <c r="P411" t="s">
        <v>15</v>
      </c>
      <c r="Q411" t="s">
        <v>16</v>
      </c>
      <c r="R411" s="3">
        <v>45342</v>
      </c>
      <c r="S411">
        <v>137.85</v>
      </c>
      <c r="T411">
        <v>138.1</v>
      </c>
      <c r="U411">
        <v>138.1</v>
      </c>
      <c r="V411">
        <v>135.5</v>
      </c>
      <c r="W411">
        <v>136.5</v>
      </c>
      <c r="X411">
        <v>136.25</v>
      </c>
      <c r="Y411">
        <v>136.38999999999999</v>
      </c>
      <c r="Z411">
        <v>4489873</v>
      </c>
      <c r="AA411">
        <v>612385566.35000002</v>
      </c>
      <c r="AB411">
        <v>22296</v>
      </c>
      <c r="AC411" s="7">
        <v>2669676</v>
      </c>
      <c r="AD411" s="4">
        <v>59.46</v>
      </c>
    </row>
    <row r="412" spans="1:30" x14ac:dyDescent="0.25">
      <c r="A412" s="9" t="s">
        <v>15</v>
      </c>
      <c r="B412" s="1" t="s">
        <v>16</v>
      </c>
      <c r="C412" s="10">
        <v>45345</v>
      </c>
      <c r="D412" s="1">
        <v>135.19999999999999</v>
      </c>
      <c r="F412">
        <f t="shared" si="32"/>
        <v>3.6995930447638138E-2</v>
      </c>
      <c r="G412">
        <f t="shared" si="30"/>
        <v>5</v>
      </c>
      <c r="H412" t="str">
        <f t="shared" si="34"/>
        <v/>
      </c>
      <c r="I412" t="str">
        <f t="shared" si="33"/>
        <v/>
      </c>
      <c r="J412" t="str">
        <f t="shared" si="31"/>
        <v/>
      </c>
      <c r="P412" t="s">
        <v>15</v>
      </c>
      <c r="Q412" t="s">
        <v>16</v>
      </c>
      <c r="R412" s="3">
        <v>45343</v>
      </c>
      <c r="S412">
        <v>136.25</v>
      </c>
      <c r="T412">
        <v>137</v>
      </c>
      <c r="U412">
        <v>137.25</v>
      </c>
      <c r="V412">
        <v>133.30000000000001</v>
      </c>
      <c r="W412">
        <v>133.9</v>
      </c>
      <c r="X412">
        <v>133.75</v>
      </c>
      <c r="Y412">
        <v>134.97999999999999</v>
      </c>
      <c r="Z412">
        <v>5292956</v>
      </c>
      <c r="AA412">
        <v>714438325.25</v>
      </c>
      <c r="AB412">
        <v>23972</v>
      </c>
      <c r="AC412" s="7">
        <v>3447591</v>
      </c>
      <c r="AD412" s="4">
        <v>65.14</v>
      </c>
    </row>
    <row r="413" spans="1:30" x14ac:dyDescent="0.25">
      <c r="A413" s="11" t="s">
        <v>15</v>
      </c>
      <c r="B413" s="2" t="s">
        <v>16</v>
      </c>
      <c r="C413" s="12">
        <v>45348</v>
      </c>
      <c r="D413" s="2">
        <v>134.80000000000001</v>
      </c>
      <c r="F413">
        <f t="shared" si="32"/>
        <v>-0.29585798816566367</v>
      </c>
      <c r="G413">
        <f t="shared" si="30"/>
        <v>1</v>
      </c>
      <c r="H413" t="str">
        <f t="shared" si="34"/>
        <v/>
      </c>
      <c r="I413" t="str">
        <f t="shared" si="33"/>
        <v/>
      </c>
      <c r="J413" t="str">
        <f t="shared" si="31"/>
        <v/>
      </c>
      <c r="P413" t="s">
        <v>15</v>
      </c>
      <c r="Q413" t="s">
        <v>16</v>
      </c>
      <c r="R413" s="3">
        <v>45344</v>
      </c>
      <c r="S413">
        <v>133.75</v>
      </c>
      <c r="T413">
        <v>134</v>
      </c>
      <c r="U413">
        <v>135.5</v>
      </c>
      <c r="V413">
        <v>132.94999999999999</v>
      </c>
      <c r="W413">
        <v>135.35</v>
      </c>
      <c r="X413">
        <v>135.15</v>
      </c>
      <c r="Y413">
        <v>134.65</v>
      </c>
      <c r="Z413">
        <v>2242286</v>
      </c>
      <c r="AA413">
        <v>301920047.44999999</v>
      </c>
      <c r="AB413">
        <v>10167</v>
      </c>
      <c r="AC413" s="7">
        <v>970169</v>
      </c>
      <c r="AD413" s="4">
        <v>43.27</v>
      </c>
    </row>
    <row r="414" spans="1:30" x14ac:dyDescent="0.25">
      <c r="A414" s="9" t="s">
        <v>15</v>
      </c>
      <c r="B414" s="1" t="s">
        <v>16</v>
      </c>
      <c r="C414" s="10">
        <v>45349</v>
      </c>
      <c r="D414" s="1">
        <v>136</v>
      </c>
      <c r="F414">
        <f t="shared" si="32"/>
        <v>0.8902077151335227</v>
      </c>
      <c r="G414">
        <f t="shared" si="30"/>
        <v>2</v>
      </c>
      <c r="H414" t="str">
        <f t="shared" si="34"/>
        <v/>
      </c>
      <c r="I414" t="str">
        <f t="shared" si="33"/>
        <v/>
      </c>
      <c r="J414" t="str">
        <f t="shared" si="31"/>
        <v/>
      </c>
      <c r="P414" t="s">
        <v>15</v>
      </c>
      <c r="Q414" t="s">
        <v>16</v>
      </c>
      <c r="R414" s="3">
        <v>45345</v>
      </c>
      <c r="S414">
        <v>135.15</v>
      </c>
      <c r="T414">
        <v>136.05000000000001</v>
      </c>
      <c r="U414">
        <v>136.5</v>
      </c>
      <c r="V414">
        <v>134.5</v>
      </c>
      <c r="W414">
        <v>134.80000000000001</v>
      </c>
      <c r="X414">
        <v>135.19999999999999</v>
      </c>
      <c r="Y414">
        <v>135.71</v>
      </c>
      <c r="Z414">
        <v>1269752</v>
      </c>
      <c r="AA414">
        <v>172320809.30000001</v>
      </c>
      <c r="AB414">
        <v>9912</v>
      </c>
      <c r="AC414" s="7">
        <v>552513</v>
      </c>
      <c r="AD414" s="4">
        <v>43.51</v>
      </c>
    </row>
    <row r="415" spans="1:30" x14ac:dyDescent="0.25">
      <c r="A415" s="11" t="s">
        <v>15</v>
      </c>
      <c r="B415" s="2" t="s">
        <v>16</v>
      </c>
      <c r="C415" s="12">
        <v>45350</v>
      </c>
      <c r="D415" s="2">
        <v>133.69999999999999</v>
      </c>
      <c r="F415">
        <f t="shared" si="32"/>
        <v>-1.6911764705882435</v>
      </c>
      <c r="G415">
        <f t="shared" si="30"/>
        <v>3</v>
      </c>
      <c r="H415" t="str">
        <f t="shared" si="34"/>
        <v/>
      </c>
      <c r="I415" t="str">
        <f t="shared" si="33"/>
        <v/>
      </c>
      <c r="J415" t="str">
        <f t="shared" si="31"/>
        <v/>
      </c>
      <c r="P415" t="s">
        <v>15</v>
      </c>
      <c r="Q415" t="s">
        <v>16</v>
      </c>
      <c r="R415" s="3">
        <v>45348</v>
      </c>
      <c r="S415">
        <v>135.19999999999999</v>
      </c>
      <c r="T415">
        <v>135.75</v>
      </c>
      <c r="U415">
        <v>136.44999999999999</v>
      </c>
      <c r="V415">
        <v>134.4</v>
      </c>
      <c r="W415">
        <v>134.80000000000001</v>
      </c>
      <c r="X415">
        <v>134.80000000000001</v>
      </c>
      <c r="Y415">
        <v>135.22999999999999</v>
      </c>
      <c r="Z415">
        <v>2405119</v>
      </c>
      <c r="AA415">
        <v>325248098.25</v>
      </c>
      <c r="AB415">
        <v>12794</v>
      </c>
      <c r="AC415" s="7">
        <v>1091883</v>
      </c>
      <c r="AD415" s="4">
        <v>45.4</v>
      </c>
    </row>
    <row r="416" spans="1:30" x14ac:dyDescent="0.25">
      <c r="A416" s="9" t="s">
        <v>15</v>
      </c>
      <c r="B416" s="1" t="s">
        <v>16</v>
      </c>
      <c r="C416" s="10">
        <v>45351</v>
      </c>
      <c r="D416" s="1">
        <v>135.15</v>
      </c>
      <c r="F416">
        <f t="shared" si="32"/>
        <v>1.0845175766641864</v>
      </c>
      <c r="G416">
        <f t="shared" si="30"/>
        <v>4</v>
      </c>
      <c r="H416">
        <f t="shared" si="34"/>
        <v>0</v>
      </c>
      <c r="I416" t="str">
        <f t="shared" si="33"/>
        <v/>
      </c>
      <c r="J416" t="str">
        <f t="shared" si="31"/>
        <v/>
      </c>
      <c r="P416" t="s">
        <v>15</v>
      </c>
      <c r="Q416" t="s">
        <v>16</v>
      </c>
      <c r="R416" s="3">
        <v>45349</v>
      </c>
      <c r="S416">
        <v>134.80000000000001</v>
      </c>
      <c r="T416">
        <v>135.5</v>
      </c>
      <c r="U416">
        <v>136.44999999999999</v>
      </c>
      <c r="V416">
        <v>134.5</v>
      </c>
      <c r="W416">
        <v>136.19999999999999</v>
      </c>
      <c r="X416">
        <v>136</v>
      </c>
      <c r="Y416">
        <v>135.86000000000001</v>
      </c>
      <c r="Z416">
        <v>4644216</v>
      </c>
      <c r="AA416">
        <v>630972511.54999995</v>
      </c>
      <c r="AB416">
        <v>10262</v>
      </c>
      <c r="AC416" s="7">
        <v>3432564</v>
      </c>
      <c r="AD416" s="4">
        <v>73.91</v>
      </c>
    </row>
    <row r="417" spans="1:30" x14ac:dyDescent="0.25">
      <c r="A417" s="11" t="s">
        <v>15</v>
      </c>
      <c r="B417" s="2" t="s">
        <v>16</v>
      </c>
      <c r="C417" s="12">
        <v>45352</v>
      </c>
      <c r="D417" s="2">
        <v>137.55000000000001</v>
      </c>
      <c r="F417">
        <f t="shared" si="32"/>
        <v>1.7758046614872407</v>
      </c>
      <c r="G417">
        <f t="shared" si="30"/>
        <v>5</v>
      </c>
      <c r="H417" t="str">
        <f t="shared" si="34"/>
        <v/>
      </c>
      <c r="I417">
        <f t="shared" si="33"/>
        <v>45352</v>
      </c>
      <c r="J417">
        <f t="shared" si="31"/>
        <v>-1.7448200654307522</v>
      </c>
      <c r="P417" t="s">
        <v>15</v>
      </c>
      <c r="Q417" t="s">
        <v>16</v>
      </c>
      <c r="R417" s="3">
        <v>45350</v>
      </c>
      <c r="S417">
        <v>136</v>
      </c>
      <c r="T417">
        <v>136.1</v>
      </c>
      <c r="U417">
        <v>138.5</v>
      </c>
      <c r="V417">
        <v>132.94999999999999</v>
      </c>
      <c r="W417">
        <v>134</v>
      </c>
      <c r="X417">
        <v>133.69999999999999</v>
      </c>
      <c r="Y417">
        <v>136.41999999999999</v>
      </c>
      <c r="Z417">
        <v>4464297</v>
      </c>
      <c r="AA417">
        <v>609032603.39999998</v>
      </c>
      <c r="AB417">
        <v>24193</v>
      </c>
      <c r="AC417" s="7">
        <v>1467837</v>
      </c>
      <c r="AD417" s="4">
        <v>32.880000000000003</v>
      </c>
    </row>
    <row r="418" spans="1:30" x14ac:dyDescent="0.25">
      <c r="A418" s="9" t="s">
        <v>15</v>
      </c>
      <c r="B418" s="1" t="s">
        <v>16</v>
      </c>
      <c r="C418" s="10">
        <v>45353</v>
      </c>
      <c r="D418" s="1">
        <v>138.19999999999999</v>
      </c>
      <c r="F418">
        <f t="shared" si="32"/>
        <v>0.47255543438747888</v>
      </c>
      <c r="G418">
        <f t="shared" si="30"/>
        <v>6</v>
      </c>
      <c r="H418" t="str">
        <f t="shared" si="34"/>
        <v/>
      </c>
      <c r="I418" t="str">
        <f t="shared" si="33"/>
        <v/>
      </c>
      <c r="J418" t="str">
        <f t="shared" si="31"/>
        <v/>
      </c>
      <c r="P418" t="s">
        <v>15</v>
      </c>
      <c r="Q418" t="s">
        <v>16</v>
      </c>
      <c r="R418" s="3">
        <v>45351</v>
      </c>
      <c r="S418">
        <v>133.69999999999999</v>
      </c>
      <c r="T418">
        <v>133.5</v>
      </c>
      <c r="U418">
        <v>136.25</v>
      </c>
      <c r="V418">
        <v>131.44999999999999</v>
      </c>
      <c r="W418">
        <v>135.5</v>
      </c>
      <c r="X418">
        <v>135.15</v>
      </c>
      <c r="Y418">
        <v>133.68</v>
      </c>
      <c r="Z418">
        <v>4209839</v>
      </c>
      <c r="AA418">
        <v>562781785.89999998</v>
      </c>
      <c r="AB418">
        <v>19536</v>
      </c>
      <c r="AC418" s="7">
        <v>2173198</v>
      </c>
      <c r="AD418" s="4">
        <v>51.62</v>
      </c>
    </row>
    <row r="419" spans="1:30" x14ac:dyDescent="0.25">
      <c r="A419" s="11" t="s">
        <v>15</v>
      </c>
      <c r="B419" s="2" t="s">
        <v>16</v>
      </c>
      <c r="C419" s="12">
        <v>45355</v>
      </c>
      <c r="D419" s="2">
        <v>139.80000000000001</v>
      </c>
      <c r="F419">
        <f t="shared" si="32"/>
        <v>1.1577424023155014</v>
      </c>
      <c r="G419">
        <f t="shared" si="30"/>
        <v>1</v>
      </c>
      <c r="H419" t="str">
        <f t="shared" si="34"/>
        <v/>
      </c>
      <c r="I419" t="str">
        <f t="shared" si="33"/>
        <v/>
      </c>
      <c r="J419" t="str">
        <f t="shared" si="31"/>
        <v/>
      </c>
      <c r="P419" t="s">
        <v>15</v>
      </c>
      <c r="Q419" t="s">
        <v>16</v>
      </c>
      <c r="R419" s="3">
        <v>45352</v>
      </c>
      <c r="S419">
        <v>135.15</v>
      </c>
      <c r="T419">
        <v>135.69999999999999</v>
      </c>
      <c r="U419">
        <v>137.85</v>
      </c>
      <c r="V419">
        <v>135.6</v>
      </c>
      <c r="W419">
        <v>137.19999999999999</v>
      </c>
      <c r="X419">
        <v>137.55000000000001</v>
      </c>
      <c r="Y419">
        <v>136.97999999999999</v>
      </c>
      <c r="Z419">
        <v>2735779</v>
      </c>
      <c r="AA419">
        <v>374759200.05000001</v>
      </c>
      <c r="AB419">
        <v>18083</v>
      </c>
      <c r="AC419" s="7">
        <v>1354385</v>
      </c>
      <c r="AD419" s="4">
        <v>49.51</v>
      </c>
    </row>
    <row r="420" spans="1:30" x14ac:dyDescent="0.25">
      <c r="A420" s="9" t="s">
        <v>15</v>
      </c>
      <c r="B420" s="1" t="s">
        <v>16</v>
      </c>
      <c r="C420" s="10">
        <v>45356</v>
      </c>
      <c r="D420" s="1">
        <v>137.55000000000001</v>
      </c>
      <c r="F420">
        <f t="shared" si="32"/>
        <v>-1.6094420600858368</v>
      </c>
      <c r="G420">
        <f t="shared" si="30"/>
        <v>2</v>
      </c>
      <c r="H420" t="str">
        <f t="shared" si="34"/>
        <v/>
      </c>
      <c r="I420" t="str">
        <f t="shared" si="33"/>
        <v/>
      </c>
      <c r="J420" t="str">
        <f t="shared" si="31"/>
        <v/>
      </c>
      <c r="P420" t="s">
        <v>15</v>
      </c>
      <c r="Q420" t="s">
        <v>16</v>
      </c>
      <c r="R420" s="3">
        <v>45353</v>
      </c>
      <c r="S420">
        <v>137.55000000000001</v>
      </c>
      <c r="T420">
        <v>138.1</v>
      </c>
      <c r="U420">
        <v>139</v>
      </c>
      <c r="V420">
        <v>137.4</v>
      </c>
      <c r="W420">
        <v>138.19999999999999</v>
      </c>
      <c r="X420">
        <v>138.19999999999999</v>
      </c>
      <c r="Y420">
        <v>138.03</v>
      </c>
      <c r="Z420">
        <v>287754</v>
      </c>
      <c r="AA420">
        <v>39718244.25</v>
      </c>
      <c r="AB420">
        <v>2460</v>
      </c>
      <c r="AC420" s="7">
        <v>176704</v>
      </c>
      <c r="AD420" s="4">
        <v>61.41</v>
      </c>
    </row>
    <row r="421" spans="1:30" x14ac:dyDescent="0.25">
      <c r="A421" s="11" t="s">
        <v>15</v>
      </c>
      <c r="B421" s="2" t="s">
        <v>16</v>
      </c>
      <c r="C421" s="12">
        <v>45357</v>
      </c>
      <c r="D421" s="2">
        <v>136.65</v>
      </c>
      <c r="F421">
        <f t="shared" si="32"/>
        <v>-0.65430752453653618</v>
      </c>
      <c r="G421">
        <f t="shared" si="30"/>
        <v>3</v>
      </c>
      <c r="H421" t="str">
        <f t="shared" si="34"/>
        <v/>
      </c>
      <c r="I421" t="str">
        <f t="shared" si="33"/>
        <v/>
      </c>
      <c r="J421" t="str">
        <f t="shared" si="31"/>
        <v/>
      </c>
      <c r="P421" t="s">
        <v>15</v>
      </c>
      <c r="Q421" t="s">
        <v>16</v>
      </c>
      <c r="R421" s="3">
        <v>45355</v>
      </c>
      <c r="S421">
        <v>138.19999999999999</v>
      </c>
      <c r="T421">
        <v>138.9</v>
      </c>
      <c r="U421">
        <v>139.94999999999999</v>
      </c>
      <c r="V421">
        <v>137.94999999999999</v>
      </c>
      <c r="W421">
        <v>139.69999999999999</v>
      </c>
      <c r="X421">
        <v>139.80000000000001</v>
      </c>
      <c r="Y421">
        <v>139.15</v>
      </c>
      <c r="Z421">
        <v>3800708</v>
      </c>
      <c r="AA421">
        <v>528870445.64999998</v>
      </c>
      <c r="AB421">
        <v>20143</v>
      </c>
      <c r="AC421" s="7">
        <v>2300719</v>
      </c>
      <c r="AD421" s="4">
        <v>60.53</v>
      </c>
    </row>
    <row r="422" spans="1:30" x14ac:dyDescent="0.25">
      <c r="A422" s="9" t="s">
        <v>15</v>
      </c>
      <c r="B422" s="1" t="s">
        <v>16</v>
      </c>
      <c r="C422" s="10">
        <v>45358</v>
      </c>
      <c r="D422" s="1">
        <v>136.75</v>
      </c>
      <c r="F422">
        <f t="shared" si="32"/>
        <v>7.3179656055612372E-2</v>
      </c>
      <c r="G422">
        <f t="shared" si="30"/>
        <v>4</v>
      </c>
      <c r="H422">
        <f t="shared" si="34"/>
        <v>-0.58160668847692565</v>
      </c>
      <c r="I422" t="str">
        <f t="shared" si="33"/>
        <v/>
      </c>
      <c r="J422" t="str">
        <f t="shared" si="31"/>
        <v/>
      </c>
      <c r="P422" t="s">
        <v>15</v>
      </c>
      <c r="Q422" t="s">
        <v>16</v>
      </c>
      <c r="R422" s="3">
        <v>45356</v>
      </c>
      <c r="S422">
        <v>139.80000000000001</v>
      </c>
      <c r="T422">
        <v>139.6</v>
      </c>
      <c r="U422">
        <v>140.25</v>
      </c>
      <c r="V422">
        <v>137.19999999999999</v>
      </c>
      <c r="W422">
        <v>138</v>
      </c>
      <c r="X422">
        <v>137.55000000000001</v>
      </c>
      <c r="Y422">
        <v>138.4</v>
      </c>
      <c r="Z422">
        <v>4224029</v>
      </c>
      <c r="AA422">
        <v>584596730.25</v>
      </c>
      <c r="AB422">
        <v>26182</v>
      </c>
      <c r="AC422" s="7">
        <v>2755881</v>
      </c>
      <c r="AD422" s="4">
        <v>65.239999999999995</v>
      </c>
    </row>
    <row r="423" spans="1:30" x14ac:dyDescent="0.25">
      <c r="A423" s="11" t="s">
        <v>15</v>
      </c>
      <c r="B423" s="2" t="s">
        <v>16</v>
      </c>
      <c r="C423" s="12">
        <v>45362</v>
      </c>
      <c r="D423" s="2">
        <v>132.9</v>
      </c>
      <c r="F423">
        <f t="shared" si="32"/>
        <v>-2.8153564899451511</v>
      </c>
      <c r="G423">
        <f t="shared" si="30"/>
        <v>1</v>
      </c>
      <c r="H423" t="str">
        <f t="shared" si="34"/>
        <v/>
      </c>
      <c r="I423" t="str">
        <f t="shared" si="33"/>
        <v/>
      </c>
      <c r="J423" t="str">
        <f t="shared" si="31"/>
        <v/>
      </c>
      <c r="P423" t="s">
        <v>15</v>
      </c>
      <c r="Q423" t="s">
        <v>16</v>
      </c>
      <c r="R423" s="3">
        <v>45357</v>
      </c>
      <c r="S423">
        <v>137.55000000000001</v>
      </c>
      <c r="T423">
        <v>137.6</v>
      </c>
      <c r="U423">
        <v>137.80000000000001</v>
      </c>
      <c r="V423">
        <v>135</v>
      </c>
      <c r="W423">
        <v>136.5</v>
      </c>
      <c r="X423">
        <v>136.65</v>
      </c>
      <c r="Y423">
        <v>136.72999999999999</v>
      </c>
      <c r="Z423">
        <v>3152062</v>
      </c>
      <c r="AA423">
        <v>430992131.85000002</v>
      </c>
      <c r="AB423">
        <v>17841</v>
      </c>
      <c r="AC423" s="7">
        <v>1665430</v>
      </c>
      <c r="AD423" s="4">
        <v>52.84</v>
      </c>
    </row>
    <row r="424" spans="1:30" x14ac:dyDescent="0.25">
      <c r="A424" s="9" t="s">
        <v>15</v>
      </c>
      <c r="B424" s="1" t="s">
        <v>16</v>
      </c>
      <c r="C424" s="10">
        <v>45363</v>
      </c>
      <c r="D424" s="1">
        <v>131.1</v>
      </c>
      <c r="F424">
        <f t="shared" si="32"/>
        <v>-1.354401805869083</v>
      </c>
      <c r="G424">
        <f t="shared" si="30"/>
        <v>2</v>
      </c>
      <c r="H424" t="str">
        <f t="shared" si="34"/>
        <v/>
      </c>
      <c r="I424" t="str">
        <f t="shared" si="33"/>
        <v/>
      </c>
      <c r="J424" t="str">
        <f t="shared" si="31"/>
        <v/>
      </c>
      <c r="P424" t="s">
        <v>15</v>
      </c>
      <c r="Q424" t="s">
        <v>16</v>
      </c>
      <c r="R424" s="3">
        <v>45358</v>
      </c>
      <c r="S424">
        <v>136.65</v>
      </c>
      <c r="T424">
        <v>137.25</v>
      </c>
      <c r="U424">
        <v>137.6</v>
      </c>
      <c r="V424">
        <v>136.30000000000001</v>
      </c>
      <c r="W424">
        <v>136.6</v>
      </c>
      <c r="X424">
        <v>136.75</v>
      </c>
      <c r="Y424">
        <v>136.87</v>
      </c>
      <c r="Z424">
        <v>1678802</v>
      </c>
      <c r="AA424">
        <v>229781798.69999999</v>
      </c>
      <c r="AB424">
        <v>15289</v>
      </c>
      <c r="AC424" s="7">
        <v>837100</v>
      </c>
      <c r="AD424" s="4">
        <v>49.86</v>
      </c>
    </row>
    <row r="425" spans="1:30" x14ac:dyDescent="0.25">
      <c r="A425" s="11" t="s">
        <v>15</v>
      </c>
      <c r="B425" s="2" t="s">
        <v>16</v>
      </c>
      <c r="C425" s="12">
        <v>45364</v>
      </c>
      <c r="D425" s="2">
        <v>126.8</v>
      </c>
      <c r="F425">
        <f t="shared" si="32"/>
        <v>-3.2799389778794792</v>
      </c>
      <c r="G425">
        <f t="shared" si="30"/>
        <v>3</v>
      </c>
      <c r="H425" t="str">
        <f t="shared" si="34"/>
        <v/>
      </c>
      <c r="I425" t="str">
        <f t="shared" si="33"/>
        <v/>
      </c>
      <c r="J425" t="str">
        <f t="shared" si="31"/>
        <v/>
      </c>
      <c r="P425" t="s">
        <v>15</v>
      </c>
      <c r="Q425" t="s">
        <v>16</v>
      </c>
      <c r="R425" s="3">
        <v>45362</v>
      </c>
      <c r="S425">
        <v>136.75</v>
      </c>
      <c r="T425">
        <v>137.05000000000001</v>
      </c>
      <c r="U425">
        <v>137.1</v>
      </c>
      <c r="V425">
        <v>132.6</v>
      </c>
      <c r="W425">
        <v>132.9</v>
      </c>
      <c r="X425">
        <v>132.9</v>
      </c>
      <c r="Y425">
        <v>133.86000000000001</v>
      </c>
      <c r="Z425">
        <v>2958334</v>
      </c>
      <c r="AA425">
        <v>396012183.60000002</v>
      </c>
      <c r="AB425">
        <v>23826</v>
      </c>
      <c r="AC425" s="7">
        <v>1603077</v>
      </c>
      <c r="AD425" s="4">
        <v>54.19</v>
      </c>
    </row>
    <row r="426" spans="1:30" x14ac:dyDescent="0.25">
      <c r="A426" s="9" t="s">
        <v>15</v>
      </c>
      <c r="B426" s="1" t="s">
        <v>16</v>
      </c>
      <c r="C426" s="10">
        <v>45365</v>
      </c>
      <c r="D426" s="1">
        <v>129.5</v>
      </c>
      <c r="F426">
        <f t="shared" si="32"/>
        <v>2.129337539432179</v>
      </c>
      <c r="G426">
        <f t="shared" si="30"/>
        <v>4</v>
      </c>
      <c r="H426">
        <f t="shared" si="34"/>
        <v>-5.2323454079765863</v>
      </c>
      <c r="I426" t="str">
        <f t="shared" si="33"/>
        <v/>
      </c>
      <c r="J426" t="str">
        <f t="shared" si="31"/>
        <v/>
      </c>
      <c r="P426" t="s">
        <v>15</v>
      </c>
      <c r="Q426" t="s">
        <v>16</v>
      </c>
      <c r="R426" s="3">
        <v>45363</v>
      </c>
      <c r="S426">
        <v>132.9</v>
      </c>
      <c r="T426">
        <v>133.05000000000001</v>
      </c>
      <c r="U426">
        <v>133.75</v>
      </c>
      <c r="V426">
        <v>130.80000000000001</v>
      </c>
      <c r="W426">
        <v>131.19999999999999</v>
      </c>
      <c r="X426">
        <v>131.1</v>
      </c>
      <c r="Y426">
        <v>132.16</v>
      </c>
      <c r="Z426">
        <v>2313273</v>
      </c>
      <c r="AA426">
        <v>305715373.44999999</v>
      </c>
      <c r="AB426">
        <v>20397</v>
      </c>
      <c r="AC426" s="7">
        <v>1022482</v>
      </c>
      <c r="AD426" s="4">
        <v>44.2</v>
      </c>
    </row>
    <row r="427" spans="1:30" x14ac:dyDescent="0.25">
      <c r="A427" s="11" t="s">
        <v>15</v>
      </c>
      <c r="B427" s="2" t="s">
        <v>16</v>
      </c>
      <c r="C427" s="12">
        <v>45366</v>
      </c>
      <c r="D427" s="2">
        <v>128.6</v>
      </c>
      <c r="F427">
        <f t="shared" si="32"/>
        <v>-0.69498069498069937</v>
      </c>
      <c r="G427">
        <f t="shared" si="30"/>
        <v>5</v>
      </c>
      <c r="H427" t="str">
        <f t="shared" si="34"/>
        <v/>
      </c>
      <c r="I427" t="str">
        <f t="shared" si="33"/>
        <v/>
      </c>
      <c r="J427" t="str">
        <f t="shared" si="31"/>
        <v/>
      </c>
      <c r="P427" t="s">
        <v>15</v>
      </c>
      <c r="Q427" t="s">
        <v>16</v>
      </c>
      <c r="R427" s="3">
        <v>45364</v>
      </c>
      <c r="S427">
        <v>131.1</v>
      </c>
      <c r="T427">
        <v>131.80000000000001</v>
      </c>
      <c r="U427">
        <v>132.30000000000001</v>
      </c>
      <c r="V427">
        <v>126.25</v>
      </c>
      <c r="W427">
        <v>126.75</v>
      </c>
      <c r="X427">
        <v>126.8</v>
      </c>
      <c r="Y427">
        <v>128.6</v>
      </c>
      <c r="Z427">
        <v>3007735</v>
      </c>
      <c r="AA427">
        <v>386784837.85000002</v>
      </c>
      <c r="AB427">
        <v>27359</v>
      </c>
      <c r="AC427" s="7">
        <v>1249745</v>
      </c>
      <c r="AD427" s="4">
        <v>41.55</v>
      </c>
    </row>
    <row r="428" spans="1:30" x14ac:dyDescent="0.25">
      <c r="A428" s="9" t="s">
        <v>15</v>
      </c>
      <c r="B428" s="1" t="s">
        <v>16</v>
      </c>
      <c r="C428" s="10">
        <v>45369</v>
      </c>
      <c r="D428" s="1">
        <v>128.44999999999999</v>
      </c>
      <c r="F428">
        <f t="shared" si="32"/>
        <v>-0.11664074650078204</v>
      </c>
      <c r="G428">
        <f t="shared" si="30"/>
        <v>1</v>
      </c>
      <c r="H428" t="str">
        <f t="shared" si="34"/>
        <v/>
      </c>
      <c r="I428" t="str">
        <f t="shared" si="33"/>
        <v/>
      </c>
      <c r="J428" t="str">
        <f t="shared" si="31"/>
        <v/>
      </c>
      <c r="P428" t="s">
        <v>15</v>
      </c>
      <c r="Q428" t="s">
        <v>16</v>
      </c>
      <c r="R428" s="3">
        <v>45365</v>
      </c>
      <c r="S428">
        <v>126.8</v>
      </c>
      <c r="T428">
        <v>127.05</v>
      </c>
      <c r="U428">
        <v>130.4</v>
      </c>
      <c r="V428">
        <v>125.4</v>
      </c>
      <c r="W428">
        <v>129.6</v>
      </c>
      <c r="X428">
        <v>129.5</v>
      </c>
      <c r="Y428">
        <v>129.1</v>
      </c>
      <c r="Z428">
        <v>3255269</v>
      </c>
      <c r="AA428">
        <v>420239971.19999999</v>
      </c>
      <c r="AB428">
        <v>16472</v>
      </c>
      <c r="AC428" s="7">
        <v>1530644</v>
      </c>
      <c r="AD428" s="4">
        <v>47.02</v>
      </c>
    </row>
    <row r="429" spans="1:30" x14ac:dyDescent="0.25">
      <c r="A429" s="11" t="s">
        <v>15</v>
      </c>
      <c r="B429" s="2" t="s">
        <v>16</v>
      </c>
      <c r="C429" s="12">
        <v>45370</v>
      </c>
      <c r="D429" s="2">
        <v>127.55</v>
      </c>
      <c r="F429">
        <f t="shared" si="32"/>
        <v>-0.70066173608407289</v>
      </c>
      <c r="G429">
        <f t="shared" si="30"/>
        <v>2</v>
      </c>
      <c r="H429" t="str">
        <f t="shared" si="34"/>
        <v/>
      </c>
      <c r="I429" t="str">
        <f t="shared" si="33"/>
        <v/>
      </c>
      <c r="J429" t="str">
        <f t="shared" si="31"/>
        <v/>
      </c>
      <c r="P429" t="s">
        <v>15</v>
      </c>
      <c r="Q429" t="s">
        <v>16</v>
      </c>
      <c r="R429" s="3">
        <v>45366</v>
      </c>
      <c r="S429">
        <v>129.5</v>
      </c>
      <c r="T429">
        <v>128.85</v>
      </c>
      <c r="U429">
        <v>129.5</v>
      </c>
      <c r="V429">
        <v>127.3</v>
      </c>
      <c r="W429">
        <v>128.9</v>
      </c>
      <c r="X429">
        <v>128.6</v>
      </c>
      <c r="Y429">
        <v>128.33000000000001</v>
      </c>
      <c r="Z429">
        <v>1827961</v>
      </c>
      <c r="AA429">
        <v>234587623</v>
      </c>
      <c r="AB429">
        <v>12806</v>
      </c>
      <c r="AC429" s="7">
        <v>723994</v>
      </c>
      <c r="AD429" s="4">
        <v>39.61</v>
      </c>
    </row>
    <row r="430" spans="1:30" x14ac:dyDescent="0.25">
      <c r="A430" s="9" t="s">
        <v>15</v>
      </c>
      <c r="B430" s="1" t="s">
        <v>16</v>
      </c>
      <c r="C430" s="10">
        <v>45371</v>
      </c>
      <c r="D430" s="1">
        <v>128.80000000000001</v>
      </c>
      <c r="F430">
        <f t="shared" si="32"/>
        <v>0.98000784006273167</v>
      </c>
      <c r="G430">
        <f t="shared" si="30"/>
        <v>3</v>
      </c>
      <c r="H430" t="str">
        <f t="shared" si="34"/>
        <v/>
      </c>
      <c r="I430" t="str">
        <f t="shared" si="33"/>
        <v/>
      </c>
      <c r="J430" t="str">
        <f t="shared" si="31"/>
        <v/>
      </c>
      <c r="P430" t="s">
        <v>15</v>
      </c>
      <c r="Q430" t="s">
        <v>16</v>
      </c>
      <c r="R430" s="3">
        <v>45369</v>
      </c>
      <c r="S430">
        <v>128.6</v>
      </c>
      <c r="T430">
        <v>129.80000000000001</v>
      </c>
      <c r="U430">
        <v>130.4</v>
      </c>
      <c r="V430">
        <v>128.1</v>
      </c>
      <c r="W430">
        <v>128.6</v>
      </c>
      <c r="X430">
        <v>128.44999999999999</v>
      </c>
      <c r="Y430">
        <v>128.97</v>
      </c>
      <c r="Z430">
        <v>2125228</v>
      </c>
      <c r="AA430">
        <v>274089835.35000002</v>
      </c>
      <c r="AB430">
        <v>11932</v>
      </c>
      <c r="AC430" s="7">
        <v>1126327</v>
      </c>
      <c r="AD430" s="4">
        <v>53</v>
      </c>
    </row>
    <row r="431" spans="1:30" x14ac:dyDescent="0.25">
      <c r="A431" s="11" t="s">
        <v>15</v>
      </c>
      <c r="B431" s="2" t="s">
        <v>16</v>
      </c>
      <c r="C431" s="12">
        <v>45372</v>
      </c>
      <c r="D431" s="2">
        <v>133.19999999999999</v>
      </c>
      <c r="F431">
        <f t="shared" si="32"/>
        <v>3.4161490683229636</v>
      </c>
      <c r="G431">
        <f t="shared" si="30"/>
        <v>4</v>
      </c>
      <c r="H431">
        <f t="shared" si="34"/>
        <v>2.8571428571428483</v>
      </c>
      <c r="I431" t="str">
        <f t="shared" si="33"/>
        <v/>
      </c>
      <c r="J431" t="str">
        <f t="shared" si="31"/>
        <v/>
      </c>
      <c r="P431" t="s">
        <v>15</v>
      </c>
      <c r="Q431" t="s">
        <v>16</v>
      </c>
      <c r="R431" s="3">
        <v>45370</v>
      </c>
      <c r="S431">
        <v>128.44999999999999</v>
      </c>
      <c r="T431">
        <v>128.6</v>
      </c>
      <c r="U431">
        <v>128.85</v>
      </c>
      <c r="V431">
        <v>126.85</v>
      </c>
      <c r="W431">
        <v>127.65</v>
      </c>
      <c r="X431">
        <v>127.55</v>
      </c>
      <c r="Y431">
        <v>127.76</v>
      </c>
      <c r="Z431">
        <v>1900488</v>
      </c>
      <c r="AA431">
        <v>242802494.80000001</v>
      </c>
      <c r="AB431">
        <v>18534</v>
      </c>
      <c r="AC431" s="7">
        <v>968945</v>
      </c>
      <c r="AD431" s="4">
        <v>50.98</v>
      </c>
    </row>
    <row r="432" spans="1:30" x14ac:dyDescent="0.25">
      <c r="A432" s="9" t="s">
        <v>15</v>
      </c>
      <c r="B432" s="1" t="s">
        <v>16</v>
      </c>
      <c r="C432" s="10">
        <v>45373</v>
      </c>
      <c r="D432" s="1">
        <v>135.44999999999999</v>
      </c>
      <c r="F432">
        <f t="shared" si="32"/>
        <v>1.6891891891891893</v>
      </c>
      <c r="G432">
        <f t="shared" si="30"/>
        <v>5</v>
      </c>
      <c r="H432" t="str">
        <f t="shared" si="34"/>
        <v/>
      </c>
      <c r="I432" t="str">
        <f t="shared" si="33"/>
        <v/>
      </c>
      <c r="J432" t="str">
        <f t="shared" si="31"/>
        <v/>
      </c>
      <c r="P432" t="s">
        <v>15</v>
      </c>
      <c r="Q432" t="s">
        <v>16</v>
      </c>
      <c r="R432" s="3">
        <v>45371</v>
      </c>
      <c r="S432">
        <v>127.55</v>
      </c>
      <c r="T432">
        <v>128.15</v>
      </c>
      <c r="U432">
        <v>129.19999999999999</v>
      </c>
      <c r="V432">
        <v>126.35</v>
      </c>
      <c r="W432">
        <v>129.1</v>
      </c>
      <c r="X432">
        <v>128.80000000000001</v>
      </c>
      <c r="Y432">
        <v>128.06</v>
      </c>
      <c r="Z432">
        <v>2625171</v>
      </c>
      <c r="AA432">
        <v>336179668.35000002</v>
      </c>
      <c r="AB432">
        <v>37960</v>
      </c>
      <c r="AC432" s="7">
        <v>1308506</v>
      </c>
      <c r="AD432" s="4">
        <v>49.84</v>
      </c>
    </row>
    <row r="433" spans="1:30" x14ac:dyDescent="0.25">
      <c r="A433" s="11" t="s">
        <v>15</v>
      </c>
      <c r="B433" s="2" t="s">
        <v>16</v>
      </c>
      <c r="C433" s="12">
        <v>45377</v>
      </c>
      <c r="D433" s="2">
        <v>135.85</v>
      </c>
      <c r="F433">
        <f t="shared" si="32"/>
        <v>0.2953119232189042</v>
      </c>
      <c r="G433">
        <f t="shared" si="30"/>
        <v>2</v>
      </c>
      <c r="H433" t="str">
        <f t="shared" si="34"/>
        <v/>
      </c>
      <c r="I433" t="str">
        <f t="shared" si="33"/>
        <v/>
      </c>
      <c r="J433" t="str">
        <f t="shared" si="31"/>
        <v/>
      </c>
      <c r="P433" t="s">
        <v>15</v>
      </c>
      <c r="Q433" t="s">
        <v>16</v>
      </c>
      <c r="R433" s="3">
        <v>45372</v>
      </c>
      <c r="S433">
        <v>128.80000000000001</v>
      </c>
      <c r="T433">
        <v>129.9</v>
      </c>
      <c r="U433">
        <v>133.69999999999999</v>
      </c>
      <c r="V433">
        <v>128.9</v>
      </c>
      <c r="W433">
        <v>133.5</v>
      </c>
      <c r="X433">
        <v>133.19999999999999</v>
      </c>
      <c r="Y433">
        <v>132.53</v>
      </c>
      <c r="Z433">
        <v>4093696</v>
      </c>
      <c r="AA433">
        <v>542540745.10000002</v>
      </c>
      <c r="AB433">
        <v>27862</v>
      </c>
      <c r="AC433" s="7">
        <v>1751880</v>
      </c>
      <c r="AD433" s="4">
        <v>42.79</v>
      </c>
    </row>
    <row r="434" spans="1:30" x14ac:dyDescent="0.25">
      <c r="A434" s="9" t="s">
        <v>15</v>
      </c>
      <c r="B434" s="1" t="s">
        <v>16</v>
      </c>
      <c r="C434" s="10">
        <v>45378</v>
      </c>
      <c r="D434" s="1">
        <v>135.55000000000001</v>
      </c>
      <c r="F434">
        <f t="shared" si="32"/>
        <v>-0.22083179977915565</v>
      </c>
      <c r="G434">
        <f t="shared" si="30"/>
        <v>3</v>
      </c>
      <c r="H434" t="str">
        <f t="shared" si="34"/>
        <v/>
      </c>
      <c r="I434" t="str">
        <f t="shared" si="33"/>
        <v/>
      </c>
      <c r="J434" t="str">
        <f t="shared" si="31"/>
        <v/>
      </c>
      <c r="P434" t="s">
        <v>15</v>
      </c>
      <c r="Q434" t="s">
        <v>16</v>
      </c>
      <c r="R434" s="3">
        <v>45373</v>
      </c>
      <c r="S434">
        <v>133.19999999999999</v>
      </c>
      <c r="T434">
        <v>133.05000000000001</v>
      </c>
      <c r="U434">
        <v>137.6</v>
      </c>
      <c r="V434">
        <v>133.05000000000001</v>
      </c>
      <c r="W434">
        <v>135.4</v>
      </c>
      <c r="X434">
        <v>135.44999999999999</v>
      </c>
      <c r="Y434">
        <v>136</v>
      </c>
      <c r="Z434">
        <v>4277665</v>
      </c>
      <c r="AA434">
        <v>581765922.75</v>
      </c>
      <c r="AB434">
        <v>24621</v>
      </c>
      <c r="AC434" s="7">
        <v>1759521</v>
      </c>
      <c r="AD434" s="4">
        <v>41.13</v>
      </c>
    </row>
    <row r="435" spans="1:30" x14ac:dyDescent="0.25">
      <c r="A435" s="11" t="s">
        <v>15</v>
      </c>
      <c r="B435" s="2" t="s">
        <v>16</v>
      </c>
      <c r="C435" s="12">
        <v>45379</v>
      </c>
      <c r="D435" s="2">
        <v>135.15</v>
      </c>
      <c r="F435">
        <f t="shared" si="32"/>
        <v>-0.29509406123202186</v>
      </c>
      <c r="G435">
        <f t="shared" si="30"/>
        <v>4</v>
      </c>
      <c r="H435">
        <f t="shared" si="34"/>
        <v>4.9301242236024798</v>
      </c>
      <c r="I435" t="str">
        <f t="shared" si="33"/>
        <v/>
      </c>
      <c r="J435" t="str">
        <f t="shared" si="31"/>
        <v/>
      </c>
      <c r="P435" t="s">
        <v>15</v>
      </c>
      <c r="Q435" t="s">
        <v>16</v>
      </c>
      <c r="R435" s="3">
        <v>45377</v>
      </c>
      <c r="S435">
        <v>135.44999999999999</v>
      </c>
      <c r="T435">
        <v>134.15</v>
      </c>
      <c r="U435">
        <v>136.9</v>
      </c>
      <c r="V435">
        <v>134.15</v>
      </c>
      <c r="W435">
        <v>136</v>
      </c>
      <c r="X435">
        <v>135.85</v>
      </c>
      <c r="Y435">
        <v>135.87</v>
      </c>
      <c r="Z435">
        <v>1983300</v>
      </c>
      <c r="AA435">
        <v>269466836.64999998</v>
      </c>
      <c r="AB435">
        <v>13235</v>
      </c>
      <c r="AC435" s="7">
        <v>937795</v>
      </c>
      <c r="AD435" s="4">
        <v>47.28</v>
      </c>
    </row>
    <row r="436" spans="1:30" x14ac:dyDescent="0.25">
      <c r="A436" s="9" t="s">
        <v>15</v>
      </c>
      <c r="B436" s="1" t="s">
        <v>16</v>
      </c>
      <c r="C436" s="10">
        <v>45383</v>
      </c>
      <c r="D436" s="1">
        <v>139.85</v>
      </c>
      <c r="F436">
        <f t="shared" si="32"/>
        <v>3.4776174620791624</v>
      </c>
      <c r="G436">
        <f t="shared" si="30"/>
        <v>1</v>
      </c>
      <c r="H436" t="str">
        <f t="shared" si="34"/>
        <v/>
      </c>
      <c r="I436">
        <f t="shared" si="33"/>
        <v>45383</v>
      </c>
      <c r="J436">
        <f t="shared" si="31"/>
        <v>14.908830890239532</v>
      </c>
      <c r="P436" t="s">
        <v>15</v>
      </c>
      <c r="Q436" t="s">
        <v>16</v>
      </c>
      <c r="R436" s="3">
        <v>45378</v>
      </c>
      <c r="S436">
        <v>135.85</v>
      </c>
      <c r="T436">
        <v>136</v>
      </c>
      <c r="U436">
        <v>137</v>
      </c>
      <c r="V436">
        <v>135</v>
      </c>
      <c r="W436">
        <v>135.1</v>
      </c>
      <c r="X436">
        <v>135.55000000000001</v>
      </c>
      <c r="Y436">
        <v>135.69</v>
      </c>
      <c r="Z436">
        <v>3539318</v>
      </c>
      <c r="AA436">
        <v>480251444.75</v>
      </c>
      <c r="AB436">
        <v>17637</v>
      </c>
      <c r="AC436" s="7">
        <v>2208038</v>
      </c>
      <c r="AD436" s="4">
        <v>62.39</v>
      </c>
    </row>
    <row r="437" spans="1:30" x14ac:dyDescent="0.25">
      <c r="A437" s="11" t="s">
        <v>15</v>
      </c>
      <c r="B437" s="2" t="s">
        <v>16</v>
      </c>
      <c r="C437" s="12">
        <v>45384</v>
      </c>
      <c r="D437" s="2">
        <v>144.75</v>
      </c>
      <c r="F437">
        <f t="shared" si="32"/>
        <v>3.5037540221666115</v>
      </c>
      <c r="G437">
        <f t="shared" si="30"/>
        <v>2</v>
      </c>
      <c r="H437" t="str">
        <f t="shared" si="34"/>
        <v/>
      </c>
      <c r="I437" t="str">
        <f t="shared" si="33"/>
        <v/>
      </c>
      <c r="J437" t="str">
        <f t="shared" si="31"/>
        <v/>
      </c>
      <c r="P437" t="s">
        <v>15</v>
      </c>
      <c r="Q437" t="s">
        <v>16</v>
      </c>
      <c r="R437" s="3">
        <v>45379</v>
      </c>
      <c r="S437">
        <v>135.55000000000001</v>
      </c>
      <c r="T437">
        <v>135.6</v>
      </c>
      <c r="U437">
        <v>138.05000000000001</v>
      </c>
      <c r="V437">
        <v>134.69999999999999</v>
      </c>
      <c r="W437">
        <v>134.80000000000001</v>
      </c>
      <c r="X437">
        <v>135.15</v>
      </c>
      <c r="Y437">
        <v>136.18</v>
      </c>
      <c r="Z437">
        <v>2859127</v>
      </c>
      <c r="AA437">
        <v>389346764.69999999</v>
      </c>
      <c r="AB437">
        <v>17498</v>
      </c>
      <c r="AC437" s="7">
        <v>1371691</v>
      </c>
      <c r="AD437" s="4">
        <v>47.98</v>
      </c>
    </row>
    <row r="438" spans="1:30" x14ac:dyDescent="0.25">
      <c r="A438" s="9" t="s">
        <v>15</v>
      </c>
      <c r="B438" s="1" t="s">
        <v>16</v>
      </c>
      <c r="C438" s="10">
        <v>45385</v>
      </c>
      <c r="D438" s="1">
        <v>149.75</v>
      </c>
      <c r="F438">
        <f t="shared" si="32"/>
        <v>3.4542314335060449</v>
      </c>
      <c r="G438">
        <f t="shared" si="30"/>
        <v>3</v>
      </c>
      <c r="H438" t="str">
        <f t="shared" si="34"/>
        <v/>
      </c>
      <c r="I438" t="str">
        <f t="shared" si="33"/>
        <v/>
      </c>
      <c r="J438" t="str">
        <f t="shared" si="31"/>
        <v/>
      </c>
      <c r="P438" t="s">
        <v>15</v>
      </c>
      <c r="Q438" t="s">
        <v>16</v>
      </c>
      <c r="R438" s="3">
        <v>45383</v>
      </c>
      <c r="S438">
        <v>135.15</v>
      </c>
      <c r="T438">
        <v>136.5</v>
      </c>
      <c r="U438">
        <v>140.6</v>
      </c>
      <c r="V438">
        <v>136.30000000000001</v>
      </c>
      <c r="W438">
        <v>140.5</v>
      </c>
      <c r="X438">
        <v>139.85</v>
      </c>
      <c r="Y438">
        <v>138.87</v>
      </c>
      <c r="Z438">
        <v>4454319</v>
      </c>
      <c r="AA438">
        <v>618581113.95000005</v>
      </c>
      <c r="AB438">
        <v>27051</v>
      </c>
      <c r="AC438" s="7">
        <v>2884460</v>
      </c>
      <c r="AD438" s="4">
        <v>64.760000000000005</v>
      </c>
    </row>
    <row r="439" spans="1:30" x14ac:dyDescent="0.25">
      <c r="A439" s="11" t="s">
        <v>15</v>
      </c>
      <c r="B439" s="2" t="s">
        <v>16</v>
      </c>
      <c r="C439" s="12">
        <v>45386</v>
      </c>
      <c r="D439" s="2">
        <v>154</v>
      </c>
      <c r="F439">
        <f t="shared" si="32"/>
        <v>2.8380634390651087</v>
      </c>
      <c r="G439">
        <f t="shared" si="30"/>
        <v>4</v>
      </c>
      <c r="H439">
        <f t="shared" si="34"/>
        <v>13.611213574326808</v>
      </c>
      <c r="I439" t="str">
        <f t="shared" si="33"/>
        <v/>
      </c>
      <c r="J439" t="str">
        <f t="shared" si="31"/>
        <v/>
      </c>
      <c r="P439" t="s">
        <v>15</v>
      </c>
      <c r="Q439" t="s">
        <v>16</v>
      </c>
      <c r="R439" s="3">
        <v>45384</v>
      </c>
      <c r="S439">
        <v>139.85</v>
      </c>
      <c r="T439">
        <v>140.19999999999999</v>
      </c>
      <c r="U439">
        <v>145</v>
      </c>
      <c r="V439">
        <v>139.85</v>
      </c>
      <c r="W439">
        <v>144.80000000000001</v>
      </c>
      <c r="X439">
        <v>144.75</v>
      </c>
      <c r="Y439">
        <v>143.38</v>
      </c>
      <c r="Z439">
        <v>6213002</v>
      </c>
      <c r="AA439">
        <v>890802841.95000005</v>
      </c>
      <c r="AB439">
        <v>44747</v>
      </c>
      <c r="AC439" s="7">
        <v>2956623</v>
      </c>
      <c r="AD439" s="4">
        <v>47.59</v>
      </c>
    </row>
    <row r="440" spans="1:30" x14ac:dyDescent="0.25">
      <c r="A440" s="9" t="s">
        <v>15</v>
      </c>
      <c r="B440" s="1" t="s">
        <v>16</v>
      </c>
      <c r="C440" s="10">
        <v>45387</v>
      </c>
      <c r="D440" s="1">
        <v>157.75</v>
      </c>
      <c r="F440">
        <f t="shared" si="32"/>
        <v>2.4350649350649354</v>
      </c>
      <c r="G440">
        <f t="shared" si="30"/>
        <v>5</v>
      </c>
      <c r="H440" t="str">
        <f t="shared" si="34"/>
        <v/>
      </c>
      <c r="I440" t="str">
        <f t="shared" si="33"/>
        <v/>
      </c>
      <c r="J440" t="str">
        <f t="shared" si="31"/>
        <v/>
      </c>
      <c r="P440" t="s">
        <v>15</v>
      </c>
      <c r="Q440" t="s">
        <v>16</v>
      </c>
      <c r="R440" s="3">
        <v>45385</v>
      </c>
      <c r="S440">
        <v>144.75</v>
      </c>
      <c r="T440">
        <v>144</v>
      </c>
      <c r="U440">
        <v>150.5</v>
      </c>
      <c r="V440">
        <v>143.4</v>
      </c>
      <c r="W440">
        <v>149.5</v>
      </c>
      <c r="X440">
        <v>149.75</v>
      </c>
      <c r="Y440">
        <v>147.19</v>
      </c>
      <c r="Z440">
        <v>8822438</v>
      </c>
      <c r="AA440">
        <v>1298559725.3499999</v>
      </c>
      <c r="AB440">
        <v>35486</v>
      </c>
      <c r="AC440" s="7">
        <v>4906649</v>
      </c>
      <c r="AD440" s="4">
        <v>55.62</v>
      </c>
    </row>
    <row r="441" spans="1:30" x14ac:dyDescent="0.25">
      <c r="A441" s="11" t="s">
        <v>15</v>
      </c>
      <c r="B441" s="2" t="s">
        <v>16</v>
      </c>
      <c r="C441" s="12">
        <v>45390</v>
      </c>
      <c r="D441" s="2">
        <v>154.65</v>
      </c>
      <c r="F441">
        <f t="shared" si="32"/>
        <v>-1.9651347068145764</v>
      </c>
      <c r="G441">
        <f t="shared" si="30"/>
        <v>1</v>
      </c>
      <c r="H441" t="str">
        <f t="shared" si="34"/>
        <v/>
      </c>
      <c r="I441" t="str">
        <f t="shared" si="33"/>
        <v/>
      </c>
      <c r="J441" t="str">
        <f t="shared" si="31"/>
        <v/>
      </c>
      <c r="P441" t="s">
        <v>15</v>
      </c>
      <c r="Q441" t="s">
        <v>16</v>
      </c>
      <c r="R441" s="3">
        <v>45386</v>
      </c>
      <c r="S441">
        <v>149.75</v>
      </c>
      <c r="T441">
        <v>151.1</v>
      </c>
      <c r="U441">
        <v>158.15</v>
      </c>
      <c r="V441">
        <v>150.5</v>
      </c>
      <c r="W441">
        <v>154</v>
      </c>
      <c r="X441">
        <v>154</v>
      </c>
      <c r="Y441">
        <v>154.83000000000001</v>
      </c>
      <c r="Z441">
        <v>16202794</v>
      </c>
      <c r="AA441">
        <v>2508678531.3000002</v>
      </c>
      <c r="AB441">
        <v>68373</v>
      </c>
      <c r="AC441" s="7">
        <v>4902118</v>
      </c>
      <c r="AD441" s="4">
        <v>30.25</v>
      </c>
    </row>
    <row r="442" spans="1:30" x14ac:dyDescent="0.25">
      <c r="A442" s="9" t="s">
        <v>15</v>
      </c>
      <c r="B442" s="1" t="s">
        <v>16</v>
      </c>
      <c r="C442" s="10">
        <v>45391</v>
      </c>
      <c r="D442" s="1">
        <v>156.30000000000001</v>
      </c>
      <c r="F442">
        <f t="shared" si="32"/>
        <v>1.0669253152279377</v>
      </c>
      <c r="G442">
        <f t="shared" si="30"/>
        <v>2</v>
      </c>
      <c r="H442" t="str">
        <f t="shared" si="34"/>
        <v/>
      </c>
      <c r="I442" t="str">
        <f t="shared" si="33"/>
        <v/>
      </c>
      <c r="J442" t="str">
        <f t="shared" si="31"/>
        <v/>
      </c>
      <c r="P442" t="s">
        <v>15</v>
      </c>
      <c r="Q442" t="s">
        <v>16</v>
      </c>
      <c r="R442" s="3">
        <v>45387</v>
      </c>
      <c r="S442">
        <v>154</v>
      </c>
      <c r="T442">
        <v>154.9</v>
      </c>
      <c r="U442">
        <v>158.80000000000001</v>
      </c>
      <c r="V442">
        <v>152.5</v>
      </c>
      <c r="W442">
        <v>157.25</v>
      </c>
      <c r="X442">
        <v>157.75</v>
      </c>
      <c r="Y442">
        <v>156.86000000000001</v>
      </c>
      <c r="Z442">
        <v>12126632</v>
      </c>
      <c r="AA442">
        <v>1902124044.3499999</v>
      </c>
      <c r="AB442">
        <v>47872</v>
      </c>
      <c r="AC442" s="7">
        <v>5811990</v>
      </c>
      <c r="AD442" s="4">
        <v>47.93</v>
      </c>
    </row>
    <row r="443" spans="1:30" x14ac:dyDescent="0.25">
      <c r="A443" s="11" t="s">
        <v>15</v>
      </c>
      <c r="B443" s="2" t="s">
        <v>16</v>
      </c>
      <c r="C443" s="12">
        <v>45392</v>
      </c>
      <c r="D443" s="2">
        <v>159.4</v>
      </c>
      <c r="F443">
        <f t="shared" si="32"/>
        <v>1.9833653230966051</v>
      </c>
      <c r="G443">
        <f t="shared" si="30"/>
        <v>3</v>
      </c>
      <c r="H443" t="str">
        <f t="shared" si="34"/>
        <v/>
      </c>
      <c r="I443" t="str">
        <f t="shared" si="33"/>
        <v/>
      </c>
      <c r="J443" t="str">
        <f t="shared" si="31"/>
        <v/>
      </c>
      <c r="P443" t="s">
        <v>15</v>
      </c>
      <c r="Q443" t="s">
        <v>16</v>
      </c>
      <c r="R443" s="3">
        <v>45390</v>
      </c>
      <c r="S443">
        <v>157.75</v>
      </c>
      <c r="T443">
        <v>157.75</v>
      </c>
      <c r="U443">
        <v>158.05000000000001</v>
      </c>
      <c r="V443">
        <v>152</v>
      </c>
      <c r="W443">
        <v>155</v>
      </c>
      <c r="X443">
        <v>154.65</v>
      </c>
      <c r="Y443">
        <v>154.11000000000001</v>
      </c>
      <c r="Z443">
        <v>5467389</v>
      </c>
      <c r="AA443">
        <v>842552065</v>
      </c>
      <c r="AB443">
        <v>26419</v>
      </c>
      <c r="AC443" s="7">
        <v>2720401</v>
      </c>
      <c r="AD443" s="4">
        <v>49.76</v>
      </c>
    </row>
    <row r="444" spans="1:30" x14ac:dyDescent="0.25">
      <c r="A444" s="9" t="s">
        <v>15</v>
      </c>
      <c r="B444" s="1" t="s">
        <v>16</v>
      </c>
      <c r="C444" s="10">
        <v>45394</v>
      </c>
      <c r="D444" s="1">
        <v>155.75</v>
      </c>
      <c r="F444">
        <f t="shared" si="32"/>
        <v>-2.2898368883312457</v>
      </c>
      <c r="G444">
        <f t="shared" si="30"/>
        <v>5</v>
      </c>
      <c r="H444" t="str">
        <f t="shared" si="34"/>
        <v/>
      </c>
      <c r="I444" t="str">
        <f t="shared" si="33"/>
        <v/>
      </c>
      <c r="J444" t="str">
        <f t="shared" si="31"/>
        <v/>
      </c>
      <c r="P444" t="s">
        <v>15</v>
      </c>
      <c r="Q444" t="s">
        <v>16</v>
      </c>
      <c r="R444" s="3">
        <v>45391</v>
      </c>
      <c r="S444">
        <v>154.65</v>
      </c>
      <c r="T444">
        <v>154.65</v>
      </c>
      <c r="U444">
        <v>157.30000000000001</v>
      </c>
      <c r="V444">
        <v>154.4</v>
      </c>
      <c r="W444">
        <v>156</v>
      </c>
      <c r="X444">
        <v>156.30000000000001</v>
      </c>
      <c r="Y444">
        <v>156.51</v>
      </c>
      <c r="Z444">
        <v>5688622</v>
      </c>
      <c r="AA444">
        <v>890298597.39999998</v>
      </c>
      <c r="AB444">
        <v>29098</v>
      </c>
      <c r="AC444" s="7">
        <v>3381353</v>
      </c>
      <c r="AD444" s="4">
        <v>59.44</v>
      </c>
    </row>
    <row r="445" spans="1:30" x14ac:dyDescent="0.25">
      <c r="A445" s="11" t="s">
        <v>15</v>
      </c>
      <c r="B445" s="2" t="s">
        <v>16</v>
      </c>
      <c r="C445" s="12">
        <v>45397</v>
      </c>
      <c r="D445" s="2">
        <v>155.05000000000001</v>
      </c>
      <c r="F445">
        <f t="shared" si="32"/>
        <v>-0.44943820224718367</v>
      </c>
      <c r="G445">
        <f t="shared" si="30"/>
        <v>1</v>
      </c>
      <c r="H445" t="str">
        <f t="shared" si="34"/>
        <v/>
      </c>
      <c r="I445" t="str">
        <f t="shared" si="33"/>
        <v/>
      </c>
      <c r="J445" t="str">
        <f t="shared" si="31"/>
        <v/>
      </c>
      <c r="P445" t="s">
        <v>15</v>
      </c>
      <c r="Q445" t="s">
        <v>16</v>
      </c>
      <c r="R445" s="3">
        <v>45392</v>
      </c>
      <c r="S445">
        <v>156.30000000000001</v>
      </c>
      <c r="T445">
        <v>155.94999999999999</v>
      </c>
      <c r="U445">
        <v>160.1</v>
      </c>
      <c r="V445">
        <v>154.75</v>
      </c>
      <c r="W445">
        <v>158.15</v>
      </c>
      <c r="X445">
        <v>159.4</v>
      </c>
      <c r="Y445">
        <v>158.1</v>
      </c>
      <c r="Z445">
        <v>5742002</v>
      </c>
      <c r="AA445">
        <v>907820449.95000005</v>
      </c>
      <c r="AB445">
        <v>23132</v>
      </c>
      <c r="AC445" s="7">
        <v>3430819</v>
      </c>
      <c r="AD445" s="4">
        <v>59.75</v>
      </c>
    </row>
    <row r="446" spans="1:30" x14ac:dyDescent="0.25">
      <c r="A446" s="9" t="s">
        <v>15</v>
      </c>
      <c r="B446" s="1" t="s">
        <v>16</v>
      </c>
      <c r="C446" s="10">
        <v>45398</v>
      </c>
      <c r="D446" s="1">
        <v>153.19999999999999</v>
      </c>
      <c r="F446">
        <f t="shared" si="32"/>
        <v>-1.1931634956465802</v>
      </c>
      <c r="G446">
        <f t="shared" si="30"/>
        <v>2</v>
      </c>
      <c r="H446" t="str">
        <f t="shared" si="34"/>
        <v/>
      </c>
      <c r="I446" t="str">
        <f t="shared" si="33"/>
        <v/>
      </c>
      <c r="J446" t="str">
        <f t="shared" si="31"/>
        <v/>
      </c>
      <c r="P446" t="s">
        <v>15</v>
      </c>
      <c r="Q446" t="s">
        <v>16</v>
      </c>
      <c r="R446" s="3">
        <v>45394</v>
      </c>
      <c r="S446">
        <v>159.4</v>
      </c>
      <c r="T446">
        <v>158</v>
      </c>
      <c r="U446">
        <v>159</v>
      </c>
      <c r="V446">
        <v>155.05000000000001</v>
      </c>
      <c r="W446">
        <v>156.19999999999999</v>
      </c>
      <c r="X446">
        <v>155.75</v>
      </c>
      <c r="Y446">
        <v>157.05000000000001</v>
      </c>
      <c r="Z446">
        <v>2912973</v>
      </c>
      <c r="AA446">
        <v>457475406.69999999</v>
      </c>
      <c r="AB446">
        <v>20985</v>
      </c>
      <c r="AC446" s="7">
        <v>1421706</v>
      </c>
      <c r="AD446" s="4">
        <v>48.81</v>
      </c>
    </row>
    <row r="447" spans="1:30" x14ac:dyDescent="0.25">
      <c r="A447" s="11" t="s">
        <v>15</v>
      </c>
      <c r="B447" s="2" t="s">
        <v>16</v>
      </c>
      <c r="C447" s="12">
        <v>45400</v>
      </c>
      <c r="D447" s="2">
        <v>152.75</v>
      </c>
      <c r="F447">
        <f t="shared" si="32"/>
        <v>-0.29373368146213363</v>
      </c>
      <c r="G447">
        <f t="shared" si="30"/>
        <v>4</v>
      </c>
      <c r="H447">
        <f t="shared" si="34"/>
        <v>-2.271273192578382</v>
      </c>
      <c r="I447" t="str">
        <f t="shared" si="33"/>
        <v/>
      </c>
      <c r="J447" t="str">
        <f t="shared" si="31"/>
        <v/>
      </c>
      <c r="P447" t="s">
        <v>15</v>
      </c>
      <c r="Q447" t="s">
        <v>16</v>
      </c>
      <c r="R447" s="3">
        <v>45397</v>
      </c>
      <c r="S447">
        <v>155.75</v>
      </c>
      <c r="T447">
        <v>151.75</v>
      </c>
      <c r="U447">
        <v>156.6</v>
      </c>
      <c r="V447">
        <v>150.9</v>
      </c>
      <c r="W447">
        <v>155.05000000000001</v>
      </c>
      <c r="X447">
        <v>155.05000000000001</v>
      </c>
      <c r="Y447">
        <v>154.12</v>
      </c>
      <c r="Z447">
        <v>4030082</v>
      </c>
      <c r="AA447">
        <v>621133614.39999998</v>
      </c>
      <c r="AB447">
        <v>23146</v>
      </c>
      <c r="AC447" s="7">
        <v>1918519</v>
      </c>
      <c r="AD447" s="4">
        <v>47.6</v>
      </c>
    </row>
    <row r="448" spans="1:30" x14ac:dyDescent="0.25">
      <c r="A448" s="9" t="s">
        <v>15</v>
      </c>
      <c r="B448" s="1" t="s">
        <v>16</v>
      </c>
      <c r="C448" s="10">
        <v>45401</v>
      </c>
      <c r="D448" s="1">
        <v>154.4</v>
      </c>
      <c r="F448">
        <f t="shared" si="32"/>
        <v>1.0801963993453392</v>
      </c>
      <c r="G448">
        <f t="shared" si="30"/>
        <v>5</v>
      </c>
      <c r="H448" t="str">
        <f t="shared" si="34"/>
        <v/>
      </c>
      <c r="I448" t="str">
        <f t="shared" si="33"/>
        <v/>
      </c>
      <c r="J448" t="str">
        <f t="shared" si="31"/>
        <v/>
      </c>
      <c r="P448" t="s">
        <v>15</v>
      </c>
      <c r="Q448" t="s">
        <v>16</v>
      </c>
      <c r="R448" s="3">
        <v>45398</v>
      </c>
      <c r="S448">
        <v>155.05000000000001</v>
      </c>
      <c r="T448">
        <v>153.9</v>
      </c>
      <c r="U448">
        <v>155</v>
      </c>
      <c r="V448">
        <v>151.19999999999999</v>
      </c>
      <c r="W448">
        <v>153.25</v>
      </c>
      <c r="X448">
        <v>153.19999999999999</v>
      </c>
      <c r="Y448">
        <v>153.38</v>
      </c>
      <c r="Z448">
        <v>2236724</v>
      </c>
      <c r="AA448">
        <v>343073641.30000001</v>
      </c>
      <c r="AB448">
        <v>18831</v>
      </c>
      <c r="AC448" s="7">
        <v>808714</v>
      </c>
      <c r="AD448" s="4">
        <v>36.159999999999997</v>
      </c>
    </row>
    <row r="449" spans="1:30" x14ac:dyDescent="0.25">
      <c r="A449" s="11" t="s">
        <v>15</v>
      </c>
      <c r="B449" s="2" t="s">
        <v>16</v>
      </c>
      <c r="C449" s="12">
        <v>45404</v>
      </c>
      <c r="D449" s="2">
        <v>156.69999999999999</v>
      </c>
      <c r="F449">
        <f t="shared" si="32"/>
        <v>1.4896373056994709</v>
      </c>
      <c r="G449">
        <f t="shared" si="30"/>
        <v>1</v>
      </c>
      <c r="H449" t="str">
        <f t="shared" si="34"/>
        <v/>
      </c>
      <c r="I449" t="str">
        <f t="shared" si="33"/>
        <v/>
      </c>
      <c r="J449" t="str">
        <f t="shared" si="31"/>
        <v/>
      </c>
      <c r="P449" t="s">
        <v>15</v>
      </c>
      <c r="Q449" t="s">
        <v>16</v>
      </c>
      <c r="R449" s="3">
        <v>45400</v>
      </c>
      <c r="S449">
        <v>153.19999999999999</v>
      </c>
      <c r="T449">
        <v>153.25</v>
      </c>
      <c r="U449">
        <v>156.6</v>
      </c>
      <c r="V449">
        <v>152.19999999999999</v>
      </c>
      <c r="W449">
        <v>152.69999999999999</v>
      </c>
      <c r="X449">
        <v>152.75</v>
      </c>
      <c r="Y449">
        <v>154.86000000000001</v>
      </c>
      <c r="Z449">
        <v>2010614</v>
      </c>
      <c r="AA449">
        <v>311357373.10000002</v>
      </c>
      <c r="AB449">
        <v>15536</v>
      </c>
      <c r="AC449" s="7">
        <v>792581</v>
      </c>
      <c r="AD449" s="4">
        <v>39.42</v>
      </c>
    </row>
    <row r="450" spans="1:30" x14ac:dyDescent="0.25">
      <c r="A450" s="9" t="s">
        <v>15</v>
      </c>
      <c r="B450" s="1" t="s">
        <v>16</v>
      </c>
      <c r="C450" s="10">
        <v>45405</v>
      </c>
      <c r="D450" s="1">
        <v>155.85</v>
      </c>
      <c r="F450">
        <f t="shared" si="32"/>
        <v>-0.54243777919591218</v>
      </c>
      <c r="G450">
        <f t="shared" si="30"/>
        <v>2</v>
      </c>
      <c r="H450" t="str">
        <f t="shared" si="34"/>
        <v/>
      </c>
      <c r="I450" t="str">
        <f t="shared" si="33"/>
        <v/>
      </c>
      <c r="J450" t="str">
        <f t="shared" si="31"/>
        <v/>
      </c>
      <c r="P450" t="s">
        <v>15</v>
      </c>
      <c r="Q450" t="s">
        <v>16</v>
      </c>
      <c r="R450" s="3">
        <v>45401</v>
      </c>
      <c r="S450">
        <v>152.75</v>
      </c>
      <c r="T450">
        <v>149.5</v>
      </c>
      <c r="U450">
        <v>155.44999999999999</v>
      </c>
      <c r="V450">
        <v>149.5</v>
      </c>
      <c r="W450">
        <v>154</v>
      </c>
      <c r="X450">
        <v>154.4</v>
      </c>
      <c r="Y450">
        <v>153.38</v>
      </c>
      <c r="Z450">
        <v>4600018</v>
      </c>
      <c r="AA450">
        <v>705556158.39999998</v>
      </c>
      <c r="AB450">
        <v>35812</v>
      </c>
      <c r="AC450" s="7">
        <v>1967827</v>
      </c>
      <c r="AD450" s="4">
        <v>42.78</v>
      </c>
    </row>
    <row r="451" spans="1:30" x14ac:dyDescent="0.25">
      <c r="A451" s="11" t="s">
        <v>15</v>
      </c>
      <c r="B451" s="2" t="s">
        <v>16</v>
      </c>
      <c r="C451" s="12">
        <v>45406</v>
      </c>
      <c r="D451" s="2">
        <v>155.5</v>
      </c>
      <c r="F451">
        <f t="shared" si="32"/>
        <v>-0.22457491177413819</v>
      </c>
      <c r="G451">
        <f t="shared" ref="G451:G496" si="35">WEEKDAY(C451, 2)</f>
        <v>3</v>
      </c>
      <c r="H451" t="str">
        <f t="shared" si="34"/>
        <v/>
      </c>
      <c r="I451" t="str">
        <f t="shared" si="33"/>
        <v/>
      </c>
      <c r="J451" t="str">
        <f t="shared" ref="J451:J514" si="36">IF(ISNUMBER(I451), (INDEX(D:D, MATCH(EOMONTH(C451, 0), C:C, 1)) / D451 - 1) * 100, "")</f>
        <v/>
      </c>
      <c r="P451" t="s">
        <v>15</v>
      </c>
      <c r="Q451" t="s">
        <v>16</v>
      </c>
      <c r="R451" s="3">
        <v>45404</v>
      </c>
      <c r="S451">
        <v>154.4</v>
      </c>
      <c r="T451">
        <v>156</v>
      </c>
      <c r="U451">
        <v>157.19999999999999</v>
      </c>
      <c r="V451">
        <v>155.05000000000001</v>
      </c>
      <c r="W451">
        <v>156.80000000000001</v>
      </c>
      <c r="X451">
        <v>156.69999999999999</v>
      </c>
      <c r="Y451">
        <v>156.41999999999999</v>
      </c>
      <c r="Z451">
        <v>3968026</v>
      </c>
      <c r="AA451">
        <v>620660353.70000005</v>
      </c>
      <c r="AB451">
        <v>23946</v>
      </c>
      <c r="AC451" s="7">
        <v>2687521</v>
      </c>
      <c r="AD451" s="4">
        <v>67.73</v>
      </c>
    </row>
    <row r="452" spans="1:30" x14ac:dyDescent="0.25">
      <c r="A452" s="9" t="s">
        <v>15</v>
      </c>
      <c r="B452" s="1" t="s">
        <v>16</v>
      </c>
      <c r="C452" s="10">
        <v>45407</v>
      </c>
      <c r="D452" s="1">
        <v>157.1</v>
      </c>
      <c r="F452">
        <f t="shared" ref="F452:F496" si="37">((D452-D451)/D451)*100</f>
        <v>1.028938906752408</v>
      </c>
      <c r="G452">
        <f t="shared" si="35"/>
        <v>4</v>
      </c>
      <c r="H452">
        <f t="shared" si="34"/>
        <v>2.8477905073649716</v>
      </c>
      <c r="I452" t="str">
        <f t="shared" ref="I452:I496" si="38">IF(MONTH(C452)&lt;&gt;MONTH(C451), C452, "")</f>
        <v/>
      </c>
      <c r="J452" t="str">
        <f t="shared" si="36"/>
        <v/>
      </c>
      <c r="P452" t="s">
        <v>15</v>
      </c>
      <c r="Q452" t="s">
        <v>16</v>
      </c>
      <c r="R452" s="3">
        <v>45405</v>
      </c>
      <c r="S452">
        <v>156.69999999999999</v>
      </c>
      <c r="T452">
        <v>157.9</v>
      </c>
      <c r="U452">
        <v>157.9</v>
      </c>
      <c r="V452">
        <v>154.44999999999999</v>
      </c>
      <c r="W452">
        <v>155.9</v>
      </c>
      <c r="X452">
        <v>155.85</v>
      </c>
      <c r="Y452">
        <v>155.96</v>
      </c>
      <c r="Z452">
        <v>2011131</v>
      </c>
      <c r="AA452">
        <v>313646229.55000001</v>
      </c>
      <c r="AB452">
        <v>13874</v>
      </c>
      <c r="AC452" s="7">
        <v>842423</v>
      </c>
      <c r="AD452" s="4">
        <v>41.89</v>
      </c>
    </row>
    <row r="453" spans="1:30" x14ac:dyDescent="0.25">
      <c r="A453" s="11" t="s">
        <v>15</v>
      </c>
      <c r="B453" s="2" t="s">
        <v>16</v>
      </c>
      <c r="C453" s="12">
        <v>45408</v>
      </c>
      <c r="D453" s="2">
        <v>160.25</v>
      </c>
      <c r="F453">
        <f t="shared" si="37"/>
        <v>2.0050922978994308</v>
      </c>
      <c r="G453">
        <f t="shared" si="35"/>
        <v>5</v>
      </c>
      <c r="H453" t="str">
        <f t="shared" si="34"/>
        <v/>
      </c>
      <c r="I453" t="str">
        <f t="shared" si="38"/>
        <v/>
      </c>
      <c r="J453" t="str">
        <f t="shared" si="36"/>
        <v/>
      </c>
      <c r="P453" t="s">
        <v>15</v>
      </c>
      <c r="Q453" t="s">
        <v>16</v>
      </c>
      <c r="R453" s="3">
        <v>45406</v>
      </c>
      <c r="S453">
        <v>155.85</v>
      </c>
      <c r="T453">
        <v>156.25</v>
      </c>
      <c r="U453">
        <v>157.15</v>
      </c>
      <c r="V453">
        <v>155</v>
      </c>
      <c r="W453">
        <v>155.15</v>
      </c>
      <c r="X453">
        <v>155.5</v>
      </c>
      <c r="Y453">
        <v>156.38</v>
      </c>
      <c r="Z453">
        <v>2086097</v>
      </c>
      <c r="AA453">
        <v>326223217.35000002</v>
      </c>
      <c r="AB453">
        <v>12465</v>
      </c>
      <c r="AC453" s="7">
        <v>1110623</v>
      </c>
      <c r="AD453" s="4">
        <v>53.24</v>
      </c>
    </row>
    <row r="454" spans="1:30" x14ac:dyDescent="0.25">
      <c r="A454" s="9" t="s">
        <v>15</v>
      </c>
      <c r="B454" s="1" t="s">
        <v>16</v>
      </c>
      <c r="C454" s="10">
        <v>45411</v>
      </c>
      <c r="D454" s="1">
        <v>158.9</v>
      </c>
      <c r="F454">
        <f t="shared" si="37"/>
        <v>-0.84243369734789042</v>
      </c>
      <c r="G454">
        <f t="shared" si="35"/>
        <v>1</v>
      </c>
      <c r="H454" t="str">
        <f t="shared" si="34"/>
        <v/>
      </c>
      <c r="I454" t="str">
        <f t="shared" si="38"/>
        <v/>
      </c>
      <c r="J454" t="str">
        <f t="shared" si="36"/>
        <v/>
      </c>
      <c r="P454" t="s">
        <v>15</v>
      </c>
      <c r="Q454" t="s">
        <v>16</v>
      </c>
      <c r="R454" s="3">
        <v>45407</v>
      </c>
      <c r="S454">
        <v>155.5</v>
      </c>
      <c r="T454">
        <v>156.5</v>
      </c>
      <c r="U454">
        <v>157.80000000000001</v>
      </c>
      <c r="V454">
        <v>155.5</v>
      </c>
      <c r="W454">
        <v>157.25</v>
      </c>
      <c r="X454">
        <v>157.1</v>
      </c>
      <c r="Y454">
        <v>156.84</v>
      </c>
      <c r="Z454">
        <v>2415940</v>
      </c>
      <c r="AA454">
        <v>378923001.85000002</v>
      </c>
      <c r="AB454">
        <v>13701</v>
      </c>
      <c r="AC454" s="7">
        <v>1155799</v>
      </c>
      <c r="AD454" s="4">
        <v>47.84</v>
      </c>
    </row>
    <row r="455" spans="1:30" x14ac:dyDescent="0.25">
      <c r="A455" s="11" t="s">
        <v>15</v>
      </c>
      <c r="B455" s="2" t="s">
        <v>16</v>
      </c>
      <c r="C455" s="12">
        <v>45412</v>
      </c>
      <c r="D455" s="2">
        <v>160.69999999999999</v>
      </c>
      <c r="F455">
        <f t="shared" si="37"/>
        <v>1.1327879169288755</v>
      </c>
      <c r="G455">
        <f t="shared" si="35"/>
        <v>2</v>
      </c>
      <c r="H455" t="str">
        <f t="shared" si="34"/>
        <v/>
      </c>
      <c r="I455" t="str">
        <f t="shared" si="38"/>
        <v/>
      </c>
      <c r="J455" t="str">
        <f t="shared" si="36"/>
        <v/>
      </c>
      <c r="P455" t="s">
        <v>15</v>
      </c>
      <c r="Q455" t="s">
        <v>16</v>
      </c>
      <c r="R455" s="3">
        <v>45408</v>
      </c>
      <c r="S455">
        <v>157.1</v>
      </c>
      <c r="T455">
        <v>157.65</v>
      </c>
      <c r="U455">
        <v>162.6</v>
      </c>
      <c r="V455">
        <v>156.9</v>
      </c>
      <c r="W455">
        <v>160.44999999999999</v>
      </c>
      <c r="X455">
        <v>160.25</v>
      </c>
      <c r="Y455">
        <v>159.88999999999999</v>
      </c>
      <c r="Z455">
        <v>6661835</v>
      </c>
      <c r="AA455">
        <v>1065130340.05</v>
      </c>
      <c r="AB455">
        <v>37486</v>
      </c>
      <c r="AC455" s="7">
        <v>2097681</v>
      </c>
      <c r="AD455" s="4">
        <v>31.49</v>
      </c>
    </row>
    <row r="456" spans="1:30" x14ac:dyDescent="0.25">
      <c r="A456" s="9" t="s">
        <v>15</v>
      </c>
      <c r="B456" s="1" t="s">
        <v>16</v>
      </c>
      <c r="C456" s="10">
        <v>45414</v>
      </c>
      <c r="D456" s="1">
        <v>162.15</v>
      </c>
      <c r="F456">
        <f t="shared" si="37"/>
        <v>0.90230242688240025</v>
      </c>
      <c r="G456">
        <f t="shared" si="35"/>
        <v>4</v>
      </c>
      <c r="H456">
        <f t="shared" ref="H456:H496" si="39">IF(G456=4, ((D456 - D451) / D451)*100, "")</f>
        <v>4.2765273311897136</v>
      </c>
      <c r="I456">
        <f t="shared" si="38"/>
        <v>45414</v>
      </c>
      <c r="J456">
        <f t="shared" si="36"/>
        <v>-11.748381128584651</v>
      </c>
      <c r="P456" t="s">
        <v>15</v>
      </c>
      <c r="Q456" t="s">
        <v>16</v>
      </c>
      <c r="R456" s="3">
        <v>45411</v>
      </c>
      <c r="S456">
        <v>160.25</v>
      </c>
      <c r="T456">
        <v>163</v>
      </c>
      <c r="U456">
        <v>163</v>
      </c>
      <c r="V456">
        <v>158.5</v>
      </c>
      <c r="W456">
        <v>158.6</v>
      </c>
      <c r="X456">
        <v>158.9</v>
      </c>
      <c r="Y456">
        <v>159.87</v>
      </c>
      <c r="Z456">
        <v>4841524</v>
      </c>
      <c r="AA456">
        <v>774017260.64999998</v>
      </c>
      <c r="AB456">
        <v>23291</v>
      </c>
      <c r="AC456" s="7">
        <v>2162503</v>
      </c>
      <c r="AD456" s="4">
        <v>44.67</v>
      </c>
    </row>
    <row r="457" spans="1:30" x14ac:dyDescent="0.25">
      <c r="A457" s="11" t="s">
        <v>15</v>
      </c>
      <c r="B457" s="2" t="s">
        <v>16</v>
      </c>
      <c r="C457" s="12">
        <v>45415</v>
      </c>
      <c r="D457" s="2">
        <v>161.1</v>
      </c>
      <c r="F457">
        <f t="shared" si="37"/>
        <v>-0.6475485661424677</v>
      </c>
      <c r="G457">
        <f t="shared" si="35"/>
        <v>5</v>
      </c>
      <c r="H457" t="str">
        <f t="shared" si="39"/>
        <v/>
      </c>
      <c r="I457" t="str">
        <f t="shared" si="38"/>
        <v/>
      </c>
      <c r="J457" t="str">
        <f t="shared" si="36"/>
        <v/>
      </c>
      <c r="P457" t="s">
        <v>15</v>
      </c>
      <c r="Q457" t="s">
        <v>16</v>
      </c>
      <c r="R457" s="3">
        <v>45412</v>
      </c>
      <c r="S457">
        <v>158.9</v>
      </c>
      <c r="T457">
        <v>159</v>
      </c>
      <c r="U457">
        <v>163.75</v>
      </c>
      <c r="V457">
        <v>159</v>
      </c>
      <c r="W457">
        <v>160.94999999999999</v>
      </c>
      <c r="X457">
        <v>160.69999999999999</v>
      </c>
      <c r="Y457">
        <v>161.76</v>
      </c>
      <c r="Z457">
        <v>4858754</v>
      </c>
      <c r="AA457">
        <v>785943866.35000002</v>
      </c>
      <c r="AB457">
        <v>30095</v>
      </c>
      <c r="AC457" s="7">
        <v>1805169</v>
      </c>
      <c r="AD457" s="4">
        <v>37.15</v>
      </c>
    </row>
    <row r="458" spans="1:30" x14ac:dyDescent="0.25">
      <c r="A458" s="9" t="s">
        <v>15</v>
      </c>
      <c r="B458" s="1" t="s">
        <v>16</v>
      </c>
      <c r="C458" s="10">
        <v>45418</v>
      </c>
      <c r="D458" s="1">
        <v>159.80000000000001</v>
      </c>
      <c r="F458">
        <f t="shared" si="37"/>
        <v>-0.80695220360023767</v>
      </c>
      <c r="G458">
        <f t="shared" si="35"/>
        <v>1</v>
      </c>
      <c r="H458" t="str">
        <f t="shared" si="39"/>
        <v/>
      </c>
      <c r="I458" t="str">
        <f t="shared" si="38"/>
        <v/>
      </c>
      <c r="J458" t="str">
        <f t="shared" si="36"/>
        <v/>
      </c>
      <c r="P458" t="s">
        <v>15</v>
      </c>
      <c r="Q458" t="s">
        <v>16</v>
      </c>
      <c r="R458" s="3">
        <v>45414</v>
      </c>
      <c r="S458">
        <v>160.69999999999999</v>
      </c>
      <c r="T458">
        <v>161.9</v>
      </c>
      <c r="U458">
        <v>162.65</v>
      </c>
      <c r="V458">
        <v>158.85</v>
      </c>
      <c r="W458">
        <v>162</v>
      </c>
      <c r="X458">
        <v>162.15</v>
      </c>
      <c r="Y458">
        <v>161.29</v>
      </c>
      <c r="Z458">
        <v>4009958</v>
      </c>
      <c r="AA458">
        <v>646764837.54999995</v>
      </c>
      <c r="AB458">
        <v>29668</v>
      </c>
      <c r="AC458" s="7">
        <v>2082075</v>
      </c>
      <c r="AD458" s="4">
        <v>51.92</v>
      </c>
    </row>
    <row r="459" spans="1:30" x14ac:dyDescent="0.25">
      <c r="A459" s="11" t="s">
        <v>15</v>
      </c>
      <c r="B459" s="2" t="s">
        <v>16</v>
      </c>
      <c r="C459" s="12">
        <v>45419</v>
      </c>
      <c r="D459" s="2">
        <v>154.35</v>
      </c>
      <c r="F459">
        <f t="shared" si="37"/>
        <v>-3.4105131414267937</v>
      </c>
      <c r="G459">
        <f t="shared" si="35"/>
        <v>2</v>
      </c>
      <c r="H459" t="str">
        <f t="shared" si="39"/>
        <v/>
      </c>
      <c r="I459" t="str">
        <f t="shared" si="38"/>
        <v/>
      </c>
      <c r="J459" t="str">
        <f t="shared" si="36"/>
        <v/>
      </c>
      <c r="P459" t="s">
        <v>15</v>
      </c>
      <c r="Q459" t="s">
        <v>16</v>
      </c>
      <c r="R459" s="3">
        <v>45415</v>
      </c>
      <c r="S459">
        <v>162.15</v>
      </c>
      <c r="T459">
        <v>163</v>
      </c>
      <c r="U459">
        <v>163</v>
      </c>
      <c r="V459">
        <v>159.6</v>
      </c>
      <c r="W459">
        <v>160.69999999999999</v>
      </c>
      <c r="X459">
        <v>161.1</v>
      </c>
      <c r="Y459">
        <v>161.33000000000001</v>
      </c>
      <c r="Z459">
        <v>3034824</v>
      </c>
      <c r="AA459">
        <v>489599812.94999999</v>
      </c>
      <c r="AB459">
        <v>16115</v>
      </c>
      <c r="AC459" s="7">
        <v>1574533</v>
      </c>
      <c r="AD459" s="4">
        <v>51.88</v>
      </c>
    </row>
    <row r="460" spans="1:30" x14ac:dyDescent="0.25">
      <c r="A460" s="9" t="s">
        <v>15</v>
      </c>
      <c r="B460" s="1" t="s">
        <v>16</v>
      </c>
      <c r="C460" s="10">
        <v>45420</v>
      </c>
      <c r="D460" s="1">
        <v>153.19999999999999</v>
      </c>
      <c r="F460">
        <f t="shared" si="37"/>
        <v>-0.74505992873340177</v>
      </c>
      <c r="G460">
        <f t="shared" si="35"/>
        <v>3</v>
      </c>
      <c r="H460" t="str">
        <f t="shared" si="39"/>
        <v/>
      </c>
      <c r="I460" t="str">
        <f t="shared" si="38"/>
        <v/>
      </c>
      <c r="J460" t="str">
        <f t="shared" si="36"/>
        <v/>
      </c>
      <c r="P460" t="s">
        <v>15</v>
      </c>
      <c r="Q460" t="s">
        <v>16</v>
      </c>
      <c r="R460" s="3">
        <v>45418</v>
      </c>
      <c r="S460">
        <v>161.1</v>
      </c>
      <c r="T460">
        <v>161</v>
      </c>
      <c r="U460">
        <v>163.4</v>
      </c>
      <c r="V460">
        <v>158.85</v>
      </c>
      <c r="W460">
        <v>159.65</v>
      </c>
      <c r="X460">
        <v>159.80000000000001</v>
      </c>
      <c r="Y460">
        <v>161.06</v>
      </c>
      <c r="Z460">
        <v>4264955</v>
      </c>
      <c r="AA460">
        <v>686913260.45000005</v>
      </c>
      <c r="AB460">
        <v>19631</v>
      </c>
      <c r="AC460" s="7">
        <v>1216433</v>
      </c>
      <c r="AD460" s="4">
        <v>28.52</v>
      </c>
    </row>
    <row r="461" spans="1:30" x14ac:dyDescent="0.25">
      <c r="A461" s="11" t="s">
        <v>15</v>
      </c>
      <c r="B461" s="2" t="s">
        <v>16</v>
      </c>
      <c r="C461" s="12">
        <v>45421</v>
      </c>
      <c r="D461" s="2">
        <v>145.9</v>
      </c>
      <c r="F461">
        <f t="shared" si="37"/>
        <v>-4.765013054830276</v>
      </c>
      <c r="G461">
        <f t="shared" si="35"/>
        <v>4</v>
      </c>
      <c r="H461">
        <f t="shared" si="39"/>
        <v>-10.021584952204748</v>
      </c>
      <c r="I461" t="str">
        <f t="shared" si="38"/>
        <v/>
      </c>
      <c r="J461" t="str">
        <f t="shared" si="36"/>
        <v/>
      </c>
      <c r="P461" t="s">
        <v>15</v>
      </c>
      <c r="Q461" t="s">
        <v>16</v>
      </c>
      <c r="R461" s="3">
        <v>45419</v>
      </c>
      <c r="S461">
        <v>159.80000000000001</v>
      </c>
      <c r="T461">
        <v>159.6</v>
      </c>
      <c r="U461">
        <v>160.55000000000001</v>
      </c>
      <c r="V461">
        <v>152.75</v>
      </c>
      <c r="W461">
        <v>154.5</v>
      </c>
      <c r="X461">
        <v>154.35</v>
      </c>
      <c r="Y461">
        <v>155.52000000000001</v>
      </c>
      <c r="Z461">
        <v>4934728</v>
      </c>
      <c r="AA461">
        <v>767430932.04999995</v>
      </c>
      <c r="AB461">
        <v>20354</v>
      </c>
      <c r="AC461" s="7">
        <v>1563399</v>
      </c>
      <c r="AD461" s="4">
        <v>31.68</v>
      </c>
    </row>
    <row r="462" spans="1:30" x14ac:dyDescent="0.25">
      <c r="A462" s="9" t="s">
        <v>15</v>
      </c>
      <c r="B462" s="1" t="s">
        <v>16</v>
      </c>
      <c r="C462" s="10">
        <v>45422</v>
      </c>
      <c r="D462" s="1">
        <v>149.9</v>
      </c>
      <c r="F462">
        <f t="shared" si="37"/>
        <v>2.7416038382453736</v>
      </c>
      <c r="G462">
        <f t="shared" si="35"/>
        <v>5</v>
      </c>
      <c r="H462" t="str">
        <f t="shared" si="39"/>
        <v/>
      </c>
      <c r="I462" t="str">
        <f t="shared" si="38"/>
        <v/>
      </c>
      <c r="J462" t="str">
        <f t="shared" si="36"/>
        <v/>
      </c>
      <c r="P462" t="s">
        <v>15</v>
      </c>
      <c r="Q462" t="s">
        <v>16</v>
      </c>
      <c r="R462" s="3">
        <v>45420</v>
      </c>
      <c r="S462">
        <v>154.35</v>
      </c>
      <c r="T462">
        <v>154.05000000000001</v>
      </c>
      <c r="U462">
        <v>156.19999999999999</v>
      </c>
      <c r="V462">
        <v>153</v>
      </c>
      <c r="W462">
        <v>153.44999999999999</v>
      </c>
      <c r="X462">
        <v>153.19999999999999</v>
      </c>
      <c r="Y462">
        <v>154.62</v>
      </c>
      <c r="Z462">
        <v>1648267</v>
      </c>
      <c r="AA462">
        <v>254858552.05000001</v>
      </c>
      <c r="AB462">
        <v>10507</v>
      </c>
      <c r="AC462" s="7">
        <v>659851</v>
      </c>
      <c r="AD462" s="4">
        <v>40.03</v>
      </c>
    </row>
    <row r="463" spans="1:30" x14ac:dyDescent="0.25">
      <c r="A463" s="11" t="s">
        <v>15</v>
      </c>
      <c r="B463" s="2" t="s">
        <v>16</v>
      </c>
      <c r="C463" s="12">
        <v>45425</v>
      </c>
      <c r="D463" s="2">
        <v>150.15</v>
      </c>
      <c r="F463">
        <f t="shared" si="37"/>
        <v>0.16677785190126751</v>
      </c>
      <c r="G463">
        <f t="shared" si="35"/>
        <v>1</v>
      </c>
      <c r="H463" t="str">
        <f t="shared" si="39"/>
        <v/>
      </c>
      <c r="I463" t="str">
        <f t="shared" si="38"/>
        <v/>
      </c>
      <c r="J463" t="str">
        <f t="shared" si="36"/>
        <v/>
      </c>
      <c r="P463" t="s">
        <v>15</v>
      </c>
      <c r="Q463" t="s">
        <v>16</v>
      </c>
      <c r="R463" s="3">
        <v>45421</v>
      </c>
      <c r="S463">
        <v>153.19999999999999</v>
      </c>
      <c r="T463">
        <v>152.55000000000001</v>
      </c>
      <c r="U463">
        <v>153.85</v>
      </c>
      <c r="V463">
        <v>144.75</v>
      </c>
      <c r="W463">
        <v>146.94999999999999</v>
      </c>
      <c r="X463">
        <v>145.9</v>
      </c>
      <c r="Y463">
        <v>149.16</v>
      </c>
      <c r="Z463">
        <v>2090764</v>
      </c>
      <c r="AA463">
        <v>311852120.5</v>
      </c>
      <c r="AB463">
        <v>16682</v>
      </c>
      <c r="AC463" s="7">
        <v>727893</v>
      </c>
      <c r="AD463" s="4">
        <v>34.81</v>
      </c>
    </row>
    <row r="464" spans="1:30" x14ac:dyDescent="0.25">
      <c r="A464" s="9" t="s">
        <v>15</v>
      </c>
      <c r="B464" s="1" t="s">
        <v>16</v>
      </c>
      <c r="C464" s="10">
        <v>45426</v>
      </c>
      <c r="D464" s="1">
        <v>154.69999999999999</v>
      </c>
      <c r="F464">
        <f t="shared" si="37"/>
        <v>3.0303030303030187</v>
      </c>
      <c r="G464">
        <f t="shared" si="35"/>
        <v>2</v>
      </c>
      <c r="H464" t="str">
        <f t="shared" si="39"/>
        <v/>
      </c>
      <c r="I464" t="str">
        <f t="shared" si="38"/>
        <v/>
      </c>
      <c r="J464" t="str">
        <f t="shared" si="36"/>
        <v/>
      </c>
      <c r="P464" t="s">
        <v>15</v>
      </c>
      <c r="Q464" t="s">
        <v>16</v>
      </c>
      <c r="R464" s="3">
        <v>45422</v>
      </c>
      <c r="S464">
        <v>145.9</v>
      </c>
      <c r="T464">
        <v>146.30000000000001</v>
      </c>
      <c r="U464">
        <v>150.30000000000001</v>
      </c>
      <c r="V464">
        <v>145.05000000000001</v>
      </c>
      <c r="W464">
        <v>149.80000000000001</v>
      </c>
      <c r="X464">
        <v>149.9</v>
      </c>
      <c r="Y464">
        <v>148.38</v>
      </c>
      <c r="Z464">
        <v>2301726</v>
      </c>
      <c r="AA464">
        <v>341533017.39999998</v>
      </c>
      <c r="AB464">
        <v>16337</v>
      </c>
      <c r="AC464" s="7">
        <v>452358</v>
      </c>
      <c r="AD464" s="4">
        <v>19.649999999999999</v>
      </c>
    </row>
    <row r="465" spans="1:30" x14ac:dyDescent="0.25">
      <c r="A465" s="11" t="s">
        <v>15</v>
      </c>
      <c r="B465" s="2" t="s">
        <v>16</v>
      </c>
      <c r="C465" s="12">
        <v>45427</v>
      </c>
      <c r="D465" s="2">
        <v>153.05000000000001</v>
      </c>
      <c r="F465">
        <f t="shared" si="37"/>
        <v>-1.0665804783451698</v>
      </c>
      <c r="G465">
        <f t="shared" si="35"/>
        <v>3</v>
      </c>
      <c r="H465" t="str">
        <f t="shared" si="39"/>
        <v/>
      </c>
      <c r="I465" t="str">
        <f t="shared" si="38"/>
        <v/>
      </c>
      <c r="J465" t="str">
        <f t="shared" si="36"/>
        <v/>
      </c>
      <c r="P465" t="s">
        <v>15</v>
      </c>
      <c r="Q465" t="s">
        <v>16</v>
      </c>
      <c r="R465" s="3">
        <v>45425</v>
      </c>
      <c r="S465">
        <v>149.9</v>
      </c>
      <c r="T465">
        <v>149.94999999999999</v>
      </c>
      <c r="U465">
        <v>152.05000000000001</v>
      </c>
      <c r="V465">
        <v>146.69999999999999</v>
      </c>
      <c r="W465">
        <v>150.4</v>
      </c>
      <c r="X465">
        <v>150.15</v>
      </c>
      <c r="Y465">
        <v>148.80000000000001</v>
      </c>
      <c r="Z465">
        <v>1323650</v>
      </c>
      <c r="AA465">
        <v>196955535.25</v>
      </c>
      <c r="AB465">
        <v>10711</v>
      </c>
      <c r="AC465" s="7">
        <v>431887</v>
      </c>
      <c r="AD465" s="4">
        <v>32.630000000000003</v>
      </c>
    </row>
    <row r="466" spans="1:30" x14ac:dyDescent="0.25">
      <c r="A466" s="9" t="s">
        <v>15</v>
      </c>
      <c r="B466" s="1" t="s">
        <v>16</v>
      </c>
      <c r="C466" s="10">
        <v>45428</v>
      </c>
      <c r="D466" s="1">
        <v>153.9</v>
      </c>
      <c r="F466">
        <f t="shared" si="37"/>
        <v>0.55537406076445228</v>
      </c>
      <c r="G466">
        <f t="shared" si="35"/>
        <v>4</v>
      </c>
      <c r="H466">
        <f t="shared" si="39"/>
        <v>5.4832076764907471</v>
      </c>
      <c r="I466" t="str">
        <f t="shared" si="38"/>
        <v/>
      </c>
      <c r="J466" t="str">
        <f t="shared" si="36"/>
        <v/>
      </c>
      <c r="P466" t="s">
        <v>15</v>
      </c>
      <c r="Q466" t="s">
        <v>16</v>
      </c>
      <c r="R466" s="3">
        <v>45426</v>
      </c>
      <c r="S466">
        <v>150.15</v>
      </c>
      <c r="T466">
        <v>150.30000000000001</v>
      </c>
      <c r="U466">
        <v>155</v>
      </c>
      <c r="V466">
        <v>150.19999999999999</v>
      </c>
      <c r="W466">
        <v>155</v>
      </c>
      <c r="X466">
        <v>154.69999999999999</v>
      </c>
      <c r="Y466">
        <v>153.54</v>
      </c>
      <c r="Z466">
        <v>1760192</v>
      </c>
      <c r="AA466">
        <v>270258893.64999998</v>
      </c>
      <c r="AB466">
        <v>12815</v>
      </c>
      <c r="AC466" s="7">
        <v>756343</v>
      </c>
      <c r="AD466" s="4">
        <v>42.97</v>
      </c>
    </row>
    <row r="467" spans="1:30" x14ac:dyDescent="0.25">
      <c r="A467" s="11" t="s">
        <v>15</v>
      </c>
      <c r="B467" s="2" t="s">
        <v>16</v>
      </c>
      <c r="C467" s="12">
        <v>45429</v>
      </c>
      <c r="D467" s="2">
        <v>151.85</v>
      </c>
      <c r="F467">
        <f t="shared" si="37"/>
        <v>-1.3320337881741464</v>
      </c>
      <c r="G467">
        <f t="shared" si="35"/>
        <v>5</v>
      </c>
      <c r="H467" t="str">
        <f t="shared" si="39"/>
        <v/>
      </c>
      <c r="I467" t="str">
        <f t="shared" si="38"/>
        <v/>
      </c>
      <c r="J467" t="str">
        <f t="shared" si="36"/>
        <v/>
      </c>
      <c r="P467" t="s">
        <v>15</v>
      </c>
      <c r="Q467" t="s">
        <v>16</v>
      </c>
      <c r="R467" s="3">
        <v>45427</v>
      </c>
      <c r="S467">
        <v>154.69999999999999</v>
      </c>
      <c r="T467">
        <v>154.94999999999999</v>
      </c>
      <c r="U467">
        <v>155.44999999999999</v>
      </c>
      <c r="V467">
        <v>152.30000000000001</v>
      </c>
      <c r="W467">
        <v>153.19999999999999</v>
      </c>
      <c r="X467">
        <v>153.05000000000001</v>
      </c>
      <c r="Y467">
        <v>153.6</v>
      </c>
      <c r="Z467">
        <v>703716</v>
      </c>
      <c r="AA467">
        <v>108094087.09999999</v>
      </c>
      <c r="AB467">
        <v>7677</v>
      </c>
      <c r="AC467" s="7">
        <v>241735</v>
      </c>
      <c r="AD467" s="4">
        <v>34.35</v>
      </c>
    </row>
    <row r="468" spans="1:30" x14ac:dyDescent="0.25">
      <c r="A468" s="9" t="s">
        <v>15</v>
      </c>
      <c r="B468" s="1" t="s">
        <v>16</v>
      </c>
      <c r="C468" s="10">
        <v>45430</v>
      </c>
      <c r="D468" s="1">
        <v>153.1</v>
      </c>
      <c r="F468">
        <f t="shared" si="37"/>
        <v>0.82318077049720118</v>
      </c>
      <c r="G468">
        <f t="shared" si="35"/>
        <v>6</v>
      </c>
      <c r="H468" t="str">
        <f t="shared" si="39"/>
        <v/>
      </c>
      <c r="I468" t="str">
        <f t="shared" si="38"/>
        <v/>
      </c>
      <c r="J468" t="str">
        <f t="shared" si="36"/>
        <v/>
      </c>
      <c r="P468" t="s">
        <v>15</v>
      </c>
      <c r="Q468" t="s">
        <v>16</v>
      </c>
      <c r="R468" s="3">
        <v>45428</v>
      </c>
      <c r="S468">
        <v>153.05000000000001</v>
      </c>
      <c r="T468">
        <v>154.44999999999999</v>
      </c>
      <c r="U468">
        <v>154.65</v>
      </c>
      <c r="V468">
        <v>151.25</v>
      </c>
      <c r="W468">
        <v>154.25</v>
      </c>
      <c r="X468">
        <v>153.9</v>
      </c>
      <c r="Y468">
        <v>153.1</v>
      </c>
      <c r="Z468">
        <v>809995</v>
      </c>
      <c r="AA468">
        <v>124008268.05</v>
      </c>
      <c r="AB468">
        <v>8815</v>
      </c>
      <c r="AC468" s="7">
        <v>319666</v>
      </c>
      <c r="AD468" s="4">
        <v>39.47</v>
      </c>
    </row>
    <row r="469" spans="1:30" x14ac:dyDescent="0.25">
      <c r="A469" s="11" t="s">
        <v>15</v>
      </c>
      <c r="B469" s="2" t="s">
        <v>16</v>
      </c>
      <c r="C469" s="12">
        <v>45433</v>
      </c>
      <c r="D469" s="2">
        <v>145</v>
      </c>
      <c r="F469">
        <f t="shared" si="37"/>
        <v>-5.290659699542779</v>
      </c>
      <c r="G469">
        <f t="shared" si="35"/>
        <v>2</v>
      </c>
      <c r="H469" t="str">
        <f t="shared" si="39"/>
        <v/>
      </c>
      <c r="I469" t="str">
        <f t="shared" si="38"/>
        <v/>
      </c>
      <c r="J469" t="str">
        <f t="shared" si="36"/>
        <v/>
      </c>
      <c r="P469" t="s">
        <v>15</v>
      </c>
      <c r="Q469" t="s">
        <v>16</v>
      </c>
      <c r="R469" s="3">
        <v>45429</v>
      </c>
      <c r="S469">
        <v>153.9</v>
      </c>
      <c r="T469">
        <v>154.05000000000001</v>
      </c>
      <c r="U469">
        <v>154.80000000000001</v>
      </c>
      <c r="V469">
        <v>151.5</v>
      </c>
      <c r="W469">
        <v>152</v>
      </c>
      <c r="X469">
        <v>151.85</v>
      </c>
      <c r="Y469">
        <v>153.25</v>
      </c>
      <c r="Z469">
        <v>983286</v>
      </c>
      <c r="AA469">
        <v>150690589.44999999</v>
      </c>
      <c r="AB469">
        <v>10649</v>
      </c>
      <c r="AC469" s="7">
        <v>337507</v>
      </c>
      <c r="AD469" s="4">
        <v>34.32</v>
      </c>
    </row>
    <row r="470" spans="1:30" x14ac:dyDescent="0.25">
      <c r="A470" s="9" t="s">
        <v>15</v>
      </c>
      <c r="B470" s="1" t="s">
        <v>16</v>
      </c>
      <c r="C470" s="10">
        <v>45434</v>
      </c>
      <c r="D470" s="1">
        <v>143.9</v>
      </c>
      <c r="F470">
        <f t="shared" si="37"/>
        <v>-0.75862068965516849</v>
      </c>
      <c r="G470">
        <f t="shared" si="35"/>
        <v>3</v>
      </c>
      <c r="H470" t="str">
        <f t="shared" si="39"/>
        <v/>
      </c>
      <c r="I470" t="str">
        <f t="shared" si="38"/>
        <v/>
      </c>
      <c r="J470" t="str">
        <f t="shared" si="36"/>
        <v/>
      </c>
      <c r="P470" t="s">
        <v>15</v>
      </c>
      <c r="Q470" t="s">
        <v>16</v>
      </c>
      <c r="R470" s="3">
        <v>45430</v>
      </c>
      <c r="S470">
        <v>151.85</v>
      </c>
      <c r="T470">
        <v>152.9</v>
      </c>
      <c r="U470">
        <v>154.94999999999999</v>
      </c>
      <c r="V470">
        <v>151.69999999999999</v>
      </c>
      <c r="W470">
        <v>153.25</v>
      </c>
      <c r="X470">
        <v>153.1</v>
      </c>
      <c r="Y470">
        <v>152.63999999999999</v>
      </c>
      <c r="Z470">
        <v>280452</v>
      </c>
      <c r="AA470">
        <v>42807105</v>
      </c>
      <c r="AB470">
        <v>1909</v>
      </c>
      <c r="AC470" s="7">
        <v>183894</v>
      </c>
      <c r="AD470" s="4">
        <v>65.569999999999993</v>
      </c>
    </row>
    <row r="471" spans="1:30" x14ac:dyDescent="0.25">
      <c r="A471" s="11" t="s">
        <v>15</v>
      </c>
      <c r="B471" s="2" t="s">
        <v>16</v>
      </c>
      <c r="C471" s="12">
        <v>45435</v>
      </c>
      <c r="D471" s="2">
        <v>144.05000000000001</v>
      </c>
      <c r="F471">
        <f t="shared" si="37"/>
        <v>0.10423905489923951</v>
      </c>
      <c r="G471">
        <f t="shared" si="35"/>
        <v>4</v>
      </c>
      <c r="H471">
        <f t="shared" si="39"/>
        <v>-6.4002599090318339</v>
      </c>
      <c r="I471" t="str">
        <f t="shared" si="38"/>
        <v/>
      </c>
      <c r="J471" t="str">
        <f t="shared" si="36"/>
        <v/>
      </c>
      <c r="P471" t="s">
        <v>15</v>
      </c>
      <c r="Q471" t="s">
        <v>16</v>
      </c>
      <c r="R471" s="3">
        <v>45433</v>
      </c>
      <c r="S471">
        <v>153.1</v>
      </c>
      <c r="T471">
        <v>151.9</v>
      </c>
      <c r="U471">
        <v>151.9</v>
      </c>
      <c r="V471">
        <v>143</v>
      </c>
      <c r="W471">
        <v>145.30000000000001</v>
      </c>
      <c r="X471">
        <v>145</v>
      </c>
      <c r="Y471">
        <v>145.69999999999999</v>
      </c>
      <c r="Z471">
        <v>13673674</v>
      </c>
      <c r="AA471">
        <v>1992196098.8</v>
      </c>
      <c r="AB471">
        <v>57025</v>
      </c>
      <c r="AC471" s="7">
        <v>6187926</v>
      </c>
      <c r="AD471" s="4">
        <v>45.25</v>
      </c>
    </row>
    <row r="472" spans="1:30" x14ac:dyDescent="0.25">
      <c r="A472" s="9" t="s">
        <v>15</v>
      </c>
      <c r="B472" s="1" t="s">
        <v>16</v>
      </c>
      <c r="C472" s="10">
        <v>45436</v>
      </c>
      <c r="D472" s="1">
        <v>144.85</v>
      </c>
      <c r="F472">
        <f t="shared" si="37"/>
        <v>0.55536272127732234</v>
      </c>
      <c r="G472">
        <f t="shared" si="35"/>
        <v>5</v>
      </c>
      <c r="H472" t="str">
        <f t="shared" si="39"/>
        <v/>
      </c>
      <c r="I472" t="str">
        <f t="shared" si="38"/>
        <v/>
      </c>
      <c r="J472" t="str">
        <f t="shared" si="36"/>
        <v/>
      </c>
      <c r="P472" t="s">
        <v>15</v>
      </c>
      <c r="Q472" t="s">
        <v>16</v>
      </c>
      <c r="R472" s="3">
        <v>45434</v>
      </c>
      <c r="S472">
        <v>145</v>
      </c>
      <c r="T472">
        <v>146</v>
      </c>
      <c r="U472">
        <v>146.44999999999999</v>
      </c>
      <c r="V472">
        <v>143.69999999999999</v>
      </c>
      <c r="W472">
        <v>143.9</v>
      </c>
      <c r="X472">
        <v>143.9</v>
      </c>
      <c r="Y472">
        <v>144.61000000000001</v>
      </c>
      <c r="Z472">
        <v>3711841</v>
      </c>
      <c r="AA472">
        <v>536784336.39999998</v>
      </c>
      <c r="AB472">
        <v>21148</v>
      </c>
      <c r="AC472" s="7">
        <v>1575926</v>
      </c>
      <c r="AD472" s="4">
        <v>42.46</v>
      </c>
    </row>
    <row r="473" spans="1:30" x14ac:dyDescent="0.25">
      <c r="A473" s="11" t="s">
        <v>15</v>
      </c>
      <c r="B473" s="2" t="s">
        <v>16</v>
      </c>
      <c r="C473" s="12">
        <v>45439</v>
      </c>
      <c r="D473" s="2">
        <v>144.5</v>
      </c>
      <c r="F473">
        <f t="shared" si="37"/>
        <v>-0.24162927166033435</v>
      </c>
      <c r="G473">
        <f t="shared" si="35"/>
        <v>1</v>
      </c>
      <c r="H473" t="str">
        <f t="shared" si="39"/>
        <v/>
      </c>
      <c r="I473" t="str">
        <f t="shared" si="38"/>
        <v/>
      </c>
      <c r="J473" t="str">
        <f t="shared" si="36"/>
        <v/>
      </c>
      <c r="P473" t="s">
        <v>15</v>
      </c>
      <c r="Q473" t="s">
        <v>16</v>
      </c>
      <c r="R473" s="3">
        <v>45435</v>
      </c>
      <c r="S473">
        <v>143.9</v>
      </c>
      <c r="T473">
        <v>144</v>
      </c>
      <c r="U473">
        <v>145</v>
      </c>
      <c r="V473">
        <v>142.85</v>
      </c>
      <c r="W473">
        <v>144.1</v>
      </c>
      <c r="X473">
        <v>144.05000000000001</v>
      </c>
      <c r="Y473">
        <v>143.69</v>
      </c>
      <c r="Z473">
        <v>2644538</v>
      </c>
      <c r="AA473">
        <v>379997677.35000002</v>
      </c>
      <c r="AB473">
        <v>15695</v>
      </c>
      <c r="AC473" s="7">
        <v>1250779</v>
      </c>
      <c r="AD473" s="4">
        <v>47.3</v>
      </c>
    </row>
    <row r="474" spans="1:30" x14ac:dyDescent="0.25">
      <c r="A474" s="9" t="s">
        <v>15</v>
      </c>
      <c r="B474" s="1" t="s">
        <v>16</v>
      </c>
      <c r="C474" s="10">
        <v>45440</v>
      </c>
      <c r="D474" s="1">
        <v>144.19999999999999</v>
      </c>
      <c r="F474">
        <f t="shared" si="37"/>
        <v>-0.20761245674741272</v>
      </c>
      <c r="G474">
        <f t="shared" si="35"/>
        <v>2</v>
      </c>
      <c r="H474" t="str">
        <f t="shared" si="39"/>
        <v/>
      </c>
      <c r="I474" t="str">
        <f t="shared" si="38"/>
        <v/>
      </c>
      <c r="J474" t="str">
        <f t="shared" si="36"/>
        <v/>
      </c>
      <c r="P474" t="s">
        <v>15</v>
      </c>
      <c r="Q474" t="s">
        <v>16</v>
      </c>
      <c r="R474" s="3">
        <v>45436</v>
      </c>
      <c r="S474">
        <v>144.05000000000001</v>
      </c>
      <c r="T474">
        <v>144.30000000000001</v>
      </c>
      <c r="U474">
        <v>145.94999999999999</v>
      </c>
      <c r="V474">
        <v>143.4</v>
      </c>
      <c r="W474">
        <v>144.69999999999999</v>
      </c>
      <c r="X474">
        <v>144.85</v>
      </c>
      <c r="Y474">
        <v>145.07</v>
      </c>
      <c r="Z474">
        <v>7432106</v>
      </c>
      <c r="AA474">
        <v>1078170597.05</v>
      </c>
      <c r="AB474">
        <v>25989</v>
      </c>
      <c r="AC474" s="7">
        <v>5137057</v>
      </c>
      <c r="AD474" s="4">
        <v>69.12</v>
      </c>
    </row>
    <row r="475" spans="1:30" x14ac:dyDescent="0.25">
      <c r="A475" s="11" t="s">
        <v>15</v>
      </c>
      <c r="B475" s="2" t="s">
        <v>16</v>
      </c>
      <c r="C475" s="12">
        <v>45441</v>
      </c>
      <c r="D475" s="2">
        <v>142.25</v>
      </c>
      <c r="F475">
        <f t="shared" si="37"/>
        <v>-1.3522884882108106</v>
      </c>
      <c r="G475">
        <f t="shared" si="35"/>
        <v>3</v>
      </c>
      <c r="H475" t="str">
        <f t="shared" si="39"/>
        <v/>
      </c>
      <c r="I475" t="str">
        <f t="shared" si="38"/>
        <v/>
      </c>
      <c r="J475" t="str">
        <f t="shared" si="36"/>
        <v/>
      </c>
      <c r="P475" t="s">
        <v>15</v>
      </c>
      <c r="Q475" t="s">
        <v>16</v>
      </c>
      <c r="R475" s="3">
        <v>45439</v>
      </c>
      <c r="S475">
        <v>144.85</v>
      </c>
      <c r="T475">
        <v>145.30000000000001</v>
      </c>
      <c r="U475">
        <v>146.4</v>
      </c>
      <c r="V475">
        <v>144</v>
      </c>
      <c r="W475">
        <v>145</v>
      </c>
      <c r="X475">
        <v>144.5</v>
      </c>
      <c r="Y475">
        <v>145.03</v>
      </c>
      <c r="Z475">
        <v>3389187</v>
      </c>
      <c r="AA475">
        <v>491521804.94999999</v>
      </c>
      <c r="AB475">
        <v>23951</v>
      </c>
      <c r="AC475" s="7">
        <v>1631489</v>
      </c>
      <c r="AD475" s="4">
        <v>48.14</v>
      </c>
    </row>
    <row r="476" spans="1:30" x14ac:dyDescent="0.25">
      <c r="A476" s="9" t="s">
        <v>15</v>
      </c>
      <c r="B476" s="1" t="s">
        <v>16</v>
      </c>
      <c r="C476" s="10">
        <v>45442</v>
      </c>
      <c r="D476" s="1">
        <v>142.55000000000001</v>
      </c>
      <c r="F476">
        <f t="shared" si="37"/>
        <v>0.21089630931459499</v>
      </c>
      <c r="G476">
        <f t="shared" si="35"/>
        <v>4</v>
      </c>
      <c r="H476">
        <f t="shared" si="39"/>
        <v>-1.0413051023950017</v>
      </c>
      <c r="I476" t="str">
        <f t="shared" si="38"/>
        <v/>
      </c>
      <c r="J476" t="str">
        <f t="shared" si="36"/>
        <v/>
      </c>
      <c r="P476" t="s">
        <v>15</v>
      </c>
      <c r="Q476" t="s">
        <v>16</v>
      </c>
      <c r="R476" s="3">
        <v>45440</v>
      </c>
      <c r="S476">
        <v>144.5</v>
      </c>
      <c r="T476">
        <v>144.80000000000001</v>
      </c>
      <c r="U476">
        <v>145.5</v>
      </c>
      <c r="V476">
        <v>143</v>
      </c>
      <c r="W476">
        <v>144.35</v>
      </c>
      <c r="X476">
        <v>144.19999999999999</v>
      </c>
      <c r="Y476">
        <v>144.18</v>
      </c>
      <c r="Z476">
        <v>2197572</v>
      </c>
      <c r="AA476">
        <v>316855835.64999998</v>
      </c>
      <c r="AB476">
        <v>14770</v>
      </c>
      <c r="AC476" s="7">
        <v>868912</v>
      </c>
      <c r="AD476" s="4">
        <v>39.54</v>
      </c>
    </row>
    <row r="477" spans="1:30" x14ac:dyDescent="0.25">
      <c r="A477" s="11" t="s">
        <v>15</v>
      </c>
      <c r="B477" s="2" t="s">
        <v>16</v>
      </c>
      <c r="C477" s="12">
        <v>45443</v>
      </c>
      <c r="D477" s="2">
        <v>143.1</v>
      </c>
      <c r="F477">
        <f t="shared" si="37"/>
        <v>0.3858295334970066</v>
      </c>
      <c r="G477">
        <f t="shared" si="35"/>
        <v>5</v>
      </c>
      <c r="H477" t="str">
        <f t="shared" si="39"/>
        <v/>
      </c>
      <c r="I477" t="str">
        <f t="shared" si="38"/>
        <v/>
      </c>
      <c r="J477" t="str">
        <f t="shared" si="36"/>
        <v/>
      </c>
      <c r="P477" t="s">
        <v>15</v>
      </c>
      <c r="Q477" t="s">
        <v>16</v>
      </c>
      <c r="R477" s="3">
        <v>45441</v>
      </c>
      <c r="S477">
        <v>144.19999999999999</v>
      </c>
      <c r="T477">
        <v>143.5</v>
      </c>
      <c r="U477">
        <v>143.85</v>
      </c>
      <c r="V477">
        <v>141.85</v>
      </c>
      <c r="W477">
        <v>142.1</v>
      </c>
      <c r="X477">
        <v>142.25</v>
      </c>
      <c r="Y477">
        <v>142.76</v>
      </c>
      <c r="Z477">
        <v>2334972</v>
      </c>
      <c r="AA477">
        <v>333348085.10000002</v>
      </c>
      <c r="AB477">
        <v>13383</v>
      </c>
      <c r="AC477" s="7">
        <v>1193020</v>
      </c>
      <c r="AD477" s="4">
        <v>51.09</v>
      </c>
    </row>
    <row r="478" spans="1:30" x14ac:dyDescent="0.25">
      <c r="A478" s="9" t="s">
        <v>15</v>
      </c>
      <c r="B478" s="1" t="s">
        <v>16</v>
      </c>
      <c r="C478" s="10">
        <v>45446</v>
      </c>
      <c r="D478" s="1">
        <v>147.19999999999999</v>
      </c>
      <c r="F478">
        <f t="shared" si="37"/>
        <v>2.8651292802236163</v>
      </c>
      <c r="G478">
        <f t="shared" si="35"/>
        <v>1</v>
      </c>
      <c r="H478" t="str">
        <f t="shared" si="39"/>
        <v/>
      </c>
      <c r="I478">
        <f t="shared" si="38"/>
        <v>45446</v>
      </c>
      <c r="J478">
        <f t="shared" si="36"/>
        <v>13.505434782608706</v>
      </c>
      <c r="P478" t="s">
        <v>15</v>
      </c>
      <c r="Q478" t="s">
        <v>16</v>
      </c>
      <c r="R478" s="3">
        <v>45442</v>
      </c>
      <c r="S478">
        <v>142.25</v>
      </c>
      <c r="T478">
        <v>141.80000000000001</v>
      </c>
      <c r="U478">
        <v>143.30000000000001</v>
      </c>
      <c r="V478">
        <v>141.15</v>
      </c>
      <c r="W478">
        <v>142.80000000000001</v>
      </c>
      <c r="X478">
        <v>142.55000000000001</v>
      </c>
      <c r="Y478">
        <v>142.33000000000001</v>
      </c>
      <c r="Z478">
        <v>5073331</v>
      </c>
      <c r="AA478">
        <v>722097653.25</v>
      </c>
      <c r="AB478">
        <v>18926</v>
      </c>
      <c r="AC478" s="7">
        <v>3315110</v>
      </c>
      <c r="AD478" s="4">
        <v>65.34</v>
      </c>
    </row>
    <row r="479" spans="1:30" x14ac:dyDescent="0.25">
      <c r="A479" s="11" t="s">
        <v>15</v>
      </c>
      <c r="B479" s="2" t="s">
        <v>16</v>
      </c>
      <c r="C479" s="12">
        <v>45447</v>
      </c>
      <c r="D479" s="2">
        <v>135.55000000000001</v>
      </c>
      <c r="F479">
        <f t="shared" si="37"/>
        <v>-7.9144021739130279</v>
      </c>
      <c r="G479">
        <f t="shared" si="35"/>
        <v>2</v>
      </c>
      <c r="H479" t="str">
        <f t="shared" si="39"/>
        <v/>
      </c>
      <c r="I479" t="str">
        <f t="shared" si="38"/>
        <v/>
      </c>
      <c r="J479" t="str">
        <f t="shared" si="36"/>
        <v/>
      </c>
      <c r="P479" t="s">
        <v>15</v>
      </c>
      <c r="Q479" t="s">
        <v>16</v>
      </c>
      <c r="R479" s="3">
        <v>45443</v>
      </c>
      <c r="S479">
        <v>142.55000000000001</v>
      </c>
      <c r="T479">
        <v>143.05000000000001</v>
      </c>
      <c r="U479">
        <v>147</v>
      </c>
      <c r="V479">
        <v>142.35</v>
      </c>
      <c r="W479">
        <v>143.4</v>
      </c>
      <c r="X479">
        <v>143.1</v>
      </c>
      <c r="Y479">
        <v>145.12</v>
      </c>
      <c r="Z479">
        <v>4680444</v>
      </c>
      <c r="AA479">
        <v>679208380.35000002</v>
      </c>
      <c r="AB479">
        <v>25395</v>
      </c>
      <c r="AC479" s="7">
        <v>1390988</v>
      </c>
      <c r="AD479" s="4">
        <v>29.72</v>
      </c>
    </row>
    <row r="480" spans="1:30" x14ac:dyDescent="0.25">
      <c r="A480" s="9" t="s">
        <v>15</v>
      </c>
      <c r="B480" s="1" t="s">
        <v>16</v>
      </c>
      <c r="C480" s="10">
        <v>45448</v>
      </c>
      <c r="D480" s="1">
        <v>144.44999999999999</v>
      </c>
      <c r="F480">
        <f t="shared" si="37"/>
        <v>6.565842862412377</v>
      </c>
      <c r="G480">
        <f t="shared" si="35"/>
        <v>3</v>
      </c>
      <c r="H480" t="str">
        <f t="shared" si="39"/>
        <v/>
      </c>
      <c r="I480" t="str">
        <f t="shared" si="38"/>
        <v/>
      </c>
      <c r="J480" t="str">
        <f t="shared" si="36"/>
        <v/>
      </c>
      <c r="P480" t="s">
        <v>15</v>
      </c>
      <c r="Q480" t="s">
        <v>16</v>
      </c>
      <c r="R480" s="3">
        <v>45446</v>
      </c>
      <c r="S480">
        <v>143.1</v>
      </c>
      <c r="T480">
        <v>148.4</v>
      </c>
      <c r="U480">
        <v>148.4</v>
      </c>
      <c r="V480">
        <v>144.9</v>
      </c>
      <c r="W480">
        <v>147.30000000000001</v>
      </c>
      <c r="X480">
        <v>147.19999999999999</v>
      </c>
      <c r="Y480">
        <v>146.52000000000001</v>
      </c>
      <c r="Z480">
        <v>3932154</v>
      </c>
      <c r="AA480">
        <v>576125646</v>
      </c>
      <c r="AB480">
        <v>22709</v>
      </c>
      <c r="AC480" s="7">
        <v>1636495</v>
      </c>
      <c r="AD480" s="4">
        <v>41.62</v>
      </c>
    </row>
    <row r="481" spans="1:30" x14ac:dyDescent="0.25">
      <c r="A481" s="11" t="s">
        <v>15</v>
      </c>
      <c r="B481" s="2" t="s">
        <v>16</v>
      </c>
      <c r="C481" s="12">
        <v>45449</v>
      </c>
      <c r="D481" s="2">
        <v>145.5</v>
      </c>
      <c r="F481">
        <f t="shared" si="37"/>
        <v>0.72689511941849183</v>
      </c>
      <c r="G481">
        <f t="shared" si="35"/>
        <v>4</v>
      </c>
      <c r="H481">
        <f t="shared" si="39"/>
        <v>2.0694493160294551</v>
      </c>
      <c r="I481" t="str">
        <f t="shared" si="38"/>
        <v/>
      </c>
      <c r="J481" t="str">
        <f t="shared" si="36"/>
        <v/>
      </c>
      <c r="P481" t="s">
        <v>15</v>
      </c>
      <c r="Q481" t="s">
        <v>16</v>
      </c>
      <c r="R481" s="3">
        <v>45447</v>
      </c>
      <c r="S481">
        <v>147.19999999999999</v>
      </c>
      <c r="T481">
        <v>147.9</v>
      </c>
      <c r="U481">
        <v>147.9</v>
      </c>
      <c r="V481">
        <v>130.4</v>
      </c>
      <c r="W481">
        <v>136.94999999999999</v>
      </c>
      <c r="X481">
        <v>135.55000000000001</v>
      </c>
      <c r="Y481">
        <v>137.31</v>
      </c>
      <c r="Z481">
        <v>9878146</v>
      </c>
      <c r="AA481">
        <v>1356380594.05</v>
      </c>
      <c r="AB481">
        <v>65149</v>
      </c>
      <c r="AC481" s="7">
        <v>4545513</v>
      </c>
      <c r="AD481" s="4">
        <v>46.02</v>
      </c>
    </row>
    <row r="482" spans="1:30" x14ac:dyDescent="0.25">
      <c r="A482" s="9" t="s">
        <v>15</v>
      </c>
      <c r="B482" s="1" t="s">
        <v>16</v>
      </c>
      <c r="C482" s="10">
        <v>45450</v>
      </c>
      <c r="D482" s="1">
        <v>147.1</v>
      </c>
      <c r="F482">
        <f t="shared" si="37"/>
        <v>1.0996563573883122</v>
      </c>
      <c r="G482">
        <f t="shared" si="35"/>
        <v>5</v>
      </c>
      <c r="H482" t="str">
        <f t="shared" si="39"/>
        <v/>
      </c>
      <c r="I482" t="str">
        <f t="shared" si="38"/>
        <v/>
      </c>
      <c r="J482" t="str">
        <f t="shared" si="36"/>
        <v/>
      </c>
      <c r="P482" t="s">
        <v>15</v>
      </c>
      <c r="Q482" t="s">
        <v>16</v>
      </c>
      <c r="R482" s="3">
        <v>45448</v>
      </c>
      <c r="S482">
        <v>135.55000000000001</v>
      </c>
      <c r="T482">
        <v>138</v>
      </c>
      <c r="U482">
        <v>145.9</v>
      </c>
      <c r="V482">
        <v>137.5</v>
      </c>
      <c r="W482">
        <v>144</v>
      </c>
      <c r="X482">
        <v>144.44999999999999</v>
      </c>
      <c r="Y482">
        <v>141.88999999999999</v>
      </c>
      <c r="Z482">
        <v>7105334</v>
      </c>
      <c r="AA482">
        <v>1008207618.65</v>
      </c>
      <c r="AB482">
        <v>43547</v>
      </c>
      <c r="AC482" s="7">
        <v>3419595</v>
      </c>
      <c r="AD482" s="4">
        <v>48.13</v>
      </c>
    </row>
    <row r="483" spans="1:30" x14ac:dyDescent="0.25">
      <c r="A483" s="11" t="s">
        <v>15</v>
      </c>
      <c r="B483" s="2" t="s">
        <v>16</v>
      </c>
      <c r="C483" s="12">
        <v>45453</v>
      </c>
      <c r="D483" s="2">
        <v>147.66</v>
      </c>
      <c r="F483">
        <f t="shared" si="37"/>
        <v>0.38069340584636457</v>
      </c>
      <c r="G483">
        <f t="shared" si="35"/>
        <v>1</v>
      </c>
      <c r="H483" t="str">
        <f t="shared" si="39"/>
        <v/>
      </c>
      <c r="I483" t="str">
        <f t="shared" si="38"/>
        <v/>
      </c>
      <c r="J483" t="str">
        <f t="shared" si="36"/>
        <v/>
      </c>
      <c r="P483" t="s">
        <v>15</v>
      </c>
      <c r="Q483" t="s">
        <v>16</v>
      </c>
      <c r="R483" s="3">
        <v>45449</v>
      </c>
      <c r="S483">
        <v>144.44999999999999</v>
      </c>
      <c r="T483">
        <v>144.5</v>
      </c>
      <c r="U483">
        <v>147.69999999999999</v>
      </c>
      <c r="V483">
        <v>144.05000000000001</v>
      </c>
      <c r="W483">
        <v>145.94999999999999</v>
      </c>
      <c r="X483">
        <v>145.5</v>
      </c>
      <c r="Y483">
        <v>145.80000000000001</v>
      </c>
      <c r="Z483">
        <v>2627460</v>
      </c>
      <c r="AA483">
        <v>383086809.69999999</v>
      </c>
      <c r="AB483">
        <v>27327</v>
      </c>
      <c r="AC483" s="7">
        <v>1175024</v>
      </c>
      <c r="AD483" s="4">
        <v>44.72</v>
      </c>
    </row>
    <row r="484" spans="1:30" x14ac:dyDescent="0.25">
      <c r="A484" s="9" t="s">
        <v>15</v>
      </c>
      <c r="B484" s="1" t="s">
        <v>16</v>
      </c>
      <c r="C484" s="10">
        <v>45454</v>
      </c>
      <c r="D484" s="1">
        <v>149.47</v>
      </c>
      <c r="F484">
        <f t="shared" si="37"/>
        <v>1.2257889746715442</v>
      </c>
      <c r="G484">
        <f t="shared" si="35"/>
        <v>2</v>
      </c>
      <c r="H484" t="str">
        <f t="shared" si="39"/>
        <v/>
      </c>
      <c r="I484" t="str">
        <f t="shared" si="38"/>
        <v/>
      </c>
      <c r="J484" t="str">
        <f t="shared" si="36"/>
        <v/>
      </c>
      <c r="P484" t="s">
        <v>15</v>
      </c>
      <c r="Q484" t="s">
        <v>16</v>
      </c>
      <c r="R484" s="3">
        <v>45450</v>
      </c>
      <c r="S484">
        <v>145.5</v>
      </c>
      <c r="T484">
        <v>145.44999999999999</v>
      </c>
      <c r="U484">
        <v>148.4</v>
      </c>
      <c r="V484">
        <v>145.25</v>
      </c>
      <c r="W484">
        <v>147.05000000000001</v>
      </c>
      <c r="X484">
        <v>147.1</v>
      </c>
      <c r="Y484">
        <v>147.04</v>
      </c>
      <c r="Z484">
        <v>2220837</v>
      </c>
      <c r="AA484">
        <v>326555761.89999998</v>
      </c>
      <c r="AB484">
        <v>24911</v>
      </c>
      <c r="AC484" s="7">
        <v>962598</v>
      </c>
      <c r="AD484" s="4">
        <v>43.34</v>
      </c>
    </row>
    <row r="485" spans="1:30" x14ac:dyDescent="0.25">
      <c r="A485" s="11" t="s">
        <v>15</v>
      </c>
      <c r="B485" s="2" t="s">
        <v>16</v>
      </c>
      <c r="C485" s="12">
        <v>45455</v>
      </c>
      <c r="D485" s="2">
        <v>149.25</v>
      </c>
      <c r="F485">
        <f t="shared" si="37"/>
        <v>-0.14718672643339725</v>
      </c>
      <c r="G485">
        <f t="shared" si="35"/>
        <v>3</v>
      </c>
      <c r="H485" t="str">
        <f t="shared" si="39"/>
        <v/>
      </c>
      <c r="I485" t="str">
        <f t="shared" si="38"/>
        <v/>
      </c>
      <c r="J485" t="str">
        <f t="shared" si="36"/>
        <v/>
      </c>
      <c r="P485" t="s">
        <v>15</v>
      </c>
      <c r="Q485" t="s">
        <v>16</v>
      </c>
      <c r="R485" s="3">
        <v>45453</v>
      </c>
      <c r="S485">
        <v>147.1</v>
      </c>
      <c r="T485">
        <v>148</v>
      </c>
      <c r="U485">
        <v>148.94</v>
      </c>
      <c r="V485">
        <v>147</v>
      </c>
      <c r="W485">
        <v>147.76</v>
      </c>
      <c r="X485">
        <v>147.66</v>
      </c>
      <c r="Y485">
        <v>147.83000000000001</v>
      </c>
      <c r="Z485">
        <v>2729070</v>
      </c>
      <c r="AA485">
        <v>403425090.83999997</v>
      </c>
      <c r="AB485">
        <v>16784</v>
      </c>
      <c r="AC485" s="7">
        <v>1305779</v>
      </c>
      <c r="AD485" s="4">
        <v>47.85</v>
      </c>
    </row>
    <row r="486" spans="1:30" x14ac:dyDescent="0.25">
      <c r="A486" s="9" t="s">
        <v>15</v>
      </c>
      <c r="B486" s="1" t="s">
        <v>16</v>
      </c>
      <c r="C486" s="10">
        <v>45456</v>
      </c>
      <c r="D486" s="1">
        <v>148.27000000000001</v>
      </c>
      <c r="F486">
        <f t="shared" si="37"/>
        <v>-0.65661641541037841</v>
      </c>
      <c r="G486">
        <f t="shared" si="35"/>
        <v>4</v>
      </c>
      <c r="H486">
        <f t="shared" si="39"/>
        <v>1.9037800687285296</v>
      </c>
      <c r="I486" t="str">
        <f t="shared" si="38"/>
        <v/>
      </c>
      <c r="J486" t="str">
        <f t="shared" si="36"/>
        <v/>
      </c>
      <c r="P486" t="s">
        <v>15</v>
      </c>
      <c r="Q486" t="s">
        <v>16</v>
      </c>
      <c r="R486" s="3">
        <v>45454</v>
      </c>
      <c r="S486">
        <v>147.66</v>
      </c>
      <c r="T486">
        <v>148</v>
      </c>
      <c r="U486">
        <v>152.4</v>
      </c>
      <c r="V486">
        <v>147.01</v>
      </c>
      <c r="W486">
        <v>149.83000000000001</v>
      </c>
      <c r="X486">
        <v>149.47</v>
      </c>
      <c r="Y486">
        <v>149.97</v>
      </c>
      <c r="Z486">
        <v>3577609</v>
      </c>
      <c r="AA486">
        <v>536528861.51999998</v>
      </c>
      <c r="AB486">
        <v>25606</v>
      </c>
      <c r="AC486" s="7">
        <v>1007430</v>
      </c>
      <c r="AD486" s="4">
        <v>28.16</v>
      </c>
    </row>
    <row r="487" spans="1:30" x14ac:dyDescent="0.25">
      <c r="A487" s="11" t="s">
        <v>15</v>
      </c>
      <c r="B487" s="2" t="s">
        <v>16</v>
      </c>
      <c r="C487" s="12">
        <v>45457</v>
      </c>
      <c r="D487" s="2">
        <v>151.37</v>
      </c>
      <c r="F487">
        <f t="shared" si="37"/>
        <v>2.0907803331759589</v>
      </c>
      <c r="G487">
        <f t="shared" si="35"/>
        <v>5</v>
      </c>
      <c r="H487" t="str">
        <f t="shared" si="39"/>
        <v/>
      </c>
      <c r="I487" t="str">
        <f t="shared" si="38"/>
        <v/>
      </c>
      <c r="J487" t="str">
        <f t="shared" si="36"/>
        <v/>
      </c>
      <c r="P487" t="s">
        <v>15</v>
      </c>
      <c r="Q487" t="s">
        <v>16</v>
      </c>
      <c r="R487" s="3">
        <v>45455</v>
      </c>
      <c r="S487">
        <v>149.47</v>
      </c>
      <c r="T487">
        <v>150.19999999999999</v>
      </c>
      <c r="U487">
        <v>151.25</v>
      </c>
      <c r="V487">
        <v>148.81</v>
      </c>
      <c r="W487">
        <v>149.5</v>
      </c>
      <c r="X487">
        <v>149.25</v>
      </c>
      <c r="Y487">
        <v>149.80000000000001</v>
      </c>
      <c r="Z487">
        <v>1938740</v>
      </c>
      <c r="AA487">
        <v>290419808.26999998</v>
      </c>
      <c r="AB487">
        <v>15152</v>
      </c>
      <c r="AC487" s="7">
        <v>619675</v>
      </c>
      <c r="AD487" s="4">
        <v>31.96</v>
      </c>
    </row>
    <row r="488" spans="1:30" x14ac:dyDescent="0.25">
      <c r="A488" s="9" t="s">
        <v>15</v>
      </c>
      <c r="B488" s="1" t="s">
        <v>16</v>
      </c>
      <c r="C488" s="10">
        <v>45461</v>
      </c>
      <c r="D488" s="1">
        <v>157.30000000000001</v>
      </c>
      <c r="F488">
        <f t="shared" si="37"/>
        <v>3.9175530157891303</v>
      </c>
      <c r="G488">
        <f t="shared" si="35"/>
        <v>2</v>
      </c>
      <c r="H488" t="str">
        <f t="shared" si="39"/>
        <v/>
      </c>
      <c r="I488" t="str">
        <f t="shared" si="38"/>
        <v/>
      </c>
      <c r="J488" t="str">
        <f t="shared" si="36"/>
        <v/>
      </c>
      <c r="P488" t="s">
        <v>15</v>
      </c>
      <c r="Q488" t="s">
        <v>16</v>
      </c>
      <c r="R488" s="3">
        <v>45456</v>
      </c>
      <c r="S488">
        <v>149.25</v>
      </c>
      <c r="T488">
        <v>150.01</v>
      </c>
      <c r="U488">
        <v>150.84</v>
      </c>
      <c r="V488">
        <v>147.94</v>
      </c>
      <c r="W488">
        <v>148.55000000000001</v>
      </c>
      <c r="X488">
        <v>148.27000000000001</v>
      </c>
      <c r="Y488">
        <v>149.13999999999999</v>
      </c>
      <c r="Z488">
        <v>6029496</v>
      </c>
      <c r="AA488">
        <v>899218683.69000006</v>
      </c>
      <c r="AB488">
        <v>17173</v>
      </c>
      <c r="AC488" s="7">
        <v>4239779</v>
      </c>
      <c r="AD488" s="4">
        <v>70.319999999999993</v>
      </c>
    </row>
    <row r="489" spans="1:30" x14ac:dyDescent="0.25">
      <c r="A489" s="11" t="s">
        <v>15</v>
      </c>
      <c r="B489" s="2" t="s">
        <v>16</v>
      </c>
      <c r="C489" s="12">
        <v>45462</v>
      </c>
      <c r="D489" s="2">
        <v>157.05000000000001</v>
      </c>
      <c r="F489">
        <f t="shared" si="37"/>
        <v>-0.15893197711379528</v>
      </c>
      <c r="G489">
        <f t="shared" si="35"/>
        <v>3</v>
      </c>
      <c r="H489" t="str">
        <f t="shared" si="39"/>
        <v/>
      </c>
      <c r="I489" t="str">
        <f t="shared" si="38"/>
        <v/>
      </c>
      <c r="J489" t="str">
        <f t="shared" si="36"/>
        <v/>
      </c>
      <c r="P489" t="s">
        <v>15</v>
      </c>
      <c r="Q489" t="s">
        <v>16</v>
      </c>
      <c r="R489" s="3">
        <v>45457</v>
      </c>
      <c r="S489">
        <v>148.27000000000001</v>
      </c>
      <c r="T489">
        <v>149</v>
      </c>
      <c r="U489">
        <v>152</v>
      </c>
      <c r="V489">
        <v>147.71</v>
      </c>
      <c r="W489">
        <v>151.69999999999999</v>
      </c>
      <c r="X489">
        <v>151.37</v>
      </c>
      <c r="Y489">
        <v>150.75</v>
      </c>
      <c r="Z489">
        <v>2896525</v>
      </c>
      <c r="AA489">
        <v>436647977.67000002</v>
      </c>
      <c r="AB489">
        <v>32009</v>
      </c>
      <c r="AC489" s="7">
        <v>1282818</v>
      </c>
      <c r="AD489" s="4">
        <v>44.29</v>
      </c>
    </row>
    <row r="490" spans="1:30" x14ac:dyDescent="0.25">
      <c r="A490" s="9" t="s">
        <v>15</v>
      </c>
      <c r="B490" s="1" t="s">
        <v>16</v>
      </c>
      <c r="C490" s="10">
        <v>45463</v>
      </c>
      <c r="D490" s="1">
        <v>166.26</v>
      </c>
      <c r="F490">
        <f t="shared" si="37"/>
        <v>5.8643744030563383</v>
      </c>
      <c r="G490">
        <f t="shared" si="35"/>
        <v>4</v>
      </c>
      <c r="H490">
        <f t="shared" si="39"/>
        <v>11.396984924623109</v>
      </c>
      <c r="I490" t="str">
        <f t="shared" si="38"/>
        <v/>
      </c>
      <c r="J490" t="str">
        <f t="shared" si="36"/>
        <v/>
      </c>
      <c r="P490" t="s">
        <v>15</v>
      </c>
      <c r="Q490" t="s">
        <v>16</v>
      </c>
      <c r="R490" s="3">
        <v>45461</v>
      </c>
      <c r="S490">
        <v>151.37</v>
      </c>
      <c r="T490">
        <v>152.82</v>
      </c>
      <c r="U490">
        <v>157.94</v>
      </c>
      <c r="V490">
        <v>151.80000000000001</v>
      </c>
      <c r="W490">
        <v>157.25</v>
      </c>
      <c r="X490">
        <v>157.30000000000001</v>
      </c>
      <c r="Y490">
        <v>155.38</v>
      </c>
      <c r="Z490">
        <v>10632872</v>
      </c>
      <c r="AA490">
        <v>1652184973.6500001</v>
      </c>
      <c r="AB490">
        <v>63322</v>
      </c>
      <c r="AC490" s="7">
        <v>3193068</v>
      </c>
      <c r="AD490" s="4">
        <v>30.03</v>
      </c>
    </row>
    <row r="491" spans="1:30" x14ac:dyDescent="0.25">
      <c r="A491" s="11" t="s">
        <v>15</v>
      </c>
      <c r="B491" s="2" t="s">
        <v>16</v>
      </c>
      <c r="C491" s="12">
        <v>45464</v>
      </c>
      <c r="D491" s="2">
        <v>163.03</v>
      </c>
      <c r="F491">
        <f t="shared" si="37"/>
        <v>-1.9427402862985623</v>
      </c>
      <c r="G491">
        <f t="shared" si="35"/>
        <v>5</v>
      </c>
      <c r="H491" t="str">
        <f t="shared" si="39"/>
        <v/>
      </c>
      <c r="I491" t="str">
        <f t="shared" si="38"/>
        <v/>
      </c>
      <c r="J491" t="str">
        <f t="shared" si="36"/>
        <v/>
      </c>
      <c r="P491" t="s">
        <v>15</v>
      </c>
      <c r="Q491" t="s">
        <v>16</v>
      </c>
      <c r="R491" s="3">
        <v>45462</v>
      </c>
      <c r="S491">
        <v>157.30000000000001</v>
      </c>
      <c r="T491">
        <v>159</v>
      </c>
      <c r="U491">
        <v>160.57</v>
      </c>
      <c r="V491">
        <v>155.93</v>
      </c>
      <c r="W491">
        <v>157.35</v>
      </c>
      <c r="X491">
        <v>157.05000000000001</v>
      </c>
      <c r="Y491">
        <v>158.13</v>
      </c>
      <c r="Z491">
        <v>7444261</v>
      </c>
      <c r="AA491">
        <v>1177138501.3800001</v>
      </c>
      <c r="AB491">
        <v>58628</v>
      </c>
      <c r="AC491" s="7">
        <v>2099047</v>
      </c>
      <c r="AD491" s="4">
        <v>28.2</v>
      </c>
    </row>
    <row r="492" spans="1:30" x14ac:dyDescent="0.25">
      <c r="A492" s="9" t="s">
        <v>15</v>
      </c>
      <c r="B492" s="1" t="s">
        <v>16</v>
      </c>
      <c r="C492" s="10">
        <v>45467</v>
      </c>
      <c r="D492" s="1">
        <v>162.26</v>
      </c>
      <c r="F492">
        <f t="shared" si="37"/>
        <v>-0.47230571060541632</v>
      </c>
      <c r="G492">
        <f t="shared" si="35"/>
        <v>1</v>
      </c>
      <c r="H492" t="str">
        <f t="shared" si="39"/>
        <v/>
      </c>
      <c r="I492" t="str">
        <f t="shared" si="38"/>
        <v/>
      </c>
      <c r="J492" t="str">
        <f t="shared" si="36"/>
        <v/>
      </c>
      <c r="P492" t="s">
        <v>15</v>
      </c>
      <c r="Q492" t="s">
        <v>16</v>
      </c>
      <c r="R492" s="3">
        <v>45463</v>
      </c>
      <c r="S492">
        <v>157.05000000000001</v>
      </c>
      <c r="T492">
        <v>160.54</v>
      </c>
      <c r="U492">
        <v>167.5</v>
      </c>
      <c r="V492">
        <v>159.25</v>
      </c>
      <c r="W492">
        <v>166.5</v>
      </c>
      <c r="X492">
        <v>166.26</v>
      </c>
      <c r="Y492">
        <v>165.06</v>
      </c>
      <c r="Z492">
        <v>32585663</v>
      </c>
      <c r="AA492">
        <v>5378490647.6800003</v>
      </c>
      <c r="AB492">
        <v>149567</v>
      </c>
      <c r="AC492" s="7">
        <v>7080119</v>
      </c>
      <c r="AD492" s="4">
        <v>21.73</v>
      </c>
    </row>
    <row r="493" spans="1:30" x14ac:dyDescent="0.25">
      <c r="A493" s="11" t="s">
        <v>15</v>
      </c>
      <c r="B493" s="2" t="s">
        <v>16</v>
      </c>
      <c r="C493" s="12">
        <v>45468</v>
      </c>
      <c r="D493" s="2">
        <v>168.23</v>
      </c>
      <c r="F493">
        <f t="shared" si="37"/>
        <v>3.6792801676321951</v>
      </c>
      <c r="G493">
        <f t="shared" si="35"/>
        <v>2</v>
      </c>
      <c r="H493" t="str">
        <f t="shared" si="39"/>
        <v/>
      </c>
      <c r="I493" t="str">
        <f t="shared" si="38"/>
        <v/>
      </c>
      <c r="J493" t="str">
        <f t="shared" si="36"/>
        <v/>
      </c>
      <c r="P493" t="s">
        <v>15</v>
      </c>
      <c r="Q493" t="s">
        <v>16</v>
      </c>
      <c r="R493" s="3">
        <v>45464</v>
      </c>
      <c r="S493">
        <v>166.26</v>
      </c>
      <c r="T493">
        <v>167.75</v>
      </c>
      <c r="U493">
        <v>167.75</v>
      </c>
      <c r="V493">
        <v>162.04</v>
      </c>
      <c r="W493">
        <v>163.05000000000001</v>
      </c>
      <c r="X493">
        <v>163.03</v>
      </c>
      <c r="Y493">
        <v>163.80000000000001</v>
      </c>
      <c r="Z493">
        <v>7225939</v>
      </c>
      <c r="AA493">
        <v>1183577582.74</v>
      </c>
      <c r="AB493">
        <v>46763</v>
      </c>
      <c r="AC493" s="7">
        <v>3036420</v>
      </c>
      <c r="AD493" s="4">
        <v>42.02</v>
      </c>
    </row>
    <row r="494" spans="1:30" x14ac:dyDescent="0.25">
      <c r="A494" s="9" t="s">
        <v>15</v>
      </c>
      <c r="B494" s="1" t="s">
        <v>16</v>
      </c>
      <c r="C494" s="10">
        <v>45469</v>
      </c>
      <c r="D494" s="1">
        <v>167.55</v>
      </c>
      <c r="F494">
        <f t="shared" si="37"/>
        <v>-0.40420852404445012</v>
      </c>
      <c r="G494">
        <f t="shared" si="35"/>
        <v>3</v>
      </c>
      <c r="H494" t="str">
        <f t="shared" si="39"/>
        <v/>
      </c>
      <c r="I494" t="str">
        <f t="shared" si="38"/>
        <v/>
      </c>
      <c r="J494" t="str">
        <f t="shared" si="36"/>
        <v/>
      </c>
      <c r="P494" t="s">
        <v>15</v>
      </c>
      <c r="Q494" t="s">
        <v>16</v>
      </c>
      <c r="R494" s="3">
        <v>45467</v>
      </c>
      <c r="S494">
        <v>163.03</v>
      </c>
      <c r="T494">
        <v>162.07</v>
      </c>
      <c r="U494">
        <v>162.9</v>
      </c>
      <c r="V494">
        <v>158.80000000000001</v>
      </c>
      <c r="W494">
        <v>162.07</v>
      </c>
      <c r="X494">
        <v>162.26</v>
      </c>
      <c r="Y494">
        <v>161.41999999999999</v>
      </c>
      <c r="Z494">
        <v>4196364</v>
      </c>
      <c r="AA494">
        <v>677381663.54999995</v>
      </c>
      <c r="AB494">
        <v>34457</v>
      </c>
      <c r="AC494" s="7">
        <v>1608529</v>
      </c>
      <c r="AD494" s="4">
        <v>38.33</v>
      </c>
    </row>
    <row r="495" spans="1:30" x14ac:dyDescent="0.25">
      <c r="A495" s="11" t="s">
        <v>15</v>
      </c>
      <c r="B495" s="2" t="s">
        <v>16</v>
      </c>
      <c r="C495" s="12">
        <v>45470</v>
      </c>
      <c r="D495" s="2">
        <v>167.22</v>
      </c>
      <c r="F495">
        <f t="shared" si="37"/>
        <v>-0.1969561324977693</v>
      </c>
      <c r="G495">
        <f t="shared" si="35"/>
        <v>4</v>
      </c>
      <c r="H495">
        <f t="shared" si="39"/>
        <v>0.57740887766149884</v>
      </c>
      <c r="I495" t="str">
        <f t="shared" si="38"/>
        <v/>
      </c>
      <c r="J495" t="str">
        <f t="shared" si="36"/>
        <v/>
      </c>
      <c r="P495" t="s">
        <v>15</v>
      </c>
      <c r="Q495" t="s">
        <v>16</v>
      </c>
      <c r="R495" s="3">
        <v>45468</v>
      </c>
      <c r="S495">
        <v>162.26</v>
      </c>
      <c r="T495">
        <v>162.19999999999999</v>
      </c>
      <c r="U495">
        <v>169.6</v>
      </c>
      <c r="V495">
        <v>158.82</v>
      </c>
      <c r="W495">
        <v>168</v>
      </c>
      <c r="X495">
        <v>168.23</v>
      </c>
      <c r="Y495">
        <v>166.44</v>
      </c>
      <c r="Z495">
        <v>20250566</v>
      </c>
      <c r="AA495">
        <v>3370598193.73</v>
      </c>
      <c r="AB495">
        <v>90302</v>
      </c>
      <c r="AC495" s="7">
        <v>7041804</v>
      </c>
      <c r="AD495" s="4">
        <v>34.770000000000003</v>
      </c>
    </row>
    <row r="496" spans="1:30" x14ac:dyDescent="0.25">
      <c r="A496" s="9" t="s">
        <v>15</v>
      </c>
      <c r="B496" s="1" t="s">
        <v>16</v>
      </c>
      <c r="C496" s="10">
        <v>45471</v>
      </c>
      <c r="D496" s="1">
        <v>167.08</v>
      </c>
      <c r="F496">
        <f t="shared" si="37"/>
        <v>-8.3722042817836601E-2</v>
      </c>
      <c r="G496">
        <f t="shared" si="35"/>
        <v>5</v>
      </c>
      <c r="H496" t="str">
        <f t="shared" si="39"/>
        <v/>
      </c>
      <c r="I496" t="str">
        <f t="shared" si="38"/>
        <v/>
      </c>
      <c r="J496" t="str">
        <f t="shared" si="36"/>
        <v/>
      </c>
      <c r="P496" t="s">
        <v>15</v>
      </c>
      <c r="Q496" t="s">
        <v>16</v>
      </c>
      <c r="R496" s="3">
        <v>45469</v>
      </c>
      <c r="S496">
        <v>168.23</v>
      </c>
      <c r="T496">
        <v>170</v>
      </c>
      <c r="U496">
        <v>170</v>
      </c>
      <c r="V496">
        <v>166.44</v>
      </c>
      <c r="W496">
        <v>167.14</v>
      </c>
      <c r="X496">
        <v>167.55</v>
      </c>
      <c r="Y496">
        <v>168.18</v>
      </c>
      <c r="Z496">
        <v>6189156</v>
      </c>
      <c r="AA496">
        <v>1040879805</v>
      </c>
      <c r="AB496">
        <v>41253</v>
      </c>
      <c r="AC496" s="7">
        <v>1864468</v>
      </c>
      <c r="AD496" s="4">
        <v>30.12</v>
      </c>
    </row>
    <row r="497" spans="16:30" x14ac:dyDescent="0.25">
      <c r="P497" t="s">
        <v>15</v>
      </c>
      <c r="Q497" t="s">
        <v>16</v>
      </c>
      <c r="R497" s="3">
        <v>45470</v>
      </c>
      <c r="S497">
        <v>167.55</v>
      </c>
      <c r="T497">
        <v>167.55</v>
      </c>
      <c r="U497">
        <v>168.8</v>
      </c>
      <c r="V497">
        <v>166.03</v>
      </c>
      <c r="W497">
        <v>167.7</v>
      </c>
      <c r="X497">
        <v>167.22</v>
      </c>
      <c r="Y497">
        <v>167.28</v>
      </c>
      <c r="Z497">
        <v>3529357</v>
      </c>
      <c r="AA497">
        <v>590376838.22000003</v>
      </c>
      <c r="AB497">
        <v>37420</v>
      </c>
      <c r="AC497" s="7">
        <v>1500690</v>
      </c>
      <c r="AD497" s="4">
        <v>42.52</v>
      </c>
    </row>
    <row r="498" spans="16:30" x14ac:dyDescent="0.25">
      <c r="P498" t="s">
        <v>15</v>
      </c>
      <c r="Q498" t="s">
        <v>16</v>
      </c>
      <c r="R498" s="3">
        <v>45471</v>
      </c>
      <c r="S498">
        <v>167.22</v>
      </c>
      <c r="T498">
        <v>168.15</v>
      </c>
      <c r="U498">
        <v>171.82</v>
      </c>
      <c r="V498">
        <v>165.51</v>
      </c>
      <c r="W498">
        <v>167.61</v>
      </c>
      <c r="X498">
        <v>167.08</v>
      </c>
      <c r="Y498">
        <v>169.05</v>
      </c>
      <c r="Z498">
        <v>6163692</v>
      </c>
      <c r="AA498">
        <v>1041969326.63</v>
      </c>
      <c r="AB498">
        <v>45198</v>
      </c>
      <c r="AC498" s="7">
        <v>2402260</v>
      </c>
      <c r="AD498" s="4">
        <v>38.97</v>
      </c>
    </row>
  </sheetData>
  <conditionalFormatting sqref="G2:G496">
    <cfRule type="cellIs" dxfId="7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46D1-DB06-4D80-9682-2AA94D6E3B70}">
  <dimension ref="A1:AD501"/>
  <sheetViews>
    <sheetView zoomScale="65" zoomScaleNormal="65" workbookViewId="0">
      <selection activeCell="L13" sqref="L13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4.42578125" bestFit="1" customWidth="1"/>
    <col min="10" max="10" width="20.28515625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4484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508</v>
      </c>
      <c r="B2" s="1" t="s">
        <v>16</v>
      </c>
      <c r="C2" s="10">
        <v>44742</v>
      </c>
      <c r="D2" s="1">
        <v>40166.5</v>
      </c>
      <c r="G2">
        <f>WEEKDAY(C2, 2)</f>
        <v>4</v>
      </c>
      <c r="P2" t="s">
        <v>508</v>
      </c>
      <c r="Q2" t="s">
        <v>16</v>
      </c>
      <c r="R2" s="3">
        <v>44742</v>
      </c>
      <c r="S2">
        <v>41027.050000000003</v>
      </c>
      <c r="T2">
        <v>40903</v>
      </c>
      <c r="U2">
        <v>41000</v>
      </c>
      <c r="V2">
        <v>40024.050000000003</v>
      </c>
      <c r="W2">
        <v>40300</v>
      </c>
      <c r="X2">
        <v>40166.5</v>
      </c>
      <c r="Y2">
        <v>40619.89</v>
      </c>
      <c r="Z2">
        <v>52445</v>
      </c>
      <c r="AA2">
        <v>2130309891.3</v>
      </c>
      <c r="AB2">
        <v>13613</v>
      </c>
      <c r="AC2" s="8" t="s">
        <v>509</v>
      </c>
      <c r="AD2" s="8" t="s">
        <v>510</v>
      </c>
    </row>
    <row r="3" spans="1:30" x14ac:dyDescent="0.25">
      <c r="A3" s="11" t="s">
        <v>508</v>
      </c>
      <c r="B3" s="2" t="s">
        <v>16</v>
      </c>
      <c r="C3" s="12">
        <v>44743</v>
      </c>
      <c r="D3" s="2">
        <v>41375.800000000003</v>
      </c>
      <c r="F3">
        <f>((D3-D2)/D2)*100</f>
        <v>3.0107178867962179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18.119770493863552</v>
      </c>
      <c r="P3" t="s">
        <v>508</v>
      </c>
      <c r="Q3" t="s">
        <v>16</v>
      </c>
      <c r="R3" s="3">
        <v>44743</v>
      </c>
      <c r="S3">
        <v>40166.5</v>
      </c>
      <c r="T3">
        <v>40199</v>
      </c>
      <c r="U3">
        <v>41599.9</v>
      </c>
      <c r="V3">
        <v>40124.949999999997</v>
      </c>
      <c r="W3">
        <v>41236.6</v>
      </c>
      <c r="X3">
        <v>41375.800000000003</v>
      </c>
      <c r="Y3">
        <v>40971.51</v>
      </c>
      <c r="Z3">
        <v>13064</v>
      </c>
      <c r="AA3">
        <v>535251846.64999998</v>
      </c>
      <c r="AB3">
        <v>6590</v>
      </c>
      <c r="AC3" s="8" t="s">
        <v>511</v>
      </c>
      <c r="AD3" s="8" t="s">
        <v>512</v>
      </c>
    </row>
    <row r="4" spans="1:30" x14ac:dyDescent="0.25">
      <c r="A4" s="9" t="s">
        <v>508</v>
      </c>
      <c r="B4" s="1" t="s">
        <v>16</v>
      </c>
      <c r="C4" s="10">
        <v>44746</v>
      </c>
      <c r="D4" s="1">
        <v>42052.6</v>
      </c>
      <c r="F4">
        <f t="shared" ref="F4:F67" si="2">((D4-D3)/D3)*100</f>
        <v>1.6357387651719013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508</v>
      </c>
      <c r="Q4" t="s">
        <v>16</v>
      </c>
      <c r="R4" s="3">
        <v>44746</v>
      </c>
      <c r="S4">
        <v>41375.800000000003</v>
      </c>
      <c r="T4">
        <v>41336.699999999997</v>
      </c>
      <c r="U4">
        <v>42220.35</v>
      </c>
      <c r="V4">
        <v>40915.050000000003</v>
      </c>
      <c r="W4">
        <v>42000</v>
      </c>
      <c r="X4">
        <v>42052.6</v>
      </c>
      <c r="Y4">
        <v>41549.550000000003</v>
      </c>
      <c r="Z4">
        <v>19858</v>
      </c>
      <c r="AA4">
        <v>825091017.45000005</v>
      </c>
      <c r="AB4">
        <v>6949</v>
      </c>
      <c r="AC4" s="8" t="s">
        <v>513</v>
      </c>
      <c r="AD4" s="8" t="s">
        <v>514</v>
      </c>
    </row>
    <row r="5" spans="1:30" x14ac:dyDescent="0.25">
      <c r="A5" s="11" t="s">
        <v>508</v>
      </c>
      <c r="B5" s="2" t="s">
        <v>16</v>
      </c>
      <c r="C5" s="12">
        <v>44747</v>
      </c>
      <c r="D5" s="2">
        <v>42348.25</v>
      </c>
      <c r="F5">
        <f t="shared" si="2"/>
        <v>0.70304808739531321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508</v>
      </c>
      <c r="Q5" t="s">
        <v>16</v>
      </c>
      <c r="R5" s="3">
        <v>44747</v>
      </c>
      <c r="S5">
        <v>42052.6</v>
      </c>
      <c r="T5">
        <v>42059</v>
      </c>
      <c r="U5">
        <v>42591.9</v>
      </c>
      <c r="V5">
        <v>41900</v>
      </c>
      <c r="W5">
        <v>42400</v>
      </c>
      <c r="X5">
        <v>42348.25</v>
      </c>
      <c r="Y5">
        <v>42290.48</v>
      </c>
      <c r="Z5">
        <v>14353</v>
      </c>
      <c r="AA5">
        <v>606995230.89999998</v>
      </c>
      <c r="AB5">
        <v>7624</v>
      </c>
      <c r="AC5" s="8" t="s">
        <v>515</v>
      </c>
      <c r="AD5" s="8" t="s">
        <v>516</v>
      </c>
    </row>
    <row r="6" spans="1:30" x14ac:dyDescent="0.25">
      <c r="A6" s="9" t="s">
        <v>508</v>
      </c>
      <c r="B6" s="1" t="s">
        <v>16</v>
      </c>
      <c r="C6" s="10">
        <v>44748</v>
      </c>
      <c r="D6" s="1">
        <v>43570.9</v>
      </c>
      <c r="F6">
        <f t="shared" si="2"/>
        <v>2.8871322900001806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508</v>
      </c>
      <c r="Q6" t="s">
        <v>16</v>
      </c>
      <c r="R6" s="3">
        <v>44748</v>
      </c>
      <c r="S6">
        <v>42348.25</v>
      </c>
      <c r="T6">
        <v>42400</v>
      </c>
      <c r="U6">
        <v>43771.199999999997</v>
      </c>
      <c r="V6">
        <v>41914.85</v>
      </c>
      <c r="W6">
        <v>43400.25</v>
      </c>
      <c r="X6">
        <v>43570.9</v>
      </c>
      <c r="Y6">
        <v>43057.1</v>
      </c>
      <c r="Z6">
        <v>15361</v>
      </c>
      <c r="AA6">
        <v>661400169.5</v>
      </c>
      <c r="AB6">
        <v>8594</v>
      </c>
      <c r="AC6" s="8" t="s">
        <v>517</v>
      </c>
      <c r="AD6" s="8" t="s">
        <v>86</v>
      </c>
    </row>
    <row r="7" spans="1:30" x14ac:dyDescent="0.25">
      <c r="A7" s="11" t="s">
        <v>508</v>
      </c>
      <c r="B7" s="2" t="s">
        <v>16</v>
      </c>
      <c r="C7" s="12">
        <v>44749</v>
      </c>
      <c r="D7" s="2">
        <v>44014.3</v>
      </c>
      <c r="F7">
        <f t="shared" si="2"/>
        <v>1.0176516895450896</v>
      </c>
      <c r="G7">
        <f t="shared" si="0"/>
        <v>4</v>
      </c>
      <c r="H7">
        <f>IF(G7=4, ((D7 - D2) / D2)*100, "")</f>
        <v>9.5796248117212173</v>
      </c>
      <c r="I7" t="str">
        <f t="shared" si="3"/>
        <v/>
      </c>
      <c r="J7" t="str">
        <f t="shared" si="1"/>
        <v/>
      </c>
      <c r="P7" t="s">
        <v>508</v>
      </c>
      <c r="Q7" t="s">
        <v>16</v>
      </c>
      <c r="R7" s="3">
        <v>44749</v>
      </c>
      <c r="S7">
        <v>43570.9</v>
      </c>
      <c r="T7">
        <v>43800</v>
      </c>
      <c r="U7">
        <v>44250</v>
      </c>
      <c r="V7">
        <v>43578.95</v>
      </c>
      <c r="W7">
        <v>43827.7</v>
      </c>
      <c r="X7">
        <v>44014.3</v>
      </c>
      <c r="Y7">
        <v>43935.15</v>
      </c>
      <c r="Z7">
        <v>8650</v>
      </c>
      <c r="AA7">
        <v>380039020.44999999</v>
      </c>
      <c r="AB7">
        <v>4670</v>
      </c>
      <c r="AC7" s="8" t="s">
        <v>518</v>
      </c>
      <c r="AD7" s="8" t="s">
        <v>519</v>
      </c>
    </row>
    <row r="8" spans="1:30" x14ac:dyDescent="0.25">
      <c r="A8" s="9" t="s">
        <v>508</v>
      </c>
      <c r="B8" s="1" t="s">
        <v>16</v>
      </c>
      <c r="C8" s="10">
        <v>44750</v>
      </c>
      <c r="D8" s="1">
        <v>43575.7</v>
      </c>
      <c r="F8">
        <f t="shared" si="2"/>
        <v>-0.99649432116381675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508</v>
      </c>
      <c r="Q8" t="s">
        <v>16</v>
      </c>
      <c r="R8" s="3">
        <v>44750</v>
      </c>
      <c r="S8">
        <v>44014.3</v>
      </c>
      <c r="T8">
        <v>44014.3</v>
      </c>
      <c r="U8">
        <v>44121.5</v>
      </c>
      <c r="V8">
        <v>43411</v>
      </c>
      <c r="W8">
        <v>43540</v>
      </c>
      <c r="X8">
        <v>43575.7</v>
      </c>
      <c r="Y8">
        <v>43660.39</v>
      </c>
      <c r="Z8">
        <v>11494</v>
      </c>
      <c r="AA8">
        <v>501832577.10000002</v>
      </c>
      <c r="AB8">
        <v>6169</v>
      </c>
      <c r="AC8" s="8" t="s">
        <v>520</v>
      </c>
      <c r="AD8" s="8" t="s">
        <v>521</v>
      </c>
    </row>
    <row r="9" spans="1:30" x14ac:dyDescent="0.25">
      <c r="A9" s="11" t="s">
        <v>508</v>
      </c>
      <c r="B9" s="2" t="s">
        <v>16</v>
      </c>
      <c r="C9" s="12">
        <v>44753</v>
      </c>
      <c r="D9" s="2">
        <v>43399.1</v>
      </c>
      <c r="F9">
        <f t="shared" si="2"/>
        <v>-0.40527174549117645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508</v>
      </c>
      <c r="Q9" t="s">
        <v>16</v>
      </c>
      <c r="R9" s="3">
        <v>44753</v>
      </c>
      <c r="S9">
        <v>43575.7</v>
      </c>
      <c r="T9">
        <v>43450</v>
      </c>
      <c r="U9">
        <v>43698.9</v>
      </c>
      <c r="V9">
        <v>42925.35</v>
      </c>
      <c r="W9">
        <v>43500</v>
      </c>
      <c r="X9">
        <v>43399.1</v>
      </c>
      <c r="Y9">
        <v>43309.27</v>
      </c>
      <c r="Z9">
        <v>15313</v>
      </c>
      <c r="AA9">
        <v>663194902.75</v>
      </c>
      <c r="AB9">
        <v>7584</v>
      </c>
      <c r="AC9" s="8" t="s">
        <v>522</v>
      </c>
      <c r="AD9" s="8" t="s">
        <v>523</v>
      </c>
    </row>
    <row r="10" spans="1:30" x14ac:dyDescent="0.25">
      <c r="A10" s="9" t="s">
        <v>508</v>
      </c>
      <c r="B10" s="1" t="s">
        <v>16</v>
      </c>
      <c r="C10" s="10">
        <v>44754</v>
      </c>
      <c r="D10" s="1">
        <v>43088.85</v>
      </c>
      <c r="F10">
        <f t="shared" si="2"/>
        <v>-0.71487657578152541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508</v>
      </c>
      <c r="Q10" t="s">
        <v>16</v>
      </c>
      <c r="R10" s="3">
        <v>44754</v>
      </c>
      <c r="S10">
        <v>43399.1</v>
      </c>
      <c r="T10">
        <v>43127</v>
      </c>
      <c r="U10">
        <v>43396</v>
      </c>
      <c r="V10">
        <v>42950</v>
      </c>
      <c r="W10">
        <v>43099</v>
      </c>
      <c r="X10">
        <v>43088.85</v>
      </c>
      <c r="Y10">
        <v>43128.05</v>
      </c>
      <c r="Z10">
        <v>9906</v>
      </c>
      <c r="AA10">
        <v>427226497.85000002</v>
      </c>
      <c r="AB10">
        <v>5735</v>
      </c>
      <c r="AC10" s="8" t="s">
        <v>524</v>
      </c>
      <c r="AD10" s="8" t="s">
        <v>525</v>
      </c>
    </row>
    <row r="11" spans="1:30" x14ac:dyDescent="0.25">
      <c r="A11" s="11" t="s">
        <v>508</v>
      </c>
      <c r="B11" s="2" t="s">
        <v>16</v>
      </c>
      <c r="C11" s="12">
        <v>44755</v>
      </c>
      <c r="D11" s="2">
        <v>43499.7</v>
      </c>
      <c r="F11">
        <f t="shared" si="2"/>
        <v>0.95349492966277494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508</v>
      </c>
      <c r="Q11" t="s">
        <v>16</v>
      </c>
      <c r="R11" s="3">
        <v>44755</v>
      </c>
      <c r="S11">
        <v>43088.85</v>
      </c>
      <c r="T11">
        <v>43300</v>
      </c>
      <c r="U11">
        <v>43674</v>
      </c>
      <c r="V11">
        <v>42952.1</v>
      </c>
      <c r="W11">
        <v>43377</v>
      </c>
      <c r="X11">
        <v>43499.7</v>
      </c>
      <c r="Y11">
        <v>43326.2</v>
      </c>
      <c r="Z11">
        <v>14653</v>
      </c>
      <c r="AA11">
        <v>634858834.60000002</v>
      </c>
      <c r="AB11">
        <v>5750</v>
      </c>
      <c r="AC11" s="8" t="s">
        <v>526</v>
      </c>
      <c r="AD11" s="8" t="s">
        <v>527</v>
      </c>
    </row>
    <row r="12" spans="1:30" x14ac:dyDescent="0.25">
      <c r="A12" s="9" t="s">
        <v>508</v>
      </c>
      <c r="B12" s="1" t="s">
        <v>16</v>
      </c>
      <c r="C12" s="10">
        <v>44756</v>
      </c>
      <c r="D12" s="1">
        <v>43684.35</v>
      </c>
      <c r="F12">
        <f t="shared" si="2"/>
        <v>0.42448568610818344</v>
      </c>
      <c r="G12">
        <f t="shared" si="0"/>
        <v>4</v>
      </c>
      <c r="H12">
        <f t="shared" si="4"/>
        <v>-0.74964272974920498</v>
      </c>
      <c r="I12" t="str">
        <f t="shared" si="3"/>
        <v/>
      </c>
      <c r="J12" t="str">
        <f t="shared" si="1"/>
        <v/>
      </c>
      <c r="P12" t="s">
        <v>508</v>
      </c>
      <c r="Q12" t="s">
        <v>16</v>
      </c>
      <c r="R12" s="3">
        <v>44756</v>
      </c>
      <c r="S12">
        <v>43499.7</v>
      </c>
      <c r="T12">
        <v>43500</v>
      </c>
      <c r="U12">
        <v>43957.55</v>
      </c>
      <c r="V12">
        <v>43211.1</v>
      </c>
      <c r="W12">
        <v>43515.35</v>
      </c>
      <c r="X12">
        <v>43684.35</v>
      </c>
      <c r="Y12">
        <v>43626.1</v>
      </c>
      <c r="Z12">
        <v>6148</v>
      </c>
      <c r="AA12">
        <v>268213252.25</v>
      </c>
      <c r="AB12">
        <v>3508</v>
      </c>
      <c r="AC12" s="8" t="s">
        <v>528</v>
      </c>
      <c r="AD12" s="8" t="s">
        <v>529</v>
      </c>
    </row>
    <row r="13" spans="1:30" x14ac:dyDescent="0.25">
      <c r="A13" s="11" t="s">
        <v>508</v>
      </c>
      <c r="B13" s="2" t="s">
        <v>16</v>
      </c>
      <c r="C13" s="12">
        <v>44757</v>
      </c>
      <c r="D13" s="2">
        <v>44368.5</v>
      </c>
      <c r="F13">
        <f t="shared" si="2"/>
        <v>1.5661215057566416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508</v>
      </c>
      <c r="Q13" t="s">
        <v>16</v>
      </c>
      <c r="R13" s="3">
        <v>44757</v>
      </c>
      <c r="S13">
        <v>43684.35</v>
      </c>
      <c r="T13">
        <v>43465</v>
      </c>
      <c r="U13">
        <v>44533.95</v>
      </c>
      <c r="V13">
        <v>43465</v>
      </c>
      <c r="W13">
        <v>44389</v>
      </c>
      <c r="X13">
        <v>44368.5</v>
      </c>
      <c r="Y13">
        <v>44186.16</v>
      </c>
      <c r="Z13">
        <v>9745</v>
      </c>
      <c r="AA13">
        <v>430594114.94999999</v>
      </c>
      <c r="AB13">
        <v>5287</v>
      </c>
      <c r="AC13" s="8" t="s">
        <v>530</v>
      </c>
      <c r="AD13" s="8" t="s">
        <v>531</v>
      </c>
    </row>
    <row r="14" spans="1:30" x14ac:dyDescent="0.25">
      <c r="A14" s="9" t="s">
        <v>508</v>
      </c>
      <c r="B14" s="1" t="s">
        <v>16</v>
      </c>
      <c r="C14" s="10">
        <v>44760</v>
      </c>
      <c r="D14" s="1">
        <v>44074.8</v>
      </c>
      <c r="F14">
        <f t="shared" si="2"/>
        <v>-0.66195611751579853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508</v>
      </c>
      <c r="Q14" t="s">
        <v>16</v>
      </c>
      <c r="R14" s="3">
        <v>44760</v>
      </c>
      <c r="S14">
        <v>44368.5</v>
      </c>
      <c r="T14">
        <v>44698.3</v>
      </c>
      <c r="U14">
        <v>44698.3</v>
      </c>
      <c r="V14">
        <v>43800</v>
      </c>
      <c r="W14">
        <v>43852</v>
      </c>
      <c r="X14">
        <v>44074.8</v>
      </c>
      <c r="Y14">
        <v>44234.559999999998</v>
      </c>
      <c r="Z14">
        <v>8279</v>
      </c>
      <c r="AA14">
        <v>366217919.10000002</v>
      </c>
      <c r="AB14">
        <v>3693</v>
      </c>
      <c r="AC14" s="8" t="s">
        <v>532</v>
      </c>
      <c r="AD14" s="8" t="s">
        <v>533</v>
      </c>
    </row>
    <row r="15" spans="1:30" x14ac:dyDescent="0.25">
      <c r="A15" s="11" t="s">
        <v>508</v>
      </c>
      <c r="B15" s="2" t="s">
        <v>16</v>
      </c>
      <c r="C15" s="12">
        <v>44761</v>
      </c>
      <c r="D15" s="2">
        <v>43750.85</v>
      </c>
      <c r="F15">
        <f t="shared" si="2"/>
        <v>-0.73500049915145249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508</v>
      </c>
      <c r="Q15" t="s">
        <v>16</v>
      </c>
      <c r="R15" s="3">
        <v>44761</v>
      </c>
      <c r="S15">
        <v>44074.8</v>
      </c>
      <c r="T15">
        <v>44099.9</v>
      </c>
      <c r="U15">
        <v>44370</v>
      </c>
      <c r="V15">
        <v>43522.25</v>
      </c>
      <c r="W15">
        <v>43645.7</v>
      </c>
      <c r="X15">
        <v>43750.85</v>
      </c>
      <c r="Y15">
        <v>43844.98</v>
      </c>
      <c r="Z15">
        <v>11102</v>
      </c>
      <c r="AA15">
        <v>486766984.55000001</v>
      </c>
      <c r="AB15">
        <v>5137</v>
      </c>
      <c r="AC15" s="8" t="s">
        <v>534</v>
      </c>
      <c r="AD15" s="8" t="s">
        <v>535</v>
      </c>
    </row>
    <row r="16" spans="1:30" x14ac:dyDescent="0.25">
      <c r="A16" s="9" t="s">
        <v>508</v>
      </c>
      <c r="B16" s="1" t="s">
        <v>16</v>
      </c>
      <c r="C16" s="10">
        <v>44762</v>
      </c>
      <c r="D16" s="1">
        <v>43990.8</v>
      </c>
      <c r="F16">
        <f t="shared" si="2"/>
        <v>0.54844648732539913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508</v>
      </c>
      <c r="Q16" t="s">
        <v>16</v>
      </c>
      <c r="R16" s="3">
        <v>44762</v>
      </c>
      <c r="S16">
        <v>43750.85</v>
      </c>
      <c r="T16">
        <v>44099.5</v>
      </c>
      <c r="U16">
        <v>44500</v>
      </c>
      <c r="V16">
        <v>43667.6</v>
      </c>
      <c r="W16">
        <v>43800</v>
      </c>
      <c r="X16">
        <v>43990.8</v>
      </c>
      <c r="Y16">
        <v>44081.56</v>
      </c>
      <c r="Z16">
        <v>10413</v>
      </c>
      <c r="AA16">
        <v>459021299.80000001</v>
      </c>
      <c r="AB16">
        <v>4727</v>
      </c>
      <c r="AC16" s="8" t="s">
        <v>536</v>
      </c>
      <c r="AD16" s="8" t="s">
        <v>537</v>
      </c>
    </row>
    <row r="17" spans="1:30" x14ac:dyDescent="0.25">
      <c r="A17" s="11" t="s">
        <v>508</v>
      </c>
      <c r="B17" s="2" t="s">
        <v>16</v>
      </c>
      <c r="C17" s="12">
        <v>44763</v>
      </c>
      <c r="D17" s="2">
        <v>45126.5</v>
      </c>
      <c r="F17">
        <f t="shared" si="2"/>
        <v>2.5816761686534391</v>
      </c>
      <c r="G17">
        <f t="shared" si="0"/>
        <v>4</v>
      </c>
      <c r="H17">
        <f t="shared" si="4"/>
        <v>3.3012966886310577</v>
      </c>
      <c r="I17" t="str">
        <f t="shared" si="3"/>
        <v/>
      </c>
      <c r="J17" t="str">
        <f t="shared" si="1"/>
        <v/>
      </c>
      <c r="P17" t="s">
        <v>508</v>
      </c>
      <c r="Q17" t="s">
        <v>16</v>
      </c>
      <c r="R17" s="3">
        <v>44763</v>
      </c>
      <c r="S17">
        <v>43990.8</v>
      </c>
      <c r="T17">
        <v>44000</v>
      </c>
      <c r="U17">
        <v>45385</v>
      </c>
      <c r="V17">
        <v>43759.4</v>
      </c>
      <c r="W17">
        <v>45095</v>
      </c>
      <c r="X17">
        <v>45126.5</v>
      </c>
      <c r="Y17">
        <v>44708.09</v>
      </c>
      <c r="Z17">
        <v>17165</v>
      </c>
      <c r="AA17">
        <v>767414419.60000002</v>
      </c>
      <c r="AB17">
        <v>8515</v>
      </c>
      <c r="AC17" s="8" t="s">
        <v>538</v>
      </c>
      <c r="AD17" s="8" t="s">
        <v>539</v>
      </c>
    </row>
    <row r="18" spans="1:30" x14ac:dyDescent="0.25">
      <c r="A18" s="9" t="s">
        <v>508</v>
      </c>
      <c r="B18" s="1" t="s">
        <v>16</v>
      </c>
      <c r="C18" s="10">
        <v>44764</v>
      </c>
      <c r="D18" s="1">
        <v>45342.45</v>
      </c>
      <c r="F18">
        <f t="shared" si="2"/>
        <v>0.47854364951856909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508</v>
      </c>
      <c r="Q18" t="s">
        <v>16</v>
      </c>
      <c r="R18" s="3">
        <v>44764</v>
      </c>
      <c r="S18">
        <v>45126.5</v>
      </c>
      <c r="T18">
        <v>45130.400000000001</v>
      </c>
      <c r="U18">
        <v>46359.05</v>
      </c>
      <c r="V18">
        <v>45100</v>
      </c>
      <c r="W18">
        <v>45150.1</v>
      </c>
      <c r="X18">
        <v>45342.45</v>
      </c>
      <c r="Y18">
        <v>45566.68</v>
      </c>
      <c r="Z18">
        <v>14796</v>
      </c>
      <c r="AA18">
        <v>674204538.10000002</v>
      </c>
      <c r="AB18">
        <v>7377</v>
      </c>
      <c r="AC18" s="8" t="s">
        <v>540</v>
      </c>
      <c r="AD18" s="8" t="s">
        <v>184</v>
      </c>
    </row>
    <row r="19" spans="1:30" x14ac:dyDescent="0.25">
      <c r="A19" s="9" t="s">
        <v>508</v>
      </c>
      <c r="B19" s="1" t="s">
        <v>16</v>
      </c>
      <c r="C19" s="10">
        <v>44767</v>
      </c>
      <c r="D19" s="1">
        <v>45616.800000000003</v>
      </c>
      <c r="F19">
        <f t="shared" si="2"/>
        <v>0.60506214375272138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508</v>
      </c>
      <c r="Q19" t="s">
        <v>145</v>
      </c>
      <c r="R19" s="3">
        <v>44767</v>
      </c>
      <c r="S19">
        <v>360</v>
      </c>
      <c r="T19">
        <v>45342.45</v>
      </c>
      <c r="U19">
        <v>45342.45</v>
      </c>
      <c r="V19">
        <v>45342.45</v>
      </c>
      <c r="W19">
        <v>45342.45</v>
      </c>
      <c r="X19">
        <v>45342.45</v>
      </c>
      <c r="Y19">
        <v>45342.45</v>
      </c>
      <c r="Z19">
        <v>7247</v>
      </c>
      <c r="AA19">
        <v>328596735.14999998</v>
      </c>
      <c r="AB19">
        <v>1</v>
      </c>
      <c r="AC19" s="8" t="s">
        <v>146</v>
      </c>
      <c r="AD19" s="8" t="s">
        <v>146</v>
      </c>
    </row>
    <row r="20" spans="1:30" x14ac:dyDescent="0.25">
      <c r="A20" s="11" t="s">
        <v>508</v>
      </c>
      <c r="B20" s="2" t="s">
        <v>16</v>
      </c>
      <c r="C20" s="12">
        <v>44768</v>
      </c>
      <c r="D20" s="2">
        <v>46193.9</v>
      </c>
      <c r="F20">
        <f t="shared" si="2"/>
        <v>1.2651040844601078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508</v>
      </c>
      <c r="Q20" t="s">
        <v>16</v>
      </c>
      <c r="R20" s="3">
        <v>44767</v>
      </c>
      <c r="S20">
        <v>45342.45</v>
      </c>
      <c r="T20">
        <v>45300</v>
      </c>
      <c r="U20">
        <v>46200</v>
      </c>
      <c r="V20">
        <v>45265</v>
      </c>
      <c r="W20">
        <v>45738.9</v>
      </c>
      <c r="X20">
        <v>45616.800000000003</v>
      </c>
      <c r="Y20">
        <v>45658.59</v>
      </c>
      <c r="Z20">
        <v>10650</v>
      </c>
      <c r="AA20">
        <v>486264007.44999999</v>
      </c>
      <c r="AB20">
        <v>5488</v>
      </c>
      <c r="AC20" s="8" t="s">
        <v>541</v>
      </c>
      <c r="AD20" s="8" t="s">
        <v>542</v>
      </c>
    </row>
    <row r="21" spans="1:30" x14ac:dyDescent="0.25">
      <c r="A21" s="9" t="s">
        <v>508</v>
      </c>
      <c r="B21" s="1" t="s">
        <v>16</v>
      </c>
      <c r="C21" s="10">
        <v>44769</v>
      </c>
      <c r="D21" s="1">
        <v>47257.35</v>
      </c>
      <c r="F21">
        <f t="shared" si="2"/>
        <v>2.3021437895479644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508</v>
      </c>
      <c r="Q21" t="s">
        <v>16</v>
      </c>
      <c r="R21" s="3">
        <v>44768</v>
      </c>
      <c r="S21">
        <v>45616.800000000003</v>
      </c>
      <c r="T21">
        <v>45675.6</v>
      </c>
      <c r="U21">
        <v>46299.9</v>
      </c>
      <c r="V21">
        <v>45616.800000000003</v>
      </c>
      <c r="W21">
        <v>46189</v>
      </c>
      <c r="X21">
        <v>46193.9</v>
      </c>
      <c r="Y21">
        <v>46020.17</v>
      </c>
      <c r="Z21">
        <v>9522</v>
      </c>
      <c r="AA21">
        <v>438204081.39999998</v>
      </c>
      <c r="AB21">
        <v>6190</v>
      </c>
      <c r="AC21" s="8" t="s">
        <v>543</v>
      </c>
      <c r="AD21" s="8" t="s">
        <v>544</v>
      </c>
    </row>
    <row r="22" spans="1:30" x14ac:dyDescent="0.25">
      <c r="A22" s="11" t="s">
        <v>508</v>
      </c>
      <c r="B22" s="2" t="s">
        <v>16</v>
      </c>
      <c r="C22" s="12">
        <v>44770</v>
      </c>
      <c r="D22" s="2">
        <v>47760.5</v>
      </c>
      <c r="F22">
        <f t="shared" si="2"/>
        <v>1.0647021045403551</v>
      </c>
      <c r="G22">
        <f t="shared" si="0"/>
        <v>4</v>
      </c>
      <c r="H22">
        <f t="shared" si="4"/>
        <v>5.8369250883627135</v>
      </c>
      <c r="I22" t="str">
        <f t="shared" si="3"/>
        <v/>
      </c>
      <c r="J22" t="str">
        <f t="shared" si="1"/>
        <v/>
      </c>
      <c r="P22" t="s">
        <v>508</v>
      </c>
      <c r="Q22" t="s">
        <v>16</v>
      </c>
      <c r="R22" s="3">
        <v>44769</v>
      </c>
      <c r="S22">
        <v>46193.9</v>
      </c>
      <c r="T22">
        <v>46194</v>
      </c>
      <c r="U22">
        <v>47400</v>
      </c>
      <c r="V22">
        <v>46194</v>
      </c>
      <c r="W22">
        <v>47399</v>
      </c>
      <c r="X22">
        <v>47257.35</v>
      </c>
      <c r="Y22">
        <v>46888.95</v>
      </c>
      <c r="Z22">
        <v>16941</v>
      </c>
      <c r="AA22">
        <v>794345688.75</v>
      </c>
      <c r="AB22">
        <v>9677</v>
      </c>
      <c r="AC22" s="8" t="s">
        <v>545</v>
      </c>
      <c r="AD22" s="8" t="s">
        <v>546</v>
      </c>
    </row>
    <row r="23" spans="1:30" x14ac:dyDescent="0.25">
      <c r="A23" s="9" t="s">
        <v>508</v>
      </c>
      <c r="B23" s="1" t="s">
        <v>16</v>
      </c>
      <c r="C23" s="10">
        <v>44771</v>
      </c>
      <c r="D23" s="1">
        <v>48873</v>
      </c>
      <c r="F23">
        <f t="shared" si="2"/>
        <v>2.3293307230870699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508</v>
      </c>
      <c r="Q23" t="s">
        <v>16</v>
      </c>
      <c r="R23" s="3">
        <v>44770</v>
      </c>
      <c r="S23">
        <v>47257.35</v>
      </c>
      <c r="T23">
        <v>47500</v>
      </c>
      <c r="U23">
        <v>48349.9</v>
      </c>
      <c r="V23">
        <v>46931.199999999997</v>
      </c>
      <c r="W23">
        <v>47850</v>
      </c>
      <c r="X23">
        <v>47760.5</v>
      </c>
      <c r="Y23">
        <v>47838.84</v>
      </c>
      <c r="Z23">
        <v>37906</v>
      </c>
      <c r="AA23">
        <v>1813379112.75</v>
      </c>
      <c r="AB23">
        <v>8773</v>
      </c>
      <c r="AC23" s="8" t="s">
        <v>547</v>
      </c>
      <c r="AD23" s="8" t="s">
        <v>548</v>
      </c>
    </row>
    <row r="24" spans="1:30" x14ac:dyDescent="0.25">
      <c r="A24" s="11" t="s">
        <v>508</v>
      </c>
      <c r="B24" s="2" t="s">
        <v>16</v>
      </c>
      <c r="C24" s="12">
        <v>44774</v>
      </c>
      <c r="D24" s="2">
        <v>49222.8</v>
      </c>
      <c r="F24">
        <f t="shared" si="2"/>
        <v>0.71573261309926317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3.6981845811290714</v>
      </c>
      <c r="P24" t="s">
        <v>508</v>
      </c>
      <c r="Q24" t="s">
        <v>16</v>
      </c>
      <c r="R24" s="3">
        <v>44771</v>
      </c>
      <c r="S24">
        <v>47760.5</v>
      </c>
      <c r="T24">
        <v>47866</v>
      </c>
      <c r="U24">
        <v>49135.6</v>
      </c>
      <c r="V24">
        <v>47863</v>
      </c>
      <c r="W24">
        <v>49029.95</v>
      </c>
      <c r="X24">
        <v>48873</v>
      </c>
      <c r="Y24">
        <v>48687.65</v>
      </c>
      <c r="Z24">
        <v>17420</v>
      </c>
      <c r="AA24">
        <v>848138841.14999998</v>
      </c>
      <c r="AB24">
        <v>9146</v>
      </c>
      <c r="AC24" s="8" t="s">
        <v>549</v>
      </c>
      <c r="AD24" s="8" t="s">
        <v>550</v>
      </c>
    </row>
    <row r="25" spans="1:30" x14ac:dyDescent="0.25">
      <c r="A25" s="9" t="s">
        <v>508</v>
      </c>
      <c r="B25" s="1" t="s">
        <v>16</v>
      </c>
      <c r="C25" s="10">
        <v>44775</v>
      </c>
      <c r="D25" s="1">
        <v>48987.5</v>
      </c>
      <c r="F25">
        <f t="shared" si="2"/>
        <v>-0.47803050618819515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508</v>
      </c>
      <c r="Q25" t="s">
        <v>16</v>
      </c>
      <c r="R25" s="3">
        <v>44774</v>
      </c>
      <c r="S25">
        <v>48873</v>
      </c>
      <c r="T25">
        <v>48911</v>
      </c>
      <c r="U25">
        <v>49384</v>
      </c>
      <c r="V25">
        <v>48600</v>
      </c>
      <c r="W25">
        <v>49235</v>
      </c>
      <c r="X25">
        <v>49222.8</v>
      </c>
      <c r="Y25">
        <v>49029.47</v>
      </c>
      <c r="Z25">
        <v>15660</v>
      </c>
      <c r="AA25">
        <v>767801544.5</v>
      </c>
      <c r="AB25">
        <v>8923</v>
      </c>
      <c r="AC25" s="8" t="s">
        <v>551</v>
      </c>
      <c r="AD25" s="8" t="s">
        <v>552</v>
      </c>
    </row>
    <row r="26" spans="1:30" x14ac:dyDescent="0.25">
      <c r="A26" s="11" t="s">
        <v>508</v>
      </c>
      <c r="B26" s="2" t="s">
        <v>16</v>
      </c>
      <c r="C26" s="12">
        <v>44776</v>
      </c>
      <c r="D26" s="2">
        <v>48017.599999999999</v>
      </c>
      <c r="F26">
        <f t="shared" si="2"/>
        <v>-1.9798928298035243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508</v>
      </c>
      <c r="Q26" t="s">
        <v>16</v>
      </c>
      <c r="R26" s="3">
        <v>44775</v>
      </c>
      <c r="S26">
        <v>49222.8</v>
      </c>
      <c r="T26">
        <v>49216</v>
      </c>
      <c r="U26">
        <v>49849.95</v>
      </c>
      <c r="V26">
        <v>48840</v>
      </c>
      <c r="W26">
        <v>48872.75</v>
      </c>
      <c r="X26">
        <v>48987.5</v>
      </c>
      <c r="Y26">
        <v>49208.66</v>
      </c>
      <c r="Z26">
        <v>18097</v>
      </c>
      <c r="AA26">
        <v>890529080.39999998</v>
      </c>
      <c r="AB26">
        <v>9519</v>
      </c>
      <c r="AC26" s="8" t="s">
        <v>553</v>
      </c>
      <c r="AD26" s="8" t="s">
        <v>554</v>
      </c>
    </row>
    <row r="27" spans="1:30" x14ac:dyDescent="0.25">
      <c r="A27" s="9" t="s">
        <v>508</v>
      </c>
      <c r="B27" s="1" t="s">
        <v>16</v>
      </c>
      <c r="C27" s="10">
        <v>44777</v>
      </c>
      <c r="D27" s="1">
        <v>49026.7</v>
      </c>
      <c r="F27">
        <f t="shared" si="2"/>
        <v>2.1015211089267236</v>
      </c>
      <c r="G27">
        <f t="shared" si="0"/>
        <v>4</v>
      </c>
      <c r="H27">
        <f t="shared" si="4"/>
        <v>2.6511447744474976</v>
      </c>
      <c r="I27" t="str">
        <f t="shared" si="3"/>
        <v/>
      </c>
      <c r="J27" t="str">
        <f t="shared" si="1"/>
        <v/>
      </c>
      <c r="P27" t="s">
        <v>508</v>
      </c>
      <c r="Q27" t="s">
        <v>16</v>
      </c>
      <c r="R27" s="3">
        <v>44776</v>
      </c>
      <c r="S27">
        <v>48987.5</v>
      </c>
      <c r="T27">
        <v>49108.6</v>
      </c>
      <c r="U27">
        <v>49108.6</v>
      </c>
      <c r="V27">
        <v>47500</v>
      </c>
      <c r="W27">
        <v>48043</v>
      </c>
      <c r="X27">
        <v>48017.599999999999</v>
      </c>
      <c r="Y27">
        <v>47944.62</v>
      </c>
      <c r="Z27">
        <v>21040</v>
      </c>
      <c r="AA27">
        <v>1008754790.05</v>
      </c>
      <c r="AB27">
        <v>11231</v>
      </c>
      <c r="AC27" s="8" t="s">
        <v>555</v>
      </c>
      <c r="AD27" s="8" t="s">
        <v>556</v>
      </c>
    </row>
    <row r="28" spans="1:30" x14ac:dyDescent="0.25">
      <c r="A28" s="11" t="s">
        <v>508</v>
      </c>
      <c r="B28" s="2" t="s">
        <v>16</v>
      </c>
      <c r="C28" s="12">
        <v>44778</v>
      </c>
      <c r="D28" s="2">
        <v>48211.6</v>
      </c>
      <c r="F28">
        <f t="shared" si="2"/>
        <v>-1.6625634603185582</v>
      </c>
      <c r="G28">
        <f t="shared" si="0"/>
        <v>5</v>
      </c>
      <c r="H28" t="str">
        <f t="shared" si="4"/>
        <v/>
      </c>
      <c r="I28" t="str">
        <f t="shared" si="3"/>
        <v/>
      </c>
      <c r="J28" t="str">
        <f t="shared" si="1"/>
        <v/>
      </c>
      <c r="P28" t="s">
        <v>508</v>
      </c>
      <c r="Q28" t="s">
        <v>16</v>
      </c>
      <c r="R28" s="3">
        <v>44777</v>
      </c>
      <c r="S28">
        <v>48017.599999999999</v>
      </c>
      <c r="T28">
        <v>48500</v>
      </c>
      <c r="U28">
        <v>49234</v>
      </c>
      <c r="V28">
        <v>47781.15</v>
      </c>
      <c r="W28">
        <v>49234</v>
      </c>
      <c r="X28">
        <v>49026.7</v>
      </c>
      <c r="Y28">
        <v>48619.29</v>
      </c>
      <c r="Z28">
        <v>16953</v>
      </c>
      <c r="AA28">
        <v>824242837.64999998</v>
      </c>
      <c r="AB28">
        <v>9804</v>
      </c>
      <c r="AC28" s="8" t="s">
        <v>557</v>
      </c>
      <c r="AD28" s="8" t="s">
        <v>114</v>
      </c>
    </row>
    <row r="29" spans="1:30" x14ac:dyDescent="0.25">
      <c r="A29" s="11" t="s">
        <v>508</v>
      </c>
      <c r="B29" s="2" t="s">
        <v>16</v>
      </c>
      <c r="C29" s="12">
        <v>44781</v>
      </c>
      <c r="D29" s="2">
        <v>48627.1</v>
      </c>
      <c r="F29">
        <f t="shared" si="2"/>
        <v>0.86182578466593107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508</v>
      </c>
      <c r="Q29" t="s">
        <v>16</v>
      </c>
      <c r="R29" s="3">
        <v>44778</v>
      </c>
      <c r="S29">
        <v>49026.7</v>
      </c>
      <c r="T29">
        <v>49000.05</v>
      </c>
      <c r="U29">
        <v>49198.5</v>
      </c>
      <c r="V29">
        <v>48048</v>
      </c>
      <c r="W29">
        <v>48350</v>
      </c>
      <c r="X29">
        <v>48211.6</v>
      </c>
      <c r="Y29">
        <v>48393.96</v>
      </c>
      <c r="Z29">
        <v>9680</v>
      </c>
      <c r="AA29">
        <v>468453520.39999998</v>
      </c>
      <c r="AB29">
        <v>4700</v>
      </c>
      <c r="AC29" s="8" t="s">
        <v>558</v>
      </c>
      <c r="AD29" s="8" t="s">
        <v>559</v>
      </c>
    </row>
    <row r="30" spans="1:30" x14ac:dyDescent="0.25">
      <c r="A30" s="9" t="s">
        <v>508</v>
      </c>
      <c r="B30" s="1" t="s">
        <v>16</v>
      </c>
      <c r="C30" s="10">
        <v>44783</v>
      </c>
      <c r="D30" s="1">
        <v>48387.4</v>
      </c>
      <c r="F30">
        <f t="shared" si="2"/>
        <v>-0.49293500949058666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508</v>
      </c>
      <c r="Q30" t="s">
        <v>145</v>
      </c>
      <c r="R30" s="3">
        <v>44781</v>
      </c>
      <c r="S30">
        <v>45342.45</v>
      </c>
      <c r="T30">
        <v>48211.6</v>
      </c>
      <c r="U30">
        <v>48211.6</v>
      </c>
      <c r="V30">
        <v>48211.6</v>
      </c>
      <c r="W30">
        <v>48211.6</v>
      </c>
      <c r="X30">
        <v>48211.6</v>
      </c>
      <c r="Y30">
        <v>48211.6</v>
      </c>
      <c r="Z30">
        <v>7248</v>
      </c>
      <c r="AA30">
        <v>349437676.80000001</v>
      </c>
      <c r="AB30">
        <v>1</v>
      </c>
      <c r="AC30" s="8" t="s">
        <v>146</v>
      </c>
      <c r="AD30" s="8" t="s">
        <v>146</v>
      </c>
    </row>
    <row r="31" spans="1:30" x14ac:dyDescent="0.25">
      <c r="A31" s="11" t="s">
        <v>508</v>
      </c>
      <c r="B31" s="2" t="s">
        <v>16</v>
      </c>
      <c r="C31" s="12">
        <v>44784</v>
      </c>
      <c r="D31" s="2">
        <v>49011.1</v>
      </c>
      <c r="F31">
        <f t="shared" si="2"/>
        <v>1.2889719224426133</v>
      </c>
      <c r="G31">
        <f t="shared" si="0"/>
        <v>4</v>
      </c>
      <c r="H31">
        <f t="shared" si="4"/>
        <v>2.0690330212255508</v>
      </c>
      <c r="I31" t="str">
        <f t="shared" si="3"/>
        <v/>
      </c>
      <c r="J31" t="str">
        <f t="shared" si="1"/>
        <v/>
      </c>
      <c r="P31" t="s">
        <v>508</v>
      </c>
      <c r="Q31" t="s">
        <v>16</v>
      </c>
      <c r="R31" s="3">
        <v>44781</v>
      </c>
      <c r="S31">
        <v>48211.6</v>
      </c>
      <c r="T31">
        <v>48445</v>
      </c>
      <c r="U31">
        <v>48727.95</v>
      </c>
      <c r="V31">
        <v>48207.4</v>
      </c>
      <c r="W31">
        <v>48555.95</v>
      </c>
      <c r="X31">
        <v>48627.1</v>
      </c>
      <c r="Y31">
        <v>48505.19</v>
      </c>
      <c r="Z31">
        <v>8967</v>
      </c>
      <c r="AA31">
        <v>434946024.19999999</v>
      </c>
      <c r="AB31">
        <v>5469</v>
      </c>
      <c r="AC31" s="8" t="s">
        <v>518</v>
      </c>
      <c r="AD31" s="8" t="s">
        <v>431</v>
      </c>
    </row>
    <row r="32" spans="1:30" x14ac:dyDescent="0.25">
      <c r="A32" s="9" t="s">
        <v>508</v>
      </c>
      <c r="B32" s="1" t="s">
        <v>16</v>
      </c>
      <c r="C32" s="10">
        <v>44785</v>
      </c>
      <c r="D32" s="1">
        <v>49137.35</v>
      </c>
      <c r="F32">
        <f t="shared" si="2"/>
        <v>0.25759470813754437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508</v>
      </c>
      <c r="Q32" t="s">
        <v>16</v>
      </c>
      <c r="R32" s="3">
        <v>44783</v>
      </c>
      <c r="S32">
        <v>48627.1</v>
      </c>
      <c r="T32">
        <v>48450.05</v>
      </c>
      <c r="U32">
        <v>48827.55</v>
      </c>
      <c r="V32">
        <v>47830.1</v>
      </c>
      <c r="W32">
        <v>48309.95</v>
      </c>
      <c r="X32">
        <v>48387.4</v>
      </c>
      <c r="Y32">
        <v>48263.519999999997</v>
      </c>
      <c r="Z32">
        <v>11583</v>
      </c>
      <c r="AA32">
        <v>559036402.95000005</v>
      </c>
      <c r="AB32">
        <v>5789</v>
      </c>
      <c r="AC32" s="8" t="s">
        <v>560</v>
      </c>
      <c r="AD32" s="8" t="s">
        <v>561</v>
      </c>
    </row>
    <row r="33" spans="1:30" x14ac:dyDescent="0.25">
      <c r="A33" s="11" t="s">
        <v>508</v>
      </c>
      <c r="B33" s="2" t="s">
        <v>16</v>
      </c>
      <c r="C33" s="12">
        <v>44789</v>
      </c>
      <c r="D33" s="2">
        <v>49678.85</v>
      </c>
      <c r="F33">
        <f t="shared" si="2"/>
        <v>1.1020130308207503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508</v>
      </c>
      <c r="Q33" t="s">
        <v>16</v>
      </c>
      <c r="R33" s="3">
        <v>44784</v>
      </c>
      <c r="S33">
        <v>48387.4</v>
      </c>
      <c r="T33">
        <v>48794.8</v>
      </c>
      <c r="U33">
        <v>49449</v>
      </c>
      <c r="V33">
        <v>48350.1</v>
      </c>
      <c r="W33">
        <v>49320</v>
      </c>
      <c r="X33">
        <v>49011.1</v>
      </c>
      <c r="Y33">
        <v>48911.02</v>
      </c>
      <c r="Z33">
        <v>18083</v>
      </c>
      <c r="AA33">
        <v>884457945.85000002</v>
      </c>
      <c r="AB33">
        <v>8958</v>
      </c>
      <c r="AC33" s="8" t="s">
        <v>562</v>
      </c>
      <c r="AD33" s="8" t="s">
        <v>563</v>
      </c>
    </row>
    <row r="34" spans="1:30" x14ac:dyDescent="0.25">
      <c r="A34" s="9" t="s">
        <v>508</v>
      </c>
      <c r="B34" s="1" t="s">
        <v>16</v>
      </c>
      <c r="C34" s="10">
        <v>44790</v>
      </c>
      <c r="D34" s="1">
        <v>49491.199999999997</v>
      </c>
      <c r="F34">
        <f t="shared" si="2"/>
        <v>-0.37772613496488233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508</v>
      </c>
      <c r="Q34" t="s">
        <v>16</v>
      </c>
      <c r="R34" s="3">
        <v>44785</v>
      </c>
      <c r="S34">
        <v>49011.1</v>
      </c>
      <c r="T34">
        <v>49750</v>
      </c>
      <c r="U34">
        <v>50350</v>
      </c>
      <c r="V34">
        <v>48614</v>
      </c>
      <c r="W34">
        <v>49162.35</v>
      </c>
      <c r="X34">
        <v>49137.35</v>
      </c>
      <c r="Y34">
        <v>49442.69</v>
      </c>
      <c r="Z34">
        <v>41032</v>
      </c>
      <c r="AA34">
        <v>2028732340.3499999</v>
      </c>
      <c r="AB34">
        <v>18189</v>
      </c>
      <c r="AC34" s="8" t="s">
        <v>564</v>
      </c>
      <c r="AD34" s="8" t="s">
        <v>274</v>
      </c>
    </row>
    <row r="35" spans="1:30" x14ac:dyDescent="0.25">
      <c r="A35" s="11" t="s">
        <v>508</v>
      </c>
      <c r="B35" s="2" t="s">
        <v>16</v>
      </c>
      <c r="C35" s="12">
        <v>44791</v>
      </c>
      <c r="D35" s="2">
        <v>50041.9</v>
      </c>
      <c r="F35">
        <f t="shared" si="2"/>
        <v>1.1127230699599211</v>
      </c>
      <c r="G35">
        <f t="shared" si="0"/>
        <v>4</v>
      </c>
      <c r="H35">
        <f t="shared" si="4"/>
        <v>3.4192785725209451</v>
      </c>
      <c r="I35" t="str">
        <f t="shared" si="3"/>
        <v/>
      </c>
      <c r="J35" t="str">
        <f t="shared" si="1"/>
        <v/>
      </c>
      <c r="P35" t="s">
        <v>508</v>
      </c>
      <c r="Q35" t="s">
        <v>16</v>
      </c>
      <c r="R35" s="3">
        <v>44789</v>
      </c>
      <c r="S35">
        <v>49137.35</v>
      </c>
      <c r="T35">
        <v>49594.9</v>
      </c>
      <c r="U35">
        <v>49930</v>
      </c>
      <c r="V35">
        <v>49113.75</v>
      </c>
      <c r="W35">
        <v>49755</v>
      </c>
      <c r="X35">
        <v>49678.85</v>
      </c>
      <c r="Y35">
        <v>49460.6</v>
      </c>
      <c r="Z35">
        <v>10480</v>
      </c>
      <c r="AA35">
        <v>518347105.05000001</v>
      </c>
      <c r="AB35">
        <v>6096</v>
      </c>
      <c r="AC35" s="8" t="s">
        <v>565</v>
      </c>
      <c r="AD35" s="8" t="s">
        <v>566</v>
      </c>
    </row>
    <row r="36" spans="1:30" x14ac:dyDescent="0.25">
      <c r="A36" s="9" t="s">
        <v>508</v>
      </c>
      <c r="B36" s="1" t="s">
        <v>16</v>
      </c>
      <c r="C36" s="10">
        <v>44792</v>
      </c>
      <c r="D36" s="1">
        <v>50031.95</v>
      </c>
      <c r="F36">
        <f t="shared" si="2"/>
        <v>-1.9883337762963367E-2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508</v>
      </c>
      <c r="Q36" t="s">
        <v>16</v>
      </c>
      <c r="R36" s="3">
        <v>44790</v>
      </c>
      <c r="S36">
        <v>49678.85</v>
      </c>
      <c r="T36">
        <v>49980</v>
      </c>
      <c r="U36">
        <v>50157.8</v>
      </c>
      <c r="V36">
        <v>49224</v>
      </c>
      <c r="W36">
        <v>49399.6</v>
      </c>
      <c r="X36">
        <v>49491.199999999997</v>
      </c>
      <c r="Y36">
        <v>49547.81</v>
      </c>
      <c r="Z36">
        <v>17362</v>
      </c>
      <c r="AA36">
        <v>860249028.95000005</v>
      </c>
      <c r="AB36">
        <v>7648</v>
      </c>
      <c r="AC36" s="8" t="s">
        <v>567</v>
      </c>
      <c r="AD36" s="8" t="s">
        <v>568</v>
      </c>
    </row>
    <row r="37" spans="1:30" x14ac:dyDescent="0.25">
      <c r="A37" s="11" t="s">
        <v>508</v>
      </c>
      <c r="B37" s="2" t="s">
        <v>16</v>
      </c>
      <c r="C37" s="12">
        <v>44795</v>
      </c>
      <c r="D37" s="2">
        <v>48997</v>
      </c>
      <c r="F37">
        <f t="shared" si="2"/>
        <v>-2.0685781785439046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508</v>
      </c>
      <c r="Q37" t="s">
        <v>16</v>
      </c>
      <c r="R37" s="3">
        <v>44791</v>
      </c>
      <c r="S37">
        <v>49491.199999999997</v>
      </c>
      <c r="T37">
        <v>49401</v>
      </c>
      <c r="U37">
        <v>50172.45</v>
      </c>
      <c r="V37">
        <v>49067.4</v>
      </c>
      <c r="W37">
        <v>50100.5</v>
      </c>
      <c r="X37">
        <v>50041.9</v>
      </c>
      <c r="Y37">
        <v>49755.7</v>
      </c>
      <c r="Z37">
        <v>12397</v>
      </c>
      <c r="AA37">
        <v>616821383.95000005</v>
      </c>
      <c r="AB37">
        <v>6831</v>
      </c>
      <c r="AC37" s="8" t="s">
        <v>569</v>
      </c>
      <c r="AD37" s="8" t="s">
        <v>570</v>
      </c>
    </row>
    <row r="38" spans="1:30" x14ac:dyDescent="0.25">
      <c r="A38" s="9" t="s">
        <v>508</v>
      </c>
      <c r="B38" s="1" t="s">
        <v>16</v>
      </c>
      <c r="C38" s="10">
        <v>44796</v>
      </c>
      <c r="D38" s="1">
        <v>50123.95</v>
      </c>
      <c r="F38">
        <f t="shared" si="2"/>
        <v>2.3000387778843541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508</v>
      </c>
      <c r="Q38" t="s">
        <v>16</v>
      </c>
      <c r="R38" s="3">
        <v>44792</v>
      </c>
      <c r="S38">
        <v>50041.9</v>
      </c>
      <c r="T38">
        <v>49901</v>
      </c>
      <c r="U38">
        <v>50624.15</v>
      </c>
      <c r="V38">
        <v>49603.35</v>
      </c>
      <c r="W38">
        <v>49866.75</v>
      </c>
      <c r="X38">
        <v>50031.95</v>
      </c>
      <c r="Y38">
        <v>50060.03</v>
      </c>
      <c r="Z38">
        <v>16842</v>
      </c>
      <c r="AA38">
        <v>843111106.10000002</v>
      </c>
      <c r="AB38">
        <v>8045</v>
      </c>
      <c r="AC38" s="8" t="s">
        <v>571</v>
      </c>
      <c r="AD38" s="8" t="s">
        <v>572</v>
      </c>
    </row>
    <row r="39" spans="1:30" x14ac:dyDescent="0.25">
      <c r="A39" s="11" t="s">
        <v>508</v>
      </c>
      <c r="B39" s="2" t="s">
        <v>16</v>
      </c>
      <c r="C39" s="12">
        <v>44797</v>
      </c>
      <c r="D39" s="2">
        <v>49800.2</v>
      </c>
      <c r="F39">
        <f t="shared" si="2"/>
        <v>-0.64589881683307082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508</v>
      </c>
      <c r="Q39" t="s">
        <v>16</v>
      </c>
      <c r="R39" s="3">
        <v>44795</v>
      </c>
      <c r="S39">
        <v>50031.95</v>
      </c>
      <c r="T39">
        <v>49900</v>
      </c>
      <c r="U39">
        <v>50479.9</v>
      </c>
      <c r="V39">
        <v>48824.05</v>
      </c>
      <c r="W39">
        <v>49029.599999999999</v>
      </c>
      <c r="X39">
        <v>48997</v>
      </c>
      <c r="Y39">
        <v>49683.98</v>
      </c>
      <c r="Z39">
        <v>17313</v>
      </c>
      <c r="AA39">
        <v>860178766.35000002</v>
      </c>
      <c r="AB39">
        <v>9819</v>
      </c>
      <c r="AC39" s="8" t="s">
        <v>573</v>
      </c>
      <c r="AD39" s="8" t="s">
        <v>574</v>
      </c>
    </row>
    <row r="40" spans="1:30" x14ac:dyDescent="0.25">
      <c r="A40" s="9" t="s">
        <v>508</v>
      </c>
      <c r="B40" s="1" t="s">
        <v>16</v>
      </c>
      <c r="C40" s="10">
        <v>44798</v>
      </c>
      <c r="D40" s="1">
        <v>49678.1</v>
      </c>
      <c r="F40">
        <f t="shared" si="2"/>
        <v>-0.24517973823398009</v>
      </c>
      <c r="G40">
        <f t="shared" si="0"/>
        <v>4</v>
      </c>
      <c r="H40">
        <f t="shared" si="4"/>
        <v>-0.72699078172492027</v>
      </c>
      <c r="I40" t="str">
        <f t="shared" si="3"/>
        <v/>
      </c>
      <c r="J40" t="str">
        <f t="shared" si="1"/>
        <v/>
      </c>
      <c r="P40" t="s">
        <v>508</v>
      </c>
      <c r="Q40" t="s">
        <v>16</v>
      </c>
      <c r="R40" s="3">
        <v>44796</v>
      </c>
      <c r="S40">
        <v>48997</v>
      </c>
      <c r="T40">
        <v>48997</v>
      </c>
      <c r="U40">
        <v>50399.75</v>
      </c>
      <c r="V40">
        <v>48515</v>
      </c>
      <c r="W40">
        <v>50130</v>
      </c>
      <c r="X40">
        <v>50123.95</v>
      </c>
      <c r="Y40">
        <v>49870.2</v>
      </c>
      <c r="Z40">
        <v>19135</v>
      </c>
      <c r="AA40">
        <v>954266211.29999995</v>
      </c>
      <c r="AB40">
        <v>10454</v>
      </c>
      <c r="AC40" s="8" t="s">
        <v>575</v>
      </c>
      <c r="AD40" s="8" t="s">
        <v>576</v>
      </c>
    </row>
    <row r="41" spans="1:30" x14ac:dyDescent="0.25">
      <c r="A41" s="11" t="s">
        <v>508</v>
      </c>
      <c r="B41" s="2" t="s">
        <v>16</v>
      </c>
      <c r="C41" s="12">
        <v>44799</v>
      </c>
      <c r="D41" s="2">
        <v>49937.599999999999</v>
      </c>
      <c r="F41">
        <f t="shared" si="2"/>
        <v>0.52236297281900879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508</v>
      </c>
      <c r="Q41" t="s">
        <v>16</v>
      </c>
      <c r="R41" s="3">
        <v>44797</v>
      </c>
      <c r="S41">
        <v>50123.95</v>
      </c>
      <c r="T41">
        <v>49350</v>
      </c>
      <c r="U41">
        <v>50100</v>
      </c>
      <c r="V41">
        <v>49173.5</v>
      </c>
      <c r="W41">
        <v>49671</v>
      </c>
      <c r="X41">
        <v>49800.2</v>
      </c>
      <c r="Y41">
        <v>49589.93</v>
      </c>
      <c r="Z41">
        <v>25763</v>
      </c>
      <c r="AA41">
        <v>1277585298.4000001</v>
      </c>
      <c r="AB41">
        <v>10297</v>
      </c>
      <c r="AC41" s="8" t="s">
        <v>577</v>
      </c>
      <c r="AD41" s="8" t="s">
        <v>578</v>
      </c>
    </row>
    <row r="42" spans="1:30" x14ac:dyDescent="0.25">
      <c r="A42" s="9" t="s">
        <v>508</v>
      </c>
      <c r="B42" s="1" t="s">
        <v>16</v>
      </c>
      <c r="C42" s="10">
        <v>44802</v>
      </c>
      <c r="D42" s="1">
        <v>49390.7</v>
      </c>
      <c r="F42">
        <f t="shared" si="2"/>
        <v>-1.0951667681266251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508</v>
      </c>
      <c r="Q42" t="s">
        <v>16</v>
      </c>
      <c r="R42" s="3">
        <v>44798</v>
      </c>
      <c r="S42">
        <v>49800.2</v>
      </c>
      <c r="T42">
        <v>50000</v>
      </c>
      <c r="U42">
        <v>50246.5</v>
      </c>
      <c r="V42">
        <v>49500</v>
      </c>
      <c r="W42">
        <v>49600</v>
      </c>
      <c r="X42">
        <v>49678.1</v>
      </c>
      <c r="Y42">
        <v>49885.47</v>
      </c>
      <c r="Z42">
        <v>15525</v>
      </c>
      <c r="AA42">
        <v>774471954.39999998</v>
      </c>
      <c r="AB42">
        <v>8343</v>
      </c>
      <c r="AC42" s="8" t="s">
        <v>579</v>
      </c>
      <c r="AD42" s="8" t="s">
        <v>580</v>
      </c>
    </row>
    <row r="43" spans="1:30" x14ac:dyDescent="0.25">
      <c r="A43" s="11" t="s">
        <v>508</v>
      </c>
      <c r="B43" s="2" t="s">
        <v>16</v>
      </c>
      <c r="C43" s="12">
        <v>44803</v>
      </c>
      <c r="D43" s="2">
        <v>51043.15</v>
      </c>
      <c r="F43">
        <f t="shared" si="2"/>
        <v>3.345670338747992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508</v>
      </c>
      <c r="Q43" t="s">
        <v>16</v>
      </c>
      <c r="R43" s="3">
        <v>44799</v>
      </c>
      <c r="S43">
        <v>49678.1</v>
      </c>
      <c r="T43">
        <v>49900</v>
      </c>
      <c r="U43">
        <v>50340</v>
      </c>
      <c r="V43">
        <v>49743</v>
      </c>
      <c r="W43">
        <v>49945.7</v>
      </c>
      <c r="X43">
        <v>49937.599999999999</v>
      </c>
      <c r="Y43">
        <v>50000.29</v>
      </c>
      <c r="Z43">
        <v>10970</v>
      </c>
      <c r="AA43">
        <v>548503179.04999995</v>
      </c>
      <c r="AB43">
        <v>6222</v>
      </c>
      <c r="AC43" s="8" t="s">
        <v>581</v>
      </c>
      <c r="AD43" s="8" t="s">
        <v>582</v>
      </c>
    </row>
    <row r="44" spans="1:30" x14ac:dyDescent="0.25">
      <c r="A44" s="9" t="s">
        <v>508</v>
      </c>
      <c r="B44" s="1" t="s">
        <v>16</v>
      </c>
      <c r="C44" s="10">
        <v>44805</v>
      </c>
      <c r="D44" s="1">
        <v>50606.1</v>
      </c>
      <c r="F44">
        <f t="shared" si="2"/>
        <v>-0.85623634121327319</v>
      </c>
      <c r="G44">
        <f t="shared" si="0"/>
        <v>4</v>
      </c>
      <c r="H44">
        <f t="shared" si="4"/>
        <v>1.6182665933068572</v>
      </c>
      <c r="I44">
        <f t="shared" si="3"/>
        <v>44805</v>
      </c>
      <c r="J44">
        <f t="shared" si="1"/>
        <v>0.11866158427542572</v>
      </c>
      <c r="P44" t="s">
        <v>508</v>
      </c>
      <c r="Q44" t="s">
        <v>16</v>
      </c>
      <c r="R44" s="3">
        <v>44802</v>
      </c>
      <c r="S44">
        <v>49937.599999999999</v>
      </c>
      <c r="T44">
        <v>49300</v>
      </c>
      <c r="U44">
        <v>49650</v>
      </c>
      <c r="V44">
        <v>48777.05</v>
      </c>
      <c r="W44">
        <v>49270.15</v>
      </c>
      <c r="X44">
        <v>49390.7</v>
      </c>
      <c r="Y44">
        <v>49359.199999999997</v>
      </c>
      <c r="Z44">
        <v>11393</v>
      </c>
      <c r="AA44">
        <v>562349403.45000005</v>
      </c>
      <c r="AB44">
        <v>6602</v>
      </c>
      <c r="AC44" s="8" t="s">
        <v>583</v>
      </c>
      <c r="AD44" s="8" t="s">
        <v>584</v>
      </c>
    </row>
    <row r="45" spans="1:30" x14ac:dyDescent="0.25">
      <c r="A45" s="11" t="s">
        <v>508</v>
      </c>
      <c r="B45" s="2" t="s">
        <v>16</v>
      </c>
      <c r="C45" s="12">
        <v>44806</v>
      </c>
      <c r="D45" s="2">
        <v>49915.95</v>
      </c>
      <c r="F45">
        <f t="shared" si="2"/>
        <v>-1.3637683994617278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508</v>
      </c>
      <c r="Q45" t="s">
        <v>16</v>
      </c>
      <c r="R45" s="3">
        <v>44803</v>
      </c>
      <c r="S45">
        <v>49390.7</v>
      </c>
      <c r="T45">
        <v>49650</v>
      </c>
      <c r="U45">
        <v>51499.95</v>
      </c>
      <c r="V45">
        <v>49650</v>
      </c>
      <c r="W45">
        <v>51050</v>
      </c>
      <c r="X45">
        <v>51043.15</v>
      </c>
      <c r="Y45">
        <v>51023.09</v>
      </c>
      <c r="Z45">
        <v>30980</v>
      </c>
      <c r="AA45">
        <v>1580695294.95</v>
      </c>
      <c r="AB45">
        <v>12495</v>
      </c>
      <c r="AC45" s="8" t="s">
        <v>585</v>
      </c>
      <c r="AD45" s="8" t="s">
        <v>586</v>
      </c>
    </row>
    <row r="46" spans="1:30" x14ac:dyDescent="0.25">
      <c r="A46" s="9" t="s">
        <v>508</v>
      </c>
      <c r="B46" s="1" t="s">
        <v>16</v>
      </c>
      <c r="C46" s="10">
        <v>44809</v>
      </c>
      <c r="D46" s="1">
        <v>49786.2</v>
      </c>
      <c r="F46">
        <f t="shared" si="2"/>
        <v>-0.25993695401970712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508</v>
      </c>
      <c r="Q46" t="s">
        <v>16</v>
      </c>
      <c r="R46" s="3">
        <v>44805</v>
      </c>
      <c r="S46">
        <v>51043.15</v>
      </c>
      <c r="T46">
        <v>50556.05</v>
      </c>
      <c r="U46">
        <v>51454</v>
      </c>
      <c r="V46">
        <v>50337.1</v>
      </c>
      <c r="W46">
        <v>50559.75</v>
      </c>
      <c r="X46">
        <v>50606.1</v>
      </c>
      <c r="Y46">
        <v>50819.05</v>
      </c>
      <c r="Z46">
        <v>18237</v>
      </c>
      <c r="AA46">
        <v>926787070.75</v>
      </c>
      <c r="AB46">
        <v>7991</v>
      </c>
      <c r="AC46" s="8" t="s">
        <v>587</v>
      </c>
      <c r="AD46" s="8" t="s">
        <v>588</v>
      </c>
    </row>
    <row r="47" spans="1:30" x14ac:dyDescent="0.25">
      <c r="A47" s="11" t="s">
        <v>508</v>
      </c>
      <c r="B47" s="2" t="s">
        <v>16</v>
      </c>
      <c r="C47" s="12">
        <v>44810</v>
      </c>
      <c r="D47" s="2">
        <v>49858.95</v>
      </c>
      <c r="F47">
        <f t="shared" si="2"/>
        <v>0.14612482977210553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508</v>
      </c>
      <c r="Q47" t="s">
        <v>16</v>
      </c>
      <c r="R47" s="3">
        <v>44806</v>
      </c>
      <c r="S47">
        <v>50606.1</v>
      </c>
      <c r="T47">
        <v>50860</v>
      </c>
      <c r="U47">
        <v>50860</v>
      </c>
      <c r="V47">
        <v>49850</v>
      </c>
      <c r="W47">
        <v>49850.05</v>
      </c>
      <c r="X47">
        <v>49915.95</v>
      </c>
      <c r="Y47">
        <v>50283.4</v>
      </c>
      <c r="Z47">
        <v>12138</v>
      </c>
      <c r="AA47">
        <v>610339869.85000002</v>
      </c>
      <c r="AB47">
        <v>5546</v>
      </c>
      <c r="AC47" s="8" t="s">
        <v>589</v>
      </c>
      <c r="AD47" s="8" t="s">
        <v>590</v>
      </c>
    </row>
    <row r="48" spans="1:30" x14ac:dyDescent="0.25">
      <c r="A48" s="9" t="s">
        <v>508</v>
      </c>
      <c r="B48" s="1" t="s">
        <v>16</v>
      </c>
      <c r="C48" s="10">
        <v>44811</v>
      </c>
      <c r="D48" s="1">
        <v>49740.1</v>
      </c>
      <c r="F48">
        <f t="shared" si="2"/>
        <v>-0.23837244867771695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508</v>
      </c>
      <c r="Q48" t="s">
        <v>16</v>
      </c>
      <c r="R48" s="3">
        <v>44809</v>
      </c>
      <c r="S48">
        <v>49915.95</v>
      </c>
      <c r="T48">
        <v>49915.95</v>
      </c>
      <c r="U48">
        <v>50036.5</v>
      </c>
      <c r="V48">
        <v>49158.400000000001</v>
      </c>
      <c r="W48">
        <v>49681.45</v>
      </c>
      <c r="X48">
        <v>49786.2</v>
      </c>
      <c r="Y48">
        <v>49667.21</v>
      </c>
      <c r="Z48">
        <v>22649</v>
      </c>
      <c r="AA48">
        <v>1124912704.8499999</v>
      </c>
      <c r="AB48">
        <v>6588</v>
      </c>
      <c r="AC48" s="8" t="s">
        <v>591</v>
      </c>
      <c r="AD48" s="8" t="s">
        <v>592</v>
      </c>
    </row>
    <row r="49" spans="1:30" x14ac:dyDescent="0.25">
      <c r="A49" s="11" t="s">
        <v>508</v>
      </c>
      <c r="B49" s="2" t="s">
        <v>16</v>
      </c>
      <c r="C49" s="12">
        <v>44812</v>
      </c>
      <c r="D49" s="2">
        <v>49570.05</v>
      </c>
      <c r="F49">
        <f t="shared" si="2"/>
        <v>-0.34187707704647885</v>
      </c>
      <c r="G49">
        <f t="shared" si="0"/>
        <v>4</v>
      </c>
      <c r="H49">
        <f t="shared" si="4"/>
        <v>-2.0472828374444894</v>
      </c>
      <c r="I49" t="str">
        <f t="shared" si="3"/>
        <v/>
      </c>
      <c r="J49" t="str">
        <f t="shared" si="1"/>
        <v/>
      </c>
      <c r="P49" t="s">
        <v>508</v>
      </c>
      <c r="Q49" t="s">
        <v>16</v>
      </c>
      <c r="R49" s="3">
        <v>44810</v>
      </c>
      <c r="S49">
        <v>49786.2</v>
      </c>
      <c r="T49">
        <v>49814</v>
      </c>
      <c r="U49">
        <v>50692.35</v>
      </c>
      <c r="V49">
        <v>49736.5</v>
      </c>
      <c r="W49">
        <v>49808.6</v>
      </c>
      <c r="X49">
        <v>49858.95</v>
      </c>
      <c r="Y49">
        <v>50112.3</v>
      </c>
      <c r="Z49">
        <v>13962</v>
      </c>
      <c r="AA49">
        <v>699667901.75</v>
      </c>
      <c r="AB49">
        <v>6666</v>
      </c>
      <c r="AC49" s="8" t="s">
        <v>593</v>
      </c>
      <c r="AD49" s="8" t="s">
        <v>594</v>
      </c>
    </row>
    <row r="50" spans="1:30" x14ac:dyDescent="0.25">
      <c r="A50" s="9" t="s">
        <v>508</v>
      </c>
      <c r="B50" s="1" t="s">
        <v>16</v>
      </c>
      <c r="C50" s="10">
        <v>44813</v>
      </c>
      <c r="D50" s="1">
        <v>48961.8</v>
      </c>
      <c r="F50">
        <f t="shared" si="2"/>
        <v>-1.2270514151186047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508</v>
      </c>
      <c r="Q50" t="s">
        <v>16</v>
      </c>
      <c r="R50" s="3">
        <v>44811</v>
      </c>
      <c r="S50">
        <v>49858.95</v>
      </c>
      <c r="T50">
        <v>49808.6</v>
      </c>
      <c r="U50">
        <v>50036.9</v>
      </c>
      <c r="V50">
        <v>49224.45</v>
      </c>
      <c r="W50">
        <v>49600.95</v>
      </c>
      <c r="X50">
        <v>49740.1</v>
      </c>
      <c r="Y50">
        <v>49670.95</v>
      </c>
      <c r="Z50">
        <v>14643</v>
      </c>
      <c r="AA50">
        <v>727331782.89999998</v>
      </c>
      <c r="AB50">
        <v>5993</v>
      </c>
      <c r="AC50" s="8" t="s">
        <v>595</v>
      </c>
      <c r="AD50" s="8" t="s">
        <v>596</v>
      </c>
    </row>
    <row r="51" spans="1:30" x14ac:dyDescent="0.25">
      <c r="A51" s="11" t="s">
        <v>508</v>
      </c>
      <c r="B51" s="2" t="s">
        <v>16</v>
      </c>
      <c r="C51" s="12">
        <v>44816</v>
      </c>
      <c r="D51" s="2">
        <v>49079.9</v>
      </c>
      <c r="F51">
        <f t="shared" si="2"/>
        <v>0.24120845230362961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508</v>
      </c>
      <c r="Q51" t="s">
        <v>16</v>
      </c>
      <c r="R51" s="3">
        <v>44812</v>
      </c>
      <c r="S51">
        <v>49740.1</v>
      </c>
      <c r="T51">
        <v>49830</v>
      </c>
      <c r="U51">
        <v>50424.2</v>
      </c>
      <c r="V51">
        <v>49425</v>
      </c>
      <c r="W51">
        <v>49425</v>
      </c>
      <c r="X51">
        <v>49570.05</v>
      </c>
      <c r="Y51">
        <v>49652.74</v>
      </c>
      <c r="Z51">
        <v>11425</v>
      </c>
      <c r="AA51">
        <v>567282607.10000002</v>
      </c>
      <c r="AB51">
        <v>4903</v>
      </c>
      <c r="AC51" s="8" t="s">
        <v>597</v>
      </c>
      <c r="AD51" s="8" t="s">
        <v>598</v>
      </c>
    </row>
    <row r="52" spans="1:30" x14ac:dyDescent="0.25">
      <c r="A52" s="9" t="s">
        <v>508</v>
      </c>
      <c r="B52" s="1" t="s">
        <v>16</v>
      </c>
      <c r="C52" s="10">
        <v>44817</v>
      </c>
      <c r="D52" s="1">
        <v>48379.7</v>
      </c>
      <c r="F52">
        <f t="shared" si="2"/>
        <v>-1.426653273539686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508</v>
      </c>
      <c r="Q52" t="s">
        <v>16</v>
      </c>
      <c r="R52" s="3">
        <v>44813</v>
      </c>
      <c r="S52">
        <v>49570.05</v>
      </c>
      <c r="T52">
        <v>49666</v>
      </c>
      <c r="U52">
        <v>49849</v>
      </c>
      <c r="V52">
        <v>48779.9</v>
      </c>
      <c r="W52">
        <v>49100</v>
      </c>
      <c r="X52">
        <v>48961.8</v>
      </c>
      <c r="Y52">
        <v>49157.8</v>
      </c>
      <c r="Z52">
        <v>11381</v>
      </c>
      <c r="AA52">
        <v>559464930.25</v>
      </c>
      <c r="AB52">
        <v>6453</v>
      </c>
      <c r="AC52" s="8" t="s">
        <v>599</v>
      </c>
      <c r="AD52" s="8" t="s">
        <v>600</v>
      </c>
    </row>
    <row r="53" spans="1:30" x14ac:dyDescent="0.25">
      <c r="A53" s="11" t="s">
        <v>508</v>
      </c>
      <c r="B53" s="2" t="s">
        <v>16</v>
      </c>
      <c r="C53" s="12">
        <v>44818</v>
      </c>
      <c r="D53" s="2">
        <v>48311.9</v>
      </c>
      <c r="F53">
        <f t="shared" si="2"/>
        <v>-0.1401414229521796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508</v>
      </c>
      <c r="Q53" t="s">
        <v>16</v>
      </c>
      <c r="R53" s="3">
        <v>44816</v>
      </c>
      <c r="S53">
        <v>48961.8</v>
      </c>
      <c r="T53">
        <v>49540</v>
      </c>
      <c r="U53">
        <v>49641.8</v>
      </c>
      <c r="V53">
        <v>48886.65</v>
      </c>
      <c r="W53">
        <v>49249.95</v>
      </c>
      <c r="X53">
        <v>49079.9</v>
      </c>
      <c r="Y53">
        <v>49224.18</v>
      </c>
      <c r="Z53">
        <v>19795</v>
      </c>
      <c r="AA53">
        <v>974392599.20000005</v>
      </c>
      <c r="AB53">
        <v>8099</v>
      </c>
      <c r="AC53" s="8" t="s">
        <v>601</v>
      </c>
      <c r="AD53" s="8" t="s">
        <v>602</v>
      </c>
    </row>
    <row r="54" spans="1:30" x14ac:dyDescent="0.25">
      <c r="A54" s="9" t="s">
        <v>508</v>
      </c>
      <c r="B54" s="1" t="s">
        <v>16</v>
      </c>
      <c r="C54" s="10">
        <v>44819</v>
      </c>
      <c r="D54" s="1">
        <v>49182.1</v>
      </c>
      <c r="F54">
        <f t="shared" si="2"/>
        <v>1.8012125376977453</v>
      </c>
      <c r="G54">
        <f t="shared" si="0"/>
        <v>4</v>
      </c>
      <c r="H54">
        <f t="shared" si="4"/>
        <v>-0.78262983394207664</v>
      </c>
      <c r="I54" t="str">
        <f t="shared" si="3"/>
        <v/>
      </c>
      <c r="J54" t="str">
        <f t="shared" si="1"/>
        <v/>
      </c>
      <c r="P54" t="s">
        <v>508</v>
      </c>
      <c r="Q54" t="s">
        <v>16</v>
      </c>
      <c r="R54" s="3">
        <v>44817</v>
      </c>
      <c r="S54">
        <v>49079.9</v>
      </c>
      <c r="T54">
        <v>49300</v>
      </c>
      <c r="U54">
        <v>50031.3</v>
      </c>
      <c r="V54">
        <v>48200</v>
      </c>
      <c r="W54">
        <v>48405</v>
      </c>
      <c r="X54">
        <v>48379.7</v>
      </c>
      <c r="Y54">
        <v>48773.83</v>
      </c>
      <c r="Z54">
        <v>30661</v>
      </c>
      <c r="AA54">
        <v>1495454445.3</v>
      </c>
      <c r="AB54">
        <v>9419</v>
      </c>
      <c r="AC54" s="8" t="s">
        <v>603</v>
      </c>
      <c r="AD54" s="8" t="s">
        <v>138</v>
      </c>
    </row>
    <row r="55" spans="1:30" x14ac:dyDescent="0.25">
      <c r="A55" s="11" t="s">
        <v>508</v>
      </c>
      <c r="B55" s="2" t="s">
        <v>16</v>
      </c>
      <c r="C55" s="12">
        <v>44820</v>
      </c>
      <c r="D55" s="2">
        <v>48813.05</v>
      </c>
      <c r="F55">
        <f t="shared" si="2"/>
        <v>-0.75037462816755618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508</v>
      </c>
      <c r="Q55" t="s">
        <v>16</v>
      </c>
      <c r="R55" s="3">
        <v>44818</v>
      </c>
      <c r="S55">
        <v>48379.7</v>
      </c>
      <c r="T55">
        <v>48220</v>
      </c>
      <c r="U55">
        <v>48695.3</v>
      </c>
      <c r="V55">
        <v>47451.65</v>
      </c>
      <c r="W55">
        <v>48400</v>
      </c>
      <c r="X55">
        <v>48311.9</v>
      </c>
      <c r="Y55">
        <v>47921.52</v>
      </c>
      <c r="Z55">
        <v>41250</v>
      </c>
      <c r="AA55">
        <v>1976762895.25</v>
      </c>
      <c r="AB55">
        <v>9467</v>
      </c>
      <c r="AC55" s="8" t="s">
        <v>604</v>
      </c>
      <c r="AD55" s="8" t="s">
        <v>605</v>
      </c>
    </row>
    <row r="56" spans="1:30" x14ac:dyDescent="0.25">
      <c r="A56" s="9" t="s">
        <v>508</v>
      </c>
      <c r="B56" s="1" t="s">
        <v>16</v>
      </c>
      <c r="C56" s="10">
        <v>44823</v>
      </c>
      <c r="D56" s="1">
        <v>48638.15</v>
      </c>
      <c r="F56">
        <f t="shared" si="2"/>
        <v>-0.358305821906235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508</v>
      </c>
      <c r="Q56" t="s">
        <v>16</v>
      </c>
      <c r="R56" s="3">
        <v>44819</v>
      </c>
      <c r="S56">
        <v>48311.9</v>
      </c>
      <c r="T56">
        <v>48600</v>
      </c>
      <c r="U56">
        <v>49450</v>
      </c>
      <c r="V56">
        <v>48600</v>
      </c>
      <c r="W56">
        <v>49090</v>
      </c>
      <c r="X56">
        <v>49182.1</v>
      </c>
      <c r="Y56">
        <v>49079.16</v>
      </c>
      <c r="Z56">
        <v>16367</v>
      </c>
      <c r="AA56">
        <v>803278598.75</v>
      </c>
      <c r="AB56">
        <v>8152</v>
      </c>
      <c r="AC56" s="8" t="s">
        <v>606</v>
      </c>
      <c r="AD56" s="8" t="s">
        <v>607</v>
      </c>
    </row>
    <row r="57" spans="1:30" x14ac:dyDescent="0.25">
      <c r="A57" s="11" t="s">
        <v>508</v>
      </c>
      <c r="B57" s="2" t="s">
        <v>16</v>
      </c>
      <c r="C57" s="12">
        <v>44824</v>
      </c>
      <c r="D57" s="2">
        <v>50355.45</v>
      </c>
      <c r="F57">
        <f t="shared" si="2"/>
        <v>3.5307675148006155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508</v>
      </c>
      <c r="Q57" t="s">
        <v>16</v>
      </c>
      <c r="R57" s="3">
        <v>44820</v>
      </c>
      <c r="S57">
        <v>49182.1</v>
      </c>
      <c r="T57">
        <v>49100</v>
      </c>
      <c r="U57">
        <v>49636</v>
      </c>
      <c r="V57">
        <v>48263.85</v>
      </c>
      <c r="W57">
        <v>48500.7</v>
      </c>
      <c r="X57">
        <v>48813.05</v>
      </c>
      <c r="Y57">
        <v>48860.36</v>
      </c>
      <c r="Z57">
        <v>22812</v>
      </c>
      <c r="AA57">
        <v>1114602537.0999999</v>
      </c>
      <c r="AB57">
        <v>10014</v>
      </c>
      <c r="AC57" s="8" t="s">
        <v>608</v>
      </c>
      <c r="AD57" s="8" t="s">
        <v>609</v>
      </c>
    </row>
    <row r="58" spans="1:30" x14ac:dyDescent="0.25">
      <c r="A58" s="9" t="s">
        <v>508</v>
      </c>
      <c r="B58" s="1" t="s">
        <v>16</v>
      </c>
      <c r="C58" s="10">
        <v>44825</v>
      </c>
      <c r="D58" s="1">
        <v>51140</v>
      </c>
      <c r="F58">
        <f t="shared" si="2"/>
        <v>1.5580240073318836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508</v>
      </c>
      <c r="Q58" t="s">
        <v>16</v>
      </c>
      <c r="R58" s="3">
        <v>44823</v>
      </c>
      <c r="S58">
        <v>48813.05</v>
      </c>
      <c r="T58">
        <v>48813.05</v>
      </c>
      <c r="U58">
        <v>48884.95</v>
      </c>
      <c r="V58">
        <v>47850.1</v>
      </c>
      <c r="W58">
        <v>48513</v>
      </c>
      <c r="X58">
        <v>48638.15</v>
      </c>
      <c r="Y58">
        <v>48369.51</v>
      </c>
      <c r="Z58">
        <v>12353</v>
      </c>
      <c r="AA58">
        <v>597508590.45000005</v>
      </c>
      <c r="AB58">
        <v>6479</v>
      </c>
      <c r="AC58" s="8" t="s">
        <v>610</v>
      </c>
      <c r="AD58" s="8" t="s">
        <v>611</v>
      </c>
    </row>
    <row r="59" spans="1:30" x14ac:dyDescent="0.25">
      <c r="A59" s="11" t="s">
        <v>508</v>
      </c>
      <c r="B59" s="2" t="s">
        <v>16</v>
      </c>
      <c r="C59" s="12">
        <v>44826</v>
      </c>
      <c r="D59" s="2">
        <v>53012.55</v>
      </c>
      <c r="F59">
        <f t="shared" si="2"/>
        <v>3.6616151740320744</v>
      </c>
      <c r="G59">
        <f t="shared" si="0"/>
        <v>4</v>
      </c>
      <c r="H59">
        <f t="shared" si="4"/>
        <v>7.7883010282196254</v>
      </c>
      <c r="I59" t="str">
        <f t="shared" si="3"/>
        <v/>
      </c>
      <c r="J59" t="str">
        <f t="shared" si="1"/>
        <v/>
      </c>
      <c r="P59" t="s">
        <v>508</v>
      </c>
      <c r="Q59" t="s">
        <v>16</v>
      </c>
      <c r="R59" s="3">
        <v>44824</v>
      </c>
      <c r="S59">
        <v>48638.15</v>
      </c>
      <c r="T59">
        <v>48810</v>
      </c>
      <c r="U59">
        <v>50494.6</v>
      </c>
      <c r="V59">
        <v>48800.05</v>
      </c>
      <c r="W59">
        <v>50210</v>
      </c>
      <c r="X59">
        <v>50355.45</v>
      </c>
      <c r="Y59">
        <v>50189.3</v>
      </c>
      <c r="Z59">
        <v>29246</v>
      </c>
      <c r="AA59">
        <v>1467836167.55</v>
      </c>
      <c r="AB59">
        <v>14812</v>
      </c>
      <c r="AC59" s="8" t="s">
        <v>612</v>
      </c>
      <c r="AD59" s="8" t="s">
        <v>613</v>
      </c>
    </row>
    <row r="60" spans="1:30" x14ac:dyDescent="0.25">
      <c r="A60" s="9" t="s">
        <v>508</v>
      </c>
      <c r="B60" s="1" t="s">
        <v>16</v>
      </c>
      <c r="C60" s="10">
        <v>44827</v>
      </c>
      <c r="D60" s="1">
        <v>53078.15</v>
      </c>
      <c r="F60">
        <f t="shared" si="2"/>
        <v>0.12374428319331657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508</v>
      </c>
      <c r="Q60" t="s">
        <v>16</v>
      </c>
      <c r="R60" s="3">
        <v>44825</v>
      </c>
      <c r="S60">
        <v>50355.45</v>
      </c>
      <c r="T60">
        <v>50210.1</v>
      </c>
      <c r="U60">
        <v>51600</v>
      </c>
      <c r="V60">
        <v>50000.25</v>
      </c>
      <c r="W60">
        <v>51064</v>
      </c>
      <c r="X60">
        <v>51140</v>
      </c>
      <c r="Y60">
        <v>50900.73</v>
      </c>
      <c r="Z60">
        <v>28109</v>
      </c>
      <c r="AA60">
        <v>1430768602.0999999</v>
      </c>
      <c r="AB60">
        <v>14698</v>
      </c>
      <c r="AC60" s="8" t="s">
        <v>614</v>
      </c>
      <c r="AD60" s="8" t="s">
        <v>615</v>
      </c>
    </row>
    <row r="61" spans="1:30" x14ac:dyDescent="0.25">
      <c r="A61" s="11" t="s">
        <v>508</v>
      </c>
      <c r="B61" s="2" t="s">
        <v>16</v>
      </c>
      <c r="C61" s="12">
        <v>44830</v>
      </c>
      <c r="D61" s="2">
        <v>50636.5</v>
      </c>
      <c r="F61">
        <f t="shared" si="2"/>
        <v>-4.6001038091945583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508</v>
      </c>
      <c r="Q61" t="s">
        <v>16</v>
      </c>
      <c r="R61" s="3">
        <v>44826</v>
      </c>
      <c r="S61">
        <v>51140</v>
      </c>
      <c r="T61">
        <v>50902</v>
      </c>
      <c r="U61">
        <v>53616.35</v>
      </c>
      <c r="V61">
        <v>50603.4</v>
      </c>
      <c r="W61">
        <v>53225</v>
      </c>
      <c r="X61">
        <v>53012.55</v>
      </c>
      <c r="Y61">
        <v>52321.05</v>
      </c>
      <c r="Z61">
        <v>39159</v>
      </c>
      <c r="AA61">
        <v>2048839886.2</v>
      </c>
      <c r="AB61">
        <v>18763</v>
      </c>
      <c r="AC61" s="8" t="s">
        <v>616</v>
      </c>
      <c r="AD61" s="8" t="s">
        <v>617</v>
      </c>
    </row>
    <row r="62" spans="1:30" x14ac:dyDescent="0.25">
      <c r="A62" s="9" t="s">
        <v>508</v>
      </c>
      <c r="B62" s="1" t="s">
        <v>16</v>
      </c>
      <c r="C62" s="10">
        <v>44831</v>
      </c>
      <c r="D62" s="1">
        <v>49760.2</v>
      </c>
      <c r="F62">
        <f t="shared" si="2"/>
        <v>-1.7305698458621801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508</v>
      </c>
      <c r="Q62" t="s">
        <v>16</v>
      </c>
      <c r="R62" s="3">
        <v>44827</v>
      </c>
      <c r="S62">
        <v>53012.55</v>
      </c>
      <c r="T62">
        <v>53012.55</v>
      </c>
      <c r="U62">
        <v>53615</v>
      </c>
      <c r="V62">
        <v>52441.9</v>
      </c>
      <c r="W62">
        <v>52884.75</v>
      </c>
      <c r="X62">
        <v>53078.15</v>
      </c>
      <c r="Y62">
        <v>53195.01</v>
      </c>
      <c r="Z62">
        <v>36932</v>
      </c>
      <c r="AA62">
        <v>1964598268.7</v>
      </c>
      <c r="AB62">
        <v>13378</v>
      </c>
      <c r="AC62" s="8" t="s">
        <v>618</v>
      </c>
      <c r="AD62" s="8" t="s">
        <v>152</v>
      </c>
    </row>
    <row r="63" spans="1:30" x14ac:dyDescent="0.25">
      <c r="A63" s="11" t="s">
        <v>508</v>
      </c>
      <c r="B63" s="2" t="s">
        <v>16</v>
      </c>
      <c r="C63" s="12">
        <v>44832</v>
      </c>
      <c r="D63" s="2">
        <v>49991.8</v>
      </c>
      <c r="F63">
        <f t="shared" si="2"/>
        <v>0.4654322128930467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508</v>
      </c>
      <c r="Q63" t="s">
        <v>16</v>
      </c>
      <c r="R63" s="3">
        <v>44830</v>
      </c>
      <c r="S63">
        <v>53078.15</v>
      </c>
      <c r="T63">
        <v>52941.2</v>
      </c>
      <c r="U63">
        <v>52941.2</v>
      </c>
      <c r="V63">
        <v>50382.55</v>
      </c>
      <c r="W63">
        <v>50600</v>
      </c>
      <c r="X63">
        <v>50636.5</v>
      </c>
      <c r="Y63">
        <v>52035.47</v>
      </c>
      <c r="Z63">
        <v>39566</v>
      </c>
      <c r="AA63">
        <v>2058835365.4000001</v>
      </c>
      <c r="AB63">
        <v>12707</v>
      </c>
      <c r="AC63" s="8" t="s">
        <v>619</v>
      </c>
      <c r="AD63" s="8" t="s">
        <v>620</v>
      </c>
    </row>
    <row r="64" spans="1:30" x14ac:dyDescent="0.25">
      <c r="A64" s="9" t="s">
        <v>508</v>
      </c>
      <c r="B64" s="1" t="s">
        <v>16</v>
      </c>
      <c r="C64" s="10">
        <v>44833</v>
      </c>
      <c r="D64" s="1">
        <v>49664.9</v>
      </c>
      <c r="F64">
        <f t="shared" si="2"/>
        <v>-0.65390724078749207</v>
      </c>
      <c r="G64">
        <f t="shared" si="0"/>
        <v>4</v>
      </c>
      <c r="H64">
        <f t="shared" si="4"/>
        <v>-6.3148254517090789</v>
      </c>
      <c r="I64" t="str">
        <f t="shared" si="3"/>
        <v/>
      </c>
      <c r="J64" t="str">
        <f t="shared" si="1"/>
        <v/>
      </c>
      <c r="P64" t="s">
        <v>508</v>
      </c>
      <c r="Q64" t="s">
        <v>16</v>
      </c>
      <c r="R64" s="3">
        <v>44831</v>
      </c>
      <c r="S64">
        <v>50636.5</v>
      </c>
      <c r="T64">
        <v>50800</v>
      </c>
      <c r="U64">
        <v>51268.35</v>
      </c>
      <c r="V64">
        <v>49201.05</v>
      </c>
      <c r="W64">
        <v>49802</v>
      </c>
      <c r="X64">
        <v>49760.2</v>
      </c>
      <c r="Y64">
        <v>50025.55</v>
      </c>
      <c r="Z64">
        <v>26201</v>
      </c>
      <c r="AA64">
        <v>1310719405.55</v>
      </c>
      <c r="AB64">
        <v>12854</v>
      </c>
      <c r="AC64" s="8" t="s">
        <v>621</v>
      </c>
      <c r="AD64" s="8" t="s">
        <v>622</v>
      </c>
    </row>
    <row r="65" spans="1:30" x14ac:dyDescent="0.25">
      <c r="A65" s="11" t="s">
        <v>508</v>
      </c>
      <c r="B65" s="2" t="s">
        <v>16</v>
      </c>
      <c r="C65" s="12">
        <v>44834</v>
      </c>
      <c r="D65" s="2">
        <v>50666.15</v>
      </c>
      <c r="F65">
        <f t="shared" si="2"/>
        <v>2.0160113077847734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508</v>
      </c>
      <c r="Q65" t="s">
        <v>16</v>
      </c>
      <c r="R65" s="3">
        <v>44832</v>
      </c>
      <c r="S65">
        <v>49760.2</v>
      </c>
      <c r="T65">
        <v>49500</v>
      </c>
      <c r="U65">
        <v>50240</v>
      </c>
      <c r="V65">
        <v>49300</v>
      </c>
      <c r="W65">
        <v>50018</v>
      </c>
      <c r="X65">
        <v>49991.8</v>
      </c>
      <c r="Y65">
        <v>49963.34</v>
      </c>
      <c r="Z65">
        <v>23976</v>
      </c>
      <c r="AA65">
        <v>1197921137.25</v>
      </c>
      <c r="AB65">
        <v>9219</v>
      </c>
      <c r="AC65" s="8" t="s">
        <v>623</v>
      </c>
      <c r="AD65" s="8" t="s">
        <v>624</v>
      </c>
    </row>
    <row r="66" spans="1:30" x14ac:dyDescent="0.25">
      <c r="A66" s="11" t="s">
        <v>508</v>
      </c>
      <c r="B66" s="2" t="s">
        <v>16</v>
      </c>
      <c r="C66" s="12">
        <v>44837</v>
      </c>
      <c r="D66" s="2">
        <v>49557.05</v>
      </c>
      <c r="F66">
        <f t="shared" si="2"/>
        <v>-2.1890354802960132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0.42698263920066815</v>
      </c>
      <c r="P66" t="s">
        <v>508</v>
      </c>
      <c r="Q66" t="s">
        <v>16</v>
      </c>
      <c r="R66" s="3">
        <v>44833</v>
      </c>
      <c r="S66">
        <v>49991.8</v>
      </c>
      <c r="T66">
        <v>50240</v>
      </c>
      <c r="U66">
        <v>50700</v>
      </c>
      <c r="V66">
        <v>48976</v>
      </c>
      <c r="W66">
        <v>50000</v>
      </c>
      <c r="X66">
        <v>49664.9</v>
      </c>
      <c r="Y66">
        <v>49726.7</v>
      </c>
      <c r="Z66">
        <v>26371</v>
      </c>
      <c r="AA66">
        <v>1311342784.6500001</v>
      </c>
      <c r="AB66">
        <v>12506</v>
      </c>
      <c r="AC66" s="8" t="s">
        <v>625</v>
      </c>
      <c r="AD66" s="8" t="s">
        <v>626</v>
      </c>
    </row>
    <row r="67" spans="1:30" x14ac:dyDescent="0.25">
      <c r="A67" s="9" t="s">
        <v>508</v>
      </c>
      <c r="B67" s="1" t="s">
        <v>16</v>
      </c>
      <c r="C67" s="10">
        <v>44838</v>
      </c>
      <c r="D67" s="1">
        <v>52202.9</v>
      </c>
      <c r="F67">
        <f t="shared" si="2"/>
        <v>5.3389981849202055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508</v>
      </c>
      <c r="Q67" t="s">
        <v>16</v>
      </c>
      <c r="R67" s="3">
        <v>44834</v>
      </c>
      <c r="S67">
        <v>49664.9</v>
      </c>
      <c r="T67">
        <v>49664.9</v>
      </c>
      <c r="U67">
        <v>50912.25</v>
      </c>
      <c r="V67">
        <v>48910</v>
      </c>
      <c r="W67">
        <v>50782.45</v>
      </c>
      <c r="X67">
        <v>50666.15</v>
      </c>
      <c r="Y67">
        <v>49967.44</v>
      </c>
      <c r="Z67">
        <v>19202</v>
      </c>
      <c r="AA67">
        <v>959474723.70000005</v>
      </c>
      <c r="AB67">
        <v>11250</v>
      </c>
      <c r="AC67" s="8" t="s">
        <v>627</v>
      </c>
      <c r="AD67" s="8" t="s">
        <v>628</v>
      </c>
    </row>
    <row r="68" spans="1:30" x14ac:dyDescent="0.25">
      <c r="A68" s="11" t="s">
        <v>508</v>
      </c>
      <c r="B68" s="2" t="s">
        <v>16</v>
      </c>
      <c r="C68" s="12">
        <v>44840</v>
      </c>
      <c r="D68" s="2">
        <v>53078.95</v>
      </c>
      <c r="F68">
        <f t="shared" ref="F68:F131" si="7">((D68-D67)/D67)*100</f>
        <v>1.6781634736767415</v>
      </c>
      <c r="G68">
        <f t="shared" si="5"/>
        <v>4</v>
      </c>
      <c r="H68">
        <f t="shared" si="4"/>
        <v>6.1753127512911998</v>
      </c>
      <c r="I68" t="str">
        <f t="shared" ref="I68:I131" si="8">IF(MONTH(C68)&lt;&gt;MONTH(C67), C68, "")</f>
        <v/>
      </c>
      <c r="J68" t="str">
        <f t="shared" si="6"/>
        <v/>
      </c>
      <c r="P68" t="s">
        <v>508</v>
      </c>
      <c r="Q68" t="s">
        <v>145</v>
      </c>
      <c r="R68" s="3">
        <v>44837</v>
      </c>
      <c r="S68">
        <v>48211.6</v>
      </c>
      <c r="T68">
        <v>50666.15</v>
      </c>
      <c r="U68">
        <v>50666.15</v>
      </c>
      <c r="V68">
        <v>50666.15</v>
      </c>
      <c r="W68">
        <v>50666.15</v>
      </c>
      <c r="X68">
        <v>50666.15</v>
      </c>
      <c r="Y68">
        <v>50666.15</v>
      </c>
      <c r="Z68">
        <v>7515</v>
      </c>
      <c r="AA68">
        <v>380756117.25</v>
      </c>
      <c r="AB68">
        <v>1</v>
      </c>
      <c r="AC68" s="8" t="s">
        <v>146</v>
      </c>
      <c r="AD68" s="8" t="s">
        <v>146</v>
      </c>
    </row>
    <row r="69" spans="1:30" x14ac:dyDescent="0.25">
      <c r="A69" s="9" t="s">
        <v>508</v>
      </c>
      <c r="B69" s="1" t="s">
        <v>16</v>
      </c>
      <c r="C69" s="10">
        <v>44841</v>
      </c>
      <c r="D69" s="1">
        <v>53453.2</v>
      </c>
      <c r="F69">
        <f t="shared" si="7"/>
        <v>0.70508176970343239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508</v>
      </c>
      <c r="Q69" t="s">
        <v>16</v>
      </c>
      <c r="R69" s="3">
        <v>44837</v>
      </c>
      <c r="S69">
        <v>50666.15</v>
      </c>
      <c r="T69">
        <v>50666.15</v>
      </c>
      <c r="U69">
        <v>50919.5</v>
      </c>
      <c r="V69">
        <v>49200</v>
      </c>
      <c r="W69">
        <v>49500.05</v>
      </c>
      <c r="X69">
        <v>49557.05</v>
      </c>
      <c r="Y69">
        <v>49728.27</v>
      </c>
      <c r="Z69">
        <v>19154</v>
      </c>
      <c r="AA69">
        <v>952495232.14999998</v>
      </c>
      <c r="AB69">
        <v>9057</v>
      </c>
      <c r="AC69" s="8" t="s">
        <v>629</v>
      </c>
      <c r="AD69" s="8" t="s">
        <v>630</v>
      </c>
    </row>
    <row r="70" spans="1:30" x14ac:dyDescent="0.25">
      <c r="A70" s="11" t="s">
        <v>508</v>
      </c>
      <c r="B70" s="2" t="s">
        <v>16</v>
      </c>
      <c r="C70" s="12">
        <v>44844</v>
      </c>
      <c r="D70" s="2">
        <v>52385</v>
      </c>
      <c r="F70">
        <f t="shared" si="7"/>
        <v>-1.9983836327853097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508</v>
      </c>
      <c r="Q70" t="s">
        <v>16</v>
      </c>
      <c r="R70" s="3">
        <v>44838</v>
      </c>
      <c r="S70">
        <v>49557.05</v>
      </c>
      <c r="T70">
        <v>50249</v>
      </c>
      <c r="U70">
        <v>52686</v>
      </c>
      <c r="V70">
        <v>50001.5</v>
      </c>
      <c r="W70">
        <v>52030</v>
      </c>
      <c r="X70">
        <v>52202.9</v>
      </c>
      <c r="Y70">
        <v>51889.97</v>
      </c>
      <c r="Z70">
        <v>36582</v>
      </c>
      <c r="AA70">
        <v>1898238870.8499999</v>
      </c>
      <c r="AB70">
        <v>17292</v>
      </c>
      <c r="AC70" s="8" t="s">
        <v>631</v>
      </c>
      <c r="AD70" s="8" t="s">
        <v>632</v>
      </c>
    </row>
    <row r="71" spans="1:30" x14ac:dyDescent="0.25">
      <c r="A71" s="9" t="s">
        <v>508</v>
      </c>
      <c r="B71" s="1" t="s">
        <v>16</v>
      </c>
      <c r="C71" s="10">
        <v>44845</v>
      </c>
      <c r="D71" s="1">
        <v>51306.2</v>
      </c>
      <c r="F71">
        <f t="shared" si="7"/>
        <v>-2.0593681397346622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508</v>
      </c>
      <c r="Q71" t="s">
        <v>16</v>
      </c>
      <c r="R71" s="3">
        <v>44840</v>
      </c>
      <c r="S71">
        <v>52202.9</v>
      </c>
      <c r="T71">
        <v>52250</v>
      </c>
      <c r="U71">
        <v>54026.55</v>
      </c>
      <c r="V71">
        <v>52250</v>
      </c>
      <c r="W71">
        <v>52954</v>
      </c>
      <c r="X71">
        <v>53078.95</v>
      </c>
      <c r="Y71">
        <v>53396.37</v>
      </c>
      <c r="Z71">
        <v>33655</v>
      </c>
      <c r="AA71">
        <v>1797054779.7</v>
      </c>
      <c r="AB71">
        <v>16326</v>
      </c>
      <c r="AC71" s="8" t="s">
        <v>633</v>
      </c>
      <c r="AD71" s="8" t="s">
        <v>634</v>
      </c>
    </row>
    <row r="72" spans="1:30" x14ac:dyDescent="0.25">
      <c r="A72" s="11" t="s">
        <v>508</v>
      </c>
      <c r="B72" s="2" t="s">
        <v>16</v>
      </c>
      <c r="C72" s="12">
        <v>44846</v>
      </c>
      <c r="D72" s="2">
        <v>51014.1</v>
      </c>
      <c r="F72">
        <f t="shared" si="7"/>
        <v>-0.569326903960922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508</v>
      </c>
      <c r="Q72" t="s">
        <v>16</v>
      </c>
      <c r="R72" s="3">
        <v>44841</v>
      </c>
      <c r="S72">
        <v>53078.95</v>
      </c>
      <c r="T72">
        <v>53050</v>
      </c>
      <c r="U72">
        <v>53600</v>
      </c>
      <c r="V72">
        <v>52400</v>
      </c>
      <c r="W72">
        <v>53600</v>
      </c>
      <c r="X72">
        <v>53453.2</v>
      </c>
      <c r="Y72">
        <v>53063.09</v>
      </c>
      <c r="Z72">
        <v>17210</v>
      </c>
      <c r="AA72">
        <v>913215821.10000002</v>
      </c>
      <c r="AB72">
        <v>8783</v>
      </c>
      <c r="AC72" s="8" t="s">
        <v>635</v>
      </c>
      <c r="AD72" s="8" t="s">
        <v>636</v>
      </c>
    </row>
    <row r="73" spans="1:30" x14ac:dyDescent="0.25">
      <c r="A73" s="9" t="s">
        <v>508</v>
      </c>
      <c r="B73" s="1" t="s">
        <v>16</v>
      </c>
      <c r="C73" s="10">
        <v>44847</v>
      </c>
      <c r="D73" s="1">
        <v>50781.7</v>
      </c>
      <c r="F73">
        <f t="shared" si="7"/>
        <v>-0.45556032547864506</v>
      </c>
      <c r="G73">
        <f t="shared" si="5"/>
        <v>4</v>
      </c>
      <c r="H73">
        <f t="shared" si="9"/>
        <v>-4.327986894993213</v>
      </c>
      <c r="I73" t="str">
        <f t="shared" si="8"/>
        <v/>
      </c>
      <c r="J73" t="str">
        <f t="shared" si="6"/>
        <v/>
      </c>
      <c r="P73" t="s">
        <v>508</v>
      </c>
      <c r="Q73" t="s">
        <v>16</v>
      </c>
      <c r="R73" s="3">
        <v>44844</v>
      </c>
      <c r="S73">
        <v>53453.2</v>
      </c>
      <c r="T73">
        <v>52565</v>
      </c>
      <c r="U73">
        <v>53091.25</v>
      </c>
      <c r="V73">
        <v>52143.5</v>
      </c>
      <c r="W73">
        <v>52420</v>
      </c>
      <c r="X73">
        <v>52385</v>
      </c>
      <c r="Y73">
        <v>52597.31</v>
      </c>
      <c r="Z73">
        <v>13276</v>
      </c>
      <c r="AA73">
        <v>698281888.29999995</v>
      </c>
      <c r="AB73">
        <v>7254</v>
      </c>
      <c r="AC73" s="8" t="s">
        <v>637</v>
      </c>
      <c r="AD73" s="8" t="s">
        <v>638</v>
      </c>
    </row>
    <row r="74" spans="1:30" x14ac:dyDescent="0.25">
      <c r="A74" s="11" t="s">
        <v>508</v>
      </c>
      <c r="B74" s="2" t="s">
        <v>16</v>
      </c>
      <c r="C74" s="12">
        <v>44848</v>
      </c>
      <c r="D74" s="2">
        <v>50754.3</v>
      </c>
      <c r="F74">
        <f t="shared" si="7"/>
        <v>-5.3956444939799536E-2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508</v>
      </c>
      <c r="Q74" t="s">
        <v>16</v>
      </c>
      <c r="R74" s="3">
        <v>44845</v>
      </c>
      <c r="S74">
        <v>52385</v>
      </c>
      <c r="T74">
        <v>52689.9</v>
      </c>
      <c r="U74">
        <v>52799.1</v>
      </c>
      <c r="V74">
        <v>50904.95</v>
      </c>
      <c r="W74">
        <v>51199.9</v>
      </c>
      <c r="X74">
        <v>51306.2</v>
      </c>
      <c r="Y74">
        <v>52015.27</v>
      </c>
      <c r="Z74">
        <v>19818</v>
      </c>
      <c r="AA74">
        <v>1030838528.35</v>
      </c>
      <c r="AB74">
        <v>9325</v>
      </c>
      <c r="AC74" s="8" t="s">
        <v>639</v>
      </c>
      <c r="AD74" s="8" t="s">
        <v>640</v>
      </c>
    </row>
    <row r="75" spans="1:30" x14ac:dyDescent="0.25">
      <c r="A75" s="9" t="s">
        <v>508</v>
      </c>
      <c r="B75" s="1" t="s">
        <v>16</v>
      </c>
      <c r="C75" s="10">
        <v>44851</v>
      </c>
      <c r="D75" s="1">
        <v>51339.95</v>
      </c>
      <c r="F75">
        <f t="shared" si="7"/>
        <v>1.1538923795619171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508</v>
      </c>
      <c r="Q75" t="s">
        <v>16</v>
      </c>
      <c r="R75" s="3">
        <v>44846</v>
      </c>
      <c r="S75">
        <v>51306.2</v>
      </c>
      <c r="T75">
        <v>51306.2</v>
      </c>
      <c r="U75">
        <v>52900</v>
      </c>
      <c r="V75">
        <v>50460.45</v>
      </c>
      <c r="W75">
        <v>50990</v>
      </c>
      <c r="X75">
        <v>51014.1</v>
      </c>
      <c r="Y75">
        <v>51049.279999999999</v>
      </c>
      <c r="Z75">
        <v>12156</v>
      </c>
      <c r="AA75">
        <v>620555026.79999995</v>
      </c>
      <c r="AB75">
        <v>6845</v>
      </c>
      <c r="AC75" s="8" t="s">
        <v>641</v>
      </c>
      <c r="AD75" s="8" t="s">
        <v>642</v>
      </c>
    </row>
    <row r="76" spans="1:30" x14ac:dyDescent="0.25">
      <c r="A76" s="11" t="s">
        <v>508</v>
      </c>
      <c r="B76" s="2" t="s">
        <v>16</v>
      </c>
      <c r="C76" s="12">
        <v>44852</v>
      </c>
      <c r="D76" s="2">
        <v>52346</v>
      </c>
      <c r="F76">
        <f t="shared" si="7"/>
        <v>1.9595850794556735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508</v>
      </c>
      <c r="Q76" t="s">
        <v>16</v>
      </c>
      <c r="R76" s="3">
        <v>44847</v>
      </c>
      <c r="S76">
        <v>51014.1</v>
      </c>
      <c r="T76">
        <v>51014.1</v>
      </c>
      <c r="U76">
        <v>51392.5</v>
      </c>
      <c r="V76">
        <v>50441.55</v>
      </c>
      <c r="W76">
        <v>50855.7</v>
      </c>
      <c r="X76">
        <v>50781.7</v>
      </c>
      <c r="Y76">
        <v>50771.4</v>
      </c>
      <c r="Z76">
        <v>10721</v>
      </c>
      <c r="AA76">
        <v>544320204.14999998</v>
      </c>
      <c r="AB76">
        <v>5595</v>
      </c>
      <c r="AC76" s="8" t="s">
        <v>643</v>
      </c>
      <c r="AD76" s="8" t="s">
        <v>644</v>
      </c>
    </row>
    <row r="77" spans="1:30" x14ac:dyDescent="0.25">
      <c r="A77" s="9" t="s">
        <v>508</v>
      </c>
      <c r="B77" s="1" t="s">
        <v>16</v>
      </c>
      <c r="C77" s="10">
        <v>44853</v>
      </c>
      <c r="D77" s="1">
        <v>52899.95</v>
      </c>
      <c r="F77">
        <f t="shared" si="7"/>
        <v>1.0582470484850746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508</v>
      </c>
      <c r="Q77" t="s">
        <v>16</v>
      </c>
      <c r="R77" s="3">
        <v>44848</v>
      </c>
      <c r="S77">
        <v>50781.7</v>
      </c>
      <c r="T77">
        <v>51300</v>
      </c>
      <c r="U77">
        <v>51700</v>
      </c>
      <c r="V77">
        <v>50625</v>
      </c>
      <c r="W77">
        <v>50850</v>
      </c>
      <c r="X77">
        <v>50754.3</v>
      </c>
      <c r="Y77">
        <v>51232.84</v>
      </c>
      <c r="Z77">
        <v>9888</v>
      </c>
      <c r="AA77">
        <v>506590368.89999998</v>
      </c>
      <c r="AB77">
        <v>5157</v>
      </c>
      <c r="AC77" s="8" t="s">
        <v>645</v>
      </c>
      <c r="AD77" s="8" t="s">
        <v>646</v>
      </c>
    </row>
    <row r="78" spans="1:30" x14ac:dyDescent="0.25">
      <c r="A78" s="11" t="s">
        <v>508</v>
      </c>
      <c r="B78" s="2" t="s">
        <v>16</v>
      </c>
      <c r="C78" s="12">
        <v>44854</v>
      </c>
      <c r="D78" s="2">
        <v>53795.8</v>
      </c>
      <c r="F78">
        <f t="shared" si="7"/>
        <v>1.6934798615121678</v>
      </c>
      <c r="G78">
        <f t="shared" si="5"/>
        <v>4</v>
      </c>
      <c r="H78">
        <f t="shared" si="9"/>
        <v>5.9354058647111181</v>
      </c>
      <c r="I78" t="str">
        <f t="shared" si="8"/>
        <v/>
      </c>
      <c r="J78" t="str">
        <f t="shared" si="6"/>
        <v/>
      </c>
      <c r="P78" t="s">
        <v>508</v>
      </c>
      <c r="Q78" t="s">
        <v>16</v>
      </c>
      <c r="R78" s="3">
        <v>44851</v>
      </c>
      <c r="S78">
        <v>50754.3</v>
      </c>
      <c r="T78">
        <v>50800</v>
      </c>
      <c r="U78">
        <v>51493.599999999999</v>
      </c>
      <c r="V78">
        <v>50105</v>
      </c>
      <c r="W78">
        <v>51490.95</v>
      </c>
      <c r="X78">
        <v>51339.95</v>
      </c>
      <c r="Y78">
        <v>50915.63</v>
      </c>
      <c r="Z78">
        <v>9429</v>
      </c>
      <c r="AA78">
        <v>480083457.05000001</v>
      </c>
      <c r="AB78">
        <v>5767</v>
      </c>
      <c r="AC78" s="8" t="s">
        <v>647</v>
      </c>
      <c r="AD78" s="8" t="s">
        <v>648</v>
      </c>
    </row>
    <row r="79" spans="1:30" x14ac:dyDescent="0.25">
      <c r="A79" s="9" t="s">
        <v>508</v>
      </c>
      <c r="B79" s="1" t="s">
        <v>16</v>
      </c>
      <c r="C79" s="10">
        <v>44855</v>
      </c>
      <c r="D79" s="1">
        <v>52994.65</v>
      </c>
      <c r="F79">
        <f t="shared" si="7"/>
        <v>-1.4892426546310333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508</v>
      </c>
      <c r="Q79" t="s">
        <v>16</v>
      </c>
      <c r="R79" s="3">
        <v>44852</v>
      </c>
      <c r="S79">
        <v>51339.95</v>
      </c>
      <c r="T79">
        <v>51511</v>
      </c>
      <c r="U79">
        <v>52500</v>
      </c>
      <c r="V79">
        <v>51441.4</v>
      </c>
      <c r="W79">
        <v>52301.3</v>
      </c>
      <c r="X79">
        <v>52346</v>
      </c>
      <c r="Y79">
        <v>52040.07</v>
      </c>
      <c r="Z79">
        <v>12610</v>
      </c>
      <c r="AA79">
        <v>656225249.64999998</v>
      </c>
      <c r="AB79">
        <v>6760</v>
      </c>
      <c r="AC79" s="8" t="s">
        <v>649</v>
      </c>
      <c r="AD79" s="8" t="s">
        <v>302</v>
      </c>
    </row>
    <row r="80" spans="1:30" x14ac:dyDescent="0.25">
      <c r="A80" s="11" t="s">
        <v>508</v>
      </c>
      <c r="B80" s="2" t="s">
        <v>16</v>
      </c>
      <c r="C80" s="12">
        <v>44858</v>
      </c>
      <c r="D80" s="2">
        <v>53222.2</v>
      </c>
      <c r="F80">
        <f t="shared" si="7"/>
        <v>0.42938296601637266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508</v>
      </c>
      <c r="Q80" t="s">
        <v>16</v>
      </c>
      <c r="R80" s="3">
        <v>44853</v>
      </c>
      <c r="S80">
        <v>52346</v>
      </c>
      <c r="T80">
        <v>52346</v>
      </c>
      <c r="U80">
        <v>53110</v>
      </c>
      <c r="V80">
        <v>52200.05</v>
      </c>
      <c r="W80">
        <v>52811</v>
      </c>
      <c r="X80">
        <v>52899.95</v>
      </c>
      <c r="Y80">
        <v>52850.02</v>
      </c>
      <c r="Z80">
        <v>13931</v>
      </c>
      <c r="AA80">
        <v>736253691.39999998</v>
      </c>
      <c r="AB80">
        <v>6404</v>
      </c>
      <c r="AC80" s="8" t="s">
        <v>650</v>
      </c>
      <c r="AD80" s="8" t="s">
        <v>651</v>
      </c>
    </row>
    <row r="81" spans="1:30" x14ac:dyDescent="0.25">
      <c r="A81" s="9" t="s">
        <v>508</v>
      </c>
      <c r="B81" s="1" t="s">
        <v>16</v>
      </c>
      <c r="C81" s="10">
        <v>44859</v>
      </c>
      <c r="D81" s="1">
        <v>51964.75</v>
      </c>
      <c r="F81">
        <f t="shared" si="7"/>
        <v>-2.3626419050696836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508</v>
      </c>
      <c r="Q81" t="s">
        <v>16</v>
      </c>
      <c r="R81" s="3">
        <v>44854</v>
      </c>
      <c r="S81">
        <v>52899.95</v>
      </c>
      <c r="T81">
        <v>52606</v>
      </c>
      <c r="U81">
        <v>54109</v>
      </c>
      <c r="V81">
        <v>51943</v>
      </c>
      <c r="W81">
        <v>53909</v>
      </c>
      <c r="X81">
        <v>53795.8</v>
      </c>
      <c r="Y81">
        <v>53059.35</v>
      </c>
      <c r="Z81">
        <v>24580</v>
      </c>
      <c r="AA81">
        <v>1304198718.6500001</v>
      </c>
      <c r="AB81">
        <v>10575</v>
      </c>
      <c r="AC81" s="8" t="s">
        <v>652</v>
      </c>
      <c r="AD81" s="8" t="s">
        <v>653</v>
      </c>
    </row>
    <row r="82" spans="1:30" x14ac:dyDescent="0.25">
      <c r="A82" s="11" t="s">
        <v>508</v>
      </c>
      <c r="B82" s="2" t="s">
        <v>16</v>
      </c>
      <c r="C82" s="12">
        <v>44861</v>
      </c>
      <c r="D82" s="2">
        <v>50870.5</v>
      </c>
      <c r="F82">
        <f t="shared" si="7"/>
        <v>-2.1057543815759723</v>
      </c>
      <c r="G82">
        <f t="shared" si="5"/>
        <v>4</v>
      </c>
      <c r="H82">
        <f t="shared" si="9"/>
        <v>-3.8363930400690305</v>
      </c>
      <c r="I82" t="str">
        <f t="shared" si="8"/>
        <v/>
      </c>
      <c r="J82" t="str">
        <f t="shared" si="6"/>
        <v/>
      </c>
      <c r="P82" t="s">
        <v>508</v>
      </c>
      <c r="Q82" t="s">
        <v>16</v>
      </c>
      <c r="R82" s="3">
        <v>44855</v>
      </c>
      <c r="S82">
        <v>53795.8</v>
      </c>
      <c r="T82">
        <v>53800</v>
      </c>
      <c r="U82">
        <v>54349.1</v>
      </c>
      <c r="V82">
        <v>52800</v>
      </c>
      <c r="W82">
        <v>52936.25</v>
      </c>
      <c r="X82">
        <v>52994.65</v>
      </c>
      <c r="Y82">
        <v>53532.44</v>
      </c>
      <c r="Z82">
        <v>15601</v>
      </c>
      <c r="AA82">
        <v>835159653.35000002</v>
      </c>
      <c r="AB82">
        <v>7247</v>
      </c>
      <c r="AC82" s="8" t="s">
        <v>654</v>
      </c>
      <c r="AD82" s="8" t="s">
        <v>655</v>
      </c>
    </row>
    <row r="83" spans="1:30" x14ac:dyDescent="0.25">
      <c r="A83" s="9" t="s">
        <v>508</v>
      </c>
      <c r="B83" s="1" t="s">
        <v>16</v>
      </c>
      <c r="C83" s="10">
        <v>44862</v>
      </c>
      <c r="D83" s="1">
        <v>49224.95</v>
      </c>
      <c r="F83">
        <f t="shared" si="7"/>
        <v>-3.2347824377586281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508</v>
      </c>
      <c r="Q83" t="s">
        <v>16</v>
      </c>
      <c r="R83" s="3">
        <v>44858</v>
      </c>
      <c r="S83">
        <v>52994.65</v>
      </c>
      <c r="T83">
        <v>53754.65</v>
      </c>
      <c r="U83">
        <v>53754.65</v>
      </c>
      <c r="V83">
        <v>53075.25</v>
      </c>
      <c r="W83">
        <v>53300</v>
      </c>
      <c r="X83">
        <v>53222.2</v>
      </c>
      <c r="Y83">
        <v>53310.78</v>
      </c>
      <c r="Z83">
        <v>1529</v>
      </c>
      <c r="AA83">
        <v>81512190.200000003</v>
      </c>
      <c r="AB83">
        <v>908</v>
      </c>
      <c r="AC83" s="8" t="s">
        <v>656</v>
      </c>
      <c r="AD83" s="8" t="s">
        <v>657</v>
      </c>
    </row>
    <row r="84" spans="1:30" x14ac:dyDescent="0.25">
      <c r="A84" s="11" t="s">
        <v>508</v>
      </c>
      <c r="B84" s="2" t="s">
        <v>16</v>
      </c>
      <c r="C84" s="12">
        <v>44865</v>
      </c>
      <c r="D84" s="2">
        <v>49768.65</v>
      </c>
      <c r="F84">
        <f t="shared" si="7"/>
        <v>1.1045211828554511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508</v>
      </c>
      <c r="Q84" t="s">
        <v>16</v>
      </c>
      <c r="R84" s="3">
        <v>44859</v>
      </c>
      <c r="S84">
        <v>53222.2</v>
      </c>
      <c r="T84">
        <v>53488.35</v>
      </c>
      <c r="U84">
        <v>53575.1</v>
      </c>
      <c r="V84">
        <v>51715</v>
      </c>
      <c r="W84">
        <v>51930</v>
      </c>
      <c r="X84">
        <v>51964.75</v>
      </c>
      <c r="Y84">
        <v>52220.81</v>
      </c>
      <c r="Z84">
        <v>15410</v>
      </c>
      <c r="AA84">
        <v>804722606.29999995</v>
      </c>
      <c r="AB84">
        <v>8254</v>
      </c>
      <c r="AC84" s="8" t="s">
        <v>658</v>
      </c>
      <c r="AD84" s="8" t="s">
        <v>659</v>
      </c>
    </row>
    <row r="85" spans="1:30" x14ac:dyDescent="0.25">
      <c r="A85" s="9" t="s">
        <v>508</v>
      </c>
      <c r="B85" s="1" t="s">
        <v>16</v>
      </c>
      <c r="C85" s="10">
        <v>44866</v>
      </c>
      <c r="D85" s="1">
        <v>50289.7</v>
      </c>
      <c r="F85">
        <f t="shared" si="7"/>
        <v>1.0469442108636575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-5.7129988844634161</v>
      </c>
      <c r="P85" t="s">
        <v>508</v>
      </c>
      <c r="Q85" t="s">
        <v>16</v>
      </c>
      <c r="R85" s="3">
        <v>44861</v>
      </c>
      <c r="S85">
        <v>51964.75</v>
      </c>
      <c r="T85">
        <v>52200</v>
      </c>
      <c r="U85">
        <v>52699.95</v>
      </c>
      <c r="V85">
        <v>50400</v>
      </c>
      <c r="W85">
        <v>51000</v>
      </c>
      <c r="X85">
        <v>50870.5</v>
      </c>
      <c r="Y85">
        <v>51148.67</v>
      </c>
      <c r="Z85">
        <v>21078</v>
      </c>
      <c r="AA85">
        <v>1078111704.7</v>
      </c>
      <c r="AB85">
        <v>10290</v>
      </c>
      <c r="AC85" s="8" t="s">
        <v>660</v>
      </c>
      <c r="AD85" s="8" t="s">
        <v>661</v>
      </c>
    </row>
    <row r="86" spans="1:30" x14ac:dyDescent="0.25">
      <c r="A86" s="11" t="s">
        <v>508</v>
      </c>
      <c r="B86" s="2" t="s">
        <v>16</v>
      </c>
      <c r="C86" s="12">
        <v>44867</v>
      </c>
      <c r="D86" s="2">
        <v>50144.35</v>
      </c>
      <c r="F86">
        <f t="shared" si="7"/>
        <v>-0.28902538690825069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508</v>
      </c>
      <c r="Q86" t="s">
        <v>16</v>
      </c>
      <c r="R86" s="3">
        <v>44862</v>
      </c>
      <c r="S86">
        <v>50870.5</v>
      </c>
      <c r="T86">
        <v>51124.9</v>
      </c>
      <c r="U86">
        <v>51500</v>
      </c>
      <c r="V86">
        <v>49011.9</v>
      </c>
      <c r="W86">
        <v>49260</v>
      </c>
      <c r="X86">
        <v>49224.95</v>
      </c>
      <c r="Y86">
        <v>49490.44</v>
      </c>
      <c r="Z86">
        <v>26419</v>
      </c>
      <c r="AA86">
        <v>1307487968.4000001</v>
      </c>
      <c r="AB86">
        <v>13329</v>
      </c>
      <c r="AC86" s="8" t="s">
        <v>662</v>
      </c>
      <c r="AD86" s="8" t="s">
        <v>663</v>
      </c>
    </row>
    <row r="87" spans="1:30" x14ac:dyDescent="0.25">
      <c r="A87" s="11" t="s">
        <v>508</v>
      </c>
      <c r="B87" s="2" t="s">
        <v>16</v>
      </c>
      <c r="C87" s="12">
        <v>44868</v>
      </c>
      <c r="D87" s="2">
        <v>49530.3</v>
      </c>
      <c r="F87">
        <f t="shared" si="7"/>
        <v>-1.2245646817637394</v>
      </c>
      <c r="G87">
        <f t="shared" si="5"/>
        <v>4</v>
      </c>
      <c r="H87">
        <f t="shared" si="9"/>
        <v>-2.6345327842266086</v>
      </c>
      <c r="I87" t="str">
        <f t="shared" si="8"/>
        <v/>
      </c>
      <c r="J87" t="str">
        <f t="shared" si="6"/>
        <v/>
      </c>
      <c r="P87" t="s">
        <v>508</v>
      </c>
      <c r="Q87" t="s">
        <v>16</v>
      </c>
      <c r="R87" s="3">
        <v>44865</v>
      </c>
      <c r="S87">
        <v>49224.95</v>
      </c>
      <c r="T87">
        <v>49471.1</v>
      </c>
      <c r="U87">
        <v>50425.95</v>
      </c>
      <c r="V87">
        <v>49025</v>
      </c>
      <c r="W87">
        <v>49806.65</v>
      </c>
      <c r="X87">
        <v>49768.65</v>
      </c>
      <c r="Y87">
        <v>49577.86</v>
      </c>
      <c r="Z87">
        <v>27490</v>
      </c>
      <c r="AA87">
        <v>1362895241.55</v>
      </c>
      <c r="AB87">
        <v>13604</v>
      </c>
      <c r="AC87" s="8" t="s">
        <v>664</v>
      </c>
      <c r="AD87" s="8" t="s">
        <v>665</v>
      </c>
    </row>
    <row r="88" spans="1:30" x14ac:dyDescent="0.25">
      <c r="A88" s="9" t="s">
        <v>508</v>
      </c>
      <c r="B88" s="1" t="s">
        <v>16</v>
      </c>
      <c r="C88" s="10">
        <v>44869</v>
      </c>
      <c r="D88" s="1">
        <v>49642.400000000001</v>
      </c>
      <c r="F88">
        <f t="shared" si="7"/>
        <v>0.22632610745341444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508</v>
      </c>
      <c r="Q88" t="s">
        <v>16</v>
      </c>
      <c r="R88" s="3">
        <v>44866</v>
      </c>
      <c r="S88">
        <v>49768.65</v>
      </c>
      <c r="T88">
        <v>50011.8</v>
      </c>
      <c r="U88">
        <v>50799.9</v>
      </c>
      <c r="V88">
        <v>49290</v>
      </c>
      <c r="W88">
        <v>50200</v>
      </c>
      <c r="X88">
        <v>50289.7</v>
      </c>
      <c r="Y88">
        <v>50024.06</v>
      </c>
      <c r="Z88">
        <v>26579</v>
      </c>
      <c r="AA88">
        <v>1329589438.9000001</v>
      </c>
      <c r="AB88">
        <v>12216</v>
      </c>
      <c r="AC88" s="8" t="s">
        <v>666</v>
      </c>
      <c r="AD88" s="8" t="s">
        <v>622</v>
      </c>
    </row>
    <row r="89" spans="1:30" x14ac:dyDescent="0.25">
      <c r="A89" s="11" t="s">
        <v>508</v>
      </c>
      <c r="B89" s="2" t="s">
        <v>16</v>
      </c>
      <c r="C89" s="12">
        <v>44872</v>
      </c>
      <c r="D89" s="2">
        <v>49981.4</v>
      </c>
      <c r="F89">
        <f t="shared" si="7"/>
        <v>0.68288398626980162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508</v>
      </c>
      <c r="Q89" t="s">
        <v>16</v>
      </c>
      <c r="R89" s="3">
        <v>44867</v>
      </c>
      <c r="S89">
        <v>50289.7</v>
      </c>
      <c r="T89">
        <v>50289.7</v>
      </c>
      <c r="U89">
        <v>50289.7</v>
      </c>
      <c r="V89">
        <v>49350.05</v>
      </c>
      <c r="W89">
        <v>50249.95</v>
      </c>
      <c r="X89">
        <v>50144.35</v>
      </c>
      <c r="Y89">
        <v>49862.22</v>
      </c>
      <c r="Z89">
        <v>12650</v>
      </c>
      <c r="AA89">
        <v>630757071.5</v>
      </c>
      <c r="AB89">
        <v>7837</v>
      </c>
      <c r="AC89" s="8" t="s">
        <v>667</v>
      </c>
      <c r="AD89" s="8" t="s">
        <v>668</v>
      </c>
    </row>
    <row r="90" spans="1:30" x14ac:dyDescent="0.25">
      <c r="A90" s="9" t="s">
        <v>508</v>
      </c>
      <c r="B90" s="1" t="s">
        <v>16</v>
      </c>
      <c r="C90" s="10">
        <v>44874</v>
      </c>
      <c r="D90" s="1">
        <v>49581.45</v>
      </c>
      <c r="F90">
        <f t="shared" si="7"/>
        <v>-0.80019767353456361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508</v>
      </c>
      <c r="Q90" t="s">
        <v>145</v>
      </c>
      <c r="R90" s="3">
        <v>44868</v>
      </c>
      <c r="S90">
        <v>50666.15</v>
      </c>
      <c r="T90">
        <v>50144.35</v>
      </c>
      <c r="U90">
        <v>50144.35</v>
      </c>
      <c r="V90">
        <v>50144.35</v>
      </c>
      <c r="W90">
        <v>50144.35</v>
      </c>
      <c r="X90">
        <v>50144.35</v>
      </c>
      <c r="Y90">
        <v>50144.35</v>
      </c>
      <c r="Z90">
        <v>9088</v>
      </c>
      <c r="AA90">
        <v>455711852.80000001</v>
      </c>
      <c r="AB90">
        <v>1</v>
      </c>
      <c r="AC90" s="8" t="s">
        <v>146</v>
      </c>
      <c r="AD90" s="8" t="s">
        <v>146</v>
      </c>
    </row>
    <row r="91" spans="1:30" x14ac:dyDescent="0.25">
      <c r="A91" s="11" t="s">
        <v>508</v>
      </c>
      <c r="B91" s="2" t="s">
        <v>16</v>
      </c>
      <c r="C91" s="12">
        <v>44875</v>
      </c>
      <c r="D91" s="2">
        <v>48666</v>
      </c>
      <c r="F91">
        <f t="shared" si="7"/>
        <v>-1.8463558447766193</v>
      </c>
      <c r="G91">
        <f t="shared" si="5"/>
        <v>4</v>
      </c>
      <c r="H91">
        <f t="shared" si="9"/>
        <v>-2.9481885795707763</v>
      </c>
      <c r="I91" t="str">
        <f t="shared" si="8"/>
        <v/>
      </c>
      <c r="J91" t="str">
        <f t="shared" si="6"/>
        <v/>
      </c>
      <c r="P91" t="s">
        <v>508</v>
      </c>
      <c r="Q91" t="s">
        <v>16</v>
      </c>
      <c r="R91" s="3">
        <v>44868</v>
      </c>
      <c r="S91">
        <v>50144.35</v>
      </c>
      <c r="T91">
        <v>49800</v>
      </c>
      <c r="U91">
        <v>50500</v>
      </c>
      <c r="V91">
        <v>49359.1</v>
      </c>
      <c r="W91">
        <v>49599.95</v>
      </c>
      <c r="X91">
        <v>49530.3</v>
      </c>
      <c r="Y91">
        <v>49848.04</v>
      </c>
      <c r="Z91">
        <v>16974</v>
      </c>
      <c r="AA91">
        <v>846120557.14999998</v>
      </c>
      <c r="AB91">
        <v>10383</v>
      </c>
      <c r="AC91" s="8" t="s">
        <v>669</v>
      </c>
      <c r="AD91" s="8" t="s">
        <v>670</v>
      </c>
    </row>
    <row r="92" spans="1:30" x14ac:dyDescent="0.25">
      <c r="A92" s="9" t="s">
        <v>508</v>
      </c>
      <c r="B92" s="1" t="s">
        <v>16</v>
      </c>
      <c r="C92" s="10">
        <v>44876</v>
      </c>
      <c r="D92" s="1">
        <v>47560.9</v>
      </c>
      <c r="F92">
        <f t="shared" si="7"/>
        <v>-2.2707845312949462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508</v>
      </c>
      <c r="Q92" t="s">
        <v>16</v>
      </c>
      <c r="R92" s="3">
        <v>44869</v>
      </c>
      <c r="S92">
        <v>49530.3</v>
      </c>
      <c r="T92">
        <v>49749</v>
      </c>
      <c r="U92">
        <v>50000</v>
      </c>
      <c r="V92">
        <v>49325</v>
      </c>
      <c r="W92">
        <v>49630</v>
      </c>
      <c r="X92">
        <v>49642.400000000001</v>
      </c>
      <c r="Y92">
        <v>49594.05</v>
      </c>
      <c r="Z92">
        <v>13518</v>
      </c>
      <c r="AA92">
        <v>670412340.39999998</v>
      </c>
      <c r="AB92">
        <v>8605</v>
      </c>
      <c r="AC92" s="8" t="s">
        <v>671</v>
      </c>
      <c r="AD92" s="8" t="s">
        <v>672</v>
      </c>
    </row>
    <row r="93" spans="1:30" x14ac:dyDescent="0.25">
      <c r="A93" s="9" t="s">
        <v>508</v>
      </c>
      <c r="B93" s="1" t="s">
        <v>16</v>
      </c>
      <c r="C93" s="10">
        <v>44879</v>
      </c>
      <c r="D93" s="1">
        <v>46843.95</v>
      </c>
      <c r="F93">
        <f t="shared" si="7"/>
        <v>-1.5074357297696308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508</v>
      </c>
      <c r="Q93" t="s">
        <v>16</v>
      </c>
      <c r="R93" s="3">
        <v>44872</v>
      </c>
      <c r="S93">
        <v>49642.400000000001</v>
      </c>
      <c r="T93">
        <v>49890.65</v>
      </c>
      <c r="U93">
        <v>50120</v>
      </c>
      <c r="V93">
        <v>49217.4</v>
      </c>
      <c r="W93">
        <v>49850</v>
      </c>
      <c r="X93">
        <v>49981.4</v>
      </c>
      <c r="Y93">
        <v>49722.26</v>
      </c>
      <c r="Z93">
        <v>16468</v>
      </c>
      <c r="AA93">
        <v>818826113.95000005</v>
      </c>
      <c r="AB93">
        <v>7767</v>
      </c>
      <c r="AC93" s="8" t="s">
        <v>673</v>
      </c>
      <c r="AD93" s="8" t="s">
        <v>674</v>
      </c>
    </row>
    <row r="94" spans="1:30" x14ac:dyDescent="0.25">
      <c r="A94" s="11" t="s">
        <v>508</v>
      </c>
      <c r="B94" s="2" t="s">
        <v>16</v>
      </c>
      <c r="C94" s="12">
        <v>44880</v>
      </c>
      <c r="D94" s="2">
        <v>46696.05</v>
      </c>
      <c r="F94">
        <f t="shared" si="7"/>
        <v>-0.315729138981649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508</v>
      </c>
      <c r="Q94" t="s">
        <v>16</v>
      </c>
      <c r="R94" s="3">
        <v>44874</v>
      </c>
      <c r="S94">
        <v>49981.4</v>
      </c>
      <c r="T94">
        <v>50251</v>
      </c>
      <c r="U94">
        <v>50251</v>
      </c>
      <c r="V94">
        <v>49325</v>
      </c>
      <c r="W94">
        <v>49500</v>
      </c>
      <c r="X94">
        <v>49581.45</v>
      </c>
      <c r="Y94">
        <v>49562.74</v>
      </c>
      <c r="Z94">
        <v>16306</v>
      </c>
      <c r="AA94">
        <v>808170083.39999998</v>
      </c>
      <c r="AB94">
        <v>8351</v>
      </c>
      <c r="AC94" s="8" t="s">
        <v>675</v>
      </c>
      <c r="AD94" s="8" t="s">
        <v>676</v>
      </c>
    </row>
    <row r="95" spans="1:30" x14ac:dyDescent="0.25">
      <c r="A95" s="9" t="s">
        <v>508</v>
      </c>
      <c r="B95" s="1" t="s">
        <v>16</v>
      </c>
      <c r="C95" s="10">
        <v>44881</v>
      </c>
      <c r="D95" s="1">
        <v>46207.1</v>
      </c>
      <c r="F95">
        <f t="shared" si="7"/>
        <v>-1.0470907068156823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508</v>
      </c>
      <c r="Q95" t="s">
        <v>16</v>
      </c>
      <c r="R95" s="3">
        <v>44875</v>
      </c>
      <c r="S95">
        <v>49581.45</v>
      </c>
      <c r="T95">
        <v>49720</v>
      </c>
      <c r="U95">
        <v>49720</v>
      </c>
      <c r="V95">
        <v>48205.1</v>
      </c>
      <c r="W95">
        <v>48550</v>
      </c>
      <c r="X95">
        <v>48666</v>
      </c>
      <c r="Y95">
        <v>48809.66</v>
      </c>
      <c r="Z95">
        <v>39154</v>
      </c>
      <c r="AA95">
        <v>1911093308.4000001</v>
      </c>
      <c r="AB95">
        <v>18498</v>
      </c>
      <c r="AC95" s="8" t="s">
        <v>677</v>
      </c>
      <c r="AD95" s="8" t="s">
        <v>678</v>
      </c>
    </row>
    <row r="96" spans="1:30" x14ac:dyDescent="0.25">
      <c r="A96" s="11" t="s">
        <v>508</v>
      </c>
      <c r="B96" s="2" t="s">
        <v>16</v>
      </c>
      <c r="C96" s="12">
        <v>44882</v>
      </c>
      <c r="D96" s="2">
        <v>45906.15</v>
      </c>
      <c r="F96">
        <f t="shared" si="7"/>
        <v>-0.65130683379826282</v>
      </c>
      <c r="G96">
        <f t="shared" si="5"/>
        <v>4</v>
      </c>
      <c r="H96">
        <f t="shared" si="9"/>
        <v>-5.6710023424978395</v>
      </c>
      <c r="I96" t="str">
        <f t="shared" si="8"/>
        <v/>
      </c>
      <c r="J96" t="str">
        <f t="shared" si="6"/>
        <v/>
      </c>
      <c r="P96" t="s">
        <v>508</v>
      </c>
      <c r="Q96" t="s">
        <v>16</v>
      </c>
      <c r="R96" s="3">
        <v>44876</v>
      </c>
      <c r="S96">
        <v>48666</v>
      </c>
      <c r="T96">
        <v>48666</v>
      </c>
      <c r="U96">
        <v>49249</v>
      </c>
      <c r="V96">
        <v>46906.15</v>
      </c>
      <c r="W96">
        <v>47499.95</v>
      </c>
      <c r="X96">
        <v>47560.9</v>
      </c>
      <c r="Y96">
        <v>47810.82</v>
      </c>
      <c r="Z96">
        <v>39220</v>
      </c>
      <c r="AA96">
        <v>1875140296.45</v>
      </c>
      <c r="AB96">
        <v>19130</v>
      </c>
      <c r="AC96" s="8" t="s">
        <v>679</v>
      </c>
      <c r="AD96" s="8" t="s">
        <v>659</v>
      </c>
    </row>
    <row r="97" spans="1:30" x14ac:dyDescent="0.25">
      <c r="A97" s="9" t="s">
        <v>508</v>
      </c>
      <c r="B97" s="1" t="s">
        <v>16</v>
      </c>
      <c r="C97" s="10">
        <v>44883</v>
      </c>
      <c r="D97" s="1">
        <v>46139.45</v>
      </c>
      <c r="F97">
        <f t="shared" si="7"/>
        <v>0.50821077350201582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508</v>
      </c>
      <c r="Q97" t="s">
        <v>145</v>
      </c>
      <c r="R97" s="3">
        <v>44879</v>
      </c>
      <c r="S97">
        <v>50144.35</v>
      </c>
      <c r="T97">
        <v>47560.9</v>
      </c>
      <c r="U97">
        <v>47560.9</v>
      </c>
      <c r="V97">
        <v>47560.9</v>
      </c>
      <c r="W97">
        <v>47560.9</v>
      </c>
      <c r="X97">
        <v>47560.9</v>
      </c>
      <c r="Y97">
        <v>47560.9</v>
      </c>
      <c r="Z97">
        <v>9087</v>
      </c>
      <c r="AA97">
        <v>432185898.30000001</v>
      </c>
      <c r="AB97">
        <v>1</v>
      </c>
      <c r="AC97" s="8" t="s">
        <v>146</v>
      </c>
      <c r="AD97" s="8" t="s">
        <v>146</v>
      </c>
    </row>
    <row r="98" spans="1:30" x14ac:dyDescent="0.25">
      <c r="A98" s="11" t="s">
        <v>508</v>
      </c>
      <c r="B98" s="2" t="s">
        <v>16</v>
      </c>
      <c r="C98" s="12">
        <v>44886</v>
      </c>
      <c r="D98" s="2">
        <v>46687.3</v>
      </c>
      <c r="F98">
        <f t="shared" si="7"/>
        <v>1.1873786965384414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508</v>
      </c>
      <c r="Q98" t="s">
        <v>16</v>
      </c>
      <c r="R98" s="3">
        <v>44879</v>
      </c>
      <c r="S98">
        <v>47560.9</v>
      </c>
      <c r="T98">
        <v>47020</v>
      </c>
      <c r="U98">
        <v>47400</v>
      </c>
      <c r="V98">
        <v>46710.05</v>
      </c>
      <c r="W98">
        <v>46850</v>
      </c>
      <c r="X98">
        <v>46843.95</v>
      </c>
      <c r="Y98">
        <v>46947.19</v>
      </c>
      <c r="Z98">
        <v>25629</v>
      </c>
      <c r="AA98">
        <v>1203209528.9000001</v>
      </c>
      <c r="AB98">
        <v>12408</v>
      </c>
      <c r="AC98" s="8" t="s">
        <v>680</v>
      </c>
      <c r="AD98" s="8" t="s">
        <v>681</v>
      </c>
    </row>
    <row r="99" spans="1:30" x14ac:dyDescent="0.25">
      <c r="A99" s="9" t="s">
        <v>508</v>
      </c>
      <c r="B99" s="1" t="s">
        <v>16</v>
      </c>
      <c r="C99" s="10">
        <v>44887</v>
      </c>
      <c r="D99" s="1">
        <v>46952.75</v>
      </c>
      <c r="F99">
        <f t="shared" si="7"/>
        <v>0.56857003938972062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508</v>
      </c>
      <c r="Q99" t="s">
        <v>16</v>
      </c>
      <c r="R99" s="3">
        <v>44880</v>
      </c>
      <c r="S99">
        <v>46843.95</v>
      </c>
      <c r="T99">
        <v>46715</v>
      </c>
      <c r="U99">
        <v>46979.9</v>
      </c>
      <c r="V99">
        <v>46055</v>
      </c>
      <c r="W99">
        <v>46650</v>
      </c>
      <c r="X99">
        <v>46696.05</v>
      </c>
      <c r="Y99">
        <v>46365.94</v>
      </c>
      <c r="Z99">
        <v>34739</v>
      </c>
      <c r="AA99">
        <v>1610706239.8499999</v>
      </c>
      <c r="AB99">
        <v>12889</v>
      </c>
      <c r="AC99" s="8" t="s">
        <v>682</v>
      </c>
      <c r="AD99" s="8" t="s">
        <v>683</v>
      </c>
    </row>
    <row r="100" spans="1:30" x14ac:dyDescent="0.25">
      <c r="A100" s="11" t="s">
        <v>508</v>
      </c>
      <c r="B100" s="2" t="s">
        <v>16</v>
      </c>
      <c r="C100" s="12">
        <v>44888</v>
      </c>
      <c r="D100" s="2">
        <v>47036.6</v>
      </c>
      <c r="F100">
        <f t="shared" si="7"/>
        <v>0.17858378902193917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508</v>
      </c>
      <c r="Q100" t="s">
        <v>16</v>
      </c>
      <c r="R100" s="3">
        <v>44881</v>
      </c>
      <c r="S100">
        <v>46696.05</v>
      </c>
      <c r="T100">
        <v>46690</v>
      </c>
      <c r="U100">
        <v>46690</v>
      </c>
      <c r="V100">
        <v>45860.2</v>
      </c>
      <c r="W100">
        <v>46100</v>
      </c>
      <c r="X100">
        <v>46207.1</v>
      </c>
      <c r="Y100">
        <v>46112.75</v>
      </c>
      <c r="Z100">
        <v>47189</v>
      </c>
      <c r="AA100">
        <v>2176014473.8000002</v>
      </c>
      <c r="AB100">
        <v>20793</v>
      </c>
      <c r="AC100" s="8" t="s">
        <v>684</v>
      </c>
      <c r="AD100" s="8" t="s">
        <v>685</v>
      </c>
    </row>
    <row r="101" spans="1:30" x14ac:dyDescent="0.25">
      <c r="A101" s="9" t="s">
        <v>508</v>
      </c>
      <c r="B101" s="1" t="s">
        <v>16</v>
      </c>
      <c r="C101" s="10">
        <v>44889</v>
      </c>
      <c r="D101" s="1">
        <v>46585.55</v>
      </c>
      <c r="F101">
        <f t="shared" si="7"/>
        <v>-0.95893410663184764</v>
      </c>
      <c r="G101">
        <f t="shared" si="5"/>
        <v>4</v>
      </c>
      <c r="H101">
        <f t="shared" si="9"/>
        <v>1.4799759945018292</v>
      </c>
      <c r="I101" t="str">
        <f t="shared" si="8"/>
        <v/>
      </c>
      <c r="J101" t="str">
        <f t="shared" si="6"/>
        <v/>
      </c>
      <c r="P101" t="s">
        <v>508</v>
      </c>
      <c r="Q101" t="s">
        <v>16</v>
      </c>
      <c r="R101" s="3">
        <v>44882</v>
      </c>
      <c r="S101">
        <v>46207.1</v>
      </c>
      <c r="T101">
        <v>46290</v>
      </c>
      <c r="U101">
        <v>46300</v>
      </c>
      <c r="V101">
        <v>45550</v>
      </c>
      <c r="W101">
        <v>45970</v>
      </c>
      <c r="X101">
        <v>45906.15</v>
      </c>
      <c r="Y101">
        <v>45844.77</v>
      </c>
      <c r="Z101">
        <v>22171</v>
      </c>
      <c r="AA101">
        <v>1016424402.95</v>
      </c>
      <c r="AB101">
        <v>10412</v>
      </c>
      <c r="AC101" s="8" t="s">
        <v>686</v>
      </c>
      <c r="AD101" s="8" t="s">
        <v>687</v>
      </c>
    </row>
    <row r="102" spans="1:30" x14ac:dyDescent="0.25">
      <c r="A102" s="11" t="s">
        <v>508</v>
      </c>
      <c r="B102" s="2" t="s">
        <v>16</v>
      </c>
      <c r="C102" s="12">
        <v>44890</v>
      </c>
      <c r="D102" s="2">
        <v>47233.4</v>
      </c>
      <c r="F102">
        <f t="shared" si="7"/>
        <v>1.3906672777288205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508</v>
      </c>
      <c r="Q102" t="s">
        <v>16</v>
      </c>
      <c r="R102" s="3">
        <v>44883</v>
      </c>
      <c r="S102">
        <v>45906.15</v>
      </c>
      <c r="T102">
        <v>46090</v>
      </c>
      <c r="U102">
        <v>46350</v>
      </c>
      <c r="V102">
        <v>45351</v>
      </c>
      <c r="W102">
        <v>46263.15</v>
      </c>
      <c r="X102">
        <v>46139.45</v>
      </c>
      <c r="Y102">
        <v>45743.65</v>
      </c>
      <c r="Z102">
        <v>20051</v>
      </c>
      <c r="AA102">
        <v>917205907.20000005</v>
      </c>
      <c r="AB102">
        <v>9257</v>
      </c>
      <c r="AC102" s="8" t="s">
        <v>688</v>
      </c>
      <c r="AD102" s="8" t="s">
        <v>689</v>
      </c>
    </row>
    <row r="103" spans="1:30" x14ac:dyDescent="0.25">
      <c r="A103" s="9" t="s">
        <v>508</v>
      </c>
      <c r="B103" s="1" t="s">
        <v>16</v>
      </c>
      <c r="C103" s="10">
        <v>44893</v>
      </c>
      <c r="D103" s="1">
        <v>47326.65</v>
      </c>
      <c r="F103">
        <f t="shared" si="7"/>
        <v>0.19742385684706162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508</v>
      </c>
      <c r="Q103" t="s">
        <v>16</v>
      </c>
      <c r="R103" s="3">
        <v>44886</v>
      </c>
      <c r="S103">
        <v>46139.45</v>
      </c>
      <c r="T103">
        <v>46200</v>
      </c>
      <c r="U103">
        <v>46812.35</v>
      </c>
      <c r="V103">
        <v>45821.5</v>
      </c>
      <c r="W103">
        <v>46630.25</v>
      </c>
      <c r="X103">
        <v>46687.3</v>
      </c>
      <c r="Y103">
        <v>46454.74</v>
      </c>
      <c r="Z103">
        <v>15860</v>
      </c>
      <c r="AA103">
        <v>736772199.54999995</v>
      </c>
      <c r="AB103">
        <v>7752</v>
      </c>
      <c r="AC103" s="8" t="s">
        <v>690</v>
      </c>
      <c r="AD103" s="8" t="s">
        <v>691</v>
      </c>
    </row>
    <row r="104" spans="1:30" x14ac:dyDescent="0.25">
      <c r="A104" s="11" t="s">
        <v>508</v>
      </c>
      <c r="B104" s="2" t="s">
        <v>16</v>
      </c>
      <c r="C104" s="12">
        <v>44894</v>
      </c>
      <c r="D104" s="2">
        <v>47092.35</v>
      </c>
      <c r="F104">
        <f t="shared" si="7"/>
        <v>-0.49506990247567256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508</v>
      </c>
      <c r="Q104" t="s">
        <v>16</v>
      </c>
      <c r="R104" s="3">
        <v>44887</v>
      </c>
      <c r="S104">
        <v>46687.3</v>
      </c>
      <c r="T104">
        <v>46800</v>
      </c>
      <c r="U104">
        <v>47066</v>
      </c>
      <c r="V104">
        <v>46490.05</v>
      </c>
      <c r="W104">
        <v>46971.95</v>
      </c>
      <c r="X104">
        <v>46952.75</v>
      </c>
      <c r="Y104">
        <v>46771.65</v>
      </c>
      <c r="Z104">
        <v>12032</v>
      </c>
      <c r="AA104">
        <v>562756465</v>
      </c>
      <c r="AB104">
        <v>7589</v>
      </c>
      <c r="AC104" s="8" t="s">
        <v>692</v>
      </c>
      <c r="AD104" s="8" t="s">
        <v>693</v>
      </c>
    </row>
    <row r="105" spans="1:30" x14ac:dyDescent="0.25">
      <c r="A105" s="9" t="s">
        <v>508</v>
      </c>
      <c r="B105" s="1" t="s">
        <v>16</v>
      </c>
      <c r="C105" s="10">
        <v>44895</v>
      </c>
      <c r="D105" s="1">
        <v>47416.65</v>
      </c>
      <c r="F105">
        <f t="shared" si="7"/>
        <v>0.68864688213691383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508</v>
      </c>
      <c r="Q105" t="s">
        <v>16</v>
      </c>
      <c r="R105" s="3">
        <v>44888</v>
      </c>
      <c r="S105">
        <v>46952.75</v>
      </c>
      <c r="T105">
        <v>47187.55</v>
      </c>
      <c r="U105">
        <v>47500</v>
      </c>
      <c r="V105">
        <v>46860.45</v>
      </c>
      <c r="W105">
        <v>47000</v>
      </c>
      <c r="X105">
        <v>47036.6</v>
      </c>
      <c r="Y105">
        <v>47076.05</v>
      </c>
      <c r="Z105">
        <v>13967</v>
      </c>
      <c r="AA105">
        <v>657511192.95000005</v>
      </c>
      <c r="AB105">
        <v>7104</v>
      </c>
      <c r="AC105" s="8" t="s">
        <v>669</v>
      </c>
      <c r="AD105" s="8" t="s">
        <v>694</v>
      </c>
    </row>
    <row r="106" spans="1:30" x14ac:dyDescent="0.25">
      <c r="A106" s="11" t="s">
        <v>508</v>
      </c>
      <c r="B106" s="2" t="s">
        <v>16</v>
      </c>
      <c r="C106" s="12">
        <v>44896</v>
      </c>
      <c r="D106" s="2">
        <v>47566.05</v>
      </c>
      <c r="F106">
        <f t="shared" si="7"/>
        <v>0.31507919686439562</v>
      </c>
      <c r="G106">
        <f t="shared" si="5"/>
        <v>4</v>
      </c>
      <c r="H106">
        <f t="shared" si="9"/>
        <v>2.1047299001514417</v>
      </c>
      <c r="I106">
        <f t="shared" si="8"/>
        <v>44896</v>
      </c>
      <c r="J106">
        <f t="shared" si="6"/>
        <v>-9.9427007287760993</v>
      </c>
      <c r="P106" t="s">
        <v>508</v>
      </c>
      <c r="Q106" t="s">
        <v>16</v>
      </c>
      <c r="R106" s="3">
        <v>44889</v>
      </c>
      <c r="S106">
        <v>47036.6</v>
      </c>
      <c r="T106">
        <v>47396.95</v>
      </c>
      <c r="U106">
        <v>47396.95</v>
      </c>
      <c r="V106">
        <v>46350</v>
      </c>
      <c r="W106">
        <v>46520</v>
      </c>
      <c r="X106">
        <v>46585.55</v>
      </c>
      <c r="Y106">
        <v>46646.22</v>
      </c>
      <c r="Z106">
        <v>13975</v>
      </c>
      <c r="AA106">
        <v>651880857.64999998</v>
      </c>
      <c r="AB106">
        <v>7153</v>
      </c>
      <c r="AC106" s="8" t="s">
        <v>695</v>
      </c>
      <c r="AD106" s="8" t="s">
        <v>696</v>
      </c>
    </row>
    <row r="107" spans="1:30" x14ac:dyDescent="0.25">
      <c r="A107" s="9" t="s">
        <v>508</v>
      </c>
      <c r="B107" s="1" t="s">
        <v>16</v>
      </c>
      <c r="C107" s="10">
        <v>44897</v>
      </c>
      <c r="D107" s="1">
        <v>47539.15</v>
      </c>
      <c r="F107">
        <f t="shared" si="7"/>
        <v>-5.6552940595238528E-2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508</v>
      </c>
      <c r="Q107" t="s">
        <v>16</v>
      </c>
      <c r="R107" s="3">
        <v>44890</v>
      </c>
      <c r="S107">
        <v>46585.55</v>
      </c>
      <c r="T107">
        <v>46779.8</v>
      </c>
      <c r="U107">
        <v>47337.25</v>
      </c>
      <c r="V107">
        <v>46586.1</v>
      </c>
      <c r="W107">
        <v>47200</v>
      </c>
      <c r="X107">
        <v>47233.4</v>
      </c>
      <c r="Y107">
        <v>47057.51</v>
      </c>
      <c r="Z107">
        <v>10744</v>
      </c>
      <c r="AA107">
        <v>505585843.85000002</v>
      </c>
      <c r="AB107">
        <v>4719</v>
      </c>
      <c r="AC107" s="8" t="s">
        <v>697</v>
      </c>
      <c r="AD107" s="8" t="s">
        <v>698</v>
      </c>
    </row>
    <row r="108" spans="1:30" x14ac:dyDescent="0.25">
      <c r="A108" s="11" t="s">
        <v>508</v>
      </c>
      <c r="B108" s="2" t="s">
        <v>16</v>
      </c>
      <c r="C108" s="12">
        <v>44900</v>
      </c>
      <c r="D108" s="2">
        <v>47533.35</v>
      </c>
      <c r="F108">
        <f t="shared" si="7"/>
        <v>-1.2200470559534425E-2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508</v>
      </c>
      <c r="Q108" t="s">
        <v>16</v>
      </c>
      <c r="R108" s="3">
        <v>44893</v>
      </c>
      <c r="S108">
        <v>47233.4</v>
      </c>
      <c r="T108">
        <v>47000</v>
      </c>
      <c r="U108">
        <v>47549.85</v>
      </c>
      <c r="V108">
        <v>47000</v>
      </c>
      <c r="W108">
        <v>47252</v>
      </c>
      <c r="X108">
        <v>47326.65</v>
      </c>
      <c r="Y108">
        <v>47370.92</v>
      </c>
      <c r="Z108">
        <v>9588</v>
      </c>
      <c r="AA108">
        <v>454192337.60000002</v>
      </c>
      <c r="AB108">
        <v>5511</v>
      </c>
      <c r="AC108" s="8" t="s">
        <v>699</v>
      </c>
      <c r="AD108" s="8" t="s">
        <v>700</v>
      </c>
    </row>
    <row r="109" spans="1:30" x14ac:dyDescent="0.25">
      <c r="A109" s="9" t="s">
        <v>508</v>
      </c>
      <c r="B109" s="1" t="s">
        <v>16</v>
      </c>
      <c r="C109" s="10">
        <v>44901</v>
      </c>
      <c r="D109" s="1">
        <v>46988.05</v>
      </c>
      <c r="F109">
        <f t="shared" si="7"/>
        <v>-1.1471945486695039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508</v>
      </c>
      <c r="Q109" t="s">
        <v>16</v>
      </c>
      <c r="R109" s="3">
        <v>44894</v>
      </c>
      <c r="S109">
        <v>47326.65</v>
      </c>
      <c r="T109">
        <v>47400</v>
      </c>
      <c r="U109">
        <v>47509.3</v>
      </c>
      <c r="V109">
        <v>47020.1</v>
      </c>
      <c r="W109">
        <v>47100</v>
      </c>
      <c r="X109">
        <v>47092.35</v>
      </c>
      <c r="Y109">
        <v>47188.43</v>
      </c>
      <c r="Z109">
        <v>9362</v>
      </c>
      <c r="AA109">
        <v>441778107.14999998</v>
      </c>
      <c r="AB109">
        <v>5916</v>
      </c>
      <c r="AC109" s="8" t="s">
        <v>701</v>
      </c>
      <c r="AD109" s="8" t="s">
        <v>702</v>
      </c>
    </row>
    <row r="110" spans="1:30" x14ac:dyDescent="0.25">
      <c r="A110" s="11" t="s">
        <v>508</v>
      </c>
      <c r="B110" s="2" t="s">
        <v>16</v>
      </c>
      <c r="C110" s="12">
        <v>44902</v>
      </c>
      <c r="D110" s="2">
        <v>46130.05</v>
      </c>
      <c r="F110">
        <f t="shared" si="7"/>
        <v>-1.8259961841361791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508</v>
      </c>
      <c r="Q110" t="s">
        <v>16</v>
      </c>
      <c r="R110" s="3">
        <v>44895</v>
      </c>
      <c r="S110">
        <v>47092.35</v>
      </c>
      <c r="T110">
        <v>47150</v>
      </c>
      <c r="U110">
        <v>47500</v>
      </c>
      <c r="V110">
        <v>46666</v>
      </c>
      <c r="W110">
        <v>47499</v>
      </c>
      <c r="X110">
        <v>47416.65</v>
      </c>
      <c r="Y110">
        <v>47295.58</v>
      </c>
      <c r="Z110">
        <v>30007</v>
      </c>
      <c r="AA110">
        <v>1419198619</v>
      </c>
      <c r="AB110">
        <v>10069</v>
      </c>
      <c r="AC110" s="8" t="s">
        <v>703</v>
      </c>
      <c r="AD110" s="8" t="s">
        <v>704</v>
      </c>
    </row>
    <row r="111" spans="1:30" x14ac:dyDescent="0.25">
      <c r="A111" s="9" t="s">
        <v>508</v>
      </c>
      <c r="B111" s="1" t="s">
        <v>16</v>
      </c>
      <c r="C111" s="10">
        <v>44903</v>
      </c>
      <c r="D111" s="1">
        <v>45913.5</v>
      </c>
      <c r="F111">
        <f t="shared" si="7"/>
        <v>-0.46943369885790914</v>
      </c>
      <c r="G111">
        <f t="shared" si="5"/>
        <v>4</v>
      </c>
      <c r="H111">
        <f t="shared" si="9"/>
        <v>-3.4742216349686448</v>
      </c>
      <c r="I111" t="str">
        <f t="shared" si="8"/>
        <v/>
      </c>
      <c r="J111" t="str">
        <f t="shared" si="6"/>
        <v/>
      </c>
      <c r="P111" t="s">
        <v>508</v>
      </c>
      <c r="Q111" t="s">
        <v>16</v>
      </c>
      <c r="R111" s="3">
        <v>44896</v>
      </c>
      <c r="S111">
        <v>47416.65</v>
      </c>
      <c r="T111">
        <v>47454.95</v>
      </c>
      <c r="U111">
        <v>47850</v>
      </c>
      <c r="V111">
        <v>47165.45</v>
      </c>
      <c r="W111">
        <v>47500</v>
      </c>
      <c r="X111">
        <v>47566.05</v>
      </c>
      <c r="Y111">
        <v>47566.04</v>
      </c>
      <c r="Z111">
        <v>17810</v>
      </c>
      <c r="AA111">
        <v>847151187.89999998</v>
      </c>
      <c r="AB111">
        <v>9175</v>
      </c>
      <c r="AC111" s="8" t="s">
        <v>705</v>
      </c>
      <c r="AD111" s="8" t="s">
        <v>706</v>
      </c>
    </row>
    <row r="112" spans="1:30" x14ac:dyDescent="0.25">
      <c r="A112" s="11" t="s">
        <v>508</v>
      </c>
      <c r="B112" s="2" t="s">
        <v>16</v>
      </c>
      <c r="C112" s="12">
        <v>44904</v>
      </c>
      <c r="D112" s="2">
        <v>46395.95</v>
      </c>
      <c r="F112">
        <f t="shared" si="7"/>
        <v>1.050780271597672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508</v>
      </c>
      <c r="Q112" t="s">
        <v>16</v>
      </c>
      <c r="R112" s="3">
        <v>44897</v>
      </c>
      <c r="S112">
        <v>47566.05</v>
      </c>
      <c r="T112">
        <v>47501</v>
      </c>
      <c r="U112">
        <v>47780.9</v>
      </c>
      <c r="V112">
        <v>47200.1</v>
      </c>
      <c r="W112">
        <v>47569.85</v>
      </c>
      <c r="X112">
        <v>47539.15</v>
      </c>
      <c r="Y112">
        <v>47425.05</v>
      </c>
      <c r="Z112">
        <v>10355</v>
      </c>
      <c r="AA112">
        <v>491086377.80000001</v>
      </c>
      <c r="AB112">
        <v>5322</v>
      </c>
      <c r="AC112" s="8" t="s">
        <v>707</v>
      </c>
      <c r="AD112" s="8" t="s">
        <v>708</v>
      </c>
    </row>
    <row r="113" spans="1:30" x14ac:dyDescent="0.25">
      <c r="A113" s="9" t="s">
        <v>508</v>
      </c>
      <c r="B113" s="1" t="s">
        <v>16</v>
      </c>
      <c r="C113" s="10">
        <v>44907</v>
      </c>
      <c r="D113" s="1">
        <v>46389.7</v>
      </c>
      <c r="F113">
        <f t="shared" si="7"/>
        <v>-1.3471003395770537E-2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508</v>
      </c>
      <c r="Q113" t="s">
        <v>16</v>
      </c>
      <c r="R113" s="3">
        <v>44900</v>
      </c>
      <c r="S113">
        <v>47539.15</v>
      </c>
      <c r="T113">
        <v>47561.1</v>
      </c>
      <c r="U113">
        <v>47889.95</v>
      </c>
      <c r="V113">
        <v>47160</v>
      </c>
      <c r="W113">
        <v>47450</v>
      </c>
      <c r="X113">
        <v>47533.35</v>
      </c>
      <c r="Y113">
        <v>47468.7</v>
      </c>
      <c r="Z113">
        <v>12546</v>
      </c>
      <c r="AA113">
        <v>595542280.54999995</v>
      </c>
      <c r="AB113">
        <v>6153</v>
      </c>
      <c r="AC113" s="8" t="s">
        <v>709</v>
      </c>
      <c r="AD113" s="8" t="s">
        <v>710</v>
      </c>
    </row>
    <row r="114" spans="1:30" x14ac:dyDescent="0.25">
      <c r="A114" s="11" t="s">
        <v>508</v>
      </c>
      <c r="B114" s="2" t="s">
        <v>16</v>
      </c>
      <c r="C114" s="12">
        <v>44908</v>
      </c>
      <c r="D114" s="2">
        <v>46779.3</v>
      </c>
      <c r="F114">
        <f t="shared" si="7"/>
        <v>0.83984160276959297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508</v>
      </c>
      <c r="Q114" t="s">
        <v>16</v>
      </c>
      <c r="R114" s="3">
        <v>44901</v>
      </c>
      <c r="S114">
        <v>47533.35</v>
      </c>
      <c r="T114">
        <v>47400</v>
      </c>
      <c r="U114">
        <v>47474</v>
      </c>
      <c r="V114">
        <v>46801</v>
      </c>
      <c r="W114">
        <v>46900.3</v>
      </c>
      <c r="X114">
        <v>46988.05</v>
      </c>
      <c r="Y114">
        <v>47069.18</v>
      </c>
      <c r="Z114">
        <v>9315</v>
      </c>
      <c r="AA114">
        <v>438449400.14999998</v>
      </c>
      <c r="AB114">
        <v>5171</v>
      </c>
      <c r="AC114" s="8" t="s">
        <v>711</v>
      </c>
      <c r="AD114" s="8" t="s">
        <v>712</v>
      </c>
    </row>
    <row r="115" spans="1:30" x14ac:dyDescent="0.25">
      <c r="A115" s="9" t="s">
        <v>508</v>
      </c>
      <c r="B115" s="1" t="s">
        <v>16</v>
      </c>
      <c r="C115" s="10">
        <v>44909</v>
      </c>
      <c r="D115" s="1">
        <v>45354.9</v>
      </c>
      <c r="F115">
        <f t="shared" si="7"/>
        <v>-3.044936542445059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508</v>
      </c>
      <c r="Q115" t="s">
        <v>16</v>
      </c>
      <c r="R115" s="3">
        <v>44902</v>
      </c>
      <c r="S115">
        <v>46988.05</v>
      </c>
      <c r="T115">
        <v>46988.05</v>
      </c>
      <c r="U115">
        <v>47295</v>
      </c>
      <c r="V115">
        <v>46001</v>
      </c>
      <c r="W115">
        <v>46090</v>
      </c>
      <c r="X115">
        <v>46130.05</v>
      </c>
      <c r="Y115">
        <v>46509.85</v>
      </c>
      <c r="Z115">
        <v>12768</v>
      </c>
      <c r="AA115">
        <v>593837704.54999995</v>
      </c>
      <c r="AB115">
        <v>5902</v>
      </c>
      <c r="AC115" s="8" t="s">
        <v>713</v>
      </c>
      <c r="AD115" s="8" t="s">
        <v>152</v>
      </c>
    </row>
    <row r="116" spans="1:30" x14ac:dyDescent="0.25">
      <c r="A116" s="11" t="s">
        <v>508</v>
      </c>
      <c r="B116" s="2" t="s">
        <v>16</v>
      </c>
      <c r="C116" s="12">
        <v>44910</v>
      </c>
      <c r="D116" s="2">
        <v>44037.5</v>
      </c>
      <c r="F116">
        <f t="shared" si="7"/>
        <v>-2.9046475683994486</v>
      </c>
      <c r="G116">
        <f t="shared" si="5"/>
        <v>4</v>
      </c>
      <c r="H116">
        <f t="shared" si="9"/>
        <v>-4.0859442211985586</v>
      </c>
      <c r="I116" t="str">
        <f t="shared" si="8"/>
        <v/>
      </c>
      <c r="J116" t="str">
        <f t="shared" si="6"/>
        <v/>
      </c>
      <c r="P116" t="s">
        <v>508</v>
      </c>
      <c r="Q116" t="s">
        <v>16</v>
      </c>
      <c r="R116" s="3">
        <v>44903</v>
      </c>
      <c r="S116">
        <v>46130.05</v>
      </c>
      <c r="T116">
        <v>46299</v>
      </c>
      <c r="U116">
        <v>46424.95</v>
      </c>
      <c r="V116">
        <v>45722.15</v>
      </c>
      <c r="W116">
        <v>45970</v>
      </c>
      <c r="X116">
        <v>45913.5</v>
      </c>
      <c r="Y116">
        <v>45987.72</v>
      </c>
      <c r="Z116">
        <v>14659</v>
      </c>
      <c r="AA116">
        <v>674133948.60000002</v>
      </c>
      <c r="AB116">
        <v>7378</v>
      </c>
      <c r="AC116" s="8" t="s">
        <v>714</v>
      </c>
      <c r="AD116" s="8" t="s">
        <v>715</v>
      </c>
    </row>
    <row r="117" spans="1:30" x14ac:dyDescent="0.25">
      <c r="A117" s="9" t="s">
        <v>508</v>
      </c>
      <c r="B117" s="1" t="s">
        <v>16</v>
      </c>
      <c r="C117" s="10">
        <v>44911</v>
      </c>
      <c r="D117" s="1">
        <v>42967.95</v>
      </c>
      <c r="F117">
        <f t="shared" si="7"/>
        <v>-2.4287255180244176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508</v>
      </c>
      <c r="Q117" t="s">
        <v>16</v>
      </c>
      <c r="R117" s="3">
        <v>44904</v>
      </c>
      <c r="S117">
        <v>45913.5</v>
      </c>
      <c r="T117">
        <v>46143.1</v>
      </c>
      <c r="U117">
        <v>46534.2</v>
      </c>
      <c r="V117">
        <v>45683.8</v>
      </c>
      <c r="W117">
        <v>46311</v>
      </c>
      <c r="X117">
        <v>46395.95</v>
      </c>
      <c r="Y117">
        <v>46129.89</v>
      </c>
      <c r="Z117">
        <v>11939</v>
      </c>
      <c r="AA117">
        <v>550744798.10000002</v>
      </c>
      <c r="AB117">
        <v>6872</v>
      </c>
      <c r="AC117" s="8" t="s">
        <v>716</v>
      </c>
      <c r="AD117" s="8" t="s">
        <v>717</v>
      </c>
    </row>
    <row r="118" spans="1:30" x14ac:dyDescent="0.25">
      <c r="A118" s="11" t="s">
        <v>508</v>
      </c>
      <c r="B118" s="2" t="s">
        <v>16</v>
      </c>
      <c r="C118" s="12">
        <v>44914</v>
      </c>
      <c r="D118" s="2">
        <v>43998.8</v>
      </c>
      <c r="F118">
        <f t="shared" si="7"/>
        <v>2.3991137580452544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508</v>
      </c>
      <c r="Q118" t="s">
        <v>16</v>
      </c>
      <c r="R118" s="3">
        <v>44907</v>
      </c>
      <c r="S118">
        <v>46395.95</v>
      </c>
      <c r="T118">
        <v>46490</v>
      </c>
      <c r="U118">
        <v>46534</v>
      </c>
      <c r="V118">
        <v>45913</v>
      </c>
      <c r="W118">
        <v>46300.55</v>
      </c>
      <c r="X118">
        <v>46389.7</v>
      </c>
      <c r="Y118">
        <v>46288.02</v>
      </c>
      <c r="Z118">
        <v>8388</v>
      </c>
      <c r="AA118">
        <v>388263919.39999998</v>
      </c>
      <c r="AB118">
        <v>5014</v>
      </c>
      <c r="AC118" s="8" t="s">
        <v>718</v>
      </c>
      <c r="AD118" s="8" t="s">
        <v>719</v>
      </c>
    </row>
    <row r="119" spans="1:30" x14ac:dyDescent="0.25">
      <c r="A119" s="9" t="s">
        <v>508</v>
      </c>
      <c r="B119" s="1" t="s">
        <v>16</v>
      </c>
      <c r="C119" s="10">
        <v>44915</v>
      </c>
      <c r="D119" s="1">
        <v>43633.2</v>
      </c>
      <c r="F119">
        <f t="shared" si="7"/>
        <v>-0.83093175268417729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508</v>
      </c>
      <c r="Q119" t="s">
        <v>16</v>
      </c>
      <c r="R119" s="3">
        <v>44908</v>
      </c>
      <c r="S119">
        <v>46389.7</v>
      </c>
      <c r="T119">
        <v>46000</v>
      </c>
      <c r="U119">
        <v>46847.95</v>
      </c>
      <c r="V119">
        <v>46000</v>
      </c>
      <c r="W119">
        <v>46731</v>
      </c>
      <c r="X119">
        <v>46779.3</v>
      </c>
      <c r="Y119">
        <v>46511.44</v>
      </c>
      <c r="Z119">
        <v>9971</v>
      </c>
      <c r="AA119">
        <v>463765606.75</v>
      </c>
      <c r="AB119">
        <v>4711</v>
      </c>
      <c r="AC119" s="8" t="s">
        <v>720</v>
      </c>
      <c r="AD119" s="8" t="s">
        <v>721</v>
      </c>
    </row>
    <row r="120" spans="1:30" x14ac:dyDescent="0.25">
      <c r="A120" s="11" t="s">
        <v>508</v>
      </c>
      <c r="B120" s="2" t="s">
        <v>16</v>
      </c>
      <c r="C120" s="12">
        <v>44916</v>
      </c>
      <c r="D120" s="2">
        <v>43255.3</v>
      </c>
      <c r="F120">
        <f t="shared" si="7"/>
        <v>-0.86608362439608877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508</v>
      </c>
      <c r="Q120" t="s">
        <v>16</v>
      </c>
      <c r="R120" s="3">
        <v>44909</v>
      </c>
      <c r="S120">
        <v>46779.3</v>
      </c>
      <c r="T120">
        <v>46779.95</v>
      </c>
      <c r="U120">
        <v>46972.9</v>
      </c>
      <c r="V120">
        <v>45000</v>
      </c>
      <c r="W120">
        <v>45201</v>
      </c>
      <c r="X120">
        <v>45354.9</v>
      </c>
      <c r="Y120">
        <v>45638.26</v>
      </c>
      <c r="Z120">
        <v>48016</v>
      </c>
      <c r="AA120">
        <v>2191366919.1999998</v>
      </c>
      <c r="AB120">
        <v>16270</v>
      </c>
      <c r="AC120" s="8" t="s">
        <v>722</v>
      </c>
      <c r="AD120" s="8" t="s">
        <v>723</v>
      </c>
    </row>
    <row r="121" spans="1:30" x14ac:dyDescent="0.25">
      <c r="A121" s="9" t="s">
        <v>508</v>
      </c>
      <c r="B121" s="1" t="s">
        <v>16</v>
      </c>
      <c r="C121" s="10">
        <v>44917</v>
      </c>
      <c r="D121" s="1">
        <v>43395.1</v>
      </c>
      <c r="F121">
        <f t="shared" si="7"/>
        <v>0.32319738852810093</v>
      </c>
      <c r="G121">
        <f t="shared" si="5"/>
        <v>4</v>
      </c>
      <c r="H121">
        <f t="shared" si="9"/>
        <v>-1.4587567414135714</v>
      </c>
      <c r="I121" t="str">
        <f t="shared" si="8"/>
        <v/>
      </c>
      <c r="J121" t="str">
        <f t="shared" si="6"/>
        <v/>
      </c>
      <c r="P121" t="s">
        <v>508</v>
      </c>
      <c r="Q121" t="s">
        <v>16</v>
      </c>
      <c r="R121" s="3">
        <v>44910</v>
      </c>
      <c r="S121">
        <v>45354.9</v>
      </c>
      <c r="T121">
        <v>45325</v>
      </c>
      <c r="U121">
        <v>45500</v>
      </c>
      <c r="V121">
        <v>44000</v>
      </c>
      <c r="W121">
        <v>44000</v>
      </c>
      <c r="X121">
        <v>44037.5</v>
      </c>
      <c r="Y121">
        <v>44557.48</v>
      </c>
      <c r="Z121">
        <v>51718</v>
      </c>
      <c r="AA121">
        <v>2304423783.5500002</v>
      </c>
      <c r="AB121">
        <v>18100</v>
      </c>
      <c r="AC121" s="8" t="s">
        <v>724</v>
      </c>
      <c r="AD121" s="8" t="s">
        <v>725</v>
      </c>
    </row>
    <row r="122" spans="1:30" x14ac:dyDescent="0.25">
      <c r="A122" s="11" t="s">
        <v>508</v>
      </c>
      <c r="B122" s="2" t="s">
        <v>16</v>
      </c>
      <c r="C122" s="12">
        <v>44918</v>
      </c>
      <c r="D122" s="2">
        <v>43031.35</v>
      </c>
      <c r="F122">
        <f t="shared" si="7"/>
        <v>-0.83822827922968268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508</v>
      </c>
      <c r="Q122" t="s">
        <v>16</v>
      </c>
      <c r="R122" s="3">
        <v>44911</v>
      </c>
      <c r="S122">
        <v>44037.5</v>
      </c>
      <c r="T122">
        <v>44000</v>
      </c>
      <c r="U122">
        <v>44000</v>
      </c>
      <c r="V122">
        <v>42903.05</v>
      </c>
      <c r="W122">
        <v>42990</v>
      </c>
      <c r="X122">
        <v>42967.95</v>
      </c>
      <c r="Y122">
        <v>43206.6</v>
      </c>
      <c r="Z122">
        <v>26021</v>
      </c>
      <c r="AA122">
        <v>1124278849.25</v>
      </c>
      <c r="AB122">
        <v>13862</v>
      </c>
      <c r="AC122" s="8" t="s">
        <v>726</v>
      </c>
      <c r="AD122" s="8" t="s">
        <v>727</v>
      </c>
    </row>
    <row r="123" spans="1:30" x14ac:dyDescent="0.25">
      <c r="A123" s="9" t="s">
        <v>508</v>
      </c>
      <c r="B123" s="1" t="s">
        <v>16</v>
      </c>
      <c r="C123" s="10">
        <v>44921</v>
      </c>
      <c r="D123" s="1">
        <v>43550.25</v>
      </c>
      <c r="F123">
        <f t="shared" si="7"/>
        <v>1.2058650263122153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508</v>
      </c>
      <c r="Q123" t="s">
        <v>16</v>
      </c>
      <c r="R123" s="3">
        <v>44914</v>
      </c>
      <c r="S123">
        <v>42967.95</v>
      </c>
      <c r="T123">
        <v>42900</v>
      </c>
      <c r="U123">
        <v>44125</v>
      </c>
      <c r="V123">
        <v>42712.25</v>
      </c>
      <c r="W123">
        <v>44050</v>
      </c>
      <c r="X123">
        <v>43998.8</v>
      </c>
      <c r="Y123">
        <v>43719.46</v>
      </c>
      <c r="Z123">
        <v>19871</v>
      </c>
      <c r="AA123">
        <v>868749382.64999998</v>
      </c>
      <c r="AB123">
        <v>9538</v>
      </c>
      <c r="AC123" s="8" t="s">
        <v>728</v>
      </c>
      <c r="AD123" s="8" t="s">
        <v>729</v>
      </c>
    </row>
    <row r="124" spans="1:30" x14ac:dyDescent="0.25">
      <c r="A124" s="11" t="s">
        <v>508</v>
      </c>
      <c r="B124" s="2" t="s">
        <v>16</v>
      </c>
      <c r="C124" s="12">
        <v>44922</v>
      </c>
      <c r="D124" s="2">
        <v>43611.45</v>
      </c>
      <c r="F124">
        <f t="shared" si="7"/>
        <v>0.14052732188677927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508</v>
      </c>
      <c r="Q124" t="s">
        <v>16</v>
      </c>
      <c r="R124" s="3">
        <v>44915</v>
      </c>
      <c r="S124">
        <v>43998.8</v>
      </c>
      <c r="T124">
        <v>44000</v>
      </c>
      <c r="U124">
        <v>44000</v>
      </c>
      <c r="V124">
        <v>43151.1</v>
      </c>
      <c r="W124">
        <v>43715</v>
      </c>
      <c r="X124">
        <v>43633.2</v>
      </c>
      <c r="Y124">
        <v>43496.53</v>
      </c>
      <c r="Z124">
        <v>14427</v>
      </c>
      <c r="AA124">
        <v>627524465.95000005</v>
      </c>
      <c r="AB124">
        <v>8264</v>
      </c>
      <c r="AC124" s="8" t="s">
        <v>730</v>
      </c>
      <c r="AD124" s="8" t="s">
        <v>731</v>
      </c>
    </row>
    <row r="125" spans="1:30" x14ac:dyDescent="0.25">
      <c r="A125" s="9" t="s">
        <v>508</v>
      </c>
      <c r="B125" s="1" t="s">
        <v>16</v>
      </c>
      <c r="C125" s="10">
        <v>44923</v>
      </c>
      <c r="D125" s="1">
        <v>44589.05</v>
      </c>
      <c r="F125">
        <f t="shared" si="7"/>
        <v>2.2416131543436548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508</v>
      </c>
      <c r="Q125" t="s">
        <v>16</v>
      </c>
      <c r="R125" s="3">
        <v>44916</v>
      </c>
      <c r="S125">
        <v>43633.2</v>
      </c>
      <c r="T125">
        <v>43760</v>
      </c>
      <c r="U125">
        <v>43998.9</v>
      </c>
      <c r="V125">
        <v>43116.55</v>
      </c>
      <c r="W125">
        <v>43201</v>
      </c>
      <c r="X125">
        <v>43255.3</v>
      </c>
      <c r="Y125">
        <v>43461.83</v>
      </c>
      <c r="Z125">
        <v>18613</v>
      </c>
      <c r="AA125">
        <v>808954977</v>
      </c>
      <c r="AB125">
        <v>10157</v>
      </c>
      <c r="AC125" s="8" t="s">
        <v>732</v>
      </c>
      <c r="AD125" s="8" t="s">
        <v>733</v>
      </c>
    </row>
    <row r="126" spans="1:30" x14ac:dyDescent="0.25">
      <c r="A126" s="11" t="s">
        <v>508</v>
      </c>
      <c r="B126" s="2" t="s">
        <v>16</v>
      </c>
      <c r="C126" s="12">
        <v>44924</v>
      </c>
      <c r="D126" s="2">
        <v>43264.35</v>
      </c>
      <c r="F126">
        <f t="shared" si="7"/>
        <v>-2.9709087769306688</v>
      </c>
      <c r="G126">
        <f t="shared" si="5"/>
        <v>4</v>
      </c>
      <c r="H126">
        <f t="shared" si="9"/>
        <v>-0.30130129899458696</v>
      </c>
      <c r="I126" t="str">
        <f t="shared" si="8"/>
        <v/>
      </c>
      <c r="J126" t="str">
        <f t="shared" si="6"/>
        <v/>
      </c>
      <c r="P126" t="s">
        <v>508</v>
      </c>
      <c r="Q126" t="s">
        <v>16</v>
      </c>
      <c r="R126" s="3">
        <v>44917</v>
      </c>
      <c r="S126">
        <v>43255.3</v>
      </c>
      <c r="T126">
        <v>43500</v>
      </c>
      <c r="U126">
        <v>43699.85</v>
      </c>
      <c r="V126">
        <v>42960.800000000003</v>
      </c>
      <c r="W126">
        <v>43300.35</v>
      </c>
      <c r="X126">
        <v>43395.1</v>
      </c>
      <c r="Y126">
        <v>43300.91</v>
      </c>
      <c r="Z126">
        <v>17941</v>
      </c>
      <c r="AA126">
        <v>776861662.5</v>
      </c>
      <c r="AB126">
        <v>7194</v>
      </c>
      <c r="AC126" s="8" t="s">
        <v>734</v>
      </c>
      <c r="AD126" s="8" t="s">
        <v>735</v>
      </c>
    </row>
    <row r="127" spans="1:30" x14ac:dyDescent="0.25">
      <c r="A127" s="9" t="s">
        <v>508</v>
      </c>
      <c r="B127" s="1" t="s">
        <v>16</v>
      </c>
      <c r="C127" s="10">
        <v>44925</v>
      </c>
      <c r="D127" s="1">
        <v>42836.7</v>
      </c>
      <c r="F127">
        <f t="shared" si="7"/>
        <v>-0.98845816474765358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508</v>
      </c>
      <c r="Q127" t="s">
        <v>16</v>
      </c>
      <c r="R127" s="3">
        <v>44918</v>
      </c>
      <c r="S127">
        <v>43395.1</v>
      </c>
      <c r="T127">
        <v>42950</v>
      </c>
      <c r="U127">
        <v>43450</v>
      </c>
      <c r="V127">
        <v>42805</v>
      </c>
      <c r="W127">
        <v>43000</v>
      </c>
      <c r="X127">
        <v>43031.35</v>
      </c>
      <c r="Y127">
        <v>43154.74</v>
      </c>
      <c r="Z127">
        <v>19003</v>
      </c>
      <c r="AA127">
        <v>820069592.10000002</v>
      </c>
      <c r="AB127">
        <v>8208</v>
      </c>
      <c r="AC127" s="8" t="s">
        <v>736</v>
      </c>
      <c r="AD127" s="8" t="s">
        <v>737</v>
      </c>
    </row>
    <row r="128" spans="1:30" x14ac:dyDescent="0.25">
      <c r="A128" s="11" t="s">
        <v>508</v>
      </c>
      <c r="B128" s="2" t="s">
        <v>16</v>
      </c>
      <c r="C128" s="12">
        <v>44928</v>
      </c>
      <c r="D128" s="2">
        <v>41921.050000000003</v>
      </c>
      <c r="F128">
        <f t="shared" si="7"/>
        <v>-2.1375362714681434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-4.49547423072657</v>
      </c>
      <c r="P128" t="s">
        <v>508</v>
      </c>
      <c r="Q128" t="s">
        <v>16</v>
      </c>
      <c r="R128" s="3">
        <v>44921</v>
      </c>
      <c r="S128">
        <v>43031.35</v>
      </c>
      <c r="T128">
        <v>43037</v>
      </c>
      <c r="U128">
        <v>43966</v>
      </c>
      <c r="V128">
        <v>42600</v>
      </c>
      <c r="W128">
        <v>43612.6</v>
      </c>
      <c r="X128">
        <v>43550.25</v>
      </c>
      <c r="Y128">
        <v>43519.46</v>
      </c>
      <c r="Z128">
        <v>16795</v>
      </c>
      <c r="AA128">
        <v>730909327.04999995</v>
      </c>
      <c r="AB128">
        <v>8539</v>
      </c>
      <c r="AC128" s="8" t="s">
        <v>738</v>
      </c>
      <c r="AD128" s="8" t="s">
        <v>739</v>
      </c>
    </row>
    <row r="129" spans="1:30" x14ac:dyDescent="0.25">
      <c r="A129" s="9" t="s">
        <v>508</v>
      </c>
      <c r="B129" s="1" t="s">
        <v>16</v>
      </c>
      <c r="C129" s="10">
        <v>44929</v>
      </c>
      <c r="D129" s="1">
        <v>42166.35</v>
      </c>
      <c r="F129">
        <f t="shared" si="7"/>
        <v>0.58514755713417399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508</v>
      </c>
      <c r="Q129" t="s">
        <v>16</v>
      </c>
      <c r="R129" s="3">
        <v>44922</v>
      </c>
      <c r="S129">
        <v>43550.25</v>
      </c>
      <c r="T129">
        <v>43830</v>
      </c>
      <c r="U129">
        <v>43945</v>
      </c>
      <c r="V129">
        <v>43315.25</v>
      </c>
      <c r="W129">
        <v>43560.1</v>
      </c>
      <c r="X129">
        <v>43611.45</v>
      </c>
      <c r="Y129">
        <v>43566.39</v>
      </c>
      <c r="Z129">
        <v>8556</v>
      </c>
      <c r="AA129">
        <v>372754058.75</v>
      </c>
      <c r="AB129">
        <v>4035</v>
      </c>
      <c r="AC129" s="8" t="s">
        <v>740</v>
      </c>
      <c r="AD129" s="8" t="s">
        <v>741</v>
      </c>
    </row>
    <row r="130" spans="1:30" x14ac:dyDescent="0.25">
      <c r="A130" s="11" t="s">
        <v>508</v>
      </c>
      <c r="B130" s="2" t="s">
        <v>16</v>
      </c>
      <c r="C130" s="12">
        <v>44930</v>
      </c>
      <c r="D130" s="2">
        <v>42159.9</v>
      </c>
      <c r="F130">
        <f t="shared" si="7"/>
        <v>-1.5296557563073611E-2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508</v>
      </c>
      <c r="Q130" t="s">
        <v>16</v>
      </c>
      <c r="R130" s="3">
        <v>44923</v>
      </c>
      <c r="S130">
        <v>43611.45</v>
      </c>
      <c r="T130">
        <v>43600.05</v>
      </c>
      <c r="U130">
        <v>44699</v>
      </c>
      <c r="V130">
        <v>43218</v>
      </c>
      <c r="W130">
        <v>44541</v>
      </c>
      <c r="X130">
        <v>44589.05</v>
      </c>
      <c r="Y130">
        <v>44440.63</v>
      </c>
      <c r="Z130">
        <v>27630</v>
      </c>
      <c r="AA130">
        <v>1227894729.5</v>
      </c>
      <c r="AB130">
        <v>8814</v>
      </c>
      <c r="AC130" s="8" t="s">
        <v>742</v>
      </c>
      <c r="AD130" s="8" t="s">
        <v>743</v>
      </c>
    </row>
    <row r="131" spans="1:30" x14ac:dyDescent="0.25">
      <c r="A131" s="9" t="s">
        <v>508</v>
      </c>
      <c r="B131" s="1" t="s">
        <v>16</v>
      </c>
      <c r="C131" s="10">
        <v>44931</v>
      </c>
      <c r="D131" s="1">
        <v>42302.9</v>
      </c>
      <c r="F131">
        <f t="shared" si="7"/>
        <v>0.3391848652392439</v>
      </c>
      <c r="G131">
        <f t="shared" ref="G131:G194" si="10">WEEKDAY(C131, 2)</f>
        <v>4</v>
      </c>
      <c r="H131">
        <f t="shared" si="9"/>
        <v>-2.2222684496588925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508</v>
      </c>
      <c r="Q131" t="s">
        <v>16</v>
      </c>
      <c r="R131" s="3">
        <v>44924</v>
      </c>
      <c r="S131">
        <v>44589.05</v>
      </c>
      <c r="T131">
        <v>44550</v>
      </c>
      <c r="U131">
        <v>44550</v>
      </c>
      <c r="V131">
        <v>43006</v>
      </c>
      <c r="W131">
        <v>43380</v>
      </c>
      <c r="X131">
        <v>43264.35</v>
      </c>
      <c r="Y131">
        <v>43529.89</v>
      </c>
      <c r="Z131">
        <v>36774</v>
      </c>
      <c r="AA131">
        <v>1600768087.5999999</v>
      </c>
      <c r="AB131">
        <v>14573</v>
      </c>
      <c r="AC131" s="8" t="s">
        <v>744</v>
      </c>
      <c r="AD131" s="8" t="s">
        <v>745</v>
      </c>
    </row>
    <row r="132" spans="1:30" x14ac:dyDescent="0.25">
      <c r="A132" s="11" t="s">
        <v>508</v>
      </c>
      <c r="B132" s="2" t="s">
        <v>16</v>
      </c>
      <c r="C132" s="12">
        <v>44932</v>
      </c>
      <c r="D132" s="2">
        <v>41710.15</v>
      </c>
      <c r="F132">
        <f t="shared" ref="F132:F195" si="12">((D132-D131)/D131)*100</f>
        <v>-1.4012041727635693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508</v>
      </c>
      <c r="Q132" t="s">
        <v>16</v>
      </c>
      <c r="R132" s="3">
        <v>44925</v>
      </c>
      <c r="S132">
        <v>43264.35</v>
      </c>
      <c r="T132">
        <v>43630</v>
      </c>
      <c r="U132">
        <v>43795</v>
      </c>
      <c r="V132">
        <v>42742</v>
      </c>
      <c r="W132">
        <v>42940</v>
      </c>
      <c r="X132">
        <v>42836.7</v>
      </c>
      <c r="Y132">
        <v>43101.03</v>
      </c>
      <c r="Z132">
        <v>21609</v>
      </c>
      <c r="AA132">
        <v>931370149</v>
      </c>
      <c r="AB132">
        <v>10891</v>
      </c>
      <c r="AC132" s="8" t="s">
        <v>746</v>
      </c>
      <c r="AD132" s="8" t="s">
        <v>747</v>
      </c>
    </row>
    <row r="133" spans="1:30" x14ac:dyDescent="0.25">
      <c r="A133" s="9" t="s">
        <v>508</v>
      </c>
      <c r="B133" s="1" t="s">
        <v>16</v>
      </c>
      <c r="C133" s="10">
        <v>44935</v>
      </c>
      <c r="D133" s="1">
        <v>41397.5</v>
      </c>
      <c r="F133">
        <f t="shared" si="12"/>
        <v>-0.7495777406698404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508</v>
      </c>
      <c r="Q133" t="s">
        <v>16</v>
      </c>
      <c r="R133" s="3">
        <v>44928</v>
      </c>
      <c r="S133">
        <v>42836.7</v>
      </c>
      <c r="T133">
        <v>43070</v>
      </c>
      <c r="U133">
        <v>43189.95</v>
      </c>
      <c r="V133">
        <v>41825</v>
      </c>
      <c r="W133">
        <v>41980</v>
      </c>
      <c r="X133">
        <v>41921.050000000003</v>
      </c>
      <c r="Y133">
        <v>42208.92</v>
      </c>
      <c r="Z133">
        <v>21542</v>
      </c>
      <c r="AA133">
        <v>909264509.45000005</v>
      </c>
      <c r="AB133">
        <v>8270</v>
      </c>
      <c r="AC133" s="8" t="s">
        <v>748</v>
      </c>
      <c r="AD133" s="8" t="s">
        <v>749</v>
      </c>
    </row>
    <row r="134" spans="1:30" x14ac:dyDescent="0.25">
      <c r="A134" s="11" t="s">
        <v>508</v>
      </c>
      <c r="B134" s="2" t="s">
        <v>16</v>
      </c>
      <c r="C134" s="12">
        <v>44936</v>
      </c>
      <c r="D134" s="2">
        <v>41038.400000000001</v>
      </c>
      <c r="F134">
        <f t="shared" si="12"/>
        <v>-0.867443686212932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508</v>
      </c>
      <c r="Q134" t="s">
        <v>16</v>
      </c>
      <c r="R134" s="3">
        <v>44929</v>
      </c>
      <c r="S134">
        <v>41921.050000000003</v>
      </c>
      <c r="T134">
        <v>42140</v>
      </c>
      <c r="U134">
        <v>42398.8</v>
      </c>
      <c r="V134">
        <v>41800</v>
      </c>
      <c r="W134">
        <v>42150</v>
      </c>
      <c r="X134">
        <v>42166.35</v>
      </c>
      <c r="Y134">
        <v>42114.3</v>
      </c>
      <c r="Z134">
        <v>16770</v>
      </c>
      <c r="AA134">
        <v>706256736.85000002</v>
      </c>
      <c r="AB134">
        <v>6959</v>
      </c>
      <c r="AC134" s="8" t="s">
        <v>750</v>
      </c>
      <c r="AD134" s="8" t="s">
        <v>751</v>
      </c>
    </row>
    <row r="135" spans="1:30" x14ac:dyDescent="0.25">
      <c r="A135" s="9" t="s">
        <v>508</v>
      </c>
      <c r="B135" s="1" t="s">
        <v>16</v>
      </c>
      <c r="C135" s="10">
        <v>44937</v>
      </c>
      <c r="D135" s="1">
        <v>41004.199999999997</v>
      </c>
      <c r="F135">
        <f t="shared" si="12"/>
        <v>-8.3336582322908206E-2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508</v>
      </c>
      <c r="Q135" t="s">
        <v>16</v>
      </c>
      <c r="R135" s="3">
        <v>44930</v>
      </c>
      <c r="S135">
        <v>42166.35</v>
      </c>
      <c r="T135">
        <v>42170</v>
      </c>
      <c r="U135">
        <v>42384.95</v>
      </c>
      <c r="V135">
        <v>41730.65</v>
      </c>
      <c r="W135">
        <v>42198</v>
      </c>
      <c r="X135">
        <v>42159.9</v>
      </c>
      <c r="Y135">
        <v>42131.66</v>
      </c>
      <c r="Z135">
        <v>23911</v>
      </c>
      <c r="AA135">
        <v>1007410212.7</v>
      </c>
      <c r="AB135">
        <v>8215</v>
      </c>
      <c r="AC135" s="8" t="s">
        <v>752</v>
      </c>
      <c r="AD135" s="8" t="s">
        <v>753</v>
      </c>
    </row>
    <row r="136" spans="1:30" x14ac:dyDescent="0.25">
      <c r="A136" s="11" t="s">
        <v>508</v>
      </c>
      <c r="B136" s="2" t="s">
        <v>16</v>
      </c>
      <c r="C136" s="12">
        <v>44938</v>
      </c>
      <c r="D136" s="2">
        <v>40639.050000000003</v>
      </c>
      <c r="F136">
        <f t="shared" si="12"/>
        <v>-0.8905185322479019</v>
      </c>
      <c r="G136">
        <f t="shared" si="10"/>
        <v>4</v>
      </c>
      <c r="H136">
        <f t="shared" ref="H136:H199" si="14">IF(G136=4, ((D136 - D131) / D131)*100, "")</f>
        <v>-3.9331818858754328</v>
      </c>
      <c r="I136" t="str">
        <f t="shared" si="13"/>
        <v/>
      </c>
      <c r="J136" t="str">
        <f t="shared" si="11"/>
        <v/>
      </c>
      <c r="P136" t="s">
        <v>508</v>
      </c>
      <c r="Q136" t="s">
        <v>16</v>
      </c>
      <c r="R136" s="3">
        <v>44931</v>
      </c>
      <c r="S136">
        <v>42159.9</v>
      </c>
      <c r="T136">
        <v>42198</v>
      </c>
      <c r="U136">
        <v>42385</v>
      </c>
      <c r="V136">
        <v>41900</v>
      </c>
      <c r="W136">
        <v>42202.8</v>
      </c>
      <c r="X136">
        <v>42302.9</v>
      </c>
      <c r="Y136">
        <v>42106.66</v>
      </c>
      <c r="Z136">
        <v>29884</v>
      </c>
      <c r="AA136">
        <v>1258315408.9000001</v>
      </c>
      <c r="AB136">
        <v>7735</v>
      </c>
      <c r="AC136" s="8" t="s">
        <v>754</v>
      </c>
      <c r="AD136" s="8" t="s">
        <v>755</v>
      </c>
    </row>
    <row r="137" spans="1:30" x14ac:dyDescent="0.25">
      <c r="A137" s="9" t="s">
        <v>508</v>
      </c>
      <c r="B137" s="1" t="s">
        <v>16</v>
      </c>
      <c r="C137" s="10">
        <v>44939</v>
      </c>
      <c r="D137" s="1">
        <v>40250.25</v>
      </c>
      <c r="F137">
        <f t="shared" si="12"/>
        <v>-0.9567152775470954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508</v>
      </c>
      <c r="Q137" t="s">
        <v>16</v>
      </c>
      <c r="R137" s="3">
        <v>44932</v>
      </c>
      <c r="S137">
        <v>42302.9</v>
      </c>
      <c r="T137">
        <v>42302.9</v>
      </c>
      <c r="U137">
        <v>42302.9</v>
      </c>
      <c r="V137">
        <v>41410</v>
      </c>
      <c r="W137">
        <v>41724</v>
      </c>
      <c r="X137">
        <v>41710.15</v>
      </c>
      <c r="Y137">
        <v>41680.629999999997</v>
      </c>
      <c r="Z137">
        <v>16269</v>
      </c>
      <c r="AA137">
        <v>678102118.35000002</v>
      </c>
      <c r="AB137">
        <v>7840</v>
      </c>
      <c r="AC137" s="8" t="s">
        <v>756</v>
      </c>
      <c r="AD137" s="8" t="s">
        <v>757</v>
      </c>
    </row>
    <row r="138" spans="1:30" x14ac:dyDescent="0.25">
      <c r="A138" s="11" t="s">
        <v>508</v>
      </c>
      <c r="B138" s="2" t="s">
        <v>16</v>
      </c>
      <c r="C138" s="12">
        <v>44942</v>
      </c>
      <c r="D138" s="2">
        <v>40095.4</v>
      </c>
      <c r="F138">
        <f t="shared" si="12"/>
        <v>-0.38471810734094458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508</v>
      </c>
      <c r="Q138" t="s">
        <v>16</v>
      </c>
      <c r="R138" s="3">
        <v>44935</v>
      </c>
      <c r="S138">
        <v>41710.15</v>
      </c>
      <c r="T138">
        <v>41990</v>
      </c>
      <c r="U138">
        <v>41990</v>
      </c>
      <c r="V138">
        <v>41105</v>
      </c>
      <c r="W138">
        <v>41400</v>
      </c>
      <c r="X138">
        <v>41397.5</v>
      </c>
      <c r="Y138">
        <v>41486.239999999998</v>
      </c>
      <c r="Z138">
        <v>16084</v>
      </c>
      <c r="AA138">
        <v>667264731.29999995</v>
      </c>
      <c r="AB138">
        <v>9431</v>
      </c>
      <c r="AC138" s="8" t="s">
        <v>758</v>
      </c>
      <c r="AD138" s="8" t="s">
        <v>759</v>
      </c>
    </row>
    <row r="139" spans="1:30" x14ac:dyDescent="0.25">
      <c r="A139" s="9" t="s">
        <v>508</v>
      </c>
      <c r="B139" s="1" t="s">
        <v>16</v>
      </c>
      <c r="C139" s="10">
        <v>44943</v>
      </c>
      <c r="D139" s="1">
        <v>40269.550000000003</v>
      </c>
      <c r="F139">
        <f t="shared" si="12"/>
        <v>0.43433910124353775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508</v>
      </c>
      <c r="Q139" t="s">
        <v>16</v>
      </c>
      <c r="R139" s="3">
        <v>44936</v>
      </c>
      <c r="S139">
        <v>41397.5</v>
      </c>
      <c r="T139">
        <v>41469.800000000003</v>
      </c>
      <c r="U139">
        <v>41524.9</v>
      </c>
      <c r="V139">
        <v>40800</v>
      </c>
      <c r="W139">
        <v>41114</v>
      </c>
      <c r="X139">
        <v>41038.400000000001</v>
      </c>
      <c r="Y139">
        <v>41128.58</v>
      </c>
      <c r="Z139">
        <v>17183</v>
      </c>
      <c r="AA139">
        <v>706712463.25</v>
      </c>
      <c r="AB139">
        <v>9914</v>
      </c>
      <c r="AC139" s="8" t="s">
        <v>760</v>
      </c>
      <c r="AD139" s="8" t="s">
        <v>761</v>
      </c>
    </row>
    <row r="140" spans="1:30" x14ac:dyDescent="0.25">
      <c r="A140" s="11" t="s">
        <v>508</v>
      </c>
      <c r="B140" s="2" t="s">
        <v>16</v>
      </c>
      <c r="C140" s="12">
        <v>44944</v>
      </c>
      <c r="D140" s="2">
        <v>40624.1</v>
      </c>
      <c r="F140">
        <f t="shared" si="12"/>
        <v>0.88044192199812421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508</v>
      </c>
      <c r="Q140" t="s">
        <v>16</v>
      </c>
      <c r="R140" s="3">
        <v>44937</v>
      </c>
      <c r="S140">
        <v>41038.400000000001</v>
      </c>
      <c r="T140">
        <v>41114</v>
      </c>
      <c r="U140">
        <v>41299.300000000003</v>
      </c>
      <c r="V140">
        <v>40721.949999999997</v>
      </c>
      <c r="W140">
        <v>41120</v>
      </c>
      <c r="X140">
        <v>41004.199999999997</v>
      </c>
      <c r="Y140">
        <v>40949.75</v>
      </c>
      <c r="Z140">
        <v>24460</v>
      </c>
      <c r="AA140">
        <v>1001630875.55</v>
      </c>
      <c r="AB140">
        <v>11647</v>
      </c>
      <c r="AC140" s="8" t="s">
        <v>762</v>
      </c>
      <c r="AD140" s="8" t="s">
        <v>763</v>
      </c>
    </row>
    <row r="141" spans="1:30" x14ac:dyDescent="0.25">
      <c r="A141" s="9" t="s">
        <v>508</v>
      </c>
      <c r="B141" s="1" t="s">
        <v>16</v>
      </c>
      <c r="C141" s="10">
        <v>44945</v>
      </c>
      <c r="D141" s="1">
        <v>40651.949999999997</v>
      </c>
      <c r="F141">
        <f t="shared" si="12"/>
        <v>6.8555364918850004E-2</v>
      </c>
      <c r="G141">
        <f t="shared" si="10"/>
        <v>4</v>
      </c>
      <c r="H141">
        <f t="shared" si="14"/>
        <v>3.1742868005020242E-2</v>
      </c>
      <c r="I141" t="str">
        <f t="shared" si="13"/>
        <v/>
      </c>
      <c r="J141" t="str">
        <f t="shared" si="11"/>
        <v/>
      </c>
      <c r="P141" t="s">
        <v>508</v>
      </c>
      <c r="Q141" t="s">
        <v>16</v>
      </c>
      <c r="R141" s="3">
        <v>44938</v>
      </c>
      <c r="S141">
        <v>41004.199999999997</v>
      </c>
      <c r="T141">
        <v>41190</v>
      </c>
      <c r="U141">
        <v>41548</v>
      </c>
      <c r="V141">
        <v>40565.050000000003</v>
      </c>
      <c r="W141">
        <v>40649</v>
      </c>
      <c r="X141">
        <v>40639.050000000003</v>
      </c>
      <c r="Y141">
        <v>40940.239999999998</v>
      </c>
      <c r="Z141">
        <v>19141</v>
      </c>
      <c r="AA141">
        <v>783637125.10000002</v>
      </c>
      <c r="AB141">
        <v>12245</v>
      </c>
      <c r="AC141" s="8" t="s">
        <v>764</v>
      </c>
      <c r="AD141" s="8" t="s">
        <v>765</v>
      </c>
    </row>
    <row r="142" spans="1:30" x14ac:dyDescent="0.25">
      <c r="A142" s="11" t="s">
        <v>508</v>
      </c>
      <c r="B142" s="2" t="s">
        <v>16</v>
      </c>
      <c r="C142" s="12">
        <v>44946</v>
      </c>
      <c r="D142" s="2">
        <v>40235.300000000003</v>
      </c>
      <c r="F142">
        <f t="shared" si="12"/>
        <v>-1.0249200837844044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508</v>
      </c>
      <c r="Q142" t="s">
        <v>16</v>
      </c>
      <c r="R142" s="3">
        <v>44939</v>
      </c>
      <c r="S142">
        <v>40639.050000000003</v>
      </c>
      <c r="T142">
        <v>40800</v>
      </c>
      <c r="U142">
        <v>40800</v>
      </c>
      <c r="V142">
        <v>40052</v>
      </c>
      <c r="W142">
        <v>40260</v>
      </c>
      <c r="X142">
        <v>40250.25</v>
      </c>
      <c r="Y142">
        <v>40263.53</v>
      </c>
      <c r="Z142">
        <v>16099</v>
      </c>
      <c r="AA142">
        <v>648202544.29999995</v>
      </c>
      <c r="AB142">
        <v>8458</v>
      </c>
      <c r="AC142" s="8" t="s">
        <v>766</v>
      </c>
      <c r="AD142" s="8" t="s">
        <v>767</v>
      </c>
    </row>
    <row r="143" spans="1:30" x14ac:dyDescent="0.25">
      <c r="A143" s="9" t="s">
        <v>508</v>
      </c>
      <c r="B143" s="1" t="s">
        <v>16</v>
      </c>
      <c r="C143" s="10">
        <v>44949</v>
      </c>
      <c r="D143" s="1">
        <v>40601.4</v>
      </c>
      <c r="F143">
        <f t="shared" si="12"/>
        <v>0.90989752779275546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508</v>
      </c>
      <c r="Q143" t="s">
        <v>16</v>
      </c>
      <c r="R143" s="3">
        <v>44942</v>
      </c>
      <c r="S143">
        <v>40250.25</v>
      </c>
      <c r="T143">
        <v>40400</v>
      </c>
      <c r="U143">
        <v>40735.65</v>
      </c>
      <c r="V143">
        <v>40005.550000000003</v>
      </c>
      <c r="W143">
        <v>40050</v>
      </c>
      <c r="X143">
        <v>40095.4</v>
      </c>
      <c r="Y143">
        <v>40105.31</v>
      </c>
      <c r="Z143">
        <v>14824</v>
      </c>
      <c r="AA143">
        <v>594521098.04999995</v>
      </c>
      <c r="AB143">
        <v>5526</v>
      </c>
      <c r="AC143" s="8" t="s">
        <v>768</v>
      </c>
      <c r="AD143" s="8" t="s">
        <v>769</v>
      </c>
    </row>
    <row r="144" spans="1:30" x14ac:dyDescent="0.25">
      <c r="A144" s="11" t="s">
        <v>508</v>
      </c>
      <c r="B144" s="2" t="s">
        <v>16</v>
      </c>
      <c r="C144" s="12">
        <v>44950</v>
      </c>
      <c r="D144" s="2">
        <v>40116.65</v>
      </c>
      <c r="F144">
        <f t="shared" si="12"/>
        <v>-1.1939243474362953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508</v>
      </c>
      <c r="Q144" t="s">
        <v>16</v>
      </c>
      <c r="R144" s="3">
        <v>44943</v>
      </c>
      <c r="S144">
        <v>40095.4</v>
      </c>
      <c r="T144">
        <v>40066</v>
      </c>
      <c r="U144">
        <v>40424.949999999997</v>
      </c>
      <c r="V144">
        <v>39939.050000000003</v>
      </c>
      <c r="W144">
        <v>40424.949999999997</v>
      </c>
      <c r="X144">
        <v>40269.550000000003</v>
      </c>
      <c r="Y144">
        <v>40128.99</v>
      </c>
      <c r="Z144">
        <v>18785</v>
      </c>
      <c r="AA144">
        <v>753823031.10000002</v>
      </c>
      <c r="AB144">
        <v>5680</v>
      </c>
      <c r="AC144" s="8" t="s">
        <v>770</v>
      </c>
      <c r="AD144" s="8" t="s">
        <v>771</v>
      </c>
    </row>
    <row r="145" spans="1:30" x14ac:dyDescent="0.25">
      <c r="A145" s="9" t="s">
        <v>508</v>
      </c>
      <c r="B145" s="1" t="s">
        <v>16</v>
      </c>
      <c r="C145" s="10">
        <v>44951</v>
      </c>
      <c r="D145" s="1">
        <v>39854.9</v>
      </c>
      <c r="F145">
        <f t="shared" si="12"/>
        <v>-0.65247222786548731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508</v>
      </c>
      <c r="Q145" t="s">
        <v>16</v>
      </c>
      <c r="R145" s="3">
        <v>44944</v>
      </c>
      <c r="S145">
        <v>40269.550000000003</v>
      </c>
      <c r="T145">
        <v>40425</v>
      </c>
      <c r="U145">
        <v>40870.050000000003</v>
      </c>
      <c r="V145">
        <v>40270</v>
      </c>
      <c r="W145">
        <v>40700</v>
      </c>
      <c r="X145">
        <v>40624.1</v>
      </c>
      <c r="Y145">
        <v>40625.54</v>
      </c>
      <c r="Z145">
        <v>25444</v>
      </c>
      <c r="AA145">
        <v>1033676128.65</v>
      </c>
      <c r="AB145">
        <v>6439</v>
      </c>
      <c r="AC145" s="8" t="s">
        <v>772</v>
      </c>
      <c r="AD145" s="8" t="s">
        <v>773</v>
      </c>
    </row>
    <row r="146" spans="1:30" x14ac:dyDescent="0.25">
      <c r="A146" s="11" t="s">
        <v>508</v>
      </c>
      <c r="B146" s="2" t="s">
        <v>16</v>
      </c>
      <c r="C146" s="12">
        <v>44953</v>
      </c>
      <c r="D146" s="2">
        <v>39871.75</v>
      </c>
      <c r="F146">
        <f t="shared" si="12"/>
        <v>4.227836476819298E-2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508</v>
      </c>
      <c r="Q146" t="s">
        <v>16</v>
      </c>
      <c r="R146" s="3">
        <v>44945</v>
      </c>
      <c r="S146">
        <v>40624.1</v>
      </c>
      <c r="T146">
        <v>40673</v>
      </c>
      <c r="U146">
        <v>41150</v>
      </c>
      <c r="V146">
        <v>40400</v>
      </c>
      <c r="W146">
        <v>40699</v>
      </c>
      <c r="X146">
        <v>40651.949999999997</v>
      </c>
      <c r="Y146">
        <v>40728.839999999997</v>
      </c>
      <c r="Z146">
        <v>7912</v>
      </c>
      <c r="AA146">
        <v>322246600.69999999</v>
      </c>
      <c r="AB146">
        <v>4930</v>
      </c>
      <c r="AC146" s="8" t="s">
        <v>774</v>
      </c>
      <c r="AD146" s="8" t="s">
        <v>429</v>
      </c>
    </row>
    <row r="147" spans="1:30" x14ac:dyDescent="0.25">
      <c r="A147" s="9" t="s">
        <v>508</v>
      </c>
      <c r="B147" s="1" t="s">
        <v>16</v>
      </c>
      <c r="C147" s="10">
        <v>44956</v>
      </c>
      <c r="D147" s="1">
        <v>40242.550000000003</v>
      </c>
      <c r="F147">
        <f t="shared" si="12"/>
        <v>0.92998175399876593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508</v>
      </c>
      <c r="Q147" t="s">
        <v>16</v>
      </c>
      <c r="R147" s="3">
        <v>44946</v>
      </c>
      <c r="S147">
        <v>40651.949999999997</v>
      </c>
      <c r="T147">
        <v>40700</v>
      </c>
      <c r="U147">
        <v>40847.85</v>
      </c>
      <c r="V147">
        <v>40050</v>
      </c>
      <c r="W147">
        <v>40228</v>
      </c>
      <c r="X147">
        <v>40235.300000000003</v>
      </c>
      <c r="Y147">
        <v>40322.51</v>
      </c>
      <c r="Z147">
        <v>20059</v>
      </c>
      <c r="AA147">
        <v>808829272.70000005</v>
      </c>
      <c r="AB147">
        <v>8890</v>
      </c>
      <c r="AC147" s="8" t="s">
        <v>775</v>
      </c>
      <c r="AD147" s="8" t="s">
        <v>776</v>
      </c>
    </row>
    <row r="148" spans="1:30" x14ac:dyDescent="0.25">
      <c r="A148" s="11" t="s">
        <v>508</v>
      </c>
      <c r="B148" s="2" t="s">
        <v>16</v>
      </c>
      <c r="C148" s="12">
        <v>44957</v>
      </c>
      <c r="D148" s="2">
        <v>40036.5</v>
      </c>
      <c r="F148">
        <f t="shared" si="12"/>
        <v>-0.5120202372861633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508</v>
      </c>
      <c r="Q148" t="s">
        <v>16</v>
      </c>
      <c r="R148" s="3">
        <v>44949</v>
      </c>
      <c r="S148">
        <v>40235.300000000003</v>
      </c>
      <c r="T148">
        <v>40300</v>
      </c>
      <c r="U148">
        <v>40724.1</v>
      </c>
      <c r="V148">
        <v>40273.949999999997</v>
      </c>
      <c r="W148">
        <v>40625.050000000003</v>
      </c>
      <c r="X148">
        <v>40601.4</v>
      </c>
      <c r="Y148">
        <v>40547.730000000003</v>
      </c>
      <c r="Z148">
        <v>11963</v>
      </c>
      <c r="AA148">
        <v>485072449.94999999</v>
      </c>
      <c r="AB148">
        <v>5852</v>
      </c>
      <c r="AC148" s="8" t="s">
        <v>777</v>
      </c>
      <c r="AD148" s="8" t="s">
        <v>778</v>
      </c>
    </row>
    <row r="149" spans="1:30" x14ac:dyDescent="0.25">
      <c r="A149" s="9" t="s">
        <v>508</v>
      </c>
      <c r="B149" s="1" t="s">
        <v>16</v>
      </c>
      <c r="C149" s="10">
        <v>44958</v>
      </c>
      <c r="D149" s="1">
        <v>40447.1</v>
      </c>
      <c r="F149">
        <f t="shared" si="12"/>
        <v>1.0255641726924145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-6.1251610127796452</v>
      </c>
      <c r="P149" t="s">
        <v>508</v>
      </c>
      <c r="Q149" t="s">
        <v>16</v>
      </c>
      <c r="R149" s="3">
        <v>44950</v>
      </c>
      <c r="S149">
        <v>40601.4</v>
      </c>
      <c r="T149">
        <v>40602.1</v>
      </c>
      <c r="U149">
        <v>40787.949999999997</v>
      </c>
      <c r="V149">
        <v>40050</v>
      </c>
      <c r="W149">
        <v>40140</v>
      </c>
      <c r="X149">
        <v>40116.65</v>
      </c>
      <c r="Y149">
        <v>40394.559999999998</v>
      </c>
      <c r="Z149">
        <v>6841</v>
      </c>
      <c r="AA149">
        <v>276339172.10000002</v>
      </c>
      <c r="AB149">
        <v>3878</v>
      </c>
      <c r="AC149" s="8" t="s">
        <v>779</v>
      </c>
      <c r="AD149" s="8" t="s">
        <v>780</v>
      </c>
    </row>
    <row r="150" spans="1:30" x14ac:dyDescent="0.25">
      <c r="A150" s="11" t="s">
        <v>508</v>
      </c>
      <c r="B150" s="2" t="s">
        <v>16</v>
      </c>
      <c r="C150" s="12">
        <v>44959</v>
      </c>
      <c r="D150" s="2">
        <v>40052.550000000003</v>
      </c>
      <c r="F150">
        <f t="shared" si="12"/>
        <v>-0.97547166545931763</v>
      </c>
      <c r="G150">
        <f t="shared" si="10"/>
        <v>4</v>
      </c>
      <c r="H150">
        <f t="shared" si="14"/>
        <v>0.49592396418006679</v>
      </c>
      <c r="I150" t="str">
        <f t="shared" si="13"/>
        <v/>
      </c>
      <c r="J150" t="str">
        <f t="shared" si="11"/>
        <v/>
      </c>
      <c r="P150" t="s">
        <v>508</v>
      </c>
      <c r="Q150" t="s">
        <v>16</v>
      </c>
      <c r="R150" s="3">
        <v>44951</v>
      </c>
      <c r="S150">
        <v>40116.65</v>
      </c>
      <c r="T150">
        <v>40110</v>
      </c>
      <c r="U150">
        <v>40110</v>
      </c>
      <c r="V150">
        <v>39450</v>
      </c>
      <c r="W150">
        <v>39800</v>
      </c>
      <c r="X150">
        <v>39854.9</v>
      </c>
      <c r="Y150">
        <v>39701.11</v>
      </c>
      <c r="Z150">
        <v>10399</v>
      </c>
      <c r="AA150">
        <v>412851893.55000001</v>
      </c>
      <c r="AB150">
        <v>5650</v>
      </c>
      <c r="AC150" s="8" t="s">
        <v>781</v>
      </c>
      <c r="AD150" s="8" t="s">
        <v>782</v>
      </c>
    </row>
    <row r="151" spans="1:30" x14ac:dyDescent="0.25">
      <c r="A151" s="9" t="s">
        <v>508</v>
      </c>
      <c r="B151" s="1" t="s">
        <v>16</v>
      </c>
      <c r="C151" s="10">
        <v>44960</v>
      </c>
      <c r="D151" s="1">
        <v>39815.75</v>
      </c>
      <c r="F151">
        <f t="shared" si="12"/>
        <v>-0.59122328041536154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508</v>
      </c>
      <c r="Q151" t="s">
        <v>16</v>
      </c>
      <c r="R151" s="3">
        <v>44953</v>
      </c>
      <c r="S151">
        <v>39854.9</v>
      </c>
      <c r="T151">
        <v>39990</v>
      </c>
      <c r="U151">
        <v>40210.85</v>
      </c>
      <c r="V151">
        <v>39170.199999999997</v>
      </c>
      <c r="W151">
        <v>39890</v>
      </c>
      <c r="X151">
        <v>39871.75</v>
      </c>
      <c r="Y151">
        <v>39586.81</v>
      </c>
      <c r="Z151">
        <v>30613</v>
      </c>
      <c r="AA151">
        <v>1211870873.45</v>
      </c>
      <c r="AB151">
        <v>13928</v>
      </c>
      <c r="AC151" s="8" t="s">
        <v>783</v>
      </c>
      <c r="AD151" s="8" t="s">
        <v>784</v>
      </c>
    </row>
    <row r="152" spans="1:30" x14ac:dyDescent="0.25">
      <c r="A152" s="11" t="s">
        <v>508</v>
      </c>
      <c r="B152" s="2" t="s">
        <v>16</v>
      </c>
      <c r="C152" s="12">
        <v>44963</v>
      </c>
      <c r="D152" s="2">
        <v>39528.400000000001</v>
      </c>
      <c r="F152">
        <f t="shared" si="12"/>
        <v>-0.7216993275274195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508</v>
      </c>
      <c r="Q152" t="s">
        <v>16</v>
      </c>
      <c r="R152" s="3">
        <v>44956</v>
      </c>
      <c r="S152">
        <v>39871.75</v>
      </c>
      <c r="T152">
        <v>39969.949999999997</v>
      </c>
      <c r="U152">
        <v>40494.9</v>
      </c>
      <c r="V152">
        <v>39512.6</v>
      </c>
      <c r="W152">
        <v>40312.5</v>
      </c>
      <c r="X152">
        <v>40242.550000000003</v>
      </c>
      <c r="Y152">
        <v>40095.17</v>
      </c>
      <c r="Z152">
        <v>16241</v>
      </c>
      <c r="AA152">
        <v>651185661.75</v>
      </c>
      <c r="AB152">
        <v>6730</v>
      </c>
      <c r="AC152" s="8" t="s">
        <v>785</v>
      </c>
      <c r="AD152" s="8" t="s">
        <v>786</v>
      </c>
    </row>
    <row r="153" spans="1:30" x14ac:dyDescent="0.25">
      <c r="A153" s="9" t="s">
        <v>508</v>
      </c>
      <c r="B153" s="1" t="s">
        <v>16</v>
      </c>
      <c r="C153" s="10">
        <v>44964</v>
      </c>
      <c r="D153" s="1">
        <v>39455.85</v>
      </c>
      <c r="F153">
        <f t="shared" si="12"/>
        <v>-0.18353892391294083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508</v>
      </c>
      <c r="Q153" t="s">
        <v>16</v>
      </c>
      <c r="R153" s="3">
        <v>44957</v>
      </c>
      <c r="S153">
        <v>40242.550000000003</v>
      </c>
      <c r="T153">
        <v>40250</v>
      </c>
      <c r="U153">
        <v>40443.9</v>
      </c>
      <c r="V153">
        <v>39972.65</v>
      </c>
      <c r="W153">
        <v>40145</v>
      </c>
      <c r="X153">
        <v>40036.5</v>
      </c>
      <c r="Y153">
        <v>40063.949999999997</v>
      </c>
      <c r="Z153">
        <v>26189</v>
      </c>
      <c r="AA153">
        <v>1049234797.55</v>
      </c>
      <c r="AB153">
        <v>11942</v>
      </c>
      <c r="AC153" s="8" t="s">
        <v>787</v>
      </c>
      <c r="AD153" s="8" t="s">
        <v>788</v>
      </c>
    </row>
    <row r="154" spans="1:30" x14ac:dyDescent="0.25">
      <c r="A154" s="11" t="s">
        <v>508</v>
      </c>
      <c r="B154" s="2" t="s">
        <v>16</v>
      </c>
      <c r="C154" s="12">
        <v>44965</v>
      </c>
      <c r="D154" s="2">
        <v>39351.699999999997</v>
      </c>
      <c r="F154">
        <f t="shared" si="12"/>
        <v>-0.26396592647225053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508</v>
      </c>
      <c r="Q154" t="s">
        <v>16</v>
      </c>
      <c r="R154" s="3">
        <v>44958</v>
      </c>
      <c r="S154">
        <v>40036.5</v>
      </c>
      <c r="T154">
        <v>40209.699999999997</v>
      </c>
      <c r="U154">
        <v>40950</v>
      </c>
      <c r="V154">
        <v>39900</v>
      </c>
      <c r="W154">
        <v>40400</v>
      </c>
      <c r="X154">
        <v>40447.1</v>
      </c>
      <c r="Y154">
        <v>40393.769999999997</v>
      </c>
      <c r="Z154">
        <v>13744</v>
      </c>
      <c r="AA154">
        <v>555171963.54999995</v>
      </c>
      <c r="AB154">
        <v>6127</v>
      </c>
      <c r="AC154" s="8" t="s">
        <v>789</v>
      </c>
      <c r="AD154" s="8" t="s">
        <v>790</v>
      </c>
    </row>
    <row r="155" spans="1:30" x14ac:dyDescent="0.25">
      <c r="A155" s="9" t="s">
        <v>508</v>
      </c>
      <c r="B155" s="1" t="s">
        <v>16</v>
      </c>
      <c r="C155" s="10">
        <v>44966</v>
      </c>
      <c r="D155" s="1">
        <v>37960.15</v>
      </c>
      <c r="F155">
        <f t="shared" si="12"/>
        <v>-3.536187763171593</v>
      </c>
      <c r="G155">
        <f t="shared" si="10"/>
        <v>4</v>
      </c>
      <c r="H155">
        <f t="shared" si="14"/>
        <v>-5.2241367902917579</v>
      </c>
      <c r="I155" t="str">
        <f t="shared" si="13"/>
        <v/>
      </c>
      <c r="J155" t="str">
        <f t="shared" si="11"/>
        <v/>
      </c>
      <c r="P155" t="s">
        <v>508</v>
      </c>
      <c r="Q155" t="s">
        <v>16</v>
      </c>
      <c r="R155" s="3">
        <v>44959</v>
      </c>
      <c r="S155">
        <v>40447.1</v>
      </c>
      <c r="T155">
        <v>40640</v>
      </c>
      <c r="U155">
        <v>40675</v>
      </c>
      <c r="V155">
        <v>39960</v>
      </c>
      <c r="W155">
        <v>40100</v>
      </c>
      <c r="X155">
        <v>40052.550000000003</v>
      </c>
      <c r="Y155">
        <v>40158.97</v>
      </c>
      <c r="Z155">
        <v>11865</v>
      </c>
      <c r="AA155">
        <v>476486214.25</v>
      </c>
      <c r="AB155">
        <v>6254</v>
      </c>
      <c r="AC155" s="8" t="s">
        <v>791</v>
      </c>
      <c r="AD155" s="8" t="s">
        <v>792</v>
      </c>
    </row>
    <row r="156" spans="1:30" x14ac:dyDescent="0.25">
      <c r="A156" s="11" t="s">
        <v>508</v>
      </c>
      <c r="B156" s="2" t="s">
        <v>16</v>
      </c>
      <c r="C156" s="12">
        <v>44967</v>
      </c>
      <c r="D156" s="2">
        <v>38786.199999999997</v>
      </c>
      <c r="F156">
        <f t="shared" si="12"/>
        <v>2.1760978289074084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508</v>
      </c>
      <c r="Q156" t="s">
        <v>16</v>
      </c>
      <c r="R156" s="3">
        <v>44960</v>
      </c>
      <c r="S156">
        <v>40052.550000000003</v>
      </c>
      <c r="T156">
        <v>40229.199999999997</v>
      </c>
      <c r="U156">
        <v>40352</v>
      </c>
      <c r="V156">
        <v>39700.199999999997</v>
      </c>
      <c r="W156">
        <v>39800.15</v>
      </c>
      <c r="X156">
        <v>39815.75</v>
      </c>
      <c r="Y156">
        <v>39869</v>
      </c>
      <c r="Z156">
        <v>15291</v>
      </c>
      <c r="AA156">
        <v>609636859.10000002</v>
      </c>
      <c r="AB156">
        <v>8600</v>
      </c>
      <c r="AC156" s="8" t="s">
        <v>793</v>
      </c>
      <c r="AD156" s="8" t="s">
        <v>776</v>
      </c>
    </row>
    <row r="157" spans="1:30" x14ac:dyDescent="0.25">
      <c r="A157" s="9" t="s">
        <v>508</v>
      </c>
      <c r="B157" s="1" t="s">
        <v>16</v>
      </c>
      <c r="C157" s="10">
        <v>44970</v>
      </c>
      <c r="D157" s="1">
        <v>38458.25</v>
      </c>
      <c r="F157">
        <f t="shared" si="12"/>
        <v>-0.84553268946170823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508</v>
      </c>
      <c r="Q157" t="s">
        <v>16</v>
      </c>
      <c r="R157" s="3">
        <v>44963</v>
      </c>
      <c r="S157">
        <v>39815.75</v>
      </c>
      <c r="T157">
        <v>39815.75</v>
      </c>
      <c r="U157">
        <v>39829.199999999997</v>
      </c>
      <c r="V157">
        <v>39105.25</v>
      </c>
      <c r="W157">
        <v>39591</v>
      </c>
      <c r="X157">
        <v>39528.400000000001</v>
      </c>
      <c r="Y157">
        <v>39413.040000000001</v>
      </c>
      <c r="Z157">
        <v>35378</v>
      </c>
      <c r="AA157">
        <v>1394354677.25</v>
      </c>
      <c r="AB157">
        <v>10116</v>
      </c>
      <c r="AC157" s="8" t="s">
        <v>794</v>
      </c>
      <c r="AD157" s="8" t="s">
        <v>795</v>
      </c>
    </row>
    <row r="158" spans="1:30" x14ac:dyDescent="0.25">
      <c r="A158" s="11" t="s">
        <v>508</v>
      </c>
      <c r="B158" s="2" t="s">
        <v>16</v>
      </c>
      <c r="C158" s="12">
        <v>44971</v>
      </c>
      <c r="D158" s="2">
        <v>38396.199999999997</v>
      </c>
      <c r="F158">
        <f t="shared" si="12"/>
        <v>-0.16134379489447104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508</v>
      </c>
      <c r="Q158" t="s">
        <v>16</v>
      </c>
      <c r="R158" s="3">
        <v>44964</v>
      </c>
      <c r="S158">
        <v>39528.400000000001</v>
      </c>
      <c r="T158">
        <v>39591</v>
      </c>
      <c r="U158">
        <v>39700</v>
      </c>
      <c r="V158">
        <v>39260.6</v>
      </c>
      <c r="W158">
        <v>39545</v>
      </c>
      <c r="X158">
        <v>39455.85</v>
      </c>
      <c r="Y158">
        <v>39426.379999999997</v>
      </c>
      <c r="Z158">
        <v>44965</v>
      </c>
      <c r="AA158">
        <v>1772807287.2</v>
      </c>
      <c r="AB158">
        <v>8537</v>
      </c>
      <c r="AC158" s="8" t="s">
        <v>796</v>
      </c>
      <c r="AD158" s="8" t="s">
        <v>797</v>
      </c>
    </row>
    <row r="159" spans="1:30" x14ac:dyDescent="0.25">
      <c r="A159" s="9" t="s">
        <v>508</v>
      </c>
      <c r="B159" s="1" t="s">
        <v>16</v>
      </c>
      <c r="C159" s="10">
        <v>44972</v>
      </c>
      <c r="D159" s="1">
        <v>38377.800000000003</v>
      </c>
      <c r="F159">
        <f t="shared" si="12"/>
        <v>-4.7921408889406193E-2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508</v>
      </c>
      <c r="Q159" t="s">
        <v>16</v>
      </c>
      <c r="R159" s="3">
        <v>44965</v>
      </c>
      <c r="S159">
        <v>39455.85</v>
      </c>
      <c r="T159">
        <v>39488</v>
      </c>
      <c r="U159">
        <v>39503.949999999997</v>
      </c>
      <c r="V159">
        <v>39011</v>
      </c>
      <c r="W159">
        <v>39398.800000000003</v>
      </c>
      <c r="X159">
        <v>39351.699999999997</v>
      </c>
      <c r="Y159">
        <v>39209.33</v>
      </c>
      <c r="Z159">
        <v>24036</v>
      </c>
      <c r="AA159">
        <v>942435403.95000005</v>
      </c>
      <c r="AB159">
        <v>9020</v>
      </c>
      <c r="AC159" s="8" t="s">
        <v>798</v>
      </c>
      <c r="AD159" s="8" t="s">
        <v>605</v>
      </c>
    </row>
    <row r="160" spans="1:30" x14ac:dyDescent="0.25">
      <c r="A160" s="11" t="s">
        <v>508</v>
      </c>
      <c r="B160" s="2" t="s">
        <v>16</v>
      </c>
      <c r="C160" s="12">
        <v>44973</v>
      </c>
      <c r="D160" s="2">
        <v>38728.050000000003</v>
      </c>
      <c r="F160">
        <f t="shared" si="12"/>
        <v>0.91263699326172931</v>
      </c>
      <c r="G160">
        <f t="shared" si="10"/>
        <v>4</v>
      </c>
      <c r="H160">
        <f t="shared" si="14"/>
        <v>2.0229108683711772</v>
      </c>
      <c r="I160" t="str">
        <f t="shared" si="13"/>
        <v/>
      </c>
      <c r="J160" t="str">
        <f t="shared" si="11"/>
        <v/>
      </c>
      <c r="P160" t="s">
        <v>508</v>
      </c>
      <c r="Q160" t="s">
        <v>16</v>
      </c>
      <c r="R160" s="3">
        <v>44966</v>
      </c>
      <c r="S160">
        <v>39351.699999999997</v>
      </c>
      <c r="T160">
        <v>39504</v>
      </c>
      <c r="U160">
        <v>39505.050000000003</v>
      </c>
      <c r="V160">
        <v>37670</v>
      </c>
      <c r="W160">
        <v>38120</v>
      </c>
      <c r="X160">
        <v>37960.15</v>
      </c>
      <c r="Y160">
        <v>38407.83</v>
      </c>
      <c r="Z160">
        <v>52798</v>
      </c>
      <c r="AA160">
        <v>2027856869.75</v>
      </c>
      <c r="AB160">
        <v>20628</v>
      </c>
      <c r="AC160" s="8" t="s">
        <v>799</v>
      </c>
      <c r="AD160" s="8" t="s">
        <v>274</v>
      </c>
    </row>
    <row r="161" spans="1:30" x14ac:dyDescent="0.25">
      <c r="A161" s="9" t="s">
        <v>508</v>
      </c>
      <c r="B161" s="1" t="s">
        <v>16</v>
      </c>
      <c r="C161" s="10">
        <v>44974</v>
      </c>
      <c r="D161" s="1">
        <v>38878.1</v>
      </c>
      <c r="F161">
        <f t="shared" si="12"/>
        <v>0.38744527545279356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508</v>
      </c>
      <c r="Q161" t="s">
        <v>16</v>
      </c>
      <c r="R161" s="3">
        <v>44967</v>
      </c>
      <c r="S161">
        <v>37960.15</v>
      </c>
      <c r="T161">
        <v>37725</v>
      </c>
      <c r="U161">
        <v>39690.6</v>
      </c>
      <c r="V161">
        <v>37170</v>
      </c>
      <c r="W161">
        <v>38699</v>
      </c>
      <c r="X161">
        <v>38786.199999999997</v>
      </c>
      <c r="Y161">
        <v>38805.57</v>
      </c>
      <c r="Z161">
        <v>52863</v>
      </c>
      <c r="AA161">
        <v>2051378715.5</v>
      </c>
      <c r="AB161">
        <v>23626</v>
      </c>
      <c r="AC161" s="8" t="s">
        <v>800</v>
      </c>
      <c r="AD161" s="8" t="s">
        <v>801</v>
      </c>
    </row>
    <row r="162" spans="1:30" x14ac:dyDescent="0.25">
      <c r="A162" s="11" t="s">
        <v>508</v>
      </c>
      <c r="B162" s="2" t="s">
        <v>16</v>
      </c>
      <c r="C162" s="12">
        <v>44977</v>
      </c>
      <c r="D162" s="2">
        <v>38573.550000000003</v>
      </c>
      <c r="F162">
        <f t="shared" si="12"/>
        <v>-0.7833458939608563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508</v>
      </c>
      <c r="Q162" t="s">
        <v>16</v>
      </c>
      <c r="R162" s="3">
        <v>44970</v>
      </c>
      <c r="S162">
        <v>38786.199999999997</v>
      </c>
      <c r="T162">
        <v>38786.199999999997</v>
      </c>
      <c r="U162">
        <v>39454</v>
      </c>
      <c r="V162">
        <v>38030.6</v>
      </c>
      <c r="W162">
        <v>38480.25</v>
      </c>
      <c r="X162">
        <v>38458.25</v>
      </c>
      <c r="Y162">
        <v>38718.14</v>
      </c>
      <c r="Z162">
        <v>19519</v>
      </c>
      <c r="AA162">
        <v>755739409.95000005</v>
      </c>
      <c r="AB162">
        <v>10630</v>
      </c>
      <c r="AC162" s="8" t="s">
        <v>802</v>
      </c>
      <c r="AD162" s="8" t="s">
        <v>58</v>
      </c>
    </row>
    <row r="163" spans="1:30" x14ac:dyDescent="0.25">
      <c r="A163" s="9" t="s">
        <v>508</v>
      </c>
      <c r="B163" s="1" t="s">
        <v>16</v>
      </c>
      <c r="C163" s="10">
        <v>44978</v>
      </c>
      <c r="D163" s="1">
        <v>38648.6</v>
      </c>
      <c r="F163">
        <f t="shared" si="12"/>
        <v>0.19456337308854288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508</v>
      </c>
      <c r="Q163" t="s">
        <v>16</v>
      </c>
      <c r="R163" s="3">
        <v>44971</v>
      </c>
      <c r="S163">
        <v>38458.25</v>
      </c>
      <c r="T163">
        <v>38640</v>
      </c>
      <c r="U163">
        <v>38750</v>
      </c>
      <c r="V163">
        <v>38010</v>
      </c>
      <c r="W163">
        <v>38510</v>
      </c>
      <c r="X163">
        <v>38396.199999999997</v>
      </c>
      <c r="Y163">
        <v>38381.300000000003</v>
      </c>
      <c r="Z163">
        <v>12266</v>
      </c>
      <c r="AA163">
        <v>470785058.30000001</v>
      </c>
      <c r="AB163">
        <v>6392</v>
      </c>
      <c r="AC163" s="8" t="s">
        <v>803</v>
      </c>
      <c r="AD163" s="8" t="s">
        <v>804</v>
      </c>
    </row>
    <row r="164" spans="1:30" x14ac:dyDescent="0.25">
      <c r="A164" s="11" t="s">
        <v>508</v>
      </c>
      <c r="B164" s="2" t="s">
        <v>16</v>
      </c>
      <c r="C164" s="12">
        <v>44979</v>
      </c>
      <c r="D164" s="2">
        <v>38133.25</v>
      </c>
      <c r="F164">
        <f t="shared" si="12"/>
        <v>-1.3334247553598282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508</v>
      </c>
      <c r="Q164" t="s">
        <v>16</v>
      </c>
      <c r="R164" s="3">
        <v>44972</v>
      </c>
      <c r="S164">
        <v>38396.199999999997</v>
      </c>
      <c r="T164">
        <v>38397</v>
      </c>
      <c r="U164">
        <v>38699.9</v>
      </c>
      <c r="V164">
        <v>37850</v>
      </c>
      <c r="W164">
        <v>38471.1</v>
      </c>
      <c r="X164">
        <v>38377.800000000003</v>
      </c>
      <c r="Y164">
        <v>38083.980000000003</v>
      </c>
      <c r="Z164">
        <v>34233</v>
      </c>
      <c r="AA164">
        <v>1303729009.3</v>
      </c>
      <c r="AB164">
        <v>11352</v>
      </c>
      <c r="AC164" s="8" t="s">
        <v>805</v>
      </c>
      <c r="AD164" s="8" t="s">
        <v>806</v>
      </c>
    </row>
    <row r="165" spans="1:30" x14ac:dyDescent="0.25">
      <c r="A165" s="9" t="s">
        <v>508</v>
      </c>
      <c r="B165" s="1" t="s">
        <v>16</v>
      </c>
      <c r="C165" s="10">
        <v>44980</v>
      </c>
      <c r="D165" s="1">
        <v>38062.85</v>
      </c>
      <c r="F165">
        <f t="shared" si="12"/>
        <v>-0.18461578805898121</v>
      </c>
      <c r="G165">
        <f t="shared" si="10"/>
        <v>4</v>
      </c>
      <c r="H165">
        <f t="shared" si="14"/>
        <v>-1.7176181088384372</v>
      </c>
      <c r="I165" t="str">
        <f t="shared" si="13"/>
        <v/>
      </c>
      <c r="J165" t="str">
        <f t="shared" si="11"/>
        <v/>
      </c>
      <c r="P165" t="s">
        <v>508</v>
      </c>
      <c r="Q165" t="s">
        <v>16</v>
      </c>
      <c r="R165" s="3">
        <v>44973</v>
      </c>
      <c r="S165">
        <v>38377.800000000003</v>
      </c>
      <c r="T165">
        <v>38400</v>
      </c>
      <c r="U165">
        <v>38993.599999999999</v>
      </c>
      <c r="V165">
        <v>38305.1</v>
      </c>
      <c r="W165">
        <v>38788.400000000001</v>
      </c>
      <c r="X165">
        <v>38728.050000000003</v>
      </c>
      <c r="Y165">
        <v>38732.19</v>
      </c>
      <c r="Z165">
        <v>20803</v>
      </c>
      <c r="AA165">
        <v>805745811.85000002</v>
      </c>
      <c r="AB165">
        <v>8817</v>
      </c>
      <c r="AC165" s="8" t="s">
        <v>807</v>
      </c>
      <c r="AD165" s="8" t="s">
        <v>808</v>
      </c>
    </row>
    <row r="166" spans="1:30" x14ac:dyDescent="0.25">
      <c r="A166" s="11" t="s">
        <v>508</v>
      </c>
      <c r="B166" s="2" t="s">
        <v>16</v>
      </c>
      <c r="C166" s="12">
        <v>44981</v>
      </c>
      <c r="D166" s="2">
        <v>38064</v>
      </c>
      <c r="F166">
        <f t="shared" si="12"/>
        <v>3.0213186873853512E-3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508</v>
      </c>
      <c r="Q166" t="s">
        <v>16</v>
      </c>
      <c r="R166" s="3">
        <v>44974</v>
      </c>
      <c r="S166">
        <v>38728.050000000003</v>
      </c>
      <c r="T166">
        <v>38800</v>
      </c>
      <c r="U166">
        <v>39211</v>
      </c>
      <c r="V166">
        <v>38300.050000000003</v>
      </c>
      <c r="W166">
        <v>38785</v>
      </c>
      <c r="X166">
        <v>38878.1</v>
      </c>
      <c r="Y166">
        <v>38908.31</v>
      </c>
      <c r="Z166">
        <v>16163</v>
      </c>
      <c r="AA166">
        <v>628874942.64999998</v>
      </c>
      <c r="AB166">
        <v>8103</v>
      </c>
      <c r="AC166" s="8" t="s">
        <v>809</v>
      </c>
      <c r="AD166" s="8" t="s">
        <v>810</v>
      </c>
    </row>
    <row r="167" spans="1:30" x14ac:dyDescent="0.25">
      <c r="A167" s="9" t="s">
        <v>508</v>
      </c>
      <c r="B167" s="1" t="s">
        <v>16</v>
      </c>
      <c r="C167" s="10">
        <v>44984</v>
      </c>
      <c r="D167" s="1">
        <v>37795.599999999999</v>
      </c>
      <c r="F167">
        <f t="shared" si="12"/>
        <v>-0.70512820512820895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508</v>
      </c>
      <c r="Q167" t="s">
        <v>16</v>
      </c>
      <c r="R167" s="3">
        <v>44977</v>
      </c>
      <c r="S167">
        <v>38878.1</v>
      </c>
      <c r="T167">
        <v>38878.15</v>
      </c>
      <c r="U167">
        <v>39095.1</v>
      </c>
      <c r="V167">
        <v>38370.9</v>
      </c>
      <c r="W167">
        <v>38570</v>
      </c>
      <c r="X167">
        <v>38573.550000000003</v>
      </c>
      <c r="Y167">
        <v>38702.39</v>
      </c>
      <c r="Z167">
        <v>16664</v>
      </c>
      <c r="AA167">
        <v>644936567.29999995</v>
      </c>
      <c r="AB167">
        <v>4889</v>
      </c>
      <c r="AC167" s="8" t="s">
        <v>811</v>
      </c>
      <c r="AD167" s="8" t="s">
        <v>812</v>
      </c>
    </row>
    <row r="168" spans="1:30" x14ac:dyDescent="0.25">
      <c r="A168" s="11" t="s">
        <v>508</v>
      </c>
      <c r="B168" s="2" t="s">
        <v>16</v>
      </c>
      <c r="C168" s="12">
        <v>44985</v>
      </c>
      <c r="D168" s="2">
        <v>37969.65</v>
      </c>
      <c r="F168">
        <f t="shared" si="12"/>
        <v>0.46050333901301449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508</v>
      </c>
      <c r="Q168" t="s">
        <v>16</v>
      </c>
      <c r="R168" s="3">
        <v>44978</v>
      </c>
      <c r="S168">
        <v>38573.550000000003</v>
      </c>
      <c r="T168">
        <v>38573.550000000003</v>
      </c>
      <c r="U168">
        <v>39069.65</v>
      </c>
      <c r="V168">
        <v>38226.050000000003</v>
      </c>
      <c r="W168">
        <v>38550</v>
      </c>
      <c r="X168">
        <v>38648.6</v>
      </c>
      <c r="Y168">
        <v>38718.93</v>
      </c>
      <c r="Z168">
        <v>14881</v>
      </c>
      <c r="AA168">
        <v>576176428.25</v>
      </c>
      <c r="AB168">
        <v>6650</v>
      </c>
      <c r="AC168" s="8" t="s">
        <v>813</v>
      </c>
      <c r="AD168" s="8" t="s">
        <v>814</v>
      </c>
    </row>
    <row r="169" spans="1:30" x14ac:dyDescent="0.25">
      <c r="A169" s="9" t="s">
        <v>508</v>
      </c>
      <c r="B169" s="1" t="s">
        <v>16</v>
      </c>
      <c r="C169" s="10">
        <v>44986</v>
      </c>
      <c r="D169" s="1">
        <v>38190.75</v>
      </c>
      <c r="F169">
        <f t="shared" si="12"/>
        <v>0.58230718481734367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-0.75266916727216859</v>
      </c>
      <c r="P169" t="s">
        <v>508</v>
      </c>
      <c r="Q169" t="s">
        <v>16</v>
      </c>
      <c r="R169" s="3">
        <v>44979</v>
      </c>
      <c r="S169">
        <v>38648.6</v>
      </c>
      <c r="T169">
        <v>38600</v>
      </c>
      <c r="U169">
        <v>38634.550000000003</v>
      </c>
      <c r="V169">
        <v>37890.050000000003</v>
      </c>
      <c r="W169">
        <v>37971</v>
      </c>
      <c r="X169">
        <v>38133.25</v>
      </c>
      <c r="Y169">
        <v>38193.96</v>
      </c>
      <c r="Z169">
        <v>22779</v>
      </c>
      <c r="AA169">
        <v>870020247.60000002</v>
      </c>
      <c r="AB169">
        <v>9400</v>
      </c>
      <c r="AC169" s="8" t="s">
        <v>815</v>
      </c>
      <c r="AD169" s="8" t="s">
        <v>816</v>
      </c>
    </row>
    <row r="170" spans="1:30" x14ac:dyDescent="0.25">
      <c r="A170" s="11" t="s">
        <v>508</v>
      </c>
      <c r="B170" s="2" t="s">
        <v>16</v>
      </c>
      <c r="C170" s="12">
        <v>44987</v>
      </c>
      <c r="D170" s="2">
        <v>37417.300000000003</v>
      </c>
      <c r="F170">
        <f t="shared" si="12"/>
        <v>-2.0252286221139859</v>
      </c>
      <c r="G170">
        <f t="shared" si="10"/>
        <v>4</v>
      </c>
      <c r="H170">
        <f t="shared" si="14"/>
        <v>-1.6960106770775065</v>
      </c>
      <c r="I170" t="str">
        <f t="shared" si="13"/>
        <v/>
      </c>
      <c r="J170" t="str">
        <f t="shared" si="11"/>
        <v/>
      </c>
      <c r="P170" t="s">
        <v>508</v>
      </c>
      <c r="Q170" t="s">
        <v>16</v>
      </c>
      <c r="R170" s="3">
        <v>44980</v>
      </c>
      <c r="S170">
        <v>38133.25</v>
      </c>
      <c r="T170">
        <v>38149</v>
      </c>
      <c r="U170">
        <v>38200</v>
      </c>
      <c r="V170">
        <v>37566</v>
      </c>
      <c r="W170">
        <v>38000</v>
      </c>
      <c r="X170">
        <v>38062.85</v>
      </c>
      <c r="Y170">
        <v>37946.53</v>
      </c>
      <c r="Z170">
        <v>10090</v>
      </c>
      <c r="AA170">
        <v>382880442.25</v>
      </c>
      <c r="AB170">
        <v>6170</v>
      </c>
      <c r="AC170" s="8" t="s">
        <v>817</v>
      </c>
      <c r="AD170" s="8" t="s">
        <v>376</v>
      </c>
    </row>
    <row r="171" spans="1:30" x14ac:dyDescent="0.25">
      <c r="A171" s="9" t="s">
        <v>508</v>
      </c>
      <c r="B171" s="1" t="s">
        <v>16</v>
      </c>
      <c r="C171" s="10">
        <v>44988</v>
      </c>
      <c r="D171" s="1">
        <v>37296.35</v>
      </c>
      <c r="F171">
        <f t="shared" si="12"/>
        <v>-0.32324619895076434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508</v>
      </c>
      <c r="Q171" t="s">
        <v>16</v>
      </c>
      <c r="R171" s="3">
        <v>44981</v>
      </c>
      <c r="S171">
        <v>38062.85</v>
      </c>
      <c r="T171">
        <v>38239</v>
      </c>
      <c r="U171">
        <v>38437.949999999997</v>
      </c>
      <c r="V171">
        <v>37825.050000000003</v>
      </c>
      <c r="W171">
        <v>38149.550000000003</v>
      </c>
      <c r="X171">
        <v>38064</v>
      </c>
      <c r="Y171">
        <v>38072.58</v>
      </c>
      <c r="Z171">
        <v>15506</v>
      </c>
      <c r="AA171">
        <v>590353395.14999998</v>
      </c>
      <c r="AB171">
        <v>5447</v>
      </c>
      <c r="AC171" s="8" t="s">
        <v>818</v>
      </c>
      <c r="AD171" s="8" t="s">
        <v>359</v>
      </c>
    </row>
    <row r="172" spans="1:30" x14ac:dyDescent="0.25">
      <c r="A172" s="11" t="s">
        <v>508</v>
      </c>
      <c r="B172" s="2" t="s">
        <v>16</v>
      </c>
      <c r="C172" s="12">
        <v>44991</v>
      </c>
      <c r="D172" s="2">
        <v>37305.35</v>
      </c>
      <c r="F172">
        <f t="shared" si="12"/>
        <v>2.4131047676247141E-2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508</v>
      </c>
      <c r="Q172" t="s">
        <v>16</v>
      </c>
      <c r="R172" s="3">
        <v>44984</v>
      </c>
      <c r="S172">
        <v>38064</v>
      </c>
      <c r="T172">
        <v>38213.1</v>
      </c>
      <c r="U172">
        <v>38213.1</v>
      </c>
      <c r="V172">
        <v>37536.1</v>
      </c>
      <c r="W172">
        <v>37830</v>
      </c>
      <c r="X172">
        <v>37795.599999999999</v>
      </c>
      <c r="Y172">
        <v>37711.64</v>
      </c>
      <c r="Z172">
        <v>13632</v>
      </c>
      <c r="AA172">
        <v>514085024.75</v>
      </c>
      <c r="AB172">
        <v>6982</v>
      </c>
      <c r="AC172" s="8" t="s">
        <v>819</v>
      </c>
      <c r="AD172" s="8" t="s">
        <v>820</v>
      </c>
    </row>
    <row r="173" spans="1:30" x14ac:dyDescent="0.25">
      <c r="A173" s="9" t="s">
        <v>508</v>
      </c>
      <c r="B173" s="1" t="s">
        <v>16</v>
      </c>
      <c r="C173" s="10">
        <v>44993</v>
      </c>
      <c r="D173" s="1">
        <v>37266.050000000003</v>
      </c>
      <c r="F173">
        <f t="shared" si="12"/>
        <v>-0.10534682022818613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508</v>
      </c>
      <c r="Q173" t="s">
        <v>16</v>
      </c>
      <c r="R173" s="3">
        <v>44985</v>
      </c>
      <c r="S173">
        <v>37795.599999999999</v>
      </c>
      <c r="T173">
        <v>37980</v>
      </c>
      <c r="U173">
        <v>38409.5</v>
      </c>
      <c r="V173">
        <v>37856.550000000003</v>
      </c>
      <c r="W173">
        <v>37950</v>
      </c>
      <c r="X173">
        <v>37969.65</v>
      </c>
      <c r="Y173">
        <v>38052.76</v>
      </c>
      <c r="Z173">
        <v>25983</v>
      </c>
      <c r="AA173">
        <v>988724940.70000005</v>
      </c>
      <c r="AB173">
        <v>6602</v>
      </c>
      <c r="AC173" s="8" t="s">
        <v>821</v>
      </c>
      <c r="AD173" s="8" t="s">
        <v>822</v>
      </c>
    </row>
    <row r="174" spans="1:30" x14ac:dyDescent="0.25">
      <c r="A174" s="11" t="s">
        <v>508</v>
      </c>
      <c r="B174" s="2" t="s">
        <v>16</v>
      </c>
      <c r="C174" s="12">
        <v>44994</v>
      </c>
      <c r="D174" s="2">
        <v>36653.949999999997</v>
      </c>
      <c r="F174">
        <f t="shared" si="12"/>
        <v>-1.6425137625264974</v>
      </c>
      <c r="G174">
        <f t="shared" si="10"/>
        <v>4</v>
      </c>
      <c r="H174">
        <f t="shared" si="14"/>
        <v>-4.0240110497960968</v>
      </c>
      <c r="I174" t="str">
        <f t="shared" si="13"/>
        <v/>
      </c>
      <c r="J174" t="str">
        <f t="shared" si="11"/>
        <v/>
      </c>
      <c r="P174" t="s">
        <v>508</v>
      </c>
      <c r="Q174" t="s">
        <v>16</v>
      </c>
      <c r="R174" s="3">
        <v>44986</v>
      </c>
      <c r="S174">
        <v>37969.65</v>
      </c>
      <c r="T174">
        <v>38000</v>
      </c>
      <c r="U174">
        <v>38640</v>
      </c>
      <c r="V174">
        <v>38000</v>
      </c>
      <c r="W174">
        <v>38060</v>
      </c>
      <c r="X174">
        <v>38190.75</v>
      </c>
      <c r="Y174">
        <v>38207.800000000003</v>
      </c>
      <c r="Z174">
        <v>29845</v>
      </c>
      <c r="AA174">
        <v>1140311879.25</v>
      </c>
      <c r="AB174">
        <v>6024</v>
      </c>
      <c r="AC174" s="8" t="s">
        <v>823</v>
      </c>
      <c r="AD174" s="8" t="s">
        <v>824</v>
      </c>
    </row>
    <row r="175" spans="1:30" x14ac:dyDescent="0.25">
      <c r="A175" s="9" t="s">
        <v>508</v>
      </c>
      <c r="B175" s="1" t="s">
        <v>16</v>
      </c>
      <c r="C175" s="10">
        <v>44995</v>
      </c>
      <c r="D175" s="1">
        <v>37029.199999999997</v>
      </c>
      <c r="F175">
        <f t="shared" si="12"/>
        <v>1.0237641509305273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508</v>
      </c>
      <c r="Q175" t="s">
        <v>16</v>
      </c>
      <c r="R175" s="3">
        <v>44987</v>
      </c>
      <c r="S175">
        <v>38190.75</v>
      </c>
      <c r="T175">
        <v>38100.1</v>
      </c>
      <c r="U175">
        <v>38361.65</v>
      </c>
      <c r="V175">
        <v>37261.25</v>
      </c>
      <c r="W175">
        <v>37499</v>
      </c>
      <c r="X175">
        <v>37417.300000000003</v>
      </c>
      <c r="Y175">
        <v>37780.1</v>
      </c>
      <c r="Z175">
        <v>14787</v>
      </c>
      <c r="AA175">
        <v>558654283.25</v>
      </c>
      <c r="AB175">
        <v>7685</v>
      </c>
      <c r="AC175" s="8" t="s">
        <v>825</v>
      </c>
      <c r="AD175" s="8" t="s">
        <v>826</v>
      </c>
    </row>
    <row r="176" spans="1:30" x14ac:dyDescent="0.25">
      <c r="A176" s="11" t="s">
        <v>508</v>
      </c>
      <c r="B176" s="2" t="s">
        <v>16</v>
      </c>
      <c r="C176" s="12">
        <v>44998</v>
      </c>
      <c r="D176" s="2">
        <v>36267.15</v>
      </c>
      <c r="F176">
        <f t="shared" si="12"/>
        <v>-2.0579704665507106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508</v>
      </c>
      <c r="Q176" t="s">
        <v>16</v>
      </c>
      <c r="R176" s="3">
        <v>44988</v>
      </c>
      <c r="S176">
        <v>37417.300000000003</v>
      </c>
      <c r="T176">
        <v>37690</v>
      </c>
      <c r="U176">
        <v>37856.199999999997</v>
      </c>
      <c r="V176">
        <v>36879.9</v>
      </c>
      <c r="W176">
        <v>37300</v>
      </c>
      <c r="X176">
        <v>37296.35</v>
      </c>
      <c r="Y176">
        <v>37296.39</v>
      </c>
      <c r="Z176">
        <v>16173</v>
      </c>
      <c r="AA176">
        <v>603194497.70000005</v>
      </c>
      <c r="AB176">
        <v>7035</v>
      </c>
      <c r="AC176" s="8" t="s">
        <v>827</v>
      </c>
      <c r="AD176" s="8" t="s">
        <v>828</v>
      </c>
    </row>
    <row r="177" spans="1:30" x14ac:dyDescent="0.25">
      <c r="A177" s="9" t="s">
        <v>508</v>
      </c>
      <c r="B177" s="1" t="s">
        <v>16</v>
      </c>
      <c r="C177" s="10">
        <v>44999</v>
      </c>
      <c r="D177" s="1">
        <v>36288.85</v>
      </c>
      <c r="F177">
        <f t="shared" si="12"/>
        <v>5.9833761406664403E-2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508</v>
      </c>
      <c r="Q177" t="s">
        <v>16</v>
      </c>
      <c r="R177" s="3">
        <v>44991</v>
      </c>
      <c r="S177">
        <v>37296.35</v>
      </c>
      <c r="T177">
        <v>37480</v>
      </c>
      <c r="U177">
        <v>37565.550000000003</v>
      </c>
      <c r="V177">
        <v>37040</v>
      </c>
      <c r="W177">
        <v>37403</v>
      </c>
      <c r="X177">
        <v>37305.35</v>
      </c>
      <c r="Y177">
        <v>37281.910000000003</v>
      </c>
      <c r="Z177">
        <v>17618</v>
      </c>
      <c r="AA177">
        <v>656832614.35000002</v>
      </c>
      <c r="AB177">
        <v>10677</v>
      </c>
      <c r="AC177" s="8" t="s">
        <v>829</v>
      </c>
      <c r="AD177" s="8" t="s">
        <v>830</v>
      </c>
    </row>
    <row r="178" spans="1:30" x14ac:dyDescent="0.25">
      <c r="A178" s="11" t="s">
        <v>508</v>
      </c>
      <c r="B178" s="2" t="s">
        <v>16</v>
      </c>
      <c r="C178" s="12">
        <v>45000</v>
      </c>
      <c r="D178" s="2">
        <v>37443.800000000003</v>
      </c>
      <c r="F178">
        <f t="shared" si="12"/>
        <v>3.1826580340793504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508</v>
      </c>
      <c r="Q178" t="s">
        <v>16</v>
      </c>
      <c r="R178" s="3">
        <v>44993</v>
      </c>
      <c r="S178">
        <v>37305.35</v>
      </c>
      <c r="T178">
        <v>37188</v>
      </c>
      <c r="U178">
        <v>37385</v>
      </c>
      <c r="V178">
        <v>36710</v>
      </c>
      <c r="W178">
        <v>37301.050000000003</v>
      </c>
      <c r="X178">
        <v>37266.050000000003</v>
      </c>
      <c r="Y178">
        <v>37109.18</v>
      </c>
      <c r="Z178">
        <v>19234</v>
      </c>
      <c r="AA178">
        <v>713757936.89999998</v>
      </c>
      <c r="AB178">
        <v>10528</v>
      </c>
      <c r="AC178" s="8" t="s">
        <v>831</v>
      </c>
      <c r="AD178" s="8" t="s">
        <v>832</v>
      </c>
    </row>
    <row r="179" spans="1:30" x14ac:dyDescent="0.25">
      <c r="A179" s="9" t="s">
        <v>508</v>
      </c>
      <c r="B179" s="1" t="s">
        <v>16</v>
      </c>
      <c r="C179" s="10">
        <v>45001</v>
      </c>
      <c r="D179" s="1">
        <v>37025.949999999997</v>
      </c>
      <c r="F179">
        <f t="shared" si="12"/>
        <v>-1.1159390873789674</v>
      </c>
      <c r="G179">
        <f t="shared" si="10"/>
        <v>4</v>
      </c>
      <c r="H179">
        <f t="shared" si="14"/>
        <v>1.0148974394301296</v>
      </c>
      <c r="I179" t="str">
        <f t="shared" si="13"/>
        <v/>
      </c>
      <c r="J179" t="str">
        <f t="shared" si="11"/>
        <v/>
      </c>
      <c r="P179" t="s">
        <v>508</v>
      </c>
      <c r="Q179" t="s">
        <v>16</v>
      </c>
      <c r="R179" s="3">
        <v>44994</v>
      </c>
      <c r="S179">
        <v>37266.050000000003</v>
      </c>
      <c r="T179">
        <v>37449</v>
      </c>
      <c r="U179">
        <v>37449</v>
      </c>
      <c r="V179">
        <v>36550.5</v>
      </c>
      <c r="W179">
        <v>36610</v>
      </c>
      <c r="X179">
        <v>36653.949999999997</v>
      </c>
      <c r="Y179">
        <v>36918.29</v>
      </c>
      <c r="Z179">
        <v>13994</v>
      </c>
      <c r="AA179">
        <v>516634616.44999999</v>
      </c>
      <c r="AB179">
        <v>6141</v>
      </c>
      <c r="AC179" s="8" t="s">
        <v>833</v>
      </c>
      <c r="AD179" s="8" t="s">
        <v>834</v>
      </c>
    </row>
    <row r="180" spans="1:30" x14ac:dyDescent="0.25">
      <c r="A180" s="11" t="s">
        <v>508</v>
      </c>
      <c r="B180" s="2" t="s">
        <v>16</v>
      </c>
      <c r="C180" s="12">
        <v>45002</v>
      </c>
      <c r="D180" s="2">
        <v>37223.75</v>
      </c>
      <c r="F180">
        <f t="shared" si="12"/>
        <v>0.5342199187326806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508</v>
      </c>
      <c r="Q180" t="s">
        <v>16</v>
      </c>
      <c r="R180" s="3">
        <v>44995</v>
      </c>
      <c r="S180">
        <v>36653.949999999997</v>
      </c>
      <c r="T180">
        <v>36571.300000000003</v>
      </c>
      <c r="U180">
        <v>37124.800000000003</v>
      </c>
      <c r="V180">
        <v>36162.1</v>
      </c>
      <c r="W180">
        <v>36946.25</v>
      </c>
      <c r="X180">
        <v>37029.199999999997</v>
      </c>
      <c r="Y180">
        <v>36789.18</v>
      </c>
      <c r="Z180">
        <v>17139</v>
      </c>
      <c r="AA180">
        <v>630529683.14999998</v>
      </c>
      <c r="AB180">
        <v>8937</v>
      </c>
      <c r="AC180" s="8" t="s">
        <v>835</v>
      </c>
      <c r="AD180" s="8" t="s">
        <v>836</v>
      </c>
    </row>
    <row r="181" spans="1:30" x14ac:dyDescent="0.25">
      <c r="A181" s="9" t="s">
        <v>508</v>
      </c>
      <c r="B181" s="1" t="s">
        <v>16</v>
      </c>
      <c r="C181" s="10">
        <v>45005</v>
      </c>
      <c r="D181" s="1">
        <v>37916.050000000003</v>
      </c>
      <c r="F181">
        <f t="shared" si="12"/>
        <v>1.8598341112864851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508</v>
      </c>
      <c r="Q181" t="s">
        <v>16</v>
      </c>
      <c r="R181" s="3">
        <v>44998</v>
      </c>
      <c r="S181">
        <v>37029.199999999997</v>
      </c>
      <c r="T181">
        <v>37001</v>
      </c>
      <c r="U181">
        <v>37058.9</v>
      </c>
      <c r="V181">
        <v>36130</v>
      </c>
      <c r="W181">
        <v>36259</v>
      </c>
      <c r="X181">
        <v>36267.15</v>
      </c>
      <c r="Y181">
        <v>36394.870000000003</v>
      </c>
      <c r="Z181">
        <v>19717</v>
      </c>
      <c r="AA181">
        <v>717597623.04999995</v>
      </c>
      <c r="AB181">
        <v>11601</v>
      </c>
      <c r="AC181" s="8" t="s">
        <v>837</v>
      </c>
      <c r="AD181" s="8" t="s">
        <v>838</v>
      </c>
    </row>
    <row r="182" spans="1:30" x14ac:dyDescent="0.25">
      <c r="A182" s="11" t="s">
        <v>508</v>
      </c>
      <c r="B182" s="2" t="s">
        <v>16</v>
      </c>
      <c r="C182" s="12">
        <v>45006</v>
      </c>
      <c r="D182" s="2">
        <v>38228.199999999997</v>
      </c>
      <c r="F182">
        <f t="shared" si="12"/>
        <v>0.82326613663605297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508</v>
      </c>
      <c r="Q182" t="s">
        <v>16</v>
      </c>
      <c r="R182" s="3">
        <v>44999</v>
      </c>
      <c r="S182">
        <v>36267.15</v>
      </c>
      <c r="T182">
        <v>36150</v>
      </c>
      <c r="U182">
        <v>36599.949999999997</v>
      </c>
      <c r="V182">
        <v>35575</v>
      </c>
      <c r="W182">
        <v>36350</v>
      </c>
      <c r="X182">
        <v>36288.85</v>
      </c>
      <c r="Y182">
        <v>35876.239999999998</v>
      </c>
      <c r="Z182">
        <v>28503</v>
      </c>
      <c r="AA182">
        <v>1022580587.1</v>
      </c>
      <c r="AB182">
        <v>11618</v>
      </c>
      <c r="AC182" s="8" t="s">
        <v>839</v>
      </c>
      <c r="AD182" s="8" t="s">
        <v>840</v>
      </c>
    </row>
    <row r="183" spans="1:30" x14ac:dyDescent="0.25">
      <c r="A183" s="9" t="s">
        <v>508</v>
      </c>
      <c r="B183" s="1" t="s">
        <v>16</v>
      </c>
      <c r="C183" s="10">
        <v>45007</v>
      </c>
      <c r="D183" s="1">
        <v>38597.449999999997</v>
      </c>
      <c r="F183">
        <f t="shared" si="12"/>
        <v>0.96590998268294093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508</v>
      </c>
      <c r="Q183" t="s">
        <v>16</v>
      </c>
      <c r="R183" s="3">
        <v>45000</v>
      </c>
      <c r="S183">
        <v>36288.85</v>
      </c>
      <c r="T183">
        <v>36790</v>
      </c>
      <c r="U183">
        <v>37511.1</v>
      </c>
      <c r="V183">
        <v>36438.6</v>
      </c>
      <c r="W183">
        <v>37410</v>
      </c>
      <c r="X183">
        <v>37443.800000000003</v>
      </c>
      <c r="Y183">
        <v>37182.1</v>
      </c>
      <c r="Z183">
        <v>26493</v>
      </c>
      <c r="AA183">
        <v>985065505.79999995</v>
      </c>
      <c r="AB183">
        <v>11890</v>
      </c>
      <c r="AC183" s="8" t="s">
        <v>841</v>
      </c>
      <c r="AD183" s="8" t="s">
        <v>842</v>
      </c>
    </row>
    <row r="184" spans="1:30" x14ac:dyDescent="0.25">
      <c r="A184" s="11" t="s">
        <v>508</v>
      </c>
      <c r="B184" s="2" t="s">
        <v>16</v>
      </c>
      <c r="C184" s="12">
        <v>45008</v>
      </c>
      <c r="D184" s="2">
        <v>37516.35</v>
      </c>
      <c r="F184">
        <f t="shared" si="12"/>
        <v>-2.8009622397334502</v>
      </c>
      <c r="G184">
        <f t="shared" si="10"/>
        <v>4</v>
      </c>
      <c r="H184">
        <f t="shared" si="14"/>
        <v>1.3244764820349011</v>
      </c>
      <c r="I184" t="str">
        <f t="shared" si="13"/>
        <v/>
      </c>
      <c r="J184" t="str">
        <f t="shared" si="11"/>
        <v/>
      </c>
      <c r="P184" t="s">
        <v>508</v>
      </c>
      <c r="Q184" t="s">
        <v>16</v>
      </c>
      <c r="R184" s="3">
        <v>45001</v>
      </c>
      <c r="S184">
        <v>37443.800000000003</v>
      </c>
      <c r="T184">
        <v>37310.050000000003</v>
      </c>
      <c r="U184">
        <v>37493.449999999997</v>
      </c>
      <c r="V184">
        <v>36827.949999999997</v>
      </c>
      <c r="W184">
        <v>37090</v>
      </c>
      <c r="X184">
        <v>37025.949999999997</v>
      </c>
      <c r="Y184">
        <v>37099.53</v>
      </c>
      <c r="Z184">
        <v>11709</v>
      </c>
      <c r="AA184">
        <v>434398344.94999999</v>
      </c>
      <c r="AB184">
        <v>6676</v>
      </c>
      <c r="AC184" s="8" t="s">
        <v>843</v>
      </c>
      <c r="AD184" s="8" t="s">
        <v>844</v>
      </c>
    </row>
    <row r="185" spans="1:30" x14ac:dyDescent="0.25">
      <c r="A185" s="9" t="s">
        <v>508</v>
      </c>
      <c r="B185" s="1" t="s">
        <v>16</v>
      </c>
      <c r="C185" s="10">
        <v>45009</v>
      </c>
      <c r="D185" s="1">
        <v>37115.25</v>
      </c>
      <c r="F185">
        <f t="shared" si="12"/>
        <v>-1.069133857638066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508</v>
      </c>
      <c r="Q185" t="s">
        <v>16</v>
      </c>
      <c r="R185" s="3">
        <v>45002</v>
      </c>
      <c r="S185">
        <v>37025.949999999997</v>
      </c>
      <c r="T185">
        <v>37460</v>
      </c>
      <c r="U185">
        <v>37500</v>
      </c>
      <c r="V185">
        <v>37050</v>
      </c>
      <c r="W185">
        <v>37500</v>
      </c>
      <c r="X185">
        <v>37223.75</v>
      </c>
      <c r="Y185">
        <v>37240.07</v>
      </c>
      <c r="Z185">
        <v>24182</v>
      </c>
      <c r="AA185">
        <v>900539335.95000005</v>
      </c>
      <c r="AB185">
        <v>11210</v>
      </c>
      <c r="AC185" s="8" t="s">
        <v>845</v>
      </c>
      <c r="AD185" s="8" t="s">
        <v>846</v>
      </c>
    </row>
    <row r="186" spans="1:30" x14ac:dyDescent="0.25">
      <c r="A186" s="11" t="s">
        <v>508</v>
      </c>
      <c r="B186" s="2" t="s">
        <v>16</v>
      </c>
      <c r="C186" s="12">
        <v>45012</v>
      </c>
      <c r="D186" s="2">
        <v>37495.1</v>
      </c>
      <c r="F186">
        <f t="shared" si="12"/>
        <v>1.0234337637493982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508</v>
      </c>
      <c r="Q186" t="s">
        <v>16</v>
      </c>
      <c r="R186" s="3">
        <v>45005</v>
      </c>
      <c r="S186">
        <v>37223.75</v>
      </c>
      <c r="T186">
        <v>37230.050000000003</v>
      </c>
      <c r="U186">
        <v>38049.800000000003</v>
      </c>
      <c r="V186">
        <v>37200</v>
      </c>
      <c r="W186">
        <v>37950</v>
      </c>
      <c r="X186">
        <v>37916.050000000003</v>
      </c>
      <c r="Y186">
        <v>37680.04</v>
      </c>
      <c r="Z186">
        <v>20355</v>
      </c>
      <c r="AA186">
        <v>766977170.35000002</v>
      </c>
      <c r="AB186">
        <v>9382</v>
      </c>
      <c r="AC186" s="8" t="s">
        <v>847</v>
      </c>
      <c r="AD186" s="8" t="s">
        <v>848</v>
      </c>
    </row>
    <row r="187" spans="1:30" x14ac:dyDescent="0.25">
      <c r="A187" s="9" t="s">
        <v>508</v>
      </c>
      <c r="B187" s="1" t="s">
        <v>16</v>
      </c>
      <c r="C187" s="10">
        <v>45013</v>
      </c>
      <c r="D187" s="1">
        <v>37889.15</v>
      </c>
      <c r="F187">
        <f t="shared" si="12"/>
        <v>1.0509373224768115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508</v>
      </c>
      <c r="Q187" t="s">
        <v>16</v>
      </c>
      <c r="R187" s="3">
        <v>45006</v>
      </c>
      <c r="S187">
        <v>37916.050000000003</v>
      </c>
      <c r="T187">
        <v>37850</v>
      </c>
      <c r="U187">
        <v>38314.9</v>
      </c>
      <c r="V187">
        <v>37744.75</v>
      </c>
      <c r="W187">
        <v>38200</v>
      </c>
      <c r="X187">
        <v>38228.199999999997</v>
      </c>
      <c r="Y187">
        <v>38133.83</v>
      </c>
      <c r="Z187">
        <v>23570</v>
      </c>
      <c r="AA187">
        <v>898814385.20000005</v>
      </c>
      <c r="AB187">
        <v>8035</v>
      </c>
      <c r="AC187" s="8" t="s">
        <v>849</v>
      </c>
      <c r="AD187" s="8" t="s">
        <v>850</v>
      </c>
    </row>
    <row r="188" spans="1:30" x14ac:dyDescent="0.25">
      <c r="A188" s="11" t="s">
        <v>508</v>
      </c>
      <c r="B188" s="2" t="s">
        <v>16</v>
      </c>
      <c r="C188" s="12">
        <v>45014</v>
      </c>
      <c r="D188" s="2">
        <v>38171.800000000003</v>
      </c>
      <c r="F188">
        <f t="shared" si="12"/>
        <v>0.74599192644860457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508</v>
      </c>
      <c r="Q188" t="s">
        <v>16</v>
      </c>
      <c r="R188" s="3">
        <v>45007</v>
      </c>
      <c r="S188">
        <v>38228.199999999997</v>
      </c>
      <c r="T188">
        <v>38228</v>
      </c>
      <c r="U188">
        <v>38751.4</v>
      </c>
      <c r="V188">
        <v>38221.25</v>
      </c>
      <c r="W188">
        <v>38500</v>
      </c>
      <c r="X188">
        <v>38597.449999999997</v>
      </c>
      <c r="Y188">
        <v>38565.42</v>
      </c>
      <c r="Z188">
        <v>18711</v>
      </c>
      <c r="AA188">
        <v>721597599.54999995</v>
      </c>
      <c r="AB188">
        <v>10185</v>
      </c>
      <c r="AC188" s="8" t="s">
        <v>851</v>
      </c>
      <c r="AD188" s="8" t="s">
        <v>852</v>
      </c>
    </row>
    <row r="189" spans="1:30" x14ac:dyDescent="0.25">
      <c r="A189" s="9" t="s">
        <v>508</v>
      </c>
      <c r="B189" s="1" t="s">
        <v>16</v>
      </c>
      <c r="C189" s="10">
        <v>45016</v>
      </c>
      <c r="D189" s="1">
        <v>37903.300000000003</v>
      </c>
      <c r="F189">
        <f t="shared" si="12"/>
        <v>-0.70339884417292342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508</v>
      </c>
      <c r="Q189" t="s">
        <v>16</v>
      </c>
      <c r="R189" s="3">
        <v>45008</v>
      </c>
      <c r="S189">
        <v>38597.449999999997</v>
      </c>
      <c r="T189">
        <v>38500</v>
      </c>
      <c r="U189">
        <v>38500</v>
      </c>
      <c r="V189">
        <v>37401.15</v>
      </c>
      <c r="W189">
        <v>37519</v>
      </c>
      <c r="X189">
        <v>37516.35</v>
      </c>
      <c r="Y189">
        <v>37663.61</v>
      </c>
      <c r="Z189">
        <v>24040</v>
      </c>
      <c r="AA189">
        <v>905433071.20000005</v>
      </c>
      <c r="AB189">
        <v>12151</v>
      </c>
      <c r="AC189" s="8" t="s">
        <v>853</v>
      </c>
      <c r="AD189" s="8" t="s">
        <v>854</v>
      </c>
    </row>
    <row r="190" spans="1:30" x14ac:dyDescent="0.25">
      <c r="A190" s="11" t="s">
        <v>508</v>
      </c>
      <c r="B190" s="2" t="s">
        <v>16</v>
      </c>
      <c r="C190" s="12">
        <v>45019</v>
      </c>
      <c r="D190" s="2">
        <v>37789.25</v>
      </c>
      <c r="F190">
        <f t="shared" si="12"/>
        <v>-0.30089728335000621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6.6988627718200133</v>
      </c>
      <c r="P190" t="s">
        <v>508</v>
      </c>
      <c r="Q190" t="s">
        <v>16</v>
      </c>
      <c r="R190" s="3">
        <v>45009</v>
      </c>
      <c r="S190">
        <v>37516.35</v>
      </c>
      <c r="T190">
        <v>37516.35</v>
      </c>
      <c r="U190">
        <v>37750</v>
      </c>
      <c r="V190">
        <v>37010</v>
      </c>
      <c r="W190">
        <v>37100</v>
      </c>
      <c r="X190">
        <v>37115.25</v>
      </c>
      <c r="Y190">
        <v>37372.94</v>
      </c>
      <c r="Z190">
        <v>12070</v>
      </c>
      <c r="AA190">
        <v>451091428</v>
      </c>
      <c r="AB190">
        <v>6713</v>
      </c>
      <c r="AC190" s="8" t="s">
        <v>855</v>
      </c>
      <c r="AD190" s="8" t="s">
        <v>856</v>
      </c>
    </row>
    <row r="191" spans="1:30" x14ac:dyDescent="0.25">
      <c r="A191" s="9" t="s">
        <v>508</v>
      </c>
      <c r="B191" s="1" t="s">
        <v>16</v>
      </c>
      <c r="C191" s="10">
        <v>45021</v>
      </c>
      <c r="D191" s="1">
        <v>37373.599999999999</v>
      </c>
      <c r="F191">
        <f t="shared" si="12"/>
        <v>-1.0999159813968298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508</v>
      </c>
      <c r="Q191" t="s">
        <v>16</v>
      </c>
      <c r="R191" s="3">
        <v>45012</v>
      </c>
      <c r="S191">
        <v>37115.25</v>
      </c>
      <c r="T191">
        <v>37051.050000000003</v>
      </c>
      <c r="U191">
        <v>37728</v>
      </c>
      <c r="V191">
        <v>36900</v>
      </c>
      <c r="W191">
        <v>37362</v>
      </c>
      <c r="X191">
        <v>37495.1</v>
      </c>
      <c r="Y191">
        <v>37399.26</v>
      </c>
      <c r="Z191">
        <v>18517</v>
      </c>
      <c r="AA191">
        <v>692522045.95000005</v>
      </c>
      <c r="AB191">
        <v>8914</v>
      </c>
      <c r="AC191" s="8" t="s">
        <v>857</v>
      </c>
      <c r="AD191" s="8" t="s">
        <v>858</v>
      </c>
    </row>
    <row r="192" spans="1:30" x14ac:dyDescent="0.25">
      <c r="A192" s="11" t="s">
        <v>508</v>
      </c>
      <c r="B192" s="2" t="s">
        <v>16</v>
      </c>
      <c r="C192" s="12">
        <v>45022</v>
      </c>
      <c r="D192" s="2">
        <v>36462.65</v>
      </c>
      <c r="F192">
        <f t="shared" si="12"/>
        <v>-2.4374157159064076</v>
      </c>
      <c r="G192">
        <f t="shared" si="10"/>
        <v>4</v>
      </c>
      <c r="H192">
        <f t="shared" si="14"/>
        <v>-3.7649300657312188</v>
      </c>
      <c r="I192" t="str">
        <f t="shared" si="13"/>
        <v/>
      </c>
      <c r="J192" t="str">
        <f t="shared" si="11"/>
        <v/>
      </c>
      <c r="P192" t="s">
        <v>508</v>
      </c>
      <c r="Q192" t="s">
        <v>16</v>
      </c>
      <c r="R192" s="3">
        <v>45013</v>
      </c>
      <c r="S192">
        <v>37495.1</v>
      </c>
      <c r="T192">
        <v>38132.5</v>
      </c>
      <c r="U192">
        <v>38323.9</v>
      </c>
      <c r="V192">
        <v>37673.550000000003</v>
      </c>
      <c r="W192">
        <v>37705</v>
      </c>
      <c r="X192">
        <v>37889.15</v>
      </c>
      <c r="Y192">
        <v>38084.29</v>
      </c>
      <c r="Z192">
        <v>54574</v>
      </c>
      <c r="AA192">
        <v>2078412179.3499999</v>
      </c>
      <c r="AB192">
        <v>14589</v>
      </c>
      <c r="AC192" s="8" t="s">
        <v>859</v>
      </c>
      <c r="AD192" s="8" t="s">
        <v>860</v>
      </c>
    </row>
    <row r="193" spans="1:30" x14ac:dyDescent="0.25">
      <c r="A193" s="9" t="s">
        <v>508</v>
      </c>
      <c r="B193" s="1" t="s">
        <v>16</v>
      </c>
      <c r="C193" s="10">
        <v>45026</v>
      </c>
      <c r="D193" s="1">
        <v>36622.699999999997</v>
      </c>
      <c r="F193">
        <f t="shared" si="12"/>
        <v>0.43894231494418434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508</v>
      </c>
      <c r="Q193" t="s">
        <v>16</v>
      </c>
      <c r="R193" s="3">
        <v>45014</v>
      </c>
      <c r="S193">
        <v>37889.15</v>
      </c>
      <c r="T193">
        <v>37725</v>
      </c>
      <c r="U193">
        <v>38490.199999999997</v>
      </c>
      <c r="V193">
        <v>37559.050000000003</v>
      </c>
      <c r="W193">
        <v>37702</v>
      </c>
      <c r="X193">
        <v>38171.800000000003</v>
      </c>
      <c r="Y193">
        <v>38166.49</v>
      </c>
      <c r="Z193">
        <v>129944</v>
      </c>
      <c r="AA193">
        <v>4959506119.1000004</v>
      </c>
      <c r="AB193">
        <v>30430</v>
      </c>
      <c r="AC193" s="8" t="s">
        <v>861</v>
      </c>
      <c r="AD193" s="8" t="s">
        <v>862</v>
      </c>
    </row>
    <row r="194" spans="1:30" x14ac:dyDescent="0.25">
      <c r="A194" s="11" t="s">
        <v>508</v>
      </c>
      <c r="B194" s="2" t="s">
        <v>16</v>
      </c>
      <c r="C194" s="12">
        <v>45027</v>
      </c>
      <c r="D194" s="2">
        <v>36469.4</v>
      </c>
      <c r="F194">
        <f t="shared" si="12"/>
        <v>-0.41859283995990371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508</v>
      </c>
      <c r="Q194" t="s">
        <v>16</v>
      </c>
      <c r="R194" s="3">
        <v>45016</v>
      </c>
      <c r="S194">
        <v>38171.800000000003</v>
      </c>
      <c r="T194">
        <v>38090</v>
      </c>
      <c r="U194">
        <v>38600</v>
      </c>
      <c r="V194">
        <v>37778.15</v>
      </c>
      <c r="W194">
        <v>37919</v>
      </c>
      <c r="X194">
        <v>37903.300000000003</v>
      </c>
      <c r="Y194">
        <v>38068.410000000003</v>
      </c>
      <c r="Z194">
        <v>37024</v>
      </c>
      <c r="AA194">
        <v>1409444850.6500001</v>
      </c>
      <c r="AB194">
        <v>12183</v>
      </c>
      <c r="AC194" s="8" t="s">
        <v>863</v>
      </c>
      <c r="AD194" s="8" t="s">
        <v>294</v>
      </c>
    </row>
    <row r="195" spans="1:30" x14ac:dyDescent="0.25">
      <c r="A195" s="9" t="s">
        <v>508</v>
      </c>
      <c r="B195" s="1" t="s">
        <v>16</v>
      </c>
      <c r="C195" s="10">
        <v>45028</v>
      </c>
      <c r="D195" s="1">
        <v>37798.949999999997</v>
      </c>
      <c r="F195">
        <f t="shared" si="12"/>
        <v>3.6456591005061654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508</v>
      </c>
      <c r="Q195" t="s">
        <v>16</v>
      </c>
      <c r="R195" s="3">
        <v>45019</v>
      </c>
      <c r="S195">
        <v>37903.300000000003</v>
      </c>
      <c r="T195">
        <v>38230</v>
      </c>
      <c r="U195">
        <v>38230</v>
      </c>
      <c r="V195">
        <v>37510</v>
      </c>
      <c r="W195">
        <v>37780</v>
      </c>
      <c r="X195">
        <v>37789.25</v>
      </c>
      <c r="Y195">
        <v>37688.050000000003</v>
      </c>
      <c r="Z195">
        <v>17092</v>
      </c>
      <c r="AA195">
        <v>644164203.64999998</v>
      </c>
      <c r="AB195">
        <v>7459</v>
      </c>
      <c r="AC195" s="8" t="s">
        <v>864</v>
      </c>
      <c r="AD195" s="8" t="s">
        <v>865</v>
      </c>
    </row>
    <row r="196" spans="1:30" x14ac:dyDescent="0.25">
      <c r="A196" s="11" t="s">
        <v>508</v>
      </c>
      <c r="B196" s="2" t="s">
        <v>16</v>
      </c>
      <c r="C196" s="12">
        <v>45029</v>
      </c>
      <c r="D196" s="2">
        <v>37699.9</v>
      </c>
      <c r="F196">
        <f t="shared" ref="F196:F259" si="17">((D196-D195)/D195)*100</f>
        <v>-0.26204431604580453</v>
      </c>
      <c r="G196">
        <f t="shared" si="15"/>
        <v>4</v>
      </c>
      <c r="H196">
        <f t="shared" si="14"/>
        <v>0.87307618211786631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508</v>
      </c>
      <c r="Q196" t="s">
        <v>16</v>
      </c>
      <c r="R196" s="3">
        <v>45021</v>
      </c>
      <c r="S196">
        <v>37789.25</v>
      </c>
      <c r="T196">
        <v>37856</v>
      </c>
      <c r="U196">
        <v>37976.25</v>
      </c>
      <c r="V196">
        <v>37178.9</v>
      </c>
      <c r="W196">
        <v>37392</v>
      </c>
      <c r="X196">
        <v>37373.599999999999</v>
      </c>
      <c r="Y196">
        <v>37571.39</v>
      </c>
      <c r="Z196">
        <v>13296</v>
      </c>
      <c r="AA196">
        <v>499549181.60000002</v>
      </c>
      <c r="AB196">
        <v>7251</v>
      </c>
      <c r="AC196" s="8" t="s">
        <v>866</v>
      </c>
      <c r="AD196" s="8" t="s">
        <v>867</v>
      </c>
    </row>
    <row r="197" spans="1:30" x14ac:dyDescent="0.25">
      <c r="A197" s="9" t="s">
        <v>508</v>
      </c>
      <c r="B197" s="1" t="s">
        <v>16</v>
      </c>
      <c r="C197" s="10">
        <v>45033</v>
      </c>
      <c r="D197" s="1">
        <v>38236.75</v>
      </c>
      <c r="F197">
        <f t="shared" si="17"/>
        <v>1.4240090822522038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508</v>
      </c>
      <c r="Q197" t="s">
        <v>16</v>
      </c>
      <c r="R197" s="3">
        <v>45022</v>
      </c>
      <c r="S197">
        <v>37373.599999999999</v>
      </c>
      <c r="T197">
        <v>37201</v>
      </c>
      <c r="U197">
        <v>37366.949999999997</v>
      </c>
      <c r="V197">
        <v>36366</v>
      </c>
      <c r="W197">
        <v>36542.199999999997</v>
      </c>
      <c r="X197">
        <v>36462.65</v>
      </c>
      <c r="Y197">
        <v>36685.360000000001</v>
      </c>
      <c r="Z197">
        <v>27468</v>
      </c>
      <c r="AA197">
        <v>1007673364.95</v>
      </c>
      <c r="AB197">
        <v>11472</v>
      </c>
      <c r="AC197" s="8" t="s">
        <v>868</v>
      </c>
      <c r="AD197" s="8" t="s">
        <v>869</v>
      </c>
    </row>
    <row r="198" spans="1:30" x14ac:dyDescent="0.25">
      <c r="A198" s="11" t="s">
        <v>508</v>
      </c>
      <c r="B198" s="2" t="s">
        <v>16</v>
      </c>
      <c r="C198" s="12">
        <v>45034</v>
      </c>
      <c r="D198" s="2">
        <v>38524.9</v>
      </c>
      <c r="F198">
        <f t="shared" si="17"/>
        <v>0.75359438236775211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508</v>
      </c>
      <c r="Q198" t="s">
        <v>16</v>
      </c>
      <c r="R198" s="3">
        <v>45026</v>
      </c>
      <c r="S198">
        <v>36462.65</v>
      </c>
      <c r="T198">
        <v>36463</v>
      </c>
      <c r="U198">
        <v>36870</v>
      </c>
      <c r="V198">
        <v>36300</v>
      </c>
      <c r="W198">
        <v>36678</v>
      </c>
      <c r="X198">
        <v>36622.699999999997</v>
      </c>
      <c r="Y198">
        <v>36648.949999999997</v>
      </c>
      <c r="Z198">
        <v>9663</v>
      </c>
      <c r="AA198">
        <v>354138808.05000001</v>
      </c>
      <c r="AB198">
        <v>5029</v>
      </c>
      <c r="AC198" s="8" t="s">
        <v>870</v>
      </c>
      <c r="AD198" s="8" t="s">
        <v>871</v>
      </c>
    </row>
    <row r="199" spans="1:30" x14ac:dyDescent="0.25">
      <c r="A199" s="9" t="s">
        <v>508</v>
      </c>
      <c r="B199" s="1" t="s">
        <v>16</v>
      </c>
      <c r="C199" s="10">
        <v>45035</v>
      </c>
      <c r="D199" s="1">
        <v>38019</v>
      </c>
      <c r="F199">
        <f t="shared" si="17"/>
        <v>-1.3131766727493164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508</v>
      </c>
      <c r="Q199" t="s">
        <v>16</v>
      </c>
      <c r="R199" s="3">
        <v>45027</v>
      </c>
      <c r="S199">
        <v>36622.699999999997</v>
      </c>
      <c r="T199">
        <v>36796</v>
      </c>
      <c r="U199">
        <v>36980.6</v>
      </c>
      <c r="V199">
        <v>36366.1</v>
      </c>
      <c r="W199">
        <v>36470</v>
      </c>
      <c r="X199">
        <v>36469.4</v>
      </c>
      <c r="Y199">
        <v>36532.910000000003</v>
      </c>
      <c r="Z199">
        <v>17896</v>
      </c>
      <c r="AA199">
        <v>653792920.75</v>
      </c>
      <c r="AB199">
        <v>6617</v>
      </c>
      <c r="AC199" s="8" t="s">
        <v>872</v>
      </c>
      <c r="AD199" s="8" t="s">
        <v>873</v>
      </c>
    </row>
    <row r="200" spans="1:30" x14ac:dyDescent="0.25">
      <c r="A200" s="11" t="s">
        <v>508</v>
      </c>
      <c r="B200" s="2" t="s">
        <v>16</v>
      </c>
      <c r="C200" s="12">
        <v>45036</v>
      </c>
      <c r="D200" s="2">
        <v>39259.15</v>
      </c>
      <c r="F200">
        <f t="shared" si="17"/>
        <v>3.2619216707435799</v>
      </c>
      <c r="G200">
        <f t="shared" si="15"/>
        <v>4</v>
      </c>
      <c r="H200">
        <f t="shared" ref="H200:H263" si="19">IF(G200=4, ((D200 - D195) / D195)*100, "")</f>
        <v>3.8630702704704882</v>
      </c>
      <c r="I200" t="str">
        <f t="shared" si="18"/>
        <v/>
      </c>
      <c r="J200" t="str">
        <f t="shared" si="16"/>
        <v/>
      </c>
      <c r="P200" t="s">
        <v>508</v>
      </c>
      <c r="Q200" t="s">
        <v>16</v>
      </c>
      <c r="R200" s="3">
        <v>45028</v>
      </c>
      <c r="S200">
        <v>36469.4</v>
      </c>
      <c r="T200">
        <v>36600</v>
      </c>
      <c r="U200">
        <v>37999.9</v>
      </c>
      <c r="V200">
        <v>36550</v>
      </c>
      <c r="W200">
        <v>37700</v>
      </c>
      <c r="X200">
        <v>37798.949999999997</v>
      </c>
      <c r="Y200">
        <v>37229.050000000003</v>
      </c>
      <c r="Z200">
        <v>39576</v>
      </c>
      <c r="AA200">
        <v>1473376706.95</v>
      </c>
      <c r="AB200">
        <v>13438</v>
      </c>
      <c r="AC200" s="8" t="s">
        <v>874</v>
      </c>
      <c r="AD200" s="8" t="s">
        <v>875</v>
      </c>
    </row>
    <row r="201" spans="1:30" x14ac:dyDescent="0.25">
      <c r="A201" s="9" t="s">
        <v>508</v>
      </c>
      <c r="B201" s="1" t="s">
        <v>16</v>
      </c>
      <c r="C201" s="10">
        <v>45037</v>
      </c>
      <c r="D201" s="1">
        <v>40054.699999999997</v>
      </c>
      <c r="F201">
        <f t="shared" si="17"/>
        <v>2.0264065829239697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508</v>
      </c>
      <c r="Q201" t="s">
        <v>16</v>
      </c>
      <c r="R201" s="3">
        <v>45029</v>
      </c>
      <c r="S201">
        <v>37798.949999999997</v>
      </c>
      <c r="T201">
        <v>37900</v>
      </c>
      <c r="U201">
        <v>38159.9</v>
      </c>
      <c r="V201">
        <v>37502.6</v>
      </c>
      <c r="W201">
        <v>37730</v>
      </c>
      <c r="X201">
        <v>37699.9</v>
      </c>
      <c r="Y201">
        <v>37855.15</v>
      </c>
      <c r="Z201">
        <v>16890</v>
      </c>
      <c r="AA201">
        <v>639373476.45000005</v>
      </c>
      <c r="AB201">
        <v>8881</v>
      </c>
      <c r="AC201" s="8" t="s">
        <v>876</v>
      </c>
      <c r="AD201" s="8" t="s">
        <v>877</v>
      </c>
    </row>
    <row r="202" spans="1:30" x14ac:dyDescent="0.25">
      <c r="A202" s="11" t="s">
        <v>508</v>
      </c>
      <c r="B202" s="2" t="s">
        <v>16</v>
      </c>
      <c r="C202" s="12">
        <v>45040</v>
      </c>
      <c r="D202" s="2">
        <v>40534.1</v>
      </c>
      <c r="F202">
        <f t="shared" si="17"/>
        <v>1.1968632894516784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508</v>
      </c>
      <c r="Q202" t="s">
        <v>16</v>
      </c>
      <c r="R202" s="3">
        <v>45033</v>
      </c>
      <c r="S202">
        <v>37699.9</v>
      </c>
      <c r="T202">
        <v>38140</v>
      </c>
      <c r="U202">
        <v>38333</v>
      </c>
      <c r="V202">
        <v>37650.85</v>
      </c>
      <c r="W202">
        <v>38276.15</v>
      </c>
      <c r="X202">
        <v>38236.75</v>
      </c>
      <c r="Y202">
        <v>38032.720000000001</v>
      </c>
      <c r="Z202">
        <v>13598</v>
      </c>
      <c r="AA202">
        <v>517168882.85000002</v>
      </c>
      <c r="AB202">
        <v>6252</v>
      </c>
      <c r="AC202" s="8" t="s">
        <v>878</v>
      </c>
      <c r="AD202" s="8" t="s">
        <v>879</v>
      </c>
    </row>
    <row r="203" spans="1:30" x14ac:dyDescent="0.25">
      <c r="A203" s="9" t="s">
        <v>508</v>
      </c>
      <c r="B203" s="1" t="s">
        <v>16</v>
      </c>
      <c r="C203" s="10">
        <v>45041</v>
      </c>
      <c r="D203" s="1">
        <v>40651.949999999997</v>
      </c>
      <c r="F203">
        <f t="shared" si="17"/>
        <v>0.29074285601505534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508</v>
      </c>
      <c r="Q203" t="s">
        <v>16</v>
      </c>
      <c r="R203" s="3">
        <v>45034</v>
      </c>
      <c r="S203">
        <v>38236.75</v>
      </c>
      <c r="T203">
        <v>38230</v>
      </c>
      <c r="U203">
        <v>38987.599999999999</v>
      </c>
      <c r="V203">
        <v>37907.1</v>
      </c>
      <c r="W203">
        <v>38440.550000000003</v>
      </c>
      <c r="X203">
        <v>38524.9</v>
      </c>
      <c r="Y203">
        <v>38321.5</v>
      </c>
      <c r="Z203">
        <v>27168</v>
      </c>
      <c r="AA203">
        <v>1041118512.5</v>
      </c>
      <c r="AB203">
        <v>10582</v>
      </c>
      <c r="AC203" s="8" t="s">
        <v>880</v>
      </c>
      <c r="AD203" s="8" t="s">
        <v>881</v>
      </c>
    </row>
    <row r="204" spans="1:30" x14ac:dyDescent="0.25">
      <c r="A204" s="11" t="s">
        <v>508</v>
      </c>
      <c r="B204" s="2" t="s">
        <v>16</v>
      </c>
      <c r="C204" s="12">
        <v>45042</v>
      </c>
      <c r="D204" s="2">
        <v>41011.75</v>
      </c>
      <c r="F204">
        <f t="shared" si="17"/>
        <v>0.88507439372527752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508</v>
      </c>
      <c r="Q204" t="s">
        <v>16</v>
      </c>
      <c r="R204" s="3">
        <v>45035</v>
      </c>
      <c r="S204">
        <v>38524.9</v>
      </c>
      <c r="T204">
        <v>38535</v>
      </c>
      <c r="U204">
        <v>38601.1</v>
      </c>
      <c r="V204">
        <v>37940.449999999997</v>
      </c>
      <c r="W204">
        <v>38000</v>
      </c>
      <c r="X204">
        <v>38019</v>
      </c>
      <c r="Y204">
        <v>38085.379999999997</v>
      </c>
      <c r="Z204">
        <v>19241</v>
      </c>
      <c r="AA204">
        <v>732800775.75</v>
      </c>
      <c r="AB204">
        <v>8687</v>
      </c>
      <c r="AC204" s="8" t="s">
        <v>882</v>
      </c>
      <c r="AD204" s="8" t="s">
        <v>883</v>
      </c>
    </row>
    <row r="205" spans="1:30" x14ac:dyDescent="0.25">
      <c r="A205" s="9" t="s">
        <v>508</v>
      </c>
      <c r="B205" s="1" t="s">
        <v>16</v>
      </c>
      <c r="C205" s="10">
        <v>45043</v>
      </c>
      <c r="D205" s="1">
        <v>40709.85</v>
      </c>
      <c r="F205">
        <f t="shared" si="17"/>
        <v>-0.73613049918621232</v>
      </c>
      <c r="G205">
        <f t="shared" si="15"/>
        <v>4</v>
      </c>
      <c r="H205">
        <f t="shared" si="19"/>
        <v>3.6951895290651913</v>
      </c>
      <c r="I205" t="str">
        <f t="shared" si="18"/>
        <v/>
      </c>
      <c r="J205" t="str">
        <f t="shared" si="16"/>
        <v/>
      </c>
      <c r="P205" t="s">
        <v>508</v>
      </c>
      <c r="Q205" t="s">
        <v>16</v>
      </c>
      <c r="R205" s="3">
        <v>45036</v>
      </c>
      <c r="S205">
        <v>38019</v>
      </c>
      <c r="T205">
        <v>38190</v>
      </c>
      <c r="U205">
        <v>39952</v>
      </c>
      <c r="V205">
        <v>38100.449999999997</v>
      </c>
      <c r="W205">
        <v>39243</v>
      </c>
      <c r="X205">
        <v>39259.15</v>
      </c>
      <c r="Y205">
        <v>39251.24</v>
      </c>
      <c r="Z205">
        <v>39300</v>
      </c>
      <c r="AA205">
        <v>1542573916.95</v>
      </c>
      <c r="AB205">
        <v>17248</v>
      </c>
      <c r="AC205" s="8" t="s">
        <v>884</v>
      </c>
      <c r="AD205" s="8" t="s">
        <v>885</v>
      </c>
    </row>
    <row r="206" spans="1:30" x14ac:dyDescent="0.25">
      <c r="A206" s="11" t="s">
        <v>508</v>
      </c>
      <c r="B206" s="2" t="s">
        <v>16</v>
      </c>
      <c r="C206" s="12">
        <v>45044</v>
      </c>
      <c r="D206" s="2">
        <v>40320.699999999997</v>
      </c>
      <c r="F206">
        <f t="shared" si="17"/>
        <v>-0.9559111615493584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508</v>
      </c>
      <c r="Q206" t="s">
        <v>16</v>
      </c>
      <c r="R206" s="3">
        <v>45037</v>
      </c>
      <c r="S206">
        <v>39259.15</v>
      </c>
      <c r="T206">
        <v>39259.15</v>
      </c>
      <c r="U206">
        <v>40150</v>
      </c>
      <c r="V206">
        <v>39111</v>
      </c>
      <c r="W206">
        <v>39921</v>
      </c>
      <c r="X206">
        <v>40054.699999999997</v>
      </c>
      <c r="Y206">
        <v>39838.080000000002</v>
      </c>
      <c r="Z206">
        <v>49286</v>
      </c>
      <c r="AA206">
        <v>1963459430.6500001</v>
      </c>
      <c r="AB206">
        <v>22117</v>
      </c>
      <c r="AC206" s="8" t="s">
        <v>886</v>
      </c>
      <c r="AD206" s="8" t="s">
        <v>887</v>
      </c>
    </row>
    <row r="207" spans="1:30" x14ac:dyDescent="0.25">
      <c r="A207" s="9" t="s">
        <v>508</v>
      </c>
      <c r="B207" s="1" t="s">
        <v>16</v>
      </c>
      <c r="C207" s="10">
        <v>45048</v>
      </c>
      <c r="D207" s="1">
        <v>40229.1</v>
      </c>
      <c r="F207">
        <f t="shared" si="17"/>
        <v>-0.22717859560969564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-3.6129319323574105</v>
      </c>
      <c r="P207" t="s">
        <v>508</v>
      </c>
      <c r="Q207" t="s">
        <v>16</v>
      </c>
      <c r="R207" s="3">
        <v>45040</v>
      </c>
      <c r="S207">
        <v>40054.699999999997</v>
      </c>
      <c r="T207">
        <v>40050</v>
      </c>
      <c r="U207">
        <v>40732.1</v>
      </c>
      <c r="V207">
        <v>39801</v>
      </c>
      <c r="W207">
        <v>40550</v>
      </c>
      <c r="X207">
        <v>40534.1</v>
      </c>
      <c r="Y207">
        <v>40427.160000000003</v>
      </c>
      <c r="Z207">
        <v>24599</v>
      </c>
      <c r="AA207">
        <v>994467784.54999995</v>
      </c>
      <c r="AB207">
        <v>9535</v>
      </c>
      <c r="AC207" s="8" t="s">
        <v>888</v>
      </c>
      <c r="AD207" s="8" t="s">
        <v>889</v>
      </c>
    </row>
    <row r="208" spans="1:30" x14ac:dyDescent="0.25">
      <c r="A208" s="11" t="s">
        <v>508</v>
      </c>
      <c r="B208" s="2" t="s">
        <v>16</v>
      </c>
      <c r="C208" s="12">
        <v>45049</v>
      </c>
      <c r="D208" s="2">
        <v>40448.1</v>
      </c>
      <c r="F208">
        <f t="shared" si="17"/>
        <v>0.54438205179832511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508</v>
      </c>
      <c r="Q208" t="s">
        <v>16</v>
      </c>
      <c r="R208" s="3">
        <v>45041</v>
      </c>
      <c r="S208">
        <v>40534.1</v>
      </c>
      <c r="T208">
        <v>40689.9</v>
      </c>
      <c r="U208">
        <v>40849.9</v>
      </c>
      <c r="V208">
        <v>40344.1</v>
      </c>
      <c r="W208">
        <v>40700</v>
      </c>
      <c r="X208">
        <v>40651.949999999997</v>
      </c>
      <c r="Y208">
        <v>40534.57</v>
      </c>
      <c r="Z208">
        <v>14965</v>
      </c>
      <c r="AA208">
        <v>606599877.20000005</v>
      </c>
      <c r="AB208">
        <v>7149</v>
      </c>
      <c r="AC208" s="8" t="s">
        <v>890</v>
      </c>
      <c r="AD208" s="8" t="s">
        <v>607</v>
      </c>
    </row>
    <row r="209" spans="1:30" x14ac:dyDescent="0.25">
      <c r="A209" s="9" t="s">
        <v>508</v>
      </c>
      <c r="B209" s="1" t="s">
        <v>16</v>
      </c>
      <c r="C209" s="10">
        <v>45050</v>
      </c>
      <c r="D209" s="1">
        <v>40882.1</v>
      </c>
      <c r="F209">
        <f t="shared" si="17"/>
        <v>1.0729799421975323</v>
      </c>
      <c r="G209">
        <f t="shared" si="15"/>
        <v>4</v>
      </c>
      <c r="H209">
        <f t="shared" si="19"/>
        <v>-0.31612891427457124</v>
      </c>
      <c r="I209" t="str">
        <f t="shared" si="18"/>
        <v/>
      </c>
      <c r="J209" t="str">
        <f t="shared" si="16"/>
        <v/>
      </c>
      <c r="P209" t="s">
        <v>508</v>
      </c>
      <c r="Q209" t="s">
        <v>16</v>
      </c>
      <c r="R209" s="3">
        <v>45042</v>
      </c>
      <c r="S209">
        <v>40651.949999999997</v>
      </c>
      <c r="T209">
        <v>40651.949999999997</v>
      </c>
      <c r="U209">
        <v>41200</v>
      </c>
      <c r="V209">
        <v>40384.85</v>
      </c>
      <c r="W209">
        <v>41000</v>
      </c>
      <c r="X209">
        <v>41011.75</v>
      </c>
      <c r="Y209">
        <v>40943</v>
      </c>
      <c r="Z209">
        <v>26330</v>
      </c>
      <c r="AA209">
        <v>1078029190.7</v>
      </c>
      <c r="AB209">
        <v>9207</v>
      </c>
      <c r="AC209" s="8" t="s">
        <v>891</v>
      </c>
      <c r="AD209" s="8" t="s">
        <v>892</v>
      </c>
    </row>
    <row r="210" spans="1:30" x14ac:dyDescent="0.25">
      <c r="A210" s="11" t="s">
        <v>508</v>
      </c>
      <c r="B210" s="2" t="s">
        <v>16</v>
      </c>
      <c r="C210" s="12">
        <v>45051</v>
      </c>
      <c r="D210" s="2">
        <v>41117.9</v>
      </c>
      <c r="F210">
        <f t="shared" si="17"/>
        <v>0.57678054698756398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508</v>
      </c>
      <c r="Q210" t="s">
        <v>16</v>
      </c>
      <c r="R210" s="3">
        <v>45043</v>
      </c>
      <c r="S210">
        <v>41011.75</v>
      </c>
      <c r="T210">
        <v>40981.75</v>
      </c>
      <c r="U210">
        <v>41219.949999999997</v>
      </c>
      <c r="V210">
        <v>40581</v>
      </c>
      <c r="W210">
        <v>40650</v>
      </c>
      <c r="X210">
        <v>40709.85</v>
      </c>
      <c r="Y210">
        <v>40811.4</v>
      </c>
      <c r="Z210">
        <v>14805</v>
      </c>
      <c r="AA210">
        <v>604212834.45000005</v>
      </c>
      <c r="AB210">
        <v>6445</v>
      </c>
      <c r="AC210" s="8" t="s">
        <v>893</v>
      </c>
      <c r="AD210" s="8" t="s">
        <v>568</v>
      </c>
    </row>
    <row r="211" spans="1:30" x14ac:dyDescent="0.25">
      <c r="A211" s="9" t="s">
        <v>508</v>
      </c>
      <c r="B211" s="1" t="s">
        <v>16</v>
      </c>
      <c r="C211" s="10">
        <v>45054</v>
      </c>
      <c r="D211" s="1">
        <v>41371.9</v>
      </c>
      <c r="F211">
        <f t="shared" si="17"/>
        <v>0.61773582794841175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508</v>
      </c>
      <c r="Q211" t="s">
        <v>16</v>
      </c>
      <c r="R211" s="3">
        <v>45044</v>
      </c>
      <c r="S211">
        <v>40709.85</v>
      </c>
      <c r="T211">
        <v>40740.15</v>
      </c>
      <c r="U211">
        <v>40822.449999999997</v>
      </c>
      <c r="V211">
        <v>39304.949999999997</v>
      </c>
      <c r="W211">
        <v>40320.699999999997</v>
      </c>
      <c r="X211">
        <v>40320.699999999997</v>
      </c>
      <c r="Y211">
        <v>39960.42</v>
      </c>
      <c r="Z211">
        <v>33886</v>
      </c>
      <c r="AA211">
        <v>1354098625.8499999</v>
      </c>
      <c r="AB211">
        <v>13176</v>
      </c>
      <c r="AC211" s="8" t="s">
        <v>894</v>
      </c>
      <c r="AD211" s="8" t="s">
        <v>895</v>
      </c>
    </row>
    <row r="212" spans="1:30" x14ac:dyDescent="0.25">
      <c r="A212" s="11" t="s">
        <v>508</v>
      </c>
      <c r="B212" s="2" t="s">
        <v>16</v>
      </c>
      <c r="C212" s="12">
        <v>45055</v>
      </c>
      <c r="D212" s="2">
        <v>41362</v>
      </c>
      <c r="F212">
        <f t="shared" si="17"/>
        <v>-2.3929285336185803E-2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508</v>
      </c>
      <c r="Q212" t="s">
        <v>16</v>
      </c>
      <c r="R212" s="3">
        <v>45048</v>
      </c>
      <c r="S212">
        <v>40320.699999999997</v>
      </c>
      <c r="T212">
        <v>40550</v>
      </c>
      <c r="U212">
        <v>40590</v>
      </c>
      <c r="V212">
        <v>39350</v>
      </c>
      <c r="W212">
        <v>40220</v>
      </c>
      <c r="X212">
        <v>40229.1</v>
      </c>
      <c r="Y212">
        <v>40001.71</v>
      </c>
      <c r="Z212">
        <v>30917</v>
      </c>
      <c r="AA212">
        <v>1236732851.7</v>
      </c>
      <c r="AB212">
        <v>14039</v>
      </c>
      <c r="AC212" s="8" t="s">
        <v>896</v>
      </c>
      <c r="AD212" s="8" t="s">
        <v>897</v>
      </c>
    </row>
    <row r="213" spans="1:30" x14ac:dyDescent="0.25">
      <c r="A213" s="9" t="s">
        <v>508</v>
      </c>
      <c r="B213" s="1" t="s">
        <v>16</v>
      </c>
      <c r="C213" s="10">
        <v>45056</v>
      </c>
      <c r="D213" s="1">
        <v>41340.1</v>
      </c>
      <c r="F213">
        <f t="shared" si="17"/>
        <v>-5.2947149557568435E-2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508</v>
      </c>
      <c r="Q213" t="s">
        <v>16</v>
      </c>
      <c r="R213" s="3">
        <v>45049</v>
      </c>
      <c r="S213">
        <v>40229.1</v>
      </c>
      <c r="T213">
        <v>40200</v>
      </c>
      <c r="U213">
        <v>40640</v>
      </c>
      <c r="V213">
        <v>39863.449999999997</v>
      </c>
      <c r="W213">
        <v>40500</v>
      </c>
      <c r="X213">
        <v>40448.1</v>
      </c>
      <c r="Y213">
        <v>40411.57</v>
      </c>
      <c r="Z213">
        <v>12351</v>
      </c>
      <c r="AA213">
        <v>499123316.25</v>
      </c>
      <c r="AB213">
        <v>6165</v>
      </c>
      <c r="AC213" s="8" t="s">
        <v>898</v>
      </c>
      <c r="AD213" s="8" t="s">
        <v>899</v>
      </c>
    </row>
    <row r="214" spans="1:30" x14ac:dyDescent="0.25">
      <c r="A214" s="11" t="s">
        <v>508</v>
      </c>
      <c r="B214" s="2" t="s">
        <v>16</v>
      </c>
      <c r="C214" s="12">
        <v>45057</v>
      </c>
      <c r="D214" s="2">
        <v>41748.35</v>
      </c>
      <c r="F214">
        <f t="shared" si="17"/>
        <v>0.98753994305770909</v>
      </c>
      <c r="G214">
        <f t="shared" si="15"/>
        <v>4</v>
      </c>
      <c r="H214">
        <f t="shared" si="19"/>
        <v>2.118898001814975</v>
      </c>
      <c r="I214" t="str">
        <f t="shared" si="18"/>
        <v/>
      </c>
      <c r="J214" t="str">
        <f t="shared" si="16"/>
        <v/>
      </c>
      <c r="P214" t="s">
        <v>508</v>
      </c>
      <c r="Q214" t="s">
        <v>16</v>
      </c>
      <c r="R214" s="3">
        <v>45050</v>
      </c>
      <c r="S214">
        <v>40448.1</v>
      </c>
      <c r="T214">
        <v>40540</v>
      </c>
      <c r="U214">
        <v>41096.35</v>
      </c>
      <c r="V214">
        <v>40351.050000000003</v>
      </c>
      <c r="W214">
        <v>40889</v>
      </c>
      <c r="X214">
        <v>40882.1</v>
      </c>
      <c r="Y214">
        <v>40837.1</v>
      </c>
      <c r="Z214">
        <v>19969</v>
      </c>
      <c r="AA214">
        <v>815476129.89999998</v>
      </c>
      <c r="AB214">
        <v>8849</v>
      </c>
      <c r="AC214" s="8" t="s">
        <v>900</v>
      </c>
      <c r="AD214" s="8" t="s">
        <v>901</v>
      </c>
    </row>
    <row r="215" spans="1:30" x14ac:dyDescent="0.25">
      <c r="A215" s="9" t="s">
        <v>508</v>
      </c>
      <c r="B215" s="1" t="s">
        <v>16</v>
      </c>
      <c r="C215" s="10">
        <v>45058</v>
      </c>
      <c r="D215" s="1">
        <v>42254.5</v>
      </c>
      <c r="F215">
        <f t="shared" si="17"/>
        <v>1.2123832438886841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508</v>
      </c>
      <c r="Q215" t="s">
        <v>16</v>
      </c>
      <c r="R215" s="3">
        <v>45051</v>
      </c>
      <c r="S215">
        <v>40882.1</v>
      </c>
      <c r="T215">
        <v>41000</v>
      </c>
      <c r="U215">
        <v>41460</v>
      </c>
      <c r="V215">
        <v>40760.15</v>
      </c>
      <c r="W215">
        <v>41100</v>
      </c>
      <c r="X215">
        <v>41117.9</v>
      </c>
      <c r="Y215">
        <v>41052.04</v>
      </c>
      <c r="Z215">
        <v>11575</v>
      </c>
      <c r="AA215">
        <v>475177373.5</v>
      </c>
      <c r="AB215">
        <v>5355</v>
      </c>
      <c r="AC215" s="8" t="s">
        <v>902</v>
      </c>
      <c r="AD215" s="8" t="s">
        <v>903</v>
      </c>
    </row>
    <row r="216" spans="1:30" x14ac:dyDescent="0.25">
      <c r="A216" s="11" t="s">
        <v>508</v>
      </c>
      <c r="B216" s="2" t="s">
        <v>16</v>
      </c>
      <c r="C216" s="12">
        <v>45061</v>
      </c>
      <c r="D216" s="2">
        <v>42237.15</v>
      </c>
      <c r="F216">
        <f t="shared" si="17"/>
        <v>-4.1060715426755837E-2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508</v>
      </c>
      <c r="Q216" t="s">
        <v>16</v>
      </c>
      <c r="R216" s="3">
        <v>45054</v>
      </c>
      <c r="S216">
        <v>41117.9</v>
      </c>
      <c r="T216">
        <v>41399.949999999997</v>
      </c>
      <c r="U216">
        <v>41624.949999999997</v>
      </c>
      <c r="V216">
        <v>41101</v>
      </c>
      <c r="W216">
        <v>41400</v>
      </c>
      <c r="X216">
        <v>41371.9</v>
      </c>
      <c r="Y216">
        <v>41324.980000000003</v>
      </c>
      <c r="Z216">
        <v>16026</v>
      </c>
      <c r="AA216">
        <v>662274159.39999998</v>
      </c>
      <c r="AB216">
        <v>5538</v>
      </c>
      <c r="AC216" s="8" t="s">
        <v>904</v>
      </c>
      <c r="AD216" s="8" t="s">
        <v>905</v>
      </c>
    </row>
    <row r="217" spans="1:30" x14ac:dyDescent="0.25">
      <c r="A217" s="9" t="s">
        <v>508</v>
      </c>
      <c r="B217" s="1" t="s">
        <v>16</v>
      </c>
      <c r="C217" s="10">
        <v>45062</v>
      </c>
      <c r="D217" s="1">
        <v>43010.400000000001</v>
      </c>
      <c r="F217">
        <f t="shared" si="17"/>
        <v>1.8307343180115134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508</v>
      </c>
      <c r="Q217" t="s">
        <v>16</v>
      </c>
      <c r="R217" s="3">
        <v>45055</v>
      </c>
      <c r="S217">
        <v>41371.9</v>
      </c>
      <c r="T217">
        <v>41468.949999999997</v>
      </c>
      <c r="U217">
        <v>41925</v>
      </c>
      <c r="V217">
        <v>41015</v>
      </c>
      <c r="W217">
        <v>41083.1</v>
      </c>
      <c r="X217">
        <v>41362</v>
      </c>
      <c r="Y217">
        <v>41568.480000000003</v>
      </c>
      <c r="Z217">
        <v>19405</v>
      </c>
      <c r="AA217">
        <v>806636389.45000005</v>
      </c>
      <c r="AB217">
        <v>8359</v>
      </c>
      <c r="AC217" s="8" t="s">
        <v>906</v>
      </c>
      <c r="AD217" s="8" t="s">
        <v>907</v>
      </c>
    </row>
    <row r="218" spans="1:30" x14ac:dyDescent="0.25">
      <c r="A218" s="11" t="s">
        <v>508</v>
      </c>
      <c r="B218" s="2" t="s">
        <v>16</v>
      </c>
      <c r="C218" s="12">
        <v>45063</v>
      </c>
      <c r="D218" s="2">
        <v>42396.1</v>
      </c>
      <c r="F218">
        <f t="shared" si="17"/>
        <v>-1.428259211725543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508</v>
      </c>
      <c r="Q218" t="s">
        <v>16</v>
      </c>
      <c r="R218" s="3">
        <v>45056</v>
      </c>
      <c r="S218">
        <v>41362</v>
      </c>
      <c r="T218">
        <v>41400</v>
      </c>
      <c r="U218">
        <v>41749.25</v>
      </c>
      <c r="V218">
        <v>41102.050000000003</v>
      </c>
      <c r="W218">
        <v>41400.050000000003</v>
      </c>
      <c r="X218">
        <v>41340.1</v>
      </c>
      <c r="Y218">
        <v>41379.9</v>
      </c>
      <c r="Z218">
        <v>10599</v>
      </c>
      <c r="AA218">
        <v>438585524.64999998</v>
      </c>
      <c r="AB218">
        <v>5444</v>
      </c>
      <c r="AC218" s="8" t="s">
        <v>908</v>
      </c>
      <c r="AD218" s="8" t="s">
        <v>909</v>
      </c>
    </row>
    <row r="219" spans="1:30" x14ac:dyDescent="0.25">
      <c r="A219" s="9" t="s">
        <v>508</v>
      </c>
      <c r="B219" s="1" t="s">
        <v>16</v>
      </c>
      <c r="C219" s="10">
        <v>45064</v>
      </c>
      <c r="D219" s="1">
        <v>41739.199999999997</v>
      </c>
      <c r="F219">
        <f t="shared" si="17"/>
        <v>-1.5494349716129583</v>
      </c>
      <c r="G219">
        <f t="shared" si="15"/>
        <v>4</v>
      </c>
      <c r="H219">
        <f t="shared" si="19"/>
        <v>-2.1917033846850127E-2</v>
      </c>
      <c r="I219" t="str">
        <f t="shared" si="18"/>
        <v/>
      </c>
      <c r="J219" t="str">
        <f t="shared" si="16"/>
        <v/>
      </c>
      <c r="P219" t="s">
        <v>508</v>
      </c>
      <c r="Q219" t="s">
        <v>16</v>
      </c>
      <c r="R219" s="3">
        <v>45057</v>
      </c>
      <c r="S219">
        <v>41340.1</v>
      </c>
      <c r="T219">
        <v>41350</v>
      </c>
      <c r="U219">
        <v>41880</v>
      </c>
      <c r="V219">
        <v>41299</v>
      </c>
      <c r="W219">
        <v>41740</v>
      </c>
      <c r="X219">
        <v>41748.35</v>
      </c>
      <c r="Y219">
        <v>41551.4</v>
      </c>
      <c r="Z219">
        <v>8123</v>
      </c>
      <c r="AA219">
        <v>337522025.75</v>
      </c>
      <c r="AB219">
        <v>3913</v>
      </c>
      <c r="AC219" s="8" t="s">
        <v>910</v>
      </c>
      <c r="AD219" s="8" t="s">
        <v>911</v>
      </c>
    </row>
    <row r="220" spans="1:30" x14ac:dyDescent="0.25">
      <c r="A220" s="11" t="s">
        <v>508</v>
      </c>
      <c r="B220" s="2" t="s">
        <v>16</v>
      </c>
      <c r="C220" s="12">
        <v>45065</v>
      </c>
      <c r="D220" s="2">
        <v>41674.9</v>
      </c>
      <c r="F220">
        <f t="shared" si="17"/>
        <v>-0.15405182658027858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508</v>
      </c>
      <c r="Q220" t="s">
        <v>16</v>
      </c>
      <c r="R220" s="3">
        <v>45058</v>
      </c>
      <c r="S220">
        <v>41748.35</v>
      </c>
      <c r="T220">
        <v>41740</v>
      </c>
      <c r="U220">
        <v>42305.9</v>
      </c>
      <c r="V220">
        <v>41440</v>
      </c>
      <c r="W220">
        <v>42303</v>
      </c>
      <c r="X220">
        <v>42254.5</v>
      </c>
      <c r="Y220">
        <v>42070.58</v>
      </c>
      <c r="Z220">
        <v>17268</v>
      </c>
      <c r="AA220">
        <v>726474728.75</v>
      </c>
      <c r="AB220">
        <v>6858</v>
      </c>
      <c r="AC220" s="8" t="s">
        <v>912</v>
      </c>
      <c r="AD220" s="8" t="s">
        <v>913</v>
      </c>
    </row>
    <row r="221" spans="1:30" x14ac:dyDescent="0.25">
      <c r="A221" s="9" t="s">
        <v>508</v>
      </c>
      <c r="B221" s="1" t="s">
        <v>16</v>
      </c>
      <c r="C221" s="10">
        <v>45068</v>
      </c>
      <c r="D221" s="1">
        <v>41788.050000000003</v>
      </c>
      <c r="F221">
        <f t="shared" si="17"/>
        <v>0.27150635034517528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508</v>
      </c>
      <c r="Q221" t="s">
        <v>16</v>
      </c>
      <c r="R221" s="3">
        <v>45061</v>
      </c>
      <c r="S221">
        <v>42254.5</v>
      </c>
      <c r="T221">
        <v>42449.85</v>
      </c>
      <c r="U221">
        <v>42741.05</v>
      </c>
      <c r="V221">
        <v>42028.65</v>
      </c>
      <c r="W221">
        <v>42165</v>
      </c>
      <c r="X221">
        <v>42237.15</v>
      </c>
      <c r="Y221">
        <v>42422.12</v>
      </c>
      <c r="Z221">
        <v>18883</v>
      </c>
      <c r="AA221">
        <v>801056896.20000005</v>
      </c>
      <c r="AB221">
        <v>10530</v>
      </c>
      <c r="AC221" s="8" t="s">
        <v>914</v>
      </c>
      <c r="AD221" s="8" t="s">
        <v>915</v>
      </c>
    </row>
    <row r="222" spans="1:30" x14ac:dyDescent="0.25">
      <c r="A222" s="11" t="s">
        <v>508</v>
      </c>
      <c r="B222" s="2" t="s">
        <v>16</v>
      </c>
      <c r="C222" s="12">
        <v>45069</v>
      </c>
      <c r="D222" s="2">
        <v>41793</v>
      </c>
      <c r="F222">
        <f t="shared" si="17"/>
        <v>1.1845491713533149E-2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508</v>
      </c>
      <c r="Q222" t="s">
        <v>16</v>
      </c>
      <c r="R222" s="3">
        <v>45062</v>
      </c>
      <c r="S222">
        <v>42237.15</v>
      </c>
      <c r="T222">
        <v>42480</v>
      </c>
      <c r="U222">
        <v>43570</v>
      </c>
      <c r="V222">
        <v>42250</v>
      </c>
      <c r="W222">
        <v>43101</v>
      </c>
      <c r="X222">
        <v>43010.400000000001</v>
      </c>
      <c r="Y222">
        <v>43048.69</v>
      </c>
      <c r="Z222">
        <v>29596</v>
      </c>
      <c r="AA222">
        <v>1274068969.05</v>
      </c>
      <c r="AB222">
        <v>13088</v>
      </c>
      <c r="AC222" s="8" t="s">
        <v>916</v>
      </c>
      <c r="AD222" s="8" t="s">
        <v>917</v>
      </c>
    </row>
    <row r="223" spans="1:30" x14ac:dyDescent="0.25">
      <c r="A223" s="9" t="s">
        <v>508</v>
      </c>
      <c r="B223" s="1" t="s">
        <v>16</v>
      </c>
      <c r="C223" s="10">
        <v>45070</v>
      </c>
      <c r="D223" s="1">
        <v>41252.75</v>
      </c>
      <c r="F223">
        <f t="shared" si="17"/>
        <v>-1.2926805924437106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508</v>
      </c>
      <c r="Q223" t="s">
        <v>16</v>
      </c>
      <c r="R223" s="3">
        <v>45063</v>
      </c>
      <c r="S223">
        <v>43010.400000000001</v>
      </c>
      <c r="T223">
        <v>43190</v>
      </c>
      <c r="U223">
        <v>43390</v>
      </c>
      <c r="V223">
        <v>42308.05</v>
      </c>
      <c r="W223">
        <v>42350</v>
      </c>
      <c r="X223">
        <v>42396.1</v>
      </c>
      <c r="Y223">
        <v>42775.66</v>
      </c>
      <c r="Z223">
        <v>17282</v>
      </c>
      <c r="AA223">
        <v>739248971.04999995</v>
      </c>
      <c r="AB223">
        <v>7904</v>
      </c>
      <c r="AC223" s="8" t="s">
        <v>918</v>
      </c>
      <c r="AD223" s="8" t="s">
        <v>919</v>
      </c>
    </row>
    <row r="224" spans="1:30" x14ac:dyDescent="0.25">
      <c r="A224" s="11" t="s">
        <v>508</v>
      </c>
      <c r="B224" s="2" t="s">
        <v>16</v>
      </c>
      <c r="C224" s="12">
        <v>45071</v>
      </c>
      <c r="D224" s="2">
        <v>41120.75</v>
      </c>
      <c r="F224">
        <f t="shared" si="17"/>
        <v>-0.31997866808879405</v>
      </c>
      <c r="G224">
        <f t="shared" si="15"/>
        <v>4</v>
      </c>
      <c r="H224">
        <f t="shared" si="19"/>
        <v>-1.4817006554989007</v>
      </c>
      <c r="I224" t="str">
        <f t="shared" si="18"/>
        <v/>
      </c>
      <c r="J224" t="str">
        <f t="shared" si="16"/>
        <v/>
      </c>
      <c r="P224" t="s">
        <v>508</v>
      </c>
      <c r="Q224" t="s">
        <v>16</v>
      </c>
      <c r="R224" s="3">
        <v>45064</v>
      </c>
      <c r="S224">
        <v>42396.1</v>
      </c>
      <c r="T224">
        <v>42549.95</v>
      </c>
      <c r="U224">
        <v>42703.7</v>
      </c>
      <c r="V224">
        <v>41523.550000000003</v>
      </c>
      <c r="W224">
        <v>41780</v>
      </c>
      <c r="X224">
        <v>41739.199999999997</v>
      </c>
      <c r="Y224">
        <v>42043.6</v>
      </c>
      <c r="Z224">
        <v>18748</v>
      </c>
      <c r="AA224">
        <v>788233348.39999998</v>
      </c>
      <c r="AB224">
        <v>7392</v>
      </c>
      <c r="AC224" s="8" t="s">
        <v>920</v>
      </c>
      <c r="AD224" s="8" t="s">
        <v>921</v>
      </c>
    </row>
    <row r="225" spans="1:30" x14ac:dyDescent="0.25">
      <c r="A225" s="9" t="s">
        <v>508</v>
      </c>
      <c r="B225" s="1" t="s">
        <v>16</v>
      </c>
      <c r="C225" s="10">
        <v>45072</v>
      </c>
      <c r="D225" s="1">
        <v>37501.300000000003</v>
      </c>
      <c r="F225">
        <f t="shared" si="17"/>
        <v>-8.8020038545016739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508</v>
      </c>
      <c r="Q225" t="s">
        <v>16</v>
      </c>
      <c r="R225" s="3">
        <v>45065</v>
      </c>
      <c r="S225">
        <v>41739.199999999997</v>
      </c>
      <c r="T225">
        <v>41999</v>
      </c>
      <c r="U225">
        <v>42250</v>
      </c>
      <c r="V225">
        <v>41410.6</v>
      </c>
      <c r="W225">
        <v>41599.9</v>
      </c>
      <c r="X225">
        <v>41674.9</v>
      </c>
      <c r="Y225">
        <v>41890.69</v>
      </c>
      <c r="Z225">
        <v>14097</v>
      </c>
      <c r="AA225">
        <v>590533011.70000005</v>
      </c>
      <c r="AB225">
        <v>7884</v>
      </c>
      <c r="AC225" s="8" t="s">
        <v>922</v>
      </c>
      <c r="AD225" s="8" t="s">
        <v>923</v>
      </c>
    </row>
    <row r="226" spans="1:30" x14ac:dyDescent="0.25">
      <c r="A226" s="11" t="s">
        <v>508</v>
      </c>
      <c r="B226" s="2" t="s">
        <v>16</v>
      </c>
      <c r="C226" s="12">
        <v>45075</v>
      </c>
      <c r="D226" s="2">
        <v>37895.5</v>
      </c>
      <c r="F226">
        <f t="shared" si="17"/>
        <v>1.0511635596632571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508</v>
      </c>
      <c r="Q226" t="s">
        <v>16</v>
      </c>
      <c r="R226" s="3">
        <v>45068</v>
      </c>
      <c r="S226">
        <v>41674.9</v>
      </c>
      <c r="T226">
        <v>41670</v>
      </c>
      <c r="U226">
        <v>42040.800000000003</v>
      </c>
      <c r="V226">
        <v>41580</v>
      </c>
      <c r="W226">
        <v>41760.300000000003</v>
      </c>
      <c r="X226">
        <v>41788.050000000003</v>
      </c>
      <c r="Y226">
        <v>41782.379999999997</v>
      </c>
      <c r="Z226">
        <v>8426</v>
      </c>
      <c r="AA226">
        <v>352058375.55000001</v>
      </c>
      <c r="AB226">
        <v>4361</v>
      </c>
      <c r="AC226" s="8" t="s">
        <v>924</v>
      </c>
      <c r="AD226" s="8" t="s">
        <v>925</v>
      </c>
    </row>
    <row r="227" spans="1:30" x14ac:dyDescent="0.25">
      <c r="A227" s="9" t="s">
        <v>508</v>
      </c>
      <c r="B227" s="1" t="s">
        <v>16</v>
      </c>
      <c r="C227" s="10">
        <v>45076</v>
      </c>
      <c r="D227" s="1">
        <v>38893.65</v>
      </c>
      <c r="F227">
        <f t="shared" si="17"/>
        <v>2.6339538995395269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508</v>
      </c>
      <c r="Q227" t="s">
        <v>16</v>
      </c>
      <c r="R227" s="3">
        <v>45069</v>
      </c>
      <c r="S227">
        <v>41788.050000000003</v>
      </c>
      <c r="T227">
        <v>41800</v>
      </c>
      <c r="U227">
        <v>41907.4</v>
      </c>
      <c r="V227">
        <v>41352.65</v>
      </c>
      <c r="W227">
        <v>41800</v>
      </c>
      <c r="X227">
        <v>41793</v>
      </c>
      <c r="Y227">
        <v>41661.230000000003</v>
      </c>
      <c r="Z227">
        <v>11028</v>
      </c>
      <c r="AA227">
        <v>459440012.25</v>
      </c>
      <c r="AB227">
        <v>5345</v>
      </c>
      <c r="AC227" s="8" t="s">
        <v>926</v>
      </c>
      <c r="AD227" s="8" t="s">
        <v>927</v>
      </c>
    </row>
    <row r="228" spans="1:30" x14ac:dyDescent="0.25">
      <c r="A228" s="11" t="s">
        <v>508</v>
      </c>
      <c r="B228" s="2" t="s">
        <v>16</v>
      </c>
      <c r="C228" s="12">
        <v>45077</v>
      </c>
      <c r="D228" s="2">
        <v>38775.65</v>
      </c>
      <c r="F228">
        <f t="shared" si="17"/>
        <v>-0.30339142764950061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508</v>
      </c>
      <c r="Q228" t="s">
        <v>16</v>
      </c>
      <c r="R228" s="3">
        <v>45070</v>
      </c>
      <c r="S228">
        <v>41793</v>
      </c>
      <c r="T228">
        <v>41850</v>
      </c>
      <c r="U228">
        <v>41850</v>
      </c>
      <c r="V228">
        <v>41090</v>
      </c>
      <c r="W228">
        <v>41090</v>
      </c>
      <c r="X228">
        <v>41252.75</v>
      </c>
      <c r="Y228">
        <v>41391.199999999997</v>
      </c>
      <c r="Z228">
        <v>14601</v>
      </c>
      <c r="AA228">
        <v>604352981.45000005</v>
      </c>
      <c r="AB228">
        <v>6970</v>
      </c>
      <c r="AC228" s="8" t="s">
        <v>928</v>
      </c>
      <c r="AD228" s="8" t="s">
        <v>929</v>
      </c>
    </row>
    <row r="229" spans="1:30" x14ac:dyDescent="0.25">
      <c r="A229" s="9" t="s">
        <v>508</v>
      </c>
      <c r="B229" s="1" t="s">
        <v>16</v>
      </c>
      <c r="C229" s="10">
        <v>45078</v>
      </c>
      <c r="D229" s="1">
        <v>39133.449999999997</v>
      </c>
      <c r="F229">
        <f t="shared" si="17"/>
        <v>0.92274404168594371</v>
      </c>
      <c r="G229">
        <f t="shared" si="15"/>
        <v>4</v>
      </c>
      <c r="H229">
        <f t="shared" si="19"/>
        <v>-4.8328398679498861</v>
      </c>
      <c r="I229">
        <f t="shared" si="18"/>
        <v>45078</v>
      </c>
      <c r="J229">
        <f t="shared" si="16"/>
        <v>-3.7979017950116822</v>
      </c>
      <c r="P229" t="s">
        <v>508</v>
      </c>
      <c r="Q229" t="s">
        <v>16</v>
      </c>
      <c r="R229" s="3">
        <v>45071</v>
      </c>
      <c r="S229">
        <v>41252.75</v>
      </c>
      <c r="T229">
        <v>41106.6</v>
      </c>
      <c r="U229">
        <v>41459.699999999997</v>
      </c>
      <c r="V229">
        <v>41018.25</v>
      </c>
      <c r="W229">
        <v>41125</v>
      </c>
      <c r="X229">
        <v>41120.75</v>
      </c>
      <c r="Y229">
        <v>41148.92</v>
      </c>
      <c r="Z229">
        <v>14381</v>
      </c>
      <c r="AA229">
        <v>591762598.95000005</v>
      </c>
      <c r="AB229">
        <v>5097</v>
      </c>
      <c r="AC229" s="8" t="s">
        <v>893</v>
      </c>
      <c r="AD229" s="8" t="s">
        <v>930</v>
      </c>
    </row>
    <row r="230" spans="1:30" x14ac:dyDescent="0.25">
      <c r="A230" s="11" t="s">
        <v>508</v>
      </c>
      <c r="B230" s="2" t="s">
        <v>16</v>
      </c>
      <c r="C230" s="12">
        <v>45079</v>
      </c>
      <c r="D230" s="2">
        <v>38568.35</v>
      </c>
      <c r="F230">
        <f t="shared" si="17"/>
        <v>-1.4440331736660035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508</v>
      </c>
      <c r="Q230" t="s">
        <v>16</v>
      </c>
      <c r="R230" s="3">
        <v>45072</v>
      </c>
      <c r="S230">
        <v>41120.75</v>
      </c>
      <c r="T230">
        <v>37008.699999999997</v>
      </c>
      <c r="U230">
        <v>37867</v>
      </c>
      <c r="V230">
        <v>34952.65</v>
      </c>
      <c r="W230">
        <v>37510</v>
      </c>
      <c r="X230">
        <v>37501.300000000003</v>
      </c>
      <c r="Y230">
        <v>36609.49</v>
      </c>
      <c r="Z230">
        <v>415963</v>
      </c>
      <c r="AA230">
        <v>15228192455.799999</v>
      </c>
      <c r="AB230">
        <v>128404</v>
      </c>
      <c r="AC230" s="8" t="s">
        <v>931</v>
      </c>
      <c r="AD230" s="8" t="s">
        <v>932</v>
      </c>
    </row>
    <row r="231" spans="1:30" x14ac:dyDescent="0.25">
      <c r="A231" s="9" t="s">
        <v>508</v>
      </c>
      <c r="B231" s="1" t="s">
        <v>16</v>
      </c>
      <c r="C231" s="10">
        <v>45082</v>
      </c>
      <c r="D231" s="1">
        <v>38875.699999999997</v>
      </c>
      <c r="F231">
        <f t="shared" si="17"/>
        <v>0.79689693751482382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508</v>
      </c>
      <c r="Q231" t="s">
        <v>16</v>
      </c>
      <c r="R231" s="3">
        <v>45075</v>
      </c>
      <c r="S231">
        <v>37501.300000000003</v>
      </c>
      <c r="T231">
        <v>38140</v>
      </c>
      <c r="U231">
        <v>38250</v>
      </c>
      <c r="V231">
        <v>37422</v>
      </c>
      <c r="W231">
        <v>37873</v>
      </c>
      <c r="X231">
        <v>37895.5</v>
      </c>
      <c r="Y231">
        <v>37804.699999999997</v>
      </c>
      <c r="Z231">
        <v>61564</v>
      </c>
      <c r="AA231">
        <v>2327408654.1999998</v>
      </c>
      <c r="AB231">
        <v>24963</v>
      </c>
      <c r="AC231" s="8" t="s">
        <v>933</v>
      </c>
      <c r="AD231" s="8" t="s">
        <v>934</v>
      </c>
    </row>
    <row r="232" spans="1:30" x14ac:dyDescent="0.25">
      <c r="A232" s="11" t="s">
        <v>508</v>
      </c>
      <c r="B232" s="2" t="s">
        <v>16</v>
      </c>
      <c r="C232" s="12">
        <v>45083</v>
      </c>
      <c r="D232" s="2">
        <v>38793.949999999997</v>
      </c>
      <c r="F232">
        <f t="shared" si="17"/>
        <v>-0.2102856025743588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508</v>
      </c>
      <c r="Q232" t="s">
        <v>16</v>
      </c>
      <c r="R232" s="3">
        <v>45076</v>
      </c>
      <c r="S232">
        <v>37895.5</v>
      </c>
      <c r="T232">
        <v>38020</v>
      </c>
      <c r="U232">
        <v>39490.449999999997</v>
      </c>
      <c r="V232">
        <v>37910.699999999997</v>
      </c>
      <c r="W232">
        <v>38945</v>
      </c>
      <c r="X232">
        <v>38893.65</v>
      </c>
      <c r="Y232">
        <v>38839.919999999998</v>
      </c>
      <c r="Z232">
        <v>70408</v>
      </c>
      <c r="AA232">
        <v>2734641305.8000002</v>
      </c>
      <c r="AB232">
        <v>26572</v>
      </c>
      <c r="AC232" s="8" t="s">
        <v>935</v>
      </c>
      <c r="AD232" s="8" t="s">
        <v>936</v>
      </c>
    </row>
    <row r="233" spans="1:30" x14ac:dyDescent="0.25">
      <c r="A233" s="9" t="s">
        <v>508</v>
      </c>
      <c r="B233" s="1" t="s">
        <v>16</v>
      </c>
      <c r="C233" s="10">
        <v>45084</v>
      </c>
      <c r="D233" s="1">
        <v>39272.85</v>
      </c>
      <c r="F233">
        <f t="shared" si="17"/>
        <v>1.2344708388808088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508</v>
      </c>
      <c r="Q233" t="s">
        <v>16</v>
      </c>
      <c r="R233" s="3">
        <v>45077</v>
      </c>
      <c r="S233">
        <v>38893.65</v>
      </c>
      <c r="T233">
        <v>39090</v>
      </c>
      <c r="U233">
        <v>39655</v>
      </c>
      <c r="V233">
        <v>38566</v>
      </c>
      <c r="W233">
        <v>38750.050000000003</v>
      </c>
      <c r="X233">
        <v>38775.65</v>
      </c>
      <c r="Y233">
        <v>39003</v>
      </c>
      <c r="Z233">
        <v>53318</v>
      </c>
      <c r="AA233">
        <v>2079562145.7</v>
      </c>
      <c r="AB233">
        <v>23804</v>
      </c>
      <c r="AC233" s="8" t="s">
        <v>937</v>
      </c>
      <c r="AD233" s="8" t="s">
        <v>938</v>
      </c>
    </row>
    <row r="234" spans="1:30" x14ac:dyDescent="0.25">
      <c r="A234" s="11" t="s">
        <v>508</v>
      </c>
      <c r="B234" s="2" t="s">
        <v>16</v>
      </c>
      <c r="C234" s="12">
        <v>45085</v>
      </c>
      <c r="D234" s="2">
        <v>39004.35</v>
      </c>
      <c r="F234">
        <f t="shared" si="17"/>
        <v>-0.68367841906049598</v>
      </c>
      <c r="G234">
        <f t="shared" si="15"/>
        <v>4</v>
      </c>
      <c r="H234">
        <f t="shared" si="19"/>
        <v>-0.32989680184087666</v>
      </c>
      <c r="I234" t="str">
        <f t="shared" si="18"/>
        <v/>
      </c>
      <c r="J234" t="str">
        <f t="shared" si="16"/>
        <v/>
      </c>
      <c r="P234" t="s">
        <v>508</v>
      </c>
      <c r="Q234" t="s">
        <v>16</v>
      </c>
      <c r="R234" s="3">
        <v>45078</v>
      </c>
      <c r="S234">
        <v>38775.65</v>
      </c>
      <c r="T234">
        <v>39240</v>
      </c>
      <c r="U234">
        <v>39250</v>
      </c>
      <c r="V234">
        <v>38704</v>
      </c>
      <c r="W234">
        <v>39115</v>
      </c>
      <c r="X234">
        <v>39133.449999999997</v>
      </c>
      <c r="Y234">
        <v>38956.879999999997</v>
      </c>
      <c r="Z234">
        <v>30679</v>
      </c>
      <c r="AA234">
        <v>1195158150.95</v>
      </c>
      <c r="AB234">
        <v>13421</v>
      </c>
      <c r="AC234" s="8" t="s">
        <v>939</v>
      </c>
      <c r="AD234" s="8" t="s">
        <v>940</v>
      </c>
    </row>
    <row r="235" spans="1:30" x14ac:dyDescent="0.25">
      <c r="A235" s="9" t="s">
        <v>508</v>
      </c>
      <c r="B235" s="1" t="s">
        <v>16</v>
      </c>
      <c r="C235" s="10">
        <v>45086</v>
      </c>
      <c r="D235" s="1">
        <v>38363.199999999997</v>
      </c>
      <c r="F235">
        <f t="shared" si="17"/>
        <v>-1.6437910130536759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508</v>
      </c>
      <c r="Q235" t="s">
        <v>16</v>
      </c>
      <c r="R235" s="3">
        <v>45079</v>
      </c>
      <c r="S235">
        <v>39133.449999999997</v>
      </c>
      <c r="T235">
        <v>39201.050000000003</v>
      </c>
      <c r="U235">
        <v>39292.65</v>
      </c>
      <c r="V235">
        <v>38460.6</v>
      </c>
      <c r="W235">
        <v>38500</v>
      </c>
      <c r="X235">
        <v>38568.35</v>
      </c>
      <c r="Y235">
        <v>38748.589999999997</v>
      </c>
      <c r="Z235">
        <v>33208</v>
      </c>
      <c r="AA235">
        <v>1286763019.3</v>
      </c>
      <c r="AB235">
        <v>14118</v>
      </c>
      <c r="AC235" s="8" t="s">
        <v>941</v>
      </c>
      <c r="AD235" s="8" t="s">
        <v>942</v>
      </c>
    </row>
    <row r="236" spans="1:30" x14ac:dyDescent="0.25">
      <c r="A236" s="11" t="s">
        <v>508</v>
      </c>
      <c r="B236" s="2" t="s">
        <v>16</v>
      </c>
      <c r="C236" s="12">
        <v>45089</v>
      </c>
      <c r="D236" s="2">
        <v>38147.550000000003</v>
      </c>
      <c r="F236">
        <f t="shared" si="17"/>
        <v>-0.56212724694497374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508</v>
      </c>
      <c r="Q236" t="s">
        <v>16</v>
      </c>
      <c r="R236" s="3">
        <v>45082</v>
      </c>
      <c r="S236">
        <v>38568.35</v>
      </c>
      <c r="T236">
        <v>38750.050000000003</v>
      </c>
      <c r="U236">
        <v>39061.75</v>
      </c>
      <c r="V236">
        <v>38280</v>
      </c>
      <c r="W236">
        <v>38750</v>
      </c>
      <c r="X236">
        <v>38875.699999999997</v>
      </c>
      <c r="Y236">
        <v>38652.199999999997</v>
      </c>
      <c r="Z236">
        <v>48171</v>
      </c>
      <c r="AA236">
        <v>1861915333.1500001</v>
      </c>
      <c r="AB236">
        <v>13366</v>
      </c>
      <c r="AC236" s="8" t="s">
        <v>943</v>
      </c>
      <c r="AD236" s="8" t="s">
        <v>944</v>
      </c>
    </row>
    <row r="237" spans="1:30" x14ac:dyDescent="0.25">
      <c r="A237" s="9" t="s">
        <v>508</v>
      </c>
      <c r="B237" s="1" t="s">
        <v>16</v>
      </c>
      <c r="C237" s="10">
        <v>45090</v>
      </c>
      <c r="D237" s="1">
        <v>38386.65</v>
      </c>
      <c r="F237">
        <f t="shared" si="17"/>
        <v>0.6267768179083546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508</v>
      </c>
      <c r="Q237" t="s">
        <v>16</v>
      </c>
      <c r="R237" s="3">
        <v>45083</v>
      </c>
      <c r="S237">
        <v>38875.699999999997</v>
      </c>
      <c r="T237">
        <v>38900</v>
      </c>
      <c r="U237">
        <v>39050</v>
      </c>
      <c r="V237">
        <v>38650</v>
      </c>
      <c r="W237">
        <v>38750</v>
      </c>
      <c r="X237">
        <v>38793.949999999997</v>
      </c>
      <c r="Y237">
        <v>38808.19</v>
      </c>
      <c r="Z237">
        <v>35090</v>
      </c>
      <c r="AA237">
        <v>1361779295.55</v>
      </c>
      <c r="AB237">
        <v>9950</v>
      </c>
      <c r="AC237" s="8" t="s">
        <v>945</v>
      </c>
      <c r="AD237" s="8" t="s">
        <v>946</v>
      </c>
    </row>
    <row r="238" spans="1:30" x14ac:dyDescent="0.25">
      <c r="A238" s="11" t="s">
        <v>508</v>
      </c>
      <c r="B238" s="2" t="s">
        <v>16</v>
      </c>
      <c r="C238" s="12">
        <v>45091</v>
      </c>
      <c r="D238" s="2">
        <v>38488.050000000003</v>
      </c>
      <c r="F238">
        <f t="shared" si="17"/>
        <v>0.26415433490549822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508</v>
      </c>
      <c r="Q238" t="s">
        <v>16</v>
      </c>
      <c r="R238" s="3">
        <v>45084</v>
      </c>
      <c r="S238">
        <v>38793.949999999997</v>
      </c>
      <c r="T238">
        <v>38899.949999999997</v>
      </c>
      <c r="U238">
        <v>39388.300000000003</v>
      </c>
      <c r="V238">
        <v>38750</v>
      </c>
      <c r="W238">
        <v>39230</v>
      </c>
      <c r="X238">
        <v>39272.85</v>
      </c>
      <c r="Y238">
        <v>39118.080000000002</v>
      </c>
      <c r="Z238">
        <v>32433</v>
      </c>
      <c r="AA238">
        <v>1268716650.25</v>
      </c>
      <c r="AB238">
        <v>9309</v>
      </c>
      <c r="AC238" s="8" t="s">
        <v>947</v>
      </c>
      <c r="AD238" s="8" t="s">
        <v>948</v>
      </c>
    </row>
    <row r="239" spans="1:30" x14ac:dyDescent="0.25">
      <c r="A239" s="9" t="s">
        <v>508</v>
      </c>
      <c r="B239" s="1" t="s">
        <v>16</v>
      </c>
      <c r="C239" s="10">
        <v>45092</v>
      </c>
      <c r="D239" s="1">
        <v>38377</v>
      </c>
      <c r="F239">
        <f t="shared" si="17"/>
        <v>-0.28853111550209193</v>
      </c>
      <c r="G239">
        <f t="shared" si="15"/>
        <v>4</v>
      </c>
      <c r="H239">
        <f t="shared" si="19"/>
        <v>-1.6084103439744504</v>
      </c>
      <c r="I239" t="str">
        <f t="shared" si="18"/>
        <v/>
      </c>
      <c r="J239" t="str">
        <f t="shared" si="16"/>
        <v/>
      </c>
      <c r="P239" t="s">
        <v>508</v>
      </c>
      <c r="Q239" t="s">
        <v>16</v>
      </c>
      <c r="R239" s="3">
        <v>45085</v>
      </c>
      <c r="S239">
        <v>39272.85</v>
      </c>
      <c r="T239">
        <v>39105</v>
      </c>
      <c r="U239">
        <v>39298.9</v>
      </c>
      <c r="V239">
        <v>38802</v>
      </c>
      <c r="W239">
        <v>38850</v>
      </c>
      <c r="X239">
        <v>39004.35</v>
      </c>
      <c r="Y239">
        <v>39126.370000000003</v>
      </c>
      <c r="Z239">
        <v>22609</v>
      </c>
      <c r="AA239">
        <v>884608156.45000005</v>
      </c>
      <c r="AB239">
        <v>8588</v>
      </c>
      <c r="AC239" s="8" t="s">
        <v>949</v>
      </c>
      <c r="AD239" s="8" t="s">
        <v>568</v>
      </c>
    </row>
    <row r="240" spans="1:30" x14ac:dyDescent="0.25">
      <c r="A240" s="11" t="s">
        <v>508</v>
      </c>
      <c r="B240" s="2" t="s">
        <v>16</v>
      </c>
      <c r="C240" s="12">
        <v>45093</v>
      </c>
      <c r="D240" s="2">
        <v>38568.400000000001</v>
      </c>
      <c r="F240">
        <f t="shared" si="17"/>
        <v>0.49873622221643549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508</v>
      </c>
      <c r="Q240" t="s">
        <v>16</v>
      </c>
      <c r="R240" s="3">
        <v>45086</v>
      </c>
      <c r="S240">
        <v>39004.35</v>
      </c>
      <c r="T240">
        <v>38855.25</v>
      </c>
      <c r="U240">
        <v>39209.4</v>
      </c>
      <c r="V240">
        <v>38259.300000000003</v>
      </c>
      <c r="W240">
        <v>38387.949999999997</v>
      </c>
      <c r="X240">
        <v>38363.199999999997</v>
      </c>
      <c r="Y240">
        <v>38704.29</v>
      </c>
      <c r="Z240">
        <v>19005</v>
      </c>
      <c r="AA240">
        <v>735575030.39999998</v>
      </c>
      <c r="AB240">
        <v>8828</v>
      </c>
      <c r="AC240" s="8" t="s">
        <v>950</v>
      </c>
      <c r="AD240" s="8" t="s">
        <v>951</v>
      </c>
    </row>
    <row r="241" spans="1:30" x14ac:dyDescent="0.25">
      <c r="A241" s="9" t="s">
        <v>508</v>
      </c>
      <c r="B241" s="1" t="s">
        <v>16</v>
      </c>
      <c r="C241" s="10">
        <v>45096</v>
      </c>
      <c r="D241" s="1">
        <v>38811.1</v>
      </c>
      <c r="F241">
        <f t="shared" si="17"/>
        <v>0.62927163169848133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508</v>
      </c>
      <c r="Q241" t="s">
        <v>16</v>
      </c>
      <c r="R241" s="3">
        <v>45089</v>
      </c>
      <c r="S241">
        <v>38363.199999999997</v>
      </c>
      <c r="T241">
        <v>38574</v>
      </c>
      <c r="U241">
        <v>38574</v>
      </c>
      <c r="V241">
        <v>37908.800000000003</v>
      </c>
      <c r="W241">
        <v>38189</v>
      </c>
      <c r="X241">
        <v>38147.550000000003</v>
      </c>
      <c r="Y241">
        <v>38164.839999999997</v>
      </c>
      <c r="Z241">
        <v>40624</v>
      </c>
      <c r="AA241">
        <v>1550408643.55</v>
      </c>
      <c r="AB241">
        <v>13484</v>
      </c>
      <c r="AC241" s="8" t="s">
        <v>952</v>
      </c>
      <c r="AD241" s="8" t="s">
        <v>953</v>
      </c>
    </row>
    <row r="242" spans="1:30" x14ac:dyDescent="0.25">
      <c r="A242" s="11" t="s">
        <v>508</v>
      </c>
      <c r="B242" s="2" t="s">
        <v>16</v>
      </c>
      <c r="C242" s="12">
        <v>45097</v>
      </c>
      <c r="D242" s="2">
        <v>38647.35</v>
      </c>
      <c r="F242">
        <f t="shared" si="17"/>
        <v>-0.42191537987843686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508</v>
      </c>
      <c r="Q242" t="s">
        <v>16</v>
      </c>
      <c r="R242" s="3">
        <v>45090</v>
      </c>
      <c r="S242">
        <v>38147.550000000003</v>
      </c>
      <c r="T242">
        <v>38390.949999999997</v>
      </c>
      <c r="U242">
        <v>38470</v>
      </c>
      <c r="V242">
        <v>38114.6</v>
      </c>
      <c r="W242">
        <v>38450</v>
      </c>
      <c r="X242">
        <v>38386.65</v>
      </c>
      <c r="Y242">
        <v>38314.19</v>
      </c>
      <c r="Z242">
        <v>22666</v>
      </c>
      <c r="AA242">
        <v>868429389.35000002</v>
      </c>
      <c r="AB242">
        <v>9448</v>
      </c>
      <c r="AC242" s="8" t="s">
        <v>954</v>
      </c>
      <c r="AD242" s="8" t="s">
        <v>955</v>
      </c>
    </row>
    <row r="243" spans="1:30" x14ac:dyDescent="0.25">
      <c r="A243" s="9" t="s">
        <v>508</v>
      </c>
      <c r="B243" s="1" t="s">
        <v>16</v>
      </c>
      <c r="C243" s="10">
        <v>45098</v>
      </c>
      <c r="D243" s="1">
        <v>38259.65</v>
      </c>
      <c r="F243">
        <f t="shared" si="17"/>
        <v>-1.0031735681747833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508</v>
      </c>
      <c r="Q243" t="s">
        <v>16</v>
      </c>
      <c r="R243" s="3">
        <v>45091</v>
      </c>
      <c r="S243">
        <v>38386.65</v>
      </c>
      <c r="T243">
        <v>38500</v>
      </c>
      <c r="U243">
        <v>38542.35</v>
      </c>
      <c r="V243">
        <v>38257.550000000003</v>
      </c>
      <c r="W243">
        <v>38542</v>
      </c>
      <c r="X243">
        <v>38488.050000000003</v>
      </c>
      <c r="Y243">
        <v>38417.32</v>
      </c>
      <c r="Z243">
        <v>11773</v>
      </c>
      <c r="AA243">
        <v>452287073.10000002</v>
      </c>
      <c r="AB243">
        <v>5712</v>
      </c>
      <c r="AC243" s="8" t="s">
        <v>956</v>
      </c>
      <c r="AD243" s="8" t="s">
        <v>957</v>
      </c>
    </row>
    <row r="244" spans="1:30" x14ac:dyDescent="0.25">
      <c r="A244" s="11" t="s">
        <v>508</v>
      </c>
      <c r="B244" s="2" t="s">
        <v>16</v>
      </c>
      <c r="C244" s="12">
        <v>45099</v>
      </c>
      <c r="D244" s="2">
        <v>37958.949999999997</v>
      </c>
      <c r="F244">
        <f t="shared" si="17"/>
        <v>-0.78594550655848761</v>
      </c>
      <c r="G244">
        <f t="shared" si="15"/>
        <v>4</v>
      </c>
      <c r="H244">
        <f t="shared" si="19"/>
        <v>-1.0893243348880917</v>
      </c>
      <c r="I244" t="str">
        <f t="shared" si="18"/>
        <v/>
      </c>
      <c r="J244" t="str">
        <f t="shared" si="16"/>
        <v/>
      </c>
      <c r="P244" t="s">
        <v>508</v>
      </c>
      <c r="Q244" t="s">
        <v>16</v>
      </c>
      <c r="R244" s="3">
        <v>45092</v>
      </c>
      <c r="S244">
        <v>38488.050000000003</v>
      </c>
      <c r="T244">
        <v>38540</v>
      </c>
      <c r="U244">
        <v>38954</v>
      </c>
      <c r="V244">
        <v>38239.599999999999</v>
      </c>
      <c r="W244">
        <v>38440</v>
      </c>
      <c r="X244">
        <v>38377</v>
      </c>
      <c r="Y244">
        <v>38618.69</v>
      </c>
      <c r="Z244">
        <v>19493</v>
      </c>
      <c r="AA244">
        <v>752794219.29999995</v>
      </c>
      <c r="AB244">
        <v>8259</v>
      </c>
      <c r="AC244" s="8" t="s">
        <v>958</v>
      </c>
      <c r="AD244" s="8" t="s">
        <v>959</v>
      </c>
    </row>
    <row r="245" spans="1:30" x14ac:dyDescent="0.25">
      <c r="A245" s="9" t="s">
        <v>508</v>
      </c>
      <c r="B245" s="1" t="s">
        <v>16</v>
      </c>
      <c r="C245" s="10">
        <v>45100</v>
      </c>
      <c r="D245" s="1">
        <v>37676.5</v>
      </c>
      <c r="F245">
        <f t="shared" si="17"/>
        <v>-0.74409329025169846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508</v>
      </c>
      <c r="Q245" t="s">
        <v>16</v>
      </c>
      <c r="R245" s="3">
        <v>45093</v>
      </c>
      <c r="S245">
        <v>38377</v>
      </c>
      <c r="T245">
        <v>38600</v>
      </c>
      <c r="U245">
        <v>39039</v>
      </c>
      <c r="V245">
        <v>38377</v>
      </c>
      <c r="W245">
        <v>38600</v>
      </c>
      <c r="X245">
        <v>38568.400000000001</v>
      </c>
      <c r="Y245">
        <v>38666.160000000003</v>
      </c>
      <c r="Z245">
        <v>29325</v>
      </c>
      <c r="AA245">
        <v>1133885272.95</v>
      </c>
      <c r="AB245">
        <v>12223</v>
      </c>
      <c r="AC245" s="8" t="s">
        <v>960</v>
      </c>
      <c r="AD245" s="8" t="s">
        <v>961</v>
      </c>
    </row>
    <row r="246" spans="1:30" x14ac:dyDescent="0.25">
      <c r="A246" s="11" t="s">
        <v>508</v>
      </c>
      <c r="B246" s="2" t="s">
        <v>16</v>
      </c>
      <c r="C246" s="12">
        <v>45103</v>
      </c>
      <c r="D246" s="2">
        <v>37851.15</v>
      </c>
      <c r="F246">
        <f t="shared" si="17"/>
        <v>0.46355155070136944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508</v>
      </c>
      <c r="Q246" t="s">
        <v>16</v>
      </c>
      <c r="R246" s="3">
        <v>45096</v>
      </c>
      <c r="S246">
        <v>38568.400000000001</v>
      </c>
      <c r="T246">
        <v>38700</v>
      </c>
      <c r="U246">
        <v>38900</v>
      </c>
      <c r="V246">
        <v>38462.15</v>
      </c>
      <c r="W246">
        <v>38785</v>
      </c>
      <c r="X246">
        <v>38811.1</v>
      </c>
      <c r="Y246">
        <v>38681.599999999999</v>
      </c>
      <c r="Z246">
        <v>12503</v>
      </c>
      <c r="AA246">
        <v>483635999.05000001</v>
      </c>
      <c r="AB246">
        <v>5691</v>
      </c>
      <c r="AC246" s="8" t="s">
        <v>962</v>
      </c>
      <c r="AD246" s="8" t="s">
        <v>963</v>
      </c>
    </row>
    <row r="247" spans="1:30" x14ac:dyDescent="0.25">
      <c r="A247" s="9" t="s">
        <v>508</v>
      </c>
      <c r="B247" s="1" t="s">
        <v>16</v>
      </c>
      <c r="C247" s="10">
        <v>45104</v>
      </c>
      <c r="D247" s="1">
        <v>37916.449999999997</v>
      </c>
      <c r="F247">
        <f t="shared" si="17"/>
        <v>0.17251787594299151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508</v>
      </c>
      <c r="Q247" t="s">
        <v>16</v>
      </c>
      <c r="R247" s="3">
        <v>45097</v>
      </c>
      <c r="S247">
        <v>38811.1</v>
      </c>
      <c r="T247">
        <v>38710</v>
      </c>
      <c r="U247">
        <v>38898.800000000003</v>
      </c>
      <c r="V247">
        <v>38439</v>
      </c>
      <c r="W247">
        <v>38690</v>
      </c>
      <c r="X247">
        <v>38647.35</v>
      </c>
      <c r="Y247">
        <v>38627.800000000003</v>
      </c>
      <c r="Z247">
        <v>12258</v>
      </c>
      <c r="AA247">
        <v>473499630.39999998</v>
      </c>
      <c r="AB247">
        <v>5661</v>
      </c>
      <c r="AC247" s="8" t="s">
        <v>964</v>
      </c>
      <c r="AD247" s="8" t="s">
        <v>965</v>
      </c>
    </row>
    <row r="248" spans="1:30" x14ac:dyDescent="0.25">
      <c r="A248" s="11" t="s">
        <v>508</v>
      </c>
      <c r="B248" s="2" t="s">
        <v>16</v>
      </c>
      <c r="C248" s="12">
        <v>45105</v>
      </c>
      <c r="D248" s="2">
        <v>37473.9</v>
      </c>
      <c r="F248">
        <f t="shared" si="17"/>
        <v>-1.1671715047162792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508</v>
      </c>
      <c r="Q248" t="s">
        <v>16</v>
      </c>
      <c r="R248" s="3">
        <v>45098</v>
      </c>
      <c r="S248">
        <v>38647.35</v>
      </c>
      <c r="T248">
        <v>38772.949999999997</v>
      </c>
      <c r="U248">
        <v>38800</v>
      </c>
      <c r="V248">
        <v>38170</v>
      </c>
      <c r="W248">
        <v>38250</v>
      </c>
      <c r="X248">
        <v>38259.65</v>
      </c>
      <c r="Y248">
        <v>38385.06</v>
      </c>
      <c r="Z248">
        <v>21698</v>
      </c>
      <c r="AA248">
        <v>832878980.29999995</v>
      </c>
      <c r="AB248">
        <v>11115</v>
      </c>
      <c r="AC248" s="8" t="s">
        <v>966</v>
      </c>
      <c r="AD248" s="8" t="s">
        <v>967</v>
      </c>
    </row>
    <row r="249" spans="1:30" x14ac:dyDescent="0.25">
      <c r="A249" s="9" t="s">
        <v>508</v>
      </c>
      <c r="B249" s="1" t="s">
        <v>16</v>
      </c>
      <c r="C249" s="10">
        <v>45107</v>
      </c>
      <c r="D249" s="1">
        <v>37647.199999999997</v>
      </c>
      <c r="F249">
        <f t="shared" si="17"/>
        <v>0.46245520215402086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508</v>
      </c>
      <c r="Q249" t="s">
        <v>16</v>
      </c>
      <c r="R249" s="3">
        <v>45099</v>
      </c>
      <c r="S249">
        <v>38259.65</v>
      </c>
      <c r="T249">
        <v>38390</v>
      </c>
      <c r="U249">
        <v>38399.949999999997</v>
      </c>
      <c r="V249">
        <v>37800</v>
      </c>
      <c r="W249">
        <v>37970</v>
      </c>
      <c r="X249">
        <v>37958.949999999997</v>
      </c>
      <c r="Y249">
        <v>37989.800000000003</v>
      </c>
      <c r="Z249">
        <v>16950</v>
      </c>
      <c r="AA249">
        <v>643927156.70000005</v>
      </c>
      <c r="AB249">
        <v>8636</v>
      </c>
      <c r="AC249" s="8" t="s">
        <v>968</v>
      </c>
      <c r="AD249" s="8" t="s">
        <v>969</v>
      </c>
    </row>
    <row r="250" spans="1:30" x14ac:dyDescent="0.25">
      <c r="A250" s="11" t="s">
        <v>508</v>
      </c>
      <c r="B250" s="2" t="s">
        <v>16</v>
      </c>
      <c r="C250" s="12">
        <v>45110</v>
      </c>
      <c r="D250" s="2">
        <v>37284.699999999997</v>
      </c>
      <c r="F250">
        <f t="shared" si="17"/>
        <v>-0.96288701417369693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1.3956126775862554</v>
      </c>
      <c r="P250" t="s">
        <v>508</v>
      </c>
      <c r="Q250" t="s">
        <v>16</v>
      </c>
      <c r="R250" s="3">
        <v>45100</v>
      </c>
      <c r="S250">
        <v>37958.949999999997</v>
      </c>
      <c r="T250">
        <v>38186</v>
      </c>
      <c r="U250">
        <v>38186</v>
      </c>
      <c r="V250">
        <v>37333.550000000003</v>
      </c>
      <c r="W250">
        <v>37601</v>
      </c>
      <c r="X250">
        <v>37676.5</v>
      </c>
      <c r="Y250">
        <v>37628.81</v>
      </c>
      <c r="Z250">
        <v>16827</v>
      </c>
      <c r="AA250">
        <v>633180030.5</v>
      </c>
      <c r="AB250">
        <v>7052</v>
      </c>
      <c r="AC250" s="8" t="s">
        <v>970</v>
      </c>
      <c r="AD250" s="8" t="s">
        <v>971</v>
      </c>
    </row>
    <row r="251" spans="1:30" x14ac:dyDescent="0.25">
      <c r="A251" s="9" t="s">
        <v>508</v>
      </c>
      <c r="B251" s="1" t="s">
        <v>16</v>
      </c>
      <c r="C251" s="10">
        <v>45111</v>
      </c>
      <c r="D251" s="1">
        <v>37122.300000000003</v>
      </c>
      <c r="F251">
        <f t="shared" si="17"/>
        <v>-0.43556740432401009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508</v>
      </c>
      <c r="Q251" t="s">
        <v>16</v>
      </c>
      <c r="R251" s="3">
        <v>45103</v>
      </c>
      <c r="S251">
        <v>37676.5</v>
      </c>
      <c r="T251">
        <v>37676.5</v>
      </c>
      <c r="U251">
        <v>38013.599999999999</v>
      </c>
      <c r="V251">
        <v>37640</v>
      </c>
      <c r="W251">
        <v>37800</v>
      </c>
      <c r="X251">
        <v>37851.15</v>
      </c>
      <c r="Y251">
        <v>37852.36</v>
      </c>
      <c r="Z251">
        <v>10126</v>
      </c>
      <c r="AA251">
        <v>383292948.25</v>
      </c>
      <c r="AB251">
        <v>5324</v>
      </c>
      <c r="AC251" s="8" t="s">
        <v>972</v>
      </c>
      <c r="AD251" s="8" t="s">
        <v>973</v>
      </c>
    </row>
    <row r="252" spans="1:30" x14ac:dyDescent="0.25">
      <c r="A252" s="11" t="s">
        <v>508</v>
      </c>
      <c r="B252" s="2" t="s">
        <v>16</v>
      </c>
      <c r="C252" s="12">
        <v>45112</v>
      </c>
      <c r="D252" s="2">
        <v>36721.599999999999</v>
      </c>
      <c r="F252">
        <f t="shared" si="17"/>
        <v>-1.0794051015158121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508</v>
      </c>
      <c r="Q252" t="s">
        <v>16</v>
      </c>
      <c r="R252" s="3">
        <v>45104</v>
      </c>
      <c r="S252">
        <v>37851.15</v>
      </c>
      <c r="T252">
        <v>37995.9</v>
      </c>
      <c r="U252">
        <v>38133.35</v>
      </c>
      <c r="V252">
        <v>37803.599999999999</v>
      </c>
      <c r="W252">
        <v>37999.949999999997</v>
      </c>
      <c r="X252">
        <v>37916.449999999997</v>
      </c>
      <c r="Y252">
        <v>37981.33</v>
      </c>
      <c r="Z252">
        <v>13877</v>
      </c>
      <c r="AA252">
        <v>527066966.85000002</v>
      </c>
      <c r="AB252">
        <v>5173</v>
      </c>
      <c r="AC252" s="8" t="s">
        <v>974</v>
      </c>
      <c r="AD252" s="8" t="s">
        <v>975</v>
      </c>
    </row>
    <row r="253" spans="1:30" x14ac:dyDescent="0.25">
      <c r="A253" s="9" t="s">
        <v>508</v>
      </c>
      <c r="B253" s="1" t="s">
        <v>16</v>
      </c>
      <c r="C253" s="10">
        <v>45113</v>
      </c>
      <c r="D253" s="1">
        <v>36988.800000000003</v>
      </c>
      <c r="F253">
        <f t="shared" si="17"/>
        <v>0.72763713999391189</v>
      </c>
      <c r="G253">
        <f t="shared" si="15"/>
        <v>4</v>
      </c>
      <c r="H253">
        <f t="shared" si="19"/>
        <v>-1.2945009726769792</v>
      </c>
      <c r="I253" t="str">
        <f t="shared" si="18"/>
        <v/>
      </c>
      <c r="J253" t="str">
        <f t="shared" si="16"/>
        <v/>
      </c>
      <c r="P253" t="s">
        <v>508</v>
      </c>
      <c r="Q253" t="s">
        <v>16</v>
      </c>
      <c r="R253" s="3">
        <v>45105</v>
      </c>
      <c r="S253">
        <v>37916.449999999997</v>
      </c>
      <c r="T253">
        <v>38134</v>
      </c>
      <c r="U253">
        <v>38237.25</v>
      </c>
      <c r="V253">
        <v>37361.9</v>
      </c>
      <c r="W253">
        <v>37499</v>
      </c>
      <c r="X253">
        <v>37473.9</v>
      </c>
      <c r="Y253">
        <v>37729.08</v>
      </c>
      <c r="Z253">
        <v>23492</v>
      </c>
      <c r="AA253">
        <v>886331541.85000002</v>
      </c>
      <c r="AB253">
        <v>9721</v>
      </c>
      <c r="AC253" s="8" t="s">
        <v>976</v>
      </c>
      <c r="AD253" s="8" t="s">
        <v>977</v>
      </c>
    </row>
    <row r="254" spans="1:30" x14ac:dyDescent="0.25">
      <c r="A254" s="11" t="s">
        <v>508</v>
      </c>
      <c r="B254" s="2" t="s">
        <v>16</v>
      </c>
      <c r="C254" s="12">
        <v>45114</v>
      </c>
      <c r="D254" s="2">
        <v>36560.85</v>
      </c>
      <c r="F254">
        <f t="shared" si="17"/>
        <v>-1.1569718401245899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508</v>
      </c>
      <c r="Q254" t="s">
        <v>16</v>
      </c>
      <c r="R254" s="3">
        <v>45107</v>
      </c>
      <c r="S254">
        <v>37473.9</v>
      </c>
      <c r="T254">
        <v>37790</v>
      </c>
      <c r="U254">
        <v>37953.949999999997</v>
      </c>
      <c r="V254">
        <v>37551.25</v>
      </c>
      <c r="W254">
        <v>37740</v>
      </c>
      <c r="X254">
        <v>37647.199999999997</v>
      </c>
      <c r="Y254">
        <v>37745.519999999997</v>
      </c>
      <c r="Z254">
        <v>13184</v>
      </c>
      <c r="AA254">
        <v>497636886.55000001</v>
      </c>
      <c r="AB254">
        <v>6709</v>
      </c>
      <c r="AC254" s="8" t="s">
        <v>978</v>
      </c>
      <c r="AD254" s="8" t="s">
        <v>979</v>
      </c>
    </row>
    <row r="255" spans="1:30" x14ac:dyDescent="0.25">
      <c r="A255" s="9" t="s">
        <v>508</v>
      </c>
      <c r="B255" s="1" t="s">
        <v>16</v>
      </c>
      <c r="C255" s="10">
        <v>45117</v>
      </c>
      <c r="D255" s="1">
        <v>36384.5</v>
      </c>
      <c r="F255">
        <f t="shared" si="17"/>
        <v>-0.48234655375900332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508</v>
      </c>
      <c r="Q255" t="s">
        <v>16</v>
      </c>
      <c r="R255" s="3">
        <v>45110</v>
      </c>
      <c r="S255">
        <v>37647.199999999997</v>
      </c>
      <c r="T255">
        <v>37789.949999999997</v>
      </c>
      <c r="U255">
        <v>37880</v>
      </c>
      <c r="V255">
        <v>37230</v>
      </c>
      <c r="W255">
        <v>37340</v>
      </c>
      <c r="X255">
        <v>37284.699999999997</v>
      </c>
      <c r="Y255">
        <v>37473.440000000002</v>
      </c>
      <c r="Z255">
        <v>17390</v>
      </c>
      <c r="AA255">
        <v>651663184.10000002</v>
      </c>
      <c r="AB255">
        <v>8109</v>
      </c>
      <c r="AC255" s="8">
        <v>10118</v>
      </c>
      <c r="AD255" s="8">
        <v>58.18</v>
      </c>
    </row>
    <row r="256" spans="1:30" x14ac:dyDescent="0.25">
      <c r="A256" s="11" t="s">
        <v>508</v>
      </c>
      <c r="B256" s="2" t="s">
        <v>16</v>
      </c>
      <c r="C256" s="12">
        <v>45118</v>
      </c>
      <c r="D256" s="2">
        <v>36295.300000000003</v>
      </c>
      <c r="F256">
        <f t="shared" si="17"/>
        <v>-0.24515933982876525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508</v>
      </c>
      <c r="Q256" t="s">
        <v>16</v>
      </c>
      <c r="R256" s="3">
        <v>45111</v>
      </c>
      <c r="S256">
        <v>37284.699999999997</v>
      </c>
      <c r="T256">
        <v>37499</v>
      </c>
      <c r="U256">
        <v>37582.5</v>
      </c>
      <c r="V256">
        <v>37010</v>
      </c>
      <c r="W256">
        <v>37165</v>
      </c>
      <c r="X256">
        <v>37122.300000000003</v>
      </c>
      <c r="Y256">
        <v>37221.160000000003</v>
      </c>
      <c r="Z256">
        <v>11944</v>
      </c>
      <c r="AA256">
        <v>444569482.60000002</v>
      </c>
      <c r="AB256">
        <v>6390</v>
      </c>
      <c r="AC256" s="8">
        <v>6033</v>
      </c>
      <c r="AD256" s="8">
        <v>50.51</v>
      </c>
    </row>
    <row r="257" spans="1:30" x14ac:dyDescent="0.25">
      <c r="A257" s="9" t="s">
        <v>508</v>
      </c>
      <c r="B257" s="1" t="s">
        <v>16</v>
      </c>
      <c r="C257" s="10">
        <v>45119</v>
      </c>
      <c r="D257" s="1">
        <v>36005</v>
      </c>
      <c r="F257">
        <f t="shared" si="17"/>
        <v>-0.79982807691354774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508</v>
      </c>
      <c r="Q257" t="s">
        <v>16</v>
      </c>
      <c r="R257" s="3">
        <v>45112</v>
      </c>
      <c r="S257">
        <v>37122.300000000003</v>
      </c>
      <c r="T257">
        <v>37380</v>
      </c>
      <c r="U257">
        <v>37380</v>
      </c>
      <c r="V257">
        <v>36664.25</v>
      </c>
      <c r="W257">
        <v>36699.949999999997</v>
      </c>
      <c r="X257">
        <v>36721.599999999999</v>
      </c>
      <c r="Y257">
        <v>36917.15</v>
      </c>
      <c r="Z257">
        <v>30541</v>
      </c>
      <c r="AA257">
        <v>1127486528</v>
      </c>
      <c r="AB257">
        <v>13751</v>
      </c>
      <c r="AC257" s="8">
        <v>21828</v>
      </c>
      <c r="AD257" s="8">
        <v>71.47</v>
      </c>
    </row>
    <row r="258" spans="1:30" x14ac:dyDescent="0.25">
      <c r="A258" s="11" t="s">
        <v>508</v>
      </c>
      <c r="B258" s="2" t="s">
        <v>16</v>
      </c>
      <c r="C258" s="12">
        <v>45120</v>
      </c>
      <c r="D258" s="2">
        <v>36273.9</v>
      </c>
      <c r="F258">
        <f t="shared" si="17"/>
        <v>0.74684071656714746</v>
      </c>
      <c r="G258">
        <f t="shared" si="15"/>
        <v>4</v>
      </c>
      <c r="H258">
        <f t="shared" si="19"/>
        <v>-1.9327472099662637</v>
      </c>
      <c r="I258" t="str">
        <f t="shared" si="18"/>
        <v/>
      </c>
      <c r="J258" t="str">
        <f t="shared" si="16"/>
        <v/>
      </c>
      <c r="P258" t="s">
        <v>508</v>
      </c>
      <c r="Q258" t="s">
        <v>16</v>
      </c>
      <c r="R258" s="3">
        <v>45113</v>
      </c>
      <c r="S258">
        <v>36721.599999999999</v>
      </c>
      <c r="T258">
        <v>36680.35</v>
      </c>
      <c r="U258">
        <v>37077.9</v>
      </c>
      <c r="V258">
        <v>36351</v>
      </c>
      <c r="W258">
        <v>37075</v>
      </c>
      <c r="X258">
        <v>36988.800000000003</v>
      </c>
      <c r="Y258">
        <v>36595.31</v>
      </c>
      <c r="Z258">
        <v>25098</v>
      </c>
      <c r="AA258">
        <v>918469090.79999995</v>
      </c>
      <c r="AB258">
        <v>13139</v>
      </c>
      <c r="AC258" s="8">
        <v>13871</v>
      </c>
      <c r="AD258" s="8">
        <v>55.27</v>
      </c>
    </row>
    <row r="259" spans="1:30" x14ac:dyDescent="0.25">
      <c r="A259" s="9" t="s">
        <v>508</v>
      </c>
      <c r="B259" s="1" t="s">
        <v>16</v>
      </c>
      <c r="C259" s="10">
        <v>45121</v>
      </c>
      <c r="D259" s="1">
        <v>36674.300000000003</v>
      </c>
      <c r="F259">
        <f t="shared" si="17"/>
        <v>1.1038239615811958</v>
      </c>
      <c r="G259">
        <f t="shared" ref="G259:G322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508</v>
      </c>
      <c r="Q259" t="s">
        <v>16</v>
      </c>
      <c r="R259" s="3">
        <v>45114</v>
      </c>
      <c r="S259">
        <v>36988.800000000003</v>
      </c>
      <c r="T259">
        <v>37124</v>
      </c>
      <c r="U259">
        <v>37428.5</v>
      </c>
      <c r="V259">
        <v>36423</v>
      </c>
      <c r="W259">
        <v>36602</v>
      </c>
      <c r="X259">
        <v>36560.85</v>
      </c>
      <c r="Y259">
        <v>36912.29</v>
      </c>
      <c r="Z259">
        <v>22321</v>
      </c>
      <c r="AA259">
        <v>823919332.95000005</v>
      </c>
      <c r="AB259">
        <v>9685</v>
      </c>
      <c r="AC259" s="8">
        <v>11555</v>
      </c>
      <c r="AD259" s="8">
        <v>51.77</v>
      </c>
    </row>
    <row r="260" spans="1:30" x14ac:dyDescent="0.25">
      <c r="A260" s="11" t="s">
        <v>508</v>
      </c>
      <c r="B260" s="2" t="s">
        <v>16</v>
      </c>
      <c r="C260" s="12">
        <v>45124</v>
      </c>
      <c r="D260" s="2">
        <v>36626.050000000003</v>
      </c>
      <c r="F260">
        <f t="shared" ref="F260:F323" si="22">((D260-D259)/D259)*100</f>
        <v>-0.1315635199581178</v>
      </c>
      <c r="G260">
        <f t="shared" si="20"/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1"/>
        <v/>
      </c>
      <c r="P260" t="s">
        <v>508</v>
      </c>
      <c r="Q260" t="s">
        <v>16</v>
      </c>
      <c r="R260" s="3">
        <v>45117</v>
      </c>
      <c r="S260">
        <v>36560.85</v>
      </c>
      <c r="T260">
        <v>36895.949999999997</v>
      </c>
      <c r="U260">
        <v>36947.949999999997</v>
      </c>
      <c r="V260">
        <v>36351</v>
      </c>
      <c r="W260">
        <v>36425</v>
      </c>
      <c r="X260">
        <v>36384.5</v>
      </c>
      <c r="Y260">
        <v>36552.620000000003</v>
      </c>
      <c r="Z260">
        <v>16478</v>
      </c>
      <c r="AA260">
        <v>602314027.54999995</v>
      </c>
      <c r="AB260">
        <v>7963</v>
      </c>
      <c r="AC260" s="8">
        <v>8031</v>
      </c>
      <c r="AD260" s="8">
        <v>48.74</v>
      </c>
    </row>
    <row r="261" spans="1:30" x14ac:dyDescent="0.25">
      <c r="A261" s="9" t="s">
        <v>508</v>
      </c>
      <c r="B261" s="1" t="s">
        <v>16</v>
      </c>
      <c r="C261" s="10">
        <v>45125</v>
      </c>
      <c r="D261" s="1">
        <v>36442.300000000003</v>
      </c>
      <c r="F261">
        <f t="shared" si="22"/>
        <v>-0.50169210165988409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508</v>
      </c>
      <c r="Q261" t="s">
        <v>16</v>
      </c>
      <c r="R261" s="3">
        <v>45118</v>
      </c>
      <c r="S261">
        <v>36384.5</v>
      </c>
      <c r="T261">
        <v>36589.949999999997</v>
      </c>
      <c r="U261">
        <v>36671.25</v>
      </c>
      <c r="V261">
        <v>36199.75</v>
      </c>
      <c r="W261">
        <v>36300</v>
      </c>
      <c r="X261">
        <v>36295.300000000003</v>
      </c>
      <c r="Y261">
        <v>36403.14</v>
      </c>
      <c r="Z261">
        <v>28836</v>
      </c>
      <c r="AA261">
        <v>1049721014.5</v>
      </c>
      <c r="AB261">
        <v>7822</v>
      </c>
      <c r="AC261" s="8">
        <v>22310</v>
      </c>
      <c r="AD261" s="8">
        <v>77.37</v>
      </c>
    </row>
    <row r="262" spans="1:30" x14ac:dyDescent="0.25">
      <c r="A262" s="11" t="s">
        <v>508</v>
      </c>
      <c r="B262" s="2" t="s">
        <v>16</v>
      </c>
      <c r="C262" s="12">
        <v>45126</v>
      </c>
      <c r="D262" s="2">
        <v>36460.449999999997</v>
      </c>
      <c r="F262">
        <f t="shared" si="22"/>
        <v>4.9804759853231489E-2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508</v>
      </c>
      <c r="Q262" t="s">
        <v>16</v>
      </c>
      <c r="R262" s="3">
        <v>45119</v>
      </c>
      <c r="S262">
        <v>36295.300000000003</v>
      </c>
      <c r="T262">
        <v>36400</v>
      </c>
      <c r="U262">
        <v>36482.949999999997</v>
      </c>
      <c r="V262">
        <v>35960</v>
      </c>
      <c r="W262">
        <v>35990</v>
      </c>
      <c r="X262">
        <v>36005</v>
      </c>
      <c r="Y262">
        <v>36075.660000000003</v>
      </c>
      <c r="Z262">
        <v>33767</v>
      </c>
      <c r="AA262">
        <v>1218166875.1500001</v>
      </c>
      <c r="AB262">
        <v>11261</v>
      </c>
      <c r="AC262" s="8">
        <v>24360</v>
      </c>
      <c r="AD262" s="8">
        <v>72.14</v>
      </c>
    </row>
    <row r="263" spans="1:30" x14ac:dyDescent="0.25">
      <c r="A263" s="9" t="s">
        <v>508</v>
      </c>
      <c r="B263" s="1" t="s">
        <v>16</v>
      </c>
      <c r="C263" s="10">
        <v>45127</v>
      </c>
      <c r="D263" s="1">
        <v>36568.9</v>
      </c>
      <c r="F263">
        <f t="shared" si="22"/>
        <v>0.29744558830185686</v>
      </c>
      <c r="G263">
        <f t="shared" si="20"/>
        <v>4</v>
      </c>
      <c r="H263">
        <f t="shared" si="19"/>
        <v>0.81325691475137762</v>
      </c>
      <c r="I263" t="str">
        <f t="shared" si="23"/>
        <v/>
      </c>
      <c r="J263" t="str">
        <f t="shared" si="21"/>
        <v/>
      </c>
      <c r="P263" t="s">
        <v>508</v>
      </c>
      <c r="Q263" t="s">
        <v>16</v>
      </c>
      <c r="R263" s="3">
        <v>45120</v>
      </c>
      <c r="S263">
        <v>36005</v>
      </c>
      <c r="T263">
        <v>36250</v>
      </c>
      <c r="U263">
        <v>36680.199999999997</v>
      </c>
      <c r="V263">
        <v>35866.050000000003</v>
      </c>
      <c r="W263">
        <v>36380</v>
      </c>
      <c r="X263">
        <v>36273.9</v>
      </c>
      <c r="Y263">
        <v>36336.239999999998</v>
      </c>
      <c r="Z263">
        <v>37053</v>
      </c>
      <c r="AA263">
        <v>1346366616.25</v>
      </c>
      <c r="AB263">
        <v>9659</v>
      </c>
      <c r="AC263" s="8">
        <v>24073</v>
      </c>
      <c r="AD263" s="8">
        <v>64.97</v>
      </c>
    </row>
    <row r="264" spans="1:30" x14ac:dyDescent="0.25">
      <c r="A264" s="11" t="s">
        <v>508</v>
      </c>
      <c r="B264" s="2" t="s">
        <v>16</v>
      </c>
      <c r="C264" s="12">
        <v>45128</v>
      </c>
      <c r="D264" s="2">
        <v>36669.199999999997</v>
      </c>
      <c r="F264">
        <f t="shared" si="22"/>
        <v>0.27427677616771529</v>
      </c>
      <c r="G264">
        <f t="shared" si="20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508</v>
      </c>
      <c r="Q264" t="s">
        <v>16</v>
      </c>
      <c r="R264" s="3">
        <v>45121</v>
      </c>
      <c r="S264">
        <v>36273.9</v>
      </c>
      <c r="T264">
        <v>36540</v>
      </c>
      <c r="U264">
        <v>36995.4</v>
      </c>
      <c r="V264">
        <v>36430.949999999997</v>
      </c>
      <c r="W264">
        <v>36692</v>
      </c>
      <c r="X264">
        <v>36674.300000000003</v>
      </c>
      <c r="Y264">
        <v>36710.6</v>
      </c>
      <c r="Z264">
        <v>23379</v>
      </c>
      <c r="AA264">
        <v>858257101.04999995</v>
      </c>
      <c r="AB264">
        <v>9205</v>
      </c>
      <c r="AC264" s="8">
        <v>10596</v>
      </c>
      <c r="AD264" s="8">
        <v>45.32</v>
      </c>
    </row>
    <row r="265" spans="1:30" x14ac:dyDescent="0.25">
      <c r="A265" s="9" t="s">
        <v>508</v>
      </c>
      <c r="B265" s="1" t="s">
        <v>16</v>
      </c>
      <c r="C265" s="10">
        <v>45131</v>
      </c>
      <c r="D265" s="1">
        <v>37457.5</v>
      </c>
      <c r="F265">
        <f t="shared" si="22"/>
        <v>2.1497605619975428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508</v>
      </c>
      <c r="Q265" t="s">
        <v>16</v>
      </c>
      <c r="R265" s="3">
        <v>45124</v>
      </c>
      <c r="S265">
        <v>36674.300000000003</v>
      </c>
      <c r="T265">
        <v>36880</v>
      </c>
      <c r="U265">
        <v>36950</v>
      </c>
      <c r="V265">
        <v>36528.449999999997</v>
      </c>
      <c r="W265">
        <v>36650</v>
      </c>
      <c r="X265">
        <v>36626.050000000003</v>
      </c>
      <c r="Y265">
        <v>36724.46</v>
      </c>
      <c r="Z265">
        <v>12981</v>
      </c>
      <c r="AA265">
        <v>476720272.89999998</v>
      </c>
      <c r="AB265">
        <v>5903</v>
      </c>
      <c r="AC265" s="8">
        <v>6271</v>
      </c>
      <c r="AD265" s="8">
        <v>48.31</v>
      </c>
    </row>
    <row r="266" spans="1:30" x14ac:dyDescent="0.25">
      <c r="A266" s="11" t="s">
        <v>508</v>
      </c>
      <c r="B266" s="2" t="s">
        <v>16</v>
      </c>
      <c r="C266" s="12">
        <v>45132</v>
      </c>
      <c r="D266" s="2">
        <v>37196.199999999997</v>
      </c>
      <c r="F266">
        <f t="shared" si="22"/>
        <v>-0.69759060268304851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508</v>
      </c>
      <c r="Q266" t="s">
        <v>16</v>
      </c>
      <c r="R266" s="3">
        <v>45125</v>
      </c>
      <c r="S266">
        <v>36626.050000000003</v>
      </c>
      <c r="T266">
        <v>36790</v>
      </c>
      <c r="U266">
        <v>36790</v>
      </c>
      <c r="V266">
        <v>36250.1</v>
      </c>
      <c r="W266">
        <v>36490</v>
      </c>
      <c r="X266">
        <v>36442.300000000003</v>
      </c>
      <c r="Y266">
        <v>36412.17</v>
      </c>
      <c r="Z266">
        <v>16629</v>
      </c>
      <c r="AA266">
        <v>605497940.79999995</v>
      </c>
      <c r="AB266">
        <v>7319</v>
      </c>
      <c r="AC266" s="8">
        <v>7928</v>
      </c>
      <c r="AD266" s="8">
        <v>47.68</v>
      </c>
    </row>
    <row r="267" spans="1:30" x14ac:dyDescent="0.25">
      <c r="A267" s="9" t="s">
        <v>508</v>
      </c>
      <c r="B267" s="1" t="s">
        <v>16</v>
      </c>
      <c r="C267" s="10">
        <v>45133</v>
      </c>
      <c r="D267" s="1">
        <v>37673.449999999997</v>
      </c>
      <c r="F267">
        <f t="shared" si="22"/>
        <v>1.2830611729155128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508</v>
      </c>
      <c r="Q267" t="s">
        <v>16</v>
      </c>
      <c r="R267" s="3">
        <v>45126</v>
      </c>
      <c r="S267">
        <v>36442.300000000003</v>
      </c>
      <c r="T267">
        <v>36550</v>
      </c>
      <c r="U267">
        <v>36725</v>
      </c>
      <c r="V267">
        <v>36167.65</v>
      </c>
      <c r="W267">
        <v>36525.949999999997</v>
      </c>
      <c r="X267">
        <v>36460.449999999997</v>
      </c>
      <c r="Y267">
        <v>36451.769999999997</v>
      </c>
      <c r="Z267">
        <v>16762</v>
      </c>
      <c r="AA267">
        <v>611004649.29999995</v>
      </c>
      <c r="AB267">
        <v>5246</v>
      </c>
      <c r="AC267" s="8">
        <v>10329</v>
      </c>
      <c r="AD267" s="8">
        <v>61.62</v>
      </c>
    </row>
    <row r="268" spans="1:30" x14ac:dyDescent="0.25">
      <c r="A268" s="11" t="s">
        <v>508</v>
      </c>
      <c r="B268" s="2" t="s">
        <v>16</v>
      </c>
      <c r="C268" s="12">
        <v>45134</v>
      </c>
      <c r="D268" s="2">
        <v>37245.949999999997</v>
      </c>
      <c r="F268">
        <f t="shared" si="22"/>
        <v>-1.1347513965405347</v>
      </c>
      <c r="G268">
        <f t="shared" si="20"/>
        <v>4</v>
      </c>
      <c r="H268">
        <f t="shared" si="24"/>
        <v>1.8514366032338834</v>
      </c>
      <c r="I268" t="str">
        <f t="shared" si="23"/>
        <v/>
      </c>
      <c r="J268" t="str">
        <f t="shared" si="21"/>
        <v/>
      </c>
      <c r="P268" t="s">
        <v>508</v>
      </c>
      <c r="Q268" t="s">
        <v>16</v>
      </c>
      <c r="R268" s="3">
        <v>45127</v>
      </c>
      <c r="S268">
        <v>36460.449999999997</v>
      </c>
      <c r="T268">
        <v>36500</v>
      </c>
      <c r="U268">
        <v>36922.699999999997</v>
      </c>
      <c r="V268">
        <v>36400</v>
      </c>
      <c r="W268">
        <v>36649</v>
      </c>
      <c r="X268">
        <v>36568.9</v>
      </c>
      <c r="Y268">
        <v>36702.5</v>
      </c>
      <c r="Z268">
        <v>21230</v>
      </c>
      <c r="AA268">
        <v>779194123.70000005</v>
      </c>
      <c r="AB268">
        <v>5083</v>
      </c>
      <c r="AC268" s="8">
        <v>14354</v>
      </c>
      <c r="AD268" s="8">
        <v>67.61</v>
      </c>
    </row>
    <row r="269" spans="1:30" x14ac:dyDescent="0.25">
      <c r="A269" s="9" t="s">
        <v>508</v>
      </c>
      <c r="B269" s="1" t="s">
        <v>16</v>
      </c>
      <c r="C269" s="10">
        <v>45135</v>
      </c>
      <c r="D269" s="1">
        <v>37311.699999999997</v>
      </c>
      <c r="F269">
        <f t="shared" si="22"/>
        <v>0.17652926022829329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508</v>
      </c>
      <c r="Q269" t="s">
        <v>16</v>
      </c>
      <c r="R269" s="3">
        <v>45128</v>
      </c>
      <c r="S269">
        <v>36568.9</v>
      </c>
      <c r="T269">
        <v>36700</v>
      </c>
      <c r="U269">
        <v>36895</v>
      </c>
      <c r="V269">
        <v>36450</v>
      </c>
      <c r="W269">
        <v>36678.949999999997</v>
      </c>
      <c r="X269">
        <v>36669.199999999997</v>
      </c>
      <c r="Y269">
        <v>36677.769999999997</v>
      </c>
      <c r="Z269">
        <v>7827</v>
      </c>
      <c r="AA269">
        <v>287076920.64999998</v>
      </c>
      <c r="AB269">
        <v>3736</v>
      </c>
      <c r="AC269" s="8">
        <v>2381</v>
      </c>
      <c r="AD269" s="8">
        <v>30.42</v>
      </c>
    </row>
    <row r="270" spans="1:30" x14ac:dyDescent="0.25">
      <c r="A270" s="11" t="s">
        <v>508</v>
      </c>
      <c r="B270" s="2" t="s">
        <v>16</v>
      </c>
      <c r="C270" s="12">
        <v>45138</v>
      </c>
      <c r="D270" s="2">
        <v>37805.050000000003</v>
      </c>
      <c r="F270">
        <f t="shared" si="22"/>
        <v>1.3222394047979746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508</v>
      </c>
      <c r="Q270" t="s">
        <v>16</v>
      </c>
      <c r="R270" s="3">
        <v>45131</v>
      </c>
      <c r="S270">
        <v>36669.199999999997</v>
      </c>
      <c r="T270">
        <v>36678.949999999997</v>
      </c>
      <c r="U270">
        <v>37955</v>
      </c>
      <c r="V270">
        <v>36547.300000000003</v>
      </c>
      <c r="W270">
        <v>37463</v>
      </c>
      <c r="X270">
        <v>37457.5</v>
      </c>
      <c r="Y270">
        <v>37478.75</v>
      </c>
      <c r="Z270">
        <v>28307</v>
      </c>
      <c r="AA270">
        <v>1060911009.45</v>
      </c>
      <c r="AB270">
        <v>11825</v>
      </c>
      <c r="AC270" s="8">
        <v>10385</v>
      </c>
      <c r="AD270" s="8">
        <v>36.69</v>
      </c>
    </row>
    <row r="271" spans="1:30" x14ac:dyDescent="0.25">
      <c r="A271" s="9" t="s">
        <v>508</v>
      </c>
      <c r="B271" s="1" t="s">
        <v>16</v>
      </c>
      <c r="C271" s="10">
        <v>45139</v>
      </c>
      <c r="D271" s="1">
        <v>38701.550000000003</v>
      </c>
      <c r="F271">
        <f t="shared" si="22"/>
        <v>2.3713763108367796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3.7508833625526483</v>
      </c>
      <c r="P271" t="s">
        <v>508</v>
      </c>
      <c r="Q271" t="s">
        <v>16</v>
      </c>
      <c r="R271" s="3">
        <v>45132</v>
      </c>
      <c r="S271">
        <v>37457.5</v>
      </c>
      <c r="T271">
        <v>37510</v>
      </c>
      <c r="U271">
        <v>37955</v>
      </c>
      <c r="V271">
        <v>36900</v>
      </c>
      <c r="W271">
        <v>37190</v>
      </c>
      <c r="X271">
        <v>37196.199999999997</v>
      </c>
      <c r="Y271">
        <v>37176.239999999998</v>
      </c>
      <c r="Z271">
        <v>9221</v>
      </c>
      <c r="AA271">
        <v>342802080.75</v>
      </c>
      <c r="AB271">
        <v>4593</v>
      </c>
      <c r="AC271" s="8">
        <v>3522</v>
      </c>
      <c r="AD271" s="8">
        <v>38.200000000000003</v>
      </c>
    </row>
    <row r="272" spans="1:30" x14ac:dyDescent="0.25">
      <c r="A272" s="11" t="s">
        <v>508</v>
      </c>
      <c r="B272" s="2" t="s">
        <v>16</v>
      </c>
      <c r="C272" s="12">
        <v>45140</v>
      </c>
      <c r="D272" s="2">
        <v>38714.15</v>
      </c>
      <c r="F272">
        <f t="shared" si="22"/>
        <v>3.2556835578932998E-2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508</v>
      </c>
      <c r="Q272" t="s">
        <v>16</v>
      </c>
      <c r="R272" s="3">
        <v>45133</v>
      </c>
      <c r="S272">
        <v>37196.199999999997</v>
      </c>
      <c r="T272">
        <v>37250</v>
      </c>
      <c r="U272">
        <v>37889.5</v>
      </c>
      <c r="V272">
        <v>37201.5</v>
      </c>
      <c r="W272">
        <v>37770</v>
      </c>
      <c r="X272">
        <v>37673.449999999997</v>
      </c>
      <c r="Y272">
        <v>37628.550000000003</v>
      </c>
      <c r="Z272">
        <v>16557</v>
      </c>
      <c r="AA272">
        <v>623015821.04999995</v>
      </c>
      <c r="AB272">
        <v>6980</v>
      </c>
      <c r="AC272" s="8">
        <v>7796</v>
      </c>
      <c r="AD272" s="8">
        <v>47.09</v>
      </c>
    </row>
    <row r="273" spans="1:30" x14ac:dyDescent="0.25">
      <c r="A273" s="9" t="s">
        <v>508</v>
      </c>
      <c r="B273" s="1" t="s">
        <v>16</v>
      </c>
      <c r="C273" s="10">
        <v>45141</v>
      </c>
      <c r="D273" s="1">
        <v>38774.35</v>
      </c>
      <c r="F273">
        <f t="shared" si="22"/>
        <v>0.15549870008768651</v>
      </c>
      <c r="G273">
        <f t="shared" si="20"/>
        <v>4</v>
      </c>
      <c r="H273">
        <f t="shared" si="24"/>
        <v>4.1035334043030227</v>
      </c>
      <c r="I273" t="str">
        <f t="shared" si="23"/>
        <v/>
      </c>
      <c r="J273" t="str">
        <f t="shared" si="21"/>
        <v/>
      </c>
      <c r="P273" t="s">
        <v>508</v>
      </c>
      <c r="Q273" t="s">
        <v>16</v>
      </c>
      <c r="R273" s="3">
        <v>45134</v>
      </c>
      <c r="S273">
        <v>37673.449999999997</v>
      </c>
      <c r="T273">
        <v>37770</v>
      </c>
      <c r="U273">
        <v>37900</v>
      </c>
      <c r="V273">
        <v>37100</v>
      </c>
      <c r="W273">
        <v>37300</v>
      </c>
      <c r="X273">
        <v>37245.949999999997</v>
      </c>
      <c r="Y273">
        <v>37403.17</v>
      </c>
      <c r="Z273">
        <v>18860</v>
      </c>
      <c r="AA273">
        <v>705423694</v>
      </c>
      <c r="AB273">
        <v>5898</v>
      </c>
      <c r="AC273" s="8">
        <v>12060</v>
      </c>
      <c r="AD273" s="8">
        <v>63.94</v>
      </c>
    </row>
    <row r="274" spans="1:30" x14ac:dyDescent="0.25">
      <c r="A274" s="11" t="s">
        <v>508</v>
      </c>
      <c r="B274" s="2" t="s">
        <v>16</v>
      </c>
      <c r="C274" s="12">
        <v>45142</v>
      </c>
      <c r="D274" s="2">
        <v>38910.300000000003</v>
      </c>
      <c r="F274">
        <f t="shared" si="22"/>
        <v>0.35061838560802278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508</v>
      </c>
      <c r="Q274" t="s">
        <v>16</v>
      </c>
      <c r="R274" s="3">
        <v>45135</v>
      </c>
      <c r="S274">
        <v>37245.949999999997</v>
      </c>
      <c r="T274">
        <v>37364</v>
      </c>
      <c r="U274">
        <v>37466.15</v>
      </c>
      <c r="V274">
        <v>37225</v>
      </c>
      <c r="W274">
        <v>37227.050000000003</v>
      </c>
      <c r="X274">
        <v>37311.699999999997</v>
      </c>
      <c r="Y274">
        <v>37314.879999999997</v>
      </c>
      <c r="Z274">
        <v>23277</v>
      </c>
      <c r="AA274">
        <v>868578476.79999995</v>
      </c>
      <c r="AB274">
        <v>5352</v>
      </c>
      <c r="AC274" s="8">
        <v>17915</v>
      </c>
      <c r="AD274" s="8">
        <v>76.959999999999994</v>
      </c>
    </row>
    <row r="275" spans="1:30" x14ac:dyDescent="0.25">
      <c r="A275" s="9" t="s">
        <v>508</v>
      </c>
      <c r="B275" s="1" t="s">
        <v>16</v>
      </c>
      <c r="C275" s="10">
        <v>45145</v>
      </c>
      <c r="D275" s="1">
        <v>39338.85</v>
      </c>
      <c r="F275">
        <f t="shared" si="22"/>
        <v>1.1013793262966249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508</v>
      </c>
      <c r="Q275" t="s">
        <v>16</v>
      </c>
      <c r="R275" s="3">
        <v>45138</v>
      </c>
      <c r="S275">
        <v>37311.699999999997</v>
      </c>
      <c r="T275">
        <v>36500.050000000003</v>
      </c>
      <c r="U275">
        <v>38432</v>
      </c>
      <c r="V275">
        <v>36500.050000000003</v>
      </c>
      <c r="W275">
        <v>37987</v>
      </c>
      <c r="X275">
        <v>37805.050000000003</v>
      </c>
      <c r="Y275">
        <v>37909.94</v>
      </c>
      <c r="Z275">
        <v>79018</v>
      </c>
      <c r="AA275">
        <v>2995567736.9000001</v>
      </c>
      <c r="AB275">
        <v>27942</v>
      </c>
      <c r="AC275" s="8">
        <v>43764</v>
      </c>
      <c r="AD275" s="8">
        <v>55.38</v>
      </c>
    </row>
    <row r="276" spans="1:30" x14ac:dyDescent="0.25">
      <c r="A276" s="11" t="s">
        <v>508</v>
      </c>
      <c r="B276" s="2" t="s">
        <v>16</v>
      </c>
      <c r="C276" s="12">
        <v>45146</v>
      </c>
      <c r="D276" s="2">
        <v>39189.65</v>
      </c>
      <c r="F276">
        <f t="shared" si="22"/>
        <v>-0.37926883983643928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508</v>
      </c>
      <c r="Q276" t="s">
        <v>16</v>
      </c>
      <c r="R276" s="3">
        <v>45139</v>
      </c>
      <c r="S276">
        <v>37805.050000000003</v>
      </c>
      <c r="T276">
        <v>37990</v>
      </c>
      <c r="U276">
        <v>38835.449999999997</v>
      </c>
      <c r="V276">
        <v>37866.300000000003</v>
      </c>
      <c r="W276">
        <v>38625</v>
      </c>
      <c r="X276">
        <v>38701.550000000003</v>
      </c>
      <c r="Y276">
        <v>38469.769999999997</v>
      </c>
      <c r="Z276">
        <v>31300</v>
      </c>
      <c r="AA276">
        <v>1204103754.2</v>
      </c>
      <c r="AB276">
        <v>12090</v>
      </c>
      <c r="AC276" s="8">
        <v>13460</v>
      </c>
      <c r="AD276" s="8">
        <v>43</v>
      </c>
    </row>
    <row r="277" spans="1:30" x14ac:dyDescent="0.25">
      <c r="A277" s="9" t="s">
        <v>508</v>
      </c>
      <c r="B277" s="1" t="s">
        <v>16</v>
      </c>
      <c r="C277" s="10">
        <v>45147</v>
      </c>
      <c r="D277" s="1">
        <v>39042.25</v>
      </c>
      <c r="F277">
        <f t="shared" si="22"/>
        <v>-0.3761197152819723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508</v>
      </c>
      <c r="Q277" t="s">
        <v>16</v>
      </c>
      <c r="R277" s="3">
        <v>45140</v>
      </c>
      <c r="S277">
        <v>38701.550000000003</v>
      </c>
      <c r="T277">
        <v>38699.9</v>
      </c>
      <c r="U277">
        <v>39150</v>
      </c>
      <c r="V277">
        <v>38250</v>
      </c>
      <c r="W277">
        <v>38720</v>
      </c>
      <c r="X277">
        <v>38714.15</v>
      </c>
      <c r="Y277">
        <v>38714.14</v>
      </c>
      <c r="Z277">
        <v>36504</v>
      </c>
      <c r="AA277">
        <v>1413221135.8499999</v>
      </c>
      <c r="AB277">
        <v>18636</v>
      </c>
      <c r="AC277" s="8">
        <v>15311</v>
      </c>
      <c r="AD277" s="8">
        <v>41.94</v>
      </c>
    </row>
    <row r="278" spans="1:30" x14ac:dyDescent="0.25">
      <c r="A278" s="11" t="s">
        <v>508</v>
      </c>
      <c r="B278" s="2" t="s">
        <v>16</v>
      </c>
      <c r="C278" s="12">
        <v>45148</v>
      </c>
      <c r="D278" s="2">
        <v>40072.949999999997</v>
      </c>
      <c r="F278">
        <f t="shared" si="22"/>
        <v>2.6399605555519909</v>
      </c>
      <c r="G278">
        <f t="shared" si="20"/>
        <v>4</v>
      </c>
      <c r="H278">
        <f t="shared" si="24"/>
        <v>3.3491212618651214</v>
      </c>
      <c r="I278" t="str">
        <f t="shared" si="23"/>
        <v/>
      </c>
      <c r="J278" t="str">
        <f t="shared" si="21"/>
        <v/>
      </c>
      <c r="P278" t="s">
        <v>508</v>
      </c>
      <c r="Q278" t="s">
        <v>16</v>
      </c>
      <c r="R278" s="3">
        <v>45141</v>
      </c>
      <c r="S278">
        <v>38714.15</v>
      </c>
      <c r="T278">
        <v>38720</v>
      </c>
      <c r="U278">
        <v>39055.599999999999</v>
      </c>
      <c r="V278">
        <v>38465.25</v>
      </c>
      <c r="W278">
        <v>38720.15</v>
      </c>
      <c r="X278">
        <v>38774.35</v>
      </c>
      <c r="Y278">
        <v>38731.449999999997</v>
      </c>
      <c r="Z278">
        <v>17567</v>
      </c>
      <c r="AA278">
        <v>680395301.89999998</v>
      </c>
      <c r="AB278">
        <v>9523</v>
      </c>
      <c r="AC278" s="8">
        <v>7155</v>
      </c>
      <c r="AD278" s="8">
        <v>40.729999999999997</v>
      </c>
    </row>
    <row r="279" spans="1:30" x14ac:dyDescent="0.25">
      <c r="A279" s="9" t="s">
        <v>508</v>
      </c>
      <c r="B279" s="1" t="s">
        <v>16</v>
      </c>
      <c r="C279" s="10">
        <v>45149</v>
      </c>
      <c r="D279" s="1">
        <v>40905</v>
      </c>
      <c r="F279">
        <f t="shared" si="22"/>
        <v>2.0763382780653856</v>
      </c>
      <c r="G279">
        <f t="shared" si="20"/>
        <v>5</v>
      </c>
      <c r="H279" t="str">
        <f t="shared" si="24"/>
        <v/>
      </c>
      <c r="I279" t="str">
        <f t="shared" si="23"/>
        <v/>
      </c>
      <c r="J279" t="str">
        <f t="shared" si="21"/>
        <v/>
      </c>
      <c r="P279" t="s">
        <v>508</v>
      </c>
      <c r="Q279" t="s">
        <v>16</v>
      </c>
      <c r="R279" s="3">
        <v>45142</v>
      </c>
      <c r="S279">
        <v>38774.35</v>
      </c>
      <c r="T279">
        <v>38940</v>
      </c>
      <c r="U279">
        <v>39071.449999999997</v>
      </c>
      <c r="V279">
        <v>38630</v>
      </c>
      <c r="W279">
        <v>38800.050000000003</v>
      </c>
      <c r="X279">
        <v>38910.300000000003</v>
      </c>
      <c r="Y279">
        <v>38899.9</v>
      </c>
      <c r="Z279">
        <v>9260</v>
      </c>
      <c r="AA279">
        <v>360213042.14999998</v>
      </c>
      <c r="AB279">
        <v>4829</v>
      </c>
      <c r="AC279" s="8">
        <v>3174</v>
      </c>
      <c r="AD279" s="8">
        <v>34.28</v>
      </c>
    </row>
    <row r="280" spans="1:30" x14ac:dyDescent="0.25">
      <c r="A280" s="11" t="s">
        <v>508</v>
      </c>
      <c r="B280" s="2" t="s">
        <v>16</v>
      </c>
      <c r="C280" s="12">
        <v>45152</v>
      </c>
      <c r="D280" s="2">
        <v>41009.550000000003</v>
      </c>
      <c r="F280">
        <f t="shared" si="22"/>
        <v>0.25559222588926267</v>
      </c>
      <c r="G280">
        <f t="shared" si="20"/>
        <v>1</v>
      </c>
      <c r="H280" t="str">
        <f t="shared" si="24"/>
        <v/>
      </c>
      <c r="I280" t="str">
        <f t="shared" si="23"/>
        <v/>
      </c>
      <c r="J280" t="str">
        <f t="shared" si="21"/>
        <v/>
      </c>
      <c r="P280" t="s">
        <v>508</v>
      </c>
      <c r="Q280" t="s">
        <v>16</v>
      </c>
      <c r="R280" s="3">
        <v>45145</v>
      </c>
      <c r="S280">
        <v>38910.300000000003</v>
      </c>
      <c r="T280">
        <v>38998</v>
      </c>
      <c r="U280">
        <v>39375</v>
      </c>
      <c r="V280">
        <v>38700.300000000003</v>
      </c>
      <c r="W280">
        <v>39250</v>
      </c>
      <c r="X280">
        <v>39338.85</v>
      </c>
      <c r="Y280">
        <v>39157.870000000003</v>
      </c>
      <c r="Z280">
        <v>17258</v>
      </c>
      <c r="AA280">
        <v>675786454.70000005</v>
      </c>
      <c r="AB280">
        <v>8117</v>
      </c>
      <c r="AC280" s="8">
        <v>7300</v>
      </c>
      <c r="AD280" s="8">
        <v>42.3</v>
      </c>
    </row>
    <row r="281" spans="1:30" x14ac:dyDescent="0.25">
      <c r="A281" s="9" t="s">
        <v>508</v>
      </c>
      <c r="B281" s="1" t="s">
        <v>16</v>
      </c>
      <c r="C281" s="10">
        <v>45154</v>
      </c>
      <c r="D281" s="1">
        <v>41315.199999999997</v>
      </c>
      <c r="F281">
        <f t="shared" si="22"/>
        <v>0.74531420120433933</v>
      </c>
      <c r="G281">
        <f t="shared" si="20"/>
        <v>3</v>
      </c>
      <c r="H281" t="str">
        <f t="shared" si="24"/>
        <v/>
      </c>
      <c r="I281" t="str">
        <f t="shared" si="23"/>
        <v/>
      </c>
      <c r="J281" t="str">
        <f t="shared" si="21"/>
        <v/>
      </c>
      <c r="P281" t="s">
        <v>508</v>
      </c>
      <c r="Q281" t="s">
        <v>16</v>
      </c>
      <c r="R281" s="3">
        <v>45146</v>
      </c>
      <c r="S281">
        <v>39338.85</v>
      </c>
      <c r="T281">
        <v>39300</v>
      </c>
      <c r="U281">
        <v>39474.5</v>
      </c>
      <c r="V281">
        <v>39050</v>
      </c>
      <c r="W281">
        <v>39219</v>
      </c>
      <c r="X281">
        <v>39189.65</v>
      </c>
      <c r="Y281">
        <v>39210.78</v>
      </c>
      <c r="Z281">
        <v>11716</v>
      </c>
      <c r="AA281">
        <v>459393501.94999999</v>
      </c>
      <c r="AB281">
        <v>6604</v>
      </c>
      <c r="AC281" s="8">
        <v>6081</v>
      </c>
      <c r="AD281" s="8">
        <v>51.9</v>
      </c>
    </row>
    <row r="282" spans="1:30" x14ac:dyDescent="0.25">
      <c r="A282" s="11" t="s">
        <v>508</v>
      </c>
      <c r="B282" s="2" t="s">
        <v>16</v>
      </c>
      <c r="C282" s="12">
        <v>45155</v>
      </c>
      <c r="D282" s="2">
        <v>41270.75</v>
      </c>
      <c r="F282">
        <f t="shared" si="22"/>
        <v>-0.1075875222678266</v>
      </c>
      <c r="G282">
        <f t="shared" si="20"/>
        <v>4</v>
      </c>
      <c r="H282">
        <f t="shared" si="24"/>
        <v>5.7079189852019283</v>
      </c>
      <c r="I282" t="str">
        <f t="shared" si="23"/>
        <v/>
      </c>
      <c r="J282" t="str">
        <f t="shared" si="21"/>
        <v/>
      </c>
      <c r="P282" t="s">
        <v>508</v>
      </c>
      <c r="Q282" t="s">
        <v>16</v>
      </c>
      <c r="R282" s="3">
        <v>45147</v>
      </c>
      <c r="S282">
        <v>39189.65</v>
      </c>
      <c r="T282">
        <v>39200</v>
      </c>
      <c r="U282">
        <v>39650</v>
      </c>
      <c r="V282">
        <v>38894.6</v>
      </c>
      <c r="W282">
        <v>38905</v>
      </c>
      <c r="X282">
        <v>39042.25</v>
      </c>
      <c r="Y282">
        <v>39211.72</v>
      </c>
      <c r="Z282">
        <v>18926</v>
      </c>
      <c r="AA282">
        <v>742120952.95000005</v>
      </c>
      <c r="AB282">
        <v>7295</v>
      </c>
      <c r="AC282" s="8">
        <v>8216</v>
      </c>
      <c r="AD282" s="8">
        <v>43.41</v>
      </c>
    </row>
    <row r="283" spans="1:30" x14ac:dyDescent="0.25">
      <c r="A283" s="9" t="s">
        <v>508</v>
      </c>
      <c r="B283" s="1" t="s">
        <v>16</v>
      </c>
      <c r="C283" s="10">
        <v>45156</v>
      </c>
      <c r="D283" s="1">
        <v>40300.050000000003</v>
      </c>
      <c r="F283">
        <f t="shared" si="22"/>
        <v>-2.3520289793618896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508</v>
      </c>
      <c r="Q283" t="s">
        <v>16</v>
      </c>
      <c r="R283" s="3">
        <v>45148</v>
      </c>
      <c r="S283">
        <v>39042.25</v>
      </c>
      <c r="T283">
        <v>39050</v>
      </c>
      <c r="U283">
        <v>40300</v>
      </c>
      <c r="V283">
        <v>38522</v>
      </c>
      <c r="W283">
        <v>40300</v>
      </c>
      <c r="X283">
        <v>40072.949999999997</v>
      </c>
      <c r="Y283">
        <v>39540.25</v>
      </c>
      <c r="Z283">
        <v>66218</v>
      </c>
      <c r="AA283">
        <v>2618276482.9499998</v>
      </c>
      <c r="AB283">
        <v>23529</v>
      </c>
      <c r="AC283" s="8">
        <v>25671</v>
      </c>
      <c r="AD283" s="8">
        <v>38.770000000000003</v>
      </c>
    </row>
    <row r="284" spans="1:30" x14ac:dyDescent="0.25">
      <c r="A284" s="11" t="s">
        <v>508</v>
      </c>
      <c r="B284" s="2" t="s">
        <v>16</v>
      </c>
      <c r="C284" s="12">
        <v>45159</v>
      </c>
      <c r="D284" s="2">
        <v>40624.9</v>
      </c>
      <c r="F284">
        <f t="shared" si="22"/>
        <v>0.80607840436922162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508</v>
      </c>
      <c r="Q284" t="s">
        <v>16</v>
      </c>
      <c r="R284" s="3">
        <v>45149</v>
      </c>
      <c r="S284">
        <v>40072.949999999997</v>
      </c>
      <c r="T284">
        <v>39999.949999999997</v>
      </c>
      <c r="U284">
        <v>41074.35</v>
      </c>
      <c r="V284">
        <v>38603.75</v>
      </c>
      <c r="W284">
        <v>40949.949999999997</v>
      </c>
      <c r="X284">
        <v>40905</v>
      </c>
      <c r="Y284">
        <v>40066.959999999999</v>
      </c>
      <c r="Z284">
        <v>84680</v>
      </c>
      <c r="AA284">
        <v>3392869962.6999998</v>
      </c>
      <c r="AB284">
        <v>30563</v>
      </c>
      <c r="AC284" s="8">
        <v>34178</v>
      </c>
      <c r="AD284" s="8">
        <v>40.36</v>
      </c>
    </row>
    <row r="285" spans="1:30" x14ac:dyDescent="0.25">
      <c r="A285" s="9" t="s">
        <v>508</v>
      </c>
      <c r="B285" s="1" t="s">
        <v>16</v>
      </c>
      <c r="C285" s="10">
        <v>45160</v>
      </c>
      <c r="D285" s="1">
        <v>40407.5</v>
      </c>
      <c r="F285">
        <f t="shared" si="22"/>
        <v>-0.53513977880561292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508</v>
      </c>
      <c r="Q285" t="s">
        <v>16</v>
      </c>
      <c r="R285" s="3">
        <v>45152</v>
      </c>
      <c r="S285">
        <v>40905</v>
      </c>
      <c r="T285">
        <v>40890</v>
      </c>
      <c r="U285">
        <v>41148.75</v>
      </c>
      <c r="V285">
        <v>40443.199999999997</v>
      </c>
      <c r="W285">
        <v>41118.699999999997</v>
      </c>
      <c r="X285">
        <v>41009.550000000003</v>
      </c>
      <c r="Y285">
        <v>40863.31</v>
      </c>
      <c r="Z285">
        <v>16876</v>
      </c>
      <c r="AA285">
        <v>689609274.04999995</v>
      </c>
      <c r="AB285">
        <v>9149</v>
      </c>
      <c r="AC285" s="8">
        <v>6484</v>
      </c>
      <c r="AD285" s="8">
        <v>38.42</v>
      </c>
    </row>
    <row r="286" spans="1:30" x14ac:dyDescent="0.25">
      <c r="A286" s="11" t="s">
        <v>508</v>
      </c>
      <c r="B286" s="2" t="s">
        <v>16</v>
      </c>
      <c r="C286" s="12">
        <v>45161</v>
      </c>
      <c r="D286" s="2">
        <v>39964.6</v>
      </c>
      <c r="F286">
        <f t="shared" si="22"/>
        <v>-1.0960836478376574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508</v>
      </c>
      <c r="Q286" t="s">
        <v>16</v>
      </c>
      <c r="R286" s="3">
        <v>45154</v>
      </c>
      <c r="S286">
        <v>41009.550000000003</v>
      </c>
      <c r="T286">
        <v>41000</v>
      </c>
      <c r="U286">
        <v>41404.65</v>
      </c>
      <c r="V286">
        <v>40540</v>
      </c>
      <c r="W286">
        <v>41174.050000000003</v>
      </c>
      <c r="X286">
        <v>41315.199999999997</v>
      </c>
      <c r="Y286">
        <v>41160.550000000003</v>
      </c>
      <c r="Z286">
        <v>17004</v>
      </c>
      <c r="AA286">
        <v>699893920.79999995</v>
      </c>
      <c r="AB286">
        <v>6708</v>
      </c>
      <c r="AC286" s="8">
        <v>9514</v>
      </c>
      <c r="AD286" s="8">
        <v>55.95</v>
      </c>
    </row>
    <row r="287" spans="1:30" x14ac:dyDescent="0.25">
      <c r="A287" s="9" t="s">
        <v>508</v>
      </c>
      <c r="B287" s="1" t="s">
        <v>16</v>
      </c>
      <c r="C287" s="10">
        <v>45162</v>
      </c>
      <c r="D287" s="1">
        <v>39998.949999999997</v>
      </c>
      <c r="F287">
        <f t="shared" si="22"/>
        <v>8.595106669402057E-2</v>
      </c>
      <c r="G287">
        <f t="shared" si="20"/>
        <v>4</v>
      </c>
      <c r="H287">
        <f t="shared" si="24"/>
        <v>-3.0816013762773946</v>
      </c>
      <c r="I287" t="str">
        <f t="shared" si="23"/>
        <v/>
      </c>
      <c r="J287" t="str">
        <f t="shared" si="21"/>
        <v/>
      </c>
      <c r="P287" t="s">
        <v>508</v>
      </c>
      <c r="Q287" t="s">
        <v>16</v>
      </c>
      <c r="R287" s="3">
        <v>45155</v>
      </c>
      <c r="S287">
        <v>41315.199999999997</v>
      </c>
      <c r="T287">
        <v>41220.199999999997</v>
      </c>
      <c r="U287">
        <v>41495.449999999997</v>
      </c>
      <c r="V287">
        <v>40966.050000000003</v>
      </c>
      <c r="W287">
        <v>41200</v>
      </c>
      <c r="X287">
        <v>41270.75</v>
      </c>
      <c r="Y287">
        <v>41238.629999999997</v>
      </c>
      <c r="Z287">
        <v>12819</v>
      </c>
      <c r="AA287">
        <v>528637980.89999998</v>
      </c>
      <c r="AB287">
        <v>6820</v>
      </c>
      <c r="AC287" s="8">
        <v>6289</v>
      </c>
      <c r="AD287" s="8">
        <v>49.06</v>
      </c>
    </row>
    <row r="288" spans="1:30" x14ac:dyDescent="0.25">
      <c r="A288" s="11" t="s">
        <v>508</v>
      </c>
      <c r="B288" s="2" t="s">
        <v>16</v>
      </c>
      <c r="C288" s="12">
        <v>45163</v>
      </c>
      <c r="D288" s="2">
        <v>39291.15</v>
      </c>
      <c r="F288">
        <f t="shared" si="22"/>
        <v>-1.7695464505943175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508</v>
      </c>
      <c r="Q288" t="s">
        <v>16</v>
      </c>
      <c r="R288" s="3">
        <v>45156</v>
      </c>
      <c r="S288">
        <v>41270.75</v>
      </c>
      <c r="T288">
        <v>41020</v>
      </c>
      <c r="U288">
        <v>41020.050000000003</v>
      </c>
      <c r="V288">
        <v>39739.9</v>
      </c>
      <c r="W288">
        <v>40106.699999999997</v>
      </c>
      <c r="X288">
        <v>40300.050000000003</v>
      </c>
      <c r="Y288">
        <v>40103.370000000003</v>
      </c>
      <c r="Z288">
        <v>54920</v>
      </c>
      <c r="AA288">
        <v>2202477236.8000002</v>
      </c>
      <c r="AB288">
        <v>22932</v>
      </c>
      <c r="AC288" s="8">
        <v>24331</v>
      </c>
      <c r="AD288" s="8">
        <v>44.3</v>
      </c>
    </row>
    <row r="289" spans="1:30" x14ac:dyDescent="0.25">
      <c r="A289" s="9" t="s">
        <v>508</v>
      </c>
      <c r="B289" s="1" t="s">
        <v>16</v>
      </c>
      <c r="C289" s="10">
        <v>45166</v>
      </c>
      <c r="D289" s="1">
        <v>39611.9</v>
      </c>
      <c r="F289">
        <f t="shared" si="22"/>
        <v>0.81634159346315893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508</v>
      </c>
      <c r="Q289" t="s">
        <v>16</v>
      </c>
      <c r="R289" s="3">
        <v>45159</v>
      </c>
      <c r="S289">
        <v>40300.050000000003</v>
      </c>
      <c r="T289">
        <v>40300</v>
      </c>
      <c r="U289">
        <v>40696</v>
      </c>
      <c r="V289">
        <v>40106.75</v>
      </c>
      <c r="W289">
        <v>40499.949999999997</v>
      </c>
      <c r="X289">
        <v>40624.9</v>
      </c>
      <c r="Y289">
        <v>40520.06</v>
      </c>
      <c r="Z289">
        <v>10388</v>
      </c>
      <c r="AA289">
        <v>420922392.85000002</v>
      </c>
      <c r="AB289">
        <v>6040</v>
      </c>
      <c r="AC289" s="8">
        <v>4402</v>
      </c>
      <c r="AD289" s="8">
        <v>42.38</v>
      </c>
    </row>
    <row r="290" spans="1:30" x14ac:dyDescent="0.25">
      <c r="A290" s="11" t="s">
        <v>508</v>
      </c>
      <c r="B290" s="2" t="s">
        <v>16</v>
      </c>
      <c r="C290" s="12">
        <v>45167</v>
      </c>
      <c r="D290" s="2">
        <v>39530.6</v>
      </c>
      <c r="F290">
        <f t="shared" si="22"/>
        <v>-0.20524135423951617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508</v>
      </c>
      <c r="Q290" t="s">
        <v>16</v>
      </c>
      <c r="R290" s="3">
        <v>45160</v>
      </c>
      <c r="S290">
        <v>40624.9</v>
      </c>
      <c r="T290">
        <v>40624.9</v>
      </c>
      <c r="U290">
        <v>40652.25</v>
      </c>
      <c r="V290">
        <v>40278.949999999997</v>
      </c>
      <c r="W290">
        <v>40400</v>
      </c>
      <c r="X290">
        <v>40407.5</v>
      </c>
      <c r="Y290">
        <v>40421.46</v>
      </c>
      <c r="Z290">
        <v>13436</v>
      </c>
      <c r="AA290">
        <v>543102754.75</v>
      </c>
      <c r="AB290">
        <v>3638</v>
      </c>
      <c r="AC290" s="8">
        <v>9018</v>
      </c>
      <c r="AD290" s="8">
        <v>67.12</v>
      </c>
    </row>
    <row r="291" spans="1:30" x14ac:dyDescent="0.25">
      <c r="A291" s="9" t="s">
        <v>508</v>
      </c>
      <c r="B291" s="1" t="s">
        <v>16</v>
      </c>
      <c r="C291" s="10">
        <v>45168</v>
      </c>
      <c r="D291" s="1">
        <v>39707.949999999997</v>
      </c>
      <c r="F291">
        <f t="shared" si="22"/>
        <v>0.44863978791113357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508</v>
      </c>
      <c r="Q291" t="s">
        <v>16</v>
      </c>
      <c r="R291" s="3">
        <v>45161</v>
      </c>
      <c r="S291">
        <v>40407.5</v>
      </c>
      <c r="T291">
        <v>40320</v>
      </c>
      <c r="U291">
        <v>40599</v>
      </c>
      <c r="V291">
        <v>39800</v>
      </c>
      <c r="W291">
        <v>39900</v>
      </c>
      <c r="X291">
        <v>39964.6</v>
      </c>
      <c r="Y291">
        <v>39990.92</v>
      </c>
      <c r="Z291">
        <v>50836</v>
      </c>
      <c r="AA291">
        <v>2032978318.3</v>
      </c>
      <c r="AB291">
        <v>10388</v>
      </c>
      <c r="AC291" s="8">
        <v>37566</v>
      </c>
      <c r="AD291" s="8">
        <v>73.900000000000006</v>
      </c>
    </row>
    <row r="292" spans="1:30" x14ac:dyDescent="0.25">
      <c r="A292" s="11" t="s">
        <v>508</v>
      </c>
      <c r="B292" s="2" t="s">
        <v>16</v>
      </c>
      <c r="C292" s="12">
        <v>45169</v>
      </c>
      <c r="D292" s="2">
        <v>40153.199999999997</v>
      </c>
      <c r="F292">
        <f t="shared" si="22"/>
        <v>1.1213119790873112</v>
      </c>
      <c r="G292">
        <f t="shared" si="20"/>
        <v>4</v>
      </c>
      <c r="H292">
        <f t="shared" si="24"/>
        <v>0.38563512292197671</v>
      </c>
      <c r="I292" t="str">
        <f t="shared" si="23"/>
        <v/>
      </c>
      <c r="J292" t="str">
        <f t="shared" si="21"/>
        <v/>
      </c>
      <c r="P292" t="s">
        <v>508</v>
      </c>
      <c r="Q292" t="s">
        <v>16</v>
      </c>
      <c r="R292" s="3">
        <v>45162</v>
      </c>
      <c r="S292">
        <v>39964.6</v>
      </c>
      <c r="T292">
        <v>39970</v>
      </c>
      <c r="U292">
        <v>40140</v>
      </c>
      <c r="V292">
        <v>39900</v>
      </c>
      <c r="W292">
        <v>40000</v>
      </c>
      <c r="X292">
        <v>39998.949999999997</v>
      </c>
      <c r="Y292">
        <v>40022.32</v>
      </c>
      <c r="Z292">
        <v>20003</v>
      </c>
      <c r="AA292">
        <v>800566397.89999998</v>
      </c>
      <c r="AB292">
        <v>7747</v>
      </c>
      <c r="AC292" s="8">
        <v>12473</v>
      </c>
      <c r="AD292" s="8">
        <v>62.36</v>
      </c>
    </row>
    <row r="293" spans="1:30" x14ac:dyDescent="0.25">
      <c r="A293" s="9" t="s">
        <v>508</v>
      </c>
      <c r="B293" s="1" t="s">
        <v>16</v>
      </c>
      <c r="C293" s="10">
        <v>45170</v>
      </c>
      <c r="D293" s="1">
        <v>39822</v>
      </c>
      <c r="F293">
        <f t="shared" si="22"/>
        <v>-0.82484085950807684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-2.1177992064687845</v>
      </c>
      <c r="P293" t="s">
        <v>508</v>
      </c>
      <c r="Q293" t="s">
        <v>16</v>
      </c>
      <c r="R293" s="3">
        <v>45163</v>
      </c>
      <c r="S293">
        <v>39998.949999999997</v>
      </c>
      <c r="T293">
        <v>39908.949999999997</v>
      </c>
      <c r="U293">
        <v>39998.949999999997</v>
      </c>
      <c r="V293">
        <v>39100</v>
      </c>
      <c r="W293">
        <v>39140</v>
      </c>
      <c r="X293">
        <v>39291.15</v>
      </c>
      <c r="Y293">
        <v>39529.07</v>
      </c>
      <c r="Z293">
        <v>13664</v>
      </c>
      <c r="AA293">
        <v>540125222.20000005</v>
      </c>
      <c r="AB293">
        <v>7306</v>
      </c>
      <c r="AC293" s="8">
        <v>5268</v>
      </c>
      <c r="AD293" s="8">
        <v>38.549999999999997</v>
      </c>
    </row>
    <row r="294" spans="1:30" x14ac:dyDescent="0.25">
      <c r="A294" s="11" t="s">
        <v>508</v>
      </c>
      <c r="B294" s="2" t="s">
        <v>16</v>
      </c>
      <c r="C294" s="12">
        <v>45173</v>
      </c>
      <c r="D294" s="2">
        <v>39618.449999999997</v>
      </c>
      <c r="F294">
        <f t="shared" si="22"/>
        <v>-0.51114961579027396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508</v>
      </c>
      <c r="Q294" t="s">
        <v>16</v>
      </c>
      <c r="R294" s="3">
        <v>45166</v>
      </c>
      <c r="S294">
        <v>39291.15</v>
      </c>
      <c r="T294">
        <v>39298</v>
      </c>
      <c r="U294">
        <v>39780</v>
      </c>
      <c r="V294">
        <v>39000</v>
      </c>
      <c r="W294">
        <v>39619</v>
      </c>
      <c r="X294">
        <v>39611.9</v>
      </c>
      <c r="Y294">
        <v>39497.730000000003</v>
      </c>
      <c r="Z294">
        <v>12059</v>
      </c>
      <c r="AA294">
        <v>476303157.69999999</v>
      </c>
      <c r="AB294">
        <v>5263</v>
      </c>
      <c r="AC294" s="8">
        <v>4299</v>
      </c>
      <c r="AD294" s="8">
        <v>35.65</v>
      </c>
    </row>
    <row r="295" spans="1:30" x14ac:dyDescent="0.25">
      <c r="A295" s="9" t="s">
        <v>508</v>
      </c>
      <c r="B295" s="1" t="s">
        <v>16</v>
      </c>
      <c r="C295" s="10">
        <v>45174</v>
      </c>
      <c r="D295" s="1">
        <v>39504.800000000003</v>
      </c>
      <c r="F295">
        <f t="shared" si="22"/>
        <v>-0.28686129820826961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508</v>
      </c>
      <c r="Q295" t="s">
        <v>16</v>
      </c>
      <c r="R295" s="3">
        <v>45167</v>
      </c>
      <c r="S295">
        <v>39611.9</v>
      </c>
      <c r="T295">
        <v>39600</v>
      </c>
      <c r="U295">
        <v>39920</v>
      </c>
      <c r="V295">
        <v>39402.949999999997</v>
      </c>
      <c r="W295">
        <v>39485</v>
      </c>
      <c r="X295">
        <v>39530.6</v>
      </c>
      <c r="Y295">
        <v>39633.67</v>
      </c>
      <c r="Z295">
        <v>7652</v>
      </c>
      <c r="AA295">
        <v>303276847.5</v>
      </c>
      <c r="AB295">
        <v>3917</v>
      </c>
      <c r="AC295" s="8">
        <v>3303</v>
      </c>
      <c r="AD295" s="8">
        <v>43.17</v>
      </c>
    </row>
    <row r="296" spans="1:30" x14ac:dyDescent="0.25">
      <c r="A296" s="11" t="s">
        <v>508</v>
      </c>
      <c r="B296" s="2" t="s">
        <v>16</v>
      </c>
      <c r="C296" s="12">
        <v>45175</v>
      </c>
      <c r="D296" s="2">
        <v>40806.400000000001</v>
      </c>
      <c r="F296">
        <f t="shared" si="22"/>
        <v>3.2947894939349105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508</v>
      </c>
      <c r="Q296" t="s">
        <v>16</v>
      </c>
      <c r="R296" s="3">
        <v>45168</v>
      </c>
      <c r="S296">
        <v>39530.6</v>
      </c>
      <c r="T296">
        <v>39699.949999999997</v>
      </c>
      <c r="U296">
        <v>39950</v>
      </c>
      <c r="V296">
        <v>39550</v>
      </c>
      <c r="W296">
        <v>39840</v>
      </c>
      <c r="X296">
        <v>39707.949999999997</v>
      </c>
      <c r="Y296">
        <v>39775.550000000003</v>
      </c>
      <c r="Z296">
        <v>8528</v>
      </c>
      <c r="AA296">
        <v>339205871.25</v>
      </c>
      <c r="AB296">
        <v>4263</v>
      </c>
      <c r="AC296" s="8">
        <v>3341</v>
      </c>
      <c r="AD296" s="8">
        <v>39.18</v>
      </c>
    </row>
    <row r="297" spans="1:30" x14ac:dyDescent="0.25">
      <c r="A297" s="9" t="s">
        <v>508</v>
      </c>
      <c r="B297" s="1" t="s">
        <v>16</v>
      </c>
      <c r="C297" s="10">
        <v>45176</v>
      </c>
      <c r="D297" s="1">
        <v>42440.75</v>
      </c>
      <c r="F297">
        <f t="shared" si="22"/>
        <v>4.0051315479924678</v>
      </c>
      <c r="G297">
        <f t="shared" si="20"/>
        <v>4</v>
      </c>
      <c r="H297">
        <f t="shared" si="24"/>
        <v>5.6970552782841795</v>
      </c>
      <c r="I297" t="str">
        <f t="shared" si="23"/>
        <v/>
      </c>
      <c r="J297" t="str">
        <f t="shared" si="21"/>
        <v/>
      </c>
      <c r="P297" t="s">
        <v>508</v>
      </c>
      <c r="Q297" t="s">
        <v>16</v>
      </c>
      <c r="R297" s="3">
        <v>45169</v>
      </c>
      <c r="S297">
        <v>39707.949999999997</v>
      </c>
      <c r="T297">
        <v>39900</v>
      </c>
      <c r="U297">
        <v>40700</v>
      </c>
      <c r="V297">
        <v>39700</v>
      </c>
      <c r="W297">
        <v>40200</v>
      </c>
      <c r="X297">
        <v>40153.199999999997</v>
      </c>
      <c r="Y297">
        <v>40268.07</v>
      </c>
      <c r="Z297">
        <v>30766</v>
      </c>
      <c r="AA297">
        <v>1238887483.55</v>
      </c>
      <c r="AB297">
        <v>12600</v>
      </c>
      <c r="AC297" s="8">
        <v>19017</v>
      </c>
      <c r="AD297" s="8">
        <v>61.81</v>
      </c>
    </row>
    <row r="298" spans="1:30" x14ac:dyDescent="0.25">
      <c r="A298" s="11" t="s">
        <v>508</v>
      </c>
      <c r="B298" s="2" t="s">
        <v>16</v>
      </c>
      <c r="C298" s="12">
        <v>45177</v>
      </c>
      <c r="D298" s="2">
        <v>41858</v>
      </c>
      <c r="F298">
        <f t="shared" si="22"/>
        <v>-1.3730907205928264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508</v>
      </c>
      <c r="Q298" t="s">
        <v>16</v>
      </c>
      <c r="R298" s="3">
        <v>45170</v>
      </c>
      <c r="S298">
        <v>40153.199999999997</v>
      </c>
      <c r="T298">
        <v>40149.949999999997</v>
      </c>
      <c r="U298">
        <v>40308.9</v>
      </c>
      <c r="V298">
        <v>39752</v>
      </c>
      <c r="W298">
        <v>39840</v>
      </c>
      <c r="X298">
        <v>39822</v>
      </c>
      <c r="Y298">
        <v>39889.01</v>
      </c>
      <c r="Z298">
        <v>12244</v>
      </c>
      <c r="AA298">
        <v>488401045.55000001</v>
      </c>
      <c r="AB298">
        <v>4086</v>
      </c>
      <c r="AC298" s="8">
        <v>7234</v>
      </c>
      <c r="AD298" s="8">
        <v>59.08</v>
      </c>
    </row>
    <row r="299" spans="1:30" x14ac:dyDescent="0.25">
      <c r="A299" s="9" t="s">
        <v>508</v>
      </c>
      <c r="B299" s="1" t="s">
        <v>16</v>
      </c>
      <c r="C299" s="10">
        <v>45180</v>
      </c>
      <c r="D299" s="1">
        <v>41692.550000000003</v>
      </c>
      <c r="F299">
        <f t="shared" si="22"/>
        <v>-0.39526494337999213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508</v>
      </c>
      <c r="Q299" t="s">
        <v>16</v>
      </c>
      <c r="R299" s="3">
        <v>45173</v>
      </c>
      <c r="S299">
        <v>39822</v>
      </c>
      <c r="T299">
        <v>39990</v>
      </c>
      <c r="U299">
        <v>40022.050000000003</v>
      </c>
      <c r="V299">
        <v>39436.699999999997</v>
      </c>
      <c r="W299">
        <v>39660</v>
      </c>
      <c r="X299">
        <v>39618.449999999997</v>
      </c>
      <c r="Y299">
        <v>39773.5</v>
      </c>
      <c r="Z299">
        <v>16605</v>
      </c>
      <c r="AA299">
        <v>660438932.70000005</v>
      </c>
      <c r="AB299">
        <v>5415</v>
      </c>
      <c r="AC299" s="8">
        <v>9051</v>
      </c>
      <c r="AD299" s="8">
        <v>54.51</v>
      </c>
    </row>
    <row r="300" spans="1:30" x14ac:dyDescent="0.25">
      <c r="A300" s="11" t="s">
        <v>508</v>
      </c>
      <c r="B300" s="2" t="s">
        <v>16</v>
      </c>
      <c r="C300" s="12">
        <v>45181</v>
      </c>
      <c r="D300" s="2">
        <v>40847.199999999997</v>
      </c>
      <c r="F300">
        <f t="shared" si="22"/>
        <v>-2.0275804670139048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508</v>
      </c>
      <c r="Q300" t="s">
        <v>16</v>
      </c>
      <c r="R300" s="3">
        <v>45174</v>
      </c>
      <c r="S300">
        <v>39618.449999999997</v>
      </c>
      <c r="T300">
        <v>39807.949999999997</v>
      </c>
      <c r="U300">
        <v>39840</v>
      </c>
      <c r="V300">
        <v>39375</v>
      </c>
      <c r="W300">
        <v>39518.949999999997</v>
      </c>
      <c r="X300">
        <v>39504.800000000003</v>
      </c>
      <c r="Y300">
        <v>39552.15</v>
      </c>
      <c r="Z300">
        <v>6393</v>
      </c>
      <c r="AA300">
        <v>252856877.94999999</v>
      </c>
      <c r="AB300">
        <v>2956</v>
      </c>
      <c r="AC300" s="8">
        <v>2921</v>
      </c>
      <c r="AD300" s="8">
        <v>45.69</v>
      </c>
    </row>
    <row r="301" spans="1:30" x14ac:dyDescent="0.25">
      <c r="A301" s="9" t="s">
        <v>508</v>
      </c>
      <c r="B301" s="1" t="s">
        <v>16</v>
      </c>
      <c r="C301" s="10">
        <v>45182</v>
      </c>
      <c r="D301" s="1">
        <v>40216.25</v>
      </c>
      <c r="F301">
        <f t="shared" si="22"/>
        <v>-1.5446591198417448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508</v>
      </c>
      <c r="Q301" t="s">
        <v>16</v>
      </c>
      <c r="R301" s="3">
        <v>45175</v>
      </c>
      <c r="S301">
        <v>39504.800000000003</v>
      </c>
      <c r="T301">
        <v>39560</v>
      </c>
      <c r="U301">
        <v>41149.9</v>
      </c>
      <c r="V301">
        <v>39444.800000000003</v>
      </c>
      <c r="W301">
        <v>40900</v>
      </c>
      <c r="X301">
        <v>40806.400000000001</v>
      </c>
      <c r="Y301">
        <v>40616.99</v>
      </c>
      <c r="Z301">
        <v>39093</v>
      </c>
      <c r="AA301">
        <v>1587839915.7</v>
      </c>
      <c r="AB301">
        <v>16076</v>
      </c>
      <c r="AC301" s="8">
        <v>13884</v>
      </c>
      <c r="AD301" s="8">
        <v>35.520000000000003</v>
      </c>
    </row>
    <row r="302" spans="1:30" x14ac:dyDescent="0.25">
      <c r="A302" s="11" t="s">
        <v>508</v>
      </c>
      <c r="B302" s="2" t="s">
        <v>16</v>
      </c>
      <c r="C302" s="12">
        <v>45183</v>
      </c>
      <c r="D302" s="2">
        <v>40036.35</v>
      </c>
      <c r="F302">
        <f t="shared" si="22"/>
        <v>-0.44733161346471007</v>
      </c>
      <c r="G302">
        <f t="shared" si="20"/>
        <v>4</v>
      </c>
      <c r="H302">
        <f t="shared" si="24"/>
        <v>-5.6653098731761373</v>
      </c>
      <c r="I302" t="str">
        <f t="shared" si="23"/>
        <v/>
      </c>
      <c r="J302" t="str">
        <f t="shared" si="21"/>
        <v/>
      </c>
      <c r="P302" t="s">
        <v>508</v>
      </c>
      <c r="Q302" t="s">
        <v>16</v>
      </c>
      <c r="R302" s="3">
        <v>45176</v>
      </c>
      <c r="S302">
        <v>40806.400000000001</v>
      </c>
      <c r="T302">
        <v>40809</v>
      </c>
      <c r="U302">
        <v>42699</v>
      </c>
      <c r="V302">
        <v>40809</v>
      </c>
      <c r="W302">
        <v>42300</v>
      </c>
      <c r="X302">
        <v>42440.75</v>
      </c>
      <c r="Y302">
        <v>42111.99</v>
      </c>
      <c r="Z302">
        <v>51771</v>
      </c>
      <c r="AA302">
        <v>2180179858.0500002</v>
      </c>
      <c r="AB302">
        <v>21324</v>
      </c>
      <c r="AC302" s="8">
        <v>13302</v>
      </c>
      <c r="AD302" s="8">
        <v>25.69</v>
      </c>
    </row>
    <row r="303" spans="1:30" x14ac:dyDescent="0.25">
      <c r="A303" s="9" t="s">
        <v>508</v>
      </c>
      <c r="B303" s="1" t="s">
        <v>16</v>
      </c>
      <c r="C303" s="10">
        <v>45184</v>
      </c>
      <c r="D303" s="1">
        <v>40605.15</v>
      </c>
      <c r="F303">
        <f t="shared" si="22"/>
        <v>1.4207089307591798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508</v>
      </c>
      <c r="Q303" t="s">
        <v>16</v>
      </c>
      <c r="R303" s="3">
        <v>45177</v>
      </c>
      <c r="S303">
        <v>42440.75</v>
      </c>
      <c r="T303">
        <v>42300.05</v>
      </c>
      <c r="U303">
        <v>42885</v>
      </c>
      <c r="V303">
        <v>41786.449999999997</v>
      </c>
      <c r="W303">
        <v>41899</v>
      </c>
      <c r="X303">
        <v>41858</v>
      </c>
      <c r="Y303">
        <v>42178.64</v>
      </c>
      <c r="Z303">
        <v>21057</v>
      </c>
      <c r="AA303">
        <v>888155560.5</v>
      </c>
      <c r="AB303">
        <v>10917</v>
      </c>
      <c r="AC303" s="8">
        <v>5457</v>
      </c>
      <c r="AD303" s="8">
        <v>25.92</v>
      </c>
    </row>
    <row r="304" spans="1:30" x14ac:dyDescent="0.25">
      <c r="A304" s="11" t="s">
        <v>508</v>
      </c>
      <c r="B304" s="2" t="s">
        <v>16</v>
      </c>
      <c r="C304" s="12">
        <v>45187</v>
      </c>
      <c r="D304" s="2">
        <v>40325.65</v>
      </c>
      <c r="F304">
        <f t="shared" si="22"/>
        <v>-0.6883363317214688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508</v>
      </c>
      <c r="Q304" t="s">
        <v>16</v>
      </c>
      <c r="R304" s="3">
        <v>45180</v>
      </c>
      <c r="S304">
        <v>41858</v>
      </c>
      <c r="T304">
        <v>42000</v>
      </c>
      <c r="U304">
        <v>42190</v>
      </c>
      <c r="V304">
        <v>41542.400000000001</v>
      </c>
      <c r="W304">
        <v>41726.300000000003</v>
      </c>
      <c r="X304">
        <v>41692.550000000003</v>
      </c>
      <c r="Y304">
        <v>41799.03</v>
      </c>
      <c r="Z304">
        <v>33091</v>
      </c>
      <c r="AA304">
        <v>1383171789.0999999</v>
      </c>
      <c r="AB304">
        <v>7748</v>
      </c>
      <c r="AC304" s="8">
        <v>22877</v>
      </c>
      <c r="AD304" s="8">
        <v>69.13</v>
      </c>
    </row>
    <row r="305" spans="1:30" x14ac:dyDescent="0.25">
      <c r="A305" s="9" t="s">
        <v>508</v>
      </c>
      <c r="B305" s="1" t="s">
        <v>16</v>
      </c>
      <c r="C305" s="10">
        <v>45189</v>
      </c>
      <c r="D305" s="1">
        <v>39876.699999999997</v>
      </c>
      <c r="F305">
        <f t="shared" si="22"/>
        <v>-1.1133112547472994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508</v>
      </c>
      <c r="Q305" t="s">
        <v>16</v>
      </c>
      <c r="R305" s="3">
        <v>45181</v>
      </c>
      <c r="S305">
        <v>41692.550000000003</v>
      </c>
      <c r="T305">
        <v>41726.300000000003</v>
      </c>
      <c r="U305">
        <v>41951.05</v>
      </c>
      <c r="V305">
        <v>40760.050000000003</v>
      </c>
      <c r="W305">
        <v>40921.550000000003</v>
      </c>
      <c r="X305">
        <v>40847.199999999997</v>
      </c>
      <c r="Y305">
        <v>41197.43</v>
      </c>
      <c r="Z305">
        <v>16389</v>
      </c>
      <c r="AA305">
        <v>675184752.54999995</v>
      </c>
      <c r="AB305">
        <v>8299</v>
      </c>
      <c r="AC305" s="8">
        <v>6858</v>
      </c>
      <c r="AD305" s="8">
        <v>41.85</v>
      </c>
    </row>
    <row r="306" spans="1:30" x14ac:dyDescent="0.25">
      <c r="A306" s="11" t="s">
        <v>508</v>
      </c>
      <c r="B306" s="2" t="s">
        <v>16</v>
      </c>
      <c r="C306" s="12">
        <v>45190</v>
      </c>
      <c r="D306" s="2">
        <v>39519.9</v>
      </c>
      <c r="F306">
        <f t="shared" si="22"/>
        <v>-0.89475809181801813</v>
      </c>
      <c r="G306">
        <f t="shared" si="20"/>
        <v>4</v>
      </c>
      <c r="H306">
        <f t="shared" si="24"/>
        <v>-1.7315140024243896</v>
      </c>
      <c r="I306" t="str">
        <f t="shared" si="23"/>
        <v/>
      </c>
      <c r="J306" t="str">
        <f t="shared" si="21"/>
        <v/>
      </c>
      <c r="P306" t="s">
        <v>508</v>
      </c>
      <c r="Q306" t="s">
        <v>16</v>
      </c>
      <c r="R306" s="3">
        <v>45182</v>
      </c>
      <c r="S306">
        <v>40847.199999999997</v>
      </c>
      <c r="T306">
        <v>40870</v>
      </c>
      <c r="U306">
        <v>40950</v>
      </c>
      <c r="V306">
        <v>39825.75</v>
      </c>
      <c r="W306">
        <v>40201</v>
      </c>
      <c r="X306">
        <v>40216.25</v>
      </c>
      <c r="Y306">
        <v>40216.39</v>
      </c>
      <c r="Z306">
        <v>44662</v>
      </c>
      <c r="AA306">
        <v>1796144424.6500001</v>
      </c>
      <c r="AB306">
        <v>11003</v>
      </c>
      <c r="AC306" s="8">
        <v>30345</v>
      </c>
      <c r="AD306" s="8">
        <v>67.94</v>
      </c>
    </row>
    <row r="307" spans="1:30" x14ac:dyDescent="0.25">
      <c r="A307" s="9" t="s">
        <v>508</v>
      </c>
      <c r="B307" s="1" t="s">
        <v>16</v>
      </c>
      <c r="C307" s="10">
        <v>45191</v>
      </c>
      <c r="D307" s="1">
        <v>39395.199999999997</v>
      </c>
      <c r="F307">
        <f t="shared" si="22"/>
        <v>-0.31553723567115394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508</v>
      </c>
      <c r="Q307" t="s">
        <v>16</v>
      </c>
      <c r="R307" s="3">
        <v>45183</v>
      </c>
      <c r="S307">
        <v>40216.25</v>
      </c>
      <c r="T307">
        <v>40479.15</v>
      </c>
      <c r="U307">
        <v>40842.300000000003</v>
      </c>
      <c r="V307">
        <v>40000</v>
      </c>
      <c r="W307">
        <v>40045</v>
      </c>
      <c r="X307">
        <v>40036.35</v>
      </c>
      <c r="Y307">
        <v>40159.94</v>
      </c>
      <c r="Z307">
        <v>37612</v>
      </c>
      <c r="AA307">
        <v>1510495766.95</v>
      </c>
      <c r="AB307">
        <v>8522</v>
      </c>
      <c r="AC307" s="8">
        <v>25788</v>
      </c>
      <c r="AD307" s="8">
        <v>68.56</v>
      </c>
    </row>
    <row r="308" spans="1:30" x14ac:dyDescent="0.25">
      <c r="A308" s="11" t="s">
        <v>508</v>
      </c>
      <c r="B308" s="2" t="s">
        <v>16</v>
      </c>
      <c r="C308" s="12">
        <v>45194</v>
      </c>
      <c r="D308" s="2">
        <v>39434.35</v>
      </c>
      <c r="F308">
        <f t="shared" si="22"/>
        <v>9.9377589147920206E-2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508</v>
      </c>
      <c r="Q308" t="s">
        <v>16</v>
      </c>
      <c r="R308" s="3">
        <v>45184</v>
      </c>
      <c r="S308">
        <v>40036.35</v>
      </c>
      <c r="T308">
        <v>40189.85</v>
      </c>
      <c r="U308">
        <v>41342.15</v>
      </c>
      <c r="V308">
        <v>40030</v>
      </c>
      <c r="W308">
        <v>40650</v>
      </c>
      <c r="X308">
        <v>40605.15</v>
      </c>
      <c r="Y308">
        <v>40556.15</v>
      </c>
      <c r="Z308">
        <v>47783</v>
      </c>
      <c r="AA308">
        <v>1937894425.1500001</v>
      </c>
      <c r="AB308">
        <v>15859</v>
      </c>
      <c r="AC308" s="8">
        <v>29549</v>
      </c>
      <c r="AD308" s="8">
        <v>61.84</v>
      </c>
    </row>
    <row r="309" spans="1:30" x14ac:dyDescent="0.25">
      <c r="A309" s="9" t="s">
        <v>508</v>
      </c>
      <c r="B309" s="1" t="s">
        <v>16</v>
      </c>
      <c r="C309" s="10">
        <v>45195</v>
      </c>
      <c r="D309" s="1">
        <v>39123.9</v>
      </c>
      <c r="F309">
        <f t="shared" si="22"/>
        <v>-0.78725780949856428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508</v>
      </c>
      <c r="Q309" t="s">
        <v>16</v>
      </c>
      <c r="R309" s="3">
        <v>45187</v>
      </c>
      <c r="S309">
        <v>40605.15</v>
      </c>
      <c r="T309">
        <v>40600</v>
      </c>
      <c r="U309">
        <v>40897.1</v>
      </c>
      <c r="V309">
        <v>40162.35</v>
      </c>
      <c r="W309">
        <v>40334.9</v>
      </c>
      <c r="X309">
        <v>40325.65</v>
      </c>
      <c r="Y309">
        <v>40425.120000000003</v>
      </c>
      <c r="Z309">
        <v>12517</v>
      </c>
      <c r="AA309">
        <v>506001211.94999999</v>
      </c>
      <c r="AB309">
        <v>6181</v>
      </c>
      <c r="AC309" s="8">
        <v>4068</v>
      </c>
      <c r="AD309" s="8">
        <v>32.5</v>
      </c>
    </row>
    <row r="310" spans="1:30" x14ac:dyDescent="0.25">
      <c r="A310" s="11" t="s">
        <v>508</v>
      </c>
      <c r="B310" s="2" t="s">
        <v>16</v>
      </c>
      <c r="C310" s="12">
        <v>45196</v>
      </c>
      <c r="D310" s="2">
        <v>38690.15</v>
      </c>
      <c r="F310">
        <f t="shared" si="22"/>
        <v>-1.1086573680026786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508</v>
      </c>
      <c r="Q310" t="s">
        <v>16</v>
      </c>
      <c r="R310" s="3">
        <v>45189</v>
      </c>
      <c r="S310">
        <v>40325.65</v>
      </c>
      <c r="T310">
        <v>40426.5</v>
      </c>
      <c r="U310">
        <v>41374.1</v>
      </c>
      <c r="V310">
        <v>39801.550000000003</v>
      </c>
      <c r="W310">
        <v>39837</v>
      </c>
      <c r="X310">
        <v>39876.699999999997</v>
      </c>
      <c r="Y310">
        <v>40467.370000000003</v>
      </c>
      <c r="Z310">
        <v>45556</v>
      </c>
      <c r="AA310">
        <v>1843531730.7</v>
      </c>
      <c r="AB310">
        <v>16571</v>
      </c>
      <c r="AC310" s="8">
        <v>18329</v>
      </c>
      <c r="AD310" s="8">
        <v>40.229999999999997</v>
      </c>
    </row>
    <row r="311" spans="1:30" x14ac:dyDescent="0.25">
      <c r="A311" s="9" t="s">
        <v>508</v>
      </c>
      <c r="B311" s="1" t="s">
        <v>16</v>
      </c>
      <c r="C311" s="10">
        <v>45197</v>
      </c>
      <c r="D311" s="1">
        <v>38771.85</v>
      </c>
      <c r="F311">
        <f t="shared" si="22"/>
        <v>0.21116485720525016</v>
      </c>
      <c r="G311">
        <f t="shared" si="20"/>
        <v>4</v>
      </c>
      <c r="H311">
        <f t="shared" si="24"/>
        <v>-1.89284385841058</v>
      </c>
      <c r="I311" t="str">
        <f t="shared" si="23"/>
        <v/>
      </c>
      <c r="J311" t="str">
        <f t="shared" si="21"/>
        <v/>
      </c>
      <c r="P311" t="s">
        <v>508</v>
      </c>
      <c r="Q311" t="s">
        <v>16</v>
      </c>
      <c r="R311" s="3">
        <v>45190</v>
      </c>
      <c r="S311">
        <v>39876.699999999997</v>
      </c>
      <c r="T311">
        <v>39990</v>
      </c>
      <c r="U311">
        <v>40219</v>
      </c>
      <c r="V311">
        <v>39460</v>
      </c>
      <c r="W311">
        <v>39500</v>
      </c>
      <c r="X311">
        <v>39519.9</v>
      </c>
      <c r="Y311">
        <v>39752.9</v>
      </c>
      <c r="Z311">
        <v>19969</v>
      </c>
      <c r="AA311">
        <v>793825661</v>
      </c>
      <c r="AB311">
        <v>7806</v>
      </c>
      <c r="AC311" s="8">
        <v>9388</v>
      </c>
      <c r="AD311" s="8">
        <v>47.01</v>
      </c>
    </row>
    <row r="312" spans="1:30" x14ac:dyDescent="0.25">
      <c r="A312" s="11" t="s">
        <v>508</v>
      </c>
      <c r="B312" s="2" t="s">
        <v>16</v>
      </c>
      <c r="C312" s="12">
        <v>45198</v>
      </c>
      <c r="D312" s="2">
        <v>38978.65</v>
      </c>
      <c r="F312">
        <f t="shared" si="22"/>
        <v>0.5333766637392926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508</v>
      </c>
      <c r="Q312" t="s">
        <v>16</v>
      </c>
      <c r="R312" s="3">
        <v>45191</v>
      </c>
      <c r="S312">
        <v>39519.9</v>
      </c>
      <c r="T312">
        <v>39820</v>
      </c>
      <c r="U312">
        <v>39820</v>
      </c>
      <c r="V312">
        <v>39225</v>
      </c>
      <c r="W312">
        <v>39390.050000000003</v>
      </c>
      <c r="X312">
        <v>39395.199999999997</v>
      </c>
      <c r="Y312">
        <v>39477.449999999997</v>
      </c>
      <c r="Z312">
        <v>27935</v>
      </c>
      <c r="AA312">
        <v>1102802596.9000001</v>
      </c>
      <c r="AB312">
        <v>5579</v>
      </c>
      <c r="AC312" s="8">
        <v>20101</v>
      </c>
      <c r="AD312" s="8">
        <v>71.959999999999994</v>
      </c>
    </row>
    <row r="313" spans="1:30" x14ac:dyDescent="0.25">
      <c r="A313" s="9" t="s">
        <v>508</v>
      </c>
      <c r="B313" s="1" t="s">
        <v>16</v>
      </c>
      <c r="C313" s="10">
        <v>45202</v>
      </c>
      <c r="D313" s="1">
        <v>39141.5</v>
      </c>
      <c r="F313">
        <f t="shared" si="22"/>
        <v>0.41779281735000712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-3.3854093481343273</v>
      </c>
      <c r="P313" t="s">
        <v>508</v>
      </c>
      <c r="Q313" t="s">
        <v>16</v>
      </c>
      <c r="R313" s="3">
        <v>45194</v>
      </c>
      <c r="S313">
        <v>39395.199999999997</v>
      </c>
      <c r="T313">
        <v>39500.949999999997</v>
      </c>
      <c r="U313">
        <v>39765</v>
      </c>
      <c r="V313">
        <v>39235.199999999997</v>
      </c>
      <c r="W313">
        <v>39400</v>
      </c>
      <c r="X313">
        <v>39434.35</v>
      </c>
      <c r="Y313">
        <v>39502.04</v>
      </c>
      <c r="Z313">
        <v>10921</v>
      </c>
      <c r="AA313">
        <v>431401726.14999998</v>
      </c>
      <c r="AB313">
        <v>5553</v>
      </c>
      <c r="AC313" s="8">
        <v>4190</v>
      </c>
      <c r="AD313" s="8">
        <v>38.369999999999997</v>
      </c>
    </row>
    <row r="314" spans="1:30" x14ac:dyDescent="0.25">
      <c r="A314" s="11" t="s">
        <v>508</v>
      </c>
      <c r="B314" s="2" t="s">
        <v>16</v>
      </c>
      <c r="C314" s="12">
        <v>45203</v>
      </c>
      <c r="D314" s="2">
        <v>39224.800000000003</v>
      </c>
      <c r="F314">
        <f t="shared" si="22"/>
        <v>0.21281759769043834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508</v>
      </c>
      <c r="Q314" t="s">
        <v>16</v>
      </c>
      <c r="R314" s="3">
        <v>45195</v>
      </c>
      <c r="S314">
        <v>39434.35</v>
      </c>
      <c r="T314">
        <v>39434.35</v>
      </c>
      <c r="U314">
        <v>39573.65</v>
      </c>
      <c r="V314">
        <v>39011</v>
      </c>
      <c r="W314">
        <v>39130</v>
      </c>
      <c r="X314">
        <v>39123.9</v>
      </c>
      <c r="Y314">
        <v>39261.96</v>
      </c>
      <c r="Z314">
        <v>17616</v>
      </c>
      <c r="AA314">
        <v>691638619.85000002</v>
      </c>
      <c r="AB314">
        <v>4722</v>
      </c>
      <c r="AC314" s="8">
        <v>11107</v>
      </c>
      <c r="AD314" s="8">
        <v>63.05</v>
      </c>
    </row>
    <row r="315" spans="1:30" x14ac:dyDescent="0.25">
      <c r="A315" s="9" t="s">
        <v>508</v>
      </c>
      <c r="B315" s="1" t="s">
        <v>16</v>
      </c>
      <c r="C315" s="10">
        <v>45204</v>
      </c>
      <c r="D315" s="1">
        <v>39056.65</v>
      </c>
      <c r="F315">
        <f t="shared" si="22"/>
        <v>-0.42868287410006284</v>
      </c>
      <c r="G315">
        <f t="shared" si="20"/>
        <v>4</v>
      </c>
      <c r="H315">
        <f t="shared" si="24"/>
        <v>0.9472695246723003</v>
      </c>
      <c r="I315" t="str">
        <f t="shared" si="23"/>
        <v/>
      </c>
      <c r="J315" t="str">
        <f t="shared" si="21"/>
        <v/>
      </c>
      <c r="P315" t="s">
        <v>508</v>
      </c>
      <c r="Q315" t="s">
        <v>16</v>
      </c>
      <c r="R315" s="3">
        <v>45196</v>
      </c>
      <c r="S315">
        <v>39123.9</v>
      </c>
      <c r="T315">
        <v>39190</v>
      </c>
      <c r="U315">
        <v>39241.550000000003</v>
      </c>
      <c r="V315">
        <v>38256.9</v>
      </c>
      <c r="W315">
        <v>38625.1</v>
      </c>
      <c r="X315">
        <v>38690.15</v>
      </c>
      <c r="Y315">
        <v>38537.72</v>
      </c>
      <c r="Z315">
        <v>29588</v>
      </c>
      <c r="AA315">
        <v>1140254176.6500001</v>
      </c>
      <c r="AB315">
        <v>12453</v>
      </c>
      <c r="AC315" s="8">
        <v>13152</v>
      </c>
      <c r="AD315" s="8">
        <v>44.45</v>
      </c>
    </row>
    <row r="316" spans="1:30" x14ac:dyDescent="0.25">
      <c r="A316" s="11" t="s">
        <v>508</v>
      </c>
      <c r="B316" s="2" t="s">
        <v>16</v>
      </c>
      <c r="C316" s="12">
        <v>45205</v>
      </c>
      <c r="D316" s="2">
        <v>39413.85</v>
      </c>
      <c r="F316">
        <f t="shared" si="22"/>
        <v>0.91456896584831793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508</v>
      </c>
      <c r="Q316" t="s">
        <v>16</v>
      </c>
      <c r="R316" s="3">
        <v>45197</v>
      </c>
      <c r="S316">
        <v>38690.15</v>
      </c>
      <c r="T316">
        <v>38690.15</v>
      </c>
      <c r="U316">
        <v>39185</v>
      </c>
      <c r="V316">
        <v>38329</v>
      </c>
      <c r="W316">
        <v>38960.949999999997</v>
      </c>
      <c r="X316">
        <v>38771.85</v>
      </c>
      <c r="Y316">
        <v>38762.300000000003</v>
      </c>
      <c r="Z316">
        <v>117019</v>
      </c>
      <c r="AA316">
        <v>4535925818.4499998</v>
      </c>
      <c r="AB316">
        <v>27791</v>
      </c>
      <c r="AC316" s="8">
        <v>77892</v>
      </c>
      <c r="AD316" s="8">
        <v>66.56</v>
      </c>
    </row>
    <row r="317" spans="1:30" x14ac:dyDescent="0.25">
      <c r="A317" s="9" t="s">
        <v>508</v>
      </c>
      <c r="B317" s="1" t="s">
        <v>16</v>
      </c>
      <c r="C317" s="10">
        <v>45208</v>
      </c>
      <c r="D317" s="1">
        <v>39463.85</v>
      </c>
      <c r="F317">
        <f t="shared" si="22"/>
        <v>0.12685895947744258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508</v>
      </c>
      <c r="Q317" t="s">
        <v>16</v>
      </c>
      <c r="R317" s="3">
        <v>45198</v>
      </c>
      <c r="S317">
        <v>38771.85</v>
      </c>
      <c r="T317">
        <v>39065</v>
      </c>
      <c r="U317">
        <v>39567.449999999997</v>
      </c>
      <c r="V317">
        <v>38638</v>
      </c>
      <c r="W317">
        <v>39026</v>
      </c>
      <c r="X317">
        <v>38978.65</v>
      </c>
      <c r="Y317">
        <v>39063.82</v>
      </c>
      <c r="Z317">
        <v>22989</v>
      </c>
      <c r="AA317">
        <v>898038231.89999998</v>
      </c>
      <c r="AB317">
        <v>12303</v>
      </c>
      <c r="AC317" s="8">
        <v>9193</v>
      </c>
      <c r="AD317" s="8">
        <v>39.99</v>
      </c>
    </row>
    <row r="318" spans="1:30" x14ac:dyDescent="0.25">
      <c r="A318" s="11" t="s">
        <v>508</v>
      </c>
      <c r="B318" s="2" t="s">
        <v>16</v>
      </c>
      <c r="C318" s="12">
        <v>45209</v>
      </c>
      <c r="D318" s="2">
        <v>39334.75</v>
      </c>
      <c r="F318">
        <f t="shared" si="22"/>
        <v>-0.32713483352485517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508</v>
      </c>
      <c r="Q318" t="s">
        <v>16</v>
      </c>
      <c r="R318" s="3">
        <v>45202</v>
      </c>
      <c r="S318">
        <v>38978.65</v>
      </c>
      <c r="T318">
        <v>39000.050000000003</v>
      </c>
      <c r="U318">
        <v>39460.9</v>
      </c>
      <c r="V318">
        <v>38655</v>
      </c>
      <c r="W318">
        <v>39051.550000000003</v>
      </c>
      <c r="X318">
        <v>39141.5</v>
      </c>
      <c r="Y318">
        <v>39060.89</v>
      </c>
      <c r="Z318">
        <v>24323</v>
      </c>
      <c r="AA318">
        <v>950078088.04999995</v>
      </c>
      <c r="AB318">
        <v>10155</v>
      </c>
      <c r="AC318" s="8">
        <v>16921</v>
      </c>
      <c r="AD318" s="8">
        <v>69.569999999999993</v>
      </c>
    </row>
    <row r="319" spans="1:30" x14ac:dyDescent="0.25">
      <c r="A319" s="9" t="s">
        <v>508</v>
      </c>
      <c r="B319" s="1" t="s">
        <v>16</v>
      </c>
      <c r="C319" s="10">
        <v>45210</v>
      </c>
      <c r="D319" s="1">
        <v>39513.85</v>
      </c>
      <c r="F319">
        <f t="shared" si="22"/>
        <v>0.45532258372049789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508</v>
      </c>
      <c r="Q319" t="s">
        <v>16</v>
      </c>
      <c r="R319" s="3">
        <v>45203</v>
      </c>
      <c r="S319">
        <v>39141.5</v>
      </c>
      <c r="T319">
        <v>38801</v>
      </c>
      <c r="U319">
        <v>39288.199999999997</v>
      </c>
      <c r="V319">
        <v>38711.1</v>
      </c>
      <c r="W319">
        <v>39200</v>
      </c>
      <c r="X319">
        <v>39224.800000000003</v>
      </c>
      <c r="Y319">
        <v>38972.99</v>
      </c>
      <c r="Z319">
        <v>34721</v>
      </c>
      <c r="AA319">
        <v>1353181076.1500001</v>
      </c>
      <c r="AB319">
        <v>14534</v>
      </c>
      <c r="AC319" s="8">
        <v>20878</v>
      </c>
      <c r="AD319" s="8">
        <v>60.13</v>
      </c>
    </row>
    <row r="320" spans="1:30" x14ac:dyDescent="0.25">
      <c r="A320" s="11" t="s">
        <v>508</v>
      </c>
      <c r="B320" s="2" t="s">
        <v>16</v>
      </c>
      <c r="C320" s="12">
        <v>45211</v>
      </c>
      <c r="D320" s="2">
        <v>39512.25</v>
      </c>
      <c r="F320">
        <f t="shared" si="22"/>
        <v>-4.0492131240022038E-3</v>
      </c>
      <c r="G320">
        <f t="shared" si="20"/>
        <v>4</v>
      </c>
      <c r="H320">
        <f t="shared" si="24"/>
        <v>1.1665106966419254</v>
      </c>
      <c r="I320" t="str">
        <f t="shared" si="23"/>
        <v/>
      </c>
      <c r="J320" t="str">
        <f t="shared" si="21"/>
        <v/>
      </c>
      <c r="P320" t="s">
        <v>508</v>
      </c>
      <c r="Q320" t="s">
        <v>16</v>
      </c>
      <c r="R320" s="3">
        <v>45204</v>
      </c>
      <c r="S320">
        <v>39224.800000000003</v>
      </c>
      <c r="T320">
        <v>39390</v>
      </c>
      <c r="U320">
        <v>39557.5</v>
      </c>
      <c r="V320">
        <v>39000</v>
      </c>
      <c r="W320">
        <v>39008.300000000003</v>
      </c>
      <c r="X320">
        <v>39056.65</v>
      </c>
      <c r="Y320">
        <v>39208.129999999997</v>
      </c>
      <c r="Z320">
        <v>15128</v>
      </c>
      <c r="AA320">
        <v>593140584.75</v>
      </c>
      <c r="AB320">
        <v>6439</v>
      </c>
      <c r="AC320" s="8">
        <v>8073</v>
      </c>
      <c r="AD320" s="8">
        <v>53.36</v>
      </c>
    </row>
    <row r="321" spans="1:30" x14ac:dyDescent="0.25">
      <c r="A321" s="9" t="s">
        <v>508</v>
      </c>
      <c r="B321" s="1" t="s">
        <v>16</v>
      </c>
      <c r="C321" s="10">
        <v>45212</v>
      </c>
      <c r="D321" s="1">
        <v>39296.199999999997</v>
      </c>
      <c r="F321">
        <f t="shared" si="22"/>
        <v>-0.54679245044259162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508</v>
      </c>
      <c r="Q321" t="s">
        <v>16</v>
      </c>
      <c r="R321" s="3">
        <v>45205</v>
      </c>
      <c r="S321">
        <v>39056.65</v>
      </c>
      <c r="T321">
        <v>39330</v>
      </c>
      <c r="U321">
        <v>39565.050000000003</v>
      </c>
      <c r="V321">
        <v>39101.199999999997</v>
      </c>
      <c r="W321">
        <v>39498.1</v>
      </c>
      <c r="X321">
        <v>39413.85</v>
      </c>
      <c r="Y321">
        <v>39342.46</v>
      </c>
      <c r="Z321">
        <v>14668</v>
      </c>
      <c r="AA321">
        <v>577075220.14999998</v>
      </c>
      <c r="AB321">
        <v>5444</v>
      </c>
      <c r="AC321" s="8">
        <v>7749</v>
      </c>
      <c r="AD321" s="8">
        <v>52.83</v>
      </c>
    </row>
    <row r="322" spans="1:30" x14ac:dyDescent="0.25">
      <c r="A322" s="11" t="s">
        <v>508</v>
      </c>
      <c r="B322" s="2" t="s">
        <v>16</v>
      </c>
      <c r="C322" s="12">
        <v>45215</v>
      </c>
      <c r="D322" s="2">
        <v>38919.65</v>
      </c>
      <c r="F322">
        <f t="shared" si="22"/>
        <v>-0.95823514741882332</v>
      </c>
      <c r="G322">
        <f t="shared" si="20"/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508</v>
      </c>
      <c r="Q322" t="s">
        <v>16</v>
      </c>
      <c r="R322" s="3">
        <v>45208</v>
      </c>
      <c r="S322">
        <v>39413.85</v>
      </c>
      <c r="T322">
        <v>39380</v>
      </c>
      <c r="U322">
        <v>39680</v>
      </c>
      <c r="V322">
        <v>38900</v>
      </c>
      <c r="W322">
        <v>39240.050000000003</v>
      </c>
      <c r="X322">
        <v>39463.85</v>
      </c>
      <c r="Y322">
        <v>39384.58</v>
      </c>
      <c r="Z322">
        <v>15754</v>
      </c>
      <c r="AA322">
        <v>620464630.64999998</v>
      </c>
      <c r="AB322">
        <v>7967</v>
      </c>
      <c r="AC322" s="8">
        <v>5876</v>
      </c>
      <c r="AD322" s="8">
        <v>37.299999999999997</v>
      </c>
    </row>
    <row r="323" spans="1:30" x14ac:dyDescent="0.25">
      <c r="A323" s="9" t="s">
        <v>508</v>
      </c>
      <c r="B323" s="1" t="s">
        <v>16</v>
      </c>
      <c r="C323" s="10">
        <v>45216</v>
      </c>
      <c r="D323" s="1">
        <v>39326.85</v>
      </c>
      <c r="F323">
        <f t="shared" si="22"/>
        <v>1.0462581241095361</v>
      </c>
      <c r="G323">
        <f t="shared" ref="G323:G386" si="25">WEEKDAY(C323, 2)</f>
        <v>2</v>
      </c>
      <c r="H323" t="str">
        <f t="shared" si="24"/>
        <v/>
      </c>
      <c r="I323" t="str">
        <f t="shared" si="23"/>
        <v/>
      </c>
      <c r="J323" t="str">
        <f t="shared" ref="J323:J386" si="26">IF(ISNUMBER(I323), (INDEX(D:D, MATCH(EOMONTH(C323, 0), C:C, 1)) / D323 - 1) * 100, "")</f>
        <v/>
      </c>
      <c r="P323" t="s">
        <v>508</v>
      </c>
      <c r="Q323" t="s">
        <v>16</v>
      </c>
      <c r="R323" s="3">
        <v>45209</v>
      </c>
      <c r="S323">
        <v>39463.85</v>
      </c>
      <c r="T323">
        <v>39420</v>
      </c>
      <c r="U323">
        <v>39620.400000000001</v>
      </c>
      <c r="V323">
        <v>39168.949999999997</v>
      </c>
      <c r="W323">
        <v>39260</v>
      </c>
      <c r="X323">
        <v>39334.75</v>
      </c>
      <c r="Y323">
        <v>39385.58</v>
      </c>
      <c r="Z323">
        <v>18472</v>
      </c>
      <c r="AA323">
        <v>727530393.29999995</v>
      </c>
      <c r="AB323">
        <v>5694</v>
      </c>
      <c r="AC323" s="8">
        <v>12056</v>
      </c>
      <c r="AD323" s="8">
        <v>65.27</v>
      </c>
    </row>
    <row r="324" spans="1:30" x14ac:dyDescent="0.25">
      <c r="A324" s="11" t="s">
        <v>508</v>
      </c>
      <c r="B324" s="2" t="s">
        <v>16</v>
      </c>
      <c r="C324" s="12">
        <v>45217</v>
      </c>
      <c r="D324" s="2">
        <v>38615.85</v>
      </c>
      <c r="F324">
        <f t="shared" ref="F324:F387" si="27">((D324-D323)/D323)*100</f>
        <v>-1.8079251198608586</v>
      </c>
      <c r="G324">
        <f t="shared" si="25"/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6"/>
        <v/>
      </c>
      <c r="P324" t="s">
        <v>508</v>
      </c>
      <c r="Q324" t="s">
        <v>16</v>
      </c>
      <c r="R324" s="3">
        <v>45210</v>
      </c>
      <c r="S324">
        <v>39334.75</v>
      </c>
      <c r="T324">
        <v>39497.949999999997</v>
      </c>
      <c r="U324">
        <v>39775</v>
      </c>
      <c r="V324">
        <v>39299.949999999997</v>
      </c>
      <c r="W324">
        <v>39402.5</v>
      </c>
      <c r="X324">
        <v>39513.85</v>
      </c>
      <c r="Y324">
        <v>39521.19</v>
      </c>
      <c r="Z324">
        <v>16722</v>
      </c>
      <c r="AA324">
        <v>660873346.5</v>
      </c>
      <c r="AB324">
        <v>7384</v>
      </c>
      <c r="AC324" s="8">
        <v>9156</v>
      </c>
      <c r="AD324" s="8">
        <v>54.75</v>
      </c>
    </row>
    <row r="325" spans="1:30" x14ac:dyDescent="0.25">
      <c r="A325" s="9" t="s">
        <v>508</v>
      </c>
      <c r="B325" s="1" t="s">
        <v>16</v>
      </c>
      <c r="C325" s="10">
        <v>45218</v>
      </c>
      <c r="D325" s="1">
        <v>38702.050000000003</v>
      </c>
      <c r="F325">
        <f t="shared" si="27"/>
        <v>0.22322440137923774</v>
      </c>
      <c r="G325">
        <f t="shared" si="25"/>
        <v>4</v>
      </c>
      <c r="H325">
        <f t="shared" si="24"/>
        <v>-2.0505033249182141</v>
      </c>
      <c r="I325" t="str">
        <f t="shared" si="28"/>
        <v/>
      </c>
      <c r="J325" t="str">
        <f t="shared" si="26"/>
        <v/>
      </c>
      <c r="P325" t="s">
        <v>508</v>
      </c>
      <c r="Q325" t="s">
        <v>16</v>
      </c>
      <c r="R325" s="3">
        <v>45211</v>
      </c>
      <c r="S325">
        <v>39513.85</v>
      </c>
      <c r="T325">
        <v>39530</v>
      </c>
      <c r="U325">
        <v>39843.699999999997</v>
      </c>
      <c r="V325">
        <v>39400</v>
      </c>
      <c r="W325">
        <v>39589</v>
      </c>
      <c r="X325">
        <v>39512.25</v>
      </c>
      <c r="Y325">
        <v>39610.050000000003</v>
      </c>
      <c r="Z325">
        <v>9128</v>
      </c>
      <c r="AA325">
        <v>361560562.80000001</v>
      </c>
      <c r="AB325">
        <v>4546</v>
      </c>
      <c r="AC325" s="8">
        <v>3836</v>
      </c>
      <c r="AD325" s="8">
        <v>42.02</v>
      </c>
    </row>
    <row r="326" spans="1:30" x14ac:dyDescent="0.25">
      <c r="A326" s="11" t="s">
        <v>508</v>
      </c>
      <c r="B326" s="2" t="s">
        <v>16</v>
      </c>
      <c r="C326" s="12">
        <v>45219</v>
      </c>
      <c r="D326" s="2">
        <v>37671.65</v>
      </c>
      <c r="F326">
        <f t="shared" si="27"/>
        <v>-2.6623912686795697</v>
      </c>
      <c r="G326">
        <f t="shared" si="25"/>
        <v>5</v>
      </c>
      <c r="H326" t="str">
        <f t="shared" si="24"/>
        <v/>
      </c>
      <c r="I326" t="str">
        <f t="shared" si="28"/>
        <v/>
      </c>
      <c r="J326" t="str">
        <f t="shared" si="26"/>
        <v/>
      </c>
      <c r="P326" t="s">
        <v>508</v>
      </c>
      <c r="Q326" t="s">
        <v>16</v>
      </c>
      <c r="R326" s="3">
        <v>45212</v>
      </c>
      <c r="S326">
        <v>39512.25</v>
      </c>
      <c r="T326">
        <v>39498.800000000003</v>
      </c>
      <c r="U326">
        <v>39637.5</v>
      </c>
      <c r="V326">
        <v>38999.949999999997</v>
      </c>
      <c r="W326">
        <v>39070</v>
      </c>
      <c r="X326">
        <v>39296.199999999997</v>
      </c>
      <c r="Y326">
        <v>39303.18</v>
      </c>
      <c r="Z326">
        <v>21364</v>
      </c>
      <c r="AA326">
        <v>839673175.39999998</v>
      </c>
      <c r="AB326">
        <v>5829</v>
      </c>
      <c r="AC326" s="8">
        <v>12931</v>
      </c>
      <c r="AD326" s="8">
        <v>60.53</v>
      </c>
    </row>
    <row r="327" spans="1:30" x14ac:dyDescent="0.25">
      <c r="A327" s="9" t="s">
        <v>508</v>
      </c>
      <c r="B327" s="1" t="s">
        <v>16</v>
      </c>
      <c r="C327" s="10">
        <v>45222</v>
      </c>
      <c r="D327" s="1">
        <v>37441.550000000003</v>
      </c>
      <c r="F327">
        <f t="shared" si="27"/>
        <v>-0.61080414582318143</v>
      </c>
      <c r="G327">
        <f t="shared" si="25"/>
        <v>1</v>
      </c>
      <c r="H327" t="str">
        <f t="shared" si="24"/>
        <v/>
      </c>
      <c r="I327" t="str">
        <f t="shared" si="28"/>
        <v/>
      </c>
      <c r="J327" t="str">
        <f t="shared" si="26"/>
        <v/>
      </c>
      <c r="P327" t="s">
        <v>508</v>
      </c>
      <c r="Q327" t="s">
        <v>16</v>
      </c>
      <c r="R327" s="3">
        <v>45215</v>
      </c>
      <c r="S327">
        <v>39296.199999999997</v>
      </c>
      <c r="T327">
        <v>39296.199999999997</v>
      </c>
      <c r="U327">
        <v>39495.15</v>
      </c>
      <c r="V327">
        <v>38880</v>
      </c>
      <c r="W327">
        <v>38938.6</v>
      </c>
      <c r="X327">
        <v>38919.65</v>
      </c>
      <c r="Y327">
        <v>39173.61</v>
      </c>
      <c r="Z327">
        <v>13904</v>
      </c>
      <c r="AA327">
        <v>544669831.29999995</v>
      </c>
      <c r="AB327">
        <v>5411</v>
      </c>
      <c r="AC327" s="8">
        <v>6856</v>
      </c>
      <c r="AD327" s="8">
        <v>49.31</v>
      </c>
    </row>
    <row r="328" spans="1:30" x14ac:dyDescent="0.25">
      <c r="A328" s="11" t="s">
        <v>508</v>
      </c>
      <c r="B328" s="2" t="s">
        <v>16</v>
      </c>
      <c r="C328" s="12">
        <v>45224</v>
      </c>
      <c r="D328" s="2">
        <v>37052.199999999997</v>
      </c>
      <c r="F328">
        <f t="shared" si="27"/>
        <v>-1.0398875046572746</v>
      </c>
      <c r="G328">
        <f t="shared" si="25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6"/>
        <v/>
      </c>
      <c r="P328" t="s">
        <v>508</v>
      </c>
      <c r="Q328" t="s">
        <v>16</v>
      </c>
      <c r="R328" s="3">
        <v>45216</v>
      </c>
      <c r="S328">
        <v>38919.65</v>
      </c>
      <c r="T328">
        <v>39049.949999999997</v>
      </c>
      <c r="U328">
        <v>39500</v>
      </c>
      <c r="V328">
        <v>39011</v>
      </c>
      <c r="W328">
        <v>39213.050000000003</v>
      </c>
      <c r="X328">
        <v>39326.85</v>
      </c>
      <c r="Y328">
        <v>39222.370000000003</v>
      </c>
      <c r="Z328">
        <v>17506</v>
      </c>
      <c r="AA328">
        <v>686626756.04999995</v>
      </c>
      <c r="AB328">
        <v>10378</v>
      </c>
      <c r="AC328" s="8">
        <v>7789</v>
      </c>
      <c r="AD328" s="8">
        <v>44.49</v>
      </c>
    </row>
    <row r="329" spans="1:30" x14ac:dyDescent="0.25">
      <c r="A329" s="9" t="s">
        <v>508</v>
      </c>
      <c r="B329" s="1" t="s">
        <v>16</v>
      </c>
      <c r="C329" s="10">
        <v>45225</v>
      </c>
      <c r="D329" s="1">
        <v>37072.65</v>
      </c>
      <c r="F329">
        <f t="shared" si="27"/>
        <v>5.5192404229720139E-2</v>
      </c>
      <c r="G329">
        <f t="shared" si="25"/>
        <v>4</v>
      </c>
      <c r="H329">
        <f t="shared" si="29"/>
        <v>-3.9962864989376046</v>
      </c>
      <c r="I329" t="str">
        <f t="shared" si="28"/>
        <v/>
      </c>
      <c r="J329" t="str">
        <f t="shared" si="26"/>
        <v/>
      </c>
      <c r="P329" t="s">
        <v>508</v>
      </c>
      <c r="Q329" t="s">
        <v>16</v>
      </c>
      <c r="R329" s="3">
        <v>45217</v>
      </c>
      <c r="S329">
        <v>39326.85</v>
      </c>
      <c r="T329">
        <v>39151</v>
      </c>
      <c r="U329">
        <v>39584.449999999997</v>
      </c>
      <c r="V329">
        <v>38556.1</v>
      </c>
      <c r="W329">
        <v>38620</v>
      </c>
      <c r="X329">
        <v>38615.85</v>
      </c>
      <c r="Y329">
        <v>38968.44</v>
      </c>
      <c r="Z329">
        <v>10568</v>
      </c>
      <c r="AA329">
        <v>411818481.80000001</v>
      </c>
      <c r="AB329">
        <v>6093</v>
      </c>
      <c r="AC329" s="8">
        <v>3120</v>
      </c>
      <c r="AD329" s="8">
        <v>29.52</v>
      </c>
    </row>
    <row r="330" spans="1:30" x14ac:dyDescent="0.25">
      <c r="A330" s="11" t="s">
        <v>508</v>
      </c>
      <c r="B330" s="2" t="s">
        <v>16</v>
      </c>
      <c r="C330" s="12">
        <v>45226</v>
      </c>
      <c r="D330" s="2">
        <v>37545.35</v>
      </c>
      <c r="F330">
        <f t="shared" si="27"/>
        <v>1.2750639622470934</v>
      </c>
      <c r="G330">
        <f t="shared" si="25"/>
        <v>5</v>
      </c>
      <c r="H330" t="str">
        <f t="shared" si="29"/>
        <v/>
      </c>
      <c r="I330" t="str">
        <f t="shared" si="28"/>
        <v/>
      </c>
      <c r="J330" t="str">
        <f t="shared" si="26"/>
        <v/>
      </c>
      <c r="P330" t="s">
        <v>508</v>
      </c>
      <c r="Q330" t="s">
        <v>16</v>
      </c>
      <c r="R330" s="3">
        <v>45218</v>
      </c>
      <c r="S330">
        <v>38615.85</v>
      </c>
      <c r="T330">
        <v>38645</v>
      </c>
      <c r="U330">
        <v>38898.6</v>
      </c>
      <c r="V330">
        <v>38375</v>
      </c>
      <c r="W330">
        <v>38700</v>
      </c>
      <c r="X330">
        <v>38702.050000000003</v>
      </c>
      <c r="Y330">
        <v>38659.24</v>
      </c>
      <c r="Z330">
        <v>11138</v>
      </c>
      <c r="AA330">
        <v>430586601.19999999</v>
      </c>
      <c r="AB330">
        <v>5050</v>
      </c>
      <c r="AC330" s="8">
        <v>4237</v>
      </c>
      <c r="AD330" s="8">
        <v>38.04</v>
      </c>
    </row>
    <row r="331" spans="1:30" x14ac:dyDescent="0.25">
      <c r="A331" s="9" t="s">
        <v>508</v>
      </c>
      <c r="B331" s="1" t="s">
        <v>16</v>
      </c>
      <c r="C331" s="10">
        <v>45229</v>
      </c>
      <c r="D331" s="1">
        <v>37555.85</v>
      </c>
      <c r="F331">
        <f t="shared" si="27"/>
        <v>2.796617956684383E-2</v>
      </c>
      <c r="G331">
        <f t="shared" si="25"/>
        <v>1</v>
      </c>
      <c r="H331" t="str">
        <f t="shared" si="29"/>
        <v/>
      </c>
      <c r="I331" t="str">
        <f t="shared" si="28"/>
        <v/>
      </c>
      <c r="J331" t="str">
        <f t="shared" si="26"/>
        <v/>
      </c>
      <c r="P331" t="s">
        <v>508</v>
      </c>
      <c r="Q331" t="s">
        <v>16</v>
      </c>
      <c r="R331" s="3">
        <v>45219</v>
      </c>
      <c r="S331">
        <v>38702.050000000003</v>
      </c>
      <c r="T331">
        <v>38699.949999999997</v>
      </c>
      <c r="U331">
        <v>38702.050000000003</v>
      </c>
      <c r="V331">
        <v>37500</v>
      </c>
      <c r="W331">
        <v>37578</v>
      </c>
      <c r="X331">
        <v>37671.65</v>
      </c>
      <c r="Y331">
        <v>37944.58</v>
      </c>
      <c r="Z331">
        <v>26688</v>
      </c>
      <c r="AA331">
        <v>1012664985.8</v>
      </c>
      <c r="AB331">
        <v>12412</v>
      </c>
      <c r="AC331" s="8">
        <v>12452</v>
      </c>
      <c r="AD331" s="8">
        <v>46.66</v>
      </c>
    </row>
    <row r="332" spans="1:30" x14ac:dyDescent="0.25">
      <c r="A332" s="11" t="s">
        <v>508</v>
      </c>
      <c r="B332" s="2" t="s">
        <v>16</v>
      </c>
      <c r="C332" s="12">
        <v>45230</v>
      </c>
      <c r="D332" s="2">
        <v>37816.400000000001</v>
      </c>
      <c r="F332">
        <f t="shared" si="27"/>
        <v>0.69376675005359467</v>
      </c>
      <c r="G332">
        <f t="shared" si="25"/>
        <v>2</v>
      </c>
      <c r="H332" t="str">
        <f t="shared" si="29"/>
        <v/>
      </c>
      <c r="I332" t="str">
        <f t="shared" si="28"/>
        <v/>
      </c>
      <c r="J332" t="str">
        <f t="shared" si="26"/>
        <v/>
      </c>
      <c r="P332" t="s">
        <v>508</v>
      </c>
      <c r="Q332" t="s">
        <v>16</v>
      </c>
      <c r="R332" s="3">
        <v>45222</v>
      </c>
      <c r="S332">
        <v>37671.65</v>
      </c>
      <c r="T332">
        <v>37700</v>
      </c>
      <c r="U332">
        <v>37899.949999999997</v>
      </c>
      <c r="V332">
        <v>36886.1</v>
      </c>
      <c r="W332">
        <v>37300</v>
      </c>
      <c r="X332">
        <v>37441.550000000003</v>
      </c>
      <c r="Y332">
        <v>37436.47</v>
      </c>
      <c r="Z332">
        <v>55825</v>
      </c>
      <c r="AA332">
        <v>2089891067.6500001</v>
      </c>
      <c r="AB332">
        <v>20785</v>
      </c>
      <c r="AC332" s="8">
        <v>31352</v>
      </c>
      <c r="AD332" s="8">
        <v>56.16</v>
      </c>
    </row>
    <row r="333" spans="1:30" x14ac:dyDescent="0.25">
      <c r="A333" s="9" t="s">
        <v>508</v>
      </c>
      <c r="B333" s="1" t="s">
        <v>16</v>
      </c>
      <c r="C333" s="10">
        <v>45231</v>
      </c>
      <c r="D333" s="1">
        <v>37417.85</v>
      </c>
      <c r="F333">
        <f t="shared" si="27"/>
        <v>-1.0539078283496126</v>
      </c>
      <c r="G333">
        <f t="shared" si="25"/>
        <v>3</v>
      </c>
      <c r="H333" t="str">
        <f t="shared" si="29"/>
        <v/>
      </c>
      <c r="I333">
        <f t="shared" si="28"/>
        <v>45231</v>
      </c>
      <c r="J333">
        <f t="shared" si="26"/>
        <v>-0.42346099522019287</v>
      </c>
      <c r="P333" t="s">
        <v>508</v>
      </c>
      <c r="Q333" t="s">
        <v>16</v>
      </c>
      <c r="R333" s="3">
        <v>45224</v>
      </c>
      <c r="S333">
        <v>37441.550000000003</v>
      </c>
      <c r="T333">
        <v>37441.550000000003</v>
      </c>
      <c r="U333">
        <v>37498.400000000001</v>
      </c>
      <c r="V333">
        <v>36887</v>
      </c>
      <c r="W333">
        <v>36950</v>
      </c>
      <c r="X333">
        <v>37052.199999999997</v>
      </c>
      <c r="Y333">
        <v>37124.400000000001</v>
      </c>
      <c r="Z333">
        <v>35064</v>
      </c>
      <c r="AA333">
        <v>1301730135.8499999</v>
      </c>
      <c r="AB333">
        <v>14062</v>
      </c>
      <c r="AC333" s="8">
        <v>19495</v>
      </c>
      <c r="AD333" s="8">
        <v>55.6</v>
      </c>
    </row>
    <row r="334" spans="1:30" x14ac:dyDescent="0.25">
      <c r="A334" s="11" t="s">
        <v>508</v>
      </c>
      <c r="B334" s="2" t="s">
        <v>16</v>
      </c>
      <c r="C334" s="12">
        <v>45232</v>
      </c>
      <c r="D334" s="2">
        <v>37587.5</v>
      </c>
      <c r="F334">
        <f t="shared" si="27"/>
        <v>0.45339323344340055</v>
      </c>
      <c r="G334">
        <f t="shared" si="25"/>
        <v>4</v>
      </c>
      <c r="H334">
        <f t="shared" si="29"/>
        <v>1.3887596381699139</v>
      </c>
      <c r="I334" t="str">
        <f t="shared" si="28"/>
        <v/>
      </c>
      <c r="J334" t="str">
        <f t="shared" si="26"/>
        <v/>
      </c>
      <c r="P334" t="s">
        <v>508</v>
      </c>
      <c r="Q334" t="s">
        <v>16</v>
      </c>
      <c r="R334" s="3">
        <v>45225</v>
      </c>
      <c r="S334">
        <v>37052.199999999997</v>
      </c>
      <c r="T334">
        <v>37024.800000000003</v>
      </c>
      <c r="U334">
        <v>37282.400000000001</v>
      </c>
      <c r="V334">
        <v>36416.65</v>
      </c>
      <c r="W334">
        <v>37189.949999999997</v>
      </c>
      <c r="X334">
        <v>37072.65</v>
      </c>
      <c r="Y334">
        <v>36848.46</v>
      </c>
      <c r="Z334">
        <v>28909</v>
      </c>
      <c r="AA334">
        <v>1065252087.6</v>
      </c>
      <c r="AB334">
        <v>14280</v>
      </c>
      <c r="AC334" s="8">
        <v>13432</v>
      </c>
      <c r="AD334" s="8">
        <v>46.46</v>
      </c>
    </row>
    <row r="335" spans="1:30" x14ac:dyDescent="0.25">
      <c r="A335" s="9" t="s">
        <v>508</v>
      </c>
      <c r="B335" s="1" t="s">
        <v>16</v>
      </c>
      <c r="C335" s="10">
        <v>45233</v>
      </c>
      <c r="D335" s="1">
        <v>37420</v>
      </c>
      <c r="F335">
        <f t="shared" si="27"/>
        <v>-0.44562687063518452</v>
      </c>
      <c r="G335">
        <f t="shared" si="25"/>
        <v>5</v>
      </c>
      <c r="H335" t="str">
        <f t="shared" si="29"/>
        <v/>
      </c>
      <c r="I335" t="str">
        <f t="shared" si="28"/>
        <v/>
      </c>
      <c r="J335" t="str">
        <f t="shared" si="26"/>
        <v/>
      </c>
      <c r="P335" t="s">
        <v>508</v>
      </c>
      <c r="Q335" t="s">
        <v>16</v>
      </c>
      <c r="R335" s="3">
        <v>45226</v>
      </c>
      <c r="S335">
        <v>37072.65</v>
      </c>
      <c r="T335">
        <v>37390</v>
      </c>
      <c r="U335">
        <v>37650</v>
      </c>
      <c r="V335">
        <v>37312.85</v>
      </c>
      <c r="W335">
        <v>37502</v>
      </c>
      <c r="X335">
        <v>37545.35</v>
      </c>
      <c r="Y335">
        <v>37489.769999999997</v>
      </c>
      <c r="Z335">
        <v>13896</v>
      </c>
      <c r="AA335">
        <v>520957857.94999999</v>
      </c>
      <c r="AB335">
        <v>5544</v>
      </c>
      <c r="AC335" s="8">
        <v>7706</v>
      </c>
      <c r="AD335" s="8">
        <v>55.45</v>
      </c>
    </row>
    <row r="336" spans="1:30" x14ac:dyDescent="0.25">
      <c r="A336" s="11" t="s">
        <v>508</v>
      </c>
      <c r="B336" s="2" t="s">
        <v>16</v>
      </c>
      <c r="C336" s="12">
        <v>45236</v>
      </c>
      <c r="D336" s="2">
        <v>37501.15</v>
      </c>
      <c r="F336">
        <f t="shared" si="27"/>
        <v>0.21686264029930907</v>
      </c>
      <c r="G336">
        <f t="shared" si="25"/>
        <v>1</v>
      </c>
      <c r="H336" t="str">
        <f t="shared" si="29"/>
        <v/>
      </c>
      <c r="I336" t="str">
        <f t="shared" si="28"/>
        <v/>
      </c>
      <c r="J336" t="str">
        <f t="shared" si="26"/>
        <v/>
      </c>
      <c r="P336" t="s">
        <v>508</v>
      </c>
      <c r="Q336" t="s">
        <v>16</v>
      </c>
      <c r="R336" s="3">
        <v>45229</v>
      </c>
      <c r="S336">
        <v>37545.35</v>
      </c>
      <c r="T336">
        <v>37500</v>
      </c>
      <c r="U336">
        <v>38196.25</v>
      </c>
      <c r="V336">
        <v>37358</v>
      </c>
      <c r="W336">
        <v>37500</v>
      </c>
      <c r="X336">
        <v>37555.85</v>
      </c>
      <c r="Y336">
        <v>37794.81</v>
      </c>
      <c r="Z336">
        <v>27682</v>
      </c>
      <c r="AA336">
        <v>1046235966</v>
      </c>
      <c r="AB336">
        <v>12920</v>
      </c>
      <c r="AC336" s="8">
        <v>12757</v>
      </c>
      <c r="AD336" s="8">
        <v>46.08</v>
      </c>
    </row>
    <row r="337" spans="1:30" x14ac:dyDescent="0.25">
      <c r="A337" s="9" t="s">
        <v>508</v>
      </c>
      <c r="B337" s="1" t="s">
        <v>16</v>
      </c>
      <c r="C337" s="10">
        <v>45237</v>
      </c>
      <c r="D337" s="1">
        <v>37245.800000000003</v>
      </c>
      <c r="F337">
        <f t="shared" si="27"/>
        <v>-0.68091245201813422</v>
      </c>
      <c r="G337">
        <f t="shared" si="25"/>
        <v>2</v>
      </c>
      <c r="H337" t="str">
        <f t="shared" si="29"/>
        <v/>
      </c>
      <c r="I337" t="str">
        <f t="shared" si="28"/>
        <v/>
      </c>
      <c r="J337" t="str">
        <f t="shared" si="26"/>
        <v/>
      </c>
      <c r="P337" t="s">
        <v>508</v>
      </c>
      <c r="Q337" t="s">
        <v>16</v>
      </c>
      <c r="R337" s="3">
        <v>45230</v>
      </c>
      <c r="S337">
        <v>37555.85</v>
      </c>
      <c r="T337">
        <v>37650</v>
      </c>
      <c r="U337">
        <v>38097.949999999997</v>
      </c>
      <c r="V337">
        <v>37427.35</v>
      </c>
      <c r="W337">
        <v>37702.1</v>
      </c>
      <c r="X337">
        <v>37816.400000000001</v>
      </c>
      <c r="Y337">
        <v>37855.550000000003</v>
      </c>
      <c r="Z337">
        <v>20692</v>
      </c>
      <c r="AA337">
        <v>783307108.35000002</v>
      </c>
      <c r="AB337">
        <v>8962</v>
      </c>
      <c r="AC337" s="8">
        <v>10449</v>
      </c>
      <c r="AD337" s="8">
        <v>50.5</v>
      </c>
    </row>
    <row r="338" spans="1:30" x14ac:dyDescent="0.25">
      <c r="A338" s="11" t="s">
        <v>508</v>
      </c>
      <c r="B338" s="2" t="s">
        <v>16</v>
      </c>
      <c r="C338" s="12">
        <v>45238</v>
      </c>
      <c r="D338" s="2">
        <v>37881.15</v>
      </c>
      <c r="F338">
        <f t="shared" si="27"/>
        <v>1.7058299190781203</v>
      </c>
      <c r="G338">
        <f t="shared" si="25"/>
        <v>3</v>
      </c>
      <c r="H338" t="str">
        <f t="shared" si="29"/>
        <v/>
      </c>
      <c r="I338" t="str">
        <f t="shared" si="28"/>
        <v/>
      </c>
      <c r="J338" t="str">
        <f t="shared" si="26"/>
        <v/>
      </c>
      <c r="P338" t="s">
        <v>508</v>
      </c>
      <c r="Q338" t="s">
        <v>16</v>
      </c>
      <c r="R338" s="3">
        <v>45231</v>
      </c>
      <c r="S338">
        <v>37816.400000000001</v>
      </c>
      <c r="T338">
        <v>37747.800000000003</v>
      </c>
      <c r="U338">
        <v>37919.4</v>
      </c>
      <c r="V338">
        <v>37350</v>
      </c>
      <c r="W338">
        <v>37426</v>
      </c>
      <c r="X338">
        <v>37417.85</v>
      </c>
      <c r="Y338">
        <v>37444.82</v>
      </c>
      <c r="Z338">
        <v>21566</v>
      </c>
      <c r="AA338">
        <v>807534894.39999998</v>
      </c>
      <c r="AB338">
        <v>4780</v>
      </c>
      <c r="AC338" s="8">
        <v>16472</v>
      </c>
      <c r="AD338" s="8">
        <v>76.38</v>
      </c>
    </row>
    <row r="339" spans="1:30" x14ac:dyDescent="0.25">
      <c r="A339" s="9" t="s">
        <v>508</v>
      </c>
      <c r="B339" s="1" t="s">
        <v>16</v>
      </c>
      <c r="C339" s="10">
        <v>45239</v>
      </c>
      <c r="D339" s="1">
        <v>37686.550000000003</v>
      </c>
      <c r="F339">
        <f t="shared" si="27"/>
        <v>-0.51371196492186366</v>
      </c>
      <c r="G339">
        <f t="shared" si="25"/>
        <v>4</v>
      </c>
      <c r="H339">
        <f t="shared" si="29"/>
        <v>0.26351845693382886</v>
      </c>
      <c r="I339" t="str">
        <f t="shared" si="28"/>
        <v/>
      </c>
      <c r="J339" t="str">
        <f t="shared" si="26"/>
        <v/>
      </c>
      <c r="P339" t="s">
        <v>508</v>
      </c>
      <c r="Q339" t="s">
        <v>16</v>
      </c>
      <c r="R339" s="3">
        <v>45232</v>
      </c>
      <c r="S339">
        <v>37417.85</v>
      </c>
      <c r="T339">
        <v>37570</v>
      </c>
      <c r="U339">
        <v>37750</v>
      </c>
      <c r="V339">
        <v>37011</v>
      </c>
      <c r="W339">
        <v>37750</v>
      </c>
      <c r="X339">
        <v>37587.5</v>
      </c>
      <c r="Y339">
        <v>37382.300000000003</v>
      </c>
      <c r="Z339">
        <v>17565</v>
      </c>
      <c r="AA339">
        <v>656620012.10000002</v>
      </c>
      <c r="AB339">
        <v>8123</v>
      </c>
      <c r="AC339" s="8">
        <v>8646</v>
      </c>
      <c r="AD339" s="8">
        <v>49.22</v>
      </c>
    </row>
    <row r="340" spans="1:30" x14ac:dyDescent="0.25">
      <c r="A340" s="11" t="s">
        <v>508</v>
      </c>
      <c r="B340" s="2" t="s">
        <v>16</v>
      </c>
      <c r="C340" s="12">
        <v>45240</v>
      </c>
      <c r="D340" s="2">
        <v>38360.65</v>
      </c>
      <c r="F340">
        <f t="shared" si="27"/>
        <v>1.7887018047552734</v>
      </c>
      <c r="G340">
        <f t="shared" si="25"/>
        <v>5</v>
      </c>
      <c r="H340" t="str">
        <f t="shared" si="29"/>
        <v/>
      </c>
      <c r="I340" t="str">
        <f t="shared" si="28"/>
        <v/>
      </c>
      <c r="J340" t="str">
        <f t="shared" si="26"/>
        <v/>
      </c>
      <c r="P340" t="s">
        <v>508</v>
      </c>
      <c r="Q340" t="s">
        <v>16</v>
      </c>
      <c r="R340" s="3">
        <v>45233</v>
      </c>
      <c r="S340">
        <v>37587.5</v>
      </c>
      <c r="T340">
        <v>37840</v>
      </c>
      <c r="U340">
        <v>37840</v>
      </c>
      <c r="V340">
        <v>37320.9</v>
      </c>
      <c r="W340">
        <v>37379.949999999997</v>
      </c>
      <c r="X340">
        <v>37420</v>
      </c>
      <c r="Y340">
        <v>37547.11</v>
      </c>
      <c r="Z340">
        <v>9473</v>
      </c>
      <c r="AA340">
        <v>355683787.30000001</v>
      </c>
      <c r="AB340">
        <v>4315</v>
      </c>
      <c r="AC340" s="8">
        <v>3944</v>
      </c>
      <c r="AD340" s="8">
        <v>41.63</v>
      </c>
    </row>
    <row r="341" spans="1:30" x14ac:dyDescent="0.25">
      <c r="A341" s="9" t="s">
        <v>508</v>
      </c>
      <c r="B341" s="1" t="s">
        <v>16</v>
      </c>
      <c r="C341" s="10">
        <v>45242</v>
      </c>
      <c r="D341" s="1">
        <v>38355.449999999997</v>
      </c>
      <c r="F341">
        <f t="shared" si="27"/>
        <v>-1.35555575831076E-2</v>
      </c>
      <c r="G341">
        <f t="shared" si="25"/>
        <v>7</v>
      </c>
      <c r="H341" t="str">
        <f t="shared" si="29"/>
        <v/>
      </c>
      <c r="I341" t="str">
        <f t="shared" si="28"/>
        <v/>
      </c>
      <c r="J341" t="str">
        <f t="shared" si="26"/>
        <v/>
      </c>
      <c r="P341" t="s">
        <v>508</v>
      </c>
      <c r="Q341" t="s">
        <v>16</v>
      </c>
      <c r="R341" s="3">
        <v>45236</v>
      </c>
      <c r="S341">
        <v>37420</v>
      </c>
      <c r="T341">
        <v>37594</v>
      </c>
      <c r="U341">
        <v>37778.550000000003</v>
      </c>
      <c r="V341">
        <v>37357</v>
      </c>
      <c r="W341">
        <v>37400</v>
      </c>
      <c r="X341">
        <v>37501.15</v>
      </c>
      <c r="Y341">
        <v>37609.57</v>
      </c>
      <c r="Z341">
        <v>15699</v>
      </c>
      <c r="AA341">
        <v>590432566.14999998</v>
      </c>
      <c r="AB341">
        <v>8373</v>
      </c>
      <c r="AC341" s="8">
        <v>6167</v>
      </c>
      <c r="AD341" s="8">
        <v>39.28</v>
      </c>
    </row>
    <row r="342" spans="1:30" x14ac:dyDescent="0.25">
      <c r="A342" s="11" t="s">
        <v>508</v>
      </c>
      <c r="B342" s="2" t="s">
        <v>16</v>
      </c>
      <c r="C342" s="12">
        <v>45243</v>
      </c>
      <c r="D342" s="2">
        <v>37035.85</v>
      </c>
      <c r="F342">
        <f t="shared" si="27"/>
        <v>-3.4404497926630992</v>
      </c>
      <c r="G342">
        <f t="shared" si="25"/>
        <v>1</v>
      </c>
      <c r="H342" t="str">
        <f t="shared" si="29"/>
        <v/>
      </c>
      <c r="I342" t="str">
        <f t="shared" si="28"/>
        <v/>
      </c>
      <c r="J342" t="str">
        <f t="shared" si="26"/>
        <v/>
      </c>
      <c r="P342" t="s">
        <v>508</v>
      </c>
      <c r="Q342" t="s">
        <v>16</v>
      </c>
      <c r="R342" s="3">
        <v>45237</v>
      </c>
      <c r="S342">
        <v>37501.15</v>
      </c>
      <c r="T342">
        <v>37499</v>
      </c>
      <c r="U342">
        <v>37599.949999999997</v>
      </c>
      <c r="V342">
        <v>37170.050000000003</v>
      </c>
      <c r="W342">
        <v>37230</v>
      </c>
      <c r="X342">
        <v>37245.800000000003</v>
      </c>
      <c r="Y342">
        <v>37319.599999999999</v>
      </c>
      <c r="Z342">
        <v>12107</v>
      </c>
      <c r="AA342">
        <v>451828448.94999999</v>
      </c>
      <c r="AB342">
        <v>5840</v>
      </c>
      <c r="AC342" s="8">
        <v>3808</v>
      </c>
      <c r="AD342" s="8">
        <v>31.45</v>
      </c>
    </row>
    <row r="343" spans="1:30" x14ac:dyDescent="0.25">
      <c r="A343" s="9" t="s">
        <v>508</v>
      </c>
      <c r="B343" s="1" t="s">
        <v>16</v>
      </c>
      <c r="C343" s="10">
        <v>45245</v>
      </c>
      <c r="D343" s="1">
        <v>36995.75</v>
      </c>
      <c r="F343">
        <f t="shared" si="27"/>
        <v>-0.10827347016471485</v>
      </c>
      <c r="G343">
        <f t="shared" si="25"/>
        <v>3</v>
      </c>
      <c r="H343" t="str">
        <f t="shared" si="29"/>
        <v/>
      </c>
      <c r="I343" t="str">
        <f t="shared" si="28"/>
        <v/>
      </c>
      <c r="J343" t="str">
        <f t="shared" si="26"/>
        <v/>
      </c>
      <c r="P343" t="s">
        <v>508</v>
      </c>
      <c r="Q343" t="s">
        <v>16</v>
      </c>
      <c r="R343" s="3">
        <v>45238</v>
      </c>
      <c r="S343">
        <v>37245.800000000003</v>
      </c>
      <c r="T343">
        <v>37439.949999999997</v>
      </c>
      <c r="U343">
        <v>37940</v>
      </c>
      <c r="V343">
        <v>37245.800000000003</v>
      </c>
      <c r="W343">
        <v>37830.5</v>
      </c>
      <c r="X343">
        <v>37881.15</v>
      </c>
      <c r="Y343">
        <v>37657.85</v>
      </c>
      <c r="Z343">
        <v>15345</v>
      </c>
      <c r="AA343">
        <v>577859783.70000005</v>
      </c>
      <c r="AB343">
        <v>7511</v>
      </c>
      <c r="AC343" s="8">
        <v>7008</v>
      </c>
      <c r="AD343" s="8">
        <v>45.67</v>
      </c>
    </row>
    <row r="344" spans="1:30" x14ac:dyDescent="0.25">
      <c r="A344" s="11" t="s">
        <v>508</v>
      </c>
      <c r="B344" s="2" t="s">
        <v>16</v>
      </c>
      <c r="C344" s="12">
        <v>45246</v>
      </c>
      <c r="D344" s="2">
        <v>37442.400000000001</v>
      </c>
      <c r="F344">
        <f t="shared" si="27"/>
        <v>1.2073008386098443</v>
      </c>
      <c r="G344">
        <f t="shared" si="25"/>
        <v>4</v>
      </c>
      <c r="H344">
        <f t="shared" si="29"/>
        <v>-0.64784385941403877</v>
      </c>
      <c r="I344" t="str">
        <f t="shared" si="28"/>
        <v/>
      </c>
      <c r="J344" t="str">
        <f t="shared" si="26"/>
        <v/>
      </c>
      <c r="P344" t="s">
        <v>508</v>
      </c>
      <c r="Q344" t="s">
        <v>16</v>
      </c>
      <c r="R344" s="3">
        <v>45239</v>
      </c>
      <c r="S344">
        <v>37881.15</v>
      </c>
      <c r="T344">
        <v>37900</v>
      </c>
      <c r="U344">
        <v>38766.75</v>
      </c>
      <c r="V344">
        <v>37254</v>
      </c>
      <c r="W344">
        <v>37763.949999999997</v>
      </c>
      <c r="X344">
        <v>37686.550000000003</v>
      </c>
      <c r="Y344">
        <v>37875.39</v>
      </c>
      <c r="Z344">
        <v>42919</v>
      </c>
      <c r="AA344">
        <v>1625573980.9000001</v>
      </c>
      <c r="AB344">
        <v>17692</v>
      </c>
      <c r="AC344" s="8">
        <v>7184</v>
      </c>
      <c r="AD344" s="8">
        <v>16.739999999999998</v>
      </c>
    </row>
    <row r="345" spans="1:30" x14ac:dyDescent="0.25">
      <c r="A345" s="9" t="s">
        <v>508</v>
      </c>
      <c r="B345" s="1" t="s">
        <v>16</v>
      </c>
      <c r="C345" s="10">
        <v>45247</v>
      </c>
      <c r="D345" s="1">
        <v>37495.599999999999</v>
      </c>
      <c r="F345">
        <f t="shared" si="27"/>
        <v>0.14208490908701657</v>
      </c>
      <c r="G345">
        <f t="shared" si="25"/>
        <v>5</v>
      </c>
      <c r="H345" t="str">
        <f t="shared" si="29"/>
        <v/>
      </c>
      <c r="I345" t="str">
        <f t="shared" si="28"/>
        <v/>
      </c>
      <c r="J345" t="str">
        <f t="shared" si="26"/>
        <v/>
      </c>
      <c r="P345" t="s">
        <v>508</v>
      </c>
      <c r="Q345" t="s">
        <v>16</v>
      </c>
      <c r="R345" s="3">
        <v>45240</v>
      </c>
      <c r="S345">
        <v>37686.550000000003</v>
      </c>
      <c r="T345">
        <v>37691.550000000003</v>
      </c>
      <c r="U345">
        <v>38430</v>
      </c>
      <c r="V345">
        <v>37400</v>
      </c>
      <c r="W345">
        <v>38350</v>
      </c>
      <c r="X345">
        <v>38360.65</v>
      </c>
      <c r="Y345">
        <v>38038.879999999997</v>
      </c>
      <c r="Z345">
        <v>29199</v>
      </c>
      <c r="AA345">
        <v>1110697368.4000001</v>
      </c>
      <c r="AB345">
        <v>11680</v>
      </c>
      <c r="AC345" s="8">
        <v>8498</v>
      </c>
      <c r="AD345" s="8">
        <v>29.1</v>
      </c>
    </row>
    <row r="346" spans="1:30" x14ac:dyDescent="0.25">
      <c r="A346" s="11" t="s">
        <v>508</v>
      </c>
      <c r="B346" s="2" t="s">
        <v>16</v>
      </c>
      <c r="C346" s="12">
        <v>45250</v>
      </c>
      <c r="D346" s="2">
        <v>37525.449999999997</v>
      </c>
      <c r="F346">
        <f t="shared" si="27"/>
        <v>7.9609340829320099E-2</v>
      </c>
      <c r="G346">
        <f t="shared" si="25"/>
        <v>1</v>
      </c>
      <c r="H346" t="str">
        <f t="shared" si="29"/>
        <v/>
      </c>
      <c r="I346" t="str">
        <f t="shared" si="28"/>
        <v/>
      </c>
      <c r="J346" t="str">
        <f t="shared" si="26"/>
        <v/>
      </c>
      <c r="P346" t="s">
        <v>508</v>
      </c>
      <c r="Q346" t="s">
        <v>16</v>
      </c>
      <c r="R346" s="3">
        <v>45242</v>
      </c>
      <c r="S346">
        <v>38360.65</v>
      </c>
      <c r="T346">
        <v>38361</v>
      </c>
      <c r="U346">
        <v>38474.85</v>
      </c>
      <c r="V346">
        <v>38306.15</v>
      </c>
      <c r="W346">
        <v>38327.050000000003</v>
      </c>
      <c r="X346">
        <v>38355.449999999997</v>
      </c>
      <c r="Y346">
        <v>38369.33</v>
      </c>
      <c r="Z346">
        <v>2060</v>
      </c>
      <c r="AA346">
        <v>79040824.849999994</v>
      </c>
      <c r="AB346">
        <v>1138</v>
      </c>
      <c r="AC346" s="8">
        <v>692</v>
      </c>
      <c r="AD346" s="8">
        <v>33.590000000000003</v>
      </c>
    </row>
    <row r="347" spans="1:30" x14ac:dyDescent="0.25">
      <c r="A347" s="9" t="s">
        <v>508</v>
      </c>
      <c r="B347" s="1" t="s">
        <v>16</v>
      </c>
      <c r="C347" s="10">
        <v>45251</v>
      </c>
      <c r="D347" s="1">
        <v>37704.35</v>
      </c>
      <c r="F347">
        <f t="shared" si="27"/>
        <v>0.47674311700459676</v>
      </c>
      <c r="G347">
        <f t="shared" si="25"/>
        <v>2</v>
      </c>
      <c r="H347" t="str">
        <f t="shared" si="29"/>
        <v/>
      </c>
      <c r="I347" t="str">
        <f t="shared" si="28"/>
        <v/>
      </c>
      <c r="J347" t="str">
        <f t="shared" si="26"/>
        <v/>
      </c>
      <c r="P347" t="s">
        <v>508</v>
      </c>
      <c r="Q347" t="s">
        <v>16</v>
      </c>
      <c r="R347" s="3">
        <v>45243</v>
      </c>
      <c r="S347">
        <v>38355.449999999997</v>
      </c>
      <c r="T347">
        <v>38469.949999999997</v>
      </c>
      <c r="U347">
        <v>38469.949999999997</v>
      </c>
      <c r="V347">
        <v>36900</v>
      </c>
      <c r="W347">
        <v>36979.85</v>
      </c>
      <c r="X347">
        <v>37035.85</v>
      </c>
      <c r="Y347">
        <v>37302.53</v>
      </c>
      <c r="Z347">
        <v>42823</v>
      </c>
      <c r="AA347">
        <v>1597406214.9000001</v>
      </c>
      <c r="AB347">
        <v>15351</v>
      </c>
      <c r="AC347" s="8">
        <v>16680</v>
      </c>
      <c r="AD347" s="8">
        <v>38.950000000000003</v>
      </c>
    </row>
    <row r="348" spans="1:30" x14ac:dyDescent="0.25">
      <c r="A348" s="11" t="s">
        <v>508</v>
      </c>
      <c r="B348" s="2" t="s">
        <v>16</v>
      </c>
      <c r="C348" s="12">
        <v>45252</v>
      </c>
      <c r="D348" s="2">
        <v>37771.5</v>
      </c>
      <c r="F348">
        <f t="shared" si="27"/>
        <v>0.17809616131826025</v>
      </c>
      <c r="G348">
        <f t="shared" si="25"/>
        <v>3</v>
      </c>
      <c r="H348" t="str">
        <f t="shared" si="29"/>
        <v/>
      </c>
      <c r="I348" t="str">
        <f t="shared" si="28"/>
        <v/>
      </c>
      <c r="J348" t="str">
        <f t="shared" si="26"/>
        <v/>
      </c>
      <c r="P348" t="s">
        <v>508</v>
      </c>
      <c r="Q348" t="s">
        <v>16</v>
      </c>
      <c r="R348" s="3">
        <v>45245</v>
      </c>
      <c r="S348">
        <v>37035.85</v>
      </c>
      <c r="T348">
        <v>37428.85</v>
      </c>
      <c r="U348">
        <v>37428.85</v>
      </c>
      <c r="V348">
        <v>36810</v>
      </c>
      <c r="W348">
        <v>36951</v>
      </c>
      <c r="X348">
        <v>36995.75</v>
      </c>
      <c r="Y348">
        <v>37021.129999999997</v>
      </c>
      <c r="Z348">
        <v>26305</v>
      </c>
      <c r="AA348">
        <v>973840894.39999998</v>
      </c>
      <c r="AB348">
        <v>9652</v>
      </c>
      <c r="AC348" s="8">
        <v>14424</v>
      </c>
      <c r="AD348" s="8">
        <v>54.83</v>
      </c>
    </row>
    <row r="349" spans="1:30" x14ac:dyDescent="0.25">
      <c r="A349" s="9" t="s">
        <v>508</v>
      </c>
      <c r="B349" s="1" t="s">
        <v>16</v>
      </c>
      <c r="C349" s="10">
        <v>45253</v>
      </c>
      <c r="D349" s="1">
        <v>37697.050000000003</v>
      </c>
      <c r="F349">
        <f t="shared" si="27"/>
        <v>-0.197106283838336</v>
      </c>
      <c r="G349">
        <f t="shared" si="25"/>
        <v>4</v>
      </c>
      <c r="H349">
        <f t="shared" si="29"/>
        <v>0.68011131765058175</v>
      </c>
      <c r="I349" t="str">
        <f t="shared" si="28"/>
        <v/>
      </c>
      <c r="J349" t="str">
        <f t="shared" si="26"/>
        <v/>
      </c>
      <c r="P349" t="s">
        <v>508</v>
      </c>
      <c r="Q349" t="s">
        <v>16</v>
      </c>
      <c r="R349" s="3">
        <v>45246</v>
      </c>
      <c r="S349">
        <v>36995.75</v>
      </c>
      <c r="T349">
        <v>37139.949999999997</v>
      </c>
      <c r="U349">
        <v>37489</v>
      </c>
      <c r="V349">
        <v>36909.65</v>
      </c>
      <c r="W349">
        <v>37405</v>
      </c>
      <c r="X349">
        <v>37442.400000000001</v>
      </c>
      <c r="Y349">
        <v>37282.629999999997</v>
      </c>
      <c r="Z349">
        <v>15975</v>
      </c>
      <c r="AA349">
        <v>595589995.14999998</v>
      </c>
      <c r="AB349">
        <v>8192</v>
      </c>
      <c r="AC349" s="8">
        <v>6853</v>
      </c>
      <c r="AD349" s="8">
        <v>42.9</v>
      </c>
    </row>
    <row r="350" spans="1:30" x14ac:dyDescent="0.25">
      <c r="A350" s="11" t="s">
        <v>508</v>
      </c>
      <c r="B350" s="2" t="s">
        <v>16</v>
      </c>
      <c r="C350" s="12">
        <v>45254</v>
      </c>
      <c r="D350" s="2">
        <v>37504</v>
      </c>
      <c r="F350">
        <f t="shared" si="27"/>
        <v>-0.51210903770985505</v>
      </c>
      <c r="G350">
        <f t="shared" si="25"/>
        <v>5</v>
      </c>
      <c r="H350" t="str">
        <f t="shared" si="29"/>
        <v/>
      </c>
      <c r="I350" t="str">
        <f t="shared" si="28"/>
        <v/>
      </c>
      <c r="J350" t="str">
        <f t="shared" si="26"/>
        <v/>
      </c>
      <c r="P350" t="s">
        <v>508</v>
      </c>
      <c r="Q350" t="s">
        <v>16</v>
      </c>
      <c r="R350" s="3">
        <v>45247</v>
      </c>
      <c r="S350">
        <v>37442.400000000001</v>
      </c>
      <c r="T350">
        <v>37449</v>
      </c>
      <c r="U350">
        <v>37790</v>
      </c>
      <c r="V350">
        <v>37301.050000000003</v>
      </c>
      <c r="W350">
        <v>37401.050000000003</v>
      </c>
      <c r="X350">
        <v>37495.599999999999</v>
      </c>
      <c r="Y350">
        <v>37541.410000000003</v>
      </c>
      <c r="Z350">
        <v>12170</v>
      </c>
      <c r="AA350">
        <v>456878970.10000002</v>
      </c>
      <c r="AB350">
        <v>6057</v>
      </c>
      <c r="AC350" s="8">
        <v>4806</v>
      </c>
      <c r="AD350" s="8">
        <v>39.49</v>
      </c>
    </row>
    <row r="351" spans="1:30" x14ac:dyDescent="0.25">
      <c r="A351" s="9" t="s">
        <v>508</v>
      </c>
      <c r="B351" s="1" t="s">
        <v>16</v>
      </c>
      <c r="C351" s="10">
        <v>45258</v>
      </c>
      <c r="D351" s="1">
        <v>37653.35</v>
      </c>
      <c r="F351">
        <f t="shared" si="27"/>
        <v>0.39822418941979137</v>
      </c>
      <c r="G351">
        <f t="shared" si="25"/>
        <v>2</v>
      </c>
      <c r="H351" t="str">
        <f t="shared" si="29"/>
        <v/>
      </c>
      <c r="I351" t="str">
        <f t="shared" si="28"/>
        <v/>
      </c>
      <c r="J351" t="str">
        <f t="shared" si="26"/>
        <v/>
      </c>
      <c r="P351" t="s">
        <v>508</v>
      </c>
      <c r="Q351" t="s">
        <v>16</v>
      </c>
      <c r="R351" s="3">
        <v>45250</v>
      </c>
      <c r="S351">
        <v>37495.599999999999</v>
      </c>
      <c r="T351">
        <v>37495.599999999999</v>
      </c>
      <c r="U351">
        <v>37735.949999999997</v>
      </c>
      <c r="V351">
        <v>37323.050000000003</v>
      </c>
      <c r="W351">
        <v>37520</v>
      </c>
      <c r="X351">
        <v>37525.449999999997</v>
      </c>
      <c r="Y351">
        <v>37540.959999999999</v>
      </c>
      <c r="Z351">
        <v>11200</v>
      </c>
      <c r="AA351">
        <v>420458793.05000001</v>
      </c>
      <c r="AB351">
        <v>6674</v>
      </c>
      <c r="AC351" s="8">
        <v>3600</v>
      </c>
      <c r="AD351" s="8">
        <v>32.14</v>
      </c>
    </row>
    <row r="352" spans="1:30" x14ac:dyDescent="0.25">
      <c r="A352" s="11" t="s">
        <v>508</v>
      </c>
      <c r="B352" s="2" t="s">
        <v>16</v>
      </c>
      <c r="C352" s="12">
        <v>45259</v>
      </c>
      <c r="D352" s="2">
        <v>37353.75</v>
      </c>
      <c r="F352">
        <f t="shared" si="27"/>
        <v>-0.79567953449028728</v>
      </c>
      <c r="G352">
        <f t="shared" si="25"/>
        <v>3</v>
      </c>
      <c r="H352" t="str">
        <f t="shared" si="29"/>
        <v/>
      </c>
      <c r="I352" t="str">
        <f t="shared" si="28"/>
        <v/>
      </c>
      <c r="J352" t="str">
        <f t="shared" si="26"/>
        <v/>
      </c>
      <c r="P352" t="s">
        <v>508</v>
      </c>
      <c r="Q352" t="s">
        <v>16</v>
      </c>
      <c r="R352" s="3">
        <v>45251</v>
      </c>
      <c r="S352">
        <v>37525.449999999997</v>
      </c>
      <c r="T352">
        <v>37598.949999999997</v>
      </c>
      <c r="U352">
        <v>38072</v>
      </c>
      <c r="V352">
        <v>37503.050000000003</v>
      </c>
      <c r="W352">
        <v>37700.1</v>
      </c>
      <c r="X352">
        <v>37704.35</v>
      </c>
      <c r="Y352">
        <v>37821.79</v>
      </c>
      <c r="Z352">
        <v>14227</v>
      </c>
      <c r="AA352">
        <v>538090631</v>
      </c>
      <c r="AB352">
        <v>6406</v>
      </c>
      <c r="AC352" s="8">
        <v>5179</v>
      </c>
      <c r="AD352" s="8">
        <v>36.4</v>
      </c>
    </row>
    <row r="353" spans="1:30" x14ac:dyDescent="0.25">
      <c r="A353" s="9" t="s">
        <v>508</v>
      </c>
      <c r="B353" s="1" t="s">
        <v>16</v>
      </c>
      <c r="C353" s="10">
        <v>45260</v>
      </c>
      <c r="D353" s="1">
        <v>37259.4</v>
      </c>
      <c r="F353">
        <f t="shared" si="27"/>
        <v>-0.25258508181909056</v>
      </c>
      <c r="G353">
        <f t="shared" si="25"/>
        <v>4</v>
      </c>
      <c r="H353">
        <f t="shared" si="29"/>
        <v>-1.3557841229498393</v>
      </c>
      <c r="I353" t="str">
        <f t="shared" si="28"/>
        <v/>
      </c>
      <c r="J353" t="str">
        <f t="shared" si="26"/>
        <v/>
      </c>
      <c r="P353" t="s">
        <v>508</v>
      </c>
      <c r="Q353" t="s">
        <v>16</v>
      </c>
      <c r="R353" s="3">
        <v>45252</v>
      </c>
      <c r="S353">
        <v>37704.35</v>
      </c>
      <c r="T353">
        <v>37750</v>
      </c>
      <c r="U353">
        <v>38285</v>
      </c>
      <c r="V353">
        <v>37600</v>
      </c>
      <c r="W353">
        <v>37800</v>
      </c>
      <c r="X353">
        <v>37771.5</v>
      </c>
      <c r="Y353">
        <v>37898.620000000003</v>
      </c>
      <c r="Z353">
        <v>14443</v>
      </c>
      <c r="AA353">
        <v>547369700.64999998</v>
      </c>
      <c r="AB353">
        <v>6356</v>
      </c>
      <c r="AC353" s="8">
        <v>5609</v>
      </c>
      <c r="AD353" s="8">
        <v>38.840000000000003</v>
      </c>
    </row>
    <row r="354" spans="1:30" x14ac:dyDescent="0.25">
      <c r="A354" s="11" t="s">
        <v>508</v>
      </c>
      <c r="B354" s="2" t="s">
        <v>16</v>
      </c>
      <c r="C354" s="12">
        <v>45261</v>
      </c>
      <c r="D354" s="2">
        <v>37790.65</v>
      </c>
      <c r="F354">
        <f t="shared" si="27"/>
        <v>1.4258146937417135</v>
      </c>
      <c r="G354">
        <f t="shared" si="25"/>
        <v>5</v>
      </c>
      <c r="H354" t="str">
        <f t="shared" si="29"/>
        <v/>
      </c>
      <c r="I354">
        <f t="shared" si="28"/>
        <v>45261</v>
      </c>
      <c r="J354">
        <f t="shared" si="26"/>
        <v>1.9107901028428964</v>
      </c>
      <c r="P354" t="s">
        <v>508</v>
      </c>
      <c r="Q354" t="s">
        <v>16</v>
      </c>
      <c r="R354" s="3">
        <v>45253</v>
      </c>
      <c r="S354">
        <v>37771.5</v>
      </c>
      <c r="T354">
        <v>37878</v>
      </c>
      <c r="U354">
        <v>37960.85</v>
      </c>
      <c r="V354">
        <v>37600</v>
      </c>
      <c r="W354">
        <v>37626.65</v>
      </c>
      <c r="X354">
        <v>37697.050000000003</v>
      </c>
      <c r="Y354">
        <v>37763.01</v>
      </c>
      <c r="Z354">
        <v>8197</v>
      </c>
      <c r="AA354">
        <v>309543367.85000002</v>
      </c>
      <c r="AB354">
        <v>3085</v>
      </c>
      <c r="AC354" s="8">
        <v>4137</v>
      </c>
      <c r="AD354" s="8">
        <v>50.47</v>
      </c>
    </row>
    <row r="355" spans="1:30" x14ac:dyDescent="0.25">
      <c r="A355" s="9" t="s">
        <v>508</v>
      </c>
      <c r="B355" s="1" t="s">
        <v>16</v>
      </c>
      <c r="C355" s="10">
        <v>45264</v>
      </c>
      <c r="D355" s="1">
        <v>37487.75</v>
      </c>
      <c r="F355">
        <f t="shared" si="27"/>
        <v>-0.80152101114958718</v>
      </c>
      <c r="G355">
        <f t="shared" si="25"/>
        <v>1</v>
      </c>
      <c r="H355" t="str">
        <f t="shared" si="29"/>
        <v/>
      </c>
      <c r="I355" t="str">
        <f t="shared" si="28"/>
        <v/>
      </c>
      <c r="J355" t="str">
        <f t="shared" si="26"/>
        <v/>
      </c>
      <c r="P355" t="s">
        <v>508</v>
      </c>
      <c r="Q355" t="s">
        <v>16</v>
      </c>
      <c r="R355" s="3">
        <v>45254</v>
      </c>
      <c r="S355">
        <v>37697.050000000003</v>
      </c>
      <c r="T355">
        <v>37838.949999999997</v>
      </c>
      <c r="U355">
        <v>37838.949999999997</v>
      </c>
      <c r="V355">
        <v>37412</v>
      </c>
      <c r="W355">
        <v>37516.699999999997</v>
      </c>
      <c r="X355">
        <v>37504</v>
      </c>
      <c r="Y355">
        <v>37579.5</v>
      </c>
      <c r="Z355">
        <v>14525</v>
      </c>
      <c r="AA355">
        <v>545842184.14999998</v>
      </c>
      <c r="AB355">
        <v>5693</v>
      </c>
      <c r="AC355" s="8">
        <v>7955</v>
      </c>
      <c r="AD355" s="8">
        <v>54.77</v>
      </c>
    </row>
    <row r="356" spans="1:30" x14ac:dyDescent="0.25">
      <c r="A356" s="11" t="s">
        <v>508</v>
      </c>
      <c r="B356" s="2" t="s">
        <v>16</v>
      </c>
      <c r="C356" s="12">
        <v>45265</v>
      </c>
      <c r="D356" s="2">
        <v>36848.449999999997</v>
      </c>
      <c r="F356">
        <f t="shared" si="27"/>
        <v>-1.7053570833138902</v>
      </c>
      <c r="G356">
        <f t="shared" si="25"/>
        <v>2</v>
      </c>
      <c r="H356" t="str">
        <f t="shared" si="29"/>
        <v/>
      </c>
      <c r="I356" t="str">
        <f t="shared" si="28"/>
        <v/>
      </c>
      <c r="J356" t="str">
        <f t="shared" si="26"/>
        <v/>
      </c>
      <c r="P356" t="s">
        <v>508</v>
      </c>
      <c r="Q356" t="s">
        <v>16</v>
      </c>
      <c r="R356" s="3">
        <v>45258</v>
      </c>
      <c r="S356">
        <v>37504</v>
      </c>
      <c r="T356">
        <v>37580</v>
      </c>
      <c r="U356">
        <v>37973</v>
      </c>
      <c r="V356">
        <v>37406.449999999997</v>
      </c>
      <c r="W356">
        <v>37650</v>
      </c>
      <c r="X356">
        <v>37653.35</v>
      </c>
      <c r="Y356">
        <v>37730.94</v>
      </c>
      <c r="Z356">
        <v>21591</v>
      </c>
      <c r="AA356">
        <v>814648796.45000005</v>
      </c>
      <c r="AB356">
        <v>10448</v>
      </c>
      <c r="AC356" s="8">
        <v>13837</v>
      </c>
      <c r="AD356" s="8">
        <v>64.09</v>
      </c>
    </row>
    <row r="357" spans="1:30" x14ac:dyDescent="0.25">
      <c r="A357" s="9" t="s">
        <v>508</v>
      </c>
      <c r="B357" s="1" t="s">
        <v>16</v>
      </c>
      <c r="C357" s="10">
        <v>45266</v>
      </c>
      <c r="D357" s="1">
        <v>36732.85</v>
      </c>
      <c r="F357">
        <f t="shared" si="27"/>
        <v>-0.31371740195313114</v>
      </c>
      <c r="G357">
        <f t="shared" si="25"/>
        <v>3</v>
      </c>
      <c r="H357" t="str">
        <f t="shared" si="29"/>
        <v/>
      </c>
      <c r="I357" t="str">
        <f t="shared" si="28"/>
        <v/>
      </c>
      <c r="J357" t="str">
        <f t="shared" si="26"/>
        <v/>
      </c>
      <c r="P357" t="s">
        <v>508</v>
      </c>
      <c r="Q357" t="s">
        <v>16</v>
      </c>
      <c r="R357" s="3">
        <v>45259</v>
      </c>
      <c r="S357">
        <v>37653.35</v>
      </c>
      <c r="T357">
        <v>37700</v>
      </c>
      <c r="U357">
        <v>37821.9</v>
      </c>
      <c r="V357">
        <v>37320</v>
      </c>
      <c r="W357">
        <v>37371.599999999999</v>
      </c>
      <c r="X357">
        <v>37353.75</v>
      </c>
      <c r="Y357">
        <v>37508.82</v>
      </c>
      <c r="Z357">
        <v>19979</v>
      </c>
      <c r="AA357">
        <v>749388762.5</v>
      </c>
      <c r="AB357">
        <v>9760</v>
      </c>
      <c r="AC357" s="8">
        <v>13293</v>
      </c>
      <c r="AD357" s="8">
        <v>66.53</v>
      </c>
    </row>
    <row r="358" spans="1:30" x14ac:dyDescent="0.25">
      <c r="A358" s="11" t="s">
        <v>508</v>
      </c>
      <c r="B358" s="2" t="s">
        <v>16</v>
      </c>
      <c r="C358" s="12">
        <v>45267</v>
      </c>
      <c r="D358" s="2">
        <v>37436.400000000001</v>
      </c>
      <c r="F358">
        <f t="shared" si="27"/>
        <v>1.9153155826460593</v>
      </c>
      <c r="G358">
        <f t="shared" si="25"/>
        <v>4</v>
      </c>
      <c r="H358">
        <f t="shared" si="29"/>
        <v>0.47504790737370972</v>
      </c>
      <c r="I358" t="str">
        <f t="shared" si="28"/>
        <v/>
      </c>
      <c r="J358" t="str">
        <f t="shared" si="26"/>
        <v/>
      </c>
      <c r="P358" t="s">
        <v>508</v>
      </c>
      <c r="Q358" t="s">
        <v>16</v>
      </c>
      <c r="R358" s="3">
        <v>45260</v>
      </c>
      <c r="S358">
        <v>37353.75</v>
      </c>
      <c r="T358">
        <v>37500</v>
      </c>
      <c r="U358">
        <v>37530</v>
      </c>
      <c r="V358">
        <v>37056</v>
      </c>
      <c r="W358">
        <v>37270</v>
      </c>
      <c r="X358">
        <v>37259.4</v>
      </c>
      <c r="Y358">
        <v>37241.370000000003</v>
      </c>
      <c r="Z358">
        <v>25775</v>
      </c>
      <c r="AA358">
        <v>959896257.04999995</v>
      </c>
      <c r="AB358">
        <v>10473</v>
      </c>
      <c r="AC358" s="8">
        <v>17732</v>
      </c>
      <c r="AD358" s="8">
        <v>68.8</v>
      </c>
    </row>
    <row r="359" spans="1:30" x14ac:dyDescent="0.25">
      <c r="A359" s="9" t="s">
        <v>508</v>
      </c>
      <c r="B359" s="1" t="s">
        <v>16</v>
      </c>
      <c r="C359" s="10">
        <v>45268</v>
      </c>
      <c r="D359" s="1">
        <v>37335.5</v>
      </c>
      <c r="F359">
        <f t="shared" si="27"/>
        <v>-0.26952377899584751</v>
      </c>
      <c r="G359">
        <f t="shared" si="25"/>
        <v>5</v>
      </c>
      <c r="H359" t="str">
        <f t="shared" si="29"/>
        <v/>
      </c>
      <c r="I359" t="str">
        <f t="shared" si="28"/>
        <v/>
      </c>
      <c r="J359" t="str">
        <f t="shared" si="26"/>
        <v/>
      </c>
      <c r="P359" t="s">
        <v>508</v>
      </c>
      <c r="Q359" t="s">
        <v>16</v>
      </c>
      <c r="R359" s="3">
        <v>45261</v>
      </c>
      <c r="S359">
        <v>37259.4</v>
      </c>
      <c r="T359">
        <v>37259.4</v>
      </c>
      <c r="U359">
        <v>37953.550000000003</v>
      </c>
      <c r="V359">
        <v>37150</v>
      </c>
      <c r="W359">
        <v>37700</v>
      </c>
      <c r="X359">
        <v>37790.65</v>
      </c>
      <c r="Y359">
        <v>37521.620000000003</v>
      </c>
      <c r="Z359">
        <v>23223</v>
      </c>
      <c r="AA359">
        <v>871364520.10000002</v>
      </c>
      <c r="AB359">
        <v>9043</v>
      </c>
      <c r="AC359" s="8">
        <v>12264</v>
      </c>
      <c r="AD359" s="8">
        <v>52.81</v>
      </c>
    </row>
    <row r="360" spans="1:30" x14ac:dyDescent="0.25">
      <c r="A360" s="11" t="s">
        <v>508</v>
      </c>
      <c r="B360" s="2" t="s">
        <v>16</v>
      </c>
      <c r="C360" s="12">
        <v>45271</v>
      </c>
      <c r="D360" s="2">
        <v>37291.800000000003</v>
      </c>
      <c r="F360">
        <f t="shared" si="27"/>
        <v>-0.11704677853516651</v>
      </c>
      <c r="G360">
        <f t="shared" si="25"/>
        <v>1</v>
      </c>
      <c r="H360" t="str">
        <f t="shared" si="29"/>
        <v/>
      </c>
      <c r="I360" t="str">
        <f t="shared" si="28"/>
        <v/>
      </c>
      <c r="J360" t="str">
        <f t="shared" si="26"/>
        <v/>
      </c>
      <c r="P360" t="s">
        <v>508</v>
      </c>
      <c r="Q360" t="s">
        <v>16</v>
      </c>
      <c r="R360" s="3">
        <v>45264</v>
      </c>
      <c r="S360">
        <v>37790.65</v>
      </c>
      <c r="T360">
        <v>37850.199999999997</v>
      </c>
      <c r="U360">
        <v>38240</v>
      </c>
      <c r="V360">
        <v>37425.1</v>
      </c>
      <c r="W360">
        <v>37460</v>
      </c>
      <c r="X360">
        <v>37487.75</v>
      </c>
      <c r="Y360">
        <v>37644.39</v>
      </c>
      <c r="Z360">
        <v>30391</v>
      </c>
      <c r="AA360">
        <v>1144050738.95</v>
      </c>
      <c r="AB360">
        <v>11080</v>
      </c>
      <c r="AC360" s="8">
        <v>13698</v>
      </c>
      <c r="AD360" s="8">
        <v>45.07</v>
      </c>
    </row>
    <row r="361" spans="1:30" x14ac:dyDescent="0.25">
      <c r="A361" s="9" t="s">
        <v>508</v>
      </c>
      <c r="B361" s="1" t="s">
        <v>16</v>
      </c>
      <c r="C361" s="10">
        <v>45272</v>
      </c>
      <c r="D361" s="1">
        <v>37438.550000000003</v>
      </c>
      <c r="F361">
        <f t="shared" si="27"/>
        <v>0.3935181460803715</v>
      </c>
      <c r="G361">
        <f t="shared" si="25"/>
        <v>2</v>
      </c>
      <c r="H361" t="str">
        <f t="shared" si="29"/>
        <v/>
      </c>
      <c r="I361" t="str">
        <f t="shared" si="28"/>
        <v/>
      </c>
      <c r="J361" t="str">
        <f t="shared" si="26"/>
        <v/>
      </c>
      <c r="P361" t="s">
        <v>508</v>
      </c>
      <c r="Q361" t="s">
        <v>16</v>
      </c>
      <c r="R361" s="3">
        <v>45265</v>
      </c>
      <c r="S361">
        <v>37487.75</v>
      </c>
      <c r="T361">
        <v>37555.050000000003</v>
      </c>
      <c r="U361">
        <v>37700</v>
      </c>
      <c r="V361">
        <v>36529.550000000003</v>
      </c>
      <c r="W361">
        <v>37000</v>
      </c>
      <c r="X361">
        <v>36848.449999999997</v>
      </c>
      <c r="Y361">
        <v>36983.64</v>
      </c>
      <c r="Z361">
        <v>75226</v>
      </c>
      <c r="AA361">
        <v>2782131191.25</v>
      </c>
      <c r="AB361">
        <v>9023</v>
      </c>
      <c r="AC361" s="8">
        <v>61070</v>
      </c>
      <c r="AD361" s="8">
        <v>81.180000000000007</v>
      </c>
    </row>
    <row r="362" spans="1:30" x14ac:dyDescent="0.25">
      <c r="A362" s="11" t="s">
        <v>508</v>
      </c>
      <c r="B362" s="2" t="s">
        <v>16</v>
      </c>
      <c r="C362" s="12">
        <v>45273</v>
      </c>
      <c r="D362" s="2">
        <v>37607.75</v>
      </c>
      <c r="F362">
        <f t="shared" si="27"/>
        <v>0.45194057996369269</v>
      </c>
      <c r="G362">
        <f t="shared" si="25"/>
        <v>3</v>
      </c>
      <c r="H362" t="str">
        <f t="shared" si="29"/>
        <v/>
      </c>
      <c r="I362" t="str">
        <f t="shared" si="28"/>
        <v/>
      </c>
      <c r="J362" t="str">
        <f t="shared" si="26"/>
        <v/>
      </c>
      <c r="P362" t="s">
        <v>508</v>
      </c>
      <c r="Q362" t="s">
        <v>16</v>
      </c>
      <c r="R362" s="3">
        <v>45266</v>
      </c>
      <c r="S362">
        <v>36848.449999999997</v>
      </c>
      <c r="T362">
        <v>37267</v>
      </c>
      <c r="U362">
        <v>37579.599999999999</v>
      </c>
      <c r="V362">
        <v>36648.449999999997</v>
      </c>
      <c r="W362">
        <v>36900</v>
      </c>
      <c r="X362">
        <v>36732.85</v>
      </c>
      <c r="Y362">
        <v>36997.449999999997</v>
      </c>
      <c r="Z362">
        <v>32370</v>
      </c>
      <c r="AA362">
        <v>1197607364</v>
      </c>
      <c r="AB362">
        <v>14603</v>
      </c>
      <c r="AC362" s="8">
        <v>17928</v>
      </c>
      <c r="AD362" s="8">
        <v>55.38</v>
      </c>
    </row>
    <row r="363" spans="1:30" x14ac:dyDescent="0.25">
      <c r="A363" s="9" t="s">
        <v>508</v>
      </c>
      <c r="B363" s="1" t="s">
        <v>16</v>
      </c>
      <c r="C363" s="10">
        <v>45274</v>
      </c>
      <c r="D363" s="1">
        <v>37678.050000000003</v>
      </c>
      <c r="F363">
        <f t="shared" si="27"/>
        <v>0.18692955574317238</v>
      </c>
      <c r="G363">
        <f t="shared" si="25"/>
        <v>4</v>
      </c>
      <c r="H363">
        <f t="shared" si="29"/>
        <v>0.64549475911145682</v>
      </c>
      <c r="I363" t="str">
        <f t="shared" si="28"/>
        <v/>
      </c>
      <c r="J363" t="str">
        <f t="shared" si="26"/>
        <v/>
      </c>
      <c r="P363" t="s">
        <v>508</v>
      </c>
      <c r="Q363" t="s">
        <v>16</v>
      </c>
      <c r="R363" s="3">
        <v>45267</v>
      </c>
      <c r="S363">
        <v>36732.85</v>
      </c>
      <c r="T363">
        <v>37060</v>
      </c>
      <c r="U363">
        <v>37711.800000000003</v>
      </c>
      <c r="V363">
        <v>36700</v>
      </c>
      <c r="W363">
        <v>37450</v>
      </c>
      <c r="X363">
        <v>37436.400000000001</v>
      </c>
      <c r="Y363">
        <v>37309.03</v>
      </c>
      <c r="Z363">
        <v>36293</v>
      </c>
      <c r="AA363">
        <v>1354056657.8499999</v>
      </c>
      <c r="AB363">
        <v>12961</v>
      </c>
      <c r="AC363" s="8">
        <v>18850</v>
      </c>
      <c r="AD363" s="8">
        <v>51.94</v>
      </c>
    </row>
    <row r="364" spans="1:30" x14ac:dyDescent="0.25">
      <c r="A364" s="11" t="s">
        <v>508</v>
      </c>
      <c r="B364" s="2" t="s">
        <v>16</v>
      </c>
      <c r="C364" s="12">
        <v>45275</v>
      </c>
      <c r="D364" s="2">
        <v>37852.300000000003</v>
      </c>
      <c r="F364">
        <f t="shared" si="27"/>
        <v>0.46247085504690394</v>
      </c>
      <c r="G364">
        <f t="shared" si="25"/>
        <v>5</v>
      </c>
      <c r="H364" t="str">
        <f t="shared" si="29"/>
        <v/>
      </c>
      <c r="I364" t="str">
        <f t="shared" si="28"/>
        <v/>
      </c>
      <c r="J364" t="str">
        <f t="shared" si="26"/>
        <v/>
      </c>
      <c r="P364" t="s">
        <v>508</v>
      </c>
      <c r="Q364" t="s">
        <v>16</v>
      </c>
      <c r="R364" s="3">
        <v>45268</v>
      </c>
      <c r="S364">
        <v>37436.400000000001</v>
      </c>
      <c r="T364">
        <v>37400</v>
      </c>
      <c r="U364">
        <v>37774.949999999997</v>
      </c>
      <c r="V364">
        <v>37111</v>
      </c>
      <c r="W364">
        <v>37290</v>
      </c>
      <c r="X364">
        <v>37335.5</v>
      </c>
      <c r="Y364">
        <v>37478.58</v>
      </c>
      <c r="Z364">
        <v>69746</v>
      </c>
      <c r="AA364">
        <v>2613980841</v>
      </c>
      <c r="AB364">
        <v>11502</v>
      </c>
      <c r="AC364" s="8">
        <v>51224</v>
      </c>
      <c r="AD364" s="8">
        <v>73.44</v>
      </c>
    </row>
    <row r="365" spans="1:30" x14ac:dyDescent="0.25">
      <c r="A365" s="9" t="s">
        <v>508</v>
      </c>
      <c r="B365" s="1" t="s">
        <v>16</v>
      </c>
      <c r="C365" s="10">
        <v>45278</v>
      </c>
      <c r="D365" s="1">
        <v>37962.1</v>
      </c>
      <c r="F365">
        <f t="shared" si="27"/>
        <v>0.2900748435365767</v>
      </c>
      <c r="G365">
        <f t="shared" si="25"/>
        <v>1</v>
      </c>
      <c r="H365" t="str">
        <f t="shared" si="29"/>
        <v/>
      </c>
      <c r="I365" t="str">
        <f t="shared" si="28"/>
        <v/>
      </c>
      <c r="J365" t="str">
        <f t="shared" si="26"/>
        <v/>
      </c>
      <c r="P365" t="s">
        <v>508</v>
      </c>
      <c r="Q365" t="s">
        <v>16</v>
      </c>
      <c r="R365" s="3">
        <v>45271</v>
      </c>
      <c r="S365">
        <v>37335.5</v>
      </c>
      <c r="T365">
        <v>37489.949999999997</v>
      </c>
      <c r="U365">
        <v>37489.949999999997</v>
      </c>
      <c r="V365">
        <v>36905</v>
      </c>
      <c r="W365">
        <v>37209.15</v>
      </c>
      <c r="X365">
        <v>37291.800000000003</v>
      </c>
      <c r="Y365">
        <v>37092.28</v>
      </c>
      <c r="Z365">
        <v>46091</v>
      </c>
      <c r="AA365">
        <v>1709620308.55</v>
      </c>
      <c r="AB365">
        <v>12571</v>
      </c>
      <c r="AC365" s="8">
        <v>31308</v>
      </c>
      <c r="AD365" s="8">
        <v>67.930000000000007</v>
      </c>
    </row>
    <row r="366" spans="1:30" x14ac:dyDescent="0.25">
      <c r="A366" s="11" t="s">
        <v>508</v>
      </c>
      <c r="B366" s="2" t="s">
        <v>16</v>
      </c>
      <c r="C366" s="12">
        <v>45279</v>
      </c>
      <c r="D366" s="2">
        <v>37756.050000000003</v>
      </c>
      <c r="F366">
        <f t="shared" si="27"/>
        <v>-0.54277819193352217</v>
      </c>
      <c r="G366">
        <f t="shared" si="25"/>
        <v>2</v>
      </c>
      <c r="H366" t="str">
        <f t="shared" si="29"/>
        <v/>
      </c>
      <c r="I366" t="str">
        <f t="shared" si="28"/>
        <v/>
      </c>
      <c r="J366" t="str">
        <f t="shared" si="26"/>
        <v/>
      </c>
      <c r="P366" t="s">
        <v>508</v>
      </c>
      <c r="Q366" t="s">
        <v>16</v>
      </c>
      <c r="R366" s="3">
        <v>45272</v>
      </c>
      <c r="S366">
        <v>37291.800000000003</v>
      </c>
      <c r="T366">
        <v>37349.949999999997</v>
      </c>
      <c r="U366">
        <v>37660</v>
      </c>
      <c r="V366">
        <v>37218</v>
      </c>
      <c r="W366">
        <v>37456.65</v>
      </c>
      <c r="X366">
        <v>37438.550000000003</v>
      </c>
      <c r="Y366">
        <v>37430.36</v>
      </c>
      <c r="Z366">
        <v>17207</v>
      </c>
      <c r="AA366">
        <v>644064205.10000002</v>
      </c>
      <c r="AB366">
        <v>8565</v>
      </c>
      <c r="AC366" s="8">
        <v>9300</v>
      </c>
      <c r="AD366" s="8">
        <v>54.05</v>
      </c>
    </row>
    <row r="367" spans="1:30" x14ac:dyDescent="0.25">
      <c r="A367" s="9" t="s">
        <v>508</v>
      </c>
      <c r="B367" s="1" t="s">
        <v>16</v>
      </c>
      <c r="C367" s="10">
        <v>45280</v>
      </c>
      <c r="D367" s="1">
        <v>37013.4</v>
      </c>
      <c r="F367">
        <f t="shared" si="27"/>
        <v>-1.9669695320352669</v>
      </c>
      <c r="G367">
        <f t="shared" si="25"/>
        <v>3</v>
      </c>
      <c r="H367" t="str">
        <f t="shared" si="29"/>
        <v/>
      </c>
      <c r="I367" t="str">
        <f t="shared" si="28"/>
        <v/>
      </c>
      <c r="J367" t="str">
        <f t="shared" si="26"/>
        <v/>
      </c>
      <c r="P367" t="s">
        <v>508</v>
      </c>
      <c r="Q367" t="s">
        <v>16</v>
      </c>
      <c r="R367" s="3">
        <v>45273</v>
      </c>
      <c r="S367">
        <v>37438.550000000003</v>
      </c>
      <c r="T367">
        <v>37498.949999999997</v>
      </c>
      <c r="U367">
        <v>37700</v>
      </c>
      <c r="V367">
        <v>37151.5</v>
      </c>
      <c r="W367">
        <v>37622.050000000003</v>
      </c>
      <c r="X367">
        <v>37607.75</v>
      </c>
      <c r="Y367">
        <v>37315.699999999997</v>
      </c>
      <c r="Z367">
        <v>25598</v>
      </c>
      <c r="AA367">
        <v>955207249.35000002</v>
      </c>
      <c r="AB367">
        <v>9362</v>
      </c>
      <c r="AC367" s="8">
        <v>16988</v>
      </c>
      <c r="AD367" s="8">
        <v>66.36</v>
      </c>
    </row>
    <row r="368" spans="1:30" x14ac:dyDescent="0.25">
      <c r="A368" s="11" t="s">
        <v>508</v>
      </c>
      <c r="B368" s="2" t="s">
        <v>16</v>
      </c>
      <c r="C368" s="12">
        <v>45281</v>
      </c>
      <c r="D368" s="2">
        <v>37229.25</v>
      </c>
      <c r="F368">
        <f t="shared" si="27"/>
        <v>0.58316717729254419</v>
      </c>
      <c r="G368">
        <f t="shared" si="25"/>
        <v>4</v>
      </c>
      <c r="H368">
        <f t="shared" si="29"/>
        <v>-1.1911444461695944</v>
      </c>
      <c r="I368" t="str">
        <f t="shared" si="28"/>
        <v/>
      </c>
      <c r="J368" t="str">
        <f t="shared" si="26"/>
        <v/>
      </c>
      <c r="P368" t="s">
        <v>508</v>
      </c>
      <c r="Q368" t="s">
        <v>16</v>
      </c>
      <c r="R368" s="3">
        <v>45274</v>
      </c>
      <c r="S368">
        <v>37607.75</v>
      </c>
      <c r="T368">
        <v>37698.949999999997</v>
      </c>
      <c r="U368">
        <v>37825</v>
      </c>
      <c r="V368">
        <v>37420</v>
      </c>
      <c r="W368">
        <v>37600</v>
      </c>
      <c r="X368">
        <v>37678.050000000003</v>
      </c>
      <c r="Y368">
        <v>37610.53</v>
      </c>
      <c r="Z368">
        <v>16898</v>
      </c>
      <c r="AA368">
        <v>635542745.04999995</v>
      </c>
      <c r="AB368">
        <v>9401</v>
      </c>
      <c r="AC368" s="8">
        <v>9074</v>
      </c>
      <c r="AD368" s="8">
        <v>53.7</v>
      </c>
    </row>
    <row r="369" spans="1:30" x14ac:dyDescent="0.25">
      <c r="A369" s="9" t="s">
        <v>508</v>
      </c>
      <c r="B369" s="1" t="s">
        <v>16</v>
      </c>
      <c r="C369" s="10">
        <v>45282</v>
      </c>
      <c r="D369" s="1">
        <v>37612.25</v>
      </c>
      <c r="F369">
        <f t="shared" si="27"/>
        <v>1.0287609876642694</v>
      </c>
      <c r="G369">
        <f t="shared" si="25"/>
        <v>5</v>
      </c>
      <c r="H369" t="str">
        <f t="shared" si="29"/>
        <v/>
      </c>
      <c r="I369" t="str">
        <f t="shared" si="28"/>
        <v/>
      </c>
      <c r="J369" t="str">
        <f t="shared" si="26"/>
        <v/>
      </c>
      <c r="P369" t="s">
        <v>508</v>
      </c>
      <c r="Q369" t="s">
        <v>16</v>
      </c>
      <c r="R369" s="3">
        <v>45275</v>
      </c>
      <c r="S369">
        <v>37678.050000000003</v>
      </c>
      <c r="T369">
        <v>37679.050000000003</v>
      </c>
      <c r="U369">
        <v>38086</v>
      </c>
      <c r="V369">
        <v>37679.050000000003</v>
      </c>
      <c r="W369">
        <v>37755</v>
      </c>
      <c r="X369">
        <v>37852.300000000003</v>
      </c>
      <c r="Y369">
        <v>37900.379999999997</v>
      </c>
      <c r="Z369">
        <v>26189</v>
      </c>
      <c r="AA369">
        <v>992573090.85000002</v>
      </c>
      <c r="AB369">
        <v>8612</v>
      </c>
      <c r="AC369" s="8">
        <v>15859</v>
      </c>
      <c r="AD369" s="8">
        <v>60.56</v>
      </c>
    </row>
    <row r="370" spans="1:30" x14ac:dyDescent="0.25">
      <c r="A370" s="11" t="s">
        <v>508</v>
      </c>
      <c r="B370" s="2" t="s">
        <v>16</v>
      </c>
      <c r="C370" s="12">
        <v>45286</v>
      </c>
      <c r="D370" s="2">
        <v>37564.75</v>
      </c>
      <c r="F370">
        <f t="shared" si="27"/>
        <v>-0.12628864266296219</v>
      </c>
      <c r="G370">
        <f t="shared" si="25"/>
        <v>2</v>
      </c>
      <c r="H370" t="str">
        <f t="shared" si="29"/>
        <v/>
      </c>
      <c r="I370" t="str">
        <f t="shared" si="28"/>
        <v/>
      </c>
      <c r="J370" t="str">
        <f t="shared" si="26"/>
        <v/>
      </c>
      <c r="P370" t="s">
        <v>508</v>
      </c>
      <c r="Q370" t="s">
        <v>16</v>
      </c>
      <c r="R370" s="3">
        <v>45278</v>
      </c>
      <c r="S370">
        <v>37852.300000000003</v>
      </c>
      <c r="T370">
        <v>37852.300000000003</v>
      </c>
      <c r="U370">
        <v>38565.300000000003</v>
      </c>
      <c r="V370">
        <v>37610</v>
      </c>
      <c r="W370">
        <v>37910</v>
      </c>
      <c r="X370">
        <v>37962.1</v>
      </c>
      <c r="Y370">
        <v>38144.25</v>
      </c>
      <c r="Z370">
        <v>26693</v>
      </c>
      <c r="AA370">
        <v>1018184341.6</v>
      </c>
      <c r="AB370">
        <v>13251</v>
      </c>
      <c r="AC370" s="8">
        <v>10549</v>
      </c>
      <c r="AD370" s="8">
        <v>39.520000000000003</v>
      </c>
    </row>
    <row r="371" spans="1:30" x14ac:dyDescent="0.25">
      <c r="A371" s="9" t="s">
        <v>508</v>
      </c>
      <c r="B371" s="1" t="s">
        <v>16</v>
      </c>
      <c r="C371" s="10">
        <v>45287</v>
      </c>
      <c r="D371" s="1">
        <v>37929.449999999997</v>
      </c>
      <c r="F371">
        <f t="shared" si="27"/>
        <v>0.97085698693588296</v>
      </c>
      <c r="G371">
        <f t="shared" si="25"/>
        <v>3</v>
      </c>
      <c r="H371" t="str">
        <f t="shared" si="29"/>
        <v/>
      </c>
      <c r="I371" t="str">
        <f t="shared" si="28"/>
        <v/>
      </c>
      <c r="J371" t="str">
        <f t="shared" si="26"/>
        <v/>
      </c>
      <c r="P371" t="s">
        <v>508</v>
      </c>
      <c r="Q371" t="s">
        <v>16</v>
      </c>
      <c r="R371" s="3">
        <v>45279</v>
      </c>
      <c r="S371">
        <v>37962.1</v>
      </c>
      <c r="T371">
        <v>37962.1</v>
      </c>
      <c r="U371">
        <v>38038.199999999997</v>
      </c>
      <c r="V371">
        <v>37606.9</v>
      </c>
      <c r="W371">
        <v>37810.800000000003</v>
      </c>
      <c r="X371">
        <v>37756.050000000003</v>
      </c>
      <c r="Y371">
        <v>37830.01</v>
      </c>
      <c r="Z371">
        <v>25328</v>
      </c>
      <c r="AA371">
        <v>958158527.10000002</v>
      </c>
      <c r="AB371">
        <v>11289</v>
      </c>
      <c r="AC371" s="8">
        <v>14719</v>
      </c>
      <c r="AD371" s="8">
        <v>58.11</v>
      </c>
    </row>
    <row r="372" spans="1:30" x14ac:dyDescent="0.25">
      <c r="A372" s="11" t="s">
        <v>508</v>
      </c>
      <c r="B372" s="2" t="s">
        <v>16</v>
      </c>
      <c r="C372" s="12">
        <v>45288</v>
      </c>
      <c r="D372" s="2">
        <v>38564.9</v>
      </c>
      <c r="F372">
        <f t="shared" si="27"/>
        <v>1.6753472565513194</v>
      </c>
      <c r="G372">
        <f t="shared" si="25"/>
        <v>4</v>
      </c>
      <c r="H372">
        <f t="shared" si="29"/>
        <v>4.191725158996471</v>
      </c>
      <c r="I372" t="str">
        <f t="shared" si="28"/>
        <v/>
      </c>
      <c r="J372" t="str">
        <f t="shared" si="26"/>
        <v/>
      </c>
      <c r="P372" t="s">
        <v>508</v>
      </c>
      <c r="Q372" t="s">
        <v>16</v>
      </c>
      <c r="R372" s="3">
        <v>45280</v>
      </c>
      <c r="S372">
        <v>37756.050000000003</v>
      </c>
      <c r="T372">
        <v>37949.949999999997</v>
      </c>
      <c r="U372">
        <v>38190</v>
      </c>
      <c r="V372">
        <v>36800</v>
      </c>
      <c r="W372">
        <v>37085.050000000003</v>
      </c>
      <c r="X372">
        <v>37013.4</v>
      </c>
      <c r="Y372">
        <v>37573.64</v>
      </c>
      <c r="Z372">
        <v>22773</v>
      </c>
      <c r="AA372">
        <v>855664436.79999995</v>
      </c>
      <c r="AB372">
        <v>11938</v>
      </c>
      <c r="AC372" s="8">
        <v>9723</v>
      </c>
      <c r="AD372" s="8">
        <v>42.7</v>
      </c>
    </row>
    <row r="373" spans="1:30" x14ac:dyDescent="0.25">
      <c r="A373" s="9" t="s">
        <v>508</v>
      </c>
      <c r="B373" s="1" t="s">
        <v>16</v>
      </c>
      <c r="C373" s="10">
        <v>45289</v>
      </c>
      <c r="D373" s="1">
        <v>38512.75</v>
      </c>
      <c r="F373">
        <f t="shared" si="27"/>
        <v>-0.13522659205651111</v>
      </c>
      <c r="G373">
        <f t="shared" si="25"/>
        <v>5</v>
      </c>
      <c r="H373" t="str">
        <f t="shared" si="29"/>
        <v/>
      </c>
      <c r="I373" t="str">
        <f t="shared" si="28"/>
        <v/>
      </c>
      <c r="J373" t="str">
        <f t="shared" si="26"/>
        <v/>
      </c>
      <c r="P373" t="s">
        <v>508</v>
      </c>
      <c r="Q373" t="s">
        <v>16</v>
      </c>
      <c r="R373" s="3">
        <v>45281</v>
      </c>
      <c r="S373">
        <v>37013.4</v>
      </c>
      <c r="T373">
        <v>37080</v>
      </c>
      <c r="U373">
        <v>37354.199999999997</v>
      </c>
      <c r="V373">
        <v>36746.1</v>
      </c>
      <c r="W373">
        <v>37285.599999999999</v>
      </c>
      <c r="X373">
        <v>37229.25</v>
      </c>
      <c r="Y373">
        <v>37167.67</v>
      </c>
      <c r="Z373">
        <v>10933</v>
      </c>
      <c r="AA373">
        <v>406354156.55000001</v>
      </c>
      <c r="AB373">
        <v>5985</v>
      </c>
      <c r="AC373" s="8">
        <v>3110</v>
      </c>
      <c r="AD373" s="8">
        <v>28.45</v>
      </c>
    </row>
    <row r="374" spans="1:30" x14ac:dyDescent="0.25">
      <c r="A374" s="11" t="s">
        <v>508</v>
      </c>
      <c r="B374" s="2" t="s">
        <v>16</v>
      </c>
      <c r="C374" s="12">
        <v>45292</v>
      </c>
      <c r="D374" s="2">
        <v>38773.449999999997</v>
      </c>
      <c r="F374">
        <f t="shared" si="27"/>
        <v>0.67691868277387901</v>
      </c>
      <c r="G374">
        <f t="shared" si="25"/>
        <v>1</v>
      </c>
      <c r="H374" t="str">
        <f t="shared" si="29"/>
        <v/>
      </c>
      <c r="I374">
        <f t="shared" si="28"/>
        <v>45292</v>
      </c>
      <c r="J374">
        <f t="shared" si="26"/>
        <v>-3.7637868180417255</v>
      </c>
      <c r="P374" t="s">
        <v>508</v>
      </c>
      <c r="Q374" t="s">
        <v>16</v>
      </c>
      <c r="R374" s="3">
        <v>45282</v>
      </c>
      <c r="S374">
        <v>37229.25</v>
      </c>
      <c r="T374">
        <v>37480</v>
      </c>
      <c r="U374">
        <v>37777</v>
      </c>
      <c r="V374">
        <v>37181.85</v>
      </c>
      <c r="W374">
        <v>37576.9</v>
      </c>
      <c r="X374">
        <v>37612.25</v>
      </c>
      <c r="Y374">
        <v>37510.76</v>
      </c>
      <c r="Z374">
        <v>20574</v>
      </c>
      <c r="AA374">
        <v>771746415.20000005</v>
      </c>
      <c r="AB374">
        <v>10748</v>
      </c>
      <c r="AC374" s="8">
        <v>8174</v>
      </c>
      <c r="AD374" s="8">
        <v>39.729999999999997</v>
      </c>
    </row>
    <row r="375" spans="1:30" x14ac:dyDescent="0.25">
      <c r="A375" s="9" t="s">
        <v>508</v>
      </c>
      <c r="B375" s="1" t="s">
        <v>16</v>
      </c>
      <c r="C375" s="10">
        <v>45293</v>
      </c>
      <c r="D375" s="1">
        <v>39189.199999999997</v>
      </c>
      <c r="F375">
        <f t="shared" si="27"/>
        <v>1.0722543389871162</v>
      </c>
      <c r="G375">
        <f t="shared" si="25"/>
        <v>2</v>
      </c>
      <c r="H375" t="str">
        <f t="shared" si="29"/>
        <v/>
      </c>
      <c r="I375" t="str">
        <f t="shared" si="28"/>
        <v/>
      </c>
      <c r="J375" t="str">
        <f t="shared" si="26"/>
        <v/>
      </c>
      <c r="P375" t="s">
        <v>508</v>
      </c>
      <c r="Q375" t="s">
        <v>16</v>
      </c>
      <c r="R375" s="3">
        <v>45286</v>
      </c>
      <c r="S375">
        <v>37612.25</v>
      </c>
      <c r="T375">
        <v>37870</v>
      </c>
      <c r="U375">
        <v>37870</v>
      </c>
      <c r="V375">
        <v>37400</v>
      </c>
      <c r="W375">
        <v>37450</v>
      </c>
      <c r="X375">
        <v>37564.75</v>
      </c>
      <c r="Y375">
        <v>37535.339999999997</v>
      </c>
      <c r="Z375">
        <v>13279</v>
      </c>
      <c r="AA375">
        <v>498431728.05000001</v>
      </c>
      <c r="AB375">
        <v>6502</v>
      </c>
      <c r="AC375" s="8">
        <v>5195</v>
      </c>
      <c r="AD375" s="8">
        <v>39.119999999999997</v>
      </c>
    </row>
    <row r="376" spans="1:30" x14ac:dyDescent="0.25">
      <c r="A376" s="11" t="s">
        <v>508</v>
      </c>
      <c r="B376" s="2" t="s">
        <v>16</v>
      </c>
      <c r="C376" s="12">
        <v>45294</v>
      </c>
      <c r="D376" s="2">
        <v>38800.9</v>
      </c>
      <c r="F376">
        <f t="shared" si="27"/>
        <v>-0.99083420942503464</v>
      </c>
      <c r="G376">
        <f t="shared" si="25"/>
        <v>3</v>
      </c>
      <c r="H376" t="str">
        <f t="shared" si="29"/>
        <v/>
      </c>
      <c r="I376" t="str">
        <f t="shared" si="28"/>
        <v/>
      </c>
      <c r="J376" t="str">
        <f t="shared" si="26"/>
        <v/>
      </c>
      <c r="P376" t="s">
        <v>508</v>
      </c>
      <c r="Q376" t="s">
        <v>16</v>
      </c>
      <c r="R376" s="3">
        <v>45287</v>
      </c>
      <c r="S376">
        <v>37564.75</v>
      </c>
      <c r="T376">
        <v>37564.75</v>
      </c>
      <c r="U376">
        <v>37999.9</v>
      </c>
      <c r="V376">
        <v>37364.800000000003</v>
      </c>
      <c r="W376">
        <v>37925</v>
      </c>
      <c r="X376">
        <v>37929.449999999997</v>
      </c>
      <c r="Y376">
        <v>37690.870000000003</v>
      </c>
      <c r="Z376">
        <v>25789</v>
      </c>
      <c r="AA376">
        <v>972009905.60000002</v>
      </c>
      <c r="AB376">
        <v>9298</v>
      </c>
      <c r="AC376" s="8">
        <v>16011</v>
      </c>
      <c r="AD376" s="8">
        <v>62.08</v>
      </c>
    </row>
    <row r="377" spans="1:30" x14ac:dyDescent="0.25">
      <c r="A377" s="9" t="s">
        <v>508</v>
      </c>
      <c r="B377" s="1" t="s">
        <v>16</v>
      </c>
      <c r="C377" s="10">
        <v>45295</v>
      </c>
      <c r="D377" s="1">
        <v>39074.449999999997</v>
      </c>
      <c r="F377">
        <f t="shared" si="27"/>
        <v>0.70500941988457899</v>
      </c>
      <c r="G377">
        <f t="shared" si="25"/>
        <v>4</v>
      </c>
      <c r="H377">
        <f t="shared" si="29"/>
        <v>1.3212791942932449</v>
      </c>
      <c r="I377" t="str">
        <f t="shared" si="28"/>
        <v/>
      </c>
      <c r="J377" t="str">
        <f t="shared" si="26"/>
        <v/>
      </c>
      <c r="P377" t="s">
        <v>508</v>
      </c>
      <c r="Q377" t="s">
        <v>16</v>
      </c>
      <c r="R377" s="3">
        <v>45288</v>
      </c>
      <c r="S377">
        <v>37929.449999999997</v>
      </c>
      <c r="T377">
        <v>37929.449999999997</v>
      </c>
      <c r="U377">
        <v>38677.599999999999</v>
      </c>
      <c r="V377">
        <v>37861.1</v>
      </c>
      <c r="W377">
        <v>38550</v>
      </c>
      <c r="X377">
        <v>38564.9</v>
      </c>
      <c r="Y377">
        <v>38394.019999999997</v>
      </c>
      <c r="Z377">
        <v>33096</v>
      </c>
      <c r="AA377">
        <v>1270688337.3499999</v>
      </c>
      <c r="AB377">
        <v>14644</v>
      </c>
      <c r="AC377" s="8">
        <v>14189</v>
      </c>
      <c r="AD377" s="8">
        <v>42.87</v>
      </c>
    </row>
    <row r="378" spans="1:30" x14ac:dyDescent="0.25">
      <c r="A378" s="11" t="s">
        <v>508</v>
      </c>
      <c r="B378" s="2" t="s">
        <v>16</v>
      </c>
      <c r="C378" s="12">
        <v>45296</v>
      </c>
      <c r="D378" s="2">
        <v>38908.35</v>
      </c>
      <c r="F378">
        <f t="shared" si="27"/>
        <v>-0.42508595770381552</v>
      </c>
      <c r="G378">
        <f t="shared" si="25"/>
        <v>5</v>
      </c>
      <c r="H378" t="str">
        <f t="shared" si="29"/>
        <v/>
      </c>
      <c r="I378" t="str">
        <f t="shared" si="28"/>
        <v/>
      </c>
      <c r="J378" t="str">
        <f t="shared" si="26"/>
        <v/>
      </c>
      <c r="P378" t="s">
        <v>508</v>
      </c>
      <c r="Q378" t="s">
        <v>16</v>
      </c>
      <c r="R378" s="3">
        <v>45289</v>
      </c>
      <c r="S378">
        <v>38564.9</v>
      </c>
      <c r="T378">
        <v>38679.949999999997</v>
      </c>
      <c r="U378">
        <v>38889.199999999997</v>
      </c>
      <c r="V378">
        <v>38364.050000000003</v>
      </c>
      <c r="W378">
        <v>38600</v>
      </c>
      <c r="X378">
        <v>38512.75</v>
      </c>
      <c r="Y378">
        <v>38578.550000000003</v>
      </c>
      <c r="Z378">
        <v>16473</v>
      </c>
      <c r="AA378">
        <v>635504531.79999995</v>
      </c>
      <c r="AB378">
        <v>8527</v>
      </c>
      <c r="AC378" s="8">
        <v>6928</v>
      </c>
      <c r="AD378" s="8">
        <v>42.06</v>
      </c>
    </row>
    <row r="379" spans="1:30" x14ac:dyDescent="0.25">
      <c r="A379" s="9" t="s">
        <v>508</v>
      </c>
      <c r="B379" s="1" t="s">
        <v>16</v>
      </c>
      <c r="C379" s="10">
        <v>45299</v>
      </c>
      <c r="D379" s="1">
        <v>37693.4</v>
      </c>
      <c r="F379">
        <f t="shared" si="27"/>
        <v>-3.1225945073486723</v>
      </c>
      <c r="G379">
        <f t="shared" si="25"/>
        <v>1</v>
      </c>
      <c r="H379" t="str">
        <f t="shared" si="29"/>
        <v/>
      </c>
      <c r="I379" t="str">
        <f t="shared" si="28"/>
        <v/>
      </c>
      <c r="J379" t="str">
        <f t="shared" si="26"/>
        <v/>
      </c>
      <c r="P379" t="s">
        <v>508</v>
      </c>
      <c r="Q379" t="s">
        <v>16</v>
      </c>
      <c r="R379" s="3">
        <v>45292</v>
      </c>
      <c r="S379">
        <v>38512.75</v>
      </c>
      <c r="T379">
        <v>38516</v>
      </c>
      <c r="U379">
        <v>38984.25</v>
      </c>
      <c r="V379">
        <v>38500</v>
      </c>
      <c r="W379">
        <v>38700</v>
      </c>
      <c r="X379">
        <v>38773.449999999997</v>
      </c>
      <c r="Y379">
        <v>38722.480000000003</v>
      </c>
      <c r="Z379">
        <v>12899</v>
      </c>
      <c r="AA379">
        <v>499481251.85000002</v>
      </c>
      <c r="AB379">
        <v>7415</v>
      </c>
      <c r="AC379" s="8">
        <v>5364</v>
      </c>
      <c r="AD379" s="8">
        <v>41.58</v>
      </c>
    </row>
    <row r="380" spans="1:30" x14ac:dyDescent="0.25">
      <c r="A380" s="11" t="s">
        <v>508</v>
      </c>
      <c r="B380" s="2" t="s">
        <v>16</v>
      </c>
      <c r="C380" s="12">
        <v>45300</v>
      </c>
      <c r="D380" s="2">
        <v>36452.65</v>
      </c>
      <c r="F380">
        <f t="shared" si="27"/>
        <v>-3.2916903224437166</v>
      </c>
      <c r="G380">
        <f t="shared" si="25"/>
        <v>2</v>
      </c>
      <c r="H380" t="str">
        <f t="shared" si="29"/>
        <v/>
      </c>
      <c r="I380" t="str">
        <f t="shared" si="28"/>
        <v/>
      </c>
      <c r="J380" t="str">
        <f t="shared" si="26"/>
        <v/>
      </c>
      <c r="P380" t="s">
        <v>508</v>
      </c>
      <c r="Q380" t="s">
        <v>16</v>
      </c>
      <c r="R380" s="3">
        <v>45293</v>
      </c>
      <c r="S380">
        <v>38773.449999999997</v>
      </c>
      <c r="T380">
        <v>38898.9</v>
      </c>
      <c r="U380">
        <v>39246.35</v>
      </c>
      <c r="V380">
        <v>38111</v>
      </c>
      <c r="W380">
        <v>39152</v>
      </c>
      <c r="X380">
        <v>39189.199999999997</v>
      </c>
      <c r="Y380">
        <v>38783.14</v>
      </c>
      <c r="Z380">
        <v>27375</v>
      </c>
      <c r="AA380">
        <v>1061688372</v>
      </c>
      <c r="AB380">
        <v>12526</v>
      </c>
      <c r="AC380" s="8">
        <v>13450</v>
      </c>
      <c r="AD380" s="8">
        <v>49.13</v>
      </c>
    </row>
    <row r="381" spans="1:30" x14ac:dyDescent="0.25">
      <c r="A381" s="9" t="s">
        <v>508</v>
      </c>
      <c r="B381" s="1" t="s">
        <v>16</v>
      </c>
      <c r="C381" s="10">
        <v>45301</v>
      </c>
      <c r="D381" s="1">
        <v>37138.800000000003</v>
      </c>
      <c r="F381">
        <f t="shared" si="27"/>
        <v>1.8823048530079471</v>
      </c>
      <c r="G381">
        <f t="shared" si="25"/>
        <v>3</v>
      </c>
      <c r="H381" t="str">
        <f t="shared" si="29"/>
        <v/>
      </c>
      <c r="I381" t="str">
        <f t="shared" si="28"/>
        <v/>
      </c>
      <c r="J381" t="str">
        <f t="shared" si="26"/>
        <v/>
      </c>
      <c r="P381" t="s">
        <v>508</v>
      </c>
      <c r="Q381" t="s">
        <v>16</v>
      </c>
      <c r="R381" s="3">
        <v>45294</v>
      </c>
      <c r="S381">
        <v>39189.199999999997</v>
      </c>
      <c r="T381">
        <v>39152</v>
      </c>
      <c r="U381">
        <v>39374</v>
      </c>
      <c r="V381">
        <v>38704.050000000003</v>
      </c>
      <c r="W381">
        <v>38720.15</v>
      </c>
      <c r="X381">
        <v>38800.9</v>
      </c>
      <c r="Y381">
        <v>39077.31</v>
      </c>
      <c r="Z381">
        <v>11523</v>
      </c>
      <c r="AA381">
        <v>450287820.85000002</v>
      </c>
      <c r="AB381">
        <v>5526</v>
      </c>
      <c r="AC381" s="8">
        <v>4648</v>
      </c>
      <c r="AD381" s="8">
        <v>40.340000000000003</v>
      </c>
    </row>
    <row r="382" spans="1:30" x14ac:dyDescent="0.25">
      <c r="A382" s="11" t="s">
        <v>508</v>
      </c>
      <c r="B382" s="2" t="s">
        <v>16</v>
      </c>
      <c r="C382" s="12">
        <v>45302</v>
      </c>
      <c r="D382" s="2">
        <v>36817.85</v>
      </c>
      <c r="F382">
        <f t="shared" si="27"/>
        <v>-0.86419055004470879</v>
      </c>
      <c r="G382">
        <f t="shared" si="25"/>
        <v>4</v>
      </c>
      <c r="H382">
        <f t="shared" si="29"/>
        <v>-5.7751292724529684</v>
      </c>
      <c r="I382" t="str">
        <f t="shared" si="28"/>
        <v/>
      </c>
      <c r="J382" t="str">
        <f t="shared" si="26"/>
        <v/>
      </c>
      <c r="P382" t="s">
        <v>508</v>
      </c>
      <c r="Q382" t="s">
        <v>16</v>
      </c>
      <c r="R382" s="3">
        <v>45295</v>
      </c>
      <c r="S382">
        <v>38800.9</v>
      </c>
      <c r="T382">
        <v>38899</v>
      </c>
      <c r="U382">
        <v>39150</v>
      </c>
      <c r="V382">
        <v>38554.85</v>
      </c>
      <c r="W382">
        <v>39149.949999999997</v>
      </c>
      <c r="X382">
        <v>39074.449999999997</v>
      </c>
      <c r="Y382">
        <v>38882.769999999997</v>
      </c>
      <c r="Z382">
        <v>18182</v>
      </c>
      <c r="AA382">
        <v>706966546.79999995</v>
      </c>
      <c r="AB382">
        <v>8701</v>
      </c>
      <c r="AC382" s="8">
        <v>10579</v>
      </c>
      <c r="AD382" s="8">
        <v>58.18</v>
      </c>
    </row>
    <row r="383" spans="1:30" x14ac:dyDescent="0.25">
      <c r="A383" s="9" t="s">
        <v>508</v>
      </c>
      <c r="B383" s="1" t="s">
        <v>16</v>
      </c>
      <c r="C383" s="10">
        <v>45303</v>
      </c>
      <c r="D383" s="1">
        <v>36859.15</v>
      </c>
      <c r="F383">
        <f t="shared" si="27"/>
        <v>0.11217385045569721</v>
      </c>
      <c r="G383">
        <f t="shared" si="25"/>
        <v>5</v>
      </c>
      <c r="H383" t="str">
        <f t="shared" si="29"/>
        <v/>
      </c>
      <c r="I383" t="str">
        <f t="shared" si="28"/>
        <v/>
      </c>
      <c r="J383" t="str">
        <f t="shared" si="26"/>
        <v/>
      </c>
      <c r="P383" t="s">
        <v>508</v>
      </c>
      <c r="Q383" t="s">
        <v>16</v>
      </c>
      <c r="R383" s="3">
        <v>45296</v>
      </c>
      <c r="S383">
        <v>39074.449999999997</v>
      </c>
      <c r="T383">
        <v>39250</v>
      </c>
      <c r="U383">
        <v>39250</v>
      </c>
      <c r="V383">
        <v>38660</v>
      </c>
      <c r="W383">
        <v>38900</v>
      </c>
      <c r="X383">
        <v>38908.35</v>
      </c>
      <c r="Y383">
        <v>38895.57</v>
      </c>
      <c r="Z383">
        <v>23336</v>
      </c>
      <c r="AA383">
        <v>907666906.25</v>
      </c>
      <c r="AB383">
        <v>9021</v>
      </c>
      <c r="AC383" s="8">
        <v>15639</v>
      </c>
      <c r="AD383" s="8">
        <v>67.02</v>
      </c>
    </row>
    <row r="384" spans="1:30" x14ac:dyDescent="0.25">
      <c r="A384" s="11" t="s">
        <v>508</v>
      </c>
      <c r="B384" s="2" t="s">
        <v>16</v>
      </c>
      <c r="C384" s="12">
        <v>45306</v>
      </c>
      <c r="D384" s="2">
        <v>37615.25</v>
      </c>
      <c r="F384">
        <f t="shared" si="27"/>
        <v>2.0513223989158691</v>
      </c>
      <c r="G384">
        <f t="shared" si="25"/>
        <v>1</v>
      </c>
      <c r="H384" t="str">
        <f t="shared" si="29"/>
        <v/>
      </c>
      <c r="I384" t="str">
        <f t="shared" si="28"/>
        <v/>
      </c>
      <c r="J384" t="str">
        <f t="shared" si="26"/>
        <v/>
      </c>
      <c r="P384" t="s">
        <v>508</v>
      </c>
      <c r="Q384" t="s">
        <v>16</v>
      </c>
      <c r="R384" s="3">
        <v>45299</v>
      </c>
      <c r="S384">
        <v>38908.35</v>
      </c>
      <c r="T384">
        <v>38853</v>
      </c>
      <c r="U384">
        <v>38907</v>
      </c>
      <c r="V384">
        <v>37560</v>
      </c>
      <c r="W384">
        <v>37720</v>
      </c>
      <c r="X384">
        <v>37693.4</v>
      </c>
      <c r="Y384">
        <v>37905.370000000003</v>
      </c>
      <c r="Z384">
        <v>41857</v>
      </c>
      <c r="AA384">
        <v>1586604987.25</v>
      </c>
      <c r="AB384">
        <v>15412</v>
      </c>
      <c r="AC384" s="8">
        <v>24623</v>
      </c>
      <c r="AD384" s="8">
        <v>58.83</v>
      </c>
    </row>
    <row r="385" spans="1:30" x14ac:dyDescent="0.25">
      <c r="A385" s="9" t="s">
        <v>508</v>
      </c>
      <c r="B385" s="1" t="s">
        <v>16</v>
      </c>
      <c r="C385" s="10">
        <v>45307</v>
      </c>
      <c r="D385" s="1">
        <v>38261.25</v>
      </c>
      <c r="F385">
        <f t="shared" si="27"/>
        <v>1.7173885591615103</v>
      </c>
      <c r="G385">
        <f t="shared" si="25"/>
        <v>2</v>
      </c>
      <c r="H385" t="str">
        <f t="shared" si="29"/>
        <v/>
      </c>
      <c r="I385" t="str">
        <f t="shared" si="28"/>
        <v/>
      </c>
      <c r="J385" t="str">
        <f t="shared" si="26"/>
        <v/>
      </c>
      <c r="P385" t="s">
        <v>508</v>
      </c>
      <c r="Q385" t="s">
        <v>16</v>
      </c>
      <c r="R385" s="3">
        <v>45300</v>
      </c>
      <c r="S385">
        <v>37693.4</v>
      </c>
      <c r="T385">
        <v>37800</v>
      </c>
      <c r="U385">
        <v>37996.199999999997</v>
      </c>
      <c r="V385">
        <v>36128.35</v>
      </c>
      <c r="W385">
        <v>36500</v>
      </c>
      <c r="X385">
        <v>36452.65</v>
      </c>
      <c r="Y385">
        <v>36878.36</v>
      </c>
      <c r="Z385">
        <v>83265</v>
      </c>
      <c r="AA385">
        <v>3070676390.8499999</v>
      </c>
      <c r="AB385">
        <v>18119</v>
      </c>
      <c r="AC385" s="8">
        <v>58496</v>
      </c>
      <c r="AD385" s="8">
        <v>70.25</v>
      </c>
    </row>
    <row r="386" spans="1:30" x14ac:dyDescent="0.25">
      <c r="A386" s="11" t="s">
        <v>508</v>
      </c>
      <c r="B386" s="2" t="s">
        <v>16</v>
      </c>
      <c r="C386" s="12">
        <v>45308</v>
      </c>
      <c r="D386" s="2">
        <v>37693.449999999997</v>
      </c>
      <c r="F386">
        <f t="shared" si="27"/>
        <v>-1.4840079715116545</v>
      </c>
      <c r="G386">
        <f t="shared" si="25"/>
        <v>3</v>
      </c>
      <c r="H386" t="str">
        <f t="shared" si="29"/>
        <v/>
      </c>
      <c r="I386" t="str">
        <f t="shared" si="28"/>
        <v/>
      </c>
      <c r="J386" t="str">
        <f t="shared" si="26"/>
        <v/>
      </c>
      <c r="P386" t="s">
        <v>508</v>
      </c>
      <c r="Q386" t="s">
        <v>16</v>
      </c>
      <c r="R386" s="3">
        <v>45301</v>
      </c>
      <c r="S386">
        <v>36452.65</v>
      </c>
      <c r="T386">
        <v>35600</v>
      </c>
      <c r="U386">
        <v>37256</v>
      </c>
      <c r="V386">
        <v>35600</v>
      </c>
      <c r="W386">
        <v>37050</v>
      </c>
      <c r="X386">
        <v>37138.800000000003</v>
      </c>
      <c r="Y386">
        <v>36854.300000000003</v>
      </c>
      <c r="Z386">
        <v>36662</v>
      </c>
      <c r="AA386">
        <v>1351152445.5</v>
      </c>
      <c r="AB386">
        <v>14563</v>
      </c>
      <c r="AC386" s="8">
        <v>16830</v>
      </c>
      <c r="AD386" s="8">
        <v>45.91</v>
      </c>
    </row>
    <row r="387" spans="1:30" x14ac:dyDescent="0.25">
      <c r="A387" s="9" t="s">
        <v>508</v>
      </c>
      <c r="B387" s="1" t="s">
        <v>16</v>
      </c>
      <c r="C387" s="10">
        <v>45309</v>
      </c>
      <c r="D387" s="1">
        <v>37728.699999999997</v>
      </c>
      <c r="F387">
        <f t="shared" si="27"/>
        <v>9.3517574008216281E-2</v>
      </c>
      <c r="G387">
        <f t="shared" ref="G387:G450" si="30">WEEKDAY(C387, 2)</f>
        <v>4</v>
      </c>
      <c r="H387">
        <f t="shared" si="29"/>
        <v>2.4739358762122139</v>
      </c>
      <c r="I387" t="str">
        <f t="shared" si="28"/>
        <v/>
      </c>
      <c r="J387" t="str">
        <f t="shared" ref="J387:J450" si="31">IF(ISNUMBER(I387), (INDEX(D:D, MATCH(EOMONTH(C387, 0), C:C, 1)) / D387 - 1) * 100, "")</f>
        <v/>
      </c>
      <c r="P387" t="s">
        <v>508</v>
      </c>
      <c r="Q387" t="s">
        <v>16</v>
      </c>
      <c r="R387" s="3">
        <v>45302</v>
      </c>
      <c r="S387">
        <v>37138.800000000003</v>
      </c>
      <c r="T387">
        <v>37138.800000000003</v>
      </c>
      <c r="U387">
        <v>37299</v>
      </c>
      <c r="V387">
        <v>36786</v>
      </c>
      <c r="W387">
        <v>36845.9</v>
      </c>
      <c r="X387">
        <v>36817.85</v>
      </c>
      <c r="Y387">
        <v>37035.26</v>
      </c>
      <c r="Z387">
        <v>13724</v>
      </c>
      <c r="AA387">
        <v>508271916.10000002</v>
      </c>
      <c r="AB387">
        <v>6130</v>
      </c>
      <c r="AC387" s="8">
        <v>7078</v>
      </c>
      <c r="AD387" s="8">
        <v>51.57</v>
      </c>
    </row>
    <row r="388" spans="1:30" x14ac:dyDescent="0.25">
      <c r="A388" s="11" t="s">
        <v>508</v>
      </c>
      <c r="B388" s="2" t="s">
        <v>16</v>
      </c>
      <c r="C388" s="12">
        <v>45310</v>
      </c>
      <c r="D388" s="2">
        <v>37654.1</v>
      </c>
      <c r="F388">
        <f t="shared" ref="F388:F451" si="32">((D388-D387)/D387)*100</f>
        <v>-0.19772745946719222</v>
      </c>
      <c r="G388">
        <f t="shared" si="30"/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1"/>
        <v/>
      </c>
      <c r="P388" t="s">
        <v>508</v>
      </c>
      <c r="Q388" t="s">
        <v>16</v>
      </c>
      <c r="R388" s="3">
        <v>45303</v>
      </c>
      <c r="S388">
        <v>36817.85</v>
      </c>
      <c r="T388">
        <v>36882</v>
      </c>
      <c r="U388">
        <v>37400</v>
      </c>
      <c r="V388">
        <v>36661.25</v>
      </c>
      <c r="W388">
        <v>36847.35</v>
      </c>
      <c r="X388">
        <v>36859.15</v>
      </c>
      <c r="Y388">
        <v>36897.230000000003</v>
      </c>
      <c r="Z388">
        <v>35026</v>
      </c>
      <c r="AA388">
        <v>1292362273.45</v>
      </c>
      <c r="AB388">
        <v>9044</v>
      </c>
      <c r="AC388" s="8">
        <v>22353</v>
      </c>
      <c r="AD388" s="8">
        <v>63.82</v>
      </c>
    </row>
    <row r="389" spans="1:30" x14ac:dyDescent="0.25">
      <c r="A389" s="9" t="s">
        <v>508</v>
      </c>
      <c r="B389" s="1" t="s">
        <v>16</v>
      </c>
      <c r="C389" s="10">
        <v>45311</v>
      </c>
      <c r="D389" s="1">
        <v>37473.9</v>
      </c>
      <c r="F389">
        <f t="shared" si="32"/>
        <v>-0.47856674306382868</v>
      </c>
      <c r="G389">
        <f t="shared" si="30"/>
        <v>6</v>
      </c>
      <c r="H389" t="str">
        <f t="shared" si="29"/>
        <v/>
      </c>
      <c r="I389" t="str">
        <f t="shared" si="33"/>
        <v/>
      </c>
      <c r="J389" t="str">
        <f t="shared" si="31"/>
        <v/>
      </c>
      <c r="P389" t="s">
        <v>508</v>
      </c>
      <c r="Q389" t="s">
        <v>16</v>
      </c>
      <c r="R389" s="3">
        <v>45306</v>
      </c>
      <c r="S389">
        <v>36859.15</v>
      </c>
      <c r="T389">
        <v>36880.949999999997</v>
      </c>
      <c r="U389">
        <v>37840</v>
      </c>
      <c r="V389">
        <v>36609.050000000003</v>
      </c>
      <c r="W389">
        <v>37610</v>
      </c>
      <c r="X389">
        <v>37615.25</v>
      </c>
      <c r="Y389">
        <v>37429.300000000003</v>
      </c>
      <c r="Z389">
        <v>37780</v>
      </c>
      <c r="AA389">
        <v>1414079061.8</v>
      </c>
      <c r="AB389">
        <v>14673</v>
      </c>
      <c r="AC389" s="8">
        <v>18704</v>
      </c>
      <c r="AD389" s="8">
        <v>49.51</v>
      </c>
    </row>
    <row r="390" spans="1:30" x14ac:dyDescent="0.25">
      <c r="A390" s="11" t="s">
        <v>508</v>
      </c>
      <c r="B390" s="2" t="s">
        <v>16</v>
      </c>
      <c r="C390" s="12">
        <v>45314</v>
      </c>
      <c r="D390" s="2">
        <v>36638.15</v>
      </c>
      <c r="F390">
        <f t="shared" si="32"/>
        <v>-2.2302188990203846</v>
      </c>
      <c r="G390">
        <f t="shared" si="30"/>
        <v>2</v>
      </c>
      <c r="H390" t="str">
        <f t="shared" si="29"/>
        <v/>
      </c>
      <c r="I390" t="str">
        <f t="shared" si="33"/>
        <v/>
      </c>
      <c r="J390" t="str">
        <f t="shared" si="31"/>
        <v/>
      </c>
      <c r="P390" t="s">
        <v>508</v>
      </c>
      <c r="Q390" t="s">
        <v>16</v>
      </c>
      <c r="R390" s="3">
        <v>45307</v>
      </c>
      <c r="S390">
        <v>37615.25</v>
      </c>
      <c r="T390">
        <v>37656</v>
      </c>
      <c r="U390">
        <v>39757.949999999997</v>
      </c>
      <c r="V390">
        <v>37553.25</v>
      </c>
      <c r="W390">
        <v>38200.050000000003</v>
      </c>
      <c r="X390">
        <v>38261.25</v>
      </c>
      <c r="Y390">
        <v>38702.99</v>
      </c>
      <c r="Z390">
        <v>116700</v>
      </c>
      <c r="AA390">
        <v>4516639236.3000002</v>
      </c>
      <c r="AB390">
        <v>37544</v>
      </c>
      <c r="AC390" s="8">
        <v>35677</v>
      </c>
      <c r="AD390" s="8">
        <v>30.57</v>
      </c>
    </row>
    <row r="391" spans="1:30" x14ac:dyDescent="0.25">
      <c r="A391" s="9" t="s">
        <v>508</v>
      </c>
      <c r="B391" s="1" t="s">
        <v>16</v>
      </c>
      <c r="C391" s="10">
        <v>45315</v>
      </c>
      <c r="D391" s="1">
        <v>36562.75</v>
      </c>
      <c r="F391">
        <f t="shared" si="32"/>
        <v>-0.20579641712259339</v>
      </c>
      <c r="G391">
        <f t="shared" si="30"/>
        <v>3</v>
      </c>
      <c r="H391" t="str">
        <f t="shared" si="29"/>
        <v/>
      </c>
      <c r="I391" t="str">
        <f t="shared" si="33"/>
        <v/>
      </c>
      <c r="J391" t="str">
        <f t="shared" si="31"/>
        <v/>
      </c>
      <c r="P391" t="s">
        <v>508</v>
      </c>
      <c r="Q391" t="s">
        <v>16</v>
      </c>
      <c r="R391" s="3">
        <v>45308</v>
      </c>
      <c r="S391">
        <v>38261.25</v>
      </c>
      <c r="T391">
        <v>38190.050000000003</v>
      </c>
      <c r="U391">
        <v>38402</v>
      </c>
      <c r="V391">
        <v>37384.65</v>
      </c>
      <c r="W391">
        <v>37729.65</v>
      </c>
      <c r="X391">
        <v>37693.449999999997</v>
      </c>
      <c r="Y391">
        <v>37808.129999999997</v>
      </c>
      <c r="Z391">
        <v>31387</v>
      </c>
      <c r="AA391">
        <v>1186683765.05</v>
      </c>
      <c r="AB391">
        <v>13836</v>
      </c>
      <c r="AC391" s="8">
        <v>13157</v>
      </c>
      <c r="AD391" s="8">
        <v>41.92</v>
      </c>
    </row>
    <row r="392" spans="1:30" x14ac:dyDescent="0.25">
      <c r="A392" s="11" t="s">
        <v>508</v>
      </c>
      <c r="B392" s="2" t="s">
        <v>16</v>
      </c>
      <c r="C392" s="12">
        <v>45316</v>
      </c>
      <c r="D392" s="2">
        <v>36711.1</v>
      </c>
      <c r="F392">
        <f t="shared" si="32"/>
        <v>0.40574081544741175</v>
      </c>
      <c r="G392">
        <f t="shared" si="30"/>
        <v>4</v>
      </c>
      <c r="H392">
        <f t="shared" ref="H392:H455" si="34">IF(G392=4, ((D392 - D387) / D387)*100, "")</f>
        <v>-2.6971509752522582</v>
      </c>
      <c r="I392" t="str">
        <f t="shared" si="33"/>
        <v/>
      </c>
      <c r="J392" t="str">
        <f t="shared" si="31"/>
        <v/>
      </c>
      <c r="P392" t="s">
        <v>508</v>
      </c>
      <c r="Q392" t="s">
        <v>16</v>
      </c>
      <c r="R392" s="3">
        <v>45309</v>
      </c>
      <c r="S392">
        <v>37693.449999999997</v>
      </c>
      <c r="T392">
        <v>37693.449999999997</v>
      </c>
      <c r="U392">
        <v>37868.75</v>
      </c>
      <c r="V392">
        <v>37000.1</v>
      </c>
      <c r="W392">
        <v>37700</v>
      </c>
      <c r="X392">
        <v>37728.699999999997</v>
      </c>
      <c r="Y392">
        <v>37526.959999999999</v>
      </c>
      <c r="Z392">
        <v>22226</v>
      </c>
      <c r="AA392">
        <v>834074320.60000002</v>
      </c>
      <c r="AB392">
        <v>9573</v>
      </c>
      <c r="AC392" s="8">
        <v>7997</v>
      </c>
      <c r="AD392" s="8">
        <v>35.979999999999997</v>
      </c>
    </row>
    <row r="393" spans="1:30" x14ac:dyDescent="0.25">
      <c r="A393" s="9" t="s">
        <v>508</v>
      </c>
      <c r="B393" s="1" t="s">
        <v>16</v>
      </c>
      <c r="C393" s="10">
        <v>45320</v>
      </c>
      <c r="D393" s="1">
        <v>37635.199999999997</v>
      </c>
      <c r="F393">
        <f t="shared" si="32"/>
        <v>2.5172223115079597</v>
      </c>
      <c r="G393">
        <f t="shared" si="30"/>
        <v>1</v>
      </c>
      <c r="H393" t="str">
        <f t="shared" si="34"/>
        <v/>
      </c>
      <c r="I393" t="str">
        <f t="shared" si="33"/>
        <v/>
      </c>
      <c r="J393" t="str">
        <f t="shared" si="31"/>
        <v/>
      </c>
      <c r="P393" t="s">
        <v>508</v>
      </c>
      <c r="Q393" t="s">
        <v>16</v>
      </c>
      <c r="R393" s="3">
        <v>45310</v>
      </c>
      <c r="S393">
        <v>37728.699999999997</v>
      </c>
      <c r="T393">
        <v>37850</v>
      </c>
      <c r="U393">
        <v>37997.75</v>
      </c>
      <c r="V393">
        <v>37500</v>
      </c>
      <c r="W393">
        <v>37685.050000000003</v>
      </c>
      <c r="X393">
        <v>37654.1</v>
      </c>
      <c r="Y393">
        <v>37666.85</v>
      </c>
      <c r="Z393">
        <v>15793</v>
      </c>
      <c r="AA393">
        <v>594872564.45000005</v>
      </c>
      <c r="AB393">
        <v>5434</v>
      </c>
      <c r="AC393" s="8">
        <v>9827</v>
      </c>
      <c r="AD393" s="8">
        <v>62.22</v>
      </c>
    </row>
    <row r="394" spans="1:30" x14ac:dyDescent="0.25">
      <c r="A394" s="11" t="s">
        <v>508</v>
      </c>
      <c r="B394" s="2" t="s">
        <v>16</v>
      </c>
      <c r="C394" s="12">
        <v>45321</v>
      </c>
      <c r="D394" s="2">
        <v>36973.199999999997</v>
      </c>
      <c r="F394">
        <f t="shared" si="32"/>
        <v>-1.7589915823484399</v>
      </c>
      <c r="G394">
        <f t="shared" si="30"/>
        <v>2</v>
      </c>
      <c r="H394" t="str">
        <f t="shared" si="34"/>
        <v/>
      </c>
      <c r="I394" t="str">
        <f t="shared" si="33"/>
        <v/>
      </c>
      <c r="J394" t="str">
        <f t="shared" si="31"/>
        <v/>
      </c>
      <c r="P394" t="s">
        <v>508</v>
      </c>
      <c r="Q394" t="s">
        <v>16</v>
      </c>
      <c r="R394" s="3">
        <v>45311</v>
      </c>
      <c r="S394">
        <v>37654.1</v>
      </c>
      <c r="T394">
        <v>37710</v>
      </c>
      <c r="U394">
        <v>37900</v>
      </c>
      <c r="V394">
        <v>37300</v>
      </c>
      <c r="W394">
        <v>37400.15</v>
      </c>
      <c r="X394">
        <v>37473.9</v>
      </c>
      <c r="Y394">
        <v>37603.25</v>
      </c>
      <c r="Z394">
        <v>7676</v>
      </c>
      <c r="AA394">
        <v>288642542.89999998</v>
      </c>
      <c r="AB394">
        <v>4261</v>
      </c>
      <c r="AC394" s="8">
        <v>3510</v>
      </c>
      <c r="AD394" s="8">
        <v>45.73</v>
      </c>
    </row>
    <row r="395" spans="1:30" x14ac:dyDescent="0.25">
      <c r="A395" s="9" t="s">
        <v>508</v>
      </c>
      <c r="B395" s="1" t="s">
        <v>16</v>
      </c>
      <c r="C395" s="10">
        <v>45322</v>
      </c>
      <c r="D395" s="1">
        <v>37314.1</v>
      </c>
      <c r="F395">
        <f t="shared" si="32"/>
        <v>0.92201919227981755</v>
      </c>
      <c r="G395">
        <f t="shared" si="30"/>
        <v>3</v>
      </c>
      <c r="H395" t="str">
        <f t="shared" si="34"/>
        <v/>
      </c>
      <c r="I395" t="str">
        <f t="shared" si="33"/>
        <v/>
      </c>
      <c r="J395" t="str">
        <f t="shared" si="31"/>
        <v/>
      </c>
      <c r="P395" t="s">
        <v>508</v>
      </c>
      <c r="Q395" t="s">
        <v>16</v>
      </c>
      <c r="R395" s="3">
        <v>45314</v>
      </c>
      <c r="S395">
        <v>37473.9</v>
      </c>
      <c r="T395">
        <v>37683</v>
      </c>
      <c r="U395">
        <v>37746.6</v>
      </c>
      <c r="V395">
        <v>36501.199999999997</v>
      </c>
      <c r="W395">
        <v>36575</v>
      </c>
      <c r="X395">
        <v>36638.15</v>
      </c>
      <c r="Y395">
        <v>37064.94</v>
      </c>
      <c r="Z395">
        <v>20653</v>
      </c>
      <c r="AA395">
        <v>765502251.39999998</v>
      </c>
      <c r="AB395">
        <v>9189</v>
      </c>
      <c r="AC395" s="8">
        <v>9873</v>
      </c>
      <c r="AD395" s="8">
        <v>47.8</v>
      </c>
    </row>
    <row r="396" spans="1:30" x14ac:dyDescent="0.25">
      <c r="A396" s="11" t="s">
        <v>508</v>
      </c>
      <c r="B396" s="2" t="s">
        <v>16</v>
      </c>
      <c r="C396" s="12">
        <v>45323</v>
      </c>
      <c r="D396" s="2">
        <v>37014.050000000003</v>
      </c>
      <c r="F396">
        <f t="shared" si="32"/>
        <v>-0.80411962234114076</v>
      </c>
      <c r="G396">
        <f t="shared" si="30"/>
        <v>4</v>
      </c>
      <c r="H396">
        <f t="shared" si="34"/>
        <v>1.2343163465549032</v>
      </c>
      <c r="I396">
        <f t="shared" si="33"/>
        <v>45323</v>
      </c>
      <c r="J396">
        <f t="shared" si="31"/>
        <v>-7.3066848939794422</v>
      </c>
      <c r="P396" t="s">
        <v>508</v>
      </c>
      <c r="Q396" t="s">
        <v>16</v>
      </c>
      <c r="R396" s="3">
        <v>45315</v>
      </c>
      <c r="S396">
        <v>36638.15</v>
      </c>
      <c r="T396">
        <v>36827</v>
      </c>
      <c r="U396">
        <v>36827</v>
      </c>
      <c r="V396">
        <v>36195.9</v>
      </c>
      <c r="W396">
        <v>36782.949999999997</v>
      </c>
      <c r="X396">
        <v>36562.75</v>
      </c>
      <c r="Y396">
        <v>36484.99</v>
      </c>
      <c r="Z396">
        <v>20087</v>
      </c>
      <c r="AA396">
        <v>732874051.70000005</v>
      </c>
      <c r="AB396">
        <v>9690</v>
      </c>
      <c r="AC396" s="8">
        <v>8161</v>
      </c>
      <c r="AD396" s="8">
        <v>40.630000000000003</v>
      </c>
    </row>
    <row r="397" spans="1:30" x14ac:dyDescent="0.25">
      <c r="A397" s="9" t="s">
        <v>508</v>
      </c>
      <c r="B397" s="1" t="s">
        <v>16</v>
      </c>
      <c r="C397" s="10">
        <v>45324</v>
      </c>
      <c r="D397" s="1">
        <v>36979.599999999999</v>
      </c>
      <c r="F397">
        <f t="shared" si="32"/>
        <v>-9.307276561198885E-2</v>
      </c>
      <c r="G397">
        <f t="shared" si="30"/>
        <v>5</v>
      </c>
      <c r="H397" t="str">
        <f t="shared" si="34"/>
        <v/>
      </c>
      <c r="I397" t="str">
        <f t="shared" si="33"/>
        <v/>
      </c>
      <c r="J397" t="str">
        <f t="shared" si="31"/>
        <v/>
      </c>
      <c r="P397" t="s">
        <v>508</v>
      </c>
      <c r="Q397" t="s">
        <v>16</v>
      </c>
      <c r="R397" s="3">
        <v>45316</v>
      </c>
      <c r="S397">
        <v>36562.75</v>
      </c>
      <c r="T397">
        <v>36674.949999999997</v>
      </c>
      <c r="U397">
        <v>36794.65</v>
      </c>
      <c r="V397">
        <v>36238.6</v>
      </c>
      <c r="W397">
        <v>36700</v>
      </c>
      <c r="X397">
        <v>36711.1</v>
      </c>
      <c r="Y397">
        <v>36572.85</v>
      </c>
      <c r="Z397">
        <v>19971</v>
      </c>
      <c r="AA397">
        <v>730396439.45000005</v>
      </c>
      <c r="AB397">
        <v>9239</v>
      </c>
      <c r="AC397" s="8">
        <v>8699</v>
      </c>
      <c r="AD397" s="8">
        <v>43.56</v>
      </c>
    </row>
    <row r="398" spans="1:30" x14ac:dyDescent="0.25">
      <c r="A398" s="11" t="s">
        <v>508</v>
      </c>
      <c r="B398" s="2" t="s">
        <v>16</v>
      </c>
      <c r="C398" s="12">
        <v>45327</v>
      </c>
      <c r="D398" s="2">
        <v>36761.9</v>
      </c>
      <c r="F398">
        <f t="shared" si="32"/>
        <v>-0.58870296055121507</v>
      </c>
      <c r="G398">
        <f t="shared" si="30"/>
        <v>1</v>
      </c>
      <c r="H398" t="str">
        <f t="shared" si="34"/>
        <v/>
      </c>
      <c r="I398" t="str">
        <f t="shared" si="33"/>
        <v/>
      </c>
      <c r="J398" t="str">
        <f t="shared" si="31"/>
        <v/>
      </c>
      <c r="P398" t="s">
        <v>508</v>
      </c>
      <c r="Q398" t="s">
        <v>16</v>
      </c>
      <c r="R398" s="3">
        <v>45320</v>
      </c>
      <c r="S398">
        <v>36711.1</v>
      </c>
      <c r="T398">
        <v>36711.1</v>
      </c>
      <c r="U398">
        <v>37911</v>
      </c>
      <c r="V398">
        <v>36425.75</v>
      </c>
      <c r="W398">
        <v>37540</v>
      </c>
      <c r="X398">
        <v>37635.199999999997</v>
      </c>
      <c r="Y398">
        <v>37035.1</v>
      </c>
      <c r="Z398">
        <v>41350</v>
      </c>
      <c r="AA398">
        <v>1531401354.1500001</v>
      </c>
      <c r="AB398">
        <v>22047</v>
      </c>
      <c r="AC398" s="8">
        <v>16172</v>
      </c>
      <c r="AD398" s="8">
        <v>39.11</v>
      </c>
    </row>
    <row r="399" spans="1:30" x14ac:dyDescent="0.25">
      <c r="A399" s="9" t="s">
        <v>508</v>
      </c>
      <c r="B399" s="1" t="s">
        <v>16</v>
      </c>
      <c r="C399" s="10">
        <v>45328</v>
      </c>
      <c r="D399" s="1">
        <v>36355.199999999997</v>
      </c>
      <c r="F399">
        <f t="shared" si="32"/>
        <v>-1.1063084334596536</v>
      </c>
      <c r="G399">
        <f t="shared" si="30"/>
        <v>2</v>
      </c>
      <c r="H399" t="str">
        <f t="shared" si="34"/>
        <v/>
      </c>
      <c r="I399" t="str">
        <f t="shared" si="33"/>
        <v/>
      </c>
      <c r="J399" t="str">
        <f t="shared" si="31"/>
        <v/>
      </c>
      <c r="P399" t="s">
        <v>508</v>
      </c>
      <c r="Q399" t="s">
        <v>16</v>
      </c>
      <c r="R399" s="3">
        <v>45321</v>
      </c>
      <c r="S399">
        <v>37635.199999999997</v>
      </c>
      <c r="T399">
        <v>37635.550000000003</v>
      </c>
      <c r="U399">
        <v>37748.949999999997</v>
      </c>
      <c r="V399">
        <v>36900.1</v>
      </c>
      <c r="W399">
        <v>36950.1</v>
      </c>
      <c r="X399">
        <v>36973.199999999997</v>
      </c>
      <c r="Y399">
        <v>37295.440000000002</v>
      </c>
      <c r="Z399">
        <v>10673</v>
      </c>
      <c r="AA399">
        <v>398054278.89999998</v>
      </c>
      <c r="AB399">
        <v>5624</v>
      </c>
      <c r="AC399" s="8">
        <v>5094</v>
      </c>
      <c r="AD399" s="8">
        <v>47.73</v>
      </c>
    </row>
    <row r="400" spans="1:30" x14ac:dyDescent="0.25">
      <c r="A400" s="11" t="s">
        <v>508</v>
      </c>
      <c r="B400" s="2" t="s">
        <v>16</v>
      </c>
      <c r="C400" s="12">
        <v>45329</v>
      </c>
      <c r="D400" s="2">
        <v>36274.1</v>
      </c>
      <c r="F400">
        <f t="shared" si="32"/>
        <v>-0.22307675380687919</v>
      </c>
      <c r="G400">
        <f t="shared" si="30"/>
        <v>3</v>
      </c>
      <c r="H400" t="str">
        <f t="shared" si="34"/>
        <v/>
      </c>
      <c r="I400" t="str">
        <f t="shared" si="33"/>
        <v/>
      </c>
      <c r="J400" t="str">
        <f t="shared" si="31"/>
        <v/>
      </c>
      <c r="P400" t="s">
        <v>508</v>
      </c>
      <c r="Q400" t="s">
        <v>16</v>
      </c>
      <c r="R400" s="3">
        <v>45322</v>
      </c>
      <c r="S400">
        <v>36973.199999999997</v>
      </c>
      <c r="T400">
        <v>36950.199999999997</v>
      </c>
      <c r="U400">
        <v>37400.300000000003</v>
      </c>
      <c r="V400">
        <v>36876.550000000003</v>
      </c>
      <c r="W400">
        <v>37395</v>
      </c>
      <c r="X400">
        <v>37314.1</v>
      </c>
      <c r="Y400">
        <v>37110.93</v>
      </c>
      <c r="Z400">
        <v>12384</v>
      </c>
      <c r="AA400">
        <v>459581809.89999998</v>
      </c>
      <c r="AB400">
        <v>5423</v>
      </c>
      <c r="AC400" s="8">
        <v>5688</v>
      </c>
      <c r="AD400" s="8">
        <v>45.93</v>
      </c>
    </row>
    <row r="401" spans="1:30" x14ac:dyDescent="0.25">
      <c r="A401" s="9" t="s">
        <v>508</v>
      </c>
      <c r="B401" s="1" t="s">
        <v>16</v>
      </c>
      <c r="C401" s="10">
        <v>45330</v>
      </c>
      <c r="D401" s="1">
        <v>36740.75</v>
      </c>
      <c r="F401">
        <f t="shared" si="32"/>
        <v>1.2864550740059753</v>
      </c>
      <c r="G401">
        <f t="shared" si="30"/>
        <v>4</v>
      </c>
      <c r="H401">
        <f t="shared" si="34"/>
        <v>-0.7383682682657069</v>
      </c>
      <c r="I401" t="str">
        <f t="shared" si="33"/>
        <v/>
      </c>
      <c r="J401" t="str">
        <f t="shared" si="31"/>
        <v/>
      </c>
      <c r="P401" t="s">
        <v>508</v>
      </c>
      <c r="Q401" t="s">
        <v>16</v>
      </c>
      <c r="R401" s="3">
        <v>45323</v>
      </c>
      <c r="S401">
        <v>37314.1</v>
      </c>
      <c r="T401">
        <v>37400</v>
      </c>
      <c r="U401">
        <v>37400</v>
      </c>
      <c r="V401">
        <v>36916.1</v>
      </c>
      <c r="W401">
        <v>36950</v>
      </c>
      <c r="X401">
        <v>37014.050000000003</v>
      </c>
      <c r="Y401">
        <v>37055.15</v>
      </c>
      <c r="Z401">
        <v>9175</v>
      </c>
      <c r="AA401">
        <v>339980973.80000001</v>
      </c>
      <c r="AB401">
        <v>5203</v>
      </c>
      <c r="AC401" s="8">
        <v>4936</v>
      </c>
      <c r="AD401" s="8">
        <v>53.8</v>
      </c>
    </row>
    <row r="402" spans="1:30" x14ac:dyDescent="0.25">
      <c r="A402" s="11" t="s">
        <v>508</v>
      </c>
      <c r="B402" s="2" t="s">
        <v>16</v>
      </c>
      <c r="C402" s="12">
        <v>45331</v>
      </c>
      <c r="D402" s="2">
        <v>36304.15</v>
      </c>
      <c r="F402">
        <f t="shared" si="32"/>
        <v>-1.1883263134258244</v>
      </c>
      <c r="G402">
        <f t="shared" si="30"/>
        <v>5</v>
      </c>
      <c r="H402" t="str">
        <f t="shared" si="34"/>
        <v/>
      </c>
      <c r="I402" t="str">
        <f t="shared" si="33"/>
        <v/>
      </c>
      <c r="J402" t="str">
        <f t="shared" si="31"/>
        <v/>
      </c>
      <c r="P402" t="s">
        <v>508</v>
      </c>
      <c r="Q402" t="s">
        <v>16</v>
      </c>
      <c r="R402" s="3">
        <v>45324</v>
      </c>
      <c r="S402">
        <v>37014.050000000003</v>
      </c>
      <c r="T402">
        <v>37019</v>
      </c>
      <c r="U402">
        <v>37293.1</v>
      </c>
      <c r="V402">
        <v>36832.550000000003</v>
      </c>
      <c r="W402">
        <v>36909</v>
      </c>
      <c r="X402">
        <v>36979.599999999999</v>
      </c>
      <c r="Y402">
        <v>37059.120000000003</v>
      </c>
      <c r="Z402">
        <v>13261</v>
      </c>
      <c r="AA402">
        <v>491441039.25</v>
      </c>
      <c r="AB402">
        <v>5563</v>
      </c>
      <c r="AC402" s="8">
        <v>7814</v>
      </c>
      <c r="AD402" s="8">
        <v>58.92</v>
      </c>
    </row>
    <row r="403" spans="1:30" x14ac:dyDescent="0.25">
      <c r="A403" s="9" t="s">
        <v>508</v>
      </c>
      <c r="B403" s="1" t="s">
        <v>16</v>
      </c>
      <c r="C403" s="10">
        <v>45334</v>
      </c>
      <c r="D403" s="1">
        <v>36121.800000000003</v>
      </c>
      <c r="F403">
        <f t="shared" si="32"/>
        <v>-0.50228417412334003</v>
      </c>
      <c r="G403">
        <f t="shared" si="30"/>
        <v>1</v>
      </c>
      <c r="H403" t="str">
        <f t="shared" si="34"/>
        <v/>
      </c>
      <c r="I403" t="str">
        <f t="shared" si="33"/>
        <v/>
      </c>
      <c r="J403" t="str">
        <f t="shared" si="31"/>
        <v/>
      </c>
      <c r="P403" t="s">
        <v>508</v>
      </c>
      <c r="Q403" t="s">
        <v>16</v>
      </c>
      <c r="R403" s="3">
        <v>45327</v>
      </c>
      <c r="S403">
        <v>36979.599999999999</v>
      </c>
      <c r="T403">
        <v>36999.949999999997</v>
      </c>
      <c r="U403">
        <v>37373.949999999997</v>
      </c>
      <c r="V403">
        <v>36601</v>
      </c>
      <c r="W403">
        <v>36710.1</v>
      </c>
      <c r="X403">
        <v>36761.9</v>
      </c>
      <c r="Y403">
        <v>37036.589999999997</v>
      </c>
      <c r="Z403">
        <v>28954</v>
      </c>
      <c r="AA403">
        <v>1072357469.15</v>
      </c>
      <c r="AB403">
        <v>16261</v>
      </c>
      <c r="AC403" s="8">
        <v>10479</v>
      </c>
      <c r="AD403" s="8">
        <v>36.19</v>
      </c>
    </row>
    <row r="404" spans="1:30" x14ac:dyDescent="0.25">
      <c r="A404" s="11" t="s">
        <v>508</v>
      </c>
      <c r="B404" s="2" t="s">
        <v>16</v>
      </c>
      <c r="C404" s="12">
        <v>45335</v>
      </c>
      <c r="D404" s="2">
        <v>36019.449999999997</v>
      </c>
      <c r="F404">
        <f t="shared" si="32"/>
        <v>-0.28334689854881484</v>
      </c>
      <c r="G404">
        <f t="shared" si="30"/>
        <v>2</v>
      </c>
      <c r="H404" t="str">
        <f t="shared" si="34"/>
        <v/>
      </c>
      <c r="I404" t="str">
        <f t="shared" si="33"/>
        <v/>
      </c>
      <c r="J404" t="str">
        <f t="shared" si="31"/>
        <v/>
      </c>
      <c r="P404" t="s">
        <v>508</v>
      </c>
      <c r="Q404" t="s">
        <v>16</v>
      </c>
      <c r="R404" s="3">
        <v>45328</v>
      </c>
      <c r="S404">
        <v>36761.9</v>
      </c>
      <c r="T404">
        <v>36710.1</v>
      </c>
      <c r="U404">
        <v>37006.9</v>
      </c>
      <c r="V404">
        <v>36200</v>
      </c>
      <c r="W404">
        <v>36448.949999999997</v>
      </c>
      <c r="X404">
        <v>36355.199999999997</v>
      </c>
      <c r="Y404">
        <v>36516.89</v>
      </c>
      <c r="Z404">
        <v>11669</v>
      </c>
      <c r="AA404">
        <v>426115581.25</v>
      </c>
      <c r="AB404">
        <v>6025</v>
      </c>
      <c r="AC404" s="8">
        <v>5232</v>
      </c>
      <c r="AD404" s="8">
        <v>44.84</v>
      </c>
    </row>
    <row r="405" spans="1:30" x14ac:dyDescent="0.25">
      <c r="A405" s="9" t="s">
        <v>508</v>
      </c>
      <c r="B405" s="1" t="s">
        <v>16</v>
      </c>
      <c r="C405" s="10">
        <v>45336</v>
      </c>
      <c r="D405" s="1">
        <v>36064.85</v>
      </c>
      <c r="F405">
        <f t="shared" si="32"/>
        <v>0.12604301287221614</v>
      </c>
      <c r="G405">
        <f t="shared" si="30"/>
        <v>3</v>
      </c>
      <c r="H405" t="str">
        <f t="shared" si="34"/>
        <v/>
      </c>
      <c r="I405" t="str">
        <f t="shared" si="33"/>
        <v/>
      </c>
      <c r="J405" t="str">
        <f t="shared" si="31"/>
        <v/>
      </c>
      <c r="P405" t="s">
        <v>508</v>
      </c>
      <c r="Q405" t="s">
        <v>16</v>
      </c>
      <c r="R405" s="3">
        <v>45329</v>
      </c>
      <c r="S405">
        <v>36355.199999999997</v>
      </c>
      <c r="T405">
        <v>36375</v>
      </c>
      <c r="U405">
        <v>36588.050000000003</v>
      </c>
      <c r="V405">
        <v>36071</v>
      </c>
      <c r="W405">
        <v>36320</v>
      </c>
      <c r="X405">
        <v>36274.1</v>
      </c>
      <c r="Y405">
        <v>36266.93</v>
      </c>
      <c r="Z405">
        <v>18958</v>
      </c>
      <c r="AA405">
        <v>687548417.79999995</v>
      </c>
      <c r="AB405">
        <v>8492</v>
      </c>
      <c r="AC405" s="8">
        <v>9635</v>
      </c>
      <c r="AD405" s="8">
        <v>50.82</v>
      </c>
    </row>
    <row r="406" spans="1:30" x14ac:dyDescent="0.25">
      <c r="A406" s="11" t="s">
        <v>508</v>
      </c>
      <c r="B406" s="2" t="s">
        <v>16</v>
      </c>
      <c r="C406" s="12">
        <v>45337</v>
      </c>
      <c r="D406" s="2">
        <v>36303.5</v>
      </c>
      <c r="F406">
        <f t="shared" si="32"/>
        <v>0.6617246432468219</v>
      </c>
      <c r="G406">
        <f t="shared" si="30"/>
        <v>4</v>
      </c>
      <c r="H406">
        <f t="shared" si="34"/>
        <v>-1.1900954662057797</v>
      </c>
      <c r="I406" t="str">
        <f t="shared" si="33"/>
        <v/>
      </c>
      <c r="J406" t="str">
        <f t="shared" si="31"/>
        <v/>
      </c>
      <c r="P406" t="s">
        <v>508</v>
      </c>
      <c r="Q406" t="s">
        <v>16</v>
      </c>
      <c r="R406" s="3">
        <v>45330</v>
      </c>
      <c r="S406">
        <v>36274.1</v>
      </c>
      <c r="T406">
        <v>36398.949999999997</v>
      </c>
      <c r="U406">
        <v>37369.800000000003</v>
      </c>
      <c r="V406">
        <v>35900</v>
      </c>
      <c r="W406">
        <v>36905.199999999997</v>
      </c>
      <c r="X406">
        <v>36740.75</v>
      </c>
      <c r="Y406">
        <v>36634.050000000003</v>
      </c>
      <c r="Z406">
        <v>37263</v>
      </c>
      <c r="AA406">
        <v>1365094600.2</v>
      </c>
      <c r="AB406">
        <v>15848</v>
      </c>
      <c r="AC406" s="8">
        <v>10167</v>
      </c>
      <c r="AD406" s="8">
        <v>27.28</v>
      </c>
    </row>
    <row r="407" spans="1:30" x14ac:dyDescent="0.25">
      <c r="A407" s="9" t="s">
        <v>508</v>
      </c>
      <c r="B407" s="1" t="s">
        <v>16</v>
      </c>
      <c r="C407" s="10">
        <v>45338</v>
      </c>
      <c r="D407" s="1">
        <v>36341.75</v>
      </c>
      <c r="F407">
        <f t="shared" si="32"/>
        <v>0.10536174198080075</v>
      </c>
      <c r="G407">
        <f t="shared" si="30"/>
        <v>5</v>
      </c>
      <c r="H407" t="str">
        <f t="shared" si="34"/>
        <v/>
      </c>
      <c r="I407" t="str">
        <f t="shared" si="33"/>
        <v/>
      </c>
      <c r="J407" t="str">
        <f t="shared" si="31"/>
        <v/>
      </c>
      <c r="P407" t="s">
        <v>508</v>
      </c>
      <c r="Q407" t="s">
        <v>16</v>
      </c>
      <c r="R407" s="3">
        <v>45331</v>
      </c>
      <c r="S407">
        <v>36740.75</v>
      </c>
      <c r="T407">
        <v>36740</v>
      </c>
      <c r="U407">
        <v>36950</v>
      </c>
      <c r="V407">
        <v>35860.699999999997</v>
      </c>
      <c r="W407">
        <v>36250</v>
      </c>
      <c r="X407">
        <v>36304.15</v>
      </c>
      <c r="Y407">
        <v>36269.910000000003</v>
      </c>
      <c r="Z407">
        <v>29638</v>
      </c>
      <c r="AA407">
        <v>1074967474.25</v>
      </c>
      <c r="AB407">
        <v>13348</v>
      </c>
      <c r="AC407" s="8">
        <v>8033</v>
      </c>
      <c r="AD407" s="8">
        <v>27.1</v>
      </c>
    </row>
    <row r="408" spans="1:30" x14ac:dyDescent="0.25">
      <c r="A408" s="11" t="s">
        <v>508</v>
      </c>
      <c r="B408" s="2" t="s">
        <v>16</v>
      </c>
      <c r="C408" s="12">
        <v>45341</v>
      </c>
      <c r="D408" s="2">
        <v>36667.199999999997</v>
      </c>
      <c r="F408">
        <f t="shared" si="32"/>
        <v>0.89552649500917558</v>
      </c>
      <c r="G408">
        <f t="shared" si="30"/>
        <v>1</v>
      </c>
      <c r="H408" t="str">
        <f t="shared" si="34"/>
        <v/>
      </c>
      <c r="I408" t="str">
        <f t="shared" si="33"/>
        <v/>
      </c>
      <c r="J408" t="str">
        <f t="shared" si="31"/>
        <v/>
      </c>
      <c r="P408" t="s">
        <v>508</v>
      </c>
      <c r="Q408" t="s">
        <v>16</v>
      </c>
      <c r="R408" s="3">
        <v>45334</v>
      </c>
      <c r="S408">
        <v>36304.15</v>
      </c>
      <c r="T408">
        <v>36500</v>
      </c>
      <c r="U408">
        <v>36500</v>
      </c>
      <c r="V408">
        <v>35700</v>
      </c>
      <c r="W408">
        <v>36010</v>
      </c>
      <c r="X408">
        <v>36121.800000000003</v>
      </c>
      <c r="Y408">
        <v>36091.22</v>
      </c>
      <c r="Z408">
        <v>53638</v>
      </c>
      <c r="AA408">
        <v>1935860961.5999999</v>
      </c>
      <c r="AB408">
        <v>20862</v>
      </c>
      <c r="AC408" s="8">
        <v>24776</v>
      </c>
      <c r="AD408" s="8">
        <v>46.19</v>
      </c>
    </row>
    <row r="409" spans="1:30" x14ac:dyDescent="0.25">
      <c r="A409" s="9" t="s">
        <v>508</v>
      </c>
      <c r="B409" s="1" t="s">
        <v>16</v>
      </c>
      <c r="C409" s="10">
        <v>45342</v>
      </c>
      <c r="D409" s="1">
        <v>36442.75</v>
      </c>
      <c r="F409">
        <f t="shared" si="32"/>
        <v>-0.61212745996421081</v>
      </c>
      <c r="G409">
        <f t="shared" si="30"/>
        <v>2</v>
      </c>
      <c r="H409" t="str">
        <f t="shared" si="34"/>
        <v/>
      </c>
      <c r="I409" t="str">
        <f t="shared" si="33"/>
        <v/>
      </c>
      <c r="J409" t="str">
        <f t="shared" si="31"/>
        <v/>
      </c>
      <c r="P409" t="s">
        <v>508</v>
      </c>
      <c r="Q409" t="s">
        <v>16</v>
      </c>
      <c r="R409" s="3">
        <v>45335</v>
      </c>
      <c r="S409">
        <v>36121.800000000003</v>
      </c>
      <c r="T409">
        <v>36479.800000000003</v>
      </c>
      <c r="U409">
        <v>36479.800000000003</v>
      </c>
      <c r="V409">
        <v>35931.050000000003</v>
      </c>
      <c r="W409">
        <v>36034</v>
      </c>
      <c r="X409">
        <v>36019.449999999997</v>
      </c>
      <c r="Y409">
        <v>36097.360000000001</v>
      </c>
      <c r="Z409">
        <v>15073</v>
      </c>
      <c r="AA409">
        <v>544095493</v>
      </c>
      <c r="AB409">
        <v>6378</v>
      </c>
      <c r="AC409" s="8">
        <v>6529</v>
      </c>
      <c r="AD409" s="8">
        <v>43.32</v>
      </c>
    </row>
    <row r="410" spans="1:30" x14ac:dyDescent="0.25">
      <c r="A410" s="11" t="s">
        <v>508</v>
      </c>
      <c r="B410" s="2" t="s">
        <v>16</v>
      </c>
      <c r="C410" s="12">
        <v>45343</v>
      </c>
      <c r="D410" s="2">
        <v>36318</v>
      </c>
      <c r="F410">
        <f t="shared" si="32"/>
        <v>-0.34231774495612982</v>
      </c>
      <c r="G410">
        <f t="shared" si="30"/>
        <v>3</v>
      </c>
      <c r="H410" t="str">
        <f t="shared" si="34"/>
        <v/>
      </c>
      <c r="I410" t="str">
        <f t="shared" si="33"/>
        <v/>
      </c>
      <c r="J410" t="str">
        <f t="shared" si="31"/>
        <v/>
      </c>
      <c r="P410" t="s">
        <v>508</v>
      </c>
      <c r="Q410" t="s">
        <v>16</v>
      </c>
      <c r="R410" s="3">
        <v>45336</v>
      </c>
      <c r="S410">
        <v>36019.449999999997</v>
      </c>
      <c r="T410">
        <v>35929</v>
      </c>
      <c r="U410">
        <v>36200</v>
      </c>
      <c r="V410">
        <v>35691.9</v>
      </c>
      <c r="W410">
        <v>36043.15</v>
      </c>
      <c r="X410">
        <v>36064.85</v>
      </c>
      <c r="Y410">
        <v>35915.68</v>
      </c>
      <c r="Z410">
        <v>17194</v>
      </c>
      <c r="AA410">
        <v>617534228.20000005</v>
      </c>
      <c r="AB410">
        <v>5456</v>
      </c>
      <c r="AC410" s="8">
        <v>9569</v>
      </c>
      <c r="AD410" s="8">
        <v>55.65</v>
      </c>
    </row>
    <row r="411" spans="1:30" x14ac:dyDescent="0.25">
      <c r="A411" s="9" t="s">
        <v>508</v>
      </c>
      <c r="B411" s="1" t="s">
        <v>16</v>
      </c>
      <c r="C411" s="10">
        <v>45344</v>
      </c>
      <c r="D411" s="1">
        <v>36094.449999999997</v>
      </c>
      <c r="F411">
        <f t="shared" si="32"/>
        <v>-0.61553499642051579</v>
      </c>
      <c r="G411">
        <f t="shared" si="30"/>
        <v>4</v>
      </c>
      <c r="H411">
        <f t="shared" si="34"/>
        <v>-0.57583979506109029</v>
      </c>
      <c r="I411" t="str">
        <f t="shared" si="33"/>
        <v/>
      </c>
      <c r="J411" t="str">
        <f t="shared" si="31"/>
        <v/>
      </c>
      <c r="P411" t="s">
        <v>508</v>
      </c>
      <c r="Q411" t="s">
        <v>16</v>
      </c>
      <c r="R411" s="3">
        <v>45337</v>
      </c>
      <c r="S411">
        <v>36064.85</v>
      </c>
      <c r="T411">
        <v>36149.85</v>
      </c>
      <c r="U411">
        <v>36441.599999999999</v>
      </c>
      <c r="V411">
        <v>36014.050000000003</v>
      </c>
      <c r="W411">
        <v>36156.65</v>
      </c>
      <c r="X411">
        <v>36303.5</v>
      </c>
      <c r="Y411">
        <v>36305.269999999997</v>
      </c>
      <c r="Z411">
        <v>14676</v>
      </c>
      <c r="AA411">
        <v>532816165.19999999</v>
      </c>
      <c r="AB411">
        <v>7285</v>
      </c>
      <c r="AC411" s="8">
        <v>6654</v>
      </c>
      <c r="AD411" s="8">
        <v>45.34</v>
      </c>
    </row>
    <row r="412" spans="1:30" x14ac:dyDescent="0.25">
      <c r="A412" s="11" t="s">
        <v>508</v>
      </c>
      <c r="B412" s="2" t="s">
        <v>16</v>
      </c>
      <c r="C412" s="12">
        <v>45345</v>
      </c>
      <c r="D412" s="2">
        <v>36100.949999999997</v>
      </c>
      <c r="F412">
        <f t="shared" si="32"/>
        <v>1.8008308756609397E-2</v>
      </c>
      <c r="G412">
        <f t="shared" si="30"/>
        <v>5</v>
      </c>
      <c r="H412" t="str">
        <f t="shared" si="34"/>
        <v/>
      </c>
      <c r="I412" t="str">
        <f t="shared" si="33"/>
        <v/>
      </c>
      <c r="J412" t="str">
        <f t="shared" si="31"/>
        <v/>
      </c>
      <c r="P412" t="s">
        <v>508</v>
      </c>
      <c r="Q412" t="s">
        <v>16</v>
      </c>
      <c r="R412" s="3">
        <v>45338</v>
      </c>
      <c r="S412">
        <v>36303.5</v>
      </c>
      <c r="T412">
        <v>36266.65</v>
      </c>
      <c r="U412">
        <v>36520</v>
      </c>
      <c r="V412">
        <v>36100</v>
      </c>
      <c r="W412">
        <v>36283.4</v>
      </c>
      <c r="X412">
        <v>36341.75</v>
      </c>
      <c r="Y412">
        <v>36314.080000000002</v>
      </c>
      <c r="Z412">
        <v>8824</v>
      </c>
      <c r="AA412">
        <v>320435462.05000001</v>
      </c>
      <c r="AB412">
        <v>4286</v>
      </c>
      <c r="AC412" s="8">
        <v>3082</v>
      </c>
      <c r="AD412" s="8">
        <v>34.93</v>
      </c>
    </row>
    <row r="413" spans="1:30" x14ac:dyDescent="0.25">
      <c r="A413" s="9" t="s">
        <v>508</v>
      </c>
      <c r="B413" s="1" t="s">
        <v>16</v>
      </c>
      <c r="C413" s="10">
        <v>45348</v>
      </c>
      <c r="D413" s="1">
        <v>36045</v>
      </c>
      <c r="F413">
        <f t="shared" si="32"/>
        <v>-0.15498207110892398</v>
      </c>
      <c r="G413">
        <f t="shared" si="30"/>
        <v>1</v>
      </c>
      <c r="H413" t="str">
        <f t="shared" si="34"/>
        <v/>
      </c>
      <c r="I413" t="str">
        <f t="shared" si="33"/>
        <v/>
      </c>
      <c r="J413" t="str">
        <f t="shared" si="31"/>
        <v/>
      </c>
      <c r="P413" t="s">
        <v>508</v>
      </c>
      <c r="Q413" t="s">
        <v>16</v>
      </c>
      <c r="R413" s="3">
        <v>45341</v>
      </c>
      <c r="S413">
        <v>36341.75</v>
      </c>
      <c r="T413">
        <v>36350</v>
      </c>
      <c r="U413">
        <v>36932.800000000003</v>
      </c>
      <c r="V413">
        <v>36302</v>
      </c>
      <c r="W413">
        <v>36619.4</v>
      </c>
      <c r="X413">
        <v>36667.199999999997</v>
      </c>
      <c r="Y413">
        <v>36642.93</v>
      </c>
      <c r="Z413">
        <v>23174</v>
      </c>
      <c r="AA413">
        <v>849163347.60000002</v>
      </c>
      <c r="AB413">
        <v>11138</v>
      </c>
      <c r="AC413" s="8">
        <v>7554</v>
      </c>
      <c r="AD413" s="8">
        <v>32.6</v>
      </c>
    </row>
    <row r="414" spans="1:30" x14ac:dyDescent="0.25">
      <c r="A414" s="11" t="s">
        <v>508</v>
      </c>
      <c r="B414" s="2" t="s">
        <v>16</v>
      </c>
      <c r="C414" s="12">
        <v>45349</v>
      </c>
      <c r="D414" s="2">
        <v>35675.800000000003</v>
      </c>
      <c r="F414">
        <f t="shared" si="32"/>
        <v>-1.0242752115411211</v>
      </c>
      <c r="G414">
        <f t="shared" si="30"/>
        <v>2</v>
      </c>
      <c r="H414" t="str">
        <f t="shared" si="34"/>
        <v/>
      </c>
      <c r="I414" t="str">
        <f t="shared" si="33"/>
        <v/>
      </c>
      <c r="J414" t="str">
        <f t="shared" si="31"/>
        <v/>
      </c>
      <c r="P414" t="s">
        <v>508</v>
      </c>
      <c r="Q414" t="s">
        <v>16</v>
      </c>
      <c r="R414" s="3">
        <v>45342</v>
      </c>
      <c r="S414">
        <v>36667.199999999997</v>
      </c>
      <c r="T414">
        <v>36500</v>
      </c>
      <c r="U414">
        <v>36679.449999999997</v>
      </c>
      <c r="V414">
        <v>36211.300000000003</v>
      </c>
      <c r="W414">
        <v>36499.85</v>
      </c>
      <c r="X414">
        <v>36442.75</v>
      </c>
      <c r="Y414">
        <v>36422.97</v>
      </c>
      <c r="Z414">
        <v>25209</v>
      </c>
      <c r="AA414">
        <v>918186762.39999998</v>
      </c>
      <c r="AB414">
        <v>7104</v>
      </c>
      <c r="AC414" s="8">
        <v>16580</v>
      </c>
      <c r="AD414" s="8">
        <v>65.77</v>
      </c>
    </row>
    <row r="415" spans="1:30" x14ac:dyDescent="0.25">
      <c r="A415" s="9" t="s">
        <v>508</v>
      </c>
      <c r="B415" s="1" t="s">
        <v>16</v>
      </c>
      <c r="C415" s="10">
        <v>45350</v>
      </c>
      <c r="D415" s="1">
        <v>34451.35</v>
      </c>
      <c r="F415">
        <f t="shared" si="32"/>
        <v>-3.4321584939931391</v>
      </c>
      <c r="G415">
        <f t="shared" si="30"/>
        <v>3</v>
      </c>
      <c r="H415" t="str">
        <f t="shared" si="34"/>
        <v/>
      </c>
      <c r="I415" t="str">
        <f t="shared" si="33"/>
        <v/>
      </c>
      <c r="J415" t="str">
        <f t="shared" si="31"/>
        <v/>
      </c>
      <c r="P415" t="s">
        <v>508</v>
      </c>
      <c r="Q415" t="s">
        <v>16</v>
      </c>
      <c r="R415" s="3">
        <v>45343</v>
      </c>
      <c r="S415">
        <v>36442.75</v>
      </c>
      <c r="T415">
        <v>36490</v>
      </c>
      <c r="U415">
        <v>36649.9</v>
      </c>
      <c r="V415">
        <v>36150</v>
      </c>
      <c r="W415">
        <v>36282.9</v>
      </c>
      <c r="X415">
        <v>36318</v>
      </c>
      <c r="Y415">
        <v>36450.959999999999</v>
      </c>
      <c r="Z415">
        <v>10082</v>
      </c>
      <c r="AA415">
        <v>367498535.14999998</v>
      </c>
      <c r="AB415">
        <v>4263</v>
      </c>
      <c r="AC415" s="8">
        <v>4548</v>
      </c>
      <c r="AD415" s="8">
        <v>45.11</v>
      </c>
    </row>
    <row r="416" spans="1:30" x14ac:dyDescent="0.25">
      <c r="A416" s="11" t="s">
        <v>508</v>
      </c>
      <c r="B416" s="2" t="s">
        <v>16</v>
      </c>
      <c r="C416" s="12">
        <v>45351</v>
      </c>
      <c r="D416" s="2">
        <v>34309.550000000003</v>
      </c>
      <c r="F416">
        <f t="shared" si="32"/>
        <v>-0.41159490121575976</v>
      </c>
      <c r="G416">
        <f t="shared" si="30"/>
        <v>4</v>
      </c>
      <c r="H416">
        <f t="shared" si="34"/>
        <v>-4.9450815845649236</v>
      </c>
      <c r="I416" t="str">
        <f t="shared" si="33"/>
        <v/>
      </c>
      <c r="J416" t="str">
        <f t="shared" si="31"/>
        <v/>
      </c>
      <c r="P416" t="s">
        <v>508</v>
      </c>
      <c r="Q416" t="s">
        <v>16</v>
      </c>
      <c r="R416" s="3">
        <v>45344</v>
      </c>
      <c r="S416">
        <v>36318</v>
      </c>
      <c r="T416">
        <v>36350</v>
      </c>
      <c r="U416">
        <v>36364.949999999997</v>
      </c>
      <c r="V416">
        <v>36002.5</v>
      </c>
      <c r="W416">
        <v>36100</v>
      </c>
      <c r="X416">
        <v>36094.449999999997</v>
      </c>
      <c r="Y416">
        <v>36105.870000000003</v>
      </c>
      <c r="Z416">
        <v>12618</v>
      </c>
      <c r="AA416">
        <v>455583812.44999999</v>
      </c>
      <c r="AB416">
        <v>4606</v>
      </c>
      <c r="AC416" s="8">
        <v>7429</v>
      </c>
      <c r="AD416" s="8">
        <v>58.88</v>
      </c>
    </row>
    <row r="417" spans="1:30" x14ac:dyDescent="0.25">
      <c r="A417" s="9" t="s">
        <v>508</v>
      </c>
      <c r="B417" s="1" t="s">
        <v>16</v>
      </c>
      <c r="C417" s="10">
        <v>45352</v>
      </c>
      <c r="D417" s="1">
        <v>35607.35</v>
      </c>
      <c r="F417">
        <f t="shared" si="32"/>
        <v>3.7826202908519506</v>
      </c>
      <c r="G417">
        <f t="shared" si="30"/>
        <v>5</v>
      </c>
      <c r="H417" t="str">
        <f t="shared" si="34"/>
        <v/>
      </c>
      <c r="I417">
        <f t="shared" si="33"/>
        <v>45352</v>
      </c>
      <c r="J417">
        <f t="shared" si="31"/>
        <v>-3.2476440959521069</v>
      </c>
      <c r="P417" t="s">
        <v>508</v>
      </c>
      <c r="Q417" t="s">
        <v>16</v>
      </c>
      <c r="R417" s="3">
        <v>45345</v>
      </c>
      <c r="S417">
        <v>36094.449999999997</v>
      </c>
      <c r="T417">
        <v>36300</v>
      </c>
      <c r="U417">
        <v>36439.699999999997</v>
      </c>
      <c r="V417">
        <v>35886.5</v>
      </c>
      <c r="W417">
        <v>36137.9</v>
      </c>
      <c r="X417">
        <v>36100.949999999997</v>
      </c>
      <c r="Y417">
        <v>36201.360000000001</v>
      </c>
      <c r="Z417">
        <v>17372</v>
      </c>
      <c r="AA417">
        <v>628890024.89999998</v>
      </c>
      <c r="AB417">
        <v>5352</v>
      </c>
      <c r="AC417" s="8">
        <v>10227</v>
      </c>
      <c r="AD417" s="8">
        <v>58.87</v>
      </c>
    </row>
    <row r="418" spans="1:30" x14ac:dyDescent="0.25">
      <c r="A418" s="11" t="s">
        <v>508</v>
      </c>
      <c r="B418" s="2" t="s">
        <v>16</v>
      </c>
      <c r="C418" s="12">
        <v>45353</v>
      </c>
      <c r="D418" s="2">
        <v>35531.199999999997</v>
      </c>
      <c r="F418">
        <f t="shared" si="32"/>
        <v>-0.21386034063192419</v>
      </c>
      <c r="G418">
        <f t="shared" si="30"/>
        <v>6</v>
      </c>
      <c r="H418" t="str">
        <f t="shared" si="34"/>
        <v/>
      </c>
      <c r="I418" t="str">
        <f t="shared" si="33"/>
        <v/>
      </c>
      <c r="J418" t="str">
        <f t="shared" si="31"/>
        <v/>
      </c>
      <c r="P418" t="s">
        <v>508</v>
      </c>
      <c r="Q418" t="s">
        <v>16</v>
      </c>
      <c r="R418" s="3">
        <v>45348</v>
      </c>
      <c r="S418">
        <v>36100.949999999997</v>
      </c>
      <c r="T418">
        <v>36315</v>
      </c>
      <c r="U418">
        <v>36429.85</v>
      </c>
      <c r="V418">
        <v>35654.9</v>
      </c>
      <c r="W418">
        <v>35925</v>
      </c>
      <c r="X418">
        <v>36045</v>
      </c>
      <c r="Y418">
        <v>36031.050000000003</v>
      </c>
      <c r="Z418">
        <v>63712</v>
      </c>
      <c r="AA418">
        <v>2295610451.8499999</v>
      </c>
      <c r="AB418">
        <v>30638</v>
      </c>
      <c r="AC418" s="8">
        <v>16624</v>
      </c>
      <c r="AD418" s="8">
        <v>26.09</v>
      </c>
    </row>
    <row r="419" spans="1:30" x14ac:dyDescent="0.25">
      <c r="A419" s="9" t="s">
        <v>508</v>
      </c>
      <c r="B419" s="1" t="s">
        <v>16</v>
      </c>
      <c r="C419" s="10">
        <v>45355</v>
      </c>
      <c r="D419" s="1">
        <v>35469.1</v>
      </c>
      <c r="F419">
        <f t="shared" si="32"/>
        <v>-0.17477597154050117</v>
      </c>
      <c r="G419">
        <f t="shared" si="30"/>
        <v>1</v>
      </c>
      <c r="H419" t="str">
        <f t="shared" si="34"/>
        <v/>
      </c>
      <c r="I419" t="str">
        <f t="shared" si="33"/>
        <v/>
      </c>
      <c r="J419" t="str">
        <f t="shared" si="31"/>
        <v/>
      </c>
      <c r="P419" t="s">
        <v>508</v>
      </c>
      <c r="Q419" t="s">
        <v>16</v>
      </c>
      <c r="R419" s="3">
        <v>45349</v>
      </c>
      <c r="S419">
        <v>36045</v>
      </c>
      <c r="T419">
        <v>36145</v>
      </c>
      <c r="U419">
        <v>36180</v>
      </c>
      <c r="V419">
        <v>35501.25</v>
      </c>
      <c r="W419">
        <v>35645</v>
      </c>
      <c r="X419">
        <v>35675.800000000003</v>
      </c>
      <c r="Y419">
        <v>35804.660000000003</v>
      </c>
      <c r="Z419">
        <v>19676</v>
      </c>
      <c r="AA419">
        <v>704492408.25</v>
      </c>
      <c r="AB419">
        <v>8841</v>
      </c>
      <c r="AC419" s="8">
        <v>11422</v>
      </c>
      <c r="AD419" s="8">
        <v>58.05</v>
      </c>
    </row>
    <row r="420" spans="1:30" x14ac:dyDescent="0.25">
      <c r="A420" s="11" t="s">
        <v>508</v>
      </c>
      <c r="B420" s="2" t="s">
        <v>16</v>
      </c>
      <c r="C420" s="12">
        <v>45356</v>
      </c>
      <c r="D420" s="2">
        <v>35693.050000000003</v>
      </c>
      <c r="F420">
        <f t="shared" si="32"/>
        <v>0.63139465055500243</v>
      </c>
      <c r="G420">
        <f t="shared" si="30"/>
        <v>2</v>
      </c>
      <c r="H420" t="str">
        <f t="shared" si="34"/>
        <v/>
      </c>
      <c r="I420" t="str">
        <f t="shared" si="33"/>
        <v/>
      </c>
      <c r="J420" t="str">
        <f t="shared" si="31"/>
        <v/>
      </c>
      <c r="P420" t="s">
        <v>508</v>
      </c>
      <c r="Q420" t="s">
        <v>16</v>
      </c>
      <c r="R420" s="3">
        <v>45350</v>
      </c>
      <c r="S420">
        <v>35675.800000000003</v>
      </c>
      <c r="T420">
        <v>35859</v>
      </c>
      <c r="U420">
        <v>35859</v>
      </c>
      <c r="V420">
        <v>34210.050000000003</v>
      </c>
      <c r="W420">
        <v>34250</v>
      </c>
      <c r="X420">
        <v>34451.35</v>
      </c>
      <c r="Y420">
        <v>34976.129999999997</v>
      </c>
      <c r="Z420">
        <v>33933</v>
      </c>
      <c r="AA420">
        <v>1186844961.25</v>
      </c>
      <c r="AB420">
        <v>14389</v>
      </c>
      <c r="AC420" s="8">
        <v>18973</v>
      </c>
      <c r="AD420" s="8">
        <v>55.91</v>
      </c>
    </row>
    <row r="421" spans="1:30" x14ac:dyDescent="0.25">
      <c r="A421" s="9" t="s">
        <v>508</v>
      </c>
      <c r="B421" s="1" t="s">
        <v>16</v>
      </c>
      <c r="C421" s="10">
        <v>45357</v>
      </c>
      <c r="D421" s="1">
        <v>35709.5</v>
      </c>
      <c r="F421">
        <f t="shared" si="32"/>
        <v>4.6087403570154659E-2</v>
      </c>
      <c r="G421">
        <f t="shared" si="30"/>
        <v>3</v>
      </c>
      <c r="H421" t="str">
        <f t="shared" si="34"/>
        <v/>
      </c>
      <c r="I421" t="str">
        <f t="shared" si="33"/>
        <v/>
      </c>
      <c r="J421" t="str">
        <f t="shared" si="31"/>
        <v/>
      </c>
      <c r="P421" t="s">
        <v>508</v>
      </c>
      <c r="Q421" t="s">
        <v>16</v>
      </c>
      <c r="R421" s="3">
        <v>45351</v>
      </c>
      <c r="S421">
        <v>34451.35</v>
      </c>
      <c r="T421">
        <v>34451.35</v>
      </c>
      <c r="U421">
        <v>34598</v>
      </c>
      <c r="V421">
        <v>33965.25</v>
      </c>
      <c r="W421">
        <v>34456.300000000003</v>
      </c>
      <c r="X421">
        <v>34309.550000000003</v>
      </c>
      <c r="Y421">
        <v>34300.519999999997</v>
      </c>
      <c r="Z421">
        <v>30275</v>
      </c>
      <c r="AA421">
        <v>1038448312.8</v>
      </c>
      <c r="AB421">
        <v>12873</v>
      </c>
      <c r="AC421" s="8">
        <v>13877</v>
      </c>
      <c r="AD421" s="8">
        <v>45.84</v>
      </c>
    </row>
    <row r="422" spans="1:30" x14ac:dyDescent="0.25">
      <c r="A422" s="11" t="s">
        <v>508</v>
      </c>
      <c r="B422" s="2" t="s">
        <v>16</v>
      </c>
      <c r="C422" s="12">
        <v>45358</v>
      </c>
      <c r="D422" s="2">
        <v>35870.65</v>
      </c>
      <c r="F422">
        <f t="shared" si="32"/>
        <v>0.45128047158319617</v>
      </c>
      <c r="G422">
        <f t="shared" si="30"/>
        <v>4</v>
      </c>
      <c r="H422">
        <f t="shared" si="34"/>
        <v>0.73945407338654212</v>
      </c>
      <c r="I422" t="str">
        <f t="shared" si="33"/>
        <v/>
      </c>
      <c r="J422" t="str">
        <f t="shared" si="31"/>
        <v/>
      </c>
      <c r="P422" t="s">
        <v>508</v>
      </c>
      <c r="Q422" t="s">
        <v>16</v>
      </c>
      <c r="R422" s="3">
        <v>45352</v>
      </c>
      <c r="S422">
        <v>34309.550000000003</v>
      </c>
      <c r="T422">
        <v>34500</v>
      </c>
      <c r="U422">
        <v>35790</v>
      </c>
      <c r="V422">
        <v>34300</v>
      </c>
      <c r="W422">
        <v>35630</v>
      </c>
      <c r="X422">
        <v>35607.35</v>
      </c>
      <c r="Y422">
        <v>35323.67</v>
      </c>
      <c r="Z422">
        <v>36312</v>
      </c>
      <c r="AA422">
        <v>1282673206.45</v>
      </c>
      <c r="AB422">
        <v>12687</v>
      </c>
      <c r="AC422" s="8">
        <v>16512</v>
      </c>
      <c r="AD422" s="8">
        <v>45.47</v>
      </c>
    </row>
    <row r="423" spans="1:30" x14ac:dyDescent="0.25">
      <c r="A423" s="9" t="s">
        <v>508</v>
      </c>
      <c r="B423" s="1" t="s">
        <v>16</v>
      </c>
      <c r="C423" s="10">
        <v>45362</v>
      </c>
      <c r="D423" s="1">
        <v>35863.25</v>
      </c>
      <c r="F423">
        <f t="shared" si="32"/>
        <v>-2.0629679138798589E-2</v>
      </c>
      <c r="G423">
        <f t="shared" si="30"/>
        <v>1</v>
      </c>
      <c r="H423" t="str">
        <f t="shared" si="34"/>
        <v/>
      </c>
      <c r="I423" t="str">
        <f t="shared" si="33"/>
        <v/>
      </c>
      <c r="J423" t="str">
        <f t="shared" si="31"/>
        <v/>
      </c>
      <c r="P423" t="s">
        <v>508</v>
      </c>
      <c r="Q423" t="s">
        <v>16</v>
      </c>
      <c r="R423" s="3">
        <v>45353</v>
      </c>
      <c r="S423">
        <v>35607.35</v>
      </c>
      <c r="T423">
        <v>35610</v>
      </c>
      <c r="U423">
        <v>35772.699999999997</v>
      </c>
      <c r="V423">
        <v>35393.449999999997</v>
      </c>
      <c r="W423">
        <v>35500</v>
      </c>
      <c r="X423">
        <v>35531.199999999997</v>
      </c>
      <c r="Y423">
        <v>35563.22</v>
      </c>
      <c r="Z423">
        <v>2200</v>
      </c>
      <c r="AA423">
        <v>78239075.849999994</v>
      </c>
      <c r="AB423">
        <v>1261</v>
      </c>
      <c r="AC423" s="8">
        <v>557</v>
      </c>
      <c r="AD423" s="8">
        <v>25.32</v>
      </c>
    </row>
    <row r="424" spans="1:30" x14ac:dyDescent="0.25">
      <c r="A424" s="11" t="s">
        <v>508</v>
      </c>
      <c r="B424" s="2" t="s">
        <v>16</v>
      </c>
      <c r="C424" s="12">
        <v>45363</v>
      </c>
      <c r="D424" s="2">
        <v>35141.449999999997</v>
      </c>
      <c r="F424">
        <f t="shared" si="32"/>
        <v>-2.0126452566345852</v>
      </c>
      <c r="G424">
        <f t="shared" si="30"/>
        <v>2</v>
      </c>
      <c r="H424" t="str">
        <f t="shared" si="34"/>
        <v/>
      </c>
      <c r="I424" t="str">
        <f t="shared" si="33"/>
        <v/>
      </c>
      <c r="J424" t="str">
        <f t="shared" si="31"/>
        <v/>
      </c>
      <c r="P424" t="s">
        <v>508</v>
      </c>
      <c r="Q424" t="s">
        <v>16</v>
      </c>
      <c r="R424" s="3">
        <v>45355</v>
      </c>
      <c r="S424">
        <v>35531.199999999997</v>
      </c>
      <c r="T424">
        <v>35700</v>
      </c>
      <c r="U424">
        <v>35700</v>
      </c>
      <c r="V424">
        <v>35125.050000000003</v>
      </c>
      <c r="W424">
        <v>35499.85</v>
      </c>
      <c r="X424">
        <v>35469.1</v>
      </c>
      <c r="Y424">
        <v>35428.14</v>
      </c>
      <c r="Z424">
        <v>42027</v>
      </c>
      <c r="AA424">
        <v>1488938458.05</v>
      </c>
      <c r="AB424">
        <v>13358</v>
      </c>
      <c r="AC424" s="8">
        <v>25615</v>
      </c>
      <c r="AD424" s="8">
        <v>60.95</v>
      </c>
    </row>
    <row r="425" spans="1:30" x14ac:dyDescent="0.25">
      <c r="A425" s="9" t="s">
        <v>508</v>
      </c>
      <c r="B425" s="1" t="s">
        <v>16</v>
      </c>
      <c r="C425" s="10">
        <v>45364</v>
      </c>
      <c r="D425" s="1">
        <v>34031.75</v>
      </c>
      <c r="F425">
        <f t="shared" si="32"/>
        <v>-3.1578093675701977</v>
      </c>
      <c r="G425">
        <f t="shared" si="30"/>
        <v>3</v>
      </c>
      <c r="H425" t="str">
        <f t="shared" si="34"/>
        <v/>
      </c>
      <c r="I425" t="str">
        <f t="shared" si="33"/>
        <v/>
      </c>
      <c r="J425" t="str">
        <f t="shared" si="31"/>
        <v/>
      </c>
      <c r="P425" t="s">
        <v>508</v>
      </c>
      <c r="Q425" t="s">
        <v>16</v>
      </c>
      <c r="R425" s="3">
        <v>45356</v>
      </c>
      <c r="S425">
        <v>35469.1</v>
      </c>
      <c r="T425">
        <v>35588</v>
      </c>
      <c r="U425">
        <v>35750</v>
      </c>
      <c r="V425">
        <v>35300</v>
      </c>
      <c r="W425">
        <v>35744.550000000003</v>
      </c>
      <c r="X425">
        <v>35693.050000000003</v>
      </c>
      <c r="Y425">
        <v>35579.760000000002</v>
      </c>
      <c r="Z425">
        <v>15404</v>
      </c>
      <c r="AA425">
        <v>548070661.25</v>
      </c>
      <c r="AB425">
        <v>6750</v>
      </c>
      <c r="AC425" s="8">
        <v>9448</v>
      </c>
      <c r="AD425" s="8">
        <v>61.33</v>
      </c>
    </row>
    <row r="426" spans="1:30" x14ac:dyDescent="0.25">
      <c r="A426" s="11" t="s">
        <v>508</v>
      </c>
      <c r="B426" s="2" t="s">
        <v>16</v>
      </c>
      <c r="C426" s="12">
        <v>45365</v>
      </c>
      <c r="D426" s="2">
        <v>34385.15</v>
      </c>
      <c r="F426">
        <f t="shared" si="32"/>
        <v>1.0384420430921169</v>
      </c>
      <c r="G426">
        <f t="shared" si="30"/>
        <v>4</v>
      </c>
      <c r="H426">
        <f t="shared" si="34"/>
        <v>-3.7086769627129992</v>
      </c>
      <c r="I426" t="str">
        <f t="shared" si="33"/>
        <v/>
      </c>
      <c r="J426" t="str">
        <f t="shared" si="31"/>
        <v/>
      </c>
      <c r="P426" t="s">
        <v>508</v>
      </c>
      <c r="Q426" t="s">
        <v>16</v>
      </c>
      <c r="R426" s="3">
        <v>45357</v>
      </c>
      <c r="S426">
        <v>35693.050000000003</v>
      </c>
      <c r="T426">
        <v>35430.050000000003</v>
      </c>
      <c r="U426">
        <v>35750</v>
      </c>
      <c r="V426">
        <v>35381.25</v>
      </c>
      <c r="W426">
        <v>35740</v>
      </c>
      <c r="X426">
        <v>35709.5</v>
      </c>
      <c r="Y426">
        <v>35588.129999999997</v>
      </c>
      <c r="Z426">
        <v>15679</v>
      </c>
      <c r="AA426">
        <v>557986273.54999995</v>
      </c>
      <c r="AB426">
        <v>7148</v>
      </c>
      <c r="AC426" s="8">
        <v>9218</v>
      </c>
      <c r="AD426" s="8">
        <v>58.79</v>
      </c>
    </row>
    <row r="427" spans="1:30" x14ac:dyDescent="0.25">
      <c r="A427" s="9" t="s">
        <v>508</v>
      </c>
      <c r="B427" s="1" t="s">
        <v>16</v>
      </c>
      <c r="C427" s="10">
        <v>45366</v>
      </c>
      <c r="D427" s="1">
        <v>34661.300000000003</v>
      </c>
      <c r="F427">
        <f t="shared" si="32"/>
        <v>0.80310831856194154</v>
      </c>
      <c r="G427">
        <f t="shared" si="30"/>
        <v>5</v>
      </c>
      <c r="H427" t="str">
        <f t="shared" si="34"/>
        <v/>
      </c>
      <c r="I427" t="str">
        <f t="shared" si="33"/>
        <v/>
      </c>
      <c r="J427" t="str">
        <f t="shared" si="31"/>
        <v/>
      </c>
      <c r="P427" t="s">
        <v>508</v>
      </c>
      <c r="Q427" t="s">
        <v>16</v>
      </c>
      <c r="R427" s="3">
        <v>45358</v>
      </c>
      <c r="S427">
        <v>35709.5</v>
      </c>
      <c r="T427">
        <v>35660</v>
      </c>
      <c r="U427">
        <v>35908.400000000001</v>
      </c>
      <c r="V427">
        <v>35419</v>
      </c>
      <c r="W427">
        <v>35903</v>
      </c>
      <c r="X427">
        <v>35870.65</v>
      </c>
      <c r="Y427">
        <v>35755.980000000003</v>
      </c>
      <c r="Z427">
        <v>15330</v>
      </c>
      <c r="AA427">
        <v>548139221.64999998</v>
      </c>
      <c r="AB427">
        <v>6413</v>
      </c>
      <c r="AC427" s="8">
        <v>8549</v>
      </c>
      <c r="AD427" s="8">
        <v>55.77</v>
      </c>
    </row>
    <row r="428" spans="1:30" x14ac:dyDescent="0.25">
      <c r="A428" s="11" t="s">
        <v>508</v>
      </c>
      <c r="B428" s="2" t="s">
        <v>16</v>
      </c>
      <c r="C428" s="12">
        <v>45369</v>
      </c>
      <c r="D428" s="2">
        <v>34817.599999999999</v>
      </c>
      <c r="F428">
        <f t="shared" si="32"/>
        <v>0.45093519285195771</v>
      </c>
      <c r="G428">
        <f t="shared" si="30"/>
        <v>1</v>
      </c>
      <c r="H428" t="str">
        <f t="shared" si="34"/>
        <v/>
      </c>
      <c r="I428" t="str">
        <f t="shared" si="33"/>
        <v/>
      </c>
      <c r="J428" t="str">
        <f t="shared" si="31"/>
        <v/>
      </c>
      <c r="P428" t="s">
        <v>508</v>
      </c>
      <c r="Q428" t="s">
        <v>16</v>
      </c>
      <c r="R428" s="3">
        <v>45362</v>
      </c>
      <c r="S428">
        <v>35870.65</v>
      </c>
      <c r="T428">
        <v>36000</v>
      </c>
      <c r="U428">
        <v>36122</v>
      </c>
      <c r="V428">
        <v>35692.800000000003</v>
      </c>
      <c r="W428">
        <v>35850</v>
      </c>
      <c r="X428">
        <v>35863.25</v>
      </c>
      <c r="Y428">
        <v>35893.46</v>
      </c>
      <c r="Z428">
        <v>41083</v>
      </c>
      <c r="AA428">
        <v>1474611158.25</v>
      </c>
      <c r="AB428">
        <v>17216</v>
      </c>
      <c r="AC428" s="8">
        <v>24810</v>
      </c>
      <c r="AD428" s="8">
        <v>60.39</v>
      </c>
    </row>
    <row r="429" spans="1:30" x14ac:dyDescent="0.25">
      <c r="A429" s="9" t="s">
        <v>508</v>
      </c>
      <c r="B429" s="1" t="s">
        <v>16</v>
      </c>
      <c r="C429" s="10">
        <v>45370</v>
      </c>
      <c r="D429" s="1">
        <v>34032.85</v>
      </c>
      <c r="F429">
        <f t="shared" si="32"/>
        <v>-2.2538888378291442</v>
      </c>
      <c r="G429">
        <f t="shared" si="30"/>
        <v>2</v>
      </c>
      <c r="H429" t="str">
        <f t="shared" si="34"/>
        <v/>
      </c>
      <c r="I429" t="str">
        <f t="shared" si="33"/>
        <v/>
      </c>
      <c r="J429" t="str">
        <f t="shared" si="31"/>
        <v/>
      </c>
      <c r="P429" t="s">
        <v>508</v>
      </c>
      <c r="Q429" t="s">
        <v>16</v>
      </c>
      <c r="R429" s="3">
        <v>45363</v>
      </c>
      <c r="S429">
        <v>35863.25</v>
      </c>
      <c r="T429">
        <v>35863.25</v>
      </c>
      <c r="U429">
        <v>35949.949999999997</v>
      </c>
      <c r="V429">
        <v>34992.25</v>
      </c>
      <c r="W429">
        <v>35146</v>
      </c>
      <c r="X429">
        <v>35141.449999999997</v>
      </c>
      <c r="Y429">
        <v>35351.910000000003</v>
      </c>
      <c r="Z429">
        <v>17436</v>
      </c>
      <c r="AA429">
        <v>616395847.95000005</v>
      </c>
      <c r="AB429">
        <v>7443</v>
      </c>
      <c r="AC429" s="8">
        <v>10047</v>
      </c>
      <c r="AD429" s="8">
        <v>57.62</v>
      </c>
    </row>
    <row r="430" spans="1:30" x14ac:dyDescent="0.25">
      <c r="A430" s="11" t="s">
        <v>508</v>
      </c>
      <c r="B430" s="2" t="s">
        <v>16</v>
      </c>
      <c r="C430" s="12">
        <v>45371</v>
      </c>
      <c r="D430" s="2">
        <v>33233.85</v>
      </c>
      <c r="F430">
        <f t="shared" si="32"/>
        <v>-2.3477316768945298</v>
      </c>
      <c r="G430">
        <f t="shared" si="30"/>
        <v>3</v>
      </c>
      <c r="H430" t="str">
        <f t="shared" si="34"/>
        <v/>
      </c>
      <c r="I430" t="str">
        <f t="shared" si="33"/>
        <v/>
      </c>
      <c r="J430" t="str">
        <f t="shared" si="31"/>
        <v/>
      </c>
      <c r="P430" t="s">
        <v>508</v>
      </c>
      <c r="Q430" t="s">
        <v>16</v>
      </c>
      <c r="R430" s="3">
        <v>45364</v>
      </c>
      <c r="S430">
        <v>35141.449999999997</v>
      </c>
      <c r="T430">
        <v>35147</v>
      </c>
      <c r="U430">
        <v>35322.300000000003</v>
      </c>
      <c r="V430">
        <v>33850</v>
      </c>
      <c r="W430">
        <v>33850</v>
      </c>
      <c r="X430">
        <v>34031.75</v>
      </c>
      <c r="Y430">
        <v>34300.82</v>
      </c>
      <c r="Z430">
        <v>32802</v>
      </c>
      <c r="AA430">
        <v>1125135657.95</v>
      </c>
      <c r="AB430">
        <v>12544</v>
      </c>
      <c r="AC430" s="8">
        <v>18485</v>
      </c>
      <c r="AD430" s="8">
        <v>56.35</v>
      </c>
    </row>
    <row r="431" spans="1:30" x14ac:dyDescent="0.25">
      <c r="A431" s="9" t="s">
        <v>508</v>
      </c>
      <c r="B431" s="1" t="s">
        <v>16</v>
      </c>
      <c r="C431" s="10">
        <v>45372</v>
      </c>
      <c r="D431" s="1">
        <v>34092.85</v>
      </c>
      <c r="F431">
        <f t="shared" si="32"/>
        <v>2.5847140791692809</v>
      </c>
      <c r="G431">
        <f t="shared" si="30"/>
        <v>4</v>
      </c>
      <c r="H431">
        <f t="shared" si="34"/>
        <v>-0.85007626838912409</v>
      </c>
      <c r="I431" t="str">
        <f t="shared" si="33"/>
        <v/>
      </c>
      <c r="J431" t="str">
        <f t="shared" si="31"/>
        <v/>
      </c>
      <c r="P431" t="s">
        <v>508</v>
      </c>
      <c r="Q431" t="s">
        <v>16</v>
      </c>
      <c r="R431" s="3">
        <v>45365</v>
      </c>
      <c r="S431">
        <v>34031.75</v>
      </c>
      <c r="T431">
        <v>34049.949999999997</v>
      </c>
      <c r="U431">
        <v>34599</v>
      </c>
      <c r="V431">
        <v>33609.9</v>
      </c>
      <c r="W431">
        <v>34539.9</v>
      </c>
      <c r="X431">
        <v>34385.15</v>
      </c>
      <c r="Y431">
        <v>34134.449999999997</v>
      </c>
      <c r="Z431">
        <v>26692</v>
      </c>
      <c r="AA431">
        <v>911116784.35000002</v>
      </c>
      <c r="AB431">
        <v>11727</v>
      </c>
      <c r="AC431" s="8">
        <v>16676</v>
      </c>
      <c r="AD431" s="8">
        <v>62.48</v>
      </c>
    </row>
    <row r="432" spans="1:30" x14ac:dyDescent="0.25">
      <c r="A432" s="11" t="s">
        <v>508</v>
      </c>
      <c r="B432" s="2" t="s">
        <v>16</v>
      </c>
      <c r="C432" s="12">
        <v>45373</v>
      </c>
      <c r="D432" s="2">
        <v>34449.85</v>
      </c>
      <c r="F432">
        <f t="shared" si="32"/>
        <v>1.0471403828075387</v>
      </c>
      <c r="G432">
        <f t="shared" si="30"/>
        <v>5</v>
      </c>
      <c r="H432" t="str">
        <f t="shared" si="34"/>
        <v/>
      </c>
      <c r="I432" t="str">
        <f t="shared" si="33"/>
        <v/>
      </c>
      <c r="J432" t="str">
        <f t="shared" si="31"/>
        <v/>
      </c>
      <c r="P432" t="s">
        <v>508</v>
      </c>
      <c r="Q432" t="s">
        <v>16</v>
      </c>
      <c r="R432" s="3">
        <v>45366</v>
      </c>
      <c r="S432">
        <v>34385.15</v>
      </c>
      <c r="T432">
        <v>34300</v>
      </c>
      <c r="U432">
        <v>35089.9</v>
      </c>
      <c r="V432">
        <v>34125.050000000003</v>
      </c>
      <c r="W432">
        <v>34970</v>
      </c>
      <c r="X432">
        <v>34661.300000000003</v>
      </c>
      <c r="Y432">
        <v>34547.760000000002</v>
      </c>
      <c r="Z432">
        <v>62735</v>
      </c>
      <c r="AA432">
        <v>2167353778</v>
      </c>
      <c r="AB432">
        <v>20304</v>
      </c>
      <c r="AC432" s="8">
        <v>41949</v>
      </c>
      <c r="AD432" s="8">
        <v>66.87</v>
      </c>
    </row>
    <row r="433" spans="1:30" x14ac:dyDescent="0.25">
      <c r="A433" s="9" t="s">
        <v>508</v>
      </c>
      <c r="B433" s="1" t="s">
        <v>16</v>
      </c>
      <c r="C433" s="10">
        <v>45377</v>
      </c>
      <c r="D433" s="1">
        <v>34609.5</v>
      </c>
      <c r="F433">
        <f t="shared" si="32"/>
        <v>0.46342727181686272</v>
      </c>
      <c r="G433">
        <f t="shared" si="30"/>
        <v>2</v>
      </c>
      <c r="H433" t="str">
        <f t="shared" si="34"/>
        <v/>
      </c>
      <c r="I433" t="str">
        <f t="shared" si="33"/>
        <v/>
      </c>
      <c r="J433" t="str">
        <f t="shared" si="31"/>
        <v/>
      </c>
      <c r="P433" t="s">
        <v>508</v>
      </c>
      <c r="Q433" t="s">
        <v>16</v>
      </c>
      <c r="R433" s="3">
        <v>45369</v>
      </c>
      <c r="S433">
        <v>34661.300000000003</v>
      </c>
      <c r="T433">
        <v>35000</v>
      </c>
      <c r="U433">
        <v>35999</v>
      </c>
      <c r="V433">
        <v>34550.050000000003</v>
      </c>
      <c r="W433">
        <v>34731</v>
      </c>
      <c r="X433">
        <v>34817.599999999999</v>
      </c>
      <c r="Y433">
        <v>34867.49</v>
      </c>
      <c r="Z433">
        <v>36689</v>
      </c>
      <c r="AA433">
        <v>1279253158.95</v>
      </c>
      <c r="AB433">
        <v>16226</v>
      </c>
      <c r="AC433" s="8">
        <v>12151</v>
      </c>
      <c r="AD433" s="8">
        <v>33.119999999999997</v>
      </c>
    </row>
    <row r="434" spans="1:30" x14ac:dyDescent="0.25">
      <c r="A434" s="11" t="s">
        <v>508</v>
      </c>
      <c r="B434" s="2" t="s">
        <v>16</v>
      </c>
      <c r="C434" s="12">
        <v>45378</v>
      </c>
      <c r="D434" s="2">
        <v>34439.949999999997</v>
      </c>
      <c r="F434">
        <f t="shared" si="32"/>
        <v>-0.48989439315795635</v>
      </c>
      <c r="G434">
        <f t="shared" si="30"/>
        <v>3</v>
      </c>
      <c r="H434" t="str">
        <f t="shared" si="34"/>
        <v/>
      </c>
      <c r="I434" t="str">
        <f t="shared" si="33"/>
        <v/>
      </c>
      <c r="J434" t="str">
        <f t="shared" si="31"/>
        <v/>
      </c>
      <c r="P434" t="s">
        <v>508</v>
      </c>
      <c r="Q434" t="s">
        <v>16</v>
      </c>
      <c r="R434" s="3">
        <v>45370</v>
      </c>
      <c r="S434">
        <v>34817.599999999999</v>
      </c>
      <c r="T434">
        <v>34799.35</v>
      </c>
      <c r="U434">
        <v>34799.35</v>
      </c>
      <c r="V434">
        <v>33907.25</v>
      </c>
      <c r="W434">
        <v>34025</v>
      </c>
      <c r="X434">
        <v>34032.85</v>
      </c>
      <c r="Y434">
        <v>34179.18</v>
      </c>
      <c r="Z434">
        <v>19126</v>
      </c>
      <c r="AA434">
        <v>653710920.79999995</v>
      </c>
      <c r="AB434">
        <v>7081</v>
      </c>
      <c r="AC434" s="8">
        <v>11632</v>
      </c>
      <c r="AD434" s="8">
        <v>60.82</v>
      </c>
    </row>
    <row r="435" spans="1:30" x14ac:dyDescent="0.25">
      <c r="A435" s="9" t="s">
        <v>508</v>
      </c>
      <c r="B435" s="1" t="s">
        <v>16</v>
      </c>
      <c r="C435" s="10">
        <v>45379</v>
      </c>
      <c r="D435" s="1">
        <v>34450.949999999997</v>
      </c>
      <c r="F435">
        <f t="shared" si="32"/>
        <v>3.1939651480330261E-2</v>
      </c>
      <c r="G435">
        <f t="shared" si="30"/>
        <v>4</v>
      </c>
      <c r="H435">
        <f t="shared" si="34"/>
        <v>3.6622299252117907</v>
      </c>
      <c r="I435" t="str">
        <f t="shared" si="33"/>
        <v/>
      </c>
      <c r="J435" t="str">
        <f t="shared" si="31"/>
        <v/>
      </c>
      <c r="P435" t="s">
        <v>508</v>
      </c>
      <c r="Q435" t="s">
        <v>16</v>
      </c>
      <c r="R435" s="3">
        <v>45371</v>
      </c>
      <c r="S435">
        <v>34032.85</v>
      </c>
      <c r="T435">
        <v>34000</v>
      </c>
      <c r="U435">
        <v>34290</v>
      </c>
      <c r="V435">
        <v>33070.050000000003</v>
      </c>
      <c r="W435">
        <v>33186</v>
      </c>
      <c r="X435">
        <v>33233.85</v>
      </c>
      <c r="Y435">
        <v>33541.040000000001</v>
      </c>
      <c r="Z435">
        <v>20288</v>
      </c>
      <c r="AA435">
        <v>680480692.64999998</v>
      </c>
      <c r="AB435">
        <v>8048</v>
      </c>
      <c r="AC435" s="8">
        <v>12393</v>
      </c>
      <c r="AD435" s="8">
        <v>61.09</v>
      </c>
    </row>
    <row r="436" spans="1:30" x14ac:dyDescent="0.25">
      <c r="A436" s="11" t="s">
        <v>508</v>
      </c>
      <c r="B436" s="2" t="s">
        <v>16</v>
      </c>
      <c r="C436" s="12">
        <v>45383</v>
      </c>
      <c r="D436" s="2">
        <v>34724.75</v>
      </c>
      <c r="F436">
        <f t="shared" si="32"/>
        <v>0.79475312001556686</v>
      </c>
      <c r="G436">
        <f t="shared" si="30"/>
        <v>1</v>
      </c>
      <c r="H436" t="str">
        <f t="shared" si="34"/>
        <v/>
      </c>
      <c r="I436">
        <f t="shared" si="33"/>
        <v>45383</v>
      </c>
      <c r="J436">
        <f t="shared" si="31"/>
        <v>0.1707715678298749</v>
      </c>
      <c r="P436" t="s">
        <v>508</v>
      </c>
      <c r="Q436" t="s">
        <v>16</v>
      </c>
      <c r="R436" s="3">
        <v>45372</v>
      </c>
      <c r="S436">
        <v>33233.85</v>
      </c>
      <c r="T436">
        <v>33620</v>
      </c>
      <c r="U436">
        <v>34170</v>
      </c>
      <c r="V436">
        <v>33273.1</v>
      </c>
      <c r="W436">
        <v>33966.15</v>
      </c>
      <c r="X436">
        <v>34092.85</v>
      </c>
      <c r="Y436">
        <v>33677.17</v>
      </c>
      <c r="Z436">
        <v>34652</v>
      </c>
      <c r="AA436">
        <v>1166981206.55</v>
      </c>
      <c r="AB436">
        <v>9537</v>
      </c>
      <c r="AC436" s="8">
        <v>22335</v>
      </c>
      <c r="AD436" s="8">
        <v>64.459999999999994</v>
      </c>
    </row>
    <row r="437" spans="1:30" x14ac:dyDescent="0.25">
      <c r="A437" s="9" t="s">
        <v>508</v>
      </c>
      <c r="B437" s="1" t="s">
        <v>16</v>
      </c>
      <c r="C437" s="10">
        <v>45384</v>
      </c>
      <c r="D437" s="1">
        <v>34963.9</v>
      </c>
      <c r="F437">
        <f t="shared" si="32"/>
        <v>0.6887018625044139</v>
      </c>
      <c r="G437">
        <f t="shared" si="30"/>
        <v>2</v>
      </c>
      <c r="H437" t="str">
        <f t="shared" si="34"/>
        <v/>
      </c>
      <c r="I437" t="str">
        <f t="shared" si="33"/>
        <v/>
      </c>
      <c r="J437" t="str">
        <f t="shared" si="31"/>
        <v/>
      </c>
      <c r="P437" t="s">
        <v>508</v>
      </c>
      <c r="Q437" t="s">
        <v>16</v>
      </c>
      <c r="R437" s="3">
        <v>45373</v>
      </c>
      <c r="S437">
        <v>34092.85</v>
      </c>
      <c r="T437">
        <v>34030</v>
      </c>
      <c r="U437">
        <v>34522.6</v>
      </c>
      <c r="V437">
        <v>33910</v>
      </c>
      <c r="W437">
        <v>34475</v>
      </c>
      <c r="X437">
        <v>34449.85</v>
      </c>
      <c r="Y437">
        <v>34313.93</v>
      </c>
      <c r="Z437">
        <v>21285</v>
      </c>
      <c r="AA437">
        <v>730371988.04999995</v>
      </c>
      <c r="AB437">
        <v>9328</v>
      </c>
      <c r="AC437" s="8">
        <v>11385</v>
      </c>
      <c r="AD437" s="8">
        <v>53.49</v>
      </c>
    </row>
    <row r="438" spans="1:30" x14ac:dyDescent="0.25">
      <c r="A438" s="11" t="s">
        <v>508</v>
      </c>
      <c r="B438" s="2" t="s">
        <v>16</v>
      </c>
      <c r="C438" s="12">
        <v>45385</v>
      </c>
      <c r="D438" s="2">
        <v>34795.4</v>
      </c>
      <c r="F438">
        <f t="shared" si="32"/>
        <v>-0.48192564330638166</v>
      </c>
      <c r="G438">
        <f t="shared" si="30"/>
        <v>3</v>
      </c>
      <c r="H438" t="str">
        <f t="shared" si="34"/>
        <v/>
      </c>
      <c r="I438" t="str">
        <f t="shared" si="33"/>
        <v/>
      </c>
      <c r="J438" t="str">
        <f t="shared" si="31"/>
        <v/>
      </c>
      <c r="P438" t="s">
        <v>508</v>
      </c>
      <c r="Q438" t="s">
        <v>16</v>
      </c>
      <c r="R438" s="3">
        <v>45377</v>
      </c>
      <c r="S438">
        <v>34449.85</v>
      </c>
      <c r="T438">
        <v>34201.1</v>
      </c>
      <c r="U438">
        <v>34762.050000000003</v>
      </c>
      <c r="V438">
        <v>34201.1</v>
      </c>
      <c r="W438">
        <v>34620.050000000003</v>
      </c>
      <c r="X438">
        <v>34609.5</v>
      </c>
      <c r="Y438">
        <v>34553.49</v>
      </c>
      <c r="Z438">
        <v>27021</v>
      </c>
      <c r="AA438">
        <v>933669815.95000005</v>
      </c>
      <c r="AB438">
        <v>7130</v>
      </c>
      <c r="AC438" s="8">
        <v>20371</v>
      </c>
      <c r="AD438" s="8">
        <v>75.39</v>
      </c>
    </row>
    <row r="439" spans="1:30" x14ac:dyDescent="0.25">
      <c r="A439" s="9" t="s">
        <v>508</v>
      </c>
      <c r="B439" s="1" t="s">
        <v>16</v>
      </c>
      <c r="C439" s="10">
        <v>45386</v>
      </c>
      <c r="D439" s="1">
        <v>34487.75</v>
      </c>
      <c r="F439">
        <f t="shared" si="32"/>
        <v>-0.88416859699845785</v>
      </c>
      <c r="G439">
        <f t="shared" si="30"/>
        <v>4</v>
      </c>
      <c r="H439">
        <f t="shared" si="34"/>
        <v>0.13879230370544357</v>
      </c>
      <c r="I439" t="str">
        <f t="shared" si="33"/>
        <v/>
      </c>
      <c r="J439" t="str">
        <f t="shared" si="31"/>
        <v/>
      </c>
      <c r="P439" t="s">
        <v>508</v>
      </c>
      <c r="Q439" t="s">
        <v>16</v>
      </c>
      <c r="R439" s="3">
        <v>45378</v>
      </c>
      <c r="S439">
        <v>34609.5</v>
      </c>
      <c r="T439">
        <v>34600</v>
      </c>
      <c r="U439">
        <v>34766.15</v>
      </c>
      <c r="V439">
        <v>34366</v>
      </c>
      <c r="W439">
        <v>34420</v>
      </c>
      <c r="X439">
        <v>34439.949999999997</v>
      </c>
      <c r="Y439">
        <v>34469.46</v>
      </c>
      <c r="Z439">
        <v>26399</v>
      </c>
      <c r="AA439">
        <v>909959197.95000005</v>
      </c>
      <c r="AB439">
        <v>9021</v>
      </c>
      <c r="AC439" s="8">
        <v>17880</v>
      </c>
      <c r="AD439" s="8">
        <v>67.73</v>
      </c>
    </row>
    <row r="440" spans="1:30" x14ac:dyDescent="0.25">
      <c r="A440" s="11" t="s">
        <v>508</v>
      </c>
      <c r="B440" s="2" t="s">
        <v>16</v>
      </c>
      <c r="C440" s="12">
        <v>45387</v>
      </c>
      <c r="D440" s="2">
        <v>34168.199999999997</v>
      </c>
      <c r="F440">
        <f t="shared" si="32"/>
        <v>-0.9265608803125831</v>
      </c>
      <c r="G440">
        <f t="shared" si="30"/>
        <v>5</v>
      </c>
      <c r="H440" t="str">
        <f t="shared" si="34"/>
        <v/>
      </c>
      <c r="I440" t="str">
        <f t="shared" si="33"/>
        <v/>
      </c>
      <c r="J440" t="str">
        <f t="shared" si="31"/>
        <v/>
      </c>
      <c r="P440" t="s">
        <v>508</v>
      </c>
      <c r="Q440" t="s">
        <v>16</v>
      </c>
      <c r="R440" s="3">
        <v>45379</v>
      </c>
      <c r="S440">
        <v>34439.949999999997</v>
      </c>
      <c r="T440">
        <v>34469.449999999997</v>
      </c>
      <c r="U440">
        <v>34600</v>
      </c>
      <c r="V440">
        <v>34100</v>
      </c>
      <c r="W440">
        <v>34240</v>
      </c>
      <c r="X440">
        <v>34450.949999999997</v>
      </c>
      <c r="Y440">
        <v>34453.4</v>
      </c>
      <c r="Z440">
        <v>30442</v>
      </c>
      <c r="AA440">
        <v>1048830485.45</v>
      </c>
      <c r="AB440">
        <v>9736</v>
      </c>
      <c r="AC440" s="8">
        <v>22046</v>
      </c>
      <c r="AD440" s="8">
        <v>72.42</v>
      </c>
    </row>
    <row r="441" spans="1:30" x14ac:dyDescent="0.25">
      <c r="A441" s="9" t="s">
        <v>508</v>
      </c>
      <c r="B441" s="1" t="s">
        <v>16</v>
      </c>
      <c r="C441" s="10">
        <v>45390</v>
      </c>
      <c r="D441" s="1">
        <v>35024.6</v>
      </c>
      <c r="F441">
        <f t="shared" si="32"/>
        <v>2.5064241019427462</v>
      </c>
      <c r="G441">
        <f t="shared" si="30"/>
        <v>1</v>
      </c>
      <c r="H441" t="str">
        <f t="shared" si="34"/>
        <v/>
      </c>
      <c r="I441" t="str">
        <f t="shared" si="33"/>
        <v/>
      </c>
      <c r="J441" t="str">
        <f t="shared" si="31"/>
        <v/>
      </c>
      <c r="P441" t="s">
        <v>508</v>
      </c>
      <c r="Q441" t="s">
        <v>16</v>
      </c>
      <c r="R441" s="3">
        <v>45383</v>
      </c>
      <c r="S441">
        <v>34450.949999999997</v>
      </c>
      <c r="T441">
        <v>34580</v>
      </c>
      <c r="U441">
        <v>34825</v>
      </c>
      <c r="V441">
        <v>34300</v>
      </c>
      <c r="W441">
        <v>34630</v>
      </c>
      <c r="X441">
        <v>34724.75</v>
      </c>
      <c r="Y441">
        <v>34638.129999999997</v>
      </c>
      <c r="Z441">
        <v>26588</v>
      </c>
      <c r="AA441">
        <v>920958691.25</v>
      </c>
      <c r="AB441">
        <v>11721</v>
      </c>
      <c r="AC441" s="8">
        <v>11748</v>
      </c>
      <c r="AD441" s="8">
        <v>44.19</v>
      </c>
    </row>
    <row r="442" spans="1:30" x14ac:dyDescent="0.25">
      <c r="A442" s="11" t="s">
        <v>508</v>
      </c>
      <c r="B442" s="2" t="s">
        <v>16</v>
      </c>
      <c r="C442" s="12">
        <v>45391</v>
      </c>
      <c r="D442" s="2">
        <v>36331.699999999997</v>
      </c>
      <c r="F442">
        <f t="shared" si="32"/>
        <v>3.7319484019803189</v>
      </c>
      <c r="G442">
        <f t="shared" si="30"/>
        <v>2</v>
      </c>
      <c r="H442" t="str">
        <f t="shared" si="34"/>
        <v/>
      </c>
      <c r="I442" t="str">
        <f t="shared" si="33"/>
        <v/>
      </c>
      <c r="J442" t="str">
        <f t="shared" si="31"/>
        <v/>
      </c>
      <c r="P442" t="s">
        <v>508</v>
      </c>
      <c r="Q442" t="s">
        <v>16</v>
      </c>
      <c r="R442" s="3">
        <v>45384</v>
      </c>
      <c r="S442">
        <v>34724.75</v>
      </c>
      <c r="T442">
        <v>34950</v>
      </c>
      <c r="U442">
        <v>35332.1</v>
      </c>
      <c r="V442">
        <v>34532.050000000003</v>
      </c>
      <c r="W442">
        <v>34982.5</v>
      </c>
      <c r="X442">
        <v>34963.9</v>
      </c>
      <c r="Y442">
        <v>35104.300000000003</v>
      </c>
      <c r="Z442">
        <v>29919</v>
      </c>
      <c r="AA442">
        <v>1050285682.25</v>
      </c>
      <c r="AB442">
        <v>5768</v>
      </c>
      <c r="AC442" s="8">
        <v>21237</v>
      </c>
      <c r="AD442" s="8">
        <v>70.98</v>
      </c>
    </row>
    <row r="443" spans="1:30" x14ac:dyDescent="0.25">
      <c r="A443" s="9" t="s">
        <v>508</v>
      </c>
      <c r="B443" s="1" t="s">
        <v>16</v>
      </c>
      <c r="C443" s="10">
        <v>45392</v>
      </c>
      <c r="D443" s="1">
        <v>37380.6</v>
      </c>
      <c r="F443">
        <f t="shared" si="32"/>
        <v>2.8870105169865474</v>
      </c>
      <c r="G443">
        <f t="shared" si="30"/>
        <v>3</v>
      </c>
      <c r="H443" t="str">
        <f t="shared" si="34"/>
        <v/>
      </c>
      <c r="I443" t="str">
        <f t="shared" si="33"/>
        <v/>
      </c>
      <c r="J443" t="str">
        <f t="shared" si="31"/>
        <v/>
      </c>
      <c r="P443" t="s">
        <v>508</v>
      </c>
      <c r="Q443" t="s">
        <v>16</v>
      </c>
      <c r="R443" s="3">
        <v>45385</v>
      </c>
      <c r="S443">
        <v>34963.9</v>
      </c>
      <c r="T443">
        <v>34963.9</v>
      </c>
      <c r="U443">
        <v>35100</v>
      </c>
      <c r="V443">
        <v>34704.699999999997</v>
      </c>
      <c r="W443">
        <v>34712</v>
      </c>
      <c r="X443">
        <v>34795.4</v>
      </c>
      <c r="Y443">
        <v>34923.32</v>
      </c>
      <c r="Z443">
        <v>15250</v>
      </c>
      <c r="AA443">
        <v>532580626.80000001</v>
      </c>
      <c r="AB443">
        <v>4431</v>
      </c>
      <c r="AC443" s="8">
        <v>10428</v>
      </c>
      <c r="AD443" s="8">
        <v>68.38</v>
      </c>
    </row>
    <row r="444" spans="1:30" x14ac:dyDescent="0.25">
      <c r="A444" s="11" t="s">
        <v>508</v>
      </c>
      <c r="B444" s="2" t="s">
        <v>16</v>
      </c>
      <c r="C444" s="12">
        <v>45394</v>
      </c>
      <c r="D444" s="2">
        <v>35803.550000000003</v>
      </c>
      <c r="F444">
        <f t="shared" si="32"/>
        <v>-4.2188996431303822</v>
      </c>
      <c r="G444">
        <f t="shared" si="30"/>
        <v>5</v>
      </c>
      <c r="H444" t="str">
        <f t="shared" si="34"/>
        <v/>
      </c>
      <c r="I444" t="str">
        <f t="shared" si="33"/>
        <v/>
      </c>
      <c r="J444" t="str">
        <f t="shared" si="31"/>
        <v/>
      </c>
      <c r="P444" t="s">
        <v>508</v>
      </c>
      <c r="Q444" t="s">
        <v>16</v>
      </c>
      <c r="R444" s="3">
        <v>45386</v>
      </c>
      <c r="S444">
        <v>34795.4</v>
      </c>
      <c r="T444">
        <v>34735</v>
      </c>
      <c r="U444">
        <v>34990</v>
      </c>
      <c r="V444">
        <v>34437.9</v>
      </c>
      <c r="W444">
        <v>34500</v>
      </c>
      <c r="X444">
        <v>34487.75</v>
      </c>
      <c r="Y444">
        <v>34633.75</v>
      </c>
      <c r="Z444">
        <v>9338</v>
      </c>
      <c r="AA444">
        <v>323409995.94999999</v>
      </c>
      <c r="AB444">
        <v>5652</v>
      </c>
      <c r="AC444" s="8">
        <v>3986</v>
      </c>
      <c r="AD444" s="8">
        <v>42.69</v>
      </c>
    </row>
    <row r="445" spans="1:30" x14ac:dyDescent="0.25">
      <c r="A445" s="9" t="s">
        <v>508</v>
      </c>
      <c r="B445" s="1" t="s">
        <v>16</v>
      </c>
      <c r="C445" s="10">
        <v>45397</v>
      </c>
      <c r="D445" s="1">
        <v>35297.300000000003</v>
      </c>
      <c r="F445">
        <f t="shared" si="32"/>
        <v>-1.4139659335456958</v>
      </c>
      <c r="G445">
        <f t="shared" si="30"/>
        <v>1</v>
      </c>
      <c r="H445" t="str">
        <f t="shared" si="34"/>
        <v/>
      </c>
      <c r="I445" t="str">
        <f t="shared" si="33"/>
        <v/>
      </c>
      <c r="J445" t="str">
        <f t="shared" si="31"/>
        <v/>
      </c>
      <c r="P445" t="s">
        <v>508</v>
      </c>
      <c r="Q445" t="s">
        <v>16</v>
      </c>
      <c r="R445" s="3">
        <v>45387</v>
      </c>
      <c r="S445">
        <v>34487.75</v>
      </c>
      <c r="T445">
        <v>34480</v>
      </c>
      <c r="U445">
        <v>34480</v>
      </c>
      <c r="V445">
        <v>34075</v>
      </c>
      <c r="W445">
        <v>34190</v>
      </c>
      <c r="X445">
        <v>34168.199999999997</v>
      </c>
      <c r="Y445">
        <v>34207.699999999997</v>
      </c>
      <c r="Z445">
        <v>11913</v>
      </c>
      <c r="AA445">
        <v>407516349.14999998</v>
      </c>
      <c r="AB445">
        <v>4896</v>
      </c>
      <c r="AC445" s="8">
        <v>5712</v>
      </c>
      <c r="AD445" s="8">
        <v>47.95</v>
      </c>
    </row>
    <row r="446" spans="1:30" x14ac:dyDescent="0.25">
      <c r="A446" s="11" t="s">
        <v>508</v>
      </c>
      <c r="B446" s="2" t="s">
        <v>16</v>
      </c>
      <c r="C446" s="12">
        <v>45398</v>
      </c>
      <c r="D446" s="2">
        <v>35675.5</v>
      </c>
      <c r="F446">
        <f t="shared" si="32"/>
        <v>1.0714700557832952</v>
      </c>
      <c r="G446">
        <f t="shared" si="30"/>
        <v>2</v>
      </c>
      <c r="H446" t="str">
        <f t="shared" si="34"/>
        <v/>
      </c>
      <c r="I446" t="str">
        <f t="shared" si="33"/>
        <v/>
      </c>
      <c r="J446" t="str">
        <f t="shared" si="31"/>
        <v/>
      </c>
      <c r="P446" t="s">
        <v>508</v>
      </c>
      <c r="Q446" t="s">
        <v>16</v>
      </c>
      <c r="R446" s="3">
        <v>45390</v>
      </c>
      <c r="S446">
        <v>34168.199999999997</v>
      </c>
      <c r="T446">
        <v>34371.949999999997</v>
      </c>
      <c r="U446">
        <v>35099.9</v>
      </c>
      <c r="V446">
        <v>33814.85</v>
      </c>
      <c r="W446">
        <v>35089</v>
      </c>
      <c r="X446">
        <v>35024.6</v>
      </c>
      <c r="Y446">
        <v>34363.800000000003</v>
      </c>
      <c r="Z446">
        <v>61344</v>
      </c>
      <c r="AA446">
        <v>2108012761.6500001</v>
      </c>
      <c r="AB446">
        <v>22798</v>
      </c>
      <c r="AC446" s="8">
        <v>28088</v>
      </c>
      <c r="AD446" s="8">
        <v>45.79</v>
      </c>
    </row>
    <row r="447" spans="1:30" x14ac:dyDescent="0.25">
      <c r="A447" s="9" t="s">
        <v>508</v>
      </c>
      <c r="B447" s="1" t="s">
        <v>16</v>
      </c>
      <c r="C447" s="10">
        <v>45400</v>
      </c>
      <c r="D447" s="1">
        <v>35357.599999999999</v>
      </c>
      <c r="F447">
        <f t="shared" si="32"/>
        <v>-0.89108772126529812</v>
      </c>
      <c r="G447">
        <f t="shared" si="30"/>
        <v>4</v>
      </c>
      <c r="H447">
        <f t="shared" si="34"/>
        <v>-2.6811297021609191</v>
      </c>
      <c r="I447" t="str">
        <f t="shared" si="33"/>
        <v/>
      </c>
      <c r="J447" t="str">
        <f t="shared" si="31"/>
        <v/>
      </c>
      <c r="P447" t="s">
        <v>508</v>
      </c>
      <c r="Q447" t="s">
        <v>16</v>
      </c>
      <c r="R447" s="3">
        <v>45391</v>
      </c>
      <c r="S447">
        <v>35024.6</v>
      </c>
      <c r="T447">
        <v>35190</v>
      </c>
      <c r="U447">
        <v>36420.9</v>
      </c>
      <c r="V447">
        <v>34901</v>
      </c>
      <c r="W447">
        <v>36290</v>
      </c>
      <c r="X447">
        <v>36331.699999999997</v>
      </c>
      <c r="Y447">
        <v>36054.129999999997</v>
      </c>
      <c r="Z447">
        <v>57004</v>
      </c>
      <c r="AA447">
        <v>2055229606.75</v>
      </c>
      <c r="AB447">
        <v>20339</v>
      </c>
      <c r="AC447" s="8">
        <v>26200</v>
      </c>
      <c r="AD447" s="8">
        <v>45.96</v>
      </c>
    </row>
    <row r="448" spans="1:30" x14ac:dyDescent="0.25">
      <c r="A448" s="11" t="s">
        <v>508</v>
      </c>
      <c r="B448" s="2" t="s">
        <v>16</v>
      </c>
      <c r="C448" s="12">
        <v>45401</v>
      </c>
      <c r="D448" s="2">
        <v>35391.4</v>
      </c>
      <c r="F448">
        <f t="shared" si="32"/>
        <v>9.5594723623783601E-2</v>
      </c>
      <c r="G448">
        <f t="shared" si="30"/>
        <v>5</v>
      </c>
      <c r="H448" t="str">
        <f t="shared" si="34"/>
        <v/>
      </c>
      <c r="I448" t="str">
        <f t="shared" si="33"/>
        <v/>
      </c>
      <c r="J448" t="str">
        <f t="shared" si="31"/>
        <v/>
      </c>
      <c r="P448" t="s">
        <v>508</v>
      </c>
      <c r="Q448" t="s">
        <v>16</v>
      </c>
      <c r="R448" s="3">
        <v>45392</v>
      </c>
      <c r="S448">
        <v>36331.699999999997</v>
      </c>
      <c r="T448">
        <v>36330</v>
      </c>
      <c r="U448">
        <v>37550.1</v>
      </c>
      <c r="V448">
        <v>36301.199999999997</v>
      </c>
      <c r="W448">
        <v>37500</v>
      </c>
      <c r="X448">
        <v>37380.6</v>
      </c>
      <c r="Y448">
        <v>37048.699999999997</v>
      </c>
      <c r="Z448">
        <v>51568</v>
      </c>
      <c r="AA448">
        <v>1910527525.25</v>
      </c>
      <c r="AB448">
        <v>20034</v>
      </c>
      <c r="AC448" s="8">
        <v>24758</v>
      </c>
      <c r="AD448" s="8">
        <v>48.01</v>
      </c>
    </row>
    <row r="449" spans="1:30" x14ac:dyDescent="0.25">
      <c r="A449" s="9" t="s">
        <v>508</v>
      </c>
      <c r="B449" s="1" t="s">
        <v>16</v>
      </c>
      <c r="C449" s="10">
        <v>45404</v>
      </c>
      <c r="D449" s="1">
        <v>35494.300000000003</v>
      </c>
      <c r="F449">
        <f t="shared" si="32"/>
        <v>0.29074859994236296</v>
      </c>
      <c r="G449">
        <f t="shared" si="30"/>
        <v>1</v>
      </c>
      <c r="H449" t="str">
        <f t="shared" si="34"/>
        <v/>
      </c>
      <c r="I449" t="str">
        <f t="shared" si="33"/>
        <v/>
      </c>
      <c r="J449" t="str">
        <f t="shared" si="31"/>
        <v/>
      </c>
      <c r="P449" t="s">
        <v>508</v>
      </c>
      <c r="Q449" t="s">
        <v>16</v>
      </c>
      <c r="R449" s="3">
        <v>45394</v>
      </c>
      <c r="S449">
        <v>37380.6</v>
      </c>
      <c r="T449">
        <v>37100</v>
      </c>
      <c r="U449">
        <v>37299.85</v>
      </c>
      <c r="V449">
        <v>35658.65</v>
      </c>
      <c r="W449">
        <v>35700</v>
      </c>
      <c r="X449">
        <v>35803.550000000003</v>
      </c>
      <c r="Y449">
        <v>36241.83</v>
      </c>
      <c r="Z449">
        <v>64465</v>
      </c>
      <c r="AA449">
        <v>2336329851.1500001</v>
      </c>
      <c r="AB449">
        <v>22541</v>
      </c>
      <c r="AC449" s="8">
        <v>25029</v>
      </c>
      <c r="AD449" s="8">
        <v>38.83</v>
      </c>
    </row>
    <row r="450" spans="1:30" x14ac:dyDescent="0.25">
      <c r="A450" s="11" t="s">
        <v>508</v>
      </c>
      <c r="B450" s="2" t="s">
        <v>16</v>
      </c>
      <c r="C450" s="12">
        <v>45405</v>
      </c>
      <c r="D450" s="2">
        <v>36010.300000000003</v>
      </c>
      <c r="F450">
        <f t="shared" si="32"/>
        <v>1.4537545465046497</v>
      </c>
      <c r="G450">
        <f t="shared" si="30"/>
        <v>2</v>
      </c>
      <c r="H450" t="str">
        <f t="shared" si="34"/>
        <v/>
      </c>
      <c r="I450" t="str">
        <f t="shared" si="33"/>
        <v/>
      </c>
      <c r="J450" t="str">
        <f t="shared" si="31"/>
        <v/>
      </c>
      <c r="P450" t="s">
        <v>508</v>
      </c>
      <c r="Q450" t="s">
        <v>16</v>
      </c>
      <c r="R450" s="3">
        <v>45397</v>
      </c>
      <c r="S450">
        <v>35803.550000000003</v>
      </c>
      <c r="T450">
        <v>35800.1</v>
      </c>
      <c r="U450">
        <v>35859.4</v>
      </c>
      <c r="V450">
        <v>34803.599999999999</v>
      </c>
      <c r="W450">
        <v>35525</v>
      </c>
      <c r="X450">
        <v>35297.300000000003</v>
      </c>
      <c r="Y450">
        <v>35244.61</v>
      </c>
      <c r="Z450">
        <v>49123</v>
      </c>
      <c r="AA450">
        <v>1731320908.2</v>
      </c>
      <c r="AB450">
        <v>17700</v>
      </c>
      <c r="AC450" s="8">
        <v>23069</v>
      </c>
      <c r="AD450" s="8">
        <v>46.96</v>
      </c>
    </row>
    <row r="451" spans="1:30" x14ac:dyDescent="0.25">
      <c r="A451" s="9" t="s">
        <v>508</v>
      </c>
      <c r="B451" s="1" t="s">
        <v>16</v>
      </c>
      <c r="C451" s="10">
        <v>45406</v>
      </c>
      <c r="D451" s="1">
        <v>36286.25</v>
      </c>
      <c r="F451">
        <f t="shared" si="32"/>
        <v>0.76630852839325714</v>
      </c>
      <c r="G451">
        <f t="shared" ref="G451:G496" si="35">WEEKDAY(C451, 2)</f>
        <v>3</v>
      </c>
      <c r="H451" t="str">
        <f t="shared" si="34"/>
        <v/>
      </c>
      <c r="I451" t="str">
        <f t="shared" si="33"/>
        <v/>
      </c>
      <c r="J451" t="str">
        <f t="shared" ref="J451:J514" si="36">IF(ISNUMBER(I451), (INDEX(D:D, MATCH(EOMONTH(C451, 0), C:C, 1)) / D451 - 1) * 100, "")</f>
        <v/>
      </c>
      <c r="P451" t="s">
        <v>508</v>
      </c>
      <c r="Q451" t="s">
        <v>16</v>
      </c>
      <c r="R451" s="3">
        <v>45398</v>
      </c>
      <c r="S451">
        <v>35297.300000000003</v>
      </c>
      <c r="T451">
        <v>35000.1</v>
      </c>
      <c r="U451">
        <v>35966</v>
      </c>
      <c r="V451">
        <v>35000.1</v>
      </c>
      <c r="W451">
        <v>35700</v>
      </c>
      <c r="X451">
        <v>35675.5</v>
      </c>
      <c r="Y451">
        <v>35676.75</v>
      </c>
      <c r="Z451">
        <v>28186</v>
      </c>
      <c r="AA451">
        <v>1005584780.8</v>
      </c>
      <c r="AB451">
        <v>11447</v>
      </c>
      <c r="AC451" s="8">
        <v>12403</v>
      </c>
      <c r="AD451" s="8">
        <v>44</v>
      </c>
    </row>
    <row r="452" spans="1:30" x14ac:dyDescent="0.25">
      <c r="A452" s="11" t="s">
        <v>508</v>
      </c>
      <c r="B452" s="2" t="s">
        <v>16</v>
      </c>
      <c r="C452" s="12">
        <v>45407</v>
      </c>
      <c r="D452" s="2">
        <v>35560.75</v>
      </c>
      <c r="F452">
        <f t="shared" ref="F452:F496" si="37">((D452-D451)/D451)*100</f>
        <v>-1.9993799304144133</v>
      </c>
      <c r="G452">
        <f t="shared" si="35"/>
        <v>4</v>
      </c>
      <c r="H452">
        <f t="shared" si="34"/>
        <v>0.57455822793402678</v>
      </c>
      <c r="I452" t="str">
        <f t="shared" ref="I452:I496" si="38">IF(MONTH(C452)&lt;&gt;MONTH(C451), C452, "")</f>
        <v/>
      </c>
      <c r="J452" t="str">
        <f t="shared" si="36"/>
        <v/>
      </c>
      <c r="P452" t="s">
        <v>508</v>
      </c>
      <c r="Q452" t="s">
        <v>16</v>
      </c>
      <c r="R452" s="3">
        <v>45400</v>
      </c>
      <c r="S452">
        <v>35675.5</v>
      </c>
      <c r="T452">
        <v>35800</v>
      </c>
      <c r="U452">
        <v>35800</v>
      </c>
      <c r="V452">
        <v>35012</v>
      </c>
      <c r="W452">
        <v>35595</v>
      </c>
      <c r="X452">
        <v>35357.599999999999</v>
      </c>
      <c r="Y452">
        <v>35418.910000000003</v>
      </c>
      <c r="Z452">
        <v>49752</v>
      </c>
      <c r="AA452">
        <v>1762161670.05</v>
      </c>
      <c r="AB452">
        <v>14498</v>
      </c>
      <c r="AC452" s="8">
        <v>33129</v>
      </c>
      <c r="AD452" s="8">
        <v>66.59</v>
      </c>
    </row>
    <row r="453" spans="1:30" x14ac:dyDescent="0.25">
      <c r="A453" s="9" t="s">
        <v>508</v>
      </c>
      <c r="B453" s="1" t="s">
        <v>16</v>
      </c>
      <c r="C453" s="10">
        <v>45408</v>
      </c>
      <c r="D453" s="1">
        <v>35183.050000000003</v>
      </c>
      <c r="F453">
        <f t="shared" si="37"/>
        <v>-1.0621260800179892</v>
      </c>
      <c r="G453">
        <f t="shared" si="35"/>
        <v>5</v>
      </c>
      <c r="H453" t="str">
        <f t="shared" si="34"/>
        <v/>
      </c>
      <c r="I453" t="str">
        <f t="shared" si="38"/>
        <v/>
      </c>
      <c r="J453" t="str">
        <f t="shared" si="36"/>
        <v/>
      </c>
      <c r="P453" t="s">
        <v>508</v>
      </c>
      <c r="Q453" t="s">
        <v>16</v>
      </c>
      <c r="R453" s="3">
        <v>45401</v>
      </c>
      <c r="S453">
        <v>35357.599999999999</v>
      </c>
      <c r="T453">
        <v>35347.599999999999</v>
      </c>
      <c r="U453">
        <v>35499</v>
      </c>
      <c r="V453">
        <v>34822</v>
      </c>
      <c r="W453">
        <v>35360</v>
      </c>
      <c r="X453">
        <v>35391.4</v>
      </c>
      <c r="Y453">
        <v>35238.04</v>
      </c>
      <c r="Z453">
        <v>16410</v>
      </c>
      <c r="AA453">
        <v>578256256.5</v>
      </c>
      <c r="AB453">
        <v>8353</v>
      </c>
      <c r="AC453" s="8">
        <v>5789</v>
      </c>
      <c r="AD453" s="8">
        <v>35.28</v>
      </c>
    </row>
    <row r="454" spans="1:30" x14ac:dyDescent="0.25">
      <c r="A454" s="11" t="s">
        <v>508</v>
      </c>
      <c r="B454" s="2" t="s">
        <v>16</v>
      </c>
      <c r="C454" s="12">
        <v>45411</v>
      </c>
      <c r="D454" s="2">
        <v>35107.15</v>
      </c>
      <c r="F454">
        <f t="shared" si="37"/>
        <v>-0.21572888081050806</v>
      </c>
      <c r="G454">
        <f t="shared" si="35"/>
        <v>1</v>
      </c>
      <c r="H454" t="str">
        <f t="shared" si="34"/>
        <v/>
      </c>
      <c r="I454" t="str">
        <f t="shared" si="38"/>
        <v/>
      </c>
      <c r="J454" t="str">
        <f t="shared" si="36"/>
        <v/>
      </c>
      <c r="P454" t="s">
        <v>508</v>
      </c>
      <c r="Q454" t="s">
        <v>16</v>
      </c>
      <c r="R454" s="3">
        <v>45404</v>
      </c>
      <c r="S454">
        <v>35391.4</v>
      </c>
      <c r="T454">
        <v>35405.5</v>
      </c>
      <c r="U454">
        <v>35850</v>
      </c>
      <c r="V454">
        <v>35353</v>
      </c>
      <c r="W454">
        <v>35500</v>
      </c>
      <c r="X454">
        <v>35494.300000000003</v>
      </c>
      <c r="Y454">
        <v>35633.71</v>
      </c>
      <c r="Z454">
        <v>25470</v>
      </c>
      <c r="AA454">
        <v>907590637.35000002</v>
      </c>
      <c r="AB454">
        <v>11237</v>
      </c>
      <c r="AC454" s="8">
        <v>14538</v>
      </c>
      <c r="AD454" s="8">
        <v>57.08</v>
      </c>
    </row>
    <row r="455" spans="1:30" x14ac:dyDescent="0.25">
      <c r="A455" s="9" t="s">
        <v>508</v>
      </c>
      <c r="B455" s="1" t="s">
        <v>16</v>
      </c>
      <c r="C455" s="10">
        <v>45412</v>
      </c>
      <c r="D455" s="1">
        <v>34784.050000000003</v>
      </c>
      <c r="F455">
        <f t="shared" si="37"/>
        <v>-0.92032534683105449</v>
      </c>
      <c r="G455">
        <f t="shared" si="35"/>
        <v>2</v>
      </c>
      <c r="H455" t="str">
        <f t="shared" si="34"/>
        <v/>
      </c>
      <c r="I455" t="str">
        <f t="shared" si="38"/>
        <v/>
      </c>
      <c r="J455" t="str">
        <f t="shared" si="36"/>
        <v/>
      </c>
      <c r="P455" t="s">
        <v>508</v>
      </c>
      <c r="Q455" t="s">
        <v>16</v>
      </c>
      <c r="R455" s="3">
        <v>45405</v>
      </c>
      <c r="S455">
        <v>35494.300000000003</v>
      </c>
      <c r="T455">
        <v>35720</v>
      </c>
      <c r="U455">
        <v>36109.199999999997</v>
      </c>
      <c r="V455">
        <v>35540.15</v>
      </c>
      <c r="W455">
        <v>36000</v>
      </c>
      <c r="X455">
        <v>36010.300000000003</v>
      </c>
      <c r="Y455">
        <v>35861.57</v>
      </c>
      <c r="Z455">
        <v>16953</v>
      </c>
      <c r="AA455">
        <v>607961191.10000002</v>
      </c>
      <c r="AB455">
        <v>7565</v>
      </c>
      <c r="AC455" s="8">
        <v>8550</v>
      </c>
      <c r="AD455" s="8">
        <v>50.43</v>
      </c>
    </row>
    <row r="456" spans="1:30" x14ac:dyDescent="0.25">
      <c r="A456" s="11" t="s">
        <v>508</v>
      </c>
      <c r="B456" s="2" t="s">
        <v>16</v>
      </c>
      <c r="C456" s="12">
        <v>45414</v>
      </c>
      <c r="D456" s="2">
        <v>34941.15</v>
      </c>
      <c r="F456">
        <f t="shared" si="37"/>
        <v>0.45164378501065439</v>
      </c>
      <c r="G456">
        <f t="shared" si="35"/>
        <v>4</v>
      </c>
      <c r="H456">
        <f t="shared" ref="H456:H496" si="39">IF(G456=4, ((D456 - D451) / D451)*100, "")</f>
        <v>-3.7069137758792889</v>
      </c>
      <c r="I456">
        <f t="shared" si="38"/>
        <v>45414</v>
      </c>
      <c r="J456">
        <f t="shared" si="36"/>
        <v>2.9007345207584523</v>
      </c>
      <c r="P456" t="s">
        <v>508</v>
      </c>
      <c r="Q456" t="s">
        <v>16</v>
      </c>
      <c r="R456" s="3">
        <v>45406</v>
      </c>
      <c r="S456">
        <v>36010.300000000003</v>
      </c>
      <c r="T456">
        <v>36109</v>
      </c>
      <c r="U456">
        <v>36437</v>
      </c>
      <c r="V456">
        <v>35500</v>
      </c>
      <c r="W456">
        <v>36383.800000000003</v>
      </c>
      <c r="X456">
        <v>36286.25</v>
      </c>
      <c r="Y456">
        <v>36277.83</v>
      </c>
      <c r="Z456">
        <v>17333</v>
      </c>
      <c r="AA456">
        <v>628803590.04999995</v>
      </c>
      <c r="AB456">
        <v>7511</v>
      </c>
      <c r="AC456" s="8">
        <v>10382</v>
      </c>
      <c r="AD456" s="8">
        <v>59.9</v>
      </c>
    </row>
    <row r="457" spans="1:30" x14ac:dyDescent="0.25">
      <c r="A457" s="9" t="s">
        <v>508</v>
      </c>
      <c r="B457" s="1" t="s">
        <v>16</v>
      </c>
      <c r="C457" s="10">
        <v>45415</v>
      </c>
      <c r="D457" s="1">
        <v>34792.9</v>
      </c>
      <c r="F457">
        <f t="shared" si="37"/>
        <v>-0.42428483321241567</v>
      </c>
      <c r="G457">
        <f t="shared" si="35"/>
        <v>5</v>
      </c>
      <c r="H457" t="str">
        <f t="shared" si="39"/>
        <v/>
      </c>
      <c r="I457" t="str">
        <f t="shared" si="38"/>
        <v/>
      </c>
      <c r="J457" t="str">
        <f t="shared" si="36"/>
        <v/>
      </c>
      <c r="P457" t="s">
        <v>508</v>
      </c>
      <c r="Q457" t="s">
        <v>16</v>
      </c>
      <c r="R457" s="3">
        <v>45407</v>
      </c>
      <c r="S457">
        <v>36286.25</v>
      </c>
      <c r="T457">
        <v>36350</v>
      </c>
      <c r="U457">
        <v>36438.65</v>
      </c>
      <c r="V457">
        <v>35429.9</v>
      </c>
      <c r="W457">
        <v>35457.65</v>
      </c>
      <c r="X457">
        <v>35560.75</v>
      </c>
      <c r="Y457">
        <v>35956.83</v>
      </c>
      <c r="Z457">
        <v>40245</v>
      </c>
      <c r="AA457">
        <v>1447082724.8499999</v>
      </c>
      <c r="AB457">
        <v>9242</v>
      </c>
      <c r="AC457" s="8">
        <v>24294</v>
      </c>
      <c r="AD457" s="8">
        <v>60.37</v>
      </c>
    </row>
    <row r="458" spans="1:30" x14ac:dyDescent="0.25">
      <c r="A458" s="11" t="s">
        <v>508</v>
      </c>
      <c r="B458" s="2" t="s">
        <v>16</v>
      </c>
      <c r="C458" s="12">
        <v>45418</v>
      </c>
      <c r="D458" s="2">
        <v>34433.4</v>
      </c>
      <c r="F458">
        <f t="shared" si="37"/>
        <v>-1.033256785148694</v>
      </c>
      <c r="G458">
        <f t="shared" si="35"/>
        <v>1</v>
      </c>
      <c r="H458" t="str">
        <f t="shared" si="39"/>
        <v/>
      </c>
      <c r="I458" t="str">
        <f t="shared" si="38"/>
        <v/>
      </c>
      <c r="J458" t="str">
        <f t="shared" si="36"/>
        <v/>
      </c>
      <c r="P458" t="s">
        <v>508</v>
      </c>
      <c r="Q458" t="s">
        <v>16</v>
      </c>
      <c r="R458" s="3">
        <v>45408</v>
      </c>
      <c r="S458">
        <v>35560.75</v>
      </c>
      <c r="T458">
        <v>35650</v>
      </c>
      <c r="U458">
        <v>35837.949999999997</v>
      </c>
      <c r="V458">
        <v>35150</v>
      </c>
      <c r="W458">
        <v>35269.949999999997</v>
      </c>
      <c r="X458">
        <v>35183.050000000003</v>
      </c>
      <c r="Y458">
        <v>35453.25</v>
      </c>
      <c r="Z458">
        <v>19959</v>
      </c>
      <c r="AA458">
        <v>707611388.35000002</v>
      </c>
      <c r="AB458">
        <v>6154</v>
      </c>
      <c r="AC458" s="8">
        <v>12270</v>
      </c>
      <c r="AD458" s="8">
        <v>61.48</v>
      </c>
    </row>
    <row r="459" spans="1:30" x14ac:dyDescent="0.25">
      <c r="A459" s="9" t="s">
        <v>508</v>
      </c>
      <c r="B459" s="1" t="s">
        <v>16</v>
      </c>
      <c r="C459" s="10">
        <v>45419</v>
      </c>
      <c r="D459" s="1">
        <v>34370.1</v>
      </c>
      <c r="F459">
        <f t="shared" si="37"/>
        <v>-0.18383313875482207</v>
      </c>
      <c r="G459">
        <f t="shared" si="35"/>
        <v>2</v>
      </c>
      <c r="H459" t="str">
        <f t="shared" si="39"/>
        <v/>
      </c>
      <c r="I459" t="str">
        <f t="shared" si="38"/>
        <v/>
      </c>
      <c r="J459" t="str">
        <f t="shared" si="36"/>
        <v/>
      </c>
      <c r="P459" t="s">
        <v>508</v>
      </c>
      <c r="Q459" t="s">
        <v>16</v>
      </c>
      <c r="R459" s="3">
        <v>45411</v>
      </c>
      <c r="S459">
        <v>35183.050000000003</v>
      </c>
      <c r="T459">
        <v>35345.050000000003</v>
      </c>
      <c r="U459">
        <v>35373.25</v>
      </c>
      <c r="V459">
        <v>35051</v>
      </c>
      <c r="W459">
        <v>35190</v>
      </c>
      <c r="X459">
        <v>35107.15</v>
      </c>
      <c r="Y459">
        <v>35104.25</v>
      </c>
      <c r="Z459">
        <v>27864</v>
      </c>
      <c r="AA459">
        <v>978144813.85000002</v>
      </c>
      <c r="AB459">
        <v>6577</v>
      </c>
      <c r="AC459" s="8">
        <v>22564</v>
      </c>
      <c r="AD459" s="8">
        <v>80.98</v>
      </c>
    </row>
    <row r="460" spans="1:30" x14ac:dyDescent="0.25">
      <c r="A460" s="11" t="s">
        <v>508</v>
      </c>
      <c r="B460" s="2" t="s">
        <v>16</v>
      </c>
      <c r="C460" s="12">
        <v>45420</v>
      </c>
      <c r="D460" s="2">
        <v>34486.449999999997</v>
      </c>
      <c r="F460">
        <f t="shared" si="37"/>
        <v>0.33852098189996116</v>
      </c>
      <c r="G460">
        <f t="shared" si="35"/>
        <v>3</v>
      </c>
      <c r="H460" t="str">
        <f t="shared" si="39"/>
        <v/>
      </c>
      <c r="I460" t="str">
        <f t="shared" si="38"/>
        <v/>
      </c>
      <c r="J460" t="str">
        <f t="shared" si="36"/>
        <v/>
      </c>
      <c r="P460" t="s">
        <v>508</v>
      </c>
      <c r="Q460" t="s">
        <v>16</v>
      </c>
      <c r="R460" s="3">
        <v>45412</v>
      </c>
      <c r="S460">
        <v>35107.15</v>
      </c>
      <c r="T460">
        <v>35200</v>
      </c>
      <c r="U460">
        <v>35590.449999999997</v>
      </c>
      <c r="V460">
        <v>34660</v>
      </c>
      <c r="W460">
        <v>34799</v>
      </c>
      <c r="X460">
        <v>34784.050000000003</v>
      </c>
      <c r="Y460">
        <v>35279.61</v>
      </c>
      <c r="Z460">
        <v>66090</v>
      </c>
      <c r="AA460">
        <v>2331629608.9499998</v>
      </c>
      <c r="AB460">
        <v>14288</v>
      </c>
      <c r="AC460" s="8">
        <v>54799</v>
      </c>
      <c r="AD460" s="8">
        <v>82.92</v>
      </c>
    </row>
    <row r="461" spans="1:30" x14ac:dyDescent="0.25">
      <c r="A461" s="9" t="s">
        <v>508</v>
      </c>
      <c r="B461" s="1" t="s">
        <v>16</v>
      </c>
      <c r="C461" s="10">
        <v>45421</v>
      </c>
      <c r="D461" s="1">
        <v>34356.85</v>
      </c>
      <c r="F461">
        <f t="shared" si="37"/>
        <v>-0.37579977063454939</v>
      </c>
      <c r="G461">
        <f t="shared" si="35"/>
        <v>4</v>
      </c>
      <c r="H461">
        <f t="shared" si="39"/>
        <v>-1.6722403240877961</v>
      </c>
      <c r="I461" t="str">
        <f t="shared" si="38"/>
        <v/>
      </c>
      <c r="J461" t="str">
        <f t="shared" si="36"/>
        <v/>
      </c>
      <c r="P461" t="s">
        <v>508</v>
      </c>
      <c r="Q461" t="s">
        <v>16</v>
      </c>
      <c r="R461" s="3">
        <v>45414</v>
      </c>
      <c r="S461">
        <v>34784.050000000003</v>
      </c>
      <c r="T461">
        <v>34830</v>
      </c>
      <c r="U461">
        <v>35048.85</v>
      </c>
      <c r="V461">
        <v>34700</v>
      </c>
      <c r="W461">
        <v>34945</v>
      </c>
      <c r="X461">
        <v>34941.15</v>
      </c>
      <c r="Y461">
        <v>34935.919999999998</v>
      </c>
      <c r="Z461">
        <v>12805</v>
      </c>
      <c r="AA461">
        <v>447354393.05000001</v>
      </c>
      <c r="AB461">
        <v>4985</v>
      </c>
      <c r="AC461" s="8">
        <v>6715</v>
      </c>
      <c r="AD461" s="8">
        <v>52.44</v>
      </c>
    </row>
    <row r="462" spans="1:30" x14ac:dyDescent="0.25">
      <c r="A462" s="11" t="s">
        <v>508</v>
      </c>
      <c r="B462" s="2" t="s">
        <v>16</v>
      </c>
      <c r="C462" s="12">
        <v>45422</v>
      </c>
      <c r="D462" s="2">
        <v>34524.550000000003</v>
      </c>
      <c r="F462">
        <f t="shared" si="37"/>
        <v>0.4881122687324489</v>
      </c>
      <c r="G462">
        <f t="shared" si="35"/>
        <v>5</v>
      </c>
      <c r="H462" t="str">
        <f t="shared" si="39"/>
        <v/>
      </c>
      <c r="I462" t="str">
        <f t="shared" si="38"/>
        <v/>
      </c>
      <c r="J462" t="str">
        <f t="shared" si="36"/>
        <v/>
      </c>
      <c r="P462" t="s">
        <v>508</v>
      </c>
      <c r="Q462" t="s">
        <v>16</v>
      </c>
      <c r="R462" s="3">
        <v>45415</v>
      </c>
      <c r="S462">
        <v>34941.15</v>
      </c>
      <c r="T462">
        <v>35020</v>
      </c>
      <c r="U462">
        <v>35150</v>
      </c>
      <c r="V462">
        <v>34524.050000000003</v>
      </c>
      <c r="W462">
        <v>34692.949999999997</v>
      </c>
      <c r="X462">
        <v>34792.9</v>
      </c>
      <c r="Y462">
        <v>34789.33</v>
      </c>
      <c r="Z462">
        <v>17696</v>
      </c>
      <c r="AA462">
        <v>615631992.45000005</v>
      </c>
      <c r="AB462">
        <v>8918</v>
      </c>
      <c r="AC462" s="8">
        <v>8768</v>
      </c>
      <c r="AD462" s="8">
        <v>49.55</v>
      </c>
    </row>
    <row r="463" spans="1:30" x14ac:dyDescent="0.25">
      <c r="A463" s="9" t="s">
        <v>508</v>
      </c>
      <c r="B463" s="1" t="s">
        <v>16</v>
      </c>
      <c r="C463" s="10">
        <v>45425</v>
      </c>
      <c r="D463" s="1">
        <v>35147.4</v>
      </c>
      <c r="F463">
        <f t="shared" si="37"/>
        <v>1.804078547004953</v>
      </c>
      <c r="G463">
        <f t="shared" si="35"/>
        <v>1</v>
      </c>
      <c r="H463" t="str">
        <f t="shared" si="39"/>
        <v/>
      </c>
      <c r="I463" t="str">
        <f t="shared" si="38"/>
        <v/>
      </c>
      <c r="J463" t="str">
        <f t="shared" si="36"/>
        <v/>
      </c>
      <c r="P463" t="s">
        <v>508</v>
      </c>
      <c r="Q463" t="s">
        <v>16</v>
      </c>
      <c r="R463" s="3">
        <v>45418</v>
      </c>
      <c r="S463">
        <v>34792.9</v>
      </c>
      <c r="T463">
        <v>34985</v>
      </c>
      <c r="U463">
        <v>35142.800000000003</v>
      </c>
      <c r="V463">
        <v>34377.050000000003</v>
      </c>
      <c r="W463">
        <v>34430</v>
      </c>
      <c r="X463">
        <v>34433.4</v>
      </c>
      <c r="Y463">
        <v>34649.72</v>
      </c>
      <c r="Z463">
        <v>12011</v>
      </c>
      <c r="AA463">
        <v>416177769.14999998</v>
      </c>
      <c r="AB463">
        <v>6327</v>
      </c>
      <c r="AC463" s="8">
        <v>4911</v>
      </c>
      <c r="AD463" s="8">
        <v>40.89</v>
      </c>
    </row>
    <row r="464" spans="1:30" x14ac:dyDescent="0.25">
      <c r="A464" s="11" t="s">
        <v>508</v>
      </c>
      <c r="B464" s="2" t="s">
        <v>16</v>
      </c>
      <c r="C464" s="12">
        <v>45426</v>
      </c>
      <c r="D464" s="2">
        <v>35231.599999999999</v>
      </c>
      <c r="F464">
        <f t="shared" si="37"/>
        <v>0.23956252809595327</v>
      </c>
      <c r="G464">
        <f t="shared" si="35"/>
        <v>2</v>
      </c>
      <c r="H464" t="str">
        <f t="shared" si="39"/>
        <v/>
      </c>
      <c r="I464" t="str">
        <f t="shared" si="38"/>
        <v/>
      </c>
      <c r="J464" t="str">
        <f t="shared" si="36"/>
        <v/>
      </c>
      <c r="P464" t="s">
        <v>508</v>
      </c>
      <c r="Q464" t="s">
        <v>16</v>
      </c>
      <c r="R464" s="3">
        <v>45419</v>
      </c>
      <c r="S464">
        <v>34433.4</v>
      </c>
      <c r="T464">
        <v>34490</v>
      </c>
      <c r="U464">
        <v>34814.949999999997</v>
      </c>
      <c r="V464">
        <v>33870</v>
      </c>
      <c r="W464">
        <v>34180</v>
      </c>
      <c r="X464">
        <v>34370.1</v>
      </c>
      <c r="Y464">
        <v>34224.980000000003</v>
      </c>
      <c r="Z464">
        <v>23727</v>
      </c>
      <c r="AA464">
        <v>812056107.54999995</v>
      </c>
      <c r="AB464">
        <v>8973</v>
      </c>
      <c r="AC464" s="8">
        <v>13506</v>
      </c>
      <c r="AD464" s="8">
        <v>56.92</v>
      </c>
    </row>
    <row r="465" spans="1:30" x14ac:dyDescent="0.25">
      <c r="A465" s="9" t="s">
        <v>508</v>
      </c>
      <c r="B465" s="1" t="s">
        <v>16</v>
      </c>
      <c r="C465" s="10">
        <v>45427</v>
      </c>
      <c r="D465" s="1">
        <v>35010.550000000003</v>
      </c>
      <c r="F465">
        <f t="shared" si="37"/>
        <v>-0.62741970276682202</v>
      </c>
      <c r="G465">
        <f t="shared" si="35"/>
        <v>3</v>
      </c>
      <c r="H465" t="str">
        <f t="shared" si="39"/>
        <v/>
      </c>
      <c r="I465" t="str">
        <f t="shared" si="38"/>
        <v/>
      </c>
      <c r="J465" t="str">
        <f t="shared" si="36"/>
        <v/>
      </c>
      <c r="P465" t="s">
        <v>508</v>
      </c>
      <c r="Q465" t="s">
        <v>16</v>
      </c>
      <c r="R465" s="3">
        <v>45420</v>
      </c>
      <c r="S465">
        <v>34370.1</v>
      </c>
      <c r="T465">
        <v>34300</v>
      </c>
      <c r="U465">
        <v>34690.800000000003</v>
      </c>
      <c r="V465">
        <v>34266.15</v>
      </c>
      <c r="W465">
        <v>34400.1</v>
      </c>
      <c r="X465">
        <v>34486.449999999997</v>
      </c>
      <c r="Y465">
        <v>34460</v>
      </c>
      <c r="Z465">
        <v>31994</v>
      </c>
      <c r="AA465">
        <v>1102513248.95</v>
      </c>
      <c r="AB465">
        <v>6896</v>
      </c>
      <c r="AC465" s="8">
        <v>24196</v>
      </c>
      <c r="AD465" s="8">
        <v>75.63</v>
      </c>
    </row>
    <row r="466" spans="1:30" x14ac:dyDescent="0.25">
      <c r="A466" s="11" t="s">
        <v>508</v>
      </c>
      <c r="B466" s="2" t="s">
        <v>16</v>
      </c>
      <c r="C466" s="12">
        <v>45428</v>
      </c>
      <c r="D466" s="2">
        <v>35630.25</v>
      </c>
      <c r="F466">
        <f t="shared" si="37"/>
        <v>1.7700378885792911</v>
      </c>
      <c r="G466">
        <f t="shared" si="35"/>
        <v>4</v>
      </c>
      <c r="H466">
        <f t="shared" si="39"/>
        <v>3.7063933393195287</v>
      </c>
      <c r="I466" t="str">
        <f t="shared" si="38"/>
        <v/>
      </c>
      <c r="J466" t="str">
        <f t="shared" si="36"/>
        <v/>
      </c>
      <c r="P466" t="s">
        <v>508</v>
      </c>
      <c r="Q466" t="s">
        <v>16</v>
      </c>
      <c r="R466" s="3">
        <v>45421</v>
      </c>
      <c r="S466">
        <v>34486.449999999997</v>
      </c>
      <c r="T466">
        <v>34400.1</v>
      </c>
      <c r="U466">
        <v>34839.9</v>
      </c>
      <c r="V466">
        <v>34156.5</v>
      </c>
      <c r="W466">
        <v>34475</v>
      </c>
      <c r="X466">
        <v>34356.85</v>
      </c>
      <c r="Y466">
        <v>34495.410000000003</v>
      </c>
      <c r="Z466">
        <v>24083</v>
      </c>
      <c r="AA466">
        <v>830752930.20000005</v>
      </c>
      <c r="AB466">
        <v>8623</v>
      </c>
      <c r="AC466" s="8">
        <v>16818</v>
      </c>
      <c r="AD466" s="8">
        <v>69.83</v>
      </c>
    </row>
    <row r="467" spans="1:30" x14ac:dyDescent="0.25">
      <c r="A467" s="9" t="s">
        <v>508</v>
      </c>
      <c r="B467" s="1" t="s">
        <v>16</v>
      </c>
      <c r="C467" s="10">
        <v>45429</v>
      </c>
      <c r="D467" s="1">
        <v>35581.5</v>
      </c>
      <c r="F467">
        <f t="shared" si="37"/>
        <v>-0.13682194202959563</v>
      </c>
      <c r="G467">
        <f t="shared" si="35"/>
        <v>5</v>
      </c>
      <c r="H467" t="str">
        <f t="shared" si="39"/>
        <v/>
      </c>
      <c r="I467" t="str">
        <f t="shared" si="38"/>
        <v/>
      </c>
      <c r="J467" t="str">
        <f t="shared" si="36"/>
        <v/>
      </c>
      <c r="P467" t="s">
        <v>508</v>
      </c>
      <c r="Q467" t="s">
        <v>16</v>
      </c>
      <c r="R467" s="3">
        <v>45422</v>
      </c>
      <c r="S467">
        <v>34356.85</v>
      </c>
      <c r="T467">
        <v>34356.85</v>
      </c>
      <c r="U467">
        <v>34699</v>
      </c>
      <c r="V467">
        <v>34197.5</v>
      </c>
      <c r="W467">
        <v>34431</v>
      </c>
      <c r="X467">
        <v>34524.550000000003</v>
      </c>
      <c r="Y467">
        <v>34480.11</v>
      </c>
      <c r="Z467">
        <v>18620</v>
      </c>
      <c r="AA467">
        <v>642019610.45000005</v>
      </c>
      <c r="AB467">
        <v>9488</v>
      </c>
      <c r="AC467" s="8">
        <v>11995</v>
      </c>
      <c r="AD467" s="8">
        <v>64.42</v>
      </c>
    </row>
    <row r="468" spans="1:30" x14ac:dyDescent="0.25">
      <c r="A468" s="11" t="s">
        <v>508</v>
      </c>
      <c r="B468" s="2" t="s">
        <v>16</v>
      </c>
      <c r="C468" s="12">
        <v>45430</v>
      </c>
      <c r="D468" s="2">
        <v>35769.5</v>
      </c>
      <c r="F468">
        <f t="shared" si="37"/>
        <v>0.5283644590587806</v>
      </c>
      <c r="G468">
        <f t="shared" si="35"/>
        <v>6</v>
      </c>
      <c r="H468" t="str">
        <f t="shared" si="39"/>
        <v/>
      </c>
      <c r="I468" t="str">
        <f t="shared" si="38"/>
        <v/>
      </c>
      <c r="J468" t="str">
        <f t="shared" si="36"/>
        <v/>
      </c>
      <c r="P468" t="s">
        <v>508</v>
      </c>
      <c r="Q468" t="s">
        <v>16</v>
      </c>
      <c r="R468" s="3">
        <v>45425</v>
      </c>
      <c r="S468">
        <v>34524.550000000003</v>
      </c>
      <c r="T468">
        <v>34524.550000000003</v>
      </c>
      <c r="U468">
        <v>35226.9</v>
      </c>
      <c r="V468">
        <v>34061</v>
      </c>
      <c r="W468">
        <v>34970.050000000003</v>
      </c>
      <c r="X468">
        <v>35147.4</v>
      </c>
      <c r="Y468">
        <v>34785.5</v>
      </c>
      <c r="Z468">
        <v>25177</v>
      </c>
      <c r="AA468">
        <v>875794615.75</v>
      </c>
      <c r="AB468">
        <v>12217</v>
      </c>
      <c r="AC468" s="8">
        <v>10598</v>
      </c>
      <c r="AD468" s="8">
        <v>42.09</v>
      </c>
    </row>
    <row r="469" spans="1:30" x14ac:dyDescent="0.25">
      <c r="A469" s="9" t="s">
        <v>508</v>
      </c>
      <c r="B469" s="1" t="s">
        <v>16</v>
      </c>
      <c r="C469" s="10">
        <v>45433</v>
      </c>
      <c r="D469" s="1">
        <v>35237.85</v>
      </c>
      <c r="F469">
        <f t="shared" si="37"/>
        <v>-1.4863221459623464</v>
      </c>
      <c r="G469">
        <f t="shared" si="35"/>
        <v>2</v>
      </c>
      <c r="H469" t="str">
        <f t="shared" si="39"/>
        <v/>
      </c>
      <c r="I469" t="str">
        <f t="shared" si="38"/>
        <v/>
      </c>
      <c r="J469" t="str">
        <f t="shared" si="36"/>
        <v/>
      </c>
      <c r="P469" t="s">
        <v>508</v>
      </c>
      <c r="Q469" t="s">
        <v>16</v>
      </c>
      <c r="R469" s="3">
        <v>45426</v>
      </c>
      <c r="S469">
        <v>35147.4</v>
      </c>
      <c r="T469">
        <v>35199</v>
      </c>
      <c r="U469">
        <v>35385</v>
      </c>
      <c r="V469">
        <v>34850</v>
      </c>
      <c r="W469">
        <v>35250</v>
      </c>
      <c r="X469">
        <v>35231.599999999999</v>
      </c>
      <c r="Y469">
        <v>35155.269999999997</v>
      </c>
      <c r="Z469">
        <v>7488</v>
      </c>
      <c r="AA469">
        <v>263242670.59999999</v>
      </c>
      <c r="AB469">
        <v>3564</v>
      </c>
      <c r="AC469" s="8">
        <v>3268</v>
      </c>
      <c r="AD469" s="8">
        <v>43.64</v>
      </c>
    </row>
    <row r="470" spans="1:30" x14ac:dyDescent="0.25">
      <c r="A470" s="11" t="s">
        <v>508</v>
      </c>
      <c r="B470" s="2" t="s">
        <v>16</v>
      </c>
      <c r="C470" s="12">
        <v>45434</v>
      </c>
      <c r="D470" s="2">
        <v>36325.199999999997</v>
      </c>
      <c r="F470">
        <f t="shared" si="37"/>
        <v>3.0857444480863574</v>
      </c>
      <c r="G470">
        <f t="shared" si="35"/>
        <v>3</v>
      </c>
      <c r="H470" t="str">
        <f t="shared" si="39"/>
        <v/>
      </c>
      <c r="I470" t="str">
        <f t="shared" si="38"/>
        <v/>
      </c>
      <c r="J470" t="str">
        <f t="shared" si="36"/>
        <v/>
      </c>
      <c r="P470" t="s">
        <v>508</v>
      </c>
      <c r="Q470" t="s">
        <v>16</v>
      </c>
      <c r="R470" s="3">
        <v>45427</v>
      </c>
      <c r="S470">
        <v>35231.599999999999</v>
      </c>
      <c r="T470">
        <v>35400</v>
      </c>
      <c r="U470">
        <v>35400</v>
      </c>
      <c r="V470">
        <v>34772.15</v>
      </c>
      <c r="W470">
        <v>35060.5</v>
      </c>
      <c r="X470">
        <v>35010.550000000003</v>
      </c>
      <c r="Y470">
        <v>34983.480000000003</v>
      </c>
      <c r="Z470">
        <v>7038</v>
      </c>
      <c r="AA470">
        <v>246213723.25</v>
      </c>
      <c r="AB470">
        <v>3170</v>
      </c>
      <c r="AC470" s="8">
        <v>3795</v>
      </c>
      <c r="AD470" s="8">
        <v>53.92</v>
      </c>
    </row>
    <row r="471" spans="1:30" x14ac:dyDescent="0.25">
      <c r="A471" s="9" t="s">
        <v>508</v>
      </c>
      <c r="B471" s="1" t="s">
        <v>16</v>
      </c>
      <c r="C471" s="10">
        <v>45435</v>
      </c>
      <c r="D471" s="1">
        <v>35581.35</v>
      </c>
      <c r="F471">
        <f t="shared" si="37"/>
        <v>-2.0477519738363412</v>
      </c>
      <c r="G471">
        <f t="shared" si="35"/>
        <v>4</v>
      </c>
      <c r="H471">
        <f t="shared" si="39"/>
        <v>-0.13724293262046</v>
      </c>
      <c r="I471" t="str">
        <f t="shared" si="38"/>
        <v/>
      </c>
      <c r="J471" t="str">
        <f t="shared" si="36"/>
        <v/>
      </c>
      <c r="P471" t="s">
        <v>508</v>
      </c>
      <c r="Q471" t="s">
        <v>16</v>
      </c>
      <c r="R471" s="3">
        <v>45428</v>
      </c>
      <c r="S471">
        <v>35010.550000000003</v>
      </c>
      <c r="T471">
        <v>35018</v>
      </c>
      <c r="U471">
        <v>35718</v>
      </c>
      <c r="V471">
        <v>35018</v>
      </c>
      <c r="W471">
        <v>35632.400000000001</v>
      </c>
      <c r="X471">
        <v>35630.25</v>
      </c>
      <c r="Y471">
        <v>35429.379999999997</v>
      </c>
      <c r="Z471">
        <v>13313</v>
      </c>
      <c r="AA471">
        <v>471671399.19999999</v>
      </c>
      <c r="AB471">
        <v>6679</v>
      </c>
      <c r="AC471" s="8">
        <v>6348</v>
      </c>
      <c r="AD471" s="8">
        <v>47.68</v>
      </c>
    </row>
    <row r="472" spans="1:30" x14ac:dyDescent="0.25">
      <c r="A472" s="11" t="s">
        <v>508</v>
      </c>
      <c r="B472" s="2" t="s">
        <v>16</v>
      </c>
      <c r="C472" s="12">
        <v>45436</v>
      </c>
      <c r="D472" s="2">
        <v>35554.9</v>
      </c>
      <c r="F472">
        <f t="shared" si="37"/>
        <v>-7.433669605002928E-2</v>
      </c>
      <c r="G472">
        <f t="shared" si="35"/>
        <v>5</v>
      </c>
      <c r="H472" t="str">
        <f t="shared" si="39"/>
        <v/>
      </c>
      <c r="I472" t="str">
        <f t="shared" si="38"/>
        <v/>
      </c>
      <c r="J472" t="str">
        <f t="shared" si="36"/>
        <v/>
      </c>
      <c r="P472" t="s">
        <v>508</v>
      </c>
      <c r="Q472" t="s">
        <v>16</v>
      </c>
      <c r="R472" s="3">
        <v>45429</v>
      </c>
      <c r="S472">
        <v>35630.25</v>
      </c>
      <c r="T472">
        <v>35639.9</v>
      </c>
      <c r="U472">
        <v>36011.1</v>
      </c>
      <c r="V472">
        <v>35315.25</v>
      </c>
      <c r="W472">
        <v>35500</v>
      </c>
      <c r="X472">
        <v>35581.5</v>
      </c>
      <c r="Y472">
        <v>35683.69</v>
      </c>
      <c r="Z472">
        <v>13750</v>
      </c>
      <c r="AA472">
        <v>490650722.19999999</v>
      </c>
      <c r="AB472">
        <v>7898</v>
      </c>
      <c r="AC472" s="8">
        <v>6285</v>
      </c>
      <c r="AD472" s="8">
        <v>45.71</v>
      </c>
    </row>
    <row r="473" spans="1:30" x14ac:dyDescent="0.25">
      <c r="A473" s="9" t="s">
        <v>508</v>
      </c>
      <c r="B473" s="1" t="s">
        <v>16</v>
      </c>
      <c r="C473" s="10">
        <v>45439</v>
      </c>
      <c r="D473" s="1">
        <v>36607.9</v>
      </c>
      <c r="F473">
        <f t="shared" si="37"/>
        <v>2.9616171048153701</v>
      </c>
      <c r="G473">
        <f t="shared" si="35"/>
        <v>1</v>
      </c>
      <c r="H473" t="str">
        <f t="shared" si="39"/>
        <v/>
      </c>
      <c r="I473" t="str">
        <f t="shared" si="38"/>
        <v/>
      </c>
      <c r="J473" t="str">
        <f t="shared" si="36"/>
        <v/>
      </c>
      <c r="P473" t="s">
        <v>508</v>
      </c>
      <c r="Q473" t="s">
        <v>16</v>
      </c>
      <c r="R473" s="3">
        <v>45430</v>
      </c>
      <c r="S473">
        <v>35581.5</v>
      </c>
      <c r="T473">
        <v>35581.5</v>
      </c>
      <c r="U473">
        <v>35999</v>
      </c>
      <c r="V473">
        <v>35401.050000000003</v>
      </c>
      <c r="W473">
        <v>35919</v>
      </c>
      <c r="X473">
        <v>35769.5</v>
      </c>
      <c r="Y473">
        <v>35816.1</v>
      </c>
      <c r="Z473">
        <v>1600</v>
      </c>
      <c r="AA473">
        <v>57305759.149999999</v>
      </c>
      <c r="AB473">
        <v>755</v>
      </c>
      <c r="AC473" s="8">
        <v>914</v>
      </c>
      <c r="AD473" s="8">
        <v>57.13</v>
      </c>
    </row>
    <row r="474" spans="1:30" x14ac:dyDescent="0.25">
      <c r="A474" s="11" t="s">
        <v>508</v>
      </c>
      <c r="B474" s="2" t="s">
        <v>16</v>
      </c>
      <c r="C474" s="12">
        <v>45440</v>
      </c>
      <c r="D474" s="2">
        <v>36356.449999999997</v>
      </c>
      <c r="F474">
        <f t="shared" si="37"/>
        <v>-0.6868735983216856</v>
      </c>
      <c r="G474">
        <f t="shared" si="35"/>
        <v>2</v>
      </c>
      <c r="H474" t="str">
        <f t="shared" si="39"/>
        <v/>
      </c>
      <c r="I474" t="str">
        <f t="shared" si="38"/>
        <v/>
      </c>
      <c r="J474" t="str">
        <f t="shared" si="36"/>
        <v/>
      </c>
      <c r="P474" t="s">
        <v>508</v>
      </c>
      <c r="Q474" t="s">
        <v>16</v>
      </c>
      <c r="R474" s="3">
        <v>45433</v>
      </c>
      <c r="S474">
        <v>35769.5</v>
      </c>
      <c r="T474">
        <v>35555.550000000003</v>
      </c>
      <c r="U474">
        <v>35680.1</v>
      </c>
      <c r="V474">
        <v>35050</v>
      </c>
      <c r="W474">
        <v>35200</v>
      </c>
      <c r="X474">
        <v>35237.85</v>
      </c>
      <c r="Y474">
        <v>35243.15</v>
      </c>
      <c r="Z474">
        <v>19535</v>
      </c>
      <c r="AA474">
        <v>688474858</v>
      </c>
      <c r="AB474">
        <v>7997</v>
      </c>
      <c r="AC474" s="8">
        <v>11078</v>
      </c>
      <c r="AD474" s="8">
        <v>56.71</v>
      </c>
    </row>
    <row r="475" spans="1:30" x14ac:dyDescent="0.25">
      <c r="A475" s="9" t="s">
        <v>508</v>
      </c>
      <c r="B475" s="1" t="s">
        <v>16</v>
      </c>
      <c r="C475" s="10">
        <v>45441</v>
      </c>
      <c r="D475" s="1">
        <v>36485.85</v>
      </c>
      <c r="F475">
        <f t="shared" si="37"/>
        <v>0.35592033875695084</v>
      </c>
      <c r="G475">
        <f t="shared" si="35"/>
        <v>3</v>
      </c>
      <c r="H475" t="str">
        <f t="shared" si="39"/>
        <v/>
      </c>
      <c r="I475" t="str">
        <f t="shared" si="38"/>
        <v/>
      </c>
      <c r="J475" t="str">
        <f t="shared" si="36"/>
        <v/>
      </c>
      <c r="P475" t="s">
        <v>508</v>
      </c>
      <c r="Q475" t="s">
        <v>16</v>
      </c>
      <c r="R475" s="3">
        <v>45434</v>
      </c>
      <c r="S475">
        <v>35237.85</v>
      </c>
      <c r="T475">
        <v>35440</v>
      </c>
      <c r="U475">
        <v>36448.949999999997</v>
      </c>
      <c r="V475">
        <v>34760</v>
      </c>
      <c r="W475">
        <v>36370</v>
      </c>
      <c r="X475">
        <v>36325.199999999997</v>
      </c>
      <c r="Y475">
        <v>35749.870000000003</v>
      </c>
      <c r="Z475">
        <v>55367</v>
      </c>
      <c r="AA475">
        <v>1979363104.8499999</v>
      </c>
      <c r="AB475">
        <v>19263</v>
      </c>
      <c r="AC475" s="8">
        <v>32921</v>
      </c>
      <c r="AD475" s="8">
        <v>59.46</v>
      </c>
    </row>
    <row r="476" spans="1:30" x14ac:dyDescent="0.25">
      <c r="A476" s="11" t="s">
        <v>508</v>
      </c>
      <c r="B476" s="2" t="s">
        <v>16</v>
      </c>
      <c r="C476" s="12">
        <v>45442</v>
      </c>
      <c r="D476" s="2">
        <v>37964.75</v>
      </c>
      <c r="F476">
        <f t="shared" si="37"/>
        <v>4.0533521899585772</v>
      </c>
      <c r="G476">
        <f t="shared" si="35"/>
        <v>4</v>
      </c>
      <c r="H476">
        <f t="shared" si="39"/>
        <v>6.6984529816884448</v>
      </c>
      <c r="I476" t="str">
        <f t="shared" si="38"/>
        <v/>
      </c>
      <c r="J476" t="str">
        <f t="shared" si="36"/>
        <v/>
      </c>
      <c r="P476" t="s">
        <v>508</v>
      </c>
      <c r="Q476" t="s">
        <v>16</v>
      </c>
      <c r="R476" s="3">
        <v>45435</v>
      </c>
      <c r="S476">
        <v>36325.199999999997</v>
      </c>
      <c r="T476">
        <v>36690</v>
      </c>
      <c r="U476">
        <v>36690</v>
      </c>
      <c r="V476">
        <v>35200.1</v>
      </c>
      <c r="W476">
        <v>35650</v>
      </c>
      <c r="X476">
        <v>35581.35</v>
      </c>
      <c r="Y476">
        <v>35629.67</v>
      </c>
      <c r="Z476">
        <v>59941</v>
      </c>
      <c r="AA476">
        <v>2135677888.8</v>
      </c>
      <c r="AB476">
        <v>21829</v>
      </c>
      <c r="AC476" s="8">
        <v>13859</v>
      </c>
      <c r="AD476" s="8">
        <v>23.12</v>
      </c>
    </row>
    <row r="477" spans="1:30" x14ac:dyDescent="0.25">
      <c r="A477" s="9" t="s">
        <v>508</v>
      </c>
      <c r="B477" s="1" t="s">
        <v>16</v>
      </c>
      <c r="C477" s="10">
        <v>45443</v>
      </c>
      <c r="D477" s="1">
        <v>35954.699999999997</v>
      </c>
      <c r="F477">
        <f t="shared" si="37"/>
        <v>-5.2945166239735624</v>
      </c>
      <c r="G477">
        <f t="shared" si="35"/>
        <v>5</v>
      </c>
      <c r="H477" t="str">
        <f t="shared" si="39"/>
        <v/>
      </c>
      <c r="I477" t="str">
        <f t="shared" si="38"/>
        <v/>
      </c>
      <c r="J477" t="str">
        <f t="shared" si="36"/>
        <v/>
      </c>
      <c r="P477" t="s">
        <v>508</v>
      </c>
      <c r="Q477" t="s">
        <v>16</v>
      </c>
      <c r="R477" s="3">
        <v>45436</v>
      </c>
      <c r="S477">
        <v>35581.35</v>
      </c>
      <c r="T477">
        <v>35096</v>
      </c>
      <c r="U477">
        <v>35896.35</v>
      </c>
      <c r="V477">
        <v>34525</v>
      </c>
      <c r="W477">
        <v>35600</v>
      </c>
      <c r="X477">
        <v>35554.9</v>
      </c>
      <c r="Y477">
        <v>35371.61</v>
      </c>
      <c r="Z477">
        <v>74897</v>
      </c>
      <c r="AA477">
        <v>2649227153.6500001</v>
      </c>
      <c r="AB477">
        <v>24701</v>
      </c>
      <c r="AC477" s="8">
        <v>32620</v>
      </c>
      <c r="AD477" s="8">
        <v>43.55</v>
      </c>
    </row>
    <row r="478" spans="1:30" x14ac:dyDescent="0.25">
      <c r="A478" s="11" t="s">
        <v>508</v>
      </c>
      <c r="B478" s="2" t="s">
        <v>16</v>
      </c>
      <c r="C478" s="12">
        <v>45446</v>
      </c>
      <c r="D478" s="2">
        <v>36338.400000000001</v>
      </c>
      <c r="F478">
        <f t="shared" si="37"/>
        <v>1.067176196714211</v>
      </c>
      <c r="G478">
        <f t="shared" si="35"/>
        <v>1</v>
      </c>
      <c r="H478" t="str">
        <f t="shared" si="39"/>
        <v/>
      </c>
      <c r="I478">
        <f t="shared" si="38"/>
        <v>45446</v>
      </c>
      <c r="J478">
        <f t="shared" si="36"/>
        <v>7.5978854324901368</v>
      </c>
      <c r="P478" t="s">
        <v>508</v>
      </c>
      <c r="Q478" t="s">
        <v>16</v>
      </c>
      <c r="R478" s="3">
        <v>45439</v>
      </c>
      <c r="S478">
        <v>35554.9</v>
      </c>
      <c r="T478">
        <v>35600</v>
      </c>
      <c r="U478">
        <v>37072.65</v>
      </c>
      <c r="V478">
        <v>35206.5</v>
      </c>
      <c r="W478">
        <v>36720</v>
      </c>
      <c r="X478">
        <v>36607.9</v>
      </c>
      <c r="Y478">
        <v>36478.39</v>
      </c>
      <c r="Z478">
        <v>76565</v>
      </c>
      <c r="AA478">
        <v>2792968080.5500002</v>
      </c>
      <c r="AB478">
        <v>35469</v>
      </c>
      <c r="AC478" s="8">
        <v>28594</v>
      </c>
      <c r="AD478" s="8">
        <v>37.35</v>
      </c>
    </row>
    <row r="479" spans="1:30" x14ac:dyDescent="0.25">
      <c r="A479" s="9" t="s">
        <v>508</v>
      </c>
      <c r="B479" s="1" t="s">
        <v>16</v>
      </c>
      <c r="C479" s="10">
        <v>45447</v>
      </c>
      <c r="D479" s="1">
        <v>36723.949999999997</v>
      </c>
      <c r="F479">
        <f t="shared" si="37"/>
        <v>1.060998833190222</v>
      </c>
      <c r="G479">
        <f t="shared" si="35"/>
        <v>2</v>
      </c>
      <c r="H479" t="str">
        <f t="shared" si="39"/>
        <v/>
      </c>
      <c r="I479" t="str">
        <f t="shared" si="38"/>
        <v/>
      </c>
      <c r="J479" t="str">
        <f t="shared" si="36"/>
        <v/>
      </c>
      <c r="P479" t="s">
        <v>508</v>
      </c>
      <c r="Q479" t="s">
        <v>16</v>
      </c>
      <c r="R479" s="3">
        <v>45440</v>
      </c>
      <c r="S479">
        <v>36607.9</v>
      </c>
      <c r="T479">
        <v>36561</v>
      </c>
      <c r="U479">
        <v>36845.699999999997</v>
      </c>
      <c r="V479">
        <v>36015.050000000003</v>
      </c>
      <c r="W479">
        <v>36265</v>
      </c>
      <c r="X479">
        <v>36356.449999999997</v>
      </c>
      <c r="Y479">
        <v>36302.17</v>
      </c>
      <c r="Z479">
        <v>21541</v>
      </c>
      <c r="AA479">
        <v>781985018.95000005</v>
      </c>
      <c r="AB479">
        <v>9107</v>
      </c>
      <c r="AC479" s="8">
        <v>8214</v>
      </c>
      <c r="AD479" s="8">
        <v>38.130000000000003</v>
      </c>
    </row>
    <row r="480" spans="1:30" x14ac:dyDescent="0.25">
      <c r="A480" s="11" t="s">
        <v>508</v>
      </c>
      <c r="B480" s="2" t="s">
        <v>16</v>
      </c>
      <c r="C480" s="12">
        <v>45448</v>
      </c>
      <c r="D480" s="2">
        <v>38548.9</v>
      </c>
      <c r="F480">
        <f t="shared" si="37"/>
        <v>4.969372847964352</v>
      </c>
      <c r="G480">
        <f t="shared" si="35"/>
        <v>3</v>
      </c>
      <c r="H480" t="str">
        <f t="shared" si="39"/>
        <v/>
      </c>
      <c r="I480" t="str">
        <f t="shared" si="38"/>
        <v/>
      </c>
      <c r="J480" t="str">
        <f t="shared" si="36"/>
        <v/>
      </c>
      <c r="P480" t="s">
        <v>508</v>
      </c>
      <c r="Q480" t="s">
        <v>16</v>
      </c>
      <c r="R480" s="3">
        <v>45441</v>
      </c>
      <c r="S480">
        <v>36356.449999999997</v>
      </c>
      <c r="T480">
        <v>36056.449999999997</v>
      </c>
      <c r="U480">
        <v>36865.9</v>
      </c>
      <c r="V480">
        <v>36056.449999999997</v>
      </c>
      <c r="W480">
        <v>36410.1</v>
      </c>
      <c r="X480">
        <v>36485.85</v>
      </c>
      <c r="Y480">
        <v>36524.949999999997</v>
      </c>
      <c r="Z480">
        <v>19627</v>
      </c>
      <c r="AA480">
        <v>716875131.04999995</v>
      </c>
      <c r="AB480">
        <v>8059</v>
      </c>
      <c r="AC480" s="8">
        <v>8660</v>
      </c>
      <c r="AD480" s="8">
        <v>44.12</v>
      </c>
    </row>
    <row r="481" spans="1:30" x14ac:dyDescent="0.25">
      <c r="A481" s="9" t="s">
        <v>508</v>
      </c>
      <c r="B481" s="1" t="s">
        <v>16</v>
      </c>
      <c r="C481" s="10">
        <v>45449</v>
      </c>
      <c r="D481" s="1">
        <v>38793.4</v>
      </c>
      <c r="F481">
        <f t="shared" si="37"/>
        <v>0.63425934332756573</v>
      </c>
      <c r="G481">
        <f t="shared" si="35"/>
        <v>4</v>
      </c>
      <c r="H481">
        <f t="shared" si="39"/>
        <v>2.1826826200620353</v>
      </c>
      <c r="I481" t="str">
        <f t="shared" si="38"/>
        <v/>
      </c>
      <c r="J481" t="str">
        <f t="shared" si="36"/>
        <v/>
      </c>
      <c r="P481" t="s">
        <v>508</v>
      </c>
      <c r="Q481" t="s">
        <v>16</v>
      </c>
      <c r="R481" s="3">
        <v>45442</v>
      </c>
      <c r="S481">
        <v>36485.85</v>
      </c>
      <c r="T481">
        <v>36485.85</v>
      </c>
      <c r="U481">
        <v>38443.949999999997</v>
      </c>
      <c r="V481">
        <v>36276</v>
      </c>
      <c r="W481">
        <v>38100</v>
      </c>
      <c r="X481">
        <v>37964.75</v>
      </c>
      <c r="Y481">
        <v>37492.870000000003</v>
      </c>
      <c r="Z481">
        <v>64767</v>
      </c>
      <c r="AA481">
        <v>2428301024.4000001</v>
      </c>
      <c r="AB481">
        <v>20468</v>
      </c>
      <c r="AC481" s="8">
        <v>27418</v>
      </c>
      <c r="AD481" s="8">
        <v>42.33</v>
      </c>
    </row>
    <row r="482" spans="1:30" x14ac:dyDescent="0.25">
      <c r="A482" s="11" t="s">
        <v>508</v>
      </c>
      <c r="B482" s="2" t="s">
        <v>16</v>
      </c>
      <c r="C482" s="12">
        <v>45450</v>
      </c>
      <c r="D482" s="2">
        <v>38349.449999999997</v>
      </c>
      <c r="F482">
        <f t="shared" si="37"/>
        <v>-1.1443956961751338</v>
      </c>
      <c r="G482">
        <f t="shared" si="35"/>
        <v>5</v>
      </c>
      <c r="H482" t="str">
        <f t="shared" si="39"/>
        <v/>
      </c>
      <c r="I482" t="str">
        <f t="shared" si="38"/>
        <v/>
      </c>
      <c r="J482" t="str">
        <f t="shared" si="36"/>
        <v/>
      </c>
      <c r="P482" t="s">
        <v>508</v>
      </c>
      <c r="Q482" t="s">
        <v>16</v>
      </c>
      <c r="R482" s="3">
        <v>45443</v>
      </c>
      <c r="S482">
        <v>37964.75</v>
      </c>
      <c r="T482">
        <v>37550</v>
      </c>
      <c r="U482">
        <v>37578.65</v>
      </c>
      <c r="V482">
        <v>35731.050000000003</v>
      </c>
      <c r="W482">
        <v>35950</v>
      </c>
      <c r="X482">
        <v>35954.699999999997</v>
      </c>
      <c r="Y482">
        <v>36327.11</v>
      </c>
      <c r="Z482">
        <v>59479</v>
      </c>
      <c r="AA482">
        <v>2160700085.0999999</v>
      </c>
      <c r="AB482">
        <v>18765</v>
      </c>
      <c r="AC482" s="8">
        <v>25009</v>
      </c>
      <c r="AD482" s="8">
        <v>42.05</v>
      </c>
    </row>
    <row r="483" spans="1:30" x14ac:dyDescent="0.25">
      <c r="A483" s="9" t="s">
        <v>508</v>
      </c>
      <c r="B483" s="1" t="s">
        <v>16</v>
      </c>
      <c r="C483" s="10">
        <v>45453</v>
      </c>
      <c r="D483" s="1">
        <v>38652.75</v>
      </c>
      <c r="F483">
        <f t="shared" si="37"/>
        <v>0.79088487579353273</v>
      </c>
      <c r="G483">
        <f t="shared" si="35"/>
        <v>1</v>
      </c>
      <c r="H483" t="str">
        <f t="shared" si="39"/>
        <v/>
      </c>
      <c r="I483" t="str">
        <f t="shared" si="38"/>
        <v/>
      </c>
      <c r="J483" t="str">
        <f t="shared" si="36"/>
        <v/>
      </c>
      <c r="P483" t="s">
        <v>508</v>
      </c>
      <c r="Q483" t="s">
        <v>16</v>
      </c>
      <c r="R483" s="3">
        <v>45446</v>
      </c>
      <c r="S483">
        <v>35954.699999999997</v>
      </c>
      <c r="T483">
        <v>36499.9</v>
      </c>
      <c r="U483">
        <v>36799.85</v>
      </c>
      <c r="V483">
        <v>35901.15</v>
      </c>
      <c r="W483">
        <v>36301.050000000003</v>
      </c>
      <c r="X483">
        <v>36338.400000000001</v>
      </c>
      <c r="Y483">
        <v>36385.980000000003</v>
      </c>
      <c r="Z483">
        <v>33981</v>
      </c>
      <c r="AA483">
        <v>1236431825.8</v>
      </c>
      <c r="AB483">
        <v>18731</v>
      </c>
      <c r="AC483" s="8">
        <v>7817</v>
      </c>
      <c r="AD483" s="8">
        <v>23</v>
      </c>
    </row>
    <row r="484" spans="1:30" x14ac:dyDescent="0.25">
      <c r="A484" s="11" t="s">
        <v>508</v>
      </c>
      <c r="B484" s="2" t="s">
        <v>16</v>
      </c>
      <c r="C484" s="12">
        <v>45454</v>
      </c>
      <c r="D484" s="2">
        <v>38979.550000000003</v>
      </c>
      <c r="F484">
        <f t="shared" si="37"/>
        <v>0.84547671252369594</v>
      </c>
      <c r="G484">
        <f t="shared" si="35"/>
        <v>2</v>
      </c>
      <c r="H484" t="str">
        <f t="shared" si="39"/>
        <v/>
      </c>
      <c r="I484" t="str">
        <f t="shared" si="38"/>
        <v/>
      </c>
      <c r="J484" t="str">
        <f t="shared" si="36"/>
        <v/>
      </c>
      <c r="P484" t="s">
        <v>508</v>
      </c>
      <c r="Q484" t="s">
        <v>16</v>
      </c>
      <c r="R484" s="3">
        <v>45447</v>
      </c>
      <c r="S484">
        <v>36338.400000000001</v>
      </c>
      <c r="T484">
        <v>36299.9</v>
      </c>
      <c r="U484">
        <v>37050</v>
      </c>
      <c r="V484">
        <v>35800.65</v>
      </c>
      <c r="W484">
        <v>36750</v>
      </c>
      <c r="X484">
        <v>36723.949999999997</v>
      </c>
      <c r="Y484">
        <v>36613.040000000001</v>
      </c>
      <c r="Z484">
        <v>39899</v>
      </c>
      <c r="AA484">
        <v>1460823600.75</v>
      </c>
      <c r="AB484">
        <v>18434</v>
      </c>
      <c r="AC484" s="8">
        <v>15588</v>
      </c>
      <c r="AD484" s="8">
        <v>39.07</v>
      </c>
    </row>
    <row r="485" spans="1:30" x14ac:dyDescent="0.25">
      <c r="A485" s="9" t="s">
        <v>508</v>
      </c>
      <c r="B485" s="1" t="s">
        <v>16</v>
      </c>
      <c r="C485" s="10">
        <v>45455</v>
      </c>
      <c r="D485" s="1">
        <v>38646.400000000001</v>
      </c>
      <c r="F485">
        <f t="shared" si="37"/>
        <v>-0.85467892779675858</v>
      </c>
      <c r="G485">
        <f t="shared" si="35"/>
        <v>3</v>
      </c>
      <c r="H485" t="str">
        <f t="shared" si="39"/>
        <v/>
      </c>
      <c r="I485" t="str">
        <f t="shared" si="38"/>
        <v/>
      </c>
      <c r="J485" t="str">
        <f t="shared" si="36"/>
        <v/>
      </c>
      <c r="P485" t="s">
        <v>508</v>
      </c>
      <c r="Q485" t="s">
        <v>16</v>
      </c>
      <c r="R485" s="3">
        <v>45448</v>
      </c>
      <c r="S485">
        <v>36723.949999999997</v>
      </c>
      <c r="T485">
        <v>36756</v>
      </c>
      <c r="U485">
        <v>38656</v>
      </c>
      <c r="V485">
        <v>36723.949999999997</v>
      </c>
      <c r="W485">
        <v>38325.75</v>
      </c>
      <c r="X485">
        <v>38548.9</v>
      </c>
      <c r="Y485">
        <v>38065.68</v>
      </c>
      <c r="Z485">
        <v>33554</v>
      </c>
      <c r="AA485">
        <v>1277255936.5999999</v>
      </c>
      <c r="AB485">
        <v>13267</v>
      </c>
      <c r="AC485" s="8">
        <v>15189</v>
      </c>
      <c r="AD485" s="8">
        <v>45.27</v>
      </c>
    </row>
    <row r="486" spans="1:30" x14ac:dyDescent="0.25">
      <c r="A486" s="11" t="s">
        <v>508</v>
      </c>
      <c r="B486" s="2" t="s">
        <v>16</v>
      </c>
      <c r="C486" s="12">
        <v>45456</v>
      </c>
      <c r="D486" s="2">
        <v>38833</v>
      </c>
      <c r="F486">
        <f t="shared" si="37"/>
        <v>0.48283928127845938</v>
      </c>
      <c r="G486">
        <f t="shared" si="35"/>
        <v>4</v>
      </c>
      <c r="H486">
        <f t="shared" si="39"/>
        <v>0.10207921966107261</v>
      </c>
      <c r="I486" t="str">
        <f t="shared" si="38"/>
        <v/>
      </c>
      <c r="J486" t="str">
        <f t="shared" si="36"/>
        <v/>
      </c>
      <c r="P486" t="s">
        <v>508</v>
      </c>
      <c r="Q486" t="s">
        <v>16</v>
      </c>
      <c r="R486" s="3">
        <v>45449</v>
      </c>
      <c r="S486">
        <v>38548.9</v>
      </c>
      <c r="T486">
        <v>38548.9</v>
      </c>
      <c r="U486">
        <v>38911.199999999997</v>
      </c>
      <c r="V486">
        <v>37500</v>
      </c>
      <c r="W486">
        <v>38859.300000000003</v>
      </c>
      <c r="X486">
        <v>38793.4</v>
      </c>
      <c r="Y486">
        <v>38266.879999999997</v>
      </c>
      <c r="Z486">
        <v>26535</v>
      </c>
      <c r="AA486">
        <v>1015411697.85</v>
      </c>
      <c r="AB486">
        <v>11341</v>
      </c>
      <c r="AC486" s="8">
        <v>9113</v>
      </c>
      <c r="AD486" s="8">
        <v>34.340000000000003</v>
      </c>
    </row>
    <row r="487" spans="1:30" x14ac:dyDescent="0.25">
      <c r="A487" s="9" t="s">
        <v>508</v>
      </c>
      <c r="B487" s="1" t="s">
        <v>16</v>
      </c>
      <c r="C487" s="10">
        <v>45457</v>
      </c>
      <c r="D487" s="1">
        <v>38512.699999999997</v>
      </c>
      <c r="F487">
        <f t="shared" si="37"/>
        <v>-0.82481394690083931</v>
      </c>
      <c r="G487">
        <f t="shared" si="35"/>
        <v>5</v>
      </c>
      <c r="H487" t="str">
        <f t="shared" si="39"/>
        <v/>
      </c>
      <c r="I487" t="str">
        <f t="shared" si="38"/>
        <v/>
      </c>
      <c r="J487" t="str">
        <f t="shared" si="36"/>
        <v/>
      </c>
      <c r="P487" t="s">
        <v>508</v>
      </c>
      <c r="Q487" t="s">
        <v>16</v>
      </c>
      <c r="R487" s="3">
        <v>45450</v>
      </c>
      <c r="S487">
        <v>38793.4</v>
      </c>
      <c r="T487">
        <v>38789.949999999997</v>
      </c>
      <c r="U487">
        <v>38790</v>
      </c>
      <c r="V487">
        <v>38069.1</v>
      </c>
      <c r="W487">
        <v>38389</v>
      </c>
      <c r="X487">
        <v>38349.449999999997</v>
      </c>
      <c r="Y487">
        <v>38390.39</v>
      </c>
      <c r="Z487">
        <v>30501</v>
      </c>
      <c r="AA487">
        <v>1170945388</v>
      </c>
      <c r="AB487">
        <v>11764</v>
      </c>
      <c r="AC487" s="8">
        <v>18558</v>
      </c>
      <c r="AD487" s="8">
        <v>60.84</v>
      </c>
    </row>
    <row r="488" spans="1:30" x14ac:dyDescent="0.25">
      <c r="A488" s="11" t="s">
        <v>508</v>
      </c>
      <c r="B488" s="2" t="s">
        <v>16</v>
      </c>
      <c r="C488" s="12">
        <v>45461</v>
      </c>
      <c r="D488" s="2">
        <v>38424.699999999997</v>
      </c>
      <c r="F488">
        <f t="shared" si="37"/>
        <v>-0.22849605454823996</v>
      </c>
      <c r="G488">
        <f t="shared" si="35"/>
        <v>2</v>
      </c>
      <c r="H488" t="str">
        <f t="shared" si="39"/>
        <v/>
      </c>
      <c r="I488" t="str">
        <f t="shared" si="38"/>
        <v/>
      </c>
      <c r="J488" t="str">
        <f t="shared" si="36"/>
        <v/>
      </c>
      <c r="P488" t="s">
        <v>508</v>
      </c>
      <c r="Q488" t="s">
        <v>16</v>
      </c>
      <c r="R488" s="3">
        <v>45453</v>
      </c>
      <c r="S488">
        <v>38349.449999999997</v>
      </c>
      <c r="T488">
        <v>38390</v>
      </c>
      <c r="U488">
        <v>38775</v>
      </c>
      <c r="V488">
        <v>37893.599999999999</v>
      </c>
      <c r="W488">
        <v>38500</v>
      </c>
      <c r="X488">
        <v>38652.75</v>
      </c>
      <c r="Y488">
        <v>38383.769999999997</v>
      </c>
      <c r="Z488">
        <v>53126</v>
      </c>
      <c r="AA488">
        <v>2039176097.1500001</v>
      </c>
      <c r="AB488">
        <v>27934</v>
      </c>
      <c r="AC488" s="8">
        <v>17466</v>
      </c>
      <c r="AD488" s="8">
        <v>32.880000000000003</v>
      </c>
    </row>
    <row r="489" spans="1:30" x14ac:dyDescent="0.25">
      <c r="A489" s="9" t="s">
        <v>508</v>
      </c>
      <c r="B489" s="1" t="s">
        <v>16</v>
      </c>
      <c r="C489" s="10">
        <v>45462</v>
      </c>
      <c r="D489" s="1">
        <v>38946.9</v>
      </c>
      <c r="F489">
        <f t="shared" si="37"/>
        <v>1.3590216709564535</v>
      </c>
      <c r="G489">
        <f t="shared" si="35"/>
        <v>3</v>
      </c>
      <c r="H489" t="str">
        <f t="shared" si="39"/>
        <v/>
      </c>
      <c r="I489" t="str">
        <f t="shared" si="38"/>
        <v/>
      </c>
      <c r="J489" t="str">
        <f t="shared" si="36"/>
        <v/>
      </c>
      <c r="P489" t="s">
        <v>508</v>
      </c>
      <c r="Q489" t="s">
        <v>16</v>
      </c>
      <c r="R489" s="3">
        <v>45454</v>
      </c>
      <c r="S489">
        <v>38652.75</v>
      </c>
      <c r="T489">
        <v>38652</v>
      </c>
      <c r="U489">
        <v>39149.949999999997</v>
      </c>
      <c r="V489">
        <v>38430.15</v>
      </c>
      <c r="W489">
        <v>38745</v>
      </c>
      <c r="X489">
        <v>38979.550000000003</v>
      </c>
      <c r="Y489">
        <v>38935.08</v>
      </c>
      <c r="Z489">
        <v>18652</v>
      </c>
      <c r="AA489">
        <v>726217080.5</v>
      </c>
      <c r="AB489">
        <v>9041</v>
      </c>
      <c r="AC489" s="8">
        <v>10384</v>
      </c>
      <c r="AD489" s="8">
        <v>55.67</v>
      </c>
    </row>
    <row r="490" spans="1:30" x14ac:dyDescent="0.25">
      <c r="A490" s="11" t="s">
        <v>508</v>
      </c>
      <c r="B490" s="2" t="s">
        <v>16</v>
      </c>
      <c r="C490" s="12">
        <v>45463</v>
      </c>
      <c r="D490" s="2">
        <v>39560.949999999997</v>
      </c>
      <c r="F490">
        <f t="shared" si="37"/>
        <v>1.5766338270825038</v>
      </c>
      <c r="G490">
        <f t="shared" si="35"/>
        <v>4</v>
      </c>
      <c r="H490">
        <f t="shared" si="39"/>
        <v>2.3664558665231317</v>
      </c>
      <c r="I490" t="str">
        <f t="shared" si="38"/>
        <v/>
      </c>
      <c r="J490" t="str">
        <f t="shared" si="36"/>
        <v/>
      </c>
      <c r="P490" t="s">
        <v>508</v>
      </c>
      <c r="Q490" t="s">
        <v>16</v>
      </c>
      <c r="R490" s="3">
        <v>45455</v>
      </c>
      <c r="S490">
        <v>38979.550000000003</v>
      </c>
      <c r="T490">
        <v>39050</v>
      </c>
      <c r="U490">
        <v>39249.949999999997</v>
      </c>
      <c r="V490">
        <v>38502</v>
      </c>
      <c r="W490">
        <v>38502</v>
      </c>
      <c r="X490">
        <v>38646.400000000001</v>
      </c>
      <c r="Y490">
        <v>38811.839999999997</v>
      </c>
      <c r="Z490">
        <v>18592</v>
      </c>
      <c r="AA490">
        <v>721589706.89999998</v>
      </c>
      <c r="AB490">
        <v>8825</v>
      </c>
      <c r="AC490" s="8">
        <v>8203</v>
      </c>
      <c r="AD490" s="8">
        <v>44.12</v>
      </c>
    </row>
    <row r="491" spans="1:30" x14ac:dyDescent="0.25">
      <c r="A491" s="9" t="s">
        <v>508</v>
      </c>
      <c r="B491" s="1" t="s">
        <v>16</v>
      </c>
      <c r="C491" s="10">
        <v>45464</v>
      </c>
      <c r="D491" s="1">
        <v>39808.400000000001</v>
      </c>
      <c r="F491">
        <f t="shared" si="37"/>
        <v>0.62549054054567543</v>
      </c>
      <c r="G491">
        <f t="shared" si="35"/>
        <v>5</v>
      </c>
      <c r="H491" t="str">
        <f t="shared" si="39"/>
        <v/>
      </c>
      <c r="I491" t="str">
        <f t="shared" si="38"/>
        <v/>
      </c>
      <c r="J491" t="str">
        <f t="shared" si="36"/>
        <v/>
      </c>
      <c r="P491" t="s">
        <v>508</v>
      </c>
      <c r="Q491" t="s">
        <v>16</v>
      </c>
      <c r="R491" s="3">
        <v>45456</v>
      </c>
      <c r="S491">
        <v>38646.400000000001</v>
      </c>
      <c r="T491">
        <v>38849.949999999997</v>
      </c>
      <c r="U491">
        <v>38950</v>
      </c>
      <c r="V491">
        <v>38609.550000000003</v>
      </c>
      <c r="W491">
        <v>38680</v>
      </c>
      <c r="X491">
        <v>38833</v>
      </c>
      <c r="Y491">
        <v>38811.9</v>
      </c>
      <c r="Z491">
        <v>9557</v>
      </c>
      <c r="AA491">
        <v>370925289.80000001</v>
      </c>
      <c r="AB491">
        <v>5145</v>
      </c>
      <c r="AC491" s="8">
        <v>3496</v>
      </c>
      <c r="AD491" s="8">
        <v>36.58</v>
      </c>
    </row>
    <row r="492" spans="1:30" x14ac:dyDescent="0.25">
      <c r="A492" s="11" t="s">
        <v>508</v>
      </c>
      <c r="B492" s="2" t="s">
        <v>16</v>
      </c>
      <c r="C492" s="12">
        <v>45467</v>
      </c>
      <c r="D492" s="2">
        <v>40307.449999999997</v>
      </c>
      <c r="F492">
        <f t="shared" si="37"/>
        <v>1.2536298871594829</v>
      </c>
      <c r="G492">
        <f t="shared" si="35"/>
        <v>1</v>
      </c>
      <c r="H492" t="str">
        <f t="shared" si="39"/>
        <v/>
      </c>
      <c r="I492" t="str">
        <f t="shared" si="38"/>
        <v/>
      </c>
      <c r="J492" t="str">
        <f t="shared" si="36"/>
        <v/>
      </c>
      <c r="P492" t="s">
        <v>508</v>
      </c>
      <c r="Q492" t="s">
        <v>16</v>
      </c>
      <c r="R492" s="3">
        <v>45457</v>
      </c>
      <c r="S492">
        <v>38833</v>
      </c>
      <c r="T492">
        <v>38833</v>
      </c>
      <c r="U492">
        <v>39070.65</v>
      </c>
      <c r="V492">
        <v>38308.5</v>
      </c>
      <c r="W492">
        <v>38400</v>
      </c>
      <c r="X492">
        <v>38512.699999999997</v>
      </c>
      <c r="Y492">
        <v>38501.89</v>
      </c>
      <c r="Z492">
        <v>30606</v>
      </c>
      <c r="AA492">
        <v>1178388947.4000001</v>
      </c>
      <c r="AB492">
        <v>14490</v>
      </c>
      <c r="AC492" s="8">
        <v>12123</v>
      </c>
      <c r="AD492" s="8">
        <v>39.61</v>
      </c>
    </row>
    <row r="493" spans="1:30" x14ac:dyDescent="0.25">
      <c r="A493" s="9" t="s">
        <v>508</v>
      </c>
      <c r="B493" s="1" t="s">
        <v>16</v>
      </c>
      <c r="C493" s="10">
        <v>45468</v>
      </c>
      <c r="D493" s="1">
        <v>40455.85</v>
      </c>
      <c r="F493">
        <f t="shared" si="37"/>
        <v>0.36817015216790311</v>
      </c>
      <c r="G493">
        <f t="shared" si="35"/>
        <v>2</v>
      </c>
      <c r="H493" t="str">
        <f t="shared" si="39"/>
        <v/>
      </c>
      <c r="I493" t="str">
        <f t="shared" si="38"/>
        <v/>
      </c>
      <c r="J493" t="str">
        <f t="shared" si="36"/>
        <v/>
      </c>
      <c r="P493" t="s">
        <v>508</v>
      </c>
      <c r="Q493" t="s">
        <v>16</v>
      </c>
      <c r="R493" s="3">
        <v>45461</v>
      </c>
      <c r="S493">
        <v>38512.699999999997</v>
      </c>
      <c r="T493">
        <v>38400.1</v>
      </c>
      <c r="U493">
        <v>38743.15</v>
      </c>
      <c r="V493">
        <v>38266</v>
      </c>
      <c r="W493">
        <v>38440</v>
      </c>
      <c r="X493">
        <v>38424.699999999997</v>
      </c>
      <c r="Y493">
        <v>38462.04</v>
      </c>
      <c r="Z493">
        <v>13946</v>
      </c>
      <c r="AA493">
        <v>536391564.60000002</v>
      </c>
      <c r="AB493">
        <v>7591</v>
      </c>
      <c r="AC493" s="8">
        <v>3776</v>
      </c>
      <c r="AD493" s="8">
        <v>27.08</v>
      </c>
    </row>
    <row r="494" spans="1:30" x14ac:dyDescent="0.25">
      <c r="A494" s="11" t="s">
        <v>508</v>
      </c>
      <c r="B494" s="2" t="s">
        <v>16</v>
      </c>
      <c r="C494" s="12">
        <v>45469</v>
      </c>
      <c r="D494" s="2">
        <v>39584.949999999997</v>
      </c>
      <c r="F494">
        <f t="shared" si="37"/>
        <v>-2.1527170977744912</v>
      </c>
      <c r="G494">
        <f t="shared" si="35"/>
        <v>3</v>
      </c>
      <c r="H494" t="str">
        <f t="shared" si="39"/>
        <v/>
      </c>
      <c r="I494" t="str">
        <f t="shared" si="38"/>
        <v/>
      </c>
      <c r="J494" t="str">
        <f t="shared" si="36"/>
        <v/>
      </c>
      <c r="P494" t="s">
        <v>508</v>
      </c>
      <c r="Q494" t="s">
        <v>16</v>
      </c>
      <c r="R494" s="3">
        <v>45462</v>
      </c>
      <c r="S494">
        <v>38424.699999999997</v>
      </c>
      <c r="T494">
        <v>38509</v>
      </c>
      <c r="U494">
        <v>39246.75</v>
      </c>
      <c r="V494">
        <v>38333.25</v>
      </c>
      <c r="W494">
        <v>38950</v>
      </c>
      <c r="X494">
        <v>38946.9</v>
      </c>
      <c r="Y494">
        <v>38814.42</v>
      </c>
      <c r="Z494">
        <v>25797</v>
      </c>
      <c r="AA494">
        <v>1001295573.35</v>
      </c>
      <c r="AB494">
        <v>11626</v>
      </c>
      <c r="AC494" s="8">
        <v>9622</v>
      </c>
      <c r="AD494" s="8">
        <v>37.299999999999997</v>
      </c>
    </row>
    <row r="495" spans="1:30" x14ac:dyDescent="0.25">
      <c r="A495" s="9" t="s">
        <v>508</v>
      </c>
      <c r="B495" s="1" t="s">
        <v>16</v>
      </c>
      <c r="C495" s="10">
        <v>45470</v>
      </c>
      <c r="D495" s="1">
        <v>40080.400000000001</v>
      </c>
      <c r="F495">
        <f t="shared" si="37"/>
        <v>1.2516120394240853</v>
      </c>
      <c r="G495">
        <f t="shared" si="35"/>
        <v>4</v>
      </c>
      <c r="H495">
        <f t="shared" si="39"/>
        <v>1.3130372248391518</v>
      </c>
      <c r="I495" t="str">
        <f t="shared" si="38"/>
        <v/>
      </c>
      <c r="J495" t="str">
        <f t="shared" si="36"/>
        <v/>
      </c>
      <c r="P495" t="s">
        <v>508</v>
      </c>
      <c r="Q495" t="s">
        <v>16</v>
      </c>
      <c r="R495" s="3">
        <v>45463</v>
      </c>
      <c r="S495">
        <v>38946.9</v>
      </c>
      <c r="T495">
        <v>38946.9</v>
      </c>
      <c r="U495">
        <v>39629.949999999997</v>
      </c>
      <c r="V495">
        <v>38657.550000000003</v>
      </c>
      <c r="W495">
        <v>39500</v>
      </c>
      <c r="X495">
        <v>39560.949999999997</v>
      </c>
      <c r="Y495">
        <v>39392.11</v>
      </c>
      <c r="Z495">
        <v>17723</v>
      </c>
      <c r="AA495">
        <v>698146279.54999995</v>
      </c>
      <c r="AB495">
        <v>8268</v>
      </c>
      <c r="AC495" s="8">
        <v>6825</v>
      </c>
      <c r="AD495" s="8">
        <v>38.51</v>
      </c>
    </row>
    <row r="496" spans="1:30" x14ac:dyDescent="0.25">
      <c r="A496" s="11" t="s">
        <v>508</v>
      </c>
      <c r="B496" s="2" t="s">
        <v>16</v>
      </c>
      <c r="C496" s="12">
        <v>45471</v>
      </c>
      <c r="D496" s="2">
        <v>39099.35</v>
      </c>
      <c r="F496">
        <f t="shared" si="37"/>
        <v>-2.4477051127234328</v>
      </c>
      <c r="G496">
        <f t="shared" si="35"/>
        <v>5</v>
      </c>
      <c r="H496" t="str">
        <f t="shared" si="39"/>
        <v/>
      </c>
      <c r="I496" t="str">
        <f t="shared" si="38"/>
        <v/>
      </c>
      <c r="J496" t="str">
        <f t="shared" si="36"/>
        <v/>
      </c>
      <c r="P496" t="s">
        <v>508</v>
      </c>
      <c r="Q496" t="s">
        <v>16</v>
      </c>
      <c r="R496" s="3">
        <v>45464</v>
      </c>
      <c r="S496">
        <v>39560.949999999997</v>
      </c>
      <c r="T496">
        <v>39501</v>
      </c>
      <c r="U496">
        <v>39969.4</v>
      </c>
      <c r="V496">
        <v>38900</v>
      </c>
      <c r="W496">
        <v>39810</v>
      </c>
      <c r="X496">
        <v>39808.400000000001</v>
      </c>
      <c r="Y496">
        <v>39721.14</v>
      </c>
      <c r="Z496">
        <v>20473</v>
      </c>
      <c r="AA496">
        <v>813210817.89999998</v>
      </c>
      <c r="AB496">
        <v>10297</v>
      </c>
      <c r="AC496" s="8">
        <v>9589</v>
      </c>
      <c r="AD496" s="8">
        <v>46.84</v>
      </c>
    </row>
    <row r="497" spans="16:30" x14ac:dyDescent="0.25">
      <c r="P497" t="s">
        <v>508</v>
      </c>
      <c r="Q497" t="s">
        <v>16</v>
      </c>
      <c r="R497" s="3">
        <v>45467</v>
      </c>
      <c r="S497">
        <v>39808.400000000001</v>
      </c>
      <c r="T497">
        <v>39808</v>
      </c>
      <c r="U497">
        <v>40499</v>
      </c>
      <c r="V497">
        <v>39290</v>
      </c>
      <c r="W497">
        <v>40300</v>
      </c>
      <c r="X497">
        <v>40307.449999999997</v>
      </c>
      <c r="Y497">
        <v>40097.99</v>
      </c>
      <c r="Z497">
        <v>46367</v>
      </c>
      <c r="AA497">
        <v>1859223468.1500001</v>
      </c>
      <c r="AB497">
        <v>20549</v>
      </c>
      <c r="AC497" s="8">
        <v>17190</v>
      </c>
      <c r="AD497" s="8">
        <v>37.07</v>
      </c>
    </row>
    <row r="498" spans="16:30" x14ac:dyDescent="0.25">
      <c r="P498" t="s">
        <v>508</v>
      </c>
      <c r="Q498" t="s">
        <v>16</v>
      </c>
      <c r="R498" s="3">
        <v>45468</v>
      </c>
      <c r="S498">
        <v>40307.449999999997</v>
      </c>
      <c r="T498">
        <v>40290</v>
      </c>
      <c r="U498">
        <v>40700</v>
      </c>
      <c r="V498">
        <v>40018.35</v>
      </c>
      <c r="W498">
        <v>40410</v>
      </c>
      <c r="X498">
        <v>40455.85</v>
      </c>
      <c r="Y498">
        <v>40448.629999999997</v>
      </c>
      <c r="Z498">
        <v>11831</v>
      </c>
      <c r="AA498">
        <v>478547697.25</v>
      </c>
      <c r="AB498">
        <v>6145</v>
      </c>
      <c r="AC498" s="8">
        <v>4485</v>
      </c>
      <c r="AD498" s="8">
        <v>37.909999999999997</v>
      </c>
    </row>
    <row r="499" spans="16:30" x14ac:dyDescent="0.25">
      <c r="P499" t="s">
        <v>508</v>
      </c>
      <c r="Q499" t="s">
        <v>16</v>
      </c>
      <c r="R499" s="3">
        <v>45469</v>
      </c>
      <c r="S499">
        <v>40455.85</v>
      </c>
      <c r="T499">
        <v>40290</v>
      </c>
      <c r="U499">
        <v>40793.1</v>
      </c>
      <c r="V499">
        <v>39460.5</v>
      </c>
      <c r="W499">
        <v>39700</v>
      </c>
      <c r="X499">
        <v>39584.949999999997</v>
      </c>
      <c r="Y499">
        <v>40213.5</v>
      </c>
      <c r="Z499">
        <v>21745</v>
      </c>
      <c r="AA499">
        <v>874442460.79999995</v>
      </c>
      <c r="AB499">
        <v>10816</v>
      </c>
      <c r="AC499" s="8">
        <v>7551</v>
      </c>
      <c r="AD499" s="8">
        <v>34.729999999999997</v>
      </c>
    </row>
    <row r="500" spans="16:30" x14ac:dyDescent="0.25">
      <c r="P500" t="s">
        <v>508</v>
      </c>
      <c r="Q500" t="s">
        <v>16</v>
      </c>
      <c r="R500" s="3">
        <v>45470</v>
      </c>
      <c r="S500">
        <v>39584.949999999997</v>
      </c>
      <c r="T500">
        <v>39302</v>
      </c>
      <c r="U500">
        <v>40250</v>
      </c>
      <c r="V500">
        <v>39226.400000000001</v>
      </c>
      <c r="W500">
        <v>40100</v>
      </c>
      <c r="X500">
        <v>40080.400000000001</v>
      </c>
      <c r="Y500">
        <v>39972.44</v>
      </c>
      <c r="Z500">
        <v>27798</v>
      </c>
      <c r="AA500">
        <v>1111153925.7</v>
      </c>
      <c r="AB500">
        <v>10906</v>
      </c>
      <c r="AC500" s="8">
        <v>14295</v>
      </c>
      <c r="AD500" s="8">
        <v>51.42</v>
      </c>
    </row>
    <row r="501" spans="16:30" x14ac:dyDescent="0.25">
      <c r="P501" t="s">
        <v>508</v>
      </c>
      <c r="Q501" t="s">
        <v>16</v>
      </c>
      <c r="R501" s="3">
        <v>45471</v>
      </c>
      <c r="S501">
        <v>40080.400000000001</v>
      </c>
      <c r="T501">
        <v>40200</v>
      </c>
      <c r="U501">
        <v>40224.949999999997</v>
      </c>
      <c r="V501">
        <v>38900</v>
      </c>
      <c r="W501">
        <v>39000</v>
      </c>
      <c r="X501">
        <v>39099.35</v>
      </c>
      <c r="Y501">
        <v>39409.449999999997</v>
      </c>
      <c r="Z501">
        <v>13167</v>
      </c>
      <c r="AA501">
        <v>518904186.5</v>
      </c>
      <c r="AB501">
        <v>6043</v>
      </c>
      <c r="AC501" s="8">
        <v>7545</v>
      </c>
      <c r="AD501" s="8">
        <v>57.3</v>
      </c>
    </row>
  </sheetData>
  <conditionalFormatting sqref="G2:G496">
    <cfRule type="cellIs" dxfId="6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35F3-5EF0-4685-B99C-3FD2264F6142}">
  <dimension ref="A1:AD497"/>
  <sheetViews>
    <sheetView zoomScale="111" workbookViewId="0">
      <selection activeCell="K16" sqref="K16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4.42578125" bestFit="1" customWidth="1"/>
    <col min="10" max="10" width="19.7109375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4484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980</v>
      </c>
      <c r="B2" s="1" t="s">
        <v>16</v>
      </c>
      <c r="C2" s="10">
        <v>44742</v>
      </c>
      <c r="D2" s="1">
        <v>79.150000000000006</v>
      </c>
      <c r="G2">
        <f>WEEKDAY(C2, 2)</f>
        <v>4</v>
      </c>
      <c r="P2" t="s">
        <v>980</v>
      </c>
      <c r="Q2" t="s">
        <v>16</v>
      </c>
      <c r="R2" s="3">
        <v>44742</v>
      </c>
      <c r="S2">
        <v>81.5</v>
      </c>
      <c r="T2">
        <v>81.95</v>
      </c>
      <c r="U2">
        <v>82.45</v>
      </c>
      <c r="V2">
        <v>78.400000000000006</v>
      </c>
      <c r="W2">
        <v>78.95</v>
      </c>
      <c r="X2">
        <v>79.150000000000006</v>
      </c>
      <c r="Y2">
        <v>79.900000000000006</v>
      </c>
      <c r="Z2">
        <v>129208</v>
      </c>
      <c r="AA2">
        <v>10324149.15</v>
      </c>
      <c r="AB2">
        <v>3179</v>
      </c>
      <c r="AC2" s="5" t="s">
        <v>981</v>
      </c>
      <c r="AD2" s="5" t="s">
        <v>982</v>
      </c>
    </row>
    <row r="3" spans="1:30" x14ac:dyDescent="0.25">
      <c r="A3" s="11" t="s">
        <v>980</v>
      </c>
      <c r="B3" s="2" t="s">
        <v>16</v>
      </c>
      <c r="C3" s="12">
        <v>44743</v>
      </c>
      <c r="D3" s="2">
        <v>77.599999999999994</v>
      </c>
      <c r="F3">
        <f>((D3-D2)/D2)*100</f>
        <v>-1.958307012002541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14.432989690721666</v>
      </c>
      <c r="P3" t="s">
        <v>980</v>
      </c>
      <c r="Q3" t="s">
        <v>16</v>
      </c>
      <c r="R3" s="3">
        <v>44743</v>
      </c>
      <c r="S3">
        <v>79.150000000000006</v>
      </c>
      <c r="T3">
        <v>77.150000000000006</v>
      </c>
      <c r="U3">
        <v>78.7</v>
      </c>
      <c r="V3">
        <v>75.400000000000006</v>
      </c>
      <c r="W3">
        <v>77.25</v>
      </c>
      <c r="X3">
        <v>77.599999999999994</v>
      </c>
      <c r="Y3">
        <v>76.95</v>
      </c>
      <c r="Z3">
        <v>151679</v>
      </c>
      <c r="AA3">
        <v>11671166.949999999</v>
      </c>
      <c r="AB3">
        <v>2371</v>
      </c>
      <c r="AC3" s="5" t="s">
        <v>983</v>
      </c>
      <c r="AD3" s="5" t="s">
        <v>984</v>
      </c>
    </row>
    <row r="4" spans="1:30" x14ac:dyDescent="0.25">
      <c r="A4" s="9" t="s">
        <v>980</v>
      </c>
      <c r="B4" s="1" t="s">
        <v>16</v>
      </c>
      <c r="C4" s="10">
        <v>44746</v>
      </c>
      <c r="D4" s="1">
        <v>80</v>
      </c>
      <c r="F4">
        <f t="shared" ref="F4:F67" si="2">((D4-D3)/D3)*100</f>
        <v>3.0927835051546464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980</v>
      </c>
      <c r="Q4" t="s">
        <v>16</v>
      </c>
      <c r="R4" s="3">
        <v>44746</v>
      </c>
      <c r="S4">
        <v>77.599999999999994</v>
      </c>
      <c r="T4">
        <v>77</v>
      </c>
      <c r="U4">
        <v>80.400000000000006</v>
      </c>
      <c r="V4">
        <v>77</v>
      </c>
      <c r="W4">
        <v>80.349999999999994</v>
      </c>
      <c r="X4">
        <v>80</v>
      </c>
      <c r="Y4">
        <v>79.790000000000006</v>
      </c>
      <c r="Z4">
        <v>145619</v>
      </c>
      <c r="AA4">
        <v>11618749.1</v>
      </c>
      <c r="AB4">
        <v>2432</v>
      </c>
      <c r="AC4" s="5" t="s">
        <v>985</v>
      </c>
      <c r="AD4" s="5" t="s">
        <v>986</v>
      </c>
    </row>
    <row r="5" spans="1:30" x14ac:dyDescent="0.25">
      <c r="A5" s="11" t="s">
        <v>980</v>
      </c>
      <c r="B5" s="2" t="s">
        <v>16</v>
      </c>
      <c r="C5" s="12">
        <v>44747</v>
      </c>
      <c r="D5" s="2">
        <v>78.150000000000006</v>
      </c>
      <c r="F5">
        <f t="shared" si="2"/>
        <v>-2.3124999999999929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980</v>
      </c>
      <c r="Q5" t="s">
        <v>16</v>
      </c>
      <c r="R5" s="3">
        <v>44747</v>
      </c>
      <c r="S5">
        <v>80</v>
      </c>
      <c r="T5">
        <v>80</v>
      </c>
      <c r="U5">
        <v>81.900000000000006</v>
      </c>
      <c r="V5">
        <v>76.8</v>
      </c>
      <c r="W5">
        <v>78.2</v>
      </c>
      <c r="X5">
        <v>78.150000000000006</v>
      </c>
      <c r="Y5">
        <v>79.900000000000006</v>
      </c>
      <c r="Z5">
        <v>222722</v>
      </c>
      <c r="AA5">
        <v>17795903.199999999</v>
      </c>
      <c r="AB5">
        <v>9664</v>
      </c>
      <c r="AC5" s="5" t="s">
        <v>987</v>
      </c>
      <c r="AD5" s="5" t="s">
        <v>988</v>
      </c>
    </row>
    <row r="6" spans="1:30" x14ac:dyDescent="0.25">
      <c r="A6" s="9" t="s">
        <v>980</v>
      </c>
      <c r="B6" s="1" t="s">
        <v>16</v>
      </c>
      <c r="C6" s="10">
        <v>44748</v>
      </c>
      <c r="D6" s="1">
        <v>78.5</v>
      </c>
      <c r="F6">
        <f t="shared" si="2"/>
        <v>0.4478566858605173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980</v>
      </c>
      <c r="Q6" t="s">
        <v>16</v>
      </c>
      <c r="R6" s="3">
        <v>44748</v>
      </c>
      <c r="S6">
        <v>78.150000000000006</v>
      </c>
      <c r="T6">
        <v>78.5</v>
      </c>
      <c r="U6">
        <v>79.849999999999994</v>
      </c>
      <c r="V6">
        <v>76.650000000000006</v>
      </c>
      <c r="W6">
        <v>78</v>
      </c>
      <c r="X6">
        <v>78.5</v>
      </c>
      <c r="Y6">
        <v>77.84</v>
      </c>
      <c r="Z6">
        <v>134761</v>
      </c>
      <c r="AA6">
        <v>10489464.449999999</v>
      </c>
      <c r="AB6">
        <v>2388</v>
      </c>
      <c r="AC6" s="5" t="s">
        <v>989</v>
      </c>
      <c r="AD6" s="5" t="s">
        <v>990</v>
      </c>
    </row>
    <row r="7" spans="1:30" x14ac:dyDescent="0.25">
      <c r="A7" s="11" t="s">
        <v>980</v>
      </c>
      <c r="B7" s="2" t="s">
        <v>16</v>
      </c>
      <c r="C7" s="12">
        <v>44749</v>
      </c>
      <c r="D7" s="2">
        <v>81.05</v>
      </c>
      <c r="F7">
        <f t="shared" si="2"/>
        <v>3.2484076433120985</v>
      </c>
      <c r="G7">
        <f t="shared" si="0"/>
        <v>4</v>
      </c>
      <c r="H7">
        <f>IF(G7=4, ((D7 - D2) / D2)*100, "")</f>
        <v>2.4005053695514733</v>
      </c>
      <c r="I7" t="str">
        <f t="shared" si="3"/>
        <v/>
      </c>
      <c r="J7" t="str">
        <f t="shared" si="1"/>
        <v/>
      </c>
      <c r="P7" t="s">
        <v>980</v>
      </c>
      <c r="Q7" t="s">
        <v>16</v>
      </c>
      <c r="R7" s="3">
        <v>44749</v>
      </c>
      <c r="S7">
        <v>78.5</v>
      </c>
      <c r="T7">
        <v>78.900000000000006</v>
      </c>
      <c r="U7">
        <v>81.45</v>
      </c>
      <c r="V7">
        <v>78.5</v>
      </c>
      <c r="W7">
        <v>81.150000000000006</v>
      </c>
      <c r="X7">
        <v>81.05</v>
      </c>
      <c r="Y7">
        <v>80.62</v>
      </c>
      <c r="Z7">
        <v>300954</v>
      </c>
      <c r="AA7">
        <v>24262480.699999999</v>
      </c>
      <c r="AB7">
        <v>5730</v>
      </c>
      <c r="AC7" s="5" t="s">
        <v>991</v>
      </c>
      <c r="AD7" s="5" t="s">
        <v>992</v>
      </c>
    </row>
    <row r="8" spans="1:30" x14ac:dyDescent="0.25">
      <c r="A8" s="9" t="s">
        <v>980</v>
      </c>
      <c r="B8" s="1" t="s">
        <v>16</v>
      </c>
      <c r="C8" s="10">
        <v>44750</v>
      </c>
      <c r="D8" s="1">
        <v>81.95</v>
      </c>
      <c r="F8">
        <f t="shared" si="2"/>
        <v>1.1104256631708891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980</v>
      </c>
      <c r="Q8" t="s">
        <v>16</v>
      </c>
      <c r="R8" s="3">
        <v>44750</v>
      </c>
      <c r="S8">
        <v>81.05</v>
      </c>
      <c r="T8">
        <v>81.7</v>
      </c>
      <c r="U8">
        <v>82.8</v>
      </c>
      <c r="V8">
        <v>80.95</v>
      </c>
      <c r="W8">
        <v>82.5</v>
      </c>
      <c r="X8">
        <v>81.95</v>
      </c>
      <c r="Y8">
        <v>81.47</v>
      </c>
      <c r="Z8">
        <v>115577</v>
      </c>
      <c r="AA8">
        <v>9416491.1500000004</v>
      </c>
      <c r="AB8">
        <v>6797</v>
      </c>
      <c r="AC8" s="5" t="s">
        <v>993</v>
      </c>
      <c r="AD8" s="5" t="s">
        <v>994</v>
      </c>
    </row>
    <row r="9" spans="1:30" x14ac:dyDescent="0.25">
      <c r="A9" s="11" t="s">
        <v>980</v>
      </c>
      <c r="B9" s="2" t="s">
        <v>16</v>
      </c>
      <c r="C9" s="12">
        <v>44753</v>
      </c>
      <c r="D9" s="2">
        <v>81.849999999999994</v>
      </c>
      <c r="F9">
        <f t="shared" si="2"/>
        <v>-0.12202562538134049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980</v>
      </c>
      <c r="Q9" t="s">
        <v>16</v>
      </c>
      <c r="R9" s="3">
        <v>44753</v>
      </c>
      <c r="S9">
        <v>81.95</v>
      </c>
      <c r="T9">
        <v>81.7</v>
      </c>
      <c r="U9">
        <v>84.3</v>
      </c>
      <c r="V9">
        <v>81.150000000000006</v>
      </c>
      <c r="W9">
        <v>81.650000000000006</v>
      </c>
      <c r="X9">
        <v>81.849999999999994</v>
      </c>
      <c r="Y9">
        <v>82.37</v>
      </c>
      <c r="Z9">
        <v>266599</v>
      </c>
      <c r="AA9">
        <v>21959944.350000001</v>
      </c>
      <c r="AB9">
        <v>4287</v>
      </c>
      <c r="AC9" s="5" t="s">
        <v>995</v>
      </c>
      <c r="AD9" s="5" t="s">
        <v>996</v>
      </c>
    </row>
    <row r="10" spans="1:30" x14ac:dyDescent="0.25">
      <c r="A10" s="9" t="s">
        <v>980</v>
      </c>
      <c r="B10" s="1" t="s">
        <v>16</v>
      </c>
      <c r="C10" s="10">
        <v>44754</v>
      </c>
      <c r="D10" s="1">
        <v>79.900000000000006</v>
      </c>
      <c r="F10">
        <f t="shared" si="2"/>
        <v>-2.382406841783737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980</v>
      </c>
      <c r="Q10" t="s">
        <v>16</v>
      </c>
      <c r="R10" s="3">
        <v>44754</v>
      </c>
      <c r="S10">
        <v>81.849999999999994</v>
      </c>
      <c r="T10">
        <v>81.849999999999994</v>
      </c>
      <c r="U10">
        <v>82</v>
      </c>
      <c r="V10">
        <v>79.7</v>
      </c>
      <c r="W10">
        <v>79.95</v>
      </c>
      <c r="X10">
        <v>79.900000000000006</v>
      </c>
      <c r="Y10">
        <v>80.709999999999994</v>
      </c>
      <c r="Z10">
        <v>152982</v>
      </c>
      <c r="AA10">
        <v>12347236.35</v>
      </c>
      <c r="AB10">
        <v>10811</v>
      </c>
      <c r="AC10" s="5" t="s">
        <v>997</v>
      </c>
      <c r="AD10" s="5" t="s">
        <v>998</v>
      </c>
    </row>
    <row r="11" spans="1:30" x14ac:dyDescent="0.25">
      <c r="A11" s="11" t="s">
        <v>980</v>
      </c>
      <c r="B11" s="2" t="s">
        <v>16</v>
      </c>
      <c r="C11" s="12">
        <v>44755</v>
      </c>
      <c r="D11" s="2">
        <v>79.25</v>
      </c>
      <c r="F11">
        <f t="shared" si="2"/>
        <v>-0.81351689612015732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980</v>
      </c>
      <c r="Q11" t="s">
        <v>16</v>
      </c>
      <c r="R11" s="3">
        <v>44755</v>
      </c>
      <c r="S11">
        <v>79.900000000000006</v>
      </c>
      <c r="T11">
        <v>79.099999999999994</v>
      </c>
      <c r="U11">
        <v>81</v>
      </c>
      <c r="V11">
        <v>78</v>
      </c>
      <c r="W11">
        <v>79.2</v>
      </c>
      <c r="X11">
        <v>79.25</v>
      </c>
      <c r="Y11">
        <v>79.88</v>
      </c>
      <c r="Z11">
        <v>167949</v>
      </c>
      <c r="AA11">
        <v>13416209.300000001</v>
      </c>
      <c r="AB11">
        <v>4833</v>
      </c>
      <c r="AC11" s="5" t="s">
        <v>999</v>
      </c>
      <c r="AD11" s="5" t="s">
        <v>1000</v>
      </c>
    </row>
    <row r="12" spans="1:30" x14ac:dyDescent="0.25">
      <c r="A12" s="9" t="s">
        <v>980</v>
      </c>
      <c r="B12" s="1" t="s">
        <v>16</v>
      </c>
      <c r="C12" s="10">
        <v>44756</v>
      </c>
      <c r="D12" s="1">
        <v>79.55</v>
      </c>
      <c r="F12">
        <f t="shared" si="2"/>
        <v>0.37854889589905005</v>
      </c>
      <c r="G12">
        <f t="shared" si="0"/>
        <v>4</v>
      </c>
      <c r="H12">
        <f t="shared" si="4"/>
        <v>-1.8507094386181371</v>
      </c>
      <c r="I12" t="str">
        <f t="shared" si="3"/>
        <v/>
      </c>
      <c r="J12" t="str">
        <f t="shared" si="1"/>
        <v/>
      </c>
      <c r="P12" t="s">
        <v>980</v>
      </c>
      <c r="Q12" t="s">
        <v>16</v>
      </c>
      <c r="R12" s="3">
        <v>44756</v>
      </c>
      <c r="S12">
        <v>79.25</v>
      </c>
      <c r="T12">
        <v>79.900000000000006</v>
      </c>
      <c r="U12">
        <v>83</v>
      </c>
      <c r="V12">
        <v>78.150000000000006</v>
      </c>
      <c r="W12">
        <v>79.849999999999994</v>
      </c>
      <c r="X12">
        <v>79.55</v>
      </c>
      <c r="Y12">
        <v>80.27</v>
      </c>
      <c r="Z12">
        <v>157863</v>
      </c>
      <c r="AA12">
        <v>12671268.15</v>
      </c>
      <c r="AB12">
        <v>3574</v>
      </c>
      <c r="AC12" s="5" t="s">
        <v>1001</v>
      </c>
      <c r="AD12" s="5" t="s">
        <v>1002</v>
      </c>
    </row>
    <row r="13" spans="1:30" x14ac:dyDescent="0.25">
      <c r="A13" s="11" t="s">
        <v>980</v>
      </c>
      <c r="B13" s="2" t="s">
        <v>16</v>
      </c>
      <c r="C13" s="12">
        <v>44757</v>
      </c>
      <c r="D13" s="2">
        <v>78</v>
      </c>
      <c r="F13">
        <f t="shared" si="2"/>
        <v>-1.9484600879949683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980</v>
      </c>
      <c r="Q13" t="s">
        <v>16</v>
      </c>
      <c r="R13" s="3">
        <v>44757</v>
      </c>
      <c r="S13">
        <v>79.55</v>
      </c>
      <c r="T13">
        <v>79.400000000000006</v>
      </c>
      <c r="U13">
        <v>80.05</v>
      </c>
      <c r="V13">
        <v>77.55</v>
      </c>
      <c r="W13">
        <v>78.45</v>
      </c>
      <c r="X13">
        <v>78</v>
      </c>
      <c r="Y13">
        <v>78.63</v>
      </c>
      <c r="Z13">
        <v>157512</v>
      </c>
      <c r="AA13">
        <v>12384682.25</v>
      </c>
      <c r="AB13">
        <v>2802</v>
      </c>
      <c r="AC13" s="5" t="s">
        <v>1003</v>
      </c>
      <c r="AD13" s="5" t="s">
        <v>1004</v>
      </c>
    </row>
    <row r="14" spans="1:30" x14ac:dyDescent="0.25">
      <c r="A14" s="9" t="s">
        <v>980</v>
      </c>
      <c r="B14" s="1" t="s">
        <v>16</v>
      </c>
      <c r="C14" s="10">
        <v>44760</v>
      </c>
      <c r="D14" s="1">
        <v>79.95</v>
      </c>
      <c r="F14">
        <f t="shared" si="2"/>
        <v>2.5000000000000036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980</v>
      </c>
      <c r="Q14" t="s">
        <v>16</v>
      </c>
      <c r="R14" s="3">
        <v>44760</v>
      </c>
      <c r="S14">
        <v>78</v>
      </c>
      <c r="T14">
        <v>79.75</v>
      </c>
      <c r="U14">
        <v>80.5</v>
      </c>
      <c r="V14">
        <v>77.900000000000006</v>
      </c>
      <c r="W14">
        <v>79.95</v>
      </c>
      <c r="X14">
        <v>79.95</v>
      </c>
      <c r="Y14">
        <v>79.55</v>
      </c>
      <c r="Z14">
        <v>179508</v>
      </c>
      <c r="AA14">
        <v>14279322.35</v>
      </c>
      <c r="AB14">
        <v>4225</v>
      </c>
      <c r="AC14" s="5" t="s">
        <v>1005</v>
      </c>
      <c r="AD14" s="5" t="s">
        <v>1006</v>
      </c>
    </row>
    <row r="15" spans="1:30" x14ac:dyDescent="0.25">
      <c r="A15" s="11" t="s">
        <v>980</v>
      </c>
      <c r="B15" s="2" t="s">
        <v>16</v>
      </c>
      <c r="C15" s="12">
        <v>44761</v>
      </c>
      <c r="D15" s="2">
        <v>81.25</v>
      </c>
      <c r="F15">
        <f t="shared" si="2"/>
        <v>1.626016260162598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980</v>
      </c>
      <c r="Q15" t="s">
        <v>16</v>
      </c>
      <c r="R15" s="3">
        <v>44761</v>
      </c>
      <c r="S15">
        <v>79.95</v>
      </c>
      <c r="T15">
        <v>78.150000000000006</v>
      </c>
      <c r="U15">
        <v>82.5</v>
      </c>
      <c r="V15">
        <v>78.150000000000006</v>
      </c>
      <c r="W15">
        <v>81.8</v>
      </c>
      <c r="X15">
        <v>81.25</v>
      </c>
      <c r="Y15">
        <v>80.86</v>
      </c>
      <c r="Z15">
        <v>271844</v>
      </c>
      <c r="AA15">
        <v>21982060.149999999</v>
      </c>
      <c r="AB15">
        <v>6077</v>
      </c>
      <c r="AC15" s="5" t="s">
        <v>1007</v>
      </c>
      <c r="AD15" s="5" t="s">
        <v>1008</v>
      </c>
    </row>
    <row r="16" spans="1:30" x14ac:dyDescent="0.25">
      <c r="A16" s="9" t="s">
        <v>980</v>
      </c>
      <c r="B16" s="1" t="s">
        <v>16</v>
      </c>
      <c r="C16" s="10">
        <v>44762</v>
      </c>
      <c r="D16" s="1">
        <v>81.95</v>
      </c>
      <c r="F16">
        <f t="shared" si="2"/>
        <v>0.86153846153846492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980</v>
      </c>
      <c r="Q16" t="s">
        <v>16</v>
      </c>
      <c r="R16" s="3">
        <v>44762</v>
      </c>
      <c r="S16">
        <v>81.25</v>
      </c>
      <c r="T16">
        <v>82.05</v>
      </c>
      <c r="U16">
        <v>83.7</v>
      </c>
      <c r="V16">
        <v>80.95</v>
      </c>
      <c r="W16">
        <v>81.05</v>
      </c>
      <c r="X16">
        <v>81.95</v>
      </c>
      <c r="Y16">
        <v>81.91</v>
      </c>
      <c r="Z16">
        <v>158565</v>
      </c>
      <c r="AA16">
        <v>12988196.050000001</v>
      </c>
      <c r="AB16">
        <v>2908</v>
      </c>
      <c r="AC16" s="5" t="s">
        <v>1009</v>
      </c>
      <c r="AD16" s="5" t="s">
        <v>1010</v>
      </c>
    </row>
    <row r="17" spans="1:30" x14ac:dyDescent="0.25">
      <c r="A17" s="11" t="s">
        <v>980</v>
      </c>
      <c r="B17" s="2" t="s">
        <v>16</v>
      </c>
      <c r="C17" s="12">
        <v>44763</v>
      </c>
      <c r="D17" s="2">
        <v>81.8</v>
      </c>
      <c r="F17">
        <f t="shared" si="2"/>
        <v>-0.18303843807200204</v>
      </c>
      <c r="G17">
        <f t="shared" si="0"/>
        <v>4</v>
      </c>
      <c r="H17">
        <f t="shared" si="4"/>
        <v>2.8284098051539912</v>
      </c>
      <c r="I17" t="str">
        <f t="shared" si="3"/>
        <v/>
      </c>
      <c r="J17" t="str">
        <f t="shared" si="1"/>
        <v/>
      </c>
      <c r="P17" t="s">
        <v>980</v>
      </c>
      <c r="Q17" t="s">
        <v>16</v>
      </c>
      <c r="R17" s="3">
        <v>44763</v>
      </c>
      <c r="S17">
        <v>81.95</v>
      </c>
      <c r="T17">
        <v>82.5</v>
      </c>
      <c r="U17">
        <v>82.7</v>
      </c>
      <c r="V17">
        <v>81</v>
      </c>
      <c r="W17">
        <v>81.650000000000006</v>
      </c>
      <c r="X17">
        <v>81.8</v>
      </c>
      <c r="Y17">
        <v>81.61</v>
      </c>
      <c r="Z17">
        <v>111184</v>
      </c>
      <c r="AA17">
        <v>9073817.1999999993</v>
      </c>
      <c r="AB17">
        <v>2583</v>
      </c>
      <c r="AC17" s="5" t="s">
        <v>1011</v>
      </c>
      <c r="AD17" s="5" t="s">
        <v>1012</v>
      </c>
    </row>
    <row r="18" spans="1:30" x14ac:dyDescent="0.25">
      <c r="A18" s="9" t="s">
        <v>980</v>
      </c>
      <c r="B18" s="1" t="s">
        <v>16</v>
      </c>
      <c r="C18" s="10">
        <v>44764</v>
      </c>
      <c r="D18" s="1">
        <v>81.099999999999994</v>
      </c>
      <c r="F18">
        <f t="shared" si="2"/>
        <v>-0.85574572127139703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980</v>
      </c>
      <c r="Q18" t="s">
        <v>16</v>
      </c>
      <c r="R18" s="3">
        <v>44764</v>
      </c>
      <c r="S18">
        <v>81.8</v>
      </c>
      <c r="T18">
        <v>81.7</v>
      </c>
      <c r="U18">
        <v>82.45</v>
      </c>
      <c r="V18">
        <v>80.849999999999994</v>
      </c>
      <c r="W18">
        <v>81</v>
      </c>
      <c r="X18">
        <v>81.099999999999994</v>
      </c>
      <c r="Y18">
        <v>81.349999999999994</v>
      </c>
      <c r="Z18">
        <v>81171</v>
      </c>
      <c r="AA18">
        <v>6603484.0999999996</v>
      </c>
      <c r="AB18">
        <v>1857</v>
      </c>
      <c r="AC18" s="5" t="s">
        <v>1013</v>
      </c>
      <c r="AD18" s="5" t="s">
        <v>1014</v>
      </c>
    </row>
    <row r="19" spans="1:30" x14ac:dyDescent="0.25">
      <c r="A19" s="11" t="s">
        <v>980</v>
      </c>
      <c r="B19" s="2" t="s">
        <v>16</v>
      </c>
      <c r="C19" s="12">
        <v>44767</v>
      </c>
      <c r="D19" s="2">
        <v>79.849999999999994</v>
      </c>
      <c r="F19">
        <f t="shared" si="2"/>
        <v>-1.5413070283600494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980</v>
      </c>
      <c r="Q19" t="s">
        <v>16</v>
      </c>
      <c r="R19" s="3">
        <v>44767</v>
      </c>
      <c r="S19">
        <v>81.099999999999994</v>
      </c>
      <c r="T19">
        <v>80.099999999999994</v>
      </c>
      <c r="U19">
        <v>81.25</v>
      </c>
      <c r="V19">
        <v>77.349999999999994</v>
      </c>
      <c r="W19">
        <v>80</v>
      </c>
      <c r="X19">
        <v>79.849999999999994</v>
      </c>
      <c r="Y19">
        <v>79.38</v>
      </c>
      <c r="Z19">
        <v>215467</v>
      </c>
      <c r="AA19">
        <v>17104483.350000001</v>
      </c>
      <c r="AB19">
        <v>3788</v>
      </c>
      <c r="AC19" s="5" t="s">
        <v>1015</v>
      </c>
      <c r="AD19" s="5" t="s">
        <v>1016</v>
      </c>
    </row>
    <row r="20" spans="1:30" x14ac:dyDescent="0.25">
      <c r="A20" s="9" t="s">
        <v>980</v>
      </c>
      <c r="B20" s="1" t="s">
        <v>16</v>
      </c>
      <c r="C20" s="10">
        <v>44768</v>
      </c>
      <c r="D20" s="1">
        <v>87.55</v>
      </c>
      <c r="F20">
        <f t="shared" si="2"/>
        <v>9.643080776455859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980</v>
      </c>
      <c r="Q20" t="s">
        <v>16</v>
      </c>
      <c r="R20" s="3">
        <v>44768</v>
      </c>
      <c r="S20">
        <v>79.849999999999994</v>
      </c>
      <c r="T20">
        <v>79.7</v>
      </c>
      <c r="U20">
        <v>89.4</v>
      </c>
      <c r="V20">
        <v>78.400000000000006</v>
      </c>
      <c r="W20">
        <v>87.2</v>
      </c>
      <c r="X20">
        <v>87.55</v>
      </c>
      <c r="Y20">
        <v>84.81</v>
      </c>
      <c r="Z20">
        <v>964772</v>
      </c>
      <c r="AA20">
        <v>81818563.200000003</v>
      </c>
      <c r="AB20">
        <v>11192</v>
      </c>
      <c r="AC20" s="5" t="s">
        <v>1017</v>
      </c>
      <c r="AD20" s="5" t="s">
        <v>1018</v>
      </c>
    </row>
    <row r="21" spans="1:30" x14ac:dyDescent="0.25">
      <c r="A21" s="11" t="s">
        <v>980</v>
      </c>
      <c r="B21" s="2" t="s">
        <v>16</v>
      </c>
      <c r="C21" s="12">
        <v>44769</v>
      </c>
      <c r="D21" s="2">
        <v>84.7</v>
      </c>
      <c r="F21">
        <f t="shared" si="2"/>
        <v>-3.2552826956025065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980</v>
      </c>
      <c r="Q21" t="s">
        <v>16</v>
      </c>
      <c r="R21" s="3">
        <v>44769</v>
      </c>
      <c r="S21">
        <v>87.55</v>
      </c>
      <c r="T21">
        <v>86.2</v>
      </c>
      <c r="U21">
        <v>88</v>
      </c>
      <c r="V21">
        <v>83.9</v>
      </c>
      <c r="W21">
        <v>84.5</v>
      </c>
      <c r="X21">
        <v>84.7</v>
      </c>
      <c r="Y21">
        <v>85.69</v>
      </c>
      <c r="Z21">
        <v>576023</v>
      </c>
      <c r="AA21">
        <v>49358303.450000003</v>
      </c>
      <c r="AB21">
        <v>7684</v>
      </c>
      <c r="AC21" s="5" t="s">
        <v>1019</v>
      </c>
      <c r="AD21" s="5" t="s">
        <v>1020</v>
      </c>
    </row>
    <row r="22" spans="1:30" x14ac:dyDescent="0.25">
      <c r="A22" s="9" t="s">
        <v>980</v>
      </c>
      <c r="B22" s="1" t="s">
        <v>16</v>
      </c>
      <c r="C22" s="10">
        <v>44770</v>
      </c>
      <c r="D22" s="1">
        <v>87</v>
      </c>
      <c r="F22">
        <f t="shared" si="2"/>
        <v>2.7154663518299849</v>
      </c>
      <c r="G22">
        <f t="shared" si="0"/>
        <v>4</v>
      </c>
      <c r="H22">
        <f t="shared" si="4"/>
        <v>6.3569682151589282</v>
      </c>
      <c r="I22" t="str">
        <f t="shared" si="3"/>
        <v/>
      </c>
      <c r="J22" t="str">
        <f t="shared" si="1"/>
        <v/>
      </c>
      <c r="P22" t="s">
        <v>980</v>
      </c>
      <c r="Q22" t="s">
        <v>16</v>
      </c>
      <c r="R22" s="3">
        <v>44770</v>
      </c>
      <c r="S22">
        <v>84.7</v>
      </c>
      <c r="T22">
        <v>85.1</v>
      </c>
      <c r="U22">
        <v>88.8</v>
      </c>
      <c r="V22">
        <v>84.2</v>
      </c>
      <c r="W22">
        <v>86.1</v>
      </c>
      <c r="X22">
        <v>87</v>
      </c>
      <c r="Y22">
        <v>87.24</v>
      </c>
      <c r="Z22">
        <v>807577</v>
      </c>
      <c r="AA22">
        <v>70449470.900000006</v>
      </c>
      <c r="AB22">
        <v>7739</v>
      </c>
      <c r="AC22" s="5" t="s">
        <v>1021</v>
      </c>
      <c r="AD22" s="5" t="s">
        <v>1022</v>
      </c>
    </row>
    <row r="23" spans="1:30" x14ac:dyDescent="0.25">
      <c r="A23" s="11" t="s">
        <v>980</v>
      </c>
      <c r="B23" s="2" t="s">
        <v>16</v>
      </c>
      <c r="C23" s="12">
        <v>44771</v>
      </c>
      <c r="D23" s="2">
        <v>88.8</v>
      </c>
      <c r="F23">
        <f t="shared" si="2"/>
        <v>2.0689655172413763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980</v>
      </c>
      <c r="Q23" t="s">
        <v>16</v>
      </c>
      <c r="R23" s="3">
        <v>44771</v>
      </c>
      <c r="S23">
        <v>87</v>
      </c>
      <c r="T23">
        <v>86.5</v>
      </c>
      <c r="U23">
        <v>89.9</v>
      </c>
      <c r="V23">
        <v>85</v>
      </c>
      <c r="W23">
        <v>88.85</v>
      </c>
      <c r="X23">
        <v>88.8</v>
      </c>
      <c r="Y23">
        <v>87.88</v>
      </c>
      <c r="Z23">
        <v>559035</v>
      </c>
      <c r="AA23">
        <v>49129369.75</v>
      </c>
      <c r="AB23">
        <v>8908</v>
      </c>
      <c r="AC23" s="5" t="s">
        <v>1023</v>
      </c>
      <c r="AD23" s="5" t="s">
        <v>1024</v>
      </c>
    </row>
    <row r="24" spans="1:30" x14ac:dyDescent="0.25">
      <c r="A24" s="9" t="s">
        <v>980</v>
      </c>
      <c r="B24" s="1" t="s">
        <v>16</v>
      </c>
      <c r="C24" s="10">
        <v>44774</v>
      </c>
      <c r="D24" s="1">
        <v>94.1</v>
      </c>
      <c r="F24">
        <f t="shared" si="2"/>
        <v>5.9684684684684655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18.756641870350688</v>
      </c>
      <c r="P24" t="s">
        <v>980</v>
      </c>
      <c r="Q24" t="s">
        <v>16</v>
      </c>
      <c r="R24" s="3">
        <v>44774</v>
      </c>
      <c r="S24">
        <v>88.8</v>
      </c>
      <c r="T24">
        <v>89.7</v>
      </c>
      <c r="U24">
        <v>97.3</v>
      </c>
      <c r="V24">
        <v>89.5</v>
      </c>
      <c r="W24">
        <v>93.75</v>
      </c>
      <c r="X24">
        <v>94.1</v>
      </c>
      <c r="Y24">
        <v>93.6</v>
      </c>
      <c r="Z24">
        <v>1274641</v>
      </c>
      <c r="AA24">
        <v>119312342.55</v>
      </c>
      <c r="AB24">
        <v>12909</v>
      </c>
      <c r="AC24" s="5" t="s">
        <v>1025</v>
      </c>
      <c r="AD24" s="5" t="s">
        <v>1026</v>
      </c>
    </row>
    <row r="25" spans="1:30" x14ac:dyDescent="0.25">
      <c r="A25" s="11" t="s">
        <v>980</v>
      </c>
      <c r="B25" s="2" t="s">
        <v>16</v>
      </c>
      <c r="C25" s="12">
        <v>44775</v>
      </c>
      <c r="D25" s="2">
        <v>97.75</v>
      </c>
      <c r="F25">
        <f t="shared" si="2"/>
        <v>3.8788522848034073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980</v>
      </c>
      <c r="Q25" t="s">
        <v>16</v>
      </c>
      <c r="R25" s="3">
        <v>44775</v>
      </c>
      <c r="S25">
        <v>94.1</v>
      </c>
      <c r="T25">
        <v>94.15</v>
      </c>
      <c r="U25">
        <v>103.2</v>
      </c>
      <c r="V25">
        <v>93.35</v>
      </c>
      <c r="W25">
        <v>98.45</v>
      </c>
      <c r="X25">
        <v>97.75</v>
      </c>
      <c r="Y25">
        <v>98.8</v>
      </c>
      <c r="Z25">
        <v>2265173</v>
      </c>
      <c r="AA25">
        <v>223808878.69999999</v>
      </c>
      <c r="AB25">
        <v>19944</v>
      </c>
      <c r="AC25" s="5" t="s">
        <v>1027</v>
      </c>
      <c r="AD25" s="5" t="s">
        <v>1028</v>
      </c>
    </row>
    <row r="26" spans="1:30" x14ac:dyDescent="0.25">
      <c r="A26" s="9" t="s">
        <v>980</v>
      </c>
      <c r="B26" s="1" t="s">
        <v>16</v>
      </c>
      <c r="C26" s="10">
        <v>44776</v>
      </c>
      <c r="D26" s="1">
        <v>102.2</v>
      </c>
      <c r="F26">
        <f t="shared" si="2"/>
        <v>4.5524296675191849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980</v>
      </c>
      <c r="Q26" t="s">
        <v>16</v>
      </c>
      <c r="R26" s="3">
        <v>44776</v>
      </c>
      <c r="S26">
        <v>97.75</v>
      </c>
      <c r="T26">
        <v>97.75</v>
      </c>
      <c r="U26">
        <v>104.45</v>
      </c>
      <c r="V26">
        <v>97.2</v>
      </c>
      <c r="W26">
        <v>101.9</v>
      </c>
      <c r="X26">
        <v>102.2</v>
      </c>
      <c r="Y26">
        <v>101.27</v>
      </c>
      <c r="Z26">
        <v>1507397</v>
      </c>
      <c r="AA26">
        <v>152656242.44999999</v>
      </c>
      <c r="AB26">
        <v>17143</v>
      </c>
      <c r="AC26" s="5" t="s">
        <v>1029</v>
      </c>
      <c r="AD26" s="5" t="s">
        <v>1030</v>
      </c>
    </row>
    <row r="27" spans="1:30" x14ac:dyDescent="0.25">
      <c r="A27" s="11" t="s">
        <v>980</v>
      </c>
      <c r="B27" s="2" t="s">
        <v>16</v>
      </c>
      <c r="C27" s="12">
        <v>44777</v>
      </c>
      <c r="D27" s="2">
        <v>102.15</v>
      </c>
      <c r="F27">
        <f t="shared" si="2"/>
        <v>-4.8923679060662584E-2</v>
      </c>
      <c r="G27">
        <f t="shared" si="0"/>
        <v>4</v>
      </c>
      <c r="H27">
        <f t="shared" si="4"/>
        <v>17.413793103448285</v>
      </c>
      <c r="I27" t="str">
        <f t="shared" si="3"/>
        <v/>
      </c>
      <c r="J27" t="str">
        <f t="shared" si="1"/>
        <v/>
      </c>
      <c r="P27" t="s">
        <v>980</v>
      </c>
      <c r="Q27" t="s">
        <v>16</v>
      </c>
      <c r="R27" s="3">
        <v>44777</v>
      </c>
      <c r="S27">
        <v>102.2</v>
      </c>
      <c r="T27">
        <v>102.95</v>
      </c>
      <c r="U27">
        <v>107.9</v>
      </c>
      <c r="V27">
        <v>98.15</v>
      </c>
      <c r="W27">
        <v>102</v>
      </c>
      <c r="X27">
        <v>102.15</v>
      </c>
      <c r="Y27">
        <v>103.43</v>
      </c>
      <c r="Z27">
        <v>1319904</v>
      </c>
      <c r="AA27">
        <v>136520395.30000001</v>
      </c>
      <c r="AB27">
        <v>12261</v>
      </c>
      <c r="AC27" s="5" t="s">
        <v>1031</v>
      </c>
      <c r="AD27" s="5" t="s">
        <v>1032</v>
      </c>
    </row>
    <row r="28" spans="1:30" x14ac:dyDescent="0.25">
      <c r="A28" s="9" t="s">
        <v>980</v>
      </c>
      <c r="B28" s="1" t="s">
        <v>16</v>
      </c>
      <c r="C28" s="10">
        <v>44778</v>
      </c>
      <c r="D28" s="1">
        <v>104.1</v>
      </c>
      <c r="F28">
        <f t="shared" si="2"/>
        <v>1.9089574155653339</v>
      </c>
      <c r="G28">
        <f t="shared" si="0"/>
        <v>5</v>
      </c>
      <c r="H28" t="str">
        <f t="shared" si="4"/>
        <v/>
      </c>
      <c r="I28" t="str">
        <f t="shared" si="3"/>
        <v/>
      </c>
      <c r="J28" t="str">
        <f t="shared" si="1"/>
        <v/>
      </c>
      <c r="P28" t="s">
        <v>980</v>
      </c>
      <c r="Q28" t="s">
        <v>16</v>
      </c>
      <c r="R28" s="3">
        <v>44778</v>
      </c>
      <c r="S28">
        <v>102.15</v>
      </c>
      <c r="T28">
        <v>102.5</v>
      </c>
      <c r="U28">
        <v>105.9</v>
      </c>
      <c r="V28">
        <v>100.2</v>
      </c>
      <c r="W28">
        <v>104.05</v>
      </c>
      <c r="X28">
        <v>104.1</v>
      </c>
      <c r="Y28">
        <v>103.27</v>
      </c>
      <c r="Z28">
        <v>581960</v>
      </c>
      <c r="AA28">
        <v>60098715.350000001</v>
      </c>
      <c r="AB28">
        <v>7108</v>
      </c>
      <c r="AC28" s="5" t="s">
        <v>1033</v>
      </c>
      <c r="AD28" s="5" t="s">
        <v>1034</v>
      </c>
    </row>
    <row r="29" spans="1:30" x14ac:dyDescent="0.25">
      <c r="A29" s="11" t="s">
        <v>980</v>
      </c>
      <c r="B29" s="2" t="s">
        <v>16</v>
      </c>
      <c r="C29" s="12">
        <v>44781</v>
      </c>
      <c r="D29" s="2">
        <v>103.25</v>
      </c>
      <c r="F29">
        <f t="shared" si="2"/>
        <v>-0.81652257444764109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980</v>
      </c>
      <c r="Q29" t="s">
        <v>16</v>
      </c>
      <c r="R29" s="3">
        <v>44781</v>
      </c>
      <c r="S29">
        <v>104.1</v>
      </c>
      <c r="T29">
        <v>104.8</v>
      </c>
      <c r="U29">
        <v>108.65</v>
      </c>
      <c r="V29">
        <v>102.5</v>
      </c>
      <c r="W29">
        <v>102.9</v>
      </c>
      <c r="X29">
        <v>103.25</v>
      </c>
      <c r="Y29">
        <v>105.2</v>
      </c>
      <c r="Z29">
        <v>718485</v>
      </c>
      <c r="AA29">
        <v>75582236.950000003</v>
      </c>
      <c r="AB29">
        <v>6941</v>
      </c>
      <c r="AC29" s="5" t="s">
        <v>1035</v>
      </c>
      <c r="AD29" s="5" t="s">
        <v>1036</v>
      </c>
    </row>
    <row r="30" spans="1:30" x14ac:dyDescent="0.25">
      <c r="A30" s="9" t="s">
        <v>980</v>
      </c>
      <c r="B30" s="1" t="s">
        <v>16</v>
      </c>
      <c r="C30" s="10">
        <v>44783</v>
      </c>
      <c r="D30" s="1">
        <v>109.4</v>
      </c>
      <c r="F30">
        <f t="shared" si="2"/>
        <v>5.9564164648910474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980</v>
      </c>
      <c r="Q30" t="s">
        <v>16</v>
      </c>
      <c r="R30" s="3">
        <v>44783</v>
      </c>
      <c r="S30">
        <v>103.25</v>
      </c>
      <c r="T30">
        <v>103.25</v>
      </c>
      <c r="U30">
        <v>110.6</v>
      </c>
      <c r="V30">
        <v>102.6</v>
      </c>
      <c r="W30">
        <v>109.85</v>
      </c>
      <c r="X30">
        <v>109.4</v>
      </c>
      <c r="Y30">
        <v>107.14</v>
      </c>
      <c r="Z30">
        <v>1531831</v>
      </c>
      <c r="AA30">
        <v>164125803.84999999</v>
      </c>
      <c r="AB30">
        <v>11100</v>
      </c>
      <c r="AC30" s="5" t="s">
        <v>1037</v>
      </c>
      <c r="AD30" s="5" t="s">
        <v>1038</v>
      </c>
    </row>
    <row r="31" spans="1:30" x14ac:dyDescent="0.25">
      <c r="A31" s="11" t="s">
        <v>980</v>
      </c>
      <c r="B31" s="2" t="s">
        <v>16</v>
      </c>
      <c r="C31" s="12">
        <v>44784</v>
      </c>
      <c r="D31" s="2">
        <v>112.8</v>
      </c>
      <c r="F31">
        <f t="shared" si="2"/>
        <v>3.1078610603290597</v>
      </c>
      <c r="G31">
        <f t="shared" si="0"/>
        <v>4</v>
      </c>
      <c r="H31">
        <f t="shared" si="4"/>
        <v>10.37181996086105</v>
      </c>
      <c r="I31" t="str">
        <f t="shared" si="3"/>
        <v/>
      </c>
      <c r="J31" t="str">
        <f t="shared" si="1"/>
        <v/>
      </c>
      <c r="P31" t="s">
        <v>980</v>
      </c>
      <c r="Q31" t="s">
        <v>16</v>
      </c>
      <c r="R31" s="3">
        <v>44784</v>
      </c>
      <c r="S31">
        <v>109.4</v>
      </c>
      <c r="T31">
        <v>109.65</v>
      </c>
      <c r="U31">
        <v>113.15</v>
      </c>
      <c r="V31">
        <v>109.5</v>
      </c>
      <c r="W31">
        <v>113</v>
      </c>
      <c r="X31">
        <v>112.8</v>
      </c>
      <c r="Y31">
        <v>112.11</v>
      </c>
      <c r="Z31">
        <v>1514691</v>
      </c>
      <c r="AA31">
        <v>169819239.59999999</v>
      </c>
      <c r="AB31">
        <v>14546</v>
      </c>
      <c r="AC31" s="5" t="s">
        <v>1039</v>
      </c>
      <c r="AD31" s="5" t="s">
        <v>1040</v>
      </c>
    </row>
    <row r="32" spans="1:30" x14ac:dyDescent="0.25">
      <c r="A32" s="9" t="s">
        <v>980</v>
      </c>
      <c r="B32" s="1" t="s">
        <v>16</v>
      </c>
      <c r="C32" s="10">
        <v>44785</v>
      </c>
      <c r="D32" s="1">
        <v>112.05</v>
      </c>
      <c r="F32">
        <f t="shared" si="2"/>
        <v>-0.66489361702127658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980</v>
      </c>
      <c r="Q32" t="s">
        <v>16</v>
      </c>
      <c r="R32" s="3">
        <v>44785</v>
      </c>
      <c r="S32">
        <v>112.8</v>
      </c>
      <c r="T32">
        <v>112</v>
      </c>
      <c r="U32">
        <v>113.9</v>
      </c>
      <c r="V32">
        <v>106.1</v>
      </c>
      <c r="W32">
        <v>111.55</v>
      </c>
      <c r="X32">
        <v>112.05</v>
      </c>
      <c r="Y32">
        <v>111.69</v>
      </c>
      <c r="Z32">
        <v>533691</v>
      </c>
      <c r="AA32">
        <v>59605385.200000003</v>
      </c>
      <c r="AB32">
        <v>5923</v>
      </c>
      <c r="AC32" s="5" t="s">
        <v>1041</v>
      </c>
      <c r="AD32" s="5" t="s">
        <v>1042</v>
      </c>
    </row>
    <row r="33" spans="1:30" x14ac:dyDescent="0.25">
      <c r="A33" s="11" t="s">
        <v>980</v>
      </c>
      <c r="B33" s="2" t="s">
        <v>16</v>
      </c>
      <c r="C33" s="12">
        <v>44789</v>
      </c>
      <c r="D33" s="2">
        <v>105.8</v>
      </c>
      <c r="F33">
        <f t="shared" si="2"/>
        <v>-5.577867023650156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980</v>
      </c>
      <c r="Q33" t="s">
        <v>16</v>
      </c>
      <c r="R33" s="3">
        <v>44789</v>
      </c>
      <c r="S33">
        <v>112.05</v>
      </c>
      <c r="T33">
        <v>110.5</v>
      </c>
      <c r="U33">
        <v>112.9</v>
      </c>
      <c r="V33">
        <v>104</v>
      </c>
      <c r="W33">
        <v>105.4</v>
      </c>
      <c r="X33">
        <v>105.8</v>
      </c>
      <c r="Y33">
        <v>107.89</v>
      </c>
      <c r="Z33">
        <v>623106</v>
      </c>
      <c r="AA33">
        <v>67227304.299999997</v>
      </c>
      <c r="AB33">
        <v>5289</v>
      </c>
      <c r="AC33" s="5" t="s">
        <v>1043</v>
      </c>
      <c r="AD33" s="5" t="s">
        <v>1044</v>
      </c>
    </row>
    <row r="34" spans="1:30" x14ac:dyDescent="0.25">
      <c r="A34" s="9" t="s">
        <v>980</v>
      </c>
      <c r="B34" s="1" t="s">
        <v>16</v>
      </c>
      <c r="C34" s="10">
        <v>44790</v>
      </c>
      <c r="D34" s="1">
        <v>105.65</v>
      </c>
      <c r="F34">
        <f t="shared" si="2"/>
        <v>-0.14177693761813939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980</v>
      </c>
      <c r="Q34" t="s">
        <v>16</v>
      </c>
      <c r="R34" s="3">
        <v>44790</v>
      </c>
      <c r="S34">
        <v>105.8</v>
      </c>
      <c r="T34">
        <v>106.2</v>
      </c>
      <c r="U34">
        <v>107.95</v>
      </c>
      <c r="V34">
        <v>105</v>
      </c>
      <c r="W34">
        <v>105.25</v>
      </c>
      <c r="X34">
        <v>105.65</v>
      </c>
      <c r="Y34">
        <v>106.2</v>
      </c>
      <c r="Z34">
        <v>281313</v>
      </c>
      <c r="AA34">
        <v>29874433.649999999</v>
      </c>
      <c r="AB34">
        <v>3690</v>
      </c>
      <c r="AC34" s="5" t="s">
        <v>1045</v>
      </c>
      <c r="AD34" s="5" t="s">
        <v>1046</v>
      </c>
    </row>
    <row r="35" spans="1:30" x14ac:dyDescent="0.25">
      <c r="A35" s="11" t="s">
        <v>980</v>
      </c>
      <c r="B35" s="2" t="s">
        <v>16</v>
      </c>
      <c r="C35" s="12">
        <v>44791</v>
      </c>
      <c r="D35" s="2">
        <v>104.8</v>
      </c>
      <c r="F35">
        <f t="shared" si="2"/>
        <v>-0.80454330336015945</v>
      </c>
      <c r="G35">
        <f t="shared" si="0"/>
        <v>4</v>
      </c>
      <c r="H35">
        <f t="shared" si="4"/>
        <v>-4.2047531992687457</v>
      </c>
      <c r="I35" t="str">
        <f t="shared" si="3"/>
        <v/>
      </c>
      <c r="J35" t="str">
        <f t="shared" si="1"/>
        <v/>
      </c>
      <c r="P35" t="s">
        <v>980</v>
      </c>
      <c r="Q35" t="s">
        <v>16</v>
      </c>
      <c r="R35" s="3">
        <v>44791</v>
      </c>
      <c r="S35">
        <v>105.65</v>
      </c>
      <c r="T35">
        <v>104.55</v>
      </c>
      <c r="U35">
        <v>106.85</v>
      </c>
      <c r="V35">
        <v>104.15</v>
      </c>
      <c r="W35">
        <v>105</v>
      </c>
      <c r="X35">
        <v>104.8</v>
      </c>
      <c r="Y35">
        <v>105.17</v>
      </c>
      <c r="Z35">
        <v>251116</v>
      </c>
      <c r="AA35">
        <v>26409961.399999999</v>
      </c>
      <c r="AB35">
        <v>2759</v>
      </c>
      <c r="AC35" s="5" t="s">
        <v>1047</v>
      </c>
      <c r="AD35" s="5" t="s">
        <v>519</v>
      </c>
    </row>
    <row r="36" spans="1:30" x14ac:dyDescent="0.25">
      <c r="A36" s="9" t="s">
        <v>980</v>
      </c>
      <c r="B36" s="1" t="s">
        <v>16</v>
      </c>
      <c r="C36" s="10">
        <v>44792</v>
      </c>
      <c r="D36" s="1">
        <v>107.6</v>
      </c>
      <c r="F36">
        <f t="shared" si="2"/>
        <v>2.6717557251908373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980</v>
      </c>
      <c r="Q36" t="s">
        <v>16</v>
      </c>
      <c r="R36" s="3">
        <v>44792</v>
      </c>
      <c r="S36">
        <v>104.8</v>
      </c>
      <c r="T36">
        <v>105.1</v>
      </c>
      <c r="U36">
        <v>109.2</v>
      </c>
      <c r="V36">
        <v>102.4</v>
      </c>
      <c r="W36">
        <v>107.2</v>
      </c>
      <c r="X36">
        <v>107.6</v>
      </c>
      <c r="Y36">
        <v>105.9</v>
      </c>
      <c r="Z36">
        <v>570510</v>
      </c>
      <c r="AA36">
        <v>60415069.399999999</v>
      </c>
      <c r="AB36">
        <v>6434</v>
      </c>
      <c r="AC36" s="5" t="s">
        <v>1048</v>
      </c>
      <c r="AD36" s="5" t="s">
        <v>609</v>
      </c>
    </row>
    <row r="37" spans="1:30" x14ac:dyDescent="0.25">
      <c r="A37" s="11" t="s">
        <v>980</v>
      </c>
      <c r="B37" s="2" t="s">
        <v>16</v>
      </c>
      <c r="C37" s="12">
        <v>44795</v>
      </c>
      <c r="D37" s="2">
        <v>104</v>
      </c>
      <c r="F37">
        <f t="shared" si="2"/>
        <v>-3.3457249070631918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980</v>
      </c>
      <c r="Q37" t="s">
        <v>16</v>
      </c>
      <c r="R37" s="3">
        <v>44795</v>
      </c>
      <c r="S37">
        <v>107.6</v>
      </c>
      <c r="T37">
        <v>107.9</v>
      </c>
      <c r="U37">
        <v>107.9</v>
      </c>
      <c r="V37">
        <v>103.45</v>
      </c>
      <c r="W37">
        <v>103.85</v>
      </c>
      <c r="X37">
        <v>104</v>
      </c>
      <c r="Y37">
        <v>104.43</v>
      </c>
      <c r="Z37">
        <v>262824</v>
      </c>
      <c r="AA37">
        <v>27445798.649999999</v>
      </c>
      <c r="AB37">
        <v>3598</v>
      </c>
      <c r="AC37" s="5" t="s">
        <v>1049</v>
      </c>
      <c r="AD37" s="5" t="s">
        <v>1050</v>
      </c>
    </row>
    <row r="38" spans="1:30" x14ac:dyDescent="0.25">
      <c r="A38" s="9" t="s">
        <v>980</v>
      </c>
      <c r="B38" s="1" t="s">
        <v>16</v>
      </c>
      <c r="C38" s="10">
        <v>44796</v>
      </c>
      <c r="D38" s="1">
        <v>104.75</v>
      </c>
      <c r="F38">
        <f t="shared" si="2"/>
        <v>0.72115384615384615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980</v>
      </c>
      <c r="Q38" t="s">
        <v>16</v>
      </c>
      <c r="R38" s="3">
        <v>44796</v>
      </c>
      <c r="S38">
        <v>104</v>
      </c>
      <c r="T38">
        <v>103.1</v>
      </c>
      <c r="U38">
        <v>106.45</v>
      </c>
      <c r="V38">
        <v>103.1</v>
      </c>
      <c r="W38">
        <v>105.1</v>
      </c>
      <c r="X38">
        <v>104.75</v>
      </c>
      <c r="Y38">
        <v>104.62</v>
      </c>
      <c r="Z38">
        <v>243639</v>
      </c>
      <c r="AA38">
        <v>25489299.850000001</v>
      </c>
      <c r="AB38">
        <v>3522</v>
      </c>
      <c r="AC38" s="5" t="s">
        <v>1051</v>
      </c>
      <c r="AD38" s="5" t="s">
        <v>1052</v>
      </c>
    </row>
    <row r="39" spans="1:30" x14ac:dyDescent="0.25">
      <c r="A39" s="11" t="s">
        <v>980</v>
      </c>
      <c r="B39" s="2" t="s">
        <v>16</v>
      </c>
      <c r="C39" s="12">
        <v>44797</v>
      </c>
      <c r="D39" s="2">
        <v>105.45</v>
      </c>
      <c r="F39">
        <f t="shared" si="2"/>
        <v>0.66825775656324859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980</v>
      </c>
      <c r="Q39" t="s">
        <v>16</v>
      </c>
      <c r="R39" s="3">
        <v>44797</v>
      </c>
      <c r="S39">
        <v>104.75</v>
      </c>
      <c r="T39">
        <v>105</v>
      </c>
      <c r="U39">
        <v>107.95</v>
      </c>
      <c r="V39">
        <v>104.65</v>
      </c>
      <c r="W39">
        <v>105.2</v>
      </c>
      <c r="X39">
        <v>105.45</v>
      </c>
      <c r="Y39">
        <v>105.75</v>
      </c>
      <c r="Z39">
        <v>183037</v>
      </c>
      <c r="AA39">
        <v>19356765.199999999</v>
      </c>
      <c r="AB39">
        <v>3100</v>
      </c>
      <c r="AC39" s="5" t="s">
        <v>1053</v>
      </c>
      <c r="AD39" s="5" t="s">
        <v>1054</v>
      </c>
    </row>
    <row r="40" spans="1:30" x14ac:dyDescent="0.25">
      <c r="A40" s="9" t="s">
        <v>980</v>
      </c>
      <c r="B40" s="1" t="s">
        <v>16</v>
      </c>
      <c r="C40" s="10">
        <v>44798</v>
      </c>
      <c r="D40" s="1">
        <v>107.15</v>
      </c>
      <c r="F40">
        <f t="shared" si="2"/>
        <v>1.6121384542437203</v>
      </c>
      <c r="G40">
        <f t="shared" si="0"/>
        <v>4</v>
      </c>
      <c r="H40">
        <f t="shared" si="4"/>
        <v>2.2423664122137485</v>
      </c>
      <c r="I40" t="str">
        <f t="shared" si="3"/>
        <v/>
      </c>
      <c r="J40" t="str">
        <f t="shared" si="1"/>
        <v/>
      </c>
      <c r="P40" t="s">
        <v>980</v>
      </c>
      <c r="Q40" t="s">
        <v>16</v>
      </c>
      <c r="R40" s="3">
        <v>44798</v>
      </c>
      <c r="S40">
        <v>105.45</v>
      </c>
      <c r="T40">
        <v>105.65</v>
      </c>
      <c r="U40">
        <v>110.15</v>
      </c>
      <c r="V40">
        <v>105.65</v>
      </c>
      <c r="W40">
        <v>106.6</v>
      </c>
      <c r="X40">
        <v>107.15</v>
      </c>
      <c r="Y40">
        <v>108.08</v>
      </c>
      <c r="Z40">
        <v>262053</v>
      </c>
      <c r="AA40">
        <v>28321965.949999999</v>
      </c>
      <c r="AB40">
        <v>3660</v>
      </c>
      <c r="AC40" s="5" t="s">
        <v>1055</v>
      </c>
      <c r="AD40" s="5" t="s">
        <v>1056</v>
      </c>
    </row>
    <row r="41" spans="1:30" x14ac:dyDescent="0.25">
      <c r="A41" s="11" t="s">
        <v>980</v>
      </c>
      <c r="B41" s="2" t="s">
        <v>16</v>
      </c>
      <c r="C41" s="12">
        <v>44799</v>
      </c>
      <c r="D41" s="2">
        <v>108.5</v>
      </c>
      <c r="F41">
        <f t="shared" si="2"/>
        <v>1.2599160055996212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980</v>
      </c>
      <c r="Q41" t="s">
        <v>16</v>
      </c>
      <c r="R41" s="3">
        <v>44799</v>
      </c>
      <c r="S41">
        <v>107.15</v>
      </c>
      <c r="T41">
        <v>110</v>
      </c>
      <c r="U41">
        <v>110.75</v>
      </c>
      <c r="V41">
        <v>105.9</v>
      </c>
      <c r="W41">
        <v>108.5</v>
      </c>
      <c r="X41">
        <v>108.5</v>
      </c>
      <c r="Y41">
        <v>108.76</v>
      </c>
      <c r="Z41">
        <v>487749</v>
      </c>
      <c r="AA41">
        <v>53047407.899999999</v>
      </c>
      <c r="AB41">
        <v>6362</v>
      </c>
      <c r="AC41" s="5" t="s">
        <v>1057</v>
      </c>
      <c r="AD41" s="5" t="s">
        <v>1058</v>
      </c>
    </row>
    <row r="42" spans="1:30" x14ac:dyDescent="0.25">
      <c r="A42" s="9" t="s">
        <v>980</v>
      </c>
      <c r="B42" s="1" t="s">
        <v>16</v>
      </c>
      <c r="C42" s="10">
        <v>44802</v>
      </c>
      <c r="D42" s="1">
        <v>110.3</v>
      </c>
      <c r="F42">
        <f t="shared" si="2"/>
        <v>1.6589861751152049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980</v>
      </c>
      <c r="Q42" t="s">
        <v>16</v>
      </c>
      <c r="R42" s="3">
        <v>44802</v>
      </c>
      <c r="S42">
        <v>108.5</v>
      </c>
      <c r="T42">
        <v>104.95</v>
      </c>
      <c r="U42">
        <v>110.9</v>
      </c>
      <c r="V42">
        <v>104.45</v>
      </c>
      <c r="W42">
        <v>110.4</v>
      </c>
      <c r="X42">
        <v>110.3</v>
      </c>
      <c r="Y42">
        <v>108.54</v>
      </c>
      <c r="Z42">
        <v>548171</v>
      </c>
      <c r="AA42">
        <v>59496357.049999997</v>
      </c>
      <c r="AB42">
        <v>5798</v>
      </c>
      <c r="AC42" s="5" t="s">
        <v>1059</v>
      </c>
      <c r="AD42" s="5" t="s">
        <v>1060</v>
      </c>
    </row>
    <row r="43" spans="1:30" x14ac:dyDescent="0.25">
      <c r="A43" s="11" t="s">
        <v>980</v>
      </c>
      <c r="B43" s="2" t="s">
        <v>16</v>
      </c>
      <c r="C43" s="12">
        <v>44803</v>
      </c>
      <c r="D43" s="2">
        <v>111.75</v>
      </c>
      <c r="F43">
        <f t="shared" si="2"/>
        <v>1.3145965548504106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980</v>
      </c>
      <c r="Q43" t="s">
        <v>16</v>
      </c>
      <c r="R43" s="3">
        <v>44803</v>
      </c>
      <c r="S43">
        <v>110.3</v>
      </c>
      <c r="T43">
        <v>111</v>
      </c>
      <c r="U43">
        <v>112</v>
      </c>
      <c r="V43">
        <v>109.25</v>
      </c>
      <c r="W43">
        <v>112</v>
      </c>
      <c r="X43">
        <v>111.75</v>
      </c>
      <c r="Y43">
        <v>111.06</v>
      </c>
      <c r="Z43">
        <v>477238</v>
      </c>
      <c r="AA43">
        <v>53002954.200000003</v>
      </c>
      <c r="AB43">
        <v>4512</v>
      </c>
      <c r="AC43" s="5" t="s">
        <v>1061</v>
      </c>
      <c r="AD43" s="5" t="s">
        <v>1062</v>
      </c>
    </row>
    <row r="44" spans="1:30" x14ac:dyDescent="0.25">
      <c r="A44" s="9" t="s">
        <v>980</v>
      </c>
      <c r="B44" s="1" t="s">
        <v>16</v>
      </c>
      <c r="C44" s="10">
        <v>44805</v>
      </c>
      <c r="D44" s="1">
        <v>121.95</v>
      </c>
      <c r="F44">
        <f t="shared" si="2"/>
        <v>9.1275167785234927</v>
      </c>
      <c r="G44">
        <f t="shared" si="0"/>
        <v>4</v>
      </c>
      <c r="H44">
        <f t="shared" si="4"/>
        <v>15.647226173541961</v>
      </c>
      <c r="I44">
        <f t="shared" si="3"/>
        <v>44805</v>
      </c>
      <c r="J44">
        <f t="shared" si="1"/>
        <v>21.033210332103302</v>
      </c>
      <c r="P44" t="s">
        <v>980</v>
      </c>
      <c r="Q44" t="s">
        <v>16</v>
      </c>
      <c r="R44" s="3">
        <v>44805</v>
      </c>
      <c r="S44">
        <v>111.75</v>
      </c>
      <c r="T44">
        <v>112</v>
      </c>
      <c r="U44">
        <v>124</v>
      </c>
      <c r="V44">
        <v>111.95</v>
      </c>
      <c r="W44">
        <v>123.2</v>
      </c>
      <c r="X44">
        <v>121.95</v>
      </c>
      <c r="Y44">
        <v>118.36</v>
      </c>
      <c r="Z44">
        <v>2901184</v>
      </c>
      <c r="AA44">
        <v>343372796.44999999</v>
      </c>
      <c r="AB44">
        <v>18677</v>
      </c>
      <c r="AC44" s="5" t="s">
        <v>1063</v>
      </c>
      <c r="AD44" s="5" t="s">
        <v>1064</v>
      </c>
    </row>
    <row r="45" spans="1:30" x14ac:dyDescent="0.25">
      <c r="A45" s="11" t="s">
        <v>980</v>
      </c>
      <c r="B45" s="2" t="s">
        <v>16</v>
      </c>
      <c r="C45" s="12">
        <v>44806</v>
      </c>
      <c r="D45" s="2">
        <v>125.2</v>
      </c>
      <c r="F45">
        <f t="shared" si="2"/>
        <v>2.6650266502665025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980</v>
      </c>
      <c r="Q45" t="s">
        <v>16</v>
      </c>
      <c r="R45" s="3">
        <v>44806</v>
      </c>
      <c r="S45">
        <v>121.95</v>
      </c>
      <c r="T45">
        <v>123.65</v>
      </c>
      <c r="U45">
        <v>126.5</v>
      </c>
      <c r="V45">
        <v>120.55</v>
      </c>
      <c r="W45">
        <v>125</v>
      </c>
      <c r="X45">
        <v>125.2</v>
      </c>
      <c r="Y45">
        <v>123.69</v>
      </c>
      <c r="Z45">
        <v>1642933</v>
      </c>
      <c r="AA45">
        <v>203208467.55000001</v>
      </c>
      <c r="AB45">
        <v>11304</v>
      </c>
      <c r="AC45" s="5" t="s">
        <v>1065</v>
      </c>
      <c r="AD45" s="5" t="s">
        <v>1066</v>
      </c>
    </row>
    <row r="46" spans="1:30" x14ac:dyDescent="0.25">
      <c r="A46" s="9" t="s">
        <v>980</v>
      </c>
      <c r="B46" s="1" t="s">
        <v>16</v>
      </c>
      <c r="C46" s="10">
        <v>44809</v>
      </c>
      <c r="D46" s="1">
        <v>128.1</v>
      </c>
      <c r="F46">
        <f t="shared" si="2"/>
        <v>2.3162939297124532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980</v>
      </c>
      <c r="Q46" t="s">
        <v>16</v>
      </c>
      <c r="R46" s="3">
        <v>44809</v>
      </c>
      <c r="S46">
        <v>125.2</v>
      </c>
      <c r="T46">
        <v>125</v>
      </c>
      <c r="U46">
        <v>129.5</v>
      </c>
      <c r="V46">
        <v>124.75</v>
      </c>
      <c r="W46">
        <v>127.35</v>
      </c>
      <c r="X46">
        <v>128.1</v>
      </c>
      <c r="Y46">
        <v>127.11</v>
      </c>
      <c r="Z46">
        <v>834903</v>
      </c>
      <c r="AA46">
        <v>106126141.84999999</v>
      </c>
      <c r="AB46">
        <v>6303</v>
      </c>
      <c r="AC46" s="5" t="s">
        <v>1067</v>
      </c>
      <c r="AD46" s="5" t="s">
        <v>1068</v>
      </c>
    </row>
    <row r="47" spans="1:30" x14ac:dyDescent="0.25">
      <c r="A47" s="11" t="s">
        <v>980</v>
      </c>
      <c r="B47" s="2" t="s">
        <v>16</v>
      </c>
      <c r="C47" s="12">
        <v>44810</v>
      </c>
      <c r="D47" s="2">
        <v>125.2</v>
      </c>
      <c r="F47">
        <f t="shared" si="2"/>
        <v>-2.2638563622170116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980</v>
      </c>
      <c r="Q47" t="s">
        <v>16</v>
      </c>
      <c r="R47" s="3">
        <v>44810</v>
      </c>
      <c r="S47">
        <v>128.1</v>
      </c>
      <c r="T47">
        <v>130</v>
      </c>
      <c r="U47">
        <v>130.94999999999999</v>
      </c>
      <c r="V47">
        <v>123.3</v>
      </c>
      <c r="W47">
        <v>125.4</v>
      </c>
      <c r="X47">
        <v>125.2</v>
      </c>
      <c r="Y47">
        <v>126.86</v>
      </c>
      <c r="Z47">
        <v>742906</v>
      </c>
      <c r="AA47">
        <v>94242102.450000003</v>
      </c>
      <c r="AB47">
        <v>5899</v>
      </c>
      <c r="AC47" s="5" t="s">
        <v>1069</v>
      </c>
      <c r="AD47" s="5" t="s">
        <v>1070</v>
      </c>
    </row>
    <row r="48" spans="1:30" x14ac:dyDescent="0.25">
      <c r="A48" s="9" t="s">
        <v>980</v>
      </c>
      <c r="B48" s="1" t="s">
        <v>16</v>
      </c>
      <c r="C48" s="10">
        <v>44811</v>
      </c>
      <c r="D48" s="1">
        <v>133.15</v>
      </c>
      <c r="F48">
        <f t="shared" si="2"/>
        <v>6.3498402555910562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980</v>
      </c>
      <c r="Q48" t="s">
        <v>16</v>
      </c>
      <c r="R48" s="3">
        <v>44811</v>
      </c>
      <c r="S48">
        <v>125.2</v>
      </c>
      <c r="T48">
        <v>125.1</v>
      </c>
      <c r="U48">
        <v>134.5</v>
      </c>
      <c r="V48">
        <v>123.5</v>
      </c>
      <c r="W48">
        <v>133.80000000000001</v>
      </c>
      <c r="X48">
        <v>133.15</v>
      </c>
      <c r="Y48">
        <v>129.94</v>
      </c>
      <c r="Z48">
        <v>1566760</v>
      </c>
      <c r="AA48">
        <v>203583015.69999999</v>
      </c>
      <c r="AB48">
        <v>11356</v>
      </c>
      <c r="AC48" s="5" t="s">
        <v>1071</v>
      </c>
      <c r="AD48" s="5" t="s">
        <v>1072</v>
      </c>
    </row>
    <row r="49" spans="1:30" x14ac:dyDescent="0.25">
      <c r="A49" s="11" t="s">
        <v>980</v>
      </c>
      <c r="B49" s="2" t="s">
        <v>16</v>
      </c>
      <c r="C49" s="12">
        <v>44812</v>
      </c>
      <c r="D49" s="2">
        <v>137.19999999999999</v>
      </c>
      <c r="F49">
        <f t="shared" si="2"/>
        <v>3.0416823131806101</v>
      </c>
      <c r="G49">
        <f t="shared" si="0"/>
        <v>4</v>
      </c>
      <c r="H49">
        <f t="shared" si="4"/>
        <v>12.505125051250502</v>
      </c>
      <c r="I49" t="str">
        <f t="shared" si="3"/>
        <v/>
      </c>
      <c r="J49" t="str">
        <f t="shared" si="1"/>
        <v/>
      </c>
      <c r="P49" t="s">
        <v>980</v>
      </c>
      <c r="Q49" t="s">
        <v>16</v>
      </c>
      <c r="R49" s="3">
        <v>44812</v>
      </c>
      <c r="S49">
        <v>133.15</v>
      </c>
      <c r="T49">
        <v>135</v>
      </c>
      <c r="U49">
        <v>139</v>
      </c>
      <c r="V49">
        <v>132.6</v>
      </c>
      <c r="W49">
        <v>137</v>
      </c>
      <c r="X49">
        <v>137.19999999999999</v>
      </c>
      <c r="Y49">
        <v>135.35</v>
      </c>
      <c r="Z49">
        <v>1885827</v>
      </c>
      <c r="AA49">
        <v>255238224.19999999</v>
      </c>
      <c r="AB49">
        <v>10488</v>
      </c>
      <c r="AC49" s="5" t="s">
        <v>1073</v>
      </c>
      <c r="AD49" s="5" t="s">
        <v>1074</v>
      </c>
    </row>
    <row r="50" spans="1:30" x14ac:dyDescent="0.25">
      <c r="A50" s="9" t="s">
        <v>980</v>
      </c>
      <c r="B50" s="1" t="s">
        <v>16</v>
      </c>
      <c r="C50" s="10">
        <v>44813</v>
      </c>
      <c r="D50" s="1">
        <v>135.5</v>
      </c>
      <c r="F50">
        <f t="shared" si="2"/>
        <v>-1.2390670553935779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980</v>
      </c>
      <c r="Q50" t="s">
        <v>16</v>
      </c>
      <c r="R50" s="3">
        <v>44813</v>
      </c>
      <c r="S50">
        <v>137.19999999999999</v>
      </c>
      <c r="T50">
        <v>138.1</v>
      </c>
      <c r="U50">
        <v>139</v>
      </c>
      <c r="V50">
        <v>133.6</v>
      </c>
      <c r="W50">
        <v>136.5</v>
      </c>
      <c r="X50">
        <v>135.5</v>
      </c>
      <c r="Y50">
        <v>135.29</v>
      </c>
      <c r="Z50">
        <v>1407737</v>
      </c>
      <c r="AA50">
        <v>190450909.25</v>
      </c>
      <c r="AB50">
        <v>10717</v>
      </c>
      <c r="AC50" s="5" t="s">
        <v>1075</v>
      </c>
      <c r="AD50" s="5" t="s">
        <v>1076</v>
      </c>
    </row>
    <row r="51" spans="1:30" x14ac:dyDescent="0.25">
      <c r="A51" s="11" t="s">
        <v>980</v>
      </c>
      <c r="B51" s="2" t="s">
        <v>16</v>
      </c>
      <c r="C51" s="12">
        <v>44816</v>
      </c>
      <c r="D51" s="2">
        <v>145.05000000000001</v>
      </c>
      <c r="F51">
        <f t="shared" si="2"/>
        <v>7.0479704797048059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980</v>
      </c>
      <c r="Q51" t="s">
        <v>16</v>
      </c>
      <c r="R51" s="3">
        <v>44816</v>
      </c>
      <c r="S51">
        <v>135.5</v>
      </c>
      <c r="T51">
        <v>136.19999999999999</v>
      </c>
      <c r="U51">
        <v>146.9</v>
      </c>
      <c r="V51">
        <v>135.94999999999999</v>
      </c>
      <c r="W51">
        <v>146.05000000000001</v>
      </c>
      <c r="X51">
        <v>145.05000000000001</v>
      </c>
      <c r="Y51">
        <v>141.91999999999999</v>
      </c>
      <c r="Z51">
        <v>2529709</v>
      </c>
      <c r="AA51">
        <v>359017817</v>
      </c>
      <c r="AB51">
        <v>13626</v>
      </c>
      <c r="AC51" s="5" t="s">
        <v>1077</v>
      </c>
      <c r="AD51" s="5" t="s">
        <v>1078</v>
      </c>
    </row>
    <row r="52" spans="1:30" x14ac:dyDescent="0.25">
      <c r="A52" s="9" t="s">
        <v>980</v>
      </c>
      <c r="B52" s="1" t="s">
        <v>16</v>
      </c>
      <c r="C52" s="10">
        <v>44817</v>
      </c>
      <c r="D52" s="1">
        <v>154.1</v>
      </c>
      <c r="F52">
        <f t="shared" si="2"/>
        <v>6.2392278524646549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980</v>
      </c>
      <c r="Q52" t="s">
        <v>16</v>
      </c>
      <c r="R52" s="3">
        <v>44817</v>
      </c>
      <c r="S52">
        <v>145.05000000000001</v>
      </c>
      <c r="T52">
        <v>146.69999999999999</v>
      </c>
      <c r="U52">
        <v>154.94999999999999</v>
      </c>
      <c r="V52">
        <v>145.05000000000001</v>
      </c>
      <c r="W52">
        <v>153.75</v>
      </c>
      <c r="X52">
        <v>154.1</v>
      </c>
      <c r="Y52">
        <v>151.52000000000001</v>
      </c>
      <c r="Z52">
        <v>2841662</v>
      </c>
      <c r="AA52">
        <v>430570173.80000001</v>
      </c>
      <c r="AB52">
        <v>19531</v>
      </c>
      <c r="AC52" s="5" t="s">
        <v>1079</v>
      </c>
      <c r="AD52" s="5" t="s">
        <v>1080</v>
      </c>
    </row>
    <row r="53" spans="1:30" x14ac:dyDescent="0.25">
      <c r="A53" s="11" t="s">
        <v>980</v>
      </c>
      <c r="B53" s="2" t="s">
        <v>16</v>
      </c>
      <c r="C53" s="12">
        <v>44818</v>
      </c>
      <c r="D53" s="2">
        <v>149.30000000000001</v>
      </c>
      <c r="F53">
        <f t="shared" si="2"/>
        <v>-3.1148604802076463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980</v>
      </c>
      <c r="Q53" t="s">
        <v>16</v>
      </c>
      <c r="R53" s="3">
        <v>44818</v>
      </c>
      <c r="S53">
        <v>154.1</v>
      </c>
      <c r="T53">
        <v>149</v>
      </c>
      <c r="U53">
        <v>154</v>
      </c>
      <c r="V53">
        <v>146.4</v>
      </c>
      <c r="W53">
        <v>150</v>
      </c>
      <c r="X53">
        <v>149.30000000000001</v>
      </c>
      <c r="Y53">
        <v>150.57</v>
      </c>
      <c r="Z53">
        <v>1449745</v>
      </c>
      <c r="AA53">
        <v>218292678.69999999</v>
      </c>
      <c r="AB53">
        <v>13269</v>
      </c>
      <c r="AC53" s="5" t="s">
        <v>1081</v>
      </c>
      <c r="AD53" s="5" t="s">
        <v>1082</v>
      </c>
    </row>
    <row r="54" spans="1:30" x14ac:dyDescent="0.25">
      <c r="A54" s="9" t="s">
        <v>980</v>
      </c>
      <c r="B54" s="1" t="s">
        <v>16</v>
      </c>
      <c r="C54" s="10">
        <v>44819</v>
      </c>
      <c r="D54" s="1">
        <v>157.9</v>
      </c>
      <c r="F54">
        <f t="shared" si="2"/>
        <v>5.7602143335565934</v>
      </c>
      <c r="G54">
        <f t="shared" si="0"/>
        <v>4</v>
      </c>
      <c r="H54">
        <f t="shared" si="4"/>
        <v>15.087463556851324</v>
      </c>
      <c r="I54" t="str">
        <f t="shared" si="3"/>
        <v/>
      </c>
      <c r="J54" t="str">
        <f t="shared" si="1"/>
        <v/>
      </c>
      <c r="P54" t="s">
        <v>980</v>
      </c>
      <c r="Q54" t="s">
        <v>16</v>
      </c>
      <c r="R54" s="3">
        <v>44819</v>
      </c>
      <c r="S54">
        <v>149.30000000000001</v>
      </c>
      <c r="T54">
        <v>152</v>
      </c>
      <c r="U54">
        <v>159</v>
      </c>
      <c r="V54">
        <v>151</v>
      </c>
      <c r="W54">
        <v>159</v>
      </c>
      <c r="X54">
        <v>157.9</v>
      </c>
      <c r="Y54">
        <v>155.06</v>
      </c>
      <c r="Z54">
        <v>1112571</v>
      </c>
      <c r="AA54">
        <v>172515260.90000001</v>
      </c>
      <c r="AB54">
        <v>9244</v>
      </c>
      <c r="AC54" s="5" t="s">
        <v>1083</v>
      </c>
      <c r="AD54" s="5" t="s">
        <v>1084</v>
      </c>
    </row>
    <row r="55" spans="1:30" x14ac:dyDescent="0.25">
      <c r="A55" s="11" t="s">
        <v>980</v>
      </c>
      <c r="B55" s="2" t="s">
        <v>16</v>
      </c>
      <c r="C55" s="12">
        <v>44820</v>
      </c>
      <c r="D55" s="2">
        <v>145.1</v>
      </c>
      <c r="F55">
        <f t="shared" si="2"/>
        <v>-8.1063964534515591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980</v>
      </c>
      <c r="Q55" t="s">
        <v>16</v>
      </c>
      <c r="R55" s="3">
        <v>44820</v>
      </c>
      <c r="S55">
        <v>157.9</v>
      </c>
      <c r="T55">
        <v>157.94999999999999</v>
      </c>
      <c r="U55">
        <v>159.4</v>
      </c>
      <c r="V55">
        <v>144.4</v>
      </c>
      <c r="W55">
        <v>145.5</v>
      </c>
      <c r="X55">
        <v>145.1</v>
      </c>
      <c r="Y55">
        <v>151.78</v>
      </c>
      <c r="Z55">
        <v>945871</v>
      </c>
      <c r="AA55">
        <v>143559926.05000001</v>
      </c>
      <c r="AB55">
        <v>9233</v>
      </c>
      <c r="AC55" s="5" t="s">
        <v>1085</v>
      </c>
      <c r="AD55" s="5" t="s">
        <v>1086</v>
      </c>
    </row>
    <row r="56" spans="1:30" x14ac:dyDescent="0.25">
      <c r="A56" s="9" t="s">
        <v>980</v>
      </c>
      <c r="B56" s="1" t="s">
        <v>16</v>
      </c>
      <c r="C56" s="10">
        <v>44823</v>
      </c>
      <c r="D56" s="1">
        <v>143.19999999999999</v>
      </c>
      <c r="F56">
        <f t="shared" si="2"/>
        <v>-1.3094417643004863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980</v>
      </c>
      <c r="Q56" t="s">
        <v>16</v>
      </c>
      <c r="R56" s="3">
        <v>44823</v>
      </c>
      <c r="S56">
        <v>145.1</v>
      </c>
      <c r="T56">
        <v>151.4</v>
      </c>
      <c r="U56">
        <v>157.5</v>
      </c>
      <c r="V56">
        <v>140</v>
      </c>
      <c r="W56">
        <v>140.25</v>
      </c>
      <c r="X56">
        <v>143.19999999999999</v>
      </c>
      <c r="Y56">
        <v>148.66999999999999</v>
      </c>
      <c r="Z56">
        <v>1430822</v>
      </c>
      <c r="AA56">
        <v>212715535.15000001</v>
      </c>
      <c r="AB56">
        <v>14485</v>
      </c>
      <c r="AC56" s="5" t="s">
        <v>1087</v>
      </c>
      <c r="AD56" s="5" t="s">
        <v>1088</v>
      </c>
    </row>
    <row r="57" spans="1:30" x14ac:dyDescent="0.25">
      <c r="A57" s="11" t="s">
        <v>980</v>
      </c>
      <c r="B57" s="2" t="s">
        <v>16</v>
      </c>
      <c r="C57" s="12">
        <v>44824</v>
      </c>
      <c r="D57" s="2">
        <v>141.6</v>
      </c>
      <c r="F57">
        <f t="shared" si="2"/>
        <v>-1.1173184357541861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980</v>
      </c>
      <c r="Q57" t="s">
        <v>16</v>
      </c>
      <c r="R57" s="3">
        <v>44824</v>
      </c>
      <c r="S57">
        <v>143.19999999999999</v>
      </c>
      <c r="T57">
        <v>142</v>
      </c>
      <c r="U57">
        <v>148.44999999999999</v>
      </c>
      <c r="V57">
        <v>141</v>
      </c>
      <c r="W57">
        <v>141.5</v>
      </c>
      <c r="X57">
        <v>141.6</v>
      </c>
      <c r="Y57">
        <v>143.86000000000001</v>
      </c>
      <c r="Z57">
        <v>645712</v>
      </c>
      <c r="AA57">
        <v>92891452.049999997</v>
      </c>
      <c r="AB57">
        <v>10694</v>
      </c>
      <c r="AC57" s="5" t="s">
        <v>1089</v>
      </c>
      <c r="AD57" s="5" t="s">
        <v>907</v>
      </c>
    </row>
    <row r="58" spans="1:30" x14ac:dyDescent="0.25">
      <c r="A58" s="9" t="s">
        <v>980</v>
      </c>
      <c r="B58" s="1" t="s">
        <v>16</v>
      </c>
      <c r="C58" s="10">
        <v>44825</v>
      </c>
      <c r="D58" s="1">
        <v>139.4</v>
      </c>
      <c r="F58">
        <f t="shared" si="2"/>
        <v>-1.5536723163841728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980</v>
      </c>
      <c r="Q58" t="s">
        <v>16</v>
      </c>
      <c r="R58" s="3">
        <v>44825</v>
      </c>
      <c r="S58">
        <v>141.6</v>
      </c>
      <c r="T58">
        <v>141.5</v>
      </c>
      <c r="U58">
        <v>144.9</v>
      </c>
      <c r="V58">
        <v>135.19999999999999</v>
      </c>
      <c r="W58">
        <v>141.44999999999999</v>
      </c>
      <c r="X58">
        <v>139.4</v>
      </c>
      <c r="Y58">
        <v>139.29</v>
      </c>
      <c r="Z58">
        <v>835161</v>
      </c>
      <c r="AA58">
        <v>116332588.75</v>
      </c>
      <c r="AB58">
        <v>6490</v>
      </c>
      <c r="AC58" s="5" t="s">
        <v>1090</v>
      </c>
      <c r="AD58" s="5" t="s">
        <v>1091</v>
      </c>
    </row>
    <row r="59" spans="1:30" x14ac:dyDescent="0.25">
      <c r="A59" s="11" t="s">
        <v>980</v>
      </c>
      <c r="B59" s="2" t="s">
        <v>16</v>
      </c>
      <c r="C59" s="12">
        <v>44826</v>
      </c>
      <c r="D59" s="2">
        <v>143.35</v>
      </c>
      <c r="F59">
        <f t="shared" si="2"/>
        <v>2.833572453371584</v>
      </c>
      <c r="G59">
        <f t="shared" si="0"/>
        <v>4</v>
      </c>
      <c r="H59">
        <f t="shared" si="4"/>
        <v>-9.2146928435718873</v>
      </c>
      <c r="I59" t="str">
        <f t="shared" si="3"/>
        <v/>
      </c>
      <c r="J59" t="str">
        <f t="shared" si="1"/>
        <v/>
      </c>
      <c r="P59" t="s">
        <v>980</v>
      </c>
      <c r="Q59" t="s">
        <v>16</v>
      </c>
      <c r="R59" s="3">
        <v>44826</v>
      </c>
      <c r="S59">
        <v>139.4</v>
      </c>
      <c r="T59">
        <v>142</v>
      </c>
      <c r="U59">
        <v>144.9</v>
      </c>
      <c r="V59">
        <v>138.1</v>
      </c>
      <c r="W59">
        <v>143</v>
      </c>
      <c r="X59">
        <v>143.35</v>
      </c>
      <c r="Y59">
        <v>142.01</v>
      </c>
      <c r="Z59">
        <v>419202</v>
      </c>
      <c r="AA59">
        <v>59530249.850000001</v>
      </c>
      <c r="AB59">
        <v>6187</v>
      </c>
      <c r="AC59" s="5" t="s">
        <v>1092</v>
      </c>
      <c r="AD59" s="5" t="s">
        <v>1093</v>
      </c>
    </row>
    <row r="60" spans="1:30" x14ac:dyDescent="0.25">
      <c r="A60" s="9" t="s">
        <v>980</v>
      </c>
      <c r="B60" s="1" t="s">
        <v>16</v>
      </c>
      <c r="C60" s="10">
        <v>44827</v>
      </c>
      <c r="D60" s="1">
        <v>141.85</v>
      </c>
      <c r="F60">
        <f t="shared" si="2"/>
        <v>-1.0463899546564353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980</v>
      </c>
      <c r="Q60" t="s">
        <v>16</v>
      </c>
      <c r="R60" s="3">
        <v>44827</v>
      </c>
      <c r="S60">
        <v>143.35</v>
      </c>
      <c r="T60">
        <v>143</v>
      </c>
      <c r="U60">
        <v>144.5</v>
      </c>
      <c r="V60">
        <v>139</v>
      </c>
      <c r="W60">
        <v>142.19999999999999</v>
      </c>
      <c r="X60">
        <v>141.85</v>
      </c>
      <c r="Y60">
        <v>141.08000000000001</v>
      </c>
      <c r="Z60">
        <v>287241</v>
      </c>
      <c r="AA60">
        <v>40525015.549999997</v>
      </c>
      <c r="AB60">
        <v>3413</v>
      </c>
      <c r="AC60" s="5" t="s">
        <v>1094</v>
      </c>
      <c r="AD60" s="5" t="s">
        <v>1095</v>
      </c>
    </row>
    <row r="61" spans="1:30" x14ac:dyDescent="0.25">
      <c r="A61" s="11" t="s">
        <v>980</v>
      </c>
      <c r="B61" s="2" t="s">
        <v>16</v>
      </c>
      <c r="C61" s="12">
        <v>44830</v>
      </c>
      <c r="D61" s="2">
        <v>139.55000000000001</v>
      </c>
      <c r="F61">
        <f t="shared" si="2"/>
        <v>-1.621431089178698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980</v>
      </c>
      <c r="Q61" t="s">
        <v>16</v>
      </c>
      <c r="R61" s="3">
        <v>44830</v>
      </c>
      <c r="S61">
        <v>141.85</v>
      </c>
      <c r="T61">
        <v>141.5</v>
      </c>
      <c r="U61">
        <v>142.5</v>
      </c>
      <c r="V61">
        <v>129</v>
      </c>
      <c r="W61">
        <v>139.94999999999999</v>
      </c>
      <c r="X61">
        <v>139.55000000000001</v>
      </c>
      <c r="Y61">
        <v>136.75</v>
      </c>
      <c r="Z61">
        <v>600951</v>
      </c>
      <c r="AA61">
        <v>82179246.900000006</v>
      </c>
      <c r="AB61">
        <v>5246</v>
      </c>
      <c r="AC61" s="5" t="s">
        <v>1096</v>
      </c>
      <c r="AD61" s="5" t="s">
        <v>1097</v>
      </c>
    </row>
    <row r="62" spans="1:30" x14ac:dyDescent="0.25">
      <c r="A62" s="9" t="s">
        <v>980</v>
      </c>
      <c r="B62" s="1" t="s">
        <v>16</v>
      </c>
      <c r="C62" s="10">
        <v>44831</v>
      </c>
      <c r="D62" s="1">
        <v>140.35</v>
      </c>
      <c r="F62">
        <f t="shared" si="2"/>
        <v>0.57327122895018479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980</v>
      </c>
      <c r="Q62" t="s">
        <v>16</v>
      </c>
      <c r="R62" s="3">
        <v>44831</v>
      </c>
      <c r="S62">
        <v>139.55000000000001</v>
      </c>
      <c r="T62">
        <v>141.9</v>
      </c>
      <c r="U62">
        <v>143.4</v>
      </c>
      <c r="V62">
        <v>137.1</v>
      </c>
      <c r="W62">
        <v>139.9</v>
      </c>
      <c r="X62">
        <v>140.35</v>
      </c>
      <c r="Y62">
        <v>140.86000000000001</v>
      </c>
      <c r="Z62">
        <v>899074</v>
      </c>
      <c r="AA62">
        <v>126647955.25</v>
      </c>
      <c r="AB62">
        <v>3812</v>
      </c>
      <c r="AC62" s="5" t="s">
        <v>1098</v>
      </c>
      <c r="AD62" s="5" t="s">
        <v>1099</v>
      </c>
    </row>
    <row r="63" spans="1:30" x14ac:dyDescent="0.25">
      <c r="A63" s="11" t="s">
        <v>980</v>
      </c>
      <c r="B63" s="2" t="s">
        <v>16</v>
      </c>
      <c r="C63" s="12">
        <v>44832</v>
      </c>
      <c r="D63" s="2">
        <v>142.05000000000001</v>
      </c>
      <c r="F63">
        <f t="shared" si="2"/>
        <v>1.211257570359827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980</v>
      </c>
      <c r="Q63" t="s">
        <v>16</v>
      </c>
      <c r="R63" s="3">
        <v>44832</v>
      </c>
      <c r="S63">
        <v>140.35</v>
      </c>
      <c r="T63">
        <v>138.80000000000001</v>
      </c>
      <c r="U63">
        <v>147.9</v>
      </c>
      <c r="V63">
        <v>138.5</v>
      </c>
      <c r="W63">
        <v>141.35</v>
      </c>
      <c r="X63">
        <v>142.05000000000001</v>
      </c>
      <c r="Y63">
        <v>143.08000000000001</v>
      </c>
      <c r="Z63">
        <v>994349</v>
      </c>
      <c r="AA63">
        <v>142272658.55000001</v>
      </c>
      <c r="AB63">
        <v>5070</v>
      </c>
      <c r="AC63" s="5" t="s">
        <v>1100</v>
      </c>
      <c r="AD63" s="5" t="s">
        <v>1101</v>
      </c>
    </row>
    <row r="64" spans="1:30" x14ac:dyDescent="0.25">
      <c r="A64" s="9" t="s">
        <v>980</v>
      </c>
      <c r="B64" s="1" t="s">
        <v>16</v>
      </c>
      <c r="C64" s="10">
        <v>44833</v>
      </c>
      <c r="D64" s="1">
        <v>144.44999999999999</v>
      </c>
      <c r="F64">
        <f t="shared" si="2"/>
        <v>1.689545934530079</v>
      </c>
      <c r="G64">
        <f t="shared" si="0"/>
        <v>4</v>
      </c>
      <c r="H64">
        <f t="shared" si="4"/>
        <v>0.76735263341471527</v>
      </c>
      <c r="I64" t="str">
        <f t="shared" si="3"/>
        <v/>
      </c>
      <c r="J64" t="str">
        <f t="shared" si="1"/>
        <v/>
      </c>
      <c r="P64" t="s">
        <v>980</v>
      </c>
      <c r="Q64" t="s">
        <v>16</v>
      </c>
      <c r="R64" s="3">
        <v>44833</v>
      </c>
      <c r="S64">
        <v>142.05000000000001</v>
      </c>
      <c r="T64">
        <v>143.19999999999999</v>
      </c>
      <c r="U64">
        <v>147</v>
      </c>
      <c r="V64">
        <v>141</v>
      </c>
      <c r="W64">
        <v>144.65</v>
      </c>
      <c r="X64">
        <v>144.44999999999999</v>
      </c>
      <c r="Y64">
        <v>144.01</v>
      </c>
      <c r="Z64">
        <v>461202</v>
      </c>
      <c r="AA64">
        <v>66419876.600000001</v>
      </c>
      <c r="AB64">
        <v>3513</v>
      </c>
      <c r="AC64" s="5" t="s">
        <v>1102</v>
      </c>
      <c r="AD64" s="5" t="s">
        <v>1103</v>
      </c>
    </row>
    <row r="65" spans="1:30" x14ac:dyDescent="0.25">
      <c r="A65" s="11" t="s">
        <v>980</v>
      </c>
      <c r="B65" s="2" t="s">
        <v>16</v>
      </c>
      <c r="C65" s="12">
        <v>44834</v>
      </c>
      <c r="D65" s="2">
        <v>147.6</v>
      </c>
      <c r="F65">
        <f t="shared" si="2"/>
        <v>2.180685358255456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980</v>
      </c>
      <c r="Q65" t="s">
        <v>16</v>
      </c>
      <c r="R65" s="3">
        <v>44834</v>
      </c>
      <c r="S65">
        <v>144.44999999999999</v>
      </c>
      <c r="T65">
        <v>146</v>
      </c>
      <c r="U65">
        <v>150.85</v>
      </c>
      <c r="V65">
        <v>143.80000000000001</v>
      </c>
      <c r="W65">
        <v>146.4</v>
      </c>
      <c r="X65">
        <v>147.6</v>
      </c>
      <c r="Y65">
        <v>147.82</v>
      </c>
      <c r="Z65">
        <v>550623</v>
      </c>
      <c r="AA65">
        <v>81391068.700000003</v>
      </c>
      <c r="AB65">
        <v>4876</v>
      </c>
      <c r="AC65" s="5" t="s">
        <v>1104</v>
      </c>
      <c r="AD65" s="5" t="s">
        <v>1105</v>
      </c>
    </row>
    <row r="66" spans="1:30" x14ac:dyDescent="0.25">
      <c r="A66" s="9" t="s">
        <v>980</v>
      </c>
      <c r="B66" s="1" t="s">
        <v>16</v>
      </c>
      <c r="C66" s="10">
        <v>44837</v>
      </c>
      <c r="D66" s="1">
        <v>146</v>
      </c>
      <c r="F66">
        <f t="shared" si="2"/>
        <v>-1.0840108401083972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2.0205479452054753</v>
      </c>
      <c r="P66" t="s">
        <v>980</v>
      </c>
      <c r="Q66" t="s">
        <v>16</v>
      </c>
      <c r="R66" s="3">
        <v>44837</v>
      </c>
      <c r="S66">
        <v>147.6</v>
      </c>
      <c r="T66">
        <v>146.55000000000001</v>
      </c>
      <c r="U66">
        <v>150</v>
      </c>
      <c r="V66">
        <v>143.65</v>
      </c>
      <c r="W66">
        <v>144.19999999999999</v>
      </c>
      <c r="X66">
        <v>146</v>
      </c>
      <c r="Y66">
        <v>147.72</v>
      </c>
      <c r="Z66">
        <v>290877</v>
      </c>
      <c r="AA66">
        <v>42968653.399999999</v>
      </c>
      <c r="AB66">
        <v>4270</v>
      </c>
      <c r="AC66" s="5" t="s">
        <v>1106</v>
      </c>
      <c r="AD66" s="5" t="s">
        <v>1107</v>
      </c>
    </row>
    <row r="67" spans="1:30" x14ac:dyDescent="0.25">
      <c r="A67" s="11" t="s">
        <v>980</v>
      </c>
      <c r="B67" s="2" t="s">
        <v>16</v>
      </c>
      <c r="C67" s="12">
        <v>44838</v>
      </c>
      <c r="D67" s="2">
        <v>144.65</v>
      </c>
      <c r="F67">
        <f t="shared" si="2"/>
        <v>-0.92465753424657138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980</v>
      </c>
      <c r="Q67" t="s">
        <v>16</v>
      </c>
      <c r="R67" s="3">
        <v>44838</v>
      </c>
      <c r="S67">
        <v>146</v>
      </c>
      <c r="T67">
        <v>148</v>
      </c>
      <c r="U67">
        <v>152.5</v>
      </c>
      <c r="V67">
        <v>142.65</v>
      </c>
      <c r="W67">
        <v>144.85</v>
      </c>
      <c r="X67">
        <v>144.65</v>
      </c>
      <c r="Y67">
        <v>147.38999999999999</v>
      </c>
      <c r="Z67">
        <v>424444</v>
      </c>
      <c r="AA67">
        <v>62560895.350000001</v>
      </c>
      <c r="AB67">
        <v>4833</v>
      </c>
      <c r="AC67" s="5" t="s">
        <v>1108</v>
      </c>
      <c r="AD67" s="5" t="s">
        <v>1109</v>
      </c>
    </row>
    <row r="68" spans="1:30" x14ac:dyDescent="0.25">
      <c r="A68" s="9" t="s">
        <v>980</v>
      </c>
      <c r="B68" s="1" t="s">
        <v>16</v>
      </c>
      <c r="C68" s="10">
        <v>44840</v>
      </c>
      <c r="D68" s="1">
        <v>150.19999999999999</v>
      </c>
      <c r="F68">
        <f t="shared" ref="F68:F131" si="7">((D68-D67)/D67)*100</f>
        <v>3.8368475630832926</v>
      </c>
      <c r="G68">
        <f t="shared" si="5"/>
        <v>4</v>
      </c>
      <c r="H68">
        <f t="shared" si="4"/>
        <v>5.7374164026750982</v>
      </c>
      <c r="I68" t="str">
        <f t="shared" ref="I68:I131" si="8">IF(MONTH(C68)&lt;&gt;MONTH(C67), C68, "")</f>
        <v/>
      </c>
      <c r="J68" t="str">
        <f t="shared" si="6"/>
        <v/>
      </c>
      <c r="P68" t="s">
        <v>980</v>
      </c>
      <c r="Q68" t="s">
        <v>16</v>
      </c>
      <c r="R68" s="3">
        <v>44840</v>
      </c>
      <c r="S68">
        <v>144.65</v>
      </c>
      <c r="T68">
        <v>144</v>
      </c>
      <c r="U68">
        <v>151.44999999999999</v>
      </c>
      <c r="V68">
        <v>144</v>
      </c>
      <c r="W68">
        <v>150.75</v>
      </c>
      <c r="X68">
        <v>150.19999999999999</v>
      </c>
      <c r="Y68">
        <v>148.13</v>
      </c>
      <c r="Z68">
        <v>515286</v>
      </c>
      <c r="AA68">
        <v>76331772.400000006</v>
      </c>
      <c r="AB68">
        <v>3872</v>
      </c>
      <c r="AC68" s="5" t="s">
        <v>1110</v>
      </c>
      <c r="AD68" s="5" t="s">
        <v>400</v>
      </c>
    </row>
    <row r="69" spans="1:30" x14ac:dyDescent="0.25">
      <c r="A69" s="11" t="s">
        <v>980</v>
      </c>
      <c r="B69" s="2" t="s">
        <v>16</v>
      </c>
      <c r="C69" s="12">
        <v>44841</v>
      </c>
      <c r="D69" s="2">
        <v>151.94999999999999</v>
      </c>
      <c r="F69">
        <f t="shared" si="7"/>
        <v>1.1651131824234355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980</v>
      </c>
      <c r="Q69" t="s">
        <v>16</v>
      </c>
      <c r="R69" s="3">
        <v>44841</v>
      </c>
      <c r="S69">
        <v>150.19999999999999</v>
      </c>
      <c r="T69">
        <v>150</v>
      </c>
      <c r="U69">
        <v>152.9</v>
      </c>
      <c r="V69">
        <v>147.80000000000001</v>
      </c>
      <c r="W69">
        <v>152.25</v>
      </c>
      <c r="X69">
        <v>151.94999999999999</v>
      </c>
      <c r="Y69">
        <v>151.52000000000001</v>
      </c>
      <c r="Z69">
        <v>576712</v>
      </c>
      <c r="AA69">
        <v>87385878.599999994</v>
      </c>
      <c r="AB69">
        <v>3754</v>
      </c>
      <c r="AC69" s="5" t="s">
        <v>1111</v>
      </c>
      <c r="AD69" s="5" t="s">
        <v>1112</v>
      </c>
    </row>
    <row r="70" spans="1:30" x14ac:dyDescent="0.25">
      <c r="A70" s="9" t="s">
        <v>980</v>
      </c>
      <c r="B70" s="1" t="s">
        <v>16</v>
      </c>
      <c r="C70" s="10">
        <v>44844</v>
      </c>
      <c r="D70" s="1">
        <v>156</v>
      </c>
      <c r="F70">
        <f t="shared" si="7"/>
        <v>2.6653504442250817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980</v>
      </c>
      <c r="Q70" t="s">
        <v>16</v>
      </c>
      <c r="R70" s="3">
        <v>44844</v>
      </c>
      <c r="S70">
        <v>151.94999999999999</v>
      </c>
      <c r="T70">
        <v>150.69999999999999</v>
      </c>
      <c r="U70">
        <v>157.80000000000001</v>
      </c>
      <c r="V70">
        <v>150.05000000000001</v>
      </c>
      <c r="W70">
        <v>156.69999999999999</v>
      </c>
      <c r="X70">
        <v>156</v>
      </c>
      <c r="Y70">
        <v>155.5</v>
      </c>
      <c r="Z70">
        <v>1027907</v>
      </c>
      <c r="AA70">
        <v>159834991.05000001</v>
      </c>
      <c r="AB70">
        <v>10407</v>
      </c>
      <c r="AC70" s="5" t="s">
        <v>1113</v>
      </c>
      <c r="AD70" s="5" t="s">
        <v>1114</v>
      </c>
    </row>
    <row r="71" spans="1:30" x14ac:dyDescent="0.25">
      <c r="A71" s="11" t="s">
        <v>980</v>
      </c>
      <c r="B71" s="2" t="s">
        <v>16</v>
      </c>
      <c r="C71" s="12">
        <v>44845</v>
      </c>
      <c r="D71" s="2">
        <v>153.30000000000001</v>
      </c>
      <c r="F71">
        <f t="shared" si="7"/>
        <v>-1.7307692307692235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980</v>
      </c>
      <c r="Q71" t="s">
        <v>16</v>
      </c>
      <c r="R71" s="3">
        <v>44845</v>
      </c>
      <c r="S71">
        <v>156</v>
      </c>
      <c r="T71">
        <v>158</v>
      </c>
      <c r="U71">
        <v>159.9</v>
      </c>
      <c r="V71">
        <v>151.19999999999999</v>
      </c>
      <c r="W71">
        <v>152.15</v>
      </c>
      <c r="X71">
        <v>153.30000000000001</v>
      </c>
      <c r="Y71">
        <v>156.72999999999999</v>
      </c>
      <c r="Z71">
        <v>2080682</v>
      </c>
      <c r="AA71">
        <v>326105657.10000002</v>
      </c>
      <c r="AB71">
        <v>12019</v>
      </c>
      <c r="AC71" s="5" t="s">
        <v>1115</v>
      </c>
      <c r="AD71" s="5" t="s">
        <v>552</v>
      </c>
    </row>
    <row r="72" spans="1:30" x14ac:dyDescent="0.25">
      <c r="A72" s="9" t="s">
        <v>980</v>
      </c>
      <c r="B72" s="1" t="s">
        <v>16</v>
      </c>
      <c r="C72" s="10">
        <v>44846</v>
      </c>
      <c r="D72" s="1">
        <v>155.1</v>
      </c>
      <c r="F72">
        <f t="shared" si="7"/>
        <v>1.1741682974559575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980</v>
      </c>
      <c r="Q72" t="s">
        <v>16</v>
      </c>
      <c r="R72" s="3">
        <v>44846</v>
      </c>
      <c r="S72">
        <v>153.30000000000001</v>
      </c>
      <c r="T72">
        <v>154</v>
      </c>
      <c r="U72">
        <v>157.44999999999999</v>
      </c>
      <c r="V72">
        <v>148.05000000000001</v>
      </c>
      <c r="W72">
        <v>155</v>
      </c>
      <c r="X72">
        <v>155.1</v>
      </c>
      <c r="Y72">
        <v>152.18</v>
      </c>
      <c r="Z72">
        <v>810518</v>
      </c>
      <c r="AA72">
        <v>123347894.59999999</v>
      </c>
      <c r="AB72">
        <v>8385</v>
      </c>
      <c r="AC72" s="5" t="s">
        <v>1116</v>
      </c>
      <c r="AD72" s="5" t="s">
        <v>1117</v>
      </c>
    </row>
    <row r="73" spans="1:30" x14ac:dyDescent="0.25">
      <c r="A73" s="11" t="s">
        <v>980</v>
      </c>
      <c r="B73" s="2" t="s">
        <v>16</v>
      </c>
      <c r="C73" s="12">
        <v>44847</v>
      </c>
      <c r="D73" s="2">
        <v>150.44999999999999</v>
      </c>
      <c r="F73">
        <f t="shared" si="7"/>
        <v>-2.9980657640232145</v>
      </c>
      <c r="G73">
        <f t="shared" si="5"/>
        <v>4</v>
      </c>
      <c r="H73">
        <f t="shared" si="9"/>
        <v>0.16644474034620507</v>
      </c>
      <c r="I73" t="str">
        <f t="shared" si="8"/>
        <v/>
      </c>
      <c r="J73" t="str">
        <f t="shared" si="6"/>
        <v/>
      </c>
      <c r="P73" t="s">
        <v>980</v>
      </c>
      <c r="Q73" t="s">
        <v>16</v>
      </c>
      <c r="R73" s="3">
        <v>44847</v>
      </c>
      <c r="S73">
        <v>155.1</v>
      </c>
      <c r="T73">
        <v>156.1</v>
      </c>
      <c r="U73">
        <v>156.1</v>
      </c>
      <c r="V73">
        <v>148.1</v>
      </c>
      <c r="W73">
        <v>150.44999999999999</v>
      </c>
      <c r="X73">
        <v>150.44999999999999</v>
      </c>
      <c r="Y73">
        <v>152.38999999999999</v>
      </c>
      <c r="Z73">
        <v>469627</v>
      </c>
      <c r="AA73">
        <v>71567570.200000003</v>
      </c>
      <c r="AB73">
        <v>6590</v>
      </c>
      <c r="AC73" s="5" t="s">
        <v>1118</v>
      </c>
      <c r="AD73" s="5" t="s">
        <v>180</v>
      </c>
    </row>
    <row r="74" spans="1:30" x14ac:dyDescent="0.25">
      <c r="A74" s="9" t="s">
        <v>980</v>
      </c>
      <c r="B74" s="1" t="s">
        <v>16</v>
      </c>
      <c r="C74" s="10">
        <v>44848</v>
      </c>
      <c r="D74" s="1">
        <v>150.44999999999999</v>
      </c>
      <c r="F74">
        <f t="shared" si="7"/>
        <v>0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980</v>
      </c>
      <c r="Q74" t="s">
        <v>16</v>
      </c>
      <c r="R74" s="3">
        <v>44848</v>
      </c>
      <c r="S74">
        <v>150.44999999999999</v>
      </c>
      <c r="T74">
        <v>152.1</v>
      </c>
      <c r="U74">
        <v>153.5</v>
      </c>
      <c r="V74">
        <v>149.44999999999999</v>
      </c>
      <c r="W74">
        <v>149.75</v>
      </c>
      <c r="X74">
        <v>150.44999999999999</v>
      </c>
      <c r="Y74">
        <v>151.37</v>
      </c>
      <c r="Z74">
        <v>484674</v>
      </c>
      <c r="AA74">
        <v>73365046.349999994</v>
      </c>
      <c r="AB74">
        <v>5092</v>
      </c>
      <c r="AC74" s="5" t="s">
        <v>1119</v>
      </c>
      <c r="AD74" s="5" t="s">
        <v>1120</v>
      </c>
    </row>
    <row r="75" spans="1:30" x14ac:dyDescent="0.25">
      <c r="A75" s="11" t="s">
        <v>980</v>
      </c>
      <c r="B75" s="2" t="s">
        <v>16</v>
      </c>
      <c r="C75" s="12">
        <v>44851</v>
      </c>
      <c r="D75" s="2">
        <v>151.05000000000001</v>
      </c>
      <c r="F75">
        <f t="shared" si="7"/>
        <v>0.39880358923231823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980</v>
      </c>
      <c r="Q75" t="s">
        <v>16</v>
      </c>
      <c r="R75" s="3">
        <v>44851</v>
      </c>
      <c r="S75">
        <v>150.44999999999999</v>
      </c>
      <c r="T75">
        <v>149</v>
      </c>
      <c r="U75">
        <v>156.75</v>
      </c>
      <c r="V75">
        <v>148.1</v>
      </c>
      <c r="W75">
        <v>151</v>
      </c>
      <c r="X75">
        <v>151.05000000000001</v>
      </c>
      <c r="Y75">
        <v>152.52000000000001</v>
      </c>
      <c r="Z75">
        <v>679902</v>
      </c>
      <c r="AA75">
        <v>103701581.45</v>
      </c>
      <c r="AB75">
        <v>9873</v>
      </c>
      <c r="AC75" s="5" t="s">
        <v>1121</v>
      </c>
      <c r="AD75" s="5" t="s">
        <v>1122</v>
      </c>
    </row>
    <row r="76" spans="1:30" x14ac:dyDescent="0.25">
      <c r="A76" s="9" t="s">
        <v>980</v>
      </c>
      <c r="B76" s="1" t="s">
        <v>16</v>
      </c>
      <c r="C76" s="10">
        <v>44852</v>
      </c>
      <c r="D76" s="1">
        <v>151.55000000000001</v>
      </c>
      <c r="F76">
        <f t="shared" si="7"/>
        <v>0.33101621979476992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980</v>
      </c>
      <c r="Q76" t="s">
        <v>16</v>
      </c>
      <c r="R76" s="3">
        <v>44852</v>
      </c>
      <c r="S76">
        <v>151.05000000000001</v>
      </c>
      <c r="T76">
        <v>151.94999999999999</v>
      </c>
      <c r="U76">
        <v>154.19999999999999</v>
      </c>
      <c r="V76">
        <v>150.19999999999999</v>
      </c>
      <c r="W76">
        <v>150.80000000000001</v>
      </c>
      <c r="X76">
        <v>151.55000000000001</v>
      </c>
      <c r="Y76">
        <v>151.83000000000001</v>
      </c>
      <c r="Z76">
        <v>381129</v>
      </c>
      <c r="AA76">
        <v>57865268.799999997</v>
      </c>
      <c r="AB76">
        <v>5184</v>
      </c>
      <c r="AC76" s="5" t="s">
        <v>1123</v>
      </c>
      <c r="AD76" s="5" t="s">
        <v>691</v>
      </c>
    </row>
    <row r="77" spans="1:30" x14ac:dyDescent="0.25">
      <c r="A77" s="11" t="s">
        <v>980</v>
      </c>
      <c r="B77" s="2" t="s">
        <v>16</v>
      </c>
      <c r="C77" s="12">
        <v>44853</v>
      </c>
      <c r="D77" s="2">
        <v>152.05000000000001</v>
      </c>
      <c r="F77">
        <f t="shared" si="7"/>
        <v>0.32992411745298583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980</v>
      </c>
      <c r="Q77" t="s">
        <v>16</v>
      </c>
      <c r="R77" s="3">
        <v>44853</v>
      </c>
      <c r="S77">
        <v>151.55000000000001</v>
      </c>
      <c r="T77">
        <v>151.9</v>
      </c>
      <c r="U77">
        <v>156.30000000000001</v>
      </c>
      <c r="V77">
        <v>150.55000000000001</v>
      </c>
      <c r="W77">
        <v>152</v>
      </c>
      <c r="X77">
        <v>152.05000000000001</v>
      </c>
      <c r="Y77">
        <v>153.83000000000001</v>
      </c>
      <c r="Z77">
        <v>754331</v>
      </c>
      <c r="AA77">
        <v>116038240.84999999</v>
      </c>
      <c r="AB77">
        <v>9861</v>
      </c>
      <c r="AC77" s="5" t="s">
        <v>1124</v>
      </c>
      <c r="AD77" s="5" t="s">
        <v>1125</v>
      </c>
    </row>
    <row r="78" spans="1:30" x14ac:dyDescent="0.25">
      <c r="A78" s="9" t="s">
        <v>980</v>
      </c>
      <c r="B78" s="1" t="s">
        <v>16</v>
      </c>
      <c r="C78" s="10">
        <v>44854</v>
      </c>
      <c r="D78" s="1">
        <v>150.69999999999999</v>
      </c>
      <c r="F78">
        <f t="shared" si="7"/>
        <v>-0.88786583360738092</v>
      </c>
      <c r="G78">
        <f t="shared" si="5"/>
        <v>4</v>
      </c>
      <c r="H78">
        <f t="shared" si="9"/>
        <v>0.16616816218012628</v>
      </c>
      <c r="I78" t="str">
        <f t="shared" si="8"/>
        <v/>
      </c>
      <c r="J78" t="str">
        <f t="shared" si="6"/>
        <v/>
      </c>
      <c r="P78" t="s">
        <v>980</v>
      </c>
      <c r="Q78" t="s">
        <v>16</v>
      </c>
      <c r="R78" s="3">
        <v>44854</v>
      </c>
      <c r="S78">
        <v>152.05000000000001</v>
      </c>
      <c r="T78">
        <v>152</v>
      </c>
      <c r="U78">
        <v>154.55000000000001</v>
      </c>
      <c r="V78">
        <v>150</v>
      </c>
      <c r="W78">
        <v>151</v>
      </c>
      <c r="X78">
        <v>150.69999999999999</v>
      </c>
      <c r="Y78">
        <v>151.44</v>
      </c>
      <c r="Z78">
        <v>342186</v>
      </c>
      <c r="AA78">
        <v>51821052.649999999</v>
      </c>
      <c r="AB78">
        <v>6313</v>
      </c>
      <c r="AC78" s="5" t="s">
        <v>1126</v>
      </c>
      <c r="AD78" s="5" t="s">
        <v>1127</v>
      </c>
    </row>
    <row r="79" spans="1:30" x14ac:dyDescent="0.25">
      <c r="A79" s="11" t="s">
        <v>980</v>
      </c>
      <c r="B79" s="2" t="s">
        <v>16</v>
      </c>
      <c r="C79" s="12">
        <v>44855</v>
      </c>
      <c r="D79" s="2">
        <v>148.25</v>
      </c>
      <c r="F79">
        <f t="shared" si="7"/>
        <v>-1.6257465162574578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980</v>
      </c>
      <c r="Q79" t="s">
        <v>16</v>
      </c>
      <c r="R79" s="3">
        <v>44855</v>
      </c>
      <c r="S79">
        <v>150.69999999999999</v>
      </c>
      <c r="T79">
        <v>151.6</v>
      </c>
      <c r="U79">
        <v>153.05000000000001</v>
      </c>
      <c r="V79">
        <v>148</v>
      </c>
      <c r="W79">
        <v>148</v>
      </c>
      <c r="X79">
        <v>148.25</v>
      </c>
      <c r="Y79">
        <v>149.87</v>
      </c>
      <c r="Z79">
        <v>306117</v>
      </c>
      <c r="AA79">
        <v>45878034.899999999</v>
      </c>
      <c r="AB79">
        <v>4637</v>
      </c>
      <c r="AC79" s="5" t="s">
        <v>1128</v>
      </c>
      <c r="AD79" s="5" t="s">
        <v>1129</v>
      </c>
    </row>
    <row r="80" spans="1:30" x14ac:dyDescent="0.25">
      <c r="A80" s="9" t="s">
        <v>980</v>
      </c>
      <c r="B80" s="1" t="s">
        <v>16</v>
      </c>
      <c r="C80" s="10">
        <v>44858</v>
      </c>
      <c r="D80" s="1">
        <v>151.44999999999999</v>
      </c>
      <c r="F80">
        <f t="shared" si="7"/>
        <v>2.15851602023608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980</v>
      </c>
      <c r="Q80" t="s">
        <v>16</v>
      </c>
      <c r="R80" s="3">
        <v>44858</v>
      </c>
      <c r="S80">
        <v>148.25</v>
      </c>
      <c r="T80">
        <v>148</v>
      </c>
      <c r="U80">
        <v>153</v>
      </c>
      <c r="V80">
        <v>147.1</v>
      </c>
      <c r="W80">
        <v>151.5</v>
      </c>
      <c r="X80">
        <v>151.44999999999999</v>
      </c>
      <c r="Y80">
        <v>150.85</v>
      </c>
      <c r="Z80">
        <v>160574</v>
      </c>
      <c r="AA80">
        <v>24221794.550000001</v>
      </c>
      <c r="AB80">
        <v>1951</v>
      </c>
      <c r="AC80" s="5" t="s">
        <v>1130</v>
      </c>
      <c r="AD80" s="5" t="s">
        <v>1131</v>
      </c>
    </row>
    <row r="81" spans="1:30" x14ac:dyDescent="0.25">
      <c r="A81" s="11" t="s">
        <v>980</v>
      </c>
      <c r="B81" s="2" t="s">
        <v>16</v>
      </c>
      <c r="C81" s="12">
        <v>44859</v>
      </c>
      <c r="D81" s="2">
        <v>150.69999999999999</v>
      </c>
      <c r="F81">
        <f t="shared" si="7"/>
        <v>-0.49521294156487294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980</v>
      </c>
      <c r="Q81" t="s">
        <v>16</v>
      </c>
      <c r="R81" s="3">
        <v>44859</v>
      </c>
      <c r="S81">
        <v>151.44999999999999</v>
      </c>
      <c r="T81">
        <v>151.44999999999999</v>
      </c>
      <c r="U81">
        <v>153.35</v>
      </c>
      <c r="V81">
        <v>149.35</v>
      </c>
      <c r="W81">
        <v>150.94999999999999</v>
      </c>
      <c r="X81">
        <v>150.69999999999999</v>
      </c>
      <c r="Y81">
        <v>151.36000000000001</v>
      </c>
      <c r="Z81">
        <v>276183</v>
      </c>
      <c r="AA81">
        <v>41803944.850000001</v>
      </c>
      <c r="AB81">
        <v>4870</v>
      </c>
      <c r="AC81" s="5" t="s">
        <v>1132</v>
      </c>
      <c r="AD81" s="5" t="s">
        <v>1133</v>
      </c>
    </row>
    <row r="82" spans="1:30" x14ac:dyDescent="0.25">
      <c r="A82" s="9" t="s">
        <v>980</v>
      </c>
      <c r="B82" s="1" t="s">
        <v>16</v>
      </c>
      <c r="C82" s="10">
        <v>44861</v>
      </c>
      <c r="D82" s="1">
        <v>150.55000000000001</v>
      </c>
      <c r="F82">
        <f t="shared" si="7"/>
        <v>-9.9535500995339934E-2</v>
      </c>
      <c r="G82">
        <f t="shared" si="5"/>
        <v>4</v>
      </c>
      <c r="H82">
        <f t="shared" si="9"/>
        <v>-0.98651759289707319</v>
      </c>
      <c r="I82" t="str">
        <f t="shared" si="8"/>
        <v/>
      </c>
      <c r="J82" t="str">
        <f t="shared" si="6"/>
        <v/>
      </c>
      <c r="P82" t="s">
        <v>980</v>
      </c>
      <c r="Q82" t="s">
        <v>16</v>
      </c>
      <c r="R82" s="3">
        <v>44861</v>
      </c>
      <c r="S82">
        <v>150.69999999999999</v>
      </c>
      <c r="T82">
        <v>150.9</v>
      </c>
      <c r="U82">
        <v>154</v>
      </c>
      <c r="V82">
        <v>149</v>
      </c>
      <c r="W82">
        <v>150.55000000000001</v>
      </c>
      <c r="X82">
        <v>150.55000000000001</v>
      </c>
      <c r="Y82">
        <v>150.78</v>
      </c>
      <c r="Z82">
        <v>272599</v>
      </c>
      <c r="AA82">
        <v>41102500.450000003</v>
      </c>
      <c r="AB82">
        <v>4717</v>
      </c>
      <c r="AC82" s="5" t="s">
        <v>1134</v>
      </c>
      <c r="AD82" s="5" t="s">
        <v>1135</v>
      </c>
    </row>
    <row r="83" spans="1:30" x14ac:dyDescent="0.25">
      <c r="A83" s="11" t="s">
        <v>980</v>
      </c>
      <c r="B83" s="2" t="s">
        <v>16</v>
      </c>
      <c r="C83" s="12">
        <v>44862</v>
      </c>
      <c r="D83" s="2">
        <v>150.9</v>
      </c>
      <c r="F83">
        <f t="shared" si="7"/>
        <v>0.23248090335436356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980</v>
      </c>
      <c r="Q83" t="s">
        <v>16</v>
      </c>
      <c r="R83" s="3">
        <v>44862</v>
      </c>
      <c r="S83">
        <v>150.55000000000001</v>
      </c>
      <c r="T83">
        <v>150.5</v>
      </c>
      <c r="U83">
        <v>152.9</v>
      </c>
      <c r="V83">
        <v>148.6</v>
      </c>
      <c r="W83">
        <v>150.25</v>
      </c>
      <c r="X83">
        <v>150.9</v>
      </c>
      <c r="Y83">
        <v>150.4</v>
      </c>
      <c r="Z83">
        <v>362696</v>
      </c>
      <c r="AA83">
        <v>54550986.950000003</v>
      </c>
      <c r="AB83">
        <v>5969</v>
      </c>
      <c r="AC83" s="5" t="s">
        <v>1136</v>
      </c>
      <c r="AD83" s="5" t="s">
        <v>1137</v>
      </c>
    </row>
    <row r="84" spans="1:30" x14ac:dyDescent="0.25">
      <c r="A84" s="9" t="s">
        <v>980</v>
      </c>
      <c r="B84" s="1" t="s">
        <v>16</v>
      </c>
      <c r="C84" s="10">
        <v>44865</v>
      </c>
      <c r="D84" s="1">
        <v>148.94999999999999</v>
      </c>
      <c r="F84">
        <f t="shared" si="7"/>
        <v>-1.2922465208747629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980</v>
      </c>
      <c r="Q84" t="s">
        <v>16</v>
      </c>
      <c r="R84" s="3">
        <v>44865</v>
      </c>
      <c r="S84">
        <v>150.9</v>
      </c>
      <c r="T84">
        <v>151.65</v>
      </c>
      <c r="U84">
        <v>153.5</v>
      </c>
      <c r="V84">
        <v>148.1</v>
      </c>
      <c r="W84">
        <v>148.75</v>
      </c>
      <c r="X84">
        <v>148.94999999999999</v>
      </c>
      <c r="Y84">
        <v>150.56</v>
      </c>
      <c r="Z84">
        <v>354224</v>
      </c>
      <c r="AA84">
        <v>53331957.75</v>
      </c>
      <c r="AB84">
        <v>4434</v>
      </c>
      <c r="AC84" s="5" t="s">
        <v>1138</v>
      </c>
      <c r="AD84" s="5" t="s">
        <v>1139</v>
      </c>
    </row>
    <row r="85" spans="1:30" x14ac:dyDescent="0.25">
      <c r="A85" s="11" t="s">
        <v>980</v>
      </c>
      <c r="B85" s="2" t="s">
        <v>16</v>
      </c>
      <c r="C85" s="12">
        <v>44866</v>
      </c>
      <c r="D85" s="2">
        <v>148</v>
      </c>
      <c r="F85">
        <f t="shared" si="7"/>
        <v>-0.63779791876467862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-13.851351351351349</v>
      </c>
      <c r="P85" t="s">
        <v>980</v>
      </c>
      <c r="Q85" t="s">
        <v>16</v>
      </c>
      <c r="R85" s="3">
        <v>44866</v>
      </c>
      <c r="S85">
        <v>148.94999999999999</v>
      </c>
      <c r="T85">
        <v>149.05000000000001</v>
      </c>
      <c r="U85">
        <v>150.85</v>
      </c>
      <c r="V85">
        <v>147</v>
      </c>
      <c r="W85">
        <v>147.25</v>
      </c>
      <c r="X85">
        <v>148</v>
      </c>
      <c r="Y85">
        <v>148.19</v>
      </c>
      <c r="Z85">
        <v>307816</v>
      </c>
      <c r="AA85">
        <v>45614479.450000003</v>
      </c>
      <c r="AB85">
        <v>4761</v>
      </c>
      <c r="AC85" s="5" t="s">
        <v>1140</v>
      </c>
      <c r="AD85" s="5" t="s">
        <v>1141</v>
      </c>
    </row>
    <row r="86" spans="1:30" x14ac:dyDescent="0.25">
      <c r="A86" s="9" t="s">
        <v>980</v>
      </c>
      <c r="B86" s="1" t="s">
        <v>16</v>
      </c>
      <c r="C86" s="10">
        <v>44867</v>
      </c>
      <c r="D86" s="1">
        <v>148.80000000000001</v>
      </c>
      <c r="F86">
        <f t="shared" si="7"/>
        <v>0.54054054054054823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980</v>
      </c>
      <c r="Q86" t="s">
        <v>16</v>
      </c>
      <c r="R86" s="3">
        <v>44867</v>
      </c>
      <c r="S86">
        <v>148</v>
      </c>
      <c r="T86">
        <v>148.4</v>
      </c>
      <c r="U86">
        <v>155.5</v>
      </c>
      <c r="V86">
        <v>147.5</v>
      </c>
      <c r="W86">
        <v>148.4</v>
      </c>
      <c r="X86">
        <v>148.80000000000001</v>
      </c>
      <c r="Y86">
        <v>152.4</v>
      </c>
      <c r="Z86">
        <v>1113191</v>
      </c>
      <c r="AA86">
        <v>169645400.19999999</v>
      </c>
      <c r="AB86">
        <v>10942</v>
      </c>
      <c r="AC86" s="5" t="s">
        <v>1142</v>
      </c>
      <c r="AD86" s="5" t="s">
        <v>1143</v>
      </c>
    </row>
    <row r="87" spans="1:30" x14ac:dyDescent="0.25">
      <c r="A87" s="11" t="s">
        <v>980</v>
      </c>
      <c r="B87" s="2" t="s">
        <v>16</v>
      </c>
      <c r="C87" s="12">
        <v>44868</v>
      </c>
      <c r="D87" s="2">
        <v>149.35</v>
      </c>
      <c r="F87">
        <f t="shared" si="7"/>
        <v>0.36962365591396701</v>
      </c>
      <c r="G87">
        <f t="shared" si="5"/>
        <v>4</v>
      </c>
      <c r="H87">
        <f t="shared" si="9"/>
        <v>-0.79707738292927066</v>
      </c>
      <c r="I87" t="str">
        <f t="shared" si="8"/>
        <v/>
      </c>
      <c r="J87" t="str">
        <f t="shared" si="6"/>
        <v/>
      </c>
      <c r="P87" t="s">
        <v>980</v>
      </c>
      <c r="Q87" t="s">
        <v>16</v>
      </c>
      <c r="R87" s="3">
        <v>44868</v>
      </c>
      <c r="S87">
        <v>148.80000000000001</v>
      </c>
      <c r="T87">
        <v>148.69999999999999</v>
      </c>
      <c r="U87">
        <v>151</v>
      </c>
      <c r="V87">
        <v>148</v>
      </c>
      <c r="W87">
        <v>149.35</v>
      </c>
      <c r="X87">
        <v>149.35</v>
      </c>
      <c r="Y87">
        <v>149.88999999999999</v>
      </c>
      <c r="Z87">
        <v>425007</v>
      </c>
      <c r="AA87">
        <v>63702175.5</v>
      </c>
      <c r="AB87">
        <v>5099</v>
      </c>
      <c r="AC87" s="5" t="s">
        <v>1144</v>
      </c>
      <c r="AD87" s="5" t="s">
        <v>1145</v>
      </c>
    </row>
    <row r="88" spans="1:30" x14ac:dyDescent="0.25">
      <c r="A88" s="9" t="s">
        <v>980</v>
      </c>
      <c r="B88" s="1" t="s">
        <v>16</v>
      </c>
      <c r="C88" s="10">
        <v>44869</v>
      </c>
      <c r="D88" s="1">
        <v>150.9</v>
      </c>
      <c r="F88">
        <f t="shared" si="7"/>
        <v>1.0378305992634829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980</v>
      </c>
      <c r="Q88" t="s">
        <v>16</v>
      </c>
      <c r="R88" s="3">
        <v>44869</v>
      </c>
      <c r="S88">
        <v>149.35</v>
      </c>
      <c r="T88">
        <v>150.35</v>
      </c>
      <c r="U88">
        <v>151.9</v>
      </c>
      <c r="V88">
        <v>148.75</v>
      </c>
      <c r="W88">
        <v>150</v>
      </c>
      <c r="X88">
        <v>150.9</v>
      </c>
      <c r="Y88">
        <v>150.19999999999999</v>
      </c>
      <c r="Z88">
        <v>851590</v>
      </c>
      <c r="AA88">
        <v>127912830.09999999</v>
      </c>
      <c r="AB88">
        <v>5807</v>
      </c>
      <c r="AC88" s="5" t="s">
        <v>1146</v>
      </c>
      <c r="AD88" s="5" t="s">
        <v>1147</v>
      </c>
    </row>
    <row r="89" spans="1:30" x14ac:dyDescent="0.25">
      <c r="A89" s="11" t="s">
        <v>980</v>
      </c>
      <c r="B89" s="2" t="s">
        <v>16</v>
      </c>
      <c r="C89" s="12">
        <v>44872</v>
      </c>
      <c r="D89" s="2">
        <v>145.69999999999999</v>
      </c>
      <c r="F89">
        <f t="shared" si="7"/>
        <v>-3.4459907223326822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980</v>
      </c>
      <c r="Q89" t="s">
        <v>16</v>
      </c>
      <c r="R89" s="3">
        <v>44872</v>
      </c>
      <c r="S89">
        <v>150.9</v>
      </c>
      <c r="T89">
        <v>153.5</v>
      </c>
      <c r="U89">
        <v>153.5</v>
      </c>
      <c r="V89">
        <v>140.1</v>
      </c>
      <c r="W89">
        <v>149.30000000000001</v>
      </c>
      <c r="X89">
        <v>145.69999999999999</v>
      </c>
      <c r="Y89">
        <v>145.80000000000001</v>
      </c>
      <c r="Z89">
        <v>1853690</v>
      </c>
      <c r="AA89">
        <v>270276047.5</v>
      </c>
      <c r="AB89">
        <v>17186</v>
      </c>
      <c r="AC89" s="5" t="s">
        <v>1148</v>
      </c>
      <c r="AD89" s="5" t="s">
        <v>1149</v>
      </c>
    </row>
    <row r="90" spans="1:30" x14ac:dyDescent="0.25">
      <c r="A90" s="9" t="s">
        <v>980</v>
      </c>
      <c r="B90" s="1" t="s">
        <v>16</v>
      </c>
      <c r="C90" s="10">
        <v>44874</v>
      </c>
      <c r="D90" s="1">
        <v>144.55000000000001</v>
      </c>
      <c r="F90">
        <f t="shared" si="7"/>
        <v>-0.7892930679478225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980</v>
      </c>
      <c r="Q90" t="s">
        <v>16</v>
      </c>
      <c r="R90" s="3">
        <v>44874</v>
      </c>
      <c r="S90">
        <v>145.69999999999999</v>
      </c>
      <c r="T90">
        <v>146.5</v>
      </c>
      <c r="U90">
        <v>150.05000000000001</v>
      </c>
      <c r="V90">
        <v>142.4</v>
      </c>
      <c r="W90">
        <v>143</v>
      </c>
      <c r="X90">
        <v>144.55000000000001</v>
      </c>
      <c r="Y90">
        <v>145.51</v>
      </c>
      <c r="Z90">
        <v>1109690</v>
      </c>
      <c r="AA90">
        <v>161465901.75</v>
      </c>
      <c r="AB90">
        <v>7185</v>
      </c>
      <c r="AC90" s="5" t="s">
        <v>1150</v>
      </c>
      <c r="AD90" s="5" t="s">
        <v>1151</v>
      </c>
    </row>
    <row r="91" spans="1:30" x14ac:dyDescent="0.25">
      <c r="A91" s="11" t="s">
        <v>980</v>
      </c>
      <c r="B91" s="2" t="s">
        <v>16</v>
      </c>
      <c r="C91" s="12">
        <v>44875</v>
      </c>
      <c r="D91" s="2">
        <v>140.1</v>
      </c>
      <c r="F91">
        <f t="shared" si="7"/>
        <v>-3.0785195434105961</v>
      </c>
      <c r="G91">
        <f t="shared" si="5"/>
        <v>4</v>
      </c>
      <c r="H91">
        <f t="shared" si="9"/>
        <v>-5.8467741935483977</v>
      </c>
      <c r="I91" t="str">
        <f t="shared" si="8"/>
        <v/>
      </c>
      <c r="J91" t="str">
        <f t="shared" si="6"/>
        <v/>
      </c>
      <c r="P91" t="s">
        <v>980</v>
      </c>
      <c r="Q91" t="s">
        <v>16</v>
      </c>
      <c r="R91" s="3">
        <v>44875</v>
      </c>
      <c r="S91">
        <v>144.55000000000001</v>
      </c>
      <c r="T91">
        <v>144.94999999999999</v>
      </c>
      <c r="U91">
        <v>145.15</v>
      </c>
      <c r="V91">
        <v>138.05000000000001</v>
      </c>
      <c r="W91">
        <v>141.5</v>
      </c>
      <c r="X91">
        <v>140.1</v>
      </c>
      <c r="Y91">
        <v>141.11000000000001</v>
      </c>
      <c r="Z91">
        <v>1000023</v>
      </c>
      <c r="AA91">
        <v>141116664.84999999</v>
      </c>
      <c r="AB91">
        <v>7996</v>
      </c>
      <c r="AC91" s="5" t="s">
        <v>1152</v>
      </c>
      <c r="AD91" s="5" t="s">
        <v>1153</v>
      </c>
    </row>
    <row r="92" spans="1:30" x14ac:dyDescent="0.25">
      <c r="A92" s="9" t="s">
        <v>980</v>
      </c>
      <c r="B92" s="1" t="s">
        <v>16</v>
      </c>
      <c r="C92" s="10">
        <v>44876</v>
      </c>
      <c r="D92" s="1">
        <v>128.6</v>
      </c>
      <c r="F92">
        <f t="shared" si="7"/>
        <v>-8.2084225553176307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980</v>
      </c>
      <c r="Q92" t="s">
        <v>16</v>
      </c>
      <c r="R92" s="3">
        <v>44876</v>
      </c>
      <c r="S92">
        <v>140.1</v>
      </c>
      <c r="T92">
        <v>141</v>
      </c>
      <c r="U92">
        <v>142.30000000000001</v>
      </c>
      <c r="V92">
        <v>126.6</v>
      </c>
      <c r="W92">
        <v>128.35</v>
      </c>
      <c r="X92">
        <v>128.6</v>
      </c>
      <c r="Y92">
        <v>133.49</v>
      </c>
      <c r="Z92">
        <v>1228304</v>
      </c>
      <c r="AA92">
        <v>163966713.75</v>
      </c>
      <c r="AB92">
        <v>14928</v>
      </c>
      <c r="AC92" s="5" t="s">
        <v>1154</v>
      </c>
      <c r="AD92" s="5" t="s">
        <v>1155</v>
      </c>
    </row>
    <row r="93" spans="1:30" x14ac:dyDescent="0.25">
      <c r="A93" s="11" t="s">
        <v>980</v>
      </c>
      <c r="B93" s="2" t="s">
        <v>16</v>
      </c>
      <c r="C93" s="12">
        <v>44879</v>
      </c>
      <c r="D93" s="2">
        <v>125.15</v>
      </c>
      <c r="F93">
        <f t="shared" si="7"/>
        <v>-2.6827371695178761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980</v>
      </c>
      <c r="Q93" t="s">
        <v>16</v>
      </c>
      <c r="R93" s="3">
        <v>44879</v>
      </c>
      <c r="S93">
        <v>128.6</v>
      </c>
      <c r="T93">
        <v>128.4</v>
      </c>
      <c r="U93">
        <v>128.4</v>
      </c>
      <c r="V93">
        <v>122.55</v>
      </c>
      <c r="W93">
        <v>127</v>
      </c>
      <c r="X93">
        <v>125.15</v>
      </c>
      <c r="Y93">
        <v>124.79</v>
      </c>
      <c r="Z93">
        <v>952022</v>
      </c>
      <c r="AA93">
        <v>118803082.45</v>
      </c>
      <c r="AB93">
        <v>9451</v>
      </c>
      <c r="AC93" s="5" t="s">
        <v>1156</v>
      </c>
      <c r="AD93" s="5" t="s">
        <v>1157</v>
      </c>
    </row>
    <row r="94" spans="1:30" x14ac:dyDescent="0.25">
      <c r="A94" s="9" t="s">
        <v>980</v>
      </c>
      <c r="B94" s="1" t="s">
        <v>16</v>
      </c>
      <c r="C94" s="10">
        <v>44880</v>
      </c>
      <c r="D94" s="1">
        <v>121.65</v>
      </c>
      <c r="F94">
        <f t="shared" si="7"/>
        <v>-2.7966440271673991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980</v>
      </c>
      <c r="Q94" t="s">
        <v>16</v>
      </c>
      <c r="R94" s="3">
        <v>44880</v>
      </c>
      <c r="S94">
        <v>125.15</v>
      </c>
      <c r="T94">
        <v>126.4</v>
      </c>
      <c r="U94">
        <v>127.8</v>
      </c>
      <c r="V94">
        <v>120.5</v>
      </c>
      <c r="W94">
        <v>121.1</v>
      </c>
      <c r="X94">
        <v>121.65</v>
      </c>
      <c r="Y94">
        <v>123.21</v>
      </c>
      <c r="Z94">
        <v>521888</v>
      </c>
      <c r="AA94">
        <v>64303605.75</v>
      </c>
      <c r="AB94">
        <v>7730</v>
      </c>
      <c r="AC94" s="5" t="s">
        <v>1158</v>
      </c>
      <c r="AD94" s="5" t="s">
        <v>1159</v>
      </c>
    </row>
    <row r="95" spans="1:30" x14ac:dyDescent="0.25">
      <c r="A95" s="11" t="s">
        <v>980</v>
      </c>
      <c r="B95" s="2" t="s">
        <v>16</v>
      </c>
      <c r="C95" s="12">
        <v>44881</v>
      </c>
      <c r="D95" s="2">
        <v>119.1</v>
      </c>
      <c r="F95">
        <f t="shared" si="7"/>
        <v>-2.0961775585696762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980</v>
      </c>
      <c r="Q95" t="s">
        <v>16</v>
      </c>
      <c r="R95" s="3">
        <v>44881</v>
      </c>
      <c r="S95">
        <v>121.65</v>
      </c>
      <c r="T95">
        <v>121.65</v>
      </c>
      <c r="U95">
        <v>123.95</v>
      </c>
      <c r="V95">
        <v>116.1</v>
      </c>
      <c r="W95">
        <v>118.7</v>
      </c>
      <c r="X95">
        <v>119.1</v>
      </c>
      <c r="Y95">
        <v>120.19</v>
      </c>
      <c r="Z95">
        <v>1116867</v>
      </c>
      <c r="AA95">
        <v>134238159.84999999</v>
      </c>
      <c r="AB95">
        <v>9857</v>
      </c>
      <c r="AC95" s="5" t="s">
        <v>1160</v>
      </c>
      <c r="AD95" s="5" t="s">
        <v>1161</v>
      </c>
    </row>
    <row r="96" spans="1:30" x14ac:dyDescent="0.25">
      <c r="A96" s="9" t="s">
        <v>980</v>
      </c>
      <c r="B96" s="1" t="s">
        <v>16</v>
      </c>
      <c r="C96" s="10">
        <v>44882</v>
      </c>
      <c r="D96" s="1">
        <v>118.15</v>
      </c>
      <c r="F96">
        <f t="shared" si="7"/>
        <v>-0.79764903442484358</v>
      </c>
      <c r="G96">
        <f t="shared" si="5"/>
        <v>4</v>
      </c>
      <c r="H96">
        <f t="shared" si="9"/>
        <v>-15.667380442541035</v>
      </c>
      <c r="I96" t="str">
        <f t="shared" si="8"/>
        <v/>
      </c>
      <c r="J96" t="str">
        <f t="shared" si="6"/>
        <v/>
      </c>
      <c r="P96" t="s">
        <v>980</v>
      </c>
      <c r="Q96" t="s">
        <v>16</v>
      </c>
      <c r="R96" s="3">
        <v>44882</v>
      </c>
      <c r="S96">
        <v>119.1</v>
      </c>
      <c r="T96">
        <v>118.7</v>
      </c>
      <c r="U96">
        <v>120.9</v>
      </c>
      <c r="V96">
        <v>117.05</v>
      </c>
      <c r="W96">
        <v>118</v>
      </c>
      <c r="X96">
        <v>118.15</v>
      </c>
      <c r="Y96">
        <v>119.1</v>
      </c>
      <c r="Z96">
        <v>549063</v>
      </c>
      <c r="AA96">
        <v>65394412.450000003</v>
      </c>
      <c r="AB96">
        <v>6923</v>
      </c>
      <c r="AC96" s="5" t="s">
        <v>1162</v>
      </c>
      <c r="AD96" s="5" t="s">
        <v>1163</v>
      </c>
    </row>
    <row r="97" spans="1:30" x14ac:dyDescent="0.25">
      <c r="A97" s="11" t="s">
        <v>980</v>
      </c>
      <c r="B97" s="2" t="s">
        <v>16</v>
      </c>
      <c r="C97" s="12">
        <v>44883</v>
      </c>
      <c r="D97" s="2">
        <v>115.45</v>
      </c>
      <c r="F97">
        <f t="shared" si="7"/>
        <v>-2.2852306390181996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980</v>
      </c>
      <c r="Q97" t="s">
        <v>16</v>
      </c>
      <c r="R97" s="3">
        <v>44883</v>
      </c>
      <c r="S97">
        <v>118.15</v>
      </c>
      <c r="T97">
        <v>123.5</v>
      </c>
      <c r="U97">
        <v>123.5</v>
      </c>
      <c r="V97">
        <v>115</v>
      </c>
      <c r="W97">
        <v>115.6</v>
      </c>
      <c r="X97">
        <v>115.45</v>
      </c>
      <c r="Y97">
        <v>117.77</v>
      </c>
      <c r="Z97">
        <v>473033</v>
      </c>
      <c r="AA97">
        <v>55706957.450000003</v>
      </c>
      <c r="AB97">
        <v>6332</v>
      </c>
      <c r="AC97" s="5" t="s">
        <v>1164</v>
      </c>
      <c r="AD97" s="5" t="s">
        <v>1165</v>
      </c>
    </row>
    <row r="98" spans="1:30" x14ac:dyDescent="0.25">
      <c r="A98" s="9" t="s">
        <v>980</v>
      </c>
      <c r="B98" s="1" t="s">
        <v>16</v>
      </c>
      <c r="C98" s="10">
        <v>44886</v>
      </c>
      <c r="D98" s="1">
        <v>118.45</v>
      </c>
      <c r="F98">
        <f t="shared" si="7"/>
        <v>2.59852750108272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980</v>
      </c>
      <c r="Q98" t="s">
        <v>16</v>
      </c>
      <c r="R98" s="3">
        <v>44886</v>
      </c>
      <c r="S98">
        <v>115.45</v>
      </c>
      <c r="T98">
        <v>115</v>
      </c>
      <c r="U98">
        <v>120</v>
      </c>
      <c r="V98">
        <v>112.1</v>
      </c>
      <c r="W98">
        <v>119.2</v>
      </c>
      <c r="X98">
        <v>118.45</v>
      </c>
      <c r="Y98">
        <v>115.14</v>
      </c>
      <c r="Z98">
        <v>448505</v>
      </c>
      <c r="AA98">
        <v>51641407.75</v>
      </c>
      <c r="AB98">
        <v>6126</v>
      </c>
      <c r="AC98" s="5" t="s">
        <v>1166</v>
      </c>
      <c r="AD98" s="5" t="s">
        <v>1167</v>
      </c>
    </row>
    <row r="99" spans="1:30" x14ac:dyDescent="0.25">
      <c r="A99" s="11" t="s">
        <v>980</v>
      </c>
      <c r="B99" s="2" t="s">
        <v>16</v>
      </c>
      <c r="C99" s="12">
        <v>44887</v>
      </c>
      <c r="D99" s="2">
        <v>121.55</v>
      </c>
      <c r="F99">
        <f t="shared" si="7"/>
        <v>2.61713803292528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980</v>
      </c>
      <c r="Q99" t="s">
        <v>16</v>
      </c>
      <c r="R99" s="3">
        <v>44887</v>
      </c>
      <c r="S99">
        <v>118.45</v>
      </c>
      <c r="T99">
        <v>120.4</v>
      </c>
      <c r="U99">
        <v>122.85</v>
      </c>
      <c r="V99">
        <v>119.1</v>
      </c>
      <c r="W99">
        <v>121</v>
      </c>
      <c r="X99">
        <v>121.55</v>
      </c>
      <c r="Y99">
        <v>121.39</v>
      </c>
      <c r="Z99">
        <v>593328</v>
      </c>
      <c r="AA99">
        <v>72025246.400000006</v>
      </c>
      <c r="AB99">
        <v>7427</v>
      </c>
      <c r="AC99" s="5" t="s">
        <v>1168</v>
      </c>
      <c r="AD99" s="5" t="s">
        <v>1169</v>
      </c>
    </row>
    <row r="100" spans="1:30" x14ac:dyDescent="0.25">
      <c r="A100" s="9" t="s">
        <v>980</v>
      </c>
      <c r="B100" s="1" t="s">
        <v>16</v>
      </c>
      <c r="C100" s="10">
        <v>44888</v>
      </c>
      <c r="D100" s="1">
        <v>117.5</v>
      </c>
      <c r="F100">
        <f t="shared" si="7"/>
        <v>-3.3319621554915648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980</v>
      </c>
      <c r="Q100" t="s">
        <v>16</v>
      </c>
      <c r="R100" s="3">
        <v>44888</v>
      </c>
      <c r="S100">
        <v>121.55</v>
      </c>
      <c r="T100">
        <v>121.55</v>
      </c>
      <c r="U100">
        <v>121.65</v>
      </c>
      <c r="V100">
        <v>115.2</v>
      </c>
      <c r="W100">
        <v>117.55</v>
      </c>
      <c r="X100">
        <v>117.5</v>
      </c>
      <c r="Y100">
        <v>118.41</v>
      </c>
      <c r="Z100">
        <v>452395</v>
      </c>
      <c r="AA100">
        <v>53567248.299999997</v>
      </c>
      <c r="AB100">
        <v>6164</v>
      </c>
      <c r="AC100" s="5" t="s">
        <v>1170</v>
      </c>
      <c r="AD100" s="5" t="s">
        <v>1171</v>
      </c>
    </row>
    <row r="101" spans="1:30" x14ac:dyDescent="0.25">
      <c r="A101" s="11" t="s">
        <v>980</v>
      </c>
      <c r="B101" s="2" t="s">
        <v>16</v>
      </c>
      <c r="C101" s="12">
        <v>44889</v>
      </c>
      <c r="D101" s="2">
        <v>118.05</v>
      </c>
      <c r="F101">
        <f t="shared" si="7"/>
        <v>0.46808510638297635</v>
      </c>
      <c r="G101">
        <f t="shared" si="5"/>
        <v>4</v>
      </c>
      <c r="H101">
        <f t="shared" si="9"/>
        <v>-8.4638171815496002E-2</v>
      </c>
      <c r="I101" t="str">
        <f t="shared" si="8"/>
        <v/>
      </c>
      <c r="J101" t="str">
        <f t="shared" si="6"/>
        <v/>
      </c>
      <c r="P101" t="s">
        <v>980</v>
      </c>
      <c r="Q101" t="s">
        <v>16</v>
      </c>
      <c r="R101" s="3">
        <v>44889</v>
      </c>
      <c r="S101">
        <v>117.5</v>
      </c>
      <c r="T101">
        <v>118.1</v>
      </c>
      <c r="U101">
        <v>121.05</v>
      </c>
      <c r="V101">
        <v>116.25</v>
      </c>
      <c r="W101">
        <v>117.8</v>
      </c>
      <c r="X101">
        <v>118.05</v>
      </c>
      <c r="Y101">
        <v>118.53</v>
      </c>
      <c r="Z101">
        <v>344005</v>
      </c>
      <c r="AA101">
        <v>40775811.399999999</v>
      </c>
      <c r="AB101">
        <v>6031</v>
      </c>
      <c r="AC101" s="5" t="s">
        <v>1172</v>
      </c>
      <c r="AD101" s="5" t="s">
        <v>1173</v>
      </c>
    </row>
    <row r="102" spans="1:30" x14ac:dyDescent="0.25">
      <c r="A102" s="9" t="s">
        <v>980</v>
      </c>
      <c r="B102" s="1" t="s">
        <v>16</v>
      </c>
      <c r="C102" s="10">
        <v>44890</v>
      </c>
      <c r="D102" s="1">
        <v>119.65</v>
      </c>
      <c r="F102">
        <f t="shared" si="7"/>
        <v>1.3553578991952635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980</v>
      </c>
      <c r="Q102" t="s">
        <v>16</v>
      </c>
      <c r="R102" s="3">
        <v>44890</v>
      </c>
      <c r="S102">
        <v>118.05</v>
      </c>
      <c r="T102">
        <v>118.65</v>
      </c>
      <c r="U102">
        <v>120.8</v>
      </c>
      <c r="V102">
        <v>117.15</v>
      </c>
      <c r="W102">
        <v>119.05</v>
      </c>
      <c r="X102">
        <v>119.65</v>
      </c>
      <c r="Y102">
        <v>119.02</v>
      </c>
      <c r="Z102">
        <v>325782</v>
      </c>
      <c r="AA102">
        <v>38774204.200000003</v>
      </c>
      <c r="AB102">
        <v>5100</v>
      </c>
      <c r="AC102" s="5" t="s">
        <v>1174</v>
      </c>
      <c r="AD102" s="5" t="s">
        <v>1175</v>
      </c>
    </row>
    <row r="103" spans="1:30" x14ac:dyDescent="0.25">
      <c r="A103" s="11" t="s">
        <v>980</v>
      </c>
      <c r="B103" s="2" t="s">
        <v>16</v>
      </c>
      <c r="C103" s="12">
        <v>44893</v>
      </c>
      <c r="D103" s="2">
        <v>119.7</v>
      </c>
      <c r="F103">
        <f t="shared" si="7"/>
        <v>4.1788549937314796E-2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980</v>
      </c>
      <c r="Q103" t="s">
        <v>16</v>
      </c>
      <c r="R103" s="3">
        <v>44893</v>
      </c>
      <c r="S103">
        <v>119.65</v>
      </c>
      <c r="T103">
        <v>121.25</v>
      </c>
      <c r="U103">
        <v>122</v>
      </c>
      <c r="V103">
        <v>119.1</v>
      </c>
      <c r="W103">
        <v>119.15</v>
      </c>
      <c r="X103">
        <v>119.7</v>
      </c>
      <c r="Y103">
        <v>120.42</v>
      </c>
      <c r="Z103">
        <v>228425</v>
      </c>
      <c r="AA103">
        <v>27507684.300000001</v>
      </c>
      <c r="AB103">
        <v>4101</v>
      </c>
      <c r="AC103" s="5" t="s">
        <v>1176</v>
      </c>
      <c r="AD103" s="5" t="s">
        <v>1177</v>
      </c>
    </row>
    <row r="104" spans="1:30" x14ac:dyDescent="0.25">
      <c r="A104" s="9" t="s">
        <v>980</v>
      </c>
      <c r="B104" s="1" t="s">
        <v>16</v>
      </c>
      <c r="C104" s="10">
        <v>44894</v>
      </c>
      <c r="D104" s="1">
        <v>122.85</v>
      </c>
      <c r="F104">
        <f t="shared" si="7"/>
        <v>2.6315789473684141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980</v>
      </c>
      <c r="Q104" t="s">
        <v>16</v>
      </c>
      <c r="R104" s="3">
        <v>44894</v>
      </c>
      <c r="S104">
        <v>119.7</v>
      </c>
      <c r="T104">
        <v>118.45</v>
      </c>
      <c r="U104">
        <v>123.95</v>
      </c>
      <c r="V104">
        <v>117.3</v>
      </c>
      <c r="W104">
        <v>123</v>
      </c>
      <c r="X104">
        <v>122.85</v>
      </c>
      <c r="Y104">
        <v>121.42</v>
      </c>
      <c r="Z104">
        <v>604570</v>
      </c>
      <c r="AA104">
        <v>73409123.299999997</v>
      </c>
      <c r="AB104">
        <v>8795</v>
      </c>
      <c r="AC104" s="5" t="s">
        <v>1178</v>
      </c>
      <c r="AD104" s="5" t="s">
        <v>1179</v>
      </c>
    </row>
    <row r="105" spans="1:30" x14ac:dyDescent="0.25">
      <c r="A105" s="11" t="s">
        <v>980</v>
      </c>
      <c r="B105" s="2" t="s">
        <v>16</v>
      </c>
      <c r="C105" s="12">
        <v>44895</v>
      </c>
      <c r="D105" s="2">
        <v>127.5</v>
      </c>
      <c r="F105">
        <f t="shared" si="7"/>
        <v>3.7851037851037899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980</v>
      </c>
      <c r="Q105" t="s">
        <v>16</v>
      </c>
      <c r="R105" s="3">
        <v>44895</v>
      </c>
      <c r="S105">
        <v>122.85</v>
      </c>
      <c r="T105">
        <v>126.3</v>
      </c>
      <c r="U105">
        <v>132</v>
      </c>
      <c r="V105">
        <v>124.2</v>
      </c>
      <c r="W105">
        <v>127.2</v>
      </c>
      <c r="X105">
        <v>127.5</v>
      </c>
      <c r="Y105">
        <v>127.36</v>
      </c>
      <c r="Z105">
        <v>1387706</v>
      </c>
      <c r="AA105">
        <v>176740112.80000001</v>
      </c>
      <c r="AB105">
        <v>14169</v>
      </c>
      <c r="AC105" s="5" t="s">
        <v>1180</v>
      </c>
      <c r="AD105" s="5" t="s">
        <v>1181</v>
      </c>
    </row>
    <row r="106" spans="1:30" x14ac:dyDescent="0.25">
      <c r="A106" s="9" t="s">
        <v>980</v>
      </c>
      <c r="B106" s="1" t="s">
        <v>16</v>
      </c>
      <c r="C106" s="10">
        <v>44896</v>
      </c>
      <c r="D106" s="1">
        <v>122.6</v>
      </c>
      <c r="F106">
        <f t="shared" si="7"/>
        <v>-3.8431372549019653</v>
      </c>
      <c r="G106">
        <f t="shared" si="5"/>
        <v>4</v>
      </c>
      <c r="H106">
        <f t="shared" si="9"/>
        <v>3.8542990258365077</v>
      </c>
      <c r="I106">
        <f t="shared" si="8"/>
        <v>44896</v>
      </c>
      <c r="J106">
        <f t="shared" si="6"/>
        <v>-11.460032626427408</v>
      </c>
      <c r="P106" t="s">
        <v>980</v>
      </c>
      <c r="Q106" t="s">
        <v>16</v>
      </c>
      <c r="R106" s="3">
        <v>44896</v>
      </c>
      <c r="S106">
        <v>127.5</v>
      </c>
      <c r="T106">
        <v>127.5</v>
      </c>
      <c r="U106">
        <v>128.5</v>
      </c>
      <c r="V106">
        <v>120.65</v>
      </c>
      <c r="W106">
        <v>122.9</v>
      </c>
      <c r="X106">
        <v>122.6</v>
      </c>
      <c r="Y106">
        <v>125.25</v>
      </c>
      <c r="Z106">
        <v>600263</v>
      </c>
      <c r="AA106">
        <v>75185333.650000006</v>
      </c>
      <c r="AB106">
        <v>8441</v>
      </c>
      <c r="AC106" s="5" t="s">
        <v>1182</v>
      </c>
      <c r="AD106" s="5" t="s">
        <v>741</v>
      </c>
    </row>
    <row r="107" spans="1:30" x14ac:dyDescent="0.25">
      <c r="A107" s="11" t="s">
        <v>980</v>
      </c>
      <c r="B107" s="2" t="s">
        <v>16</v>
      </c>
      <c r="C107" s="12">
        <v>44897</v>
      </c>
      <c r="D107" s="2">
        <v>127.2</v>
      </c>
      <c r="F107">
        <f t="shared" si="7"/>
        <v>3.7520391517128946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980</v>
      </c>
      <c r="Q107" t="s">
        <v>16</v>
      </c>
      <c r="R107" s="3">
        <v>44897</v>
      </c>
      <c r="S107">
        <v>122.6</v>
      </c>
      <c r="T107">
        <v>123.95</v>
      </c>
      <c r="U107">
        <v>130</v>
      </c>
      <c r="V107">
        <v>123.9</v>
      </c>
      <c r="W107">
        <v>126.45</v>
      </c>
      <c r="X107">
        <v>127.2</v>
      </c>
      <c r="Y107">
        <v>127.27</v>
      </c>
      <c r="Z107">
        <v>954167</v>
      </c>
      <c r="AA107">
        <v>121433989.7</v>
      </c>
      <c r="AB107">
        <v>9797</v>
      </c>
      <c r="AC107" s="5" t="s">
        <v>1183</v>
      </c>
      <c r="AD107" s="5" t="s">
        <v>1184</v>
      </c>
    </row>
    <row r="108" spans="1:30" x14ac:dyDescent="0.25">
      <c r="A108" s="9" t="s">
        <v>980</v>
      </c>
      <c r="B108" s="1" t="s">
        <v>16</v>
      </c>
      <c r="C108" s="10">
        <v>44900</v>
      </c>
      <c r="D108" s="1">
        <v>124.8</v>
      </c>
      <c r="F108">
        <f t="shared" si="7"/>
        <v>-1.8867924528301931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980</v>
      </c>
      <c r="Q108" t="s">
        <v>16</v>
      </c>
      <c r="R108" s="3">
        <v>44900</v>
      </c>
      <c r="S108">
        <v>127.2</v>
      </c>
      <c r="T108">
        <v>121</v>
      </c>
      <c r="U108">
        <v>127</v>
      </c>
      <c r="V108">
        <v>121</v>
      </c>
      <c r="W108">
        <v>125</v>
      </c>
      <c r="X108">
        <v>124.8</v>
      </c>
      <c r="Y108">
        <v>124.6</v>
      </c>
      <c r="Z108">
        <v>493021</v>
      </c>
      <c r="AA108">
        <v>61429844.149999999</v>
      </c>
      <c r="AB108">
        <v>5830</v>
      </c>
      <c r="AC108" s="5" t="s">
        <v>1185</v>
      </c>
      <c r="AD108" s="5" t="s">
        <v>1186</v>
      </c>
    </row>
    <row r="109" spans="1:30" x14ac:dyDescent="0.25">
      <c r="A109" s="11" t="s">
        <v>980</v>
      </c>
      <c r="B109" s="2" t="s">
        <v>16</v>
      </c>
      <c r="C109" s="12">
        <v>44901</v>
      </c>
      <c r="D109" s="2">
        <v>123.7</v>
      </c>
      <c r="F109">
        <f t="shared" si="7"/>
        <v>-0.88141025641025195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980</v>
      </c>
      <c r="Q109" t="s">
        <v>16</v>
      </c>
      <c r="R109" s="3">
        <v>44901</v>
      </c>
      <c r="S109">
        <v>124.8</v>
      </c>
      <c r="T109">
        <v>124.8</v>
      </c>
      <c r="U109">
        <v>125.8</v>
      </c>
      <c r="V109">
        <v>121.7</v>
      </c>
      <c r="W109">
        <v>123.75</v>
      </c>
      <c r="X109">
        <v>123.7</v>
      </c>
      <c r="Y109">
        <v>124.31</v>
      </c>
      <c r="Z109">
        <v>717891</v>
      </c>
      <c r="AA109">
        <v>89243406.549999997</v>
      </c>
      <c r="AB109">
        <v>4788</v>
      </c>
      <c r="AC109" s="5" t="s">
        <v>1187</v>
      </c>
      <c r="AD109" s="5" t="s">
        <v>1188</v>
      </c>
    </row>
    <row r="110" spans="1:30" x14ac:dyDescent="0.25">
      <c r="A110" s="9" t="s">
        <v>980</v>
      </c>
      <c r="B110" s="1" t="s">
        <v>16</v>
      </c>
      <c r="C110" s="10">
        <v>44902</v>
      </c>
      <c r="D110" s="1">
        <v>121.75</v>
      </c>
      <c r="F110">
        <f t="shared" si="7"/>
        <v>-1.5763945028294282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980</v>
      </c>
      <c r="Q110" t="s">
        <v>16</v>
      </c>
      <c r="R110" s="3">
        <v>44902</v>
      </c>
      <c r="S110">
        <v>123.7</v>
      </c>
      <c r="T110">
        <v>123.7</v>
      </c>
      <c r="U110">
        <v>124.6</v>
      </c>
      <c r="V110">
        <v>120.75</v>
      </c>
      <c r="W110">
        <v>122.2</v>
      </c>
      <c r="X110">
        <v>121.75</v>
      </c>
      <c r="Y110">
        <v>122.68</v>
      </c>
      <c r="Z110">
        <v>267272</v>
      </c>
      <c r="AA110">
        <v>32788080.899999999</v>
      </c>
      <c r="AB110">
        <v>3685</v>
      </c>
      <c r="AC110" s="5" t="s">
        <v>1189</v>
      </c>
      <c r="AD110" s="5" t="s">
        <v>1190</v>
      </c>
    </row>
    <row r="111" spans="1:30" x14ac:dyDescent="0.25">
      <c r="A111" s="11" t="s">
        <v>980</v>
      </c>
      <c r="B111" s="2" t="s">
        <v>16</v>
      </c>
      <c r="C111" s="12">
        <v>44903</v>
      </c>
      <c r="D111" s="2">
        <v>122.1</v>
      </c>
      <c r="F111">
        <f t="shared" si="7"/>
        <v>0.28747433264886596</v>
      </c>
      <c r="G111">
        <f t="shared" si="5"/>
        <v>4</v>
      </c>
      <c r="H111">
        <f t="shared" si="9"/>
        <v>-0.40783034257748779</v>
      </c>
      <c r="I111" t="str">
        <f t="shared" si="8"/>
        <v/>
      </c>
      <c r="J111" t="str">
        <f t="shared" si="6"/>
        <v/>
      </c>
      <c r="P111" t="s">
        <v>980</v>
      </c>
      <c r="Q111" t="s">
        <v>16</v>
      </c>
      <c r="R111" s="3">
        <v>44903</v>
      </c>
      <c r="S111">
        <v>121.75</v>
      </c>
      <c r="T111">
        <v>125.8</v>
      </c>
      <c r="U111">
        <v>127</v>
      </c>
      <c r="V111">
        <v>121.2</v>
      </c>
      <c r="W111">
        <v>121.95</v>
      </c>
      <c r="X111">
        <v>122.1</v>
      </c>
      <c r="Y111">
        <v>124.42</v>
      </c>
      <c r="Z111">
        <v>1530123</v>
      </c>
      <c r="AA111">
        <v>190380882.34999999</v>
      </c>
      <c r="AB111">
        <v>10079</v>
      </c>
      <c r="AC111" s="5" t="s">
        <v>1191</v>
      </c>
      <c r="AD111" s="5" t="s">
        <v>1177</v>
      </c>
    </row>
    <row r="112" spans="1:30" x14ac:dyDescent="0.25">
      <c r="A112" s="9" t="s">
        <v>980</v>
      </c>
      <c r="B112" s="1" t="s">
        <v>16</v>
      </c>
      <c r="C112" s="10">
        <v>44904</v>
      </c>
      <c r="D112" s="1">
        <v>120.05</v>
      </c>
      <c r="F112">
        <f t="shared" si="7"/>
        <v>-1.6789516789516765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980</v>
      </c>
      <c r="Q112" t="s">
        <v>16</v>
      </c>
      <c r="R112" s="3">
        <v>44904</v>
      </c>
      <c r="S112">
        <v>122.1</v>
      </c>
      <c r="T112">
        <v>122.7</v>
      </c>
      <c r="U112">
        <v>123.25</v>
      </c>
      <c r="V112">
        <v>118.75</v>
      </c>
      <c r="W112">
        <v>121.25</v>
      </c>
      <c r="X112">
        <v>120.05</v>
      </c>
      <c r="Y112">
        <v>120.76</v>
      </c>
      <c r="Z112">
        <v>249385</v>
      </c>
      <c r="AA112">
        <v>30116740.25</v>
      </c>
      <c r="AB112">
        <v>4202</v>
      </c>
      <c r="AC112" s="5" t="s">
        <v>1192</v>
      </c>
      <c r="AD112" s="5" t="s">
        <v>1193</v>
      </c>
    </row>
    <row r="113" spans="1:30" x14ac:dyDescent="0.25">
      <c r="A113" s="11" t="s">
        <v>980</v>
      </c>
      <c r="B113" s="2" t="s">
        <v>16</v>
      </c>
      <c r="C113" s="12">
        <v>44907</v>
      </c>
      <c r="D113" s="2">
        <v>117.85</v>
      </c>
      <c r="F113">
        <f t="shared" si="7"/>
        <v>-1.8325697625989197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980</v>
      </c>
      <c r="Q113" t="s">
        <v>16</v>
      </c>
      <c r="R113" s="3">
        <v>44907</v>
      </c>
      <c r="S113">
        <v>120.05</v>
      </c>
      <c r="T113">
        <v>120</v>
      </c>
      <c r="U113">
        <v>120</v>
      </c>
      <c r="V113">
        <v>116.7</v>
      </c>
      <c r="W113">
        <v>117.35</v>
      </c>
      <c r="X113">
        <v>117.85</v>
      </c>
      <c r="Y113">
        <v>117.83</v>
      </c>
      <c r="Z113">
        <v>563773</v>
      </c>
      <c r="AA113">
        <v>66426584.799999997</v>
      </c>
      <c r="AB113">
        <v>5924</v>
      </c>
      <c r="AC113" s="5" t="s">
        <v>1194</v>
      </c>
      <c r="AD113" s="5" t="s">
        <v>1012</v>
      </c>
    </row>
    <row r="114" spans="1:30" x14ac:dyDescent="0.25">
      <c r="A114" s="9" t="s">
        <v>980</v>
      </c>
      <c r="B114" s="1" t="s">
        <v>16</v>
      </c>
      <c r="C114" s="10">
        <v>44908</v>
      </c>
      <c r="D114" s="1">
        <v>116</v>
      </c>
      <c r="F114">
        <f t="shared" si="7"/>
        <v>-1.5697921086126383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980</v>
      </c>
      <c r="Q114" t="s">
        <v>16</v>
      </c>
      <c r="R114" s="3">
        <v>44908</v>
      </c>
      <c r="S114">
        <v>117.85</v>
      </c>
      <c r="T114">
        <v>115.1</v>
      </c>
      <c r="U114">
        <v>118.3</v>
      </c>
      <c r="V114">
        <v>115.1</v>
      </c>
      <c r="W114">
        <v>115.9</v>
      </c>
      <c r="X114">
        <v>116</v>
      </c>
      <c r="Y114">
        <v>116.81</v>
      </c>
      <c r="Z114">
        <v>377969</v>
      </c>
      <c r="AA114">
        <v>44150875.850000001</v>
      </c>
      <c r="AB114">
        <v>5115</v>
      </c>
      <c r="AC114" s="5" t="s">
        <v>1195</v>
      </c>
      <c r="AD114" s="5" t="s">
        <v>1196</v>
      </c>
    </row>
    <row r="115" spans="1:30" x14ac:dyDescent="0.25">
      <c r="A115" s="11" t="s">
        <v>980</v>
      </c>
      <c r="B115" s="2" t="s">
        <v>16</v>
      </c>
      <c r="C115" s="12">
        <v>44909</v>
      </c>
      <c r="D115" s="2">
        <v>115.4</v>
      </c>
      <c r="F115">
        <f t="shared" si="7"/>
        <v>-0.51724137931033998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980</v>
      </c>
      <c r="Q115" t="s">
        <v>16</v>
      </c>
      <c r="R115" s="3">
        <v>44909</v>
      </c>
      <c r="S115">
        <v>116</v>
      </c>
      <c r="T115">
        <v>116.2</v>
      </c>
      <c r="U115">
        <v>118</v>
      </c>
      <c r="V115">
        <v>115.05</v>
      </c>
      <c r="W115">
        <v>115.7</v>
      </c>
      <c r="X115">
        <v>115.4</v>
      </c>
      <c r="Y115">
        <v>115.92</v>
      </c>
      <c r="Z115">
        <v>434666</v>
      </c>
      <c r="AA115">
        <v>50386197.700000003</v>
      </c>
      <c r="AB115">
        <v>6202</v>
      </c>
      <c r="AC115" s="5" t="s">
        <v>1197</v>
      </c>
      <c r="AD115" s="5" t="s">
        <v>1198</v>
      </c>
    </row>
    <row r="116" spans="1:30" x14ac:dyDescent="0.25">
      <c r="A116" s="9" t="s">
        <v>980</v>
      </c>
      <c r="B116" s="1" t="s">
        <v>16</v>
      </c>
      <c r="C116" s="10">
        <v>44910</v>
      </c>
      <c r="D116" s="1">
        <v>114.4</v>
      </c>
      <c r="F116">
        <f t="shared" si="7"/>
        <v>-0.86655112651646449</v>
      </c>
      <c r="G116">
        <f t="shared" si="5"/>
        <v>4</v>
      </c>
      <c r="H116">
        <f t="shared" si="9"/>
        <v>-6.306306306306297</v>
      </c>
      <c r="I116" t="str">
        <f t="shared" si="8"/>
        <v/>
      </c>
      <c r="J116" t="str">
        <f t="shared" si="6"/>
        <v/>
      </c>
      <c r="P116" t="s">
        <v>980</v>
      </c>
      <c r="Q116" t="s">
        <v>16</v>
      </c>
      <c r="R116" s="3">
        <v>44910</v>
      </c>
      <c r="S116">
        <v>115.4</v>
      </c>
      <c r="T116">
        <v>115.6</v>
      </c>
      <c r="U116">
        <v>117.7</v>
      </c>
      <c r="V116">
        <v>113.45</v>
      </c>
      <c r="W116">
        <v>114.5</v>
      </c>
      <c r="X116">
        <v>114.4</v>
      </c>
      <c r="Y116">
        <v>115.22</v>
      </c>
      <c r="Z116">
        <v>347958</v>
      </c>
      <c r="AA116">
        <v>40092856.450000003</v>
      </c>
      <c r="AB116">
        <v>4567</v>
      </c>
      <c r="AC116" s="5" t="s">
        <v>1199</v>
      </c>
      <c r="AD116" s="5" t="s">
        <v>1200</v>
      </c>
    </row>
    <row r="117" spans="1:30" x14ac:dyDescent="0.25">
      <c r="A117" s="11" t="s">
        <v>980</v>
      </c>
      <c r="B117" s="2" t="s">
        <v>16</v>
      </c>
      <c r="C117" s="12">
        <v>44911</v>
      </c>
      <c r="D117" s="2">
        <v>112.45</v>
      </c>
      <c r="F117">
        <f t="shared" si="7"/>
        <v>-1.7045454545454568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980</v>
      </c>
      <c r="Q117" t="s">
        <v>16</v>
      </c>
      <c r="R117" s="3">
        <v>44911</v>
      </c>
      <c r="S117">
        <v>114.4</v>
      </c>
      <c r="T117">
        <v>114.4</v>
      </c>
      <c r="U117">
        <v>115.4</v>
      </c>
      <c r="V117">
        <v>111</v>
      </c>
      <c r="W117">
        <v>112.4</v>
      </c>
      <c r="X117">
        <v>112.45</v>
      </c>
      <c r="Y117">
        <v>113.15</v>
      </c>
      <c r="Z117">
        <v>453536</v>
      </c>
      <c r="AA117">
        <v>51315507.049999997</v>
      </c>
      <c r="AB117">
        <v>5661</v>
      </c>
      <c r="AC117" s="5" t="s">
        <v>1201</v>
      </c>
      <c r="AD117" s="5" t="s">
        <v>1202</v>
      </c>
    </row>
    <row r="118" spans="1:30" x14ac:dyDescent="0.25">
      <c r="A118" s="9" t="s">
        <v>980</v>
      </c>
      <c r="B118" s="1" t="s">
        <v>16</v>
      </c>
      <c r="C118" s="10">
        <v>44914</v>
      </c>
      <c r="D118" s="1">
        <v>109.75</v>
      </c>
      <c r="F118">
        <f t="shared" si="7"/>
        <v>-2.4010671409515365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980</v>
      </c>
      <c r="Q118" t="s">
        <v>16</v>
      </c>
      <c r="R118" s="3">
        <v>44914</v>
      </c>
      <c r="S118">
        <v>112.45</v>
      </c>
      <c r="T118">
        <v>112.25</v>
      </c>
      <c r="U118">
        <v>112.8</v>
      </c>
      <c r="V118">
        <v>109.15</v>
      </c>
      <c r="W118">
        <v>109.9</v>
      </c>
      <c r="X118">
        <v>109.75</v>
      </c>
      <c r="Y118">
        <v>110.49</v>
      </c>
      <c r="Z118">
        <v>461411</v>
      </c>
      <c r="AA118">
        <v>50979712.25</v>
      </c>
      <c r="AB118">
        <v>4263</v>
      </c>
      <c r="AC118" s="5" t="s">
        <v>1203</v>
      </c>
      <c r="AD118" s="5" t="s">
        <v>1204</v>
      </c>
    </row>
    <row r="119" spans="1:30" x14ac:dyDescent="0.25">
      <c r="A119" s="11" t="s">
        <v>980</v>
      </c>
      <c r="B119" s="2" t="s">
        <v>16</v>
      </c>
      <c r="C119" s="12">
        <v>44915</v>
      </c>
      <c r="D119" s="2">
        <v>117.8</v>
      </c>
      <c r="F119">
        <f t="shared" si="7"/>
        <v>7.3348519362186764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980</v>
      </c>
      <c r="Q119" t="s">
        <v>16</v>
      </c>
      <c r="R119" s="3">
        <v>44915</v>
      </c>
      <c r="S119">
        <v>109.75</v>
      </c>
      <c r="T119">
        <v>109.75</v>
      </c>
      <c r="U119">
        <v>119.8</v>
      </c>
      <c r="V119">
        <v>109.45</v>
      </c>
      <c r="W119">
        <v>118.25</v>
      </c>
      <c r="X119">
        <v>117.8</v>
      </c>
      <c r="Y119">
        <v>116.7</v>
      </c>
      <c r="Z119">
        <v>1617473</v>
      </c>
      <c r="AA119">
        <v>188763766.44999999</v>
      </c>
      <c r="AB119">
        <v>18517</v>
      </c>
      <c r="AC119" s="5" t="s">
        <v>1205</v>
      </c>
      <c r="AD119" s="5" t="s">
        <v>1206</v>
      </c>
    </row>
    <row r="120" spans="1:30" x14ac:dyDescent="0.25">
      <c r="A120" s="9" t="s">
        <v>980</v>
      </c>
      <c r="B120" s="1" t="s">
        <v>16</v>
      </c>
      <c r="C120" s="10">
        <v>44916</v>
      </c>
      <c r="D120" s="1">
        <v>113.6</v>
      </c>
      <c r="F120">
        <f t="shared" si="7"/>
        <v>-3.5653650254668956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980</v>
      </c>
      <c r="Q120" t="s">
        <v>16</v>
      </c>
      <c r="R120" s="3">
        <v>44916</v>
      </c>
      <c r="S120">
        <v>117.8</v>
      </c>
      <c r="T120">
        <v>118.25</v>
      </c>
      <c r="U120">
        <v>118.25</v>
      </c>
      <c r="V120">
        <v>111.55</v>
      </c>
      <c r="W120">
        <v>113.9</v>
      </c>
      <c r="X120">
        <v>113.6</v>
      </c>
      <c r="Y120">
        <v>114.97</v>
      </c>
      <c r="Z120">
        <v>291890</v>
      </c>
      <c r="AA120">
        <v>33559113.350000001</v>
      </c>
      <c r="AB120">
        <v>4237</v>
      </c>
      <c r="AC120" s="5" t="s">
        <v>1207</v>
      </c>
      <c r="AD120" s="5" t="s">
        <v>1208</v>
      </c>
    </row>
    <row r="121" spans="1:30" x14ac:dyDescent="0.25">
      <c r="A121" s="11" t="s">
        <v>980</v>
      </c>
      <c r="B121" s="2" t="s">
        <v>16</v>
      </c>
      <c r="C121" s="12">
        <v>44917</v>
      </c>
      <c r="D121" s="2">
        <v>109.55</v>
      </c>
      <c r="F121">
        <f t="shared" si="7"/>
        <v>-3.5651408450704198</v>
      </c>
      <c r="G121">
        <f t="shared" si="5"/>
        <v>4</v>
      </c>
      <c r="H121">
        <f t="shared" si="9"/>
        <v>-4.2395104895104962</v>
      </c>
      <c r="I121" t="str">
        <f t="shared" si="8"/>
        <v/>
      </c>
      <c r="J121" t="str">
        <f t="shared" si="6"/>
        <v/>
      </c>
      <c r="P121" t="s">
        <v>980</v>
      </c>
      <c r="Q121" t="s">
        <v>16</v>
      </c>
      <c r="R121" s="3">
        <v>44917</v>
      </c>
      <c r="S121">
        <v>113.6</v>
      </c>
      <c r="T121">
        <v>112.9</v>
      </c>
      <c r="U121">
        <v>114.4</v>
      </c>
      <c r="V121">
        <v>108.75</v>
      </c>
      <c r="W121">
        <v>110</v>
      </c>
      <c r="X121">
        <v>109.55</v>
      </c>
      <c r="Y121">
        <v>110.45</v>
      </c>
      <c r="Z121">
        <v>633991</v>
      </c>
      <c r="AA121">
        <v>70025315.75</v>
      </c>
      <c r="AB121">
        <v>6708</v>
      </c>
      <c r="AC121" s="5" t="s">
        <v>1209</v>
      </c>
      <c r="AD121" s="5" t="s">
        <v>1210</v>
      </c>
    </row>
    <row r="122" spans="1:30" x14ac:dyDescent="0.25">
      <c r="A122" s="9" t="s">
        <v>980</v>
      </c>
      <c r="B122" s="1" t="s">
        <v>16</v>
      </c>
      <c r="C122" s="10">
        <v>44918</v>
      </c>
      <c r="D122" s="1">
        <v>105.3</v>
      </c>
      <c r="F122">
        <f t="shared" si="7"/>
        <v>-3.8795070743952533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980</v>
      </c>
      <c r="Q122" t="s">
        <v>16</v>
      </c>
      <c r="R122" s="3">
        <v>44918</v>
      </c>
      <c r="S122">
        <v>109.55</v>
      </c>
      <c r="T122">
        <v>109.25</v>
      </c>
      <c r="U122">
        <v>109.25</v>
      </c>
      <c r="V122">
        <v>102.55</v>
      </c>
      <c r="W122">
        <v>105.85</v>
      </c>
      <c r="X122">
        <v>105.3</v>
      </c>
      <c r="Y122">
        <v>105.01</v>
      </c>
      <c r="Z122">
        <v>444783</v>
      </c>
      <c r="AA122">
        <v>46705389.850000001</v>
      </c>
      <c r="AB122">
        <v>6847</v>
      </c>
      <c r="AC122" s="5" t="s">
        <v>1211</v>
      </c>
      <c r="AD122" s="5" t="s">
        <v>1212</v>
      </c>
    </row>
    <row r="123" spans="1:30" x14ac:dyDescent="0.25">
      <c r="A123" s="11" t="s">
        <v>980</v>
      </c>
      <c r="B123" s="2" t="s">
        <v>16</v>
      </c>
      <c r="C123" s="12">
        <v>44921</v>
      </c>
      <c r="D123" s="2">
        <v>105.3</v>
      </c>
      <c r="F123">
        <f t="shared" si="7"/>
        <v>0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980</v>
      </c>
      <c r="Q123" t="s">
        <v>16</v>
      </c>
      <c r="R123" s="3">
        <v>44921</v>
      </c>
      <c r="S123">
        <v>105.3</v>
      </c>
      <c r="T123">
        <v>104.05</v>
      </c>
      <c r="U123">
        <v>109.3</v>
      </c>
      <c r="V123">
        <v>103.2</v>
      </c>
      <c r="W123">
        <v>105.45</v>
      </c>
      <c r="X123">
        <v>105.3</v>
      </c>
      <c r="Y123">
        <v>106.64</v>
      </c>
      <c r="Z123">
        <v>712273</v>
      </c>
      <c r="AA123">
        <v>75956760.849999994</v>
      </c>
      <c r="AB123">
        <v>9160</v>
      </c>
      <c r="AC123" s="5" t="s">
        <v>1213</v>
      </c>
      <c r="AD123" s="5" t="s">
        <v>1214</v>
      </c>
    </row>
    <row r="124" spans="1:30" x14ac:dyDescent="0.25">
      <c r="A124" s="9" t="s">
        <v>980</v>
      </c>
      <c r="B124" s="1" t="s">
        <v>16</v>
      </c>
      <c r="C124" s="10">
        <v>44922</v>
      </c>
      <c r="D124" s="1">
        <v>109.8</v>
      </c>
      <c r="F124">
        <f t="shared" si="7"/>
        <v>4.2735042735042734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980</v>
      </c>
      <c r="Q124" t="s">
        <v>16</v>
      </c>
      <c r="R124" s="3">
        <v>44922</v>
      </c>
      <c r="S124">
        <v>105.3</v>
      </c>
      <c r="T124">
        <v>106.1</v>
      </c>
      <c r="U124">
        <v>110.05</v>
      </c>
      <c r="V124">
        <v>104.75</v>
      </c>
      <c r="W124">
        <v>109.9</v>
      </c>
      <c r="X124">
        <v>109.8</v>
      </c>
      <c r="Y124">
        <v>107.41</v>
      </c>
      <c r="Z124">
        <v>380862</v>
      </c>
      <c r="AA124">
        <v>40907068.100000001</v>
      </c>
      <c r="AB124">
        <v>5752</v>
      </c>
      <c r="AC124" s="5" t="s">
        <v>1215</v>
      </c>
      <c r="AD124" s="5" t="s">
        <v>1216</v>
      </c>
    </row>
    <row r="125" spans="1:30" x14ac:dyDescent="0.25">
      <c r="A125" s="11" t="s">
        <v>980</v>
      </c>
      <c r="B125" s="2" t="s">
        <v>16</v>
      </c>
      <c r="C125" s="12">
        <v>44923</v>
      </c>
      <c r="D125" s="2">
        <v>107.75</v>
      </c>
      <c r="F125">
        <f t="shared" si="7"/>
        <v>-1.8670309653916184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980</v>
      </c>
      <c r="Q125" t="s">
        <v>16</v>
      </c>
      <c r="R125" s="3">
        <v>44923</v>
      </c>
      <c r="S125">
        <v>109.8</v>
      </c>
      <c r="T125">
        <v>109.8</v>
      </c>
      <c r="U125">
        <v>110.25</v>
      </c>
      <c r="V125">
        <v>107</v>
      </c>
      <c r="W125">
        <v>107.55</v>
      </c>
      <c r="X125">
        <v>107.75</v>
      </c>
      <c r="Y125">
        <v>109.18</v>
      </c>
      <c r="Z125">
        <v>346365</v>
      </c>
      <c r="AA125">
        <v>37815839.799999997</v>
      </c>
      <c r="AB125">
        <v>4293</v>
      </c>
      <c r="AC125" s="5" t="s">
        <v>1217</v>
      </c>
      <c r="AD125" s="5" t="s">
        <v>1218</v>
      </c>
    </row>
    <row r="126" spans="1:30" x14ac:dyDescent="0.25">
      <c r="A126" s="9" t="s">
        <v>980</v>
      </c>
      <c r="B126" s="1" t="s">
        <v>16</v>
      </c>
      <c r="C126" s="10">
        <v>44924</v>
      </c>
      <c r="D126" s="1">
        <v>109.6</v>
      </c>
      <c r="F126">
        <f t="shared" si="7"/>
        <v>1.7169373549883939</v>
      </c>
      <c r="G126">
        <f t="shared" si="5"/>
        <v>4</v>
      </c>
      <c r="H126">
        <f t="shared" si="9"/>
        <v>4.5641259698765091E-2</v>
      </c>
      <c r="I126" t="str">
        <f t="shared" si="8"/>
        <v/>
      </c>
      <c r="J126" t="str">
        <f t="shared" si="6"/>
        <v/>
      </c>
      <c r="P126" t="s">
        <v>980</v>
      </c>
      <c r="Q126" t="s">
        <v>16</v>
      </c>
      <c r="R126" s="3">
        <v>44924</v>
      </c>
      <c r="S126">
        <v>107.75</v>
      </c>
      <c r="T126">
        <v>107.7</v>
      </c>
      <c r="U126">
        <v>110</v>
      </c>
      <c r="V126">
        <v>106.05</v>
      </c>
      <c r="W126">
        <v>109.8</v>
      </c>
      <c r="X126">
        <v>109.6</v>
      </c>
      <c r="Y126">
        <v>108.77</v>
      </c>
      <c r="Z126">
        <v>187749</v>
      </c>
      <c r="AA126">
        <v>20421124.050000001</v>
      </c>
      <c r="AB126">
        <v>3585</v>
      </c>
      <c r="AC126" s="5" t="s">
        <v>1219</v>
      </c>
      <c r="AD126" s="5" t="s">
        <v>1220</v>
      </c>
    </row>
    <row r="127" spans="1:30" x14ac:dyDescent="0.25">
      <c r="A127" s="11" t="s">
        <v>980</v>
      </c>
      <c r="B127" s="2" t="s">
        <v>16</v>
      </c>
      <c r="C127" s="12">
        <v>44925</v>
      </c>
      <c r="D127" s="2">
        <v>108.55</v>
      </c>
      <c r="F127">
        <f t="shared" si="7"/>
        <v>-0.95802919708028944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980</v>
      </c>
      <c r="Q127" t="s">
        <v>16</v>
      </c>
      <c r="R127" s="3">
        <v>44925</v>
      </c>
      <c r="S127">
        <v>109.6</v>
      </c>
      <c r="T127">
        <v>110.7</v>
      </c>
      <c r="U127">
        <v>110.7</v>
      </c>
      <c r="V127">
        <v>107.5</v>
      </c>
      <c r="W127">
        <v>108.25</v>
      </c>
      <c r="X127">
        <v>108.55</v>
      </c>
      <c r="Y127">
        <v>109.75</v>
      </c>
      <c r="Z127">
        <v>1134727</v>
      </c>
      <c r="AA127">
        <v>124533045.7</v>
      </c>
      <c r="AB127">
        <v>4990</v>
      </c>
      <c r="AC127" s="5" t="s">
        <v>1221</v>
      </c>
      <c r="AD127" s="5" t="s">
        <v>1222</v>
      </c>
    </row>
    <row r="128" spans="1:30" x14ac:dyDescent="0.25">
      <c r="A128" s="9" t="s">
        <v>980</v>
      </c>
      <c r="B128" s="1" t="s">
        <v>16</v>
      </c>
      <c r="C128" s="10">
        <v>44928</v>
      </c>
      <c r="D128" s="1">
        <v>109.15</v>
      </c>
      <c r="F128">
        <f t="shared" si="7"/>
        <v>0.55274067250115944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-12.505726065048107</v>
      </c>
      <c r="P128" t="s">
        <v>980</v>
      </c>
      <c r="Q128" t="s">
        <v>16</v>
      </c>
      <c r="R128" s="3">
        <v>44928</v>
      </c>
      <c r="S128">
        <v>108.55</v>
      </c>
      <c r="T128">
        <v>109</v>
      </c>
      <c r="U128">
        <v>109.7</v>
      </c>
      <c r="V128">
        <v>107.65</v>
      </c>
      <c r="W128">
        <v>109.35</v>
      </c>
      <c r="X128">
        <v>109.15</v>
      </c>
      <c r="Y128">
        <v>108.81</v>
      </c>
      <c r="Z128">
        <v>224456</v>
      </c>
      <c r="AA128">
        <v>24421941.899999999</v>
      </c>
      <c r="AB128">
        <v>3305</v>
      </c>
      <c r="AC128" s="5" t="s">
        <v>1223</v>
      </c>
      <c r="AD128" s="5" t="s">
        <v>1224</v>
      </c>
    </row>
    <row r="129" spans="1:30" x14ac:dyDescent="0.25">
      <c r="A129" s="11" t="s">
        <v>980</v>
      </c>
      <c r="B129" s="2" t="s">
        <v>16</v>
      </c>
      <c r="C129" s="12">
        <v>44929</v>
      </c>
      <c r="D129" s="2">
        <v>108.6</v>
      </c>
      <c r="F129">
        <f t="shared" si="7"/>
        <v>-0.50389372423271772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980</v>
      </c>
      <c r="Q129" t="s">
        <v>16</v>
      </c>
      <c r="R129" s="3">
        <v>44929</v>
      </c>
      <c r="S129">
        <v>109.15</v>
      </c>
      <c r="T129">
        <v>108.2</v>
      </c>
      <c r="U129">
        <v>110</v>
      </c>
      <c r="V129">
        <v>108.2</v>
      </c>
      <c r="W129">
        <v>108.55</v>
      </c>
      <c r="X129">
        <v>108.6</v>
      </c>
      <c r="Y129">
        <v>109.44</v>
      </c>
      <c r="Z129">
        <v>290363</v>
      </c>
      <c r="AA129">
        <v>31777832</v>
      </c>
      <c r="AB129">
        <v>3143</v>
      </c>
      <c r="AC129" s="5" t="s">
        <v>1225</v>
      </c>
      <c r="AD129" s="5" t="s">
        <v>1034</v>
      </c>
    </row>
    <row r="130" spans="1:30" x14ac:dyDescent="0.25">
      <c r="A130" s="9" t="s">
        <v>980</v>
      </c>
      <c r="B130" s="1" t="s">
        <v>16</v>
      </c>
      <c r="C130" s="10">
        <v>44930</v>
      </c>
      <c r="D130" s="1">
        <v>106.3</v>
      </c>
      <c r="F130">
        <f t="shared" si="7"/>
        <v>-2.1178637200736623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980</v>
      </c>
      <c r="Q130" t="s">
        <v>16</v>
      </c>
      <c r="R130" s="3">
        <v>44930</v>
      </c>
      <c r="S130">
        <v>108.6</v>
      </c>
      <c r="T130">
        <v>109.2</v>
      </c>
      <c r="U130">
        <v>109.3</v>
      </c>
      <c r="V130">
        <v>105.75</v>
      </c>
      <c r="W130">
        <v>105.75</v>
      </c>
      <c r="X130">
        <v>106.3</v>
      </c>
      <c r="Y130">
        <v>107.25</v>
      </c>
      <c r="Z130">
        <v>203080</v>
      </c>
      <c r="AA130">
        <v>21780758.350000001</v>
      </c>
      <c r="AB130">
        <v>3081</v>
      </c>
      <c r="AC130" s="5" t="s">
        <v>1226</v>
      </c>
      <c r="AD130" s="5" t="s">
        <v>1227</v>
      </c>
    </row>
    <row r="131" spans="1:30" x14ac:dyDescent="0.25">
      <c r="A131" s="11" t="s">
        <v>980</v>
      </c>
      <c r="B131" s="2" t="s">
        <v>16</v>
      </c>
      <c r="C131" s="12">
        <v>44931</v>
      </c>
      <c r="D131" s="2">
        <v>107.7</v>
      </c>
      <c r="F131">
        <f t="shared" si="7"/>
        <v>1.3170272812794033</v>
      </c>
      <c r="G131">
        <f t="shared" ref="G131:G194" si="10">WEEKDAY(C131, 2)</f>
        <v>4</v>
      </c>
      <c r="H131">
        <f t="shared" si="9"/>
        <v>-1.7335766423357588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980</v>
      </c>
      <c r="Q131" t="s">
        <v>16</v>
      </c>
      <c r="R131" s="3">
        <v>44931</v>
      </c>
      <c r="S131">
        <v>106.3</v>
      </c>
      <c r="T131">
        <v>106.3</v>
      </c>
      <c r="U131">
        <v>108.7</v>
      </c>
      <c r="V131">
        <v>105.25</v>
      </c>
      <c r="W131">
        <v>108.3</v>
      </c>
      <c r="X131">
        <v>107.7</v>
      </c>
      <c r="Y131">
        <v>106.88</v>
      </c>
      <c r="Z131">
        <v>150380</v>
      </c>
      <c r="AA131">
        <v>16071906.199999999</v>
      </c>
      <c r="AB131">
        <v>3289</v>
      </c>
      <c r="AC131" s="5" t="s">
        <v>1228</v>
      </c>
      <c r="AD131" s="5" t="s">
        <v>1204</v>
      </c>
    </row>
    <row r="132" spans="1:30" x14ac:dyDescent="0.25">
      <c r="A132" s="9" t="s">
        <v>980</v>
      </c>
      <c r="B132" s="1" t="s">
        <v>16</v>
      </c>
      <c r="C132" s="10">
        <v>44932</v>
      </c>
      <c r="D132" s="1">
        <v>103.95</v>
      </c>
      <c r="F132">
        <f t="shared" ref="F132:F195" si="12">((D132-D131)/D131)*100</f>
        <v>-3.4818941504178276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980</v>
      </c>
      <c r="Q132" t="s">
        <v>16</v>
      </c>
      <c r="R132" s="3">
        <v>44932</v>
      </c>
      <c r="S132">
        <v>107.7</v>
      </c>
      <c r="T132">
        <v>107.5</v>
      </c>
      <c r="U132">
        <v>108</v>
      </c>
      <c r="V132">
        <v>103.1</v>
      </c>
      <c r="W132">
        <v>104.45</v>
      </c>
      <c r="X132">
        <v>103.95</v>
      </c>
      <c r="Y132">
        <v>105.77</v>
      </c>
      <c r="Z132">
        <v>415228</v>
      </c>
      <c r="AA132">
        <v>43919052.100000001</v>
      </c>
      <c r="AB132">
        <v>4053</v>
      </c>
      <c r="AC132" s="5" t="s">
        <v>1229</v>
      </c>
      <c r="AD132" s="5" t="s">
        <v>1230</v>
      </c>
    </row>
    <row r="133" spans="1:30" x14ac:dyDescent="0.25">
      <c r="A133" s="11" t="s">
        <v>980</v>
      </c>
      <c r="B133" s="2" t="s">
        <v>16</v>
      </c>
      <c r="C133" s="12">
        <v>44935</v>
      </c>
      <c r="D133" s="2">
        <v>103.95</v>
      </c>
      <c r="F133">
        <f t="shared" si="12"/>
        <v>0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980</v>
      </c>
      <c r="Q133" t="s">
        <v>16</v>
      </c>
      <c r="R133" s="3">
        <v>44935</v>
      </c>
      <c r="S133">
        <v>103.95</v>
      </c>
      <c r="T133">
        <v>104.7</v>
      </c>
      <c r="U133">
        <v>105.65</v>
      </c>
      <c r="V133">
        <v>103.3</v>
      </c>
      <c r="W133">
        <v>103.35</v>
      </c>
      <c r="X133">
        <v>103.95</v>
      </c>
      <c r="Y133">
        <v>104.39</v>
      </c>
      <c r="Z133">
        <v>734337</v>
      </c>
      <c r="AA133">
        <v>76659848.700000003</v>
      </c>
      <c r="AB133">
        <v>3612</v>
      </c>
      <c r="AC133" s="5" t="s">
        <v>1231</v>
      </c>
      <c r="AD133" s="5" t="s">
        <v>1232</v>
      </c>
    </row>
    <row r="134" spans="1:30" x14ac:dyDescent="0.25">
      <c r="A134" s="9" t="s">
        <v>980</v>
      </c>
      <c r="B134" s="1" t="s">
        <v>16</v>
      </c>
      <c r="C134" s="10">
        <v>44936</v>
      </c>
      <c r="D134" s="1">
        <v>103.85</v>
      </c>
      <c r="F134">
        <f t="shared" si="12"/>
        <v>-9.6200096200104404E-2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980</v>
      </c>
      <c r="Q134" t="s">
        <v>16</v>
      </c>
      <c r="R134" s="3">
        <v>44936</v>
      </c>
      <c r="S134">
        <v>103.95</v>
      </c>
      <c r="T134">
        <v>104</v>
      </c>
      <c r="U134">
        <v>105.3</v>
      </c>
      <c r="V134">
        <v>102.3</v>
      </c>
      <c r="W134">
        <v>103.5</v>
      </c>
      <c r="X134">
        <v>103.85</v>
      </c>
      <c r="Y134">
        <v>103.97</v>
      </c>
      <c r="Z134">
        <v>226065</v>
      </c>
      <c r="AA134">
        <v>23503608.5</v>
      </c>
      <c r="AB134">
        <v>3856</v>
      </c>
      <c r="AC134" s="5" t="s">
        <v>1233</v>
      </c>
      <c r="AD134" s="5" t="s">
        <v>1222</v>
      </c>
    </row>
    <row r="135" spans="1:30" x14ac:dyDescent="0.25">
      <c r="A135" s="11" t="s">
        <v>980</v>
      </c>
      <c r="B135" s="2" t="s">
        <v>16</v>
      </c>
      <c r="C135" s="12">
        <v>44937</v>
      </c>
      <c r="D135" s="2">
        <v>104.5</v>
      </c>
      <c r="F135">
        <f t="shared" si="12"/>
        <v>0.62590274434280757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980</v>
      </c>
      <c r="Q135" t="s">
        <v>16</v>
      </c>
      <c r="R135" s="3">
        <v>44937</v>
      </c>
      <c r="S135">
        <v>103.85</v>
      </c>
      <c r="T135">
        <v>103.85</v>
      </c>
      <c r="U135">
        <v>105.05</v>
      </c>
      <c r="V135">
        <v>103.3</v>
      </c>
      <c r="W135">
        <v>104.1</v>
      </c>
      <c r="X135">
        <v>104.5</v>
      </c>
      <c r="Y135">
        <v>104.19</v>
      </c>
      <c r="Z135">
        <v>206658</v>
      </c>
      <c r="AA135">
        <v>21530736.149999999</v>
      </c>
      <c r="AB135">
        <v>3770</v>
      </c>
      <c r="AC135" s="5" t="s">
        <v>1234</v>
      </c>
      <c r="AD135" s="5" t="s">
        <v>782</v>
      </c>
    </row>
    <row r="136" spans="1:30" x14ac:dyDescent="0.25">
      <c r="A136" s="9" t="s">
        <v>980</v>
      </c>
      <c r="B136" s="1" t="s">
        <v>16</v>
      </c>
      <c r="C136" s="10">
        <v>44938</v>
      </c>
      <c r="D136" s="1">
        <v>103.85</v>
      </c>
      <c r="F136">
        <f t="shared" si="12"/>
        <v>-0.6220095693779959</v>
      </c>
      <c r="G136">
        <f t="shared" si="10"/>
        <v>4</v>
      </c>
      <c r="H136">
        <f t="shared" ref="H136:H199" si="14">IF(G136=4, ((D136 - D131) / D131)*100, "")</f>
        <v>-3.5747446610956439</v>
      </c>
      <c r="I136" t="str">
        <f t="shared" si="13"/>
        <v/>
      </c>
      <c r="J136" t="str">
        <f t="shared" si="11"/>
        <v/>
      </c>
      <c r="P136" t="s">
        <v>980</v>
      </c>
      <c r="Q136" t="s">
        <v>16</v>
      </c>
      <c r="R136" s="3">
        <v>44938</v>
      </c>
      <c r="S136">
        <v>104.5</v>
      </c>
      <c r="T136">
        <v>105</v>
      </c>
      <c r="U136">
        <v>106.4</v>
      </c>
      <c r="V136">
        <v>103.4</v>
      </c>
      <c r="W136">
        <v>103.85</v>
      </c>
      <c r="X136">
        <v>103.85</v>
      </c>
      <c r="Y136">
        <v>104.98</v>
      </c>
      <c r="Z136">
        <v>169851</v>
      </c>
      <c r="AA136">
        <v>17831461.300000001</v>
      </c>
      <c r="AB136">
        <v>3072</v>
      </c>
      <c r="AC136" s="5" t="s">
        <v>1235</v>
      </c>
      <c r="AD136" s="5" t="s">
        <v>367</v>
      </c>
    </row>
    <row r="137" spans="1:30" x14ac:dyDescent="0.25">
      <c r="A137" s="11" t="s">
        <v>980</v>
      </c>
      <c r="B137" s="2" t="s">
        <v>16</v>
      </c>
      <c r="C137" s="12">
        <v>44939</v>
      </c>
      <c r="D137" s="2">
        <v>107.95</v>
      </c>
      <c r="F137">
        <f t="shared" si="12"/>
        <v>3.9480019258546064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980</v>
      </c>
      <c r="Q137" t="s">
        <v>16</v>
      </c>
      <c r="R137" s="3">
        <v>44939</v>
      </c>
      <c r="S137">
        <v>103.85</v>
      </c>
      <c r="T137">
        <v>103.85</v>
      </c>
      <c r="U137">
        <v>108.6</v>
      </c>
      <c r="V137">
        <v>103.05</v>
      </c>
      <c r="W137">
        <v>108</v>
      </c>
      <c r="X137">
        <v>107.95</v>
      </c>
      <c r="Y137">
        <v>106.61</v>
      </c>
      <c r="Z137">
        <v>471091</v>
      </c>
      <c r="AA137">
        <v>50222277.200000003</v>
      </c>
      <c r="AB137">
        <v>5610</v>
      </c>
      <c r="AC137" s="5" t="s">
        <v>1236</v>
      </c>
      <c r="AD137" s="5" t="s">
        <v>1237</v>
      </c>
    </row>
    <row r="138" spans="1:30" x14ac:dyDescent="0.25">
      <c r="A138" s="9" t="s">
        <v>980</v>
      </c>
      <c r="B138" s="1" t="s">
        <v>16</v>
      </c>
      <c r="C138" s="10">
        <v>44942</v>
      </c>
      <c r="D138" s="1">
        <v>107.65</v>
      </c>
      <c r="F138">
        <f t="shared" si="12"/>
        <v>-0.27790643816581484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980</v>
      </c>
      <c r="Q138" t="s">
        <v>16</v>
      </c>
      <c r="R138" s="3">
        <v>44942</v>
      </c>
      <c r="S138">
        <v>107.95</v>
      </c>
      <c r="T138">
        <v>110</v>
      </c>
      <c r="U138">
        <v>110.2</v>
      </c>
      <c r="V138">
        <v>105.65</v>
      </c>
      <c r="W138">
        <v>107</v>
      </c>
      <c r="X138">
        <v>107.65</v>
      </c>
      <c r="Y138">
        <v>108.83</v>
      </c>
      <c r="Z138">
        <v>271392</v>
      </c>
      <c r="AA138">
        <v>29534997.350000001</v>
      </c>
      <c r="AB138">
        <v>4505</v>
      </c>
      <c r="AC138" s="5" t="s">
        <v>1238</v>
      </c>
      <c r="AD138" s="5" t="s">
        <v>1239</v>
      </c>
    </row>
    <row r="139" spans="1:30" x14ac:dyDescent="0.25">
      <c r="A139" s="11" t="s">
        <v>980</v>
      </c>
      <c r="B139" s="2" t="s">
        <v>16</v>
      </c>
      <c r="C139" s="12">
        <v>44943</v>
      </c>
      <c r="D139" s="2">
        <v>103.1</v>
      </c>
      <c r="F139">
        <f t="shared" si="12"/>
        <v>-4.2266604737575575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980</v>
      </c>
      <c r="Q139" t="s">
        <v>16</v>
      </c>
      <c r="R139" s="3">
        <v>44943</v>
      </c>
      <c r="S139">
        <v>107.65</v>
      </c>
      <c r="T139">
        <v>107.6</v>
      </c>
      <c r="U139">
        <v>107.6</v>
      </c>
      <c r="V139">
        <v>102.2</v>
      </c>
      <c r="W139">
        <v>103.5</v>
      </c>
      <c r="X139">
        <v>103.1</v>
      </c>
      <c r="Y139">
        <v>104.34</v>
      </c>
      <c r="Z139">
        <v>270353</v>
      </c>
      <c r="AA139">
        <v>28209264.899999999</v>
      </c>
      <c r="AB139">
        <v>4166</v>
      </c>
      <c r="AC139" s="5" t="s">
        <v>1240</v>
      </c>
      <c r="AD139" s="5" t="s">
        <v>1241</v>
      </c>
    </row>
    <row r="140" spans="1:30" x14ac:dyDescent="0.25">
      <c r="A140" s="9" t="s">
        <v>980</v>
      </c>
      <c r="B140" s="1" t="s">
        <v>16</v>
      </c>
      <c r="C140" s="10">
        <v>44944</v>
      </c>
      <c r="D140" s="1">
        <v>108.95</v>
      </c>
      <c r="F140">
        <f t="shared" si="12"/>
        <v>5.6741028128031124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980</v>
      </c>
      <c r="Q140" t="s">
        <v>16</v>
      </c>
      <c r="R140" s="3">
        <v>44944</v>
      </c>
      <c r="S140">
        <v>103.1</v>
      </c>
      <c r="T140">
        <v>103.1</v>
      </c>
      <c r="U140">
        <v>109.35</v>
      </c>
      <c r="V140">
        <v>103</v>
      </c>
      <c r="W140">
        <v>109.05</v>
      </c>
      <c r="X140">
        <v>108.95</v>
      </c>
      <c r="Y140">
        <v>107.36</v>
      </c>
      <c r="Z140">
        <v>351465</v>
      </c>
      <c r="AA140">
        <v>37734340.100000001</v>
      </c>
      <c r="AB140">
        <v>4823</v>
      </c>
      <c r="AC140" s="5" t="s">
        <v>1242</v>
      </c>
      <c r="AD140" s="5" t="s">
        <v>1243</v>
      </c>
    </row>
    <row r="141" spans="1:30" x14ac:dyDescent="0.25">
      <c r="A141" s="11" t="s">
        <v>980</v>
      </c>
      <c r="B141" s="2" t="s">
        <v>16</v>
      </c>
      <c r="C141" s="12">
        <v>44945</v>
      </c>
      <c r="D141" s="2">
        <v>108.35</v>
      </c>
      <c r="F141">
        <f t="shared" si="12"/>
        <v>-0.55071133547499629</v>
      </c>
      <c r="G141">
        <f t="shared" si="10"/>
        <v>4</v>
      </c>
      <c r="H141">
        <f t="shared" si="14"/>
        <v>4.3331728454501688</v>
      </c>
      <c r="I141" t="str">
        <f t="shared" si="13"/>
        <v/>
      </c>
      <c r="J141" t="str">
        <f t="shared" si="11"/>
        <v/>
      </c>
      <c r="P141" t="s">
        <v>980</v>
      </c>
      <c r="Q141" t="s">
        <v>16</v>
      </c>
      <c r="R141" s="3">
        <v>44945</v>
      </c>
      <c r="S141">
        <v>108.95</v>
      </c>
      <c r="T141">
        <v>108.05</v>
      </c>
      <c r="U141">
        <v>109.5</v>
      </c>
      <c r="V141">
        <v>107.05</v>
      </c>
      <c r="W141">
        <v>108.3</v>
      </c>
      <c r="X141">
        <v>108.35</v>
      </c>
      <c r="Y141">
        <v>108.46</v>
      </c>
      <c r="Z141">
        <v>169035</v>
      </c>
      <c r="AA141">
        <v>18333808.649999999</v>
      </c>
      <c r="AB141">
        <v>3118</v>
      </c>
      <c r="AC141" s="5" t="s">
        <v>1244</v>
      </c>
      <c r="AD141" s="5" t="s">
        <v>1245</v>
      </c>
    </row>
    <row r="142" spans="1:30" x14ac:dyDescent="0.25">
      <c r="A142" s="9" t="s">
        <v>980</v>
      </c>
      <c r="B142" s="1" t="s">
        <v>16</v>
      </c>
      <c r="C142" s="10">
        <v>44946</v>
      </c>
      <c r="D142" s="1">
        <v>107.75</v>
      </c>
      <c r="F142">
        <f t="shared" si="12"/>
        <v>-0.55376095985232521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980</v>
      </c>
      <c r="Q142" t="s">
        <v>16</v>
      </c>
      <c r="R142" s="3">
        <v>44946</v>
      </c>
      <c r="S142">
        <v>108.35</v>
      </c>
      <c r="T142">
        <v>107.25</v>
      </c>
      <c r="U142">
        <v>109.05</v>
      </c>
      <c r="V142">
        <v>106.75</v>
      </c>
      <c r="W142">
        <v>107.5</v>
      </c>
      <c r="X142">
        <v>107.75</v>
      </c>
      <c r="Y142">
        <v>107.63</v>
      </c>
      <c r="Z142">
        <v>170117</v>
      </c>
      <c r="AA142">
        <v>18309819.100000001</v>
      </c>
      <c r="AB142">
        <v>3781</v>
      </c>
      <c r="AC142" s="5" t="s">
        <v>1246</v>
      </c>
      <c r="AD142" s="5" t="s">
        <v>1247</v>
      </c>
    </row>
    <row r="143" spans="1:30" x14ac:dyDescent="0.25">
      <c r="A143" s="11" t="s">
        <v>980</v>
      </c>
      <c r="B143" s="2" t="s">
        <v>16</v>
      </c>
      <c r="C143" s="12">
        <v>44949</v>
      </c>
      <c r="D143" s="2">
        <v>106.75</v>
      </c>
      <c r="F143">
        <f t="shared" si="12"/>
        <v>-0.92807424593967514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980</v>
      </c>
      <c r="Q143" t="s">
        <v>16</v>
      </c>
      <c r="R143" s="3">
        <v>44949</v>
      </c>
      <c r="S143">
        <v>107.75</v>
      </c>
      <c r="T143">
        <v>108.1</v>
      </c>
      <c r="U143">
        <v>108.65</v>
      </c>
      <c r="V143">
        <v>106</v>
      </c>
      <c r="W143">
        <v>107.45</v>
      </c>
      <c r="X143">
        <v>106.75</v>
      </c>
      <c r="Y143">
        <v>107.47</v>
      </c>
      <c r="Z143">
        <v>69593</v>
      </c>
      <c r="AA143">
        <v>7479348.3499999996</v>
      </c>
      <c r="AB143">
        <v>1622</v>
      </c>
      <c r="AC143" s="5" t="s">
        <v>1248</v>
      </c>
      <c r="AD143" s="5" t="s">
        <v>1249</v>
      </c>
    </row>
    <row r="144" spans="1:30" x14ac:dyDescent="0.25">
      <c r="A144" s="9" t="s">
        <v>980</v>
      </c>
      <c r="B144" s="1" t="s">
        <v>16</v>
      </c>
      <c r="C144" s="10">
        <v>44950</v>
      </c>
      <c r="D144" s="1">
        <v>105.85</v>
      </c>
      <c r="F144">
        <f t="shared" si="12"/>
        <v>-0.84309133489461896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980</v>
      </c>
      <c r="Q144" t="s">
        <v>16</v>
      </c>
      <c r="R144" s="3">
        <v>44950</v>
      </c>
      <c r="S144">
        <v>106.75</v>
      </c>
      <c r="T144">
        <v>106</v>
      </c>
      <c r="U144">
        <v>107.35</v>
      </c>
      <c r="V144">
        <v>104.55</v>
      </c>
      <c r="W144">
        <v>106.3</v>
      </c>
      <c r="X144">
        <v>105.85</v>
      </c>
      <c r="Y144">
        <v>105.66</v>
      </c>
      <c r="Z144">
        <v>307744</v>
      </c>
      <c r="AA144">
        <v>32514948.5</v>
      </c>
      <c r="AB144">
        <v>3631</v>
      </c>
      <c r="AC144" s="5" t="s">
        <v>1250</v>
      </c>
      <c r="AD144" s="5" t="s">
        <v>1251</v>
      </c>
    </row>
    <row r="145" spans="1:30" x14ac:dyDescent="0.25">
      <c r="A145" s="11" t="s">
        <v>980</v>
      </c>
      <c r="B145" s="2" t="s">
        <v>16</v>
      </c>
      <c r="C145" s="12">
        <v>44951</v>
      </c>
      <c r="D145" s="2">
        <v>101.25</v>
      </c>
      <c r="F145">
        <f t="shared" si="12"/>
        <v>-4.3457723193197868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980</v>
      </c>
      <c r="Q145" t="s">
        <v>16</v>
      </c>
      <c r="R145" s="3">
        <v>44951</v>
      </c>
      <c r="S145">
        <v>105.85</v>
      </c>
      <c r="T145">
        <v>105.85</v>
      </c>
      <c r="U145">
        <v>106.7</v>
      </c>
      <c r="V145">
        <v>100</v>
      </c>
      <c r="W145">
        <v>101.6</v>
      </c>
      <c r="X145">
        <v>101.25</v>
      </c>
      <c r="Y145">
        <v>102.97</v>
      </c>
      <c r="Z145">
        <v>270973</v>
      </c>
      <c r="AA145">
        <v>27901038.25</v>
      </c>
      <c r="AB145">
        <v>4483</v>
      </c>
      <c r="AC145" s="5" t="s">
        <v>1252</v>
      </c>
      <c r="AD145" s="5" t="s">
        <v>1253</v>
      </c>
    </row>
    <row r="146" spans="1:30" x14ac:dyDescent="0.25">
      <c r="A146" s="9" t="s">
        <v>980</v>
      </c>
      <c r="B146" s="1" t="s">
        <v>16</v>
      </c>
      <c r="C146" s="10">
        <v>44953</v>
      </c>
      <c r="D146" s="1">
        <v>96</v>
      </c>
      <c r="F146">
        <f t="shared" si="12"/>
        <v>-5.1851851851851851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980</v>
      </c>
      <c r="Q146" t="s">
        <v>16</v>
      </c>
      <c r="R146" s="3">
        <v>44953</v>
      </c>
      <c r="S146">
        <v>101.25</v>
      </c>
      <c r="T146">
        <v>101.75</v>
      </c>
      <c r="U146">
        <v>102.7</v>
      </c>
      <c r="V146">
        <v>93.8</v>
      </c>
      <c r="W146">
        <v>97.05</v>
      </c>
      <c r="X146">
        <v>96</v>
      </c>
      <c r="Y146">
        <v>96.04</v>
      </c>
      <c r="Z146">
        <v>998855</v>
      </c>
      <c r="AA146">
        <v>95933165.299999997</v>
      </c>
      <c r="AB146">
        <v>9015</v>
      </c>
      <c r="AC146" s="5" t="s">
        <v>1254</v>
      </c>
      <c r="AD146" s="5" t="s">
        <v>1255</v>
      </c>
    </row>
    <row r="147" spans="1:30" x14ac:dyDescent="0.25">
      <c r="A147" s="11" t="s">
        <v>980</v>
      </c>
      <c r="B147" s="2" t="s">
        <v>16</v>
      </c>
      <c r="C147" s="12">
        <v>44956</v>
      </c>
      <c r="D147" s="2">
        <v>96.5</v>
      </c>
      <c r="F147">
        <f t="shared" si="12"/>
        <v>0.52083333333333326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980</v>
      </c>
      <c r="Q147" t="s">
        <v>16</v>
      </c>
      <c r="R147" s="3">
        <v>44956</v>
      </c>
      <c r="S147">
        <v>96</v>
      </c>
      <c r="T147">
        <v>96.5</v>
      </c>
      <c r="U147">
        <v>99</v>
      </c>
      <c r="V147">
        <v>95.15</v>
      </c>
      <c r="W147">
        <v>96.8</v>
      </c>
      <c r="X147">
        <v>96.5</v>
      </c>
      <c r="Y147">
        <v>96.69</v>
      </c>
      <c r="Z147">
        <v>667672</v>
      </c>
      <c r="AA147">
        <v>64557095.25</v>
      </c>
      <c r="AB147">
        <v>4263</v>
      </c>
      <c r="AC147" s="5" t="s">
        <v>1256</v>
      </c>
      <c r="AD147" s="5" t="s">
        <v>1257</v>
      </c>
    </row>
    <row r="148" spans="1:30" x14ac:dyDescent="0.25">
      <c r="A148" s="9" t="s">
        <v>980</v>
      </c>
      <c r="B148" s="1" t="s">
        <v>16</v>
      </c>
      <c r="C148" s="10">
        <v>44957</v>
      </c>
      <c r="D148" s="1">
        <v>95.5</v>
      </c>
      <c r="F148">
        <f t="shared" si="12"/>
        <v>-1.0362694300518136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980</v>
      </c>
      <c r="Q148" t="s">
        <v>16</v>
      </c>
      <c r="R148" s="3">
        <v>44957</v>
      </c>
      <c r="S148">
        <v>96.5</v>
      </c>
      <c r="T148">
        <v>96.5</v>
      </c>
      <c r="U148">
        <v>97.25</v>
      </c>
      <c r="V148">
        <v>94.9</v>
      </c>
      <c r="W148">
        <v>95.4</v>
      </c>
      <c r="X148">
        <v>95.5</v>
      </c>
      <c r="Y148">
        <v>96.21</v>
      </c>
      <c r="Z148">
        <v>289843</v>
      </c>
      <c r="AA148">
        <v>27886078.350000001</v>
      </c>
      <c r="AB148">
        <v>3960</v>
      </c>
      <c r="AC148" s="5" t="s">
        <v>1258</v>
      </c>
      <c r="AD148" s="5" t="s">
        <v>1259</v>
      </c>
    </row>
    <row r="149" spans="1:30" x14ac:dyDescent="0.25">
      <c r="A149" s="11" t="s">
        <v>980</v>
      </c>
      <c r="B149" s="2" t="s">
        <v>16</v>
      </c>
      <c r="C149" s="12">
        <v>44958</v>
      </c>
      <c r="D149" s="2">
        <v>92</v>
      </c>
      <c r="F149">
        <f t="shared" si="12"/>
        <v>-3.664921465968586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10.489130434782613</v>
      </c>
      <c r="P149" t="s">
        <v>980</v>
      </c>
      <c r="Q149" t="s">
        <v>16</v>
      </c>
      <c r="R149" s="3">
        <v>44958</v>
      </c>
      <c r="S149">
        <v>95.5</v>
      </c>
      <c r="T149">
        <v>97</v>
      </c>
      <c r="U149">
        <v>103.85</v>
      </c>
      <c r="V149">
        <v>88.8</v>
      </c>
      <c r="W149">
        <v>89</v>
      </c>
      <c r="X149">
        <v>92</v>
      </c>
      <c r="Y149">
        <v>97.87</v>
      </c>
      <c r="Z149">
        <v>1098300</v>
      </c>
      <c r="AA149">
        <v>107489420.84999999</v>
      </c>
      <c r="AB149">
        <v>11622</v>
      </c>
      <c r="AC149" s="5" t="s">
        <v>1260</v>
      </c>
      <c r="AD149" s="5" t="s">
        <v>1261</v>
      </c>
    </row>
    <row r="150" spans="1:30" x14ac:dyDescent="0.25">
      <c r="A150" s="9" t="s">
        <v>980</v>
      </c>
      <c r="B150" s="1" t="s">
        <v>16</v>
      </c>
      <c r="C150" s="10">
        <v>44959</v>
      </c>
      <c r="D150" s="1">
        <v>93.5</v>
      </c>
      <c r="F150">
        <f t="shared" si="12"/>
        <v>1.6304347826086956</v>
      </c>
      <c r="G150">
        <f t="shared" si="10"/>
        <v>4</v>
      </c>
      <c r="H150">
        <f t="shared" si="14"/>
        <v>-7.6543209876543212</v>
      </c>
      <c r="I150" t="str">
        <f t="shared" si="13"/>
        <v/>
      </c>
      <c r="J150" t="str">
        <f t="shared" si="11"/>
        <v/>
      </c>
      <c r="P150" t="s">
        <v>980</v>
      </c>
      <c r="Q150" t="s">
        <v>16</v>
      </c>
      <c r="R150" s="3">
        <v>44959</v>
      </c>
      <c r="S150">
        <v>92</v>
      </c>
      <c r="T150">
        <v>90.85</v>
      </c>
      <c r="U150">
        <v>96.7</v>
      </c>
      <c r="V150">
        <v>90.2</v>
      </c>
      <c r="W150">
        <v>93.5</v>
      </c>
      <c r="X150">
        <v>93.5</v>
      </c>
      <c r="Y150">
        <v>93.88</v>
      </c>
      <c r="Z150">
        <v>263652</v>
      </c>
      <c r="AA150">
        <v>24751819.25</v>
      </c>
      <c r="AB150">
        <v>4705</v>
      </c>
      <c r="AC150" s="5" t="s">
        <v>1262</v>
      </c>
      <c r="AD150" s="5" t="s">
        <v>1263</v>
      </c>
    </row>
    <row r="151" spans="1:30" x14ac:dyDescent="0.25">
      <c r="A151" s="11" t="s">
        <v>980</v>
      </c>
      <c r="B151" s="2" t="s">
        <v>16</v>
      </c>
      <c r="C151" s="12">
        <v>44960</v>
      </c>
      <c r="D151" s="2">
        <v>92.7</v>
      </c>
      <c r="F151">
        <f t="shared" si="12"/>
        <v>-0.85561497326202895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980</v>
      </c>
      <c r="Q151" t="s">
        <v>16</v>
      </c>
      <c r="R151" s="3">
        <v>44960</v>
      </c>
      <c r="S151">
        <v>93.5</v>
      </c>
      <c r="T151">
        <v>94.45</v>
      </c>
      <c r="U151">
        <v>95.2</v>
      </c>
      <c r="V151">
        <v>90</v>
      </c>
      <c r="W151">
        <v>92</v>
      </c>
      <c r="X151">
        <v>92.7</v>
      </c>
      <c r="Y151">
        <v>91.95</v>
      </c>
      <c r="Z151">
        <v>338674</v>
      </c>
      <c r="AA151">
        <v>31142502.5</v>
      </c>
      <c r="AB151">
        <v>4877</v>
      </c>
      <c r="AC151" s="5" t="s">
        <v>1264</v>
      </c>
      <c r="AD151" s="5" t="s">
        <v>1265</v>
      </c>
    </row>
    <row r="152" spans="1:30" x14ac:dyDescent="0.25">
      <c r="A152" s="9" t="s">
        <v>980</v>
      </c>
      <c r="B152" s="1" t="s">
        <v>16</v>
      </c>
      <c r="C152" s="10">
        <v>44963</v>
      </c>
      <c r="D152" s="1">
        <v>91.35</v>
      </c>
      <c r="F152">
        <f t="shared" si="12"/>
        <v>-1.4563106796116596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980</v>
      </c>
      <c r="Q152" t="s">
        <v>16</v>
      </c>
      <c r="R152" s="3">
        <v>44963</v>
      </c>
      <c r="S152">
        <v>92.7</v>
      </c>
      <c r="T152">
        <v>91.55</v>
      </c>
      <c r="U152">
        <v>93.05</v>
      </c>
      <c r="V152">
        <v>89.45</v>
      </c>
      <c r="W152">
        <v>91.25</v>
      </c>
      <c r="X152">
        <v>91.35</v>
      </c>
      <c r="Y152">
        <v>91.13</v>
      </c>
      <c r="Z152">
        <v>381340</v>
      </c>
      <c r="AA152">
        <v>34750391.100000001</v>
      </c>
      <c r="AB152">
        <v>4718</v>
      </c>
      <c r="AC152" s="5" t="s">
        <v>1266</v>
      </c>
      <c r="AD152" s="5" t="s">
        <v>1267</v>
      </c>
    </row>
    <row r="153" spans="1:30" x14ac:dyDescent="0.25">
      <c r="A153" s="11" t="s">
        <v>980</v>
      </c>
      <c r="B153" s="2" t="s">
        <v>16</v>
      </c>
      <c r="C153" s="12">
        <v>44964</v>
      </c>
      <c r="D153" s="2">
        <v>92.7</v>
      </c>
      <c r="F153">
        <f t="shared" si="12"/>
        <v>1.4778325123152805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980</v>
      </c>
      <c r="Q153" t="s">
        <v>16</v>
      </c>
      <c r="R153" s="3">
        <v>44964</v>
      </c>
      <c r="S153">
        <v>91.35</v>
      </c>
      <c r="T153">
        <v>91.95</v>
      </c>
      <c r="U153">
        <v>93.8</v>
      </c>
      <c r="V153">
        <v>91.25</v>
      </c>
      <c r="W153">
        <v>93.55</v>
      </c>
      <c r="X153">
        <v>92.7</v>
      </c>
      <c r="Y153">
        <v>92.68</v>
      </c>
      <c r="Z153">
        <v>236686</v>
      </c>
      <c r="AA153">
        <v>21936059.149999999</v>
      </c>
      <c r="AB153">
        <v>4662</v>
      </c>
      <c r="AC153" s="5" t="s">
        <v>1268</v>
      </c>
      <c r="AD153" s="5" t="s">
        <v>1269</v>
      </c>
    </row>
    <row r="154" spans="1:30" x14ac:dyDescent="0.25">
      <c r="A154" s="9" t="s">
        <v>980</v>
      </c>
      <c r="B154" s="1" t="s">
        <v>16</v>
      </c>
      <c r="C154" s="10">
        <v>44965</v>
      </c>
      <c r="D154" s="1">
        <v>94.2</v>
      </c>
      <c r="F154">
        <f t="shared" si="12"/>
        <v>1.6181229773462782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980</v>
      </c>
      <c r="Q154" t="s">
        <v>16</v>
      </c>
      <c r="R154" s="3">
        <v>44965</v>
      </c>
      <c r="S154">
        <v>92.7</v>
      </c>
      <c r="T154">
        <v>93.25</v>
      </c>
      <c r="U154">
        <v>97.1</v>
      </c>
      <c r="V154">
        <v>92.85</v>
      </c>
      <c r="W154">
        <v>93.9</v>
      </c>
      <c r="X154">
        <v>94.2</v>
      </c>
      <c r="Y154">
        <v>94.28</v>
      </c>
      <c r="Z154">
        <v>347395</v>
      </c>
      <c r="AA154">
        <v>32753283.149999999</v>
      </c>
      <c r="AB154">
        <v>5779</v>
      </c>
      <c r="AC154" s="5" t="s">
        <v>1270</v>
      </c>
      <c r="AD154" s="5" t="s">
        <v>1271</v>
      </c>
    </row>
    <row r="155" spans="1:30" x14ac:dyDescent="0.25">
      <c r="A155" s="11" t="s">
        <v>980</v>
      </c>
      <c r="B155" s="2" t="s">
        <v>16</v>
      </c>
      <c r="C155" s="12">
        <v>44966</v>
      </c>
      <c r="D155" s="2">
        <v>94.65</v>
      </c>
      <c r="F155">
        <f t="shared" si="12"/>
        <v>0.47770700636942975</v>
      </c>
      <c r="G155">
        <f t="shared" si="10"/>
        <v>4</v>
      </c>
      <c r="H155">
        <f t="shared" si="14"/>
        <v>1.2299465240641774</v>
      </c>
      <c r="I155" t="str">
        <f t="shared" si="13"/>
        <v/>
      </c>
      <c r="J155" t="str">
        <f t="shared" si="11"/>
        <v/>
      </c>
      <c r="P155" t="s">
        <v>980</v>
      </c>
      <c r="Q155" t="s">
        <v>16</v>
      </c>
      <c r="R155" s="3">
        <v>44966</v>
      </c>
      <c r="S155">
        <v>94.2</v>
      </c>
      <c r="T155">
        <v>93.25</v>
      </c>
      <c r="U155">
        <v>95.75</v>
      </c>
      <c r="V155">
        <v>93.15</v>
      </c>
      <c r="W155">
        <v>94.1</v>
      </c>
      <c r="X155">
        <v>94.65</v>
      </c>
      <c r="Y155">
        <v>94.44</v>
      </c>
      <c r="Z155">
        <v>257003</v>
      </c>
      <c r="AA155">
        <v>24272338.449999999</v>
      </c>
      <c r="AB155">
        <v>5568</v>
      </c>
      <c r="AC155" s="5" t="s">
        <v>1272</v>
      </c>
      <c r="AD155" s="5" t="s">
        <v>1273</v>
      </c>
    </row>
    <row r="156" spans="1:30" x14ac:dyDescent="0.25">
      <c r="A156" s="9" t="s">
        <v>980</v>
      </c>
      <c r="B156" s="1" t="s">
        <v>16</v>
      </c>
      <c r="C156" s="10">
        <v>44967</v>
      </c>
      <c r="D156" s="1">
        <v>93.1</v>
      </c>
      <c r="F156">
        <f t="shared" si="12"/>
        <v>-1.6376122556788286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980</v>
      </c>
      <c r="Q156" t="s">
        <v>16</v>
      </c>
      <c r="R156" s="3">
        <v>44967</v>
      </c>
      <c r="S156">
        <v>94.65</v>
      </c>
      <c r="T156">
        <v>94.5</v>
      </c>
      <c r="U156">
        <v>96</v>
      </c>
      <c r="V156">
        <v>92.15</v>
      </c>
      <c r="W156">
        <v>92.5</v>
      </c>
      <c r="X156">
        <v>93.1</v>
      </c>
      <c r="Y156">
        <v>94.21</v>
      </c>
      <c r="Z156">
        <v>406417</v>
      </c>
      <c r="AA156">
        <v>38286663.700000003</v>
      </c>
      <c r="AB156">
        <v>8146</v>
      </c>
      <c r="AC156" s="5" t="s">
        <v>1274</v>
      </c>
      <c r="AD156" s="5" t="s">
        <v>1275</v>
      </c>
    </row>
    <row r="157" spans="1:30" x14ac:dyDescent="0.25">
      <c r="A157" s="11" t="s">
        <v>980</v>
      </c>
      <c r="B157" s="2" t="s">
        <v>16</v>
      </c>
      <c r="C157" s="12">
        <v>44970</v>
      </c>
      <c r="D157" s="2">
        <v>92</v>
      </c>
      <c r="F157">
        <f t="shared" si="12"/>
        <v>-1.1815252416756117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980</v>
      </c>
      <c r="Q157" t="s">
        <v>16</v>
      </c>
      <c r="R157" s="3">
        <v>44970</v>
      </c>
      <c r="S157">
        <v>93.1</v>
      </c>
      <c r="T157">
        <v>92.55</v>
      </c>
      <c r="U157">
        <v>95.1</v>
      </c>
      <c r="V157">
        <v>91.4</v>
      </c>
      <c r="W157">
        <v>92.4</v>
      </c>
      <c r="X157">
        <v>92</v>
      </c>
      <c r="Y157">
        <v>92.99</v>
      </c>
      <c r="Z157">
        <v>366944</v>
      </c>
      <c r="AA157">
        <v>34120393.450000003</v>
      </c>
      <c r="AB157">
        <v>6384</v>
      </c>
      <c r="AC157" s="5" t="s">
        <v>1276</v>
      </c>
      <c r="AD157" s="5" t="s">
        <v>1277</v>
      </c>
    </row>
    <row r="158" spans="1:30" x14ac:dyDescent="0.25">
      <c r="A158" s="9" t="s">
        <v>980</v>
      </c>
      <c r="B158" s="1" t="s">
        <v>16</v>
      </c>
      <c r="C158" s="10">
        <v>44971</v>
      </c>
      <c r="D158" s="1">
        <v>92.55</v>
      </c>
      <c r="F158">
        <f t="shared" si="12"/>
        <v>0.59782608695651862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980</v>
      </c>
      <c r="Q158" t="s">
        <v>16</v>
      </c>
      <c r="R158" s="3">
        <v>44971</v>
      </c>
      <c r="S158">
        <v>92</v>
      </c>
      <c r="T158">
        <v>92</v>
      </c>
      <c r="U158">
        <v>94.5</v>
      </c>
      <c r="V158">
        <v>90.05</v>
      </c>
      <c r="W158">
        <v>91.9</v>
      </c>
      <c r="X158">
        <v>92.55</v>
      </c>
      <c r="Y158">
        <v>92.74</v>
      </c>
      <c r="Z158">
        <v>280870</v>
      </c>
      <c r="AA158">
        <v>26048009.800000001</v>
      </c>
      <c r="AB158">
        <v>5284</v>
      </c>
      <c r="AC158" s="5" t="s">
        <v>1278</v>
      </c>
      <c r="AD158" s="5" t="s">
        <v>1279</v>
      </c>
    </row>
    <row r="159" spans="1:30" x14ac:dyDescent="0.25">
      <c r="A159" s="11" t="s">
        <v>980</v>
      </c>
      <c r="B159" s="2" t="s">
        <v>16</v>
      </c>
      <c r="C159" s="12">
        <v>44972</v>
      </c>
      <c r="D159" s="2">
        <v>92.65</v>
      </c>
      <c r="F159">
        <f t="shared" si="12"/>
        <v>0.10804970286332634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980</v>
      </c>
      <c r="Q159" t="s">
        <v>16</v>
      </c>
      <c r="R159" s="3">
        <v>44972</v>
      </c>
      <c r="S159">
        <v>92.55</v>
      </c>
      <c r="T159">
        <v>92.9</v>
      </c>
      <c r="U159">
        <v>93.7</v>
      </c>
      <c r="V159">
        <v>91</v>
      </c>
      <c r="W159">
        <v>92.5</v>
      </c>
      <c r="X159">
        <v>92.65</v>
      </c>
      <c r="Y159">
        <v>92.22</v>
      </c>
      <c r="Z159">
        <v>208494</v>
      </c>
      <c r="AA159">
        <v>19227442.550000001</v>
      </c>
      <c r="AB159">
        <v>4044</v>
      </c>
      <c r="AC159" s="5" t="s">
        <v>1280</v>
      </c>
      <c r="AD159" s="5" t="s">
        <v>1281</v>
      </c>
    </row>
    <row r="160" spans="1:30" x14ac:dyDescent="0.25">
      <c r="A160" s="9" t="s">
        <v>980</v>
      </c>
      <c r="B160" s="1" t="s">
        <v>16</v>
      </c>
      <c r="C160" s="10">
        <v>44973</v>
      </c>
      <c r="D160" s="1">
        <v>93.45</v>
      </c>
      <c r="F160">
        <f t="shared" si="12"/>
        <v>0.86346465191580912</v>
      </c>
      <c r="G160">
        <f t="shared" si="10"/>
        <v>4</v>
      </c>
      <c r="H160">
        <f t="shared" si="14"/>
        <v>-1.2678288431061837</v>
      </c>
      <c r="I160" t="str">
        <f t="shared" si="13"/>
        <v/>
      </c>
      <c r="J160" t="str">
        <f t="shared" si="11"/>
        <v/>
      </c>
      <c r="P160" t="s">
        <v>980</v>
      </c>
      <c r="Q160" t="s">
        <v>16</v>
      </c>
      <c r="R160" s="3">
        <v>44973</v>
      </c>
      <c r="S160">
        <v>92.65</v>
      </c>
      <c r="T160">
        <v>93</v>
      </c>
      <c r="U160">
        <v>94</v>
      </c>
      <c r="V160">
        <v>91.75</v>
      </c>
      <c r="W160">
        <v>93.4</v>
      </c>
      <c r="X160">
        <v>93.45</v>
      </c>
      <c r="Y160">
        <v>93.1</v>
      </c>
      <c r="Z160">
        <v>118309</v>
      </c>
      <c r="AA160">
        <v>11014264.800000001</v>
      </c>
      <c r="AB160">
        <v>3050</v>
      </c>
      <c r="AC160" s="5" t="s">
        <v>1282</v>
      </c>
      <c r="AD160" s="5" t="s">
        <v>1283</v>
      </c>
    </row>
    <row r="161" spans="1:30" x14ac:dyDescent="0.25">
      <c r="A161" s="11" t="s">
        <v>980</v>
      </c>
      <c r="B161" s="2" t="s">
        <v>16</v>
      </c>
      <c r="C161" s="12">
        <v>44974</v>
      </c>
      <c r="D161" s="2">
        <v>96.2</v>
      </c>
      <c r="F161">
        <f t="shared" si="12"/>
        <v>2.9427501337613697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980</v>
      </c>
      <c r="Q161" t="s">
        <v>16</v>
      </c>
      <c r="R161" s="3">
        <v>44974</v>
      </c>
      <c r="S161">
        <v>93.45</v>
      </c>
      <c r="T161">
        <v>92.05</v>
      </c>
      <c r="U161">
        <v>96.8</v>
      </c>
      <c r="V161">
        <v>92.05</v>
      </c>
      <c r="W161">
        <v>96.4</v>
      </c>
      <c r="X161">
        <v>96.2</v>
      </c>
      <c r="Y161">
        <v>95.31</v>
      </c>
      <c r="Z161">
        <v>461227</v>
      </c>
      <c r="AA161">
        <v>43958352.299999997</v>
      </c>
      <c r="AB161">
        <v>5508</v>
      </c>
      <c r="AC161" s="5" t="s">
        <v>1284</v>
      </c>
      <c r="AD161" s="5" t="s">
        <v>1285</v>
      </c>
    </row>
    <row r="162" spans="1:30" x14ac:dyDescent="0.25">
      <c r="A162" s="9" t="s">
        <v>980</v>
      </c>
      <c r="B162" s="1" t="s">
        <v>16</v>
      </c>
      <c r="C162" s="10">
        <v>44977</v>
      </c>
      <c r="D162" s="1">
        <v>96.5</v>
      </c>
      <c r="F162">
        <f t="shared" si="12"/>
        <v>0.31185031185030887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980</v>
      </c>
      <c r="Q162" t="s">
        <v>16</v>
      </c>
      <c r="R162" s="3">
        <v>44977</v>
      </c>
      <c r="S162">
        <v>96.2</v>
      </c>
      <c r="T162">
        <v>96.7</v>
      </c>
      <c r="U162">
        <v>97.15</v>
      </c>
      <c r="V162">
        <v>94.1</v>
      </c>
      <c r="W162">
        <v>96.9</v>
      </c>
      <c r="X162">
        <v>96.5</v>
      </c>
      <c r="Y162">
        <v>95.72</v>
      </c>
      <c r="Z162">
        <v>160279</v>
      </c>
      <c r="AA162">
        <v>15341279.199999999</v>
      </c>
      <c r="AB162">
        <v>3442</v>
      </c>
      <c r="AC162" s="5" t="s">
        <v>1286</v>
      </c>
      <c r="AD162" s="5" t="s">
        <v>1287</v>
      </c>
    </row>
    <row r="163" spans="1:30" x14ac:dyDescent="0.25">
      <c r="A163" s="11" t="s">
        <v>980</v>
      </c>
      <c r="B163" s="2" t="s">
        <v>16</v>
      </c>
      <c r="C163" s="12">
        <v>44978</v>
      </c>
      <c r="D163" s="2">
        <v>95.35</v>
      </c>
      <c r="F163">
        <f t="shared" si="12"/>
        <v>-1.1917098445595913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980</v>
      </c>
      <c r="Q163" t="s">
        <v>16</v>
      </c>
      <c r="R163" s="3">
        <v>44978</v>
      </c>
      <c r="S163">
        <v>96.5</v>
      </c>
      <c r="T163">
        <v>97</v>
      </c>
      <c r="U163">
        <v>98.3</v>
      </c>
      <c r="V163">
        <v>94.65</v>
      </c>
      <c r="W163">
        <v>94.7</v>
      </c>
      <c r="X163">
        <v>95.35</v>
      </c>
      <c r="Y163">
        <v>96.76</v>
      </c>
      <c r="Z163">
        <v>222815</v>
      </c>
      <c r="AA163">
        <v>21559289.699999999</v>
      </c>
      <c r="AB163">
        <v>3612</v>
      </c>
      <c r="AC163" s="5" t="s">
        <v>1288</v>
      </c>
      <c r="AD163" s="5" t="s">
        <v>1289</v>
      </c>
    </row>
    <row r="164" spans="1:30" x14ac:dyDescent="0.25">
      <c r="A164" s="9" t="s">
        <v>980</v>
      </c>
      <c r="B164" s="1" t="s">
        <v>16</v>
      </c>
      <c r="C164" s="10">
        <v>44979</v>
      </c>
      <c r="D164" s="1">
        <v>97.85</v>
      </c>
      <c r="F164">
        <f t="shared" si="12"/>
        <v>2.6219192448872577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980</v>
      </c>
      <c r="Q164" t="s">
        <v>16</v>
      </c>
      <c r="R164" s="3">
        <v>44979</v>
      </c>
      <c r="S164">
        <v>95.35</v>
      </c>
      <c r="T164">
        <v>95</v>
      </c>
      <c r="U164">
        <v>99</v>
      </c>
      <c r="V164">
        <v>94.05</v>
      </c>
      <c r="W164">
        <v>97.5</v>
      </c>
      <c r="X164">
        <v>97.85</v>
      </c>
      <c r="Y164">
        <v>96.87</v>
      </c>
      <c r="Z164">
        <v>637881</v>
      </c>
      <c r="AA164">
        <v>61790537.049999997</v>
      </c>
      <c r="AB164">
        <v>7813</v>
      </c>
      <c r="AC164" s="5" t="s">
        <v>1290</v>
      </c>
      <c r="AD164" s="5" t="s">
        <v>1291</v>
      </c>
    </row>
    <row r="165" spans="1:30" x14ac:dyDescent="0.25">
      <c r="A165" s="11" t="s">
        <v>980</v>
      </c>
      <c r="B165" s="2" t="s">
        <v>16</v>
      </c>
      <c r="C165" s="12">
        <v>44980</v>
      </c>
      <c r="D165" s="2">
        <v>102.6</v>
      </c>
      <c r="F165">
        <f t="shared" si="12"/>
        <v>4.8543689320388355</v>
      </c>
      <c r="G165">
        <f t="shared" si="10"/>
        <v>4</v>
      </c>
      <c r="H165">
        <f t="shared" si="14"/>
        <v>9.7913322632423672</v>
      </c>
      <c r="I165" t="str">
        <f t="shared" si="13"/>
        <v/>
      </c>
      <c r="J165" t="str">
        <f t="shared" si="11"/>
        <v/>
      </c>
      <c r="P165" t="s">
        <v>980</v>
      </c>
      <c r="Q165" t="s">
        <v>16</v>
      </c>
      <c r="R165" s="3">
        <v>44980</v>
      </c>
      <c r="S165">
        <v>97.85</v>
      </c>
      <c r="T165">
        <v>97.3</v>
      </c>
      <c r="U165">
        <v>104.3</v>
      </c>
      <c r="V165">
        <v>95.85</v>
      </c>
      <c r="W165">
        <v>102.25</v>
      </c>
      <c r="X165">
        <v>102.6</v>
      </c>
      <c r="Y165">
        <v>100.88</v>
      </c>
      <c r="Z165">
        <v>502747</v>
      </c>
      <c r="AA165">
        <v>50719213.799999997</v>
      </c>
      <c r="AB165">
        <v>8394</v>
      </c>
      <c r="AC165" s="5" t="s">
        <v>1292</v>
      </c>
      <c r="AD165" s="5" t="s">
        <v>1293</v>
      </c>
    </row>
    <row r="166" spans="1:30" x14ac:dyDescent="0.25">
      <c r="A166" s="9" t="s">
        <v>980</v>
      </c>
      <c r="B166" s="1" t="s">
        <v>16</v>
      </c>
      <c r="C166" s="10">
        <v>44981</v>
      </c>
      <c r="D166" s="1">
        <v>108.1</v>
      </c>
      <c r="F166">
        <f t="shared" si="12"/>
        <v>5.3606237816764137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980</v>
      </c>
      <c r="Q166" t="s">
        <v>16</v>
      </c>
      <c r="R166" s="3">
        <v>44981</v>
      </c>
      <c r="S166">
        <v>102.6</v>
      </c>
      <c r="T166">
        <v>103.4</v>
      </c>
      <c r="U166">
        <v>108.9</v>
      </c>
      <c r="V166">
        <v>101.4</v>
      </c>
      <c r="W166">
        <v>107.3</v>
      </c>
      <c r="X166">
        <v>108.1</v>
      </c>
      <c r="Y166">
        <v>105.75</v>
      </c>
      <c r="Z166">
        <v>542853</v>
      </c>
      <c r="AA166">
        <v>57407359.700000003</v>
      </c>
      <c r="AB166">
        <v>8164</v>
      </c>
      <c r="AC166" s="5" t="s">
        <v>1294</v>
      </c>
      <c r="AD166" s="5" t="s">
        <v>1295</v>
      </c>
    </row>
    <row r="167" spans="1:30" x14ac:dyDescent="0.25">
      <c r="A167" s="11" t="s">
        <v>980</v>
      </c>
      <c r="B167" s="2" t="s">
        <v>16</v>
      </c>
      <c r="C167" s="12">
        <v>44984</v>
      </c>
      <c r="D167" s="2">
        <v>107.55</v>
      </c>
      <c r="F167">
        <f t="shared" si="12"/>
        <v>-0.50878815911193076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980</v>
      </c>
      <c r="Q167" t="s">
        <v>16</v>
      </c>
      <c r="R167" s="3">
        <v>44984</v>
      </c>
      <c r="S167">
        <v>108.1</v>
      </c>
      <c r="T167">
        <v>107</v>
      </c>
      <c r="U167">
        <v>108.05</v>
      </c>
      <c r="V167">
        <v>103.8</v>
      </c>
      <c r="W167">
        <v>106.65</v>
      </c>
      <c r="X167">
        <v>107.55</v>
      </c>
      <c r="Y167">
        <v>106.52</v>
      </c>
      <c r="Z167">
        <v>354274</v>
      </c>
      <c r="AA167">
        <v>37737921.350000001</v>
      </c>
      <c r="AB167">
        <v>6683</v>
      </c>
      <c r="AC167" s="5" t="s">
        <v>1296</v>
      </c>
      <c r="AD167" s="5" t="s">
        <v>1297</v>
      </c>
    </row>
    <row r="168" spans="1:30" x14ac:dyDescent="0.25">
      <c r="A168" s="9" t="s">
        <v>980</v>
      </c>
      <c r="B168" s="1" t="s">
        <v>16</v>
      </c>
      <c r="C168" s="10">
        <v>44985</v>
      </c>
      <c r="D168" s="1">
        <v>101.65</v>
      </c>
      <c r="F168">
        <f t="shared" si="12"/>
        <v>-5.4858205485820468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980</v>
      </c>
      <c r="Q168" t="s">
        <v>16</v>
      </c>
      <c r="R168" s="3">
        <v>44985</v>
      </c>
      <c r="S168">
        <v>107.55</v>
      </c>
      <c r="T168">
        <v>108</v>
      </c>
      <c r="U168">
        <v>108.2</v>
      </c>
      <c r="V168">
        <v>100.55</v>
      </c>
      <c r="W168">
        <v>101.9</v>
      </c>
      <c r="X168">
        <v>101.65</v>
      </c>
      <c r="Y168">
        <v>104.22</v>
      </c>
      <c r="Z168">
        <v>289588</v>
      </c>
      <c r="AA168">
        <v>30179535.75</v>
      </c>
      <c r="AB168">
        <v>6409</v>
      </c>
      <c r="AC168" s="5" t="s">
        <v>1298</v>
      </c>
      <c r="AD168" s="5" t="s">
        <v>1299</v>
      </c>
    </row>
    <row r="169" spans="1:30" x14ac:dyDescent="0.25">
      <c r="A169" s="11" t="s">
        <v>980</v>
      </c>
      <c r="B169" s="2" t="s">
        <v>16</v>
      </c>
      <c r="C169" s="12">
        <v>44986</v>
      </c>
      <c r="D169" s="2">
        <v>106.4</v>
      </c>
      <c r="F169">
        <f t="shared" si="12"/>
        <v>4.6728971962616823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-12.265037593984973</v>
      </c>
      <c r="P169" t="s">
        <v>980</v>
      </c>
      <c r="Q169" t="s">
        <v>16</v>
      </c>
      <c r="R169" s="3">
        <v>44986</v>
      </c>
      <c r="S169">
        <v>101.65</v>
      </c>
      <c r="T169">
        <v>101.45</v>
      </c>
      <c r="U169">
        <v>107.85</v>
      </c>
      <c r="V169">
        <v>100.95</v>
      </c>
      <c r="W169">
        <v>105.3</v>
      </c>
      <c r="X169">
        <v>106.4</v>
      </c>
      <c r="Y169">
        <v>104.48</v>
      </c>
      <c r="Z169">
        <v>347468</v>
      </c>
      <c r="AA169">
        <v>36303779.200000003</v>
      </c>
      <c r="AB169">
        <v>6614</v>
      </c>
      <c r="AC169" s="5" t="s">
        <v>1300</v>
      </c>
      <c r="AD169" s="5" t="s">
        <v>1301</v>
      </c>
    </row>
    <row r="170" spans="1:30" x14ac:dyDescent="0.25">
      <c r="A170" s="9" t="s">
        <v>980</v>
      </c>
      <c r="B170" s="1" t="s">
        <v>16</v>
      </c>
      <c r="C170" s="10">
        <v>44987</v>
      </c>
      <c r="D170" s="1">
        <v>107.9</v>
      </c>
      <c r="F170">
        <f t="shared" si="12"/>
        <v>1.4097744360902256</v>
      </c>
      <c r="G170">
        <f t="shared" si="10"/>
        <v>4</v>
      </c>
      <c r="H170">
        <f t="shared" si="14"/>
        <v>5.1656920077972828</v>
      </c>
      <c r="I170" t="str">
        <f t="shared" si="13"/>
        <v/>
      </c>
      <c r="J170" t="str">
        <f t="shared" si="11"/>
        <v/>
      </c>
      <c r="P170" t="s">
        <v>980</v>
      </c>
      <c r="Q170" t="s">
        <v>16</v>
      </c>
      <c r="R170" s="3">
        <v>44987</v>
      </c>
      <c r="S170">
        <v>106.4</v>
      </c>
      <c r="T170">
        <v>105.95</v>
      </c>
      <c r="U170">
        <v>110.2</v>
      </c>
      <c r="V170">
        <v>105.1</v>
      </c>
      <c r="W170">
        <v>107.85</v>
      </c>
      <c r="X170">
        <v>107.9</v>
      </c>
      <c r="Y170">
        <v>107.96</v>
      </c>
      <c r="Z170">
        <v>274539</v>
      </c>
      <c r="AA170">
        <v>29640487.100000001</v>
      </c>
      <c r="AB170">
        <v>7282</v>
      </c>
      <c r="AC170" s="5" t="s">
        <v>1302</v>
      </c>
      <c r="AD170" s="5" t="s">
        <v>315</v>
      </c>
    </row>
    <row r="171" spans="1:30" x14ac:dyDescent="0.25">
      <c r="A171" s="11" t="s">
        <v>980</v>
      </c>
      <c r="B171" s="2" t="s">
        <v>16</v>
      </c>
      <c r="C171" s="12">
        <v>44988</v>
      </c>
      <c r="D171" s="2">
        <v>108.35</v>
      </c>
      <c r="F171">
        <f t="shared" si="12"/>
        <v>0.41705282669137034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980</v>
      </c>
      <c r="Q171" t="s">
        <v>16</v>
      </c>
      <c r="R171" s="3">
        <v>44988</v>
      </c>
      <c r="S171">
        <v>107.9</v>
      </c>
      <c r="T171">
        <v>107.85</v>
      </c>
      <c r="U171">
        <v>110.95</v>
      </c>
      <c r="V171">
        <v>105.75</v>
      </c>
      <c r="W171">
        <v>107.6</v>
      </c>
      <c r="X171">
        <v>108.35</v>
      </c>
      <c r="Y171">
        <v>108.13</v>
      </c>
      <c r="Z171">
        <v>380372</v>
      </c>
      <c r="AA171">
        <v>41128996.899999999</v>
      </c>
      <c r="AB171">
        <v>6392</v>
      </c>
      <c r="AC171" s="5" t="s">
        <v>1303</v>
      </c>
      <c r="AD171" s="5" t="s">
        <v>519</v>
      </c>
    </row>
    <row r="172" spans="1:30" x14ac:dyDescent="0.25">
      <c r="A172" s="9" t="s">
        <v>980</v>
      </c>
      <c r="B172" s="1" t="s">
        <v>16</v>
      </c>
      <c r="C172" s="10">
        <v>44991</v>
      </c>
      <c r="D172" s="1">
        <v>108.25</v>
      </c>
      <c r="F172">
        <f t="shared" si="12"/>
        <v>-9.2293493308716501E-2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980</v>
      </c>
      <c r="Q172" t="s">
        <v>16</v>
      </c>
      <c r="R172" s="3">
        <v>44991</v>
      </c>
      <c r="S172">
        <v>108.35</v>
      </c>
      <c r="T172">
        <v>108.95</v>
      </c>
      <c r="U172">
        <v>109.8</v>
      </c>
      <c r="V172">
        <v>106.05</v>
      </c>
      <c r="W172">
        <v>108.9</v>
      </c>
      <c r="X172">
        <v>108.25</v>
      </c>
      <c r="Y172">
        <v>107.82</v>
      </c>
      <c r="Z172">
        <v>434994</v>
      </c>
      <c r="AA172">
        <v>46899595.25</v>
      </c>
      <c r="AB172">
        <v>5378</v>
      </c>
      <c r="AC172" s="5" t="s">
        <v>1304</v>
      </c>
      <c r="AD172" s="5" t="s">
        <v>1305</v>
      </c>
    </row>
    <row r="173" spans="1:30" x14ac:dyDescent="0.25">
      <c r="A173" s="11" t="s">
        <v>980</v>
      </c>
      <c r="B173" s="2" t="s">
        <v>16</v>
      </c>
      <c r="C173" s="12">
        <v>44993</v>
      </c>
      <c r="D173" s="2">
        <v>109.2</v>
      </c>
      <c r="F173">
        <f t="shared" si="12"/>
        <v>0.87759815242494477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980</v>
      </c>
      <c r="Q173" t="s">
        <v>16</v>
      </c>
      <c r="R173" s="3">
        <v>44993</v>
      </c>
      <c r="S173">
        <v>108.25</v>
      </c>
      <c r="T173">
        <v>107.15</v>
      </c>
      <c r="U173">
        <v>110.5</v>
      </c>
      <c r="V173">
        <v>107</v>
      </c>
      <c r="W173">
        <v>108.3</v>
      </c>
      <c r="X173">
        <v>109.2</v>
      </c>
      <c r="Y173">
        <v>108.83</v>
      </c>
      <c r="Z173">
        <v>322684</v>
      </c>
      <c r="AA173">
        <v>35117482.25</v>
      </c>
      <c r="AB173">
        <v>3657</v>
      </c>
      <c r="AC173" s="5" t="s">
        <v>1306</v>
      </c>
      <c r="AD173" s="5" t="s">
        <v>1307</v>
      </c>
    </row>
    <row r="174" spans="1:30" x14ac:dyDescent="0.25">
      <c r="A174" s="9" t="s">
        <v>980</v>
      </c>
      <c r="B174" s="1" t="s">
        <v>16</v>
      </c>
      <c r="C174" s="10">
        <v>44994</v>
      </c>
      <c r="D174" s="1">
        <v>117.35</v>
      </c>
      <c r="F174">
        <f t="shared" si="12"/>
        <v>7.4633699633699546</v>
      </c>
      <c r="G174">
        <f t="shared" si="10"/>
        <v>4</v>
      </c>
      <c r="H174">
        <f t="shared" si="14"/>
        <v>10.291353383458636</v>
      </c>
      <c r="I174" t="str">
        <f t="shared" si="13"/>
        <v/>
      </c>
      <c r="J174" t="str">
        <f t="shared" si="11"/>
        <v/>
      </c>
      <c r="P174" t="s">
        <v>980</v>
      </c>
      <c r="Q174" t="s">
        <v>16</v>
      </c>
      <c r="R174" s="3">
        <v>44994</v>
      </c>
      <c r="S174">
        <v>109.2</v>
      </c>
      <c r="T174">
        <v>109.2</v>
      </c>
      <c r="U174">
        <v>118.8</v>
      </c>
      <c r="V174">
        <v>108.25</v>
      </c>
      <c r="W174">
        <v>118.2</v>
      </c>
      <c r="X174">
        <v>117.35</v>
      </c>
      <c r="Y174">
        <v>115.02</v>
      </c>
      <c r="Z174">
        <v>808726</v>
      </c>
      <c r="AA174">
        <v>93016820.950000003</v>
      </c>
      <c r="AB174">
        <v>11767</v>
      </c>
      <c r="AC174" s="5" t="s">
        <v>1308</v>
      </c>
      <c r="AD174" s="5" t="s">
        <v>1309</v>
      </c>
    </row>
    <row r="175" spans="1:30" x14ac:dyDescent="0.25">
      <c r="A175" s="11" t="s">
        <v>980</v>
      </c>
      <c r="B175" s="2" t="s">
        <v>16</v>
      </c>
      <c r="C175" s="12">
        <v>44995</v>
      </c>
      <c r="D175" s="2">
        <v>113.95</v>
      </c>
      <c r="F175">
        <f t="shared" si="12"/>
        <v>-2.8973157221985444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980</v>
      </c>
      <c r="Q175" t="s">
        <v>16</v>
      </c>
      <c r="R175" s="3">
        <v>44995</v>
      </c>
      <c r="S175">
        <v>117.35</v>
      </c>
      <c r="T175">
        <v>116.95</v>
      </c>
      <c r="U175">
        <v>118</v>
      </c>
      <c r="V175">
        <v>113.6</v>
      </c>
      <c r="W175">
        <v>113.95</v>
      </c>
      <c r="X175">
        <v>113.95</v>
      </c>
      <c r="Y175">
        <v>115.16</v>
      </c>
      <c r="Z175">
        <v>496828</v>
      </c>
      <c r="AA175">
        <v>57212586.549999997</v>
      </c>
      <c r="AB175">
        <v>6046</v>
      </c>
      <c r="AC175" s="5" t="s">
        <v>1310</v>
      </c>
      <c r="AD175" s="5" t="s">
        <v>1311</v>
      </c>
    </row>
    <row r="176" spans="1:30" x14ac:dyDescent="0.25">
      <c r="A176" s="9" t="s">
        <v>980</v>
      </c>
      <c r="B176" s="1" t="s">
        <v>16</v>
      </c>
      <c r="C176" s="10">
        <v>44998</v>
      </c>
      <c r="D176" s="1">
        <v>107.6</v>
      </c>
      <c r="F176">
        <f t="shared" si="12"/>
        <v>-5.5726195699868439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980</v>
      </c>
      <c r="Q176" t="s">
        <v>16</v>
      </c>
      <c r="R176" s="3">
        <v>44998</v>
      </c>
      <c r="S176">
        <v>113.95</v>
      </c>
      <c r="T176">
        <v>114.7</v>
      </c>
      <c r="U176">
        <v>114.7</v>
      </c>
      <c r="V176">
        <v>107</v>
      </c>
      <c r="W176">
        <v>107.9</v>
      </c>
      <c r="X176">
        <v>107.6</v>
      </c>
      <c r="Y176">
        <v>110.02</v>
      </c>
      <c r="Z176">
        <v>627785</v>
      </c>
      <c r="AA176">
        <v>69071230.349999994</v>
      </c>
      <c r="AB176">
        <v>5095</v>
      </c>
      <c r="AC176" s="5" t="s">
        <v>1312</v>
      </c>
      <c r="AD176" s="5" t="s">
        <v>1313</v>
      </c>
    </row>
    <row r="177" spans="1:30" x14ac:dyDescent="0.25">
      <c r="A177" s="11" t="s">
        <v>980</v>
      </c>
      <c r="B177" s="2" t="s">
        <v>16</v>
      </c>
      <c r="C177" s="12">
        <v>44999</v>
      </c>
      <c r="D177" s="2">
        <v>106.05</v>
      </c>
      <c r="F177">
        <f t="shared" si="12"/>
        <v>-1.4405204460966516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980</v>
      </c>
      <c r="Q177" t="s">
        <v>16</v>
      </c>
      <c r="R177" s="3">
        <v>44999</v>
      </c>
      <c r="S177">
        <v>107.6</v>
      </c>
      <c r="T177">
        <v>107.95</v>
      </c>
      <c r="U177">
        <v>108.3</v>
      </c>
      <c r="V177">
        <v>102.5</v>
      </c>
      <c r="W177">
        <v>105</v>
      </c>
      <c r="X177">
        <v>106.05</v>
      </c>
      <c r="Y177">
        <v>105.06</v>
      </c>
      <c r="Z177">
        <v>351668</v>
      </c>
      <c r="AA177">
        <v>36946521.950000003</v>
      </c>
      <c r="AB177">
        <v>5187</v>
      </c>
      <c r="AC177" s="5" t="s">
        <v>1314</v>
      </c>
      <c r="AD177" s="5" t="s">
        <v>1315</v>
      </c>
    </row>
    <row r="178" spans="1:30" x14ac:dyDescent="0.25">
      <c r="A178" s="9" t="s">
        <v>980</v>
      </c>
      <c r="B178" s="1" t="s">
        <v>16</v>
      </c>
      <c r="C178" s="10">
        <v>45000</v>
      </c>
      <c r="D178" s="1">
        <v>103.45</v>
      </c>
      <c r="F178">
        <f t="shared" si="12"/>
        <v>-2.4516737388024463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980</v>
      </c>
      <c r="Q178" t="s">
        <v>16</v>
      </c>
      <c r="R178" s="3">
        <v>45000</v>
      </c>
      <c r="S178">
        <v>106.05</v>
      </c>
      <c r="T178">
        <v>106.75</v>
      </c>
      <c r="U178">
        <v>107.95</v>
      </c>
      <c r="V178">
        <v>103.05</v>
      </c>
      <c r="W178">
        <v>103.4</v>
      </c>
      <c r="X178">
        <v>103.45</v>
      </c>
      <c r="Y178">
        <v>104.66</v>
      </c>
      <c r="Z178">
        <v>292474</v>
      </c>
      <c r="AA178">
        <v>30611482.449999999</v>
      </c>
      <c r="AB178">
        <v>3549</v>
      </c>
      <c r="AC178" s="5" t="s">
        <v>1316</v>
      </c>
      <c r="AD178" s="5" t="s">
        <v>1317</v>
      </c>
    </row>
    <row r="179" spans="1:30" x14ac:dyDescent="0.25">
      <c r="A179" s="11" t="s">
        <v>980</v>
      </c>
      <c r="B179" s="2" t="s">
        <v>16</v>
      </c>
      <c r="C179" s="12">
        <v>45001</v>
      </c>
      <c r="D179" s="2">
        <v>99.55</v>
      </c>
      <c r="F179">
        <f t="shared" si="12"/>
        <v>-3.7699371677138771</v>
      </c>
      <c r="G179">
        <f t="shared" si="10"/>
        <v>4</v>
      </c>
      <c r="H179">
        <f t="shared" si="14"/>
        <v>-15.168299957392414</v>
      </c>
      <c r="I179" t="str">
        <f t="shared" si="13"/>
        <v/>
      </c>
      <c r="J179" t="str">
        <f t="shared" si="11"/>
        <v/>
      </c>
      <c r="P179" t="s">
        <v>980</v>
      </c>
      <c r="Q179" t="s">
        <v>16</v>
      </c>
      <c r="R179" s="3">
        <v>45001</v>
      </c>
      <c r="S179">
        <v>103.45</v>
      </c>
      <c r="T179">
        <v>104.1</v>
      </c>
      <c r="U179">
        <v>104.1</v>
      </c>
      <c r="V179">
        <v>99</v>
      </c>
      <c r="W179">
        <v>99.5</v>
      </c>
      <c r="X179">
        <v>99.55</v>
      </c>
      <c r="Y179">
        <v>100.17</v>
      </c>
      <c r="Z179">
        <v>577601</v>
      </c>
      <c r="AA179">
        <v>57856803.100000001</v>
      </c>
      <c r="AB179">
        <v>4779</v>
      </c>
      <c r="AC179" s="5" t="s">
        <v>1318</v>
      </c>
      <c r="AD179" s="5" t="s">
        <v>1319</v>
      </c>
    </row>
    <row r="180" spans="1:30" x14ac:dyDescent="0.25">
      <c r="A180" s="9" t="s">
        <v>980</v>
      </c>
      <c r="B180" s="1" t="s">
        <v>16</v>
      </c>
      <c r="C180" s="10">
        <v>45002</v>
      </c>
      <c r="D180" s="1">
        <v>102.5</v>
      </c>
      <c r="F180">
        <f t="shared" si="12"/>
        <v>2.9633350075339053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980</v>
      </c>
      <c r="Q180" t="s">
        <v>16</v>
      </c>
      <c r="R180" s="3">
        <v>45002</v>
      </c>
      <c r="S180">
        <v>99.55</v>
      </c>
      <c r="T180">
        <v>99.55</v>
      </c>
      <c r="U180">
        <v>102.9</v>
      </c>
      <c r="V180">
        <v>99.15</v>
      </c>
      <c r="W180">
        <v>101.15</v>
      </c>
      <c r="X180">
        <v>102.5</v>
      </c>
      <c r="Y180">
        <v>100.56</v>
      </c>
      <c r="Z180">
        <v>678281</v>
      </c>
      <c r="AA180">
        <v>68206284.599999994</v>
      </c>
      <c r="AB180">
        <v>5249</v>
      </c>
      <c r="AC180" s="5" t="s">
        <v>1320</v>
      </c>
      <c r="AD180" s="5" t="s">
        <v>1321</v>
      </c>
    </row>
    <row r="181" spans="1:30" x14ac:dyDescent="0.25">
      <c r="A181" s="11" t="s">
        <v>980</v>
      </c>
      <c r="B181" s="2" t="s">
        <v>16</v>
      </c>
      <c r="C181" s="12">
        <v>45005</v>
      </c>
      <c r="D181" s="2">
        <v>99.4</v>
      </c>
      <c r="F181">
        <f t="shared" si="12"/>
        <v>-3.0243902439024333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980</v>
      </c>
      <c r="Q181" t="s">
        <v>16</v>
      </c>
      <c r="R181" s="3">
        <v>45005</v>
      </c>
      <c r="S181">
        <v>102.5</v>
      </c>
      <c r="T181">
        <v>99</v>
      </c>
      <c r="U181">
        <v>101.95</v>
      </c>
      <c r="V181">
        <v>98.4</v>
      </c>
      <c r="W181">
        <v>99</v>
      </c>
      <c r="X181">
        <v>99.4</v>
      </c>
      <c r="Y181">
        <v>99.57</v>
      </c>
      <c r="Z181">
        <v>213782</v>
      </c>
      <c r="AA181">
        <v>21286030.850000001</v>
      </c>
      <c r="AB181">
        <v>3107</v>
      </c>
      <c r="AC181" s="5" t="s">
        <v>1322</v>
      </c>
      <c r="AD181" s="5" t="s">
        <v>1323</v>
      </c>
    </row>
    <row r="182" spans="1:30" x14ac:dyDescent="0.25">
      <c r="A182" s="9" t="s">
        <v>980</v>
      </c>
      <c r="B182" s="1" t="s">
        <v>16</v>
      </c>
      <c r="C182" s="10">
        <v>45006</v>
      </c>
      <c r="D182" s="1">
        <v>99.5</v>
      </c>
      <c r="F182">
        <f t="shared" si="12"/>
        <v>0.10060362173037658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980</v>
      </c>
      <c r="Q182" t="s">
        <v>16</v>
      </c>
      <c r="R182" s="3">
        <v>45006</v>
      </c>
      <c r="S182">
        <v>99.4</v>
      </c>
      <c r="T182">
        <v>99.95</v>
      </c>
      <c r="U182">
        <v>100.55</v>
      </c>
      <c r="V182">
        <v>98.55</v>
      </c>
      <c r="W182">
        <v>99.95</v>
      </c>
      <c r="X182">
        <v>99.5</v>
      </c>
      <c r="Y182">
        <v>99.25</v>
      </c>
      <c r="Z182">
        <v>239005</v>
      </c>
      <c r="AA182">
        <v>23721317.649999999</v>
      </c>
      <c r="AB182">
        <v>3074</v>
      </c>
      <c r="AC182" s="5" t="s">
        <v>1324</v>
      </c>
      <c r="AD182" s="5" t="s">
        <v>1325</v>
      </c>
    </row>
    <row r="183" spans="1:30" x14ac:dyDescent="0.25">
      <c r="A183" s="11" t="s">
        <v>980</v>
      </c>
      <c r="B183" s="2" t="s">
        <v>16</v>
      </c>
      <c r="C183" s="12">
        <v>45007</v>
      </c>
      <c r="D183" s="2">
        <v>100.5</v>
      </c>
      <c r="F183">
        <f t="shared" si="12"/>
        <v>1.0050251256281406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980</v>
      </c>
      <c r="Q183" t="s">
        <v>16</v>
      </c>
      <c r="R183" s="3">
        <v>45007</v>
      </c>
      <c r="S183">
        <v>99.5</v>
      </c>
      <c r="T183">
        <v>100</v>
      </c>
      <c r="U183">
        <v>101.8</v>
      </c>
      <c r="V183">
        <v>100</v>
      </c>
      <c r="W183">
        <v>100.6</v>
      </c>
      <c r="X183">
        <v>100.5</v>
      </c>
      <c r="Y183">
        <v>100.86</v>
      </c>
      <c r="Z183">
        <v>160906</v>
      </c>
      <c r="AA183">
        <v>16229368.15</v>
      </c>
      <c r="AB183">
        <v>3296</v>
      </c>
      <c r="AC183" s="5" t="s">
        <v>1326</v>
      </c>
      <c r="AD183" s="5" t="s">
        <v>1327</v>
      </c>
    </row>
    <row r="184" spans="1:30" x14ac:dyDescent="0.25">
      <c r="A184" s="9" t="s">
        <v>980</v>
      </c>
      <c r="B184" s="1" t="s">
        <v>16</v>
      </c>
      <c r="C184" s="10">
        <v>45008</v>
      </c>
      <c r="D184" s="1">
        <v>99.75</v>
      </c>
      <c r="F184">
        <f t="shared" si="12"/>
        <v>-0.74626865671641784</v>
      </c>
      <c r="G184">
        <f t="shared" si="10"/>
        <v>4</v>
      </c>
      <c r="H184">
        <f t="shared" si="14"/>
        <v>0.20090406830738611</v>
      </c>
      <c r="I184" t="str">
        <f t="shared" si="13"/>
        <v/>
      </c>
      <c r="J184" t="str">
        <f t="shared" si="11"/>
        <v/>
      </c>
      <c r="P184" t="s">
        <v>980</v>
      </c>
      <c r="Q184" t="s">
        <v>16</v>
      </c>
      <c r="R184" s="3">
        <v>45008</v>
      </c>
      <c r="S184">
        <v>100.5</v>
      </c>
      <c r="T184">
        <v>100</v>
      </c>
      <c r="U184">
        <v>101.5</v>
      </c>
      <c r="V184">
        <v>99.35</v>
      </c>
      <c r="W184">
        <v>99.4</v>
      </c>
      <c r="X184">
        <v>99.75</v>
      </c>
      <c r="Y184">
        <v>99.95</v>
      </c>
      <c r="Z184">
        <v>244042</v>
      </c>
      <c r="AA184">
        <v>24391811.600000001</v>
      </c>
      <c r="AB184">
        <v>2041</v>
      </c>
      <c r="AC184" s="5" t="s">
        <v>1328</v>
      </c>
      <c r="AD184" s="5" t="s">
        <v>1329</v>
      </c>
    </row>
    <row r="185" spans="1:30" x14ac:dyDescent="0.25">
      <c r="A185" s="11" t="s">
        <v>980</v>
      </c>
      <c r="B185" s="2" t="s">
        <v>16</v>
      </c>
      <c r="C185" s="12">
        <v>45009</v>
      </c>
      <c r="D185" s="2">
        <v>96</v>
      </c>
      <c r="F185">
        <f t="shared" si="12"/>
        <v>-3.7593984962406015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980</v>
      </c>
      <c r="Q185" t="s">
        <v>16</v>
      </c>
      <c r="R185" s="3">
        <v>45009</v>
      </c>
      <c r="S185">
        <v>99.75</v>
      </c>
      <c r="T185">
        <v>98</v>
      </c>
      <c r="U185">
        <v>99.8</v>
      </c>
      <c r="V185">
        <v>95.1</v>
      </c>
      <c r="W185">
        <v>95.9</v>
      </c>
      <c r="X185">
        <v>96</v>
      </c>
      <c r="Y185">
        <v>97.62</v>
      </c>
      <c r="Z185">
        <v>200554</v>
      </c>
      <c r="AA185">
        <v>19577620.050000001</v>
      </c>
      <c r="AB185">
        <v>3111</v>
      </c>
      <c r="AC185" s="5" t="s">
        <v>1330</v>
      </c>
      <c r="AD185" s="5" t="s">
        <v>1331</v>
      </c>
    </row>
    <row r="186" spans="1:30" x14ac:dyDescent="0.25">
      <c r="A186" s="9" t="s">
        <v>980</v>
      </c>
      <c r="B186" s="1" t="s">
        <v>16</v>
      </c>
      <c r="C186" s="10">
        <v>45012</v>
      </c>
      <c r="D186" s="1">
        <v>93.5</v>
      </c>
      <c r="F186">
        <f t="shared" si="12"/>
        <v>-2.604166666666667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980</v>
      </c>
      <c r="Q186" t="s">
        <v>16</v>
      </c>
      <c r="R186" s="3">
        <v>45012</v>
      </c>
      <c r="S186">
        <v>96</v>
      </c>
      <c r="T186">
        <v>96.05</v>
      </c>
      <c r="U186">
        <v>97.65</v>
      </c>
      <c r="V186">
        <v>93.1</v>
      </c>
      <c r="W186">
        <v>93.4</v>
      </c>
      <c r="X186">
        <v>93.5</v>
      </c>
      <c r="Y186">
        <v>94.37</v>
      </c>
      <c r="Z186">
        <v>473545</v>
      </c>
      <c r="AA186">
        <v>44690698.549999997</v>
      </c>
      <c r="AB186">
        <v>3221</v>
      </c>
      <c r="AC186" s="5" t="s">
        <v>1332</v>
      </c>
      <c r="AD186" s="5" t="s">
        <v>1333</v>
      </c>
    </row>
    <row r="187" spans="1:30" x14ac:dyDescent="0.25">
      <c r="A187" s="11" t="s">
        <v>980</v>
      </c>
      <c r="B187" s="2" t="s">
        <v>16</v>
      </c>
      <c r="C187" s="12">
        <v>45013</v>
      </c>
      <c r="D187" s="2">
        <v>94.4</v>
      </c>
      <c r="F187">
        <f t="shared" si="12"/>
        <v>0.96256684491979227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980</v>
      </c>
      <c r="Q187" t="s">
        <v>16</v>
      </c>
      <c r="R187" s="3">
        <v>45013</v>
      </c>
      <c r="S187">
        <v>93.5</v>
      </c>
      <c r="T187">
        <v>94</v>
      </c>
      <c r="U187">
        <v>96.8</v>
      </c>
      <c r="V187">
        <v>91.1</v>
      </c>
      <c r="W187">
        <v>94.05</v>
      </c>
      <c r="X187">
        <v>94.4</v>
      </c>
      <c r="Y187">
        <v>94.19</v>
      </c>
      <c r="Z187">
        <v>644957</v>
      </c>
      <c r="AA187">
        <v>60745924.350000001</v>
      </c>
      <c r="AB187">
        <v>7739</v>
      </c>
      <c r="AC187" s="5" t="s">
        <v>1334</v>
      </c>
      <c r="AD187" s="5" t="s">
        <v>1335</v>
      </c>
    </row>
    <row r="188" spans="1:30" x14ac:dyDescent="0.25">
      <c r="A188" s="11" t="s">
        <v>980</v>
      </c>
      <c r="B188" s="2" t="s">
        <v>16</v>
      </c>
      <c r="C188" s="12">
        <v>45014</v>
      </c>
      <c r="D188" s="2">
        <v>94.15</v>
      </c>
      <c r="F188">
        <f t="shared" si="12"/>
        <v>-0.26483050847457623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980</v>
      </c>
      <c r="Q188" t="s">
        <v>145</v>
      </c>
      <c r="R188" s="3">
        <v>45014</v>
      </c>
      <c r="S188">
        <v>325</v>
      </c>
      <c r="T188">
        <v>94.9</v>
      </c>
      <c r="U188">
        <v>94.9</v>
      </c>
      <c r="V188">
        <v>94.9</v>
      </c>
      <c r="W188">
        <v>94.9</v>
      </c>
      <c r="X188">
        <v>94.9</v>
      </c>
      <c r="Y188">
        <v>94.9</v>
      </c>
      <c r="Z188">
        <v>1500000</v>
      </c>
      <c r="AA188">
        <v>142350000</v>
      </c>
      <c r="AB188">
        <v>1</v>
      </c>
      <c r="AC188" s="5" t="s">
        <v>146</v>
      </c>
      <c r="AD188" s="5" t="s">
        <v>146</v>
      </c>
    </row>
    <row r="189" spans="1:30" x14ac:dyDescent="0.25">
      <c r="A189" s="9" t="s">
        <v>980</v>
      </c>
      <c r="B189" s="1" t="s">
        <v>16</v>
      </c>
      <c r="C189" s="10">
        <v>45016</v>
      </c>
      <c r="D189" s="1">
        <v>93.35</v>
      </c>
      <c r="F189">
        <f t="shared" si="12"/>
        <v>-0.84970791290495096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980</v>
      </c>
      <c r="Q189" t="s">
        <v>16</v>
      </c>
      <c r="R189" s="3">
        <v>45014</v>
      </c>
      <c r="S189">
        <v>94.4</v>
      </c>
      <c r="T189">
        <v>94.9</v>
      </c>
      <c r="U189">
        <v>96.6</v>
      </c>
      <c r="V189">
        <v>92.45</v>
      </c>
      <c r="W189">
        <v>94.1</v>
      </c>
      <c r="X189">
        <v>94.15</v>
      </c>
      <c r="Y189">
        <v>93.43</v>
      </c>
      <c r="Z189">
        <v>924402</v>
      </c>
      <c r="AA189">
        <v>86366101.25</v>
      </c>
      <c r="AB189">
        <v>7008</v>
      </c>
      <c r="AC189" s="5" t="s">
        <v>1336</v>
      </c>
      <c r="AD189" s="5" t="s">
        <v>1337</v>
      </c>
    </row>
    <row r="190" spans="1:30" x14ac:dyDescent="0.25">
      <c r="A190" s="11" t="s">
        <v>980</v>
      </c>
      <c r="B190" s="2" t="s">
        <v>16</v>
      </c>
      <c r="C190" s="12">
        <v>45019</v>
      </c>
      <c r="D190" s="2">
        <v>93.3</v>
      </c>
      <c r="F190">
        <f t="shared" si="12"/>
        <v>-5.3561863952862526E-2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13.933547695605576</v>
      </c>
      <c r="P190" t="s">
        <v>980</v>
      </c>
      <c r="Q190" t="s">
        <v>16</v>
      </c>
      <c r="R190" s="3">
        <v>45016</v>
      </c>
      <c r="S190">
        <v>94.15</v>
      </c>
      <c r="T190">
        <v>95.7</v>
      </c>
      <c r="U190">
        <v>96.65</v>
      </c>
      <c r="V190">
        <v>91.3</v>
      </c>
      <c r="W190">
        <v>92.35</v>
      </c>
      <c r="X190">
        <v>93.35</v>
      </c>
      <c r="Y190">
        <v>94.56</v>
      </c>
      <c r="Z190">
        <v>307760</v>
      </c>
      <c r="AA190">
        <v>29101480.050000001</v>
      </c>
      <c r="AB190">
        <v>3109</v>
      </c>
      <c r="AC190" s="5" t="s">
        <v>1338</v>
      </c>
      <c r="AD190" s="5" t="s">
        <v>1339</v>
      </c>
    </row>
    <row r="191" spans="1:30" x14ac:dyDescent="0.25">
      <c r="A191" s="9" t="s">
        <v>980</v>
      </c>
      <c r="B191" s="1" t="s">
        <v>16</v>
      </c>
      <c r="C191" s="10">
        <v>45021</v>
      </c>
      <c r="D191" s="1">
        <v>99.8</v>
      </c>
      <c r="F191">
        <f t="shared" si="12"/>
        <v>6.9667738478027879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980</v>
      </c>
      <c r="Q191" t="s">
        <v>16</v>
      </c>
      <c r="R191" s="3">
        <v>45019</v>
      </c>
      <c r="S191">
        <v>93.35</v>
      </c>
      <c r="T191">
        <v>93.7</v>
      </c>
      <c r="U191">
        <v>95.05</v>
      </c>
      <c r="V191">
        <v>92.6</v>
      </c>
      <c r="W191">
        <v>95</v>
      </c>
      <c r="X191">
        <v>93.3</v>
      </c>
      <c r="Y191">
        <v>93.39</v>
      </c>
      <c r="Z191">
        <v>317154</v>
      </c>
      <c r="AA191">
        <v>29619249.800000001</v>
      </c>
      <c r="AB191">
        <v>3501</v>
      </c>
      <c r="AC191" s="5" t="s">
        <v>1340</v>
      </c>
      <c r="AD191" s="5" t="s">
        <v>1341</v>
      </c>
    </row>
    <row r="192" spans="1:30" x14ac:dyDescent="0.25">
      <c r="A192" s="11" t="s">
        <v>980</v>
      </c>
      <c r="B192" s="2" t="s">
        <v>16</v>
      </c>
      <c r="C192" s="12">
        <v>45022</v>
      </c>
      <c r="D192" s="2">
        <v>101.25</v>
      </c>
      <c r="F192">
        <f t="shared" si="12"/>
        <v>1.4529058116232494</v>
      </c>
      <c r="G192">
        <f t="shared" si="10"/>
        <v>4</v>
      </c>
      <c r="H192">
        <f t="shared" si="14"/>
        <v>7.256355932203383</v>
      </c>
      <c r="I192" t="str">
        <f t="shared" si="13"/>
        <v/>
      </c>
      <c r="J192" t="str">
        <f t="shared" si="11"/>
        <v/>
      </c>
      <c r="P192" t="s">
        <v>980</v>
      </c>
      <c r="Q192" t="s">
        <v>16</v>
      </c>
      <c r="R192" s="3">
        <v>45021</v>
      </c>
      <c r="S192">
        <v>93.3</v>
      </c>
      <c r="T192">
        <v>95</v>
      </c>
      <c r="U192">
        <v>100.45</v>
      </c>
      <c r="V192">
        <v>94.65</v>
      </c>
      <c r="W192">
        <v>100</v>
      </c>
      <c r="X192">
        <v>99.8</v>
      </c>
      <c r="Y192">
        <v>98.26</v>
      </c>
      <c r="Z192">
        <v>559236</v>
      </c>
      <c r="AA192">
        <v>54952044.149999999</v>
      </c>
      <c r="AB192">
        <v>6520</v>
      </c>
      <c r="AC192" s="5" t="s">
        <v>1342</v>
      </c>
      <c r="AD192" s="5" t="s">
        <v>1343</v>
      </c>
    </row>
    <row r="193" spans="1:30" x14ac:dyDescent="0.25">
      <c r="A193" s="9" t="s">
        <v>980</v>
      </c>
      <c r="B193" s="1" t="s">
        <v>16</v>
      </c>
      <c r="C193" s="10">
        <v>45026</v>
      </c>
      <c r="D193" s="1">
        <v>99</v>
      </c>
      <c r="F193">
        <f t="shared" si="12"/>
        <v>-2.2222222222222223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980</v>
      </c>
      <c r="Q193" t="s">
        <v>16</v>
      </c>
      <c r="R193" s="3">
        <v>45022</v>
      </c>
      <c r="S193">
        <v>99.8</v>
      </c>
      <c r="T193">
        <v>100.45</v>
      </c>
      <c r="U193">
        <v>102.5</v>
      </c>
      <c r="V193">
        <v>100.05</v>
      </c>
      <c r="W193">
        <v>100.35</v>
      </c>
      <c r="X193">
        <v>101.25</v>
      </c>
      <c r="Y193">
        <v>101.12</v>
      </c>
      <c r="Z193">
        <v>276924</v>
      </c>
      <c r="AA193">
        <v>28001782.550000001</v>
      </c>
      <c r="AB193">
        <v>3943</v>
      </c>
      <c r="AC193" s="5" t="s">
        <v>1344</v>
      </c>
      <c r="AD193" s="5" t="s">
        <v>1345</v>
      </c>
    </row>
    <row r="194" spans="1:30" x14ac:dyDescent="0.25">
      <c r="A194" s="11" t="s">
        <v>980</v>
      </c>
      <c r="B194" s="2" t="s">
        <v>16</v>
      </c>
      <c r="C194" s="12">
        <v>45027</v>
      </c>
      <c r="D194" s="2">
        <v>98.3</v>
      </c>
      <c r="F194">
        <f t="shared" si="12"/>
        <v>-0.70707070707070996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980</v>
      </c>
      <c r="Q194" t="s">
        <v>16</v>
      </c>
      <c r="R194" s="3">
        <v>45026</v>
      </c>
      <c r="S194">
        <v>101.25</v>
      </c>
      <c r="T194">
        <v>101.25</v>
      </c>
      <c r="U194">
        <v>102.85</v>
      </c>
      <c r="V194">
        <v>98.55</v>
      </c>
      <c r="W194">
        <v>99.45</v>
      </c>
      <c r="X194">
        <v>99</v>
      </c>
      <c r="Y194">
        <v>99.89</v>
      </c>
      <c r="Z194">
        <v>121561</v>
      </c>
      <c r="AA194">
        <v>12143205.449999999</v>
      </c>
      <c r="AB194">
        <v>2422</v>
      </c>
      <c r="AC194" s="5" t="s">
        <v>1346</v>
      </c>
      <c r="AD194" s="5" t="s">
        <v>1347</v>
      </c>
    </row>
    <row r="195" spans="1:30" x14ac:dyDescent="0.25">
      <c r="A195" s="9" t="s">
        <v>980</v>
      </c>
      <c r="B195" s="1" t="s">
        <v>16</v>
      </c>
      <c r="C195" s="10">
        <v>45028</v>
      </c>
      <c r="D195" s="1">
        <v>96.05</v>
      </c>
      <c r="F195">
        <f t="shared" si="12"/>
        <v>-2.2889114954221768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980</v>
      </c>
      <c r="Q195" t="s">
        <v>16</v>
      </c>
      <c r="R195" s="3">
        <v>45027</v>
      </c>
      <c r="S195">
        <v>99</v>
      </c>
      <c r="T195">
        <v>100.5</v>
      </c>
      <c r="U195">
        <v>101.4</v>
      </c>
      <c r="V195">
        <v>96.95</v>
      </c>
      <c r="W195">
        <v>98.15</v>
      </c>
      <c r="X195">
        <v>98.3</v>
      </c>
      <c r="Y195">
        <v>98.76</v>
      </c>
      <c r="Z195">
        <v>219672</v>
      </c>
      <c r="AA195">
        <v>21693880.899999999</v>
      </c>
      <c r="AB195">
        <v>3869</v>
      </c>
      <c r="AC195" s="5" t="s">
        <v>1348</v>
      </c>
      <c r="AD195" s="5" t="s">
        <v>1349</v>
      </c>
    </row>
    <row r="196" spans="1:30" x14ac:dyDescent="0.25">
      <c r="A196" s="11" t="s">
        <v>980</v>
      </c>
      <c r="B196" s="2" t="s">
        <v>16</v>
      </c>
      <c r="C196" s="12">
        <v>45029</v>
      </c>
      <c r="D196" s="2">
        <v>96.95</v>
      </c>
      <c r="F196">
        <f t="shared" ref="F196:F259" si="17">((D196-D195)/D195)*100</f>
        <v>0.9370119729307711</v>
      </c>
      <c r="G196">
        <f t="shared" si="15"/>
        <v>4</v>
      </c>
      <c r="H196">
        <f t="shared" si="14"/>
        <v>-2.8557114228456859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980</v>
      </c>
      <c r="Q196" t="s">
        <v>16</v>
      </c>
      <c r="R196" s="3">
        <v>45028</v>
      </c>
      <c r="S196">
        <v>98.3</v>
      </c>
      <c r="T196">
        <v>99.4</v>
      </c>
      <c r="U196">
        <v>100.4</v>
      </c>
      <c r="V196">
        <v>95.4</v>
      </c>
      <c r="W196">
        <v>96.8</v>
      </c>
      <c r="X196">
        <v>96.05</v>
      </c>
      <c r="Y196">
        <v>96.41</v>
      </c>
      <c r="Z196">
        <v>444463</v>
      </c>
      <c r="AA196">
        <v>42848603.75</v>
      </c>
      <c r="AB196">
        <v>4820</v>
      </c>
      <c r="AC196" s="5" t="s">
        <v>1350</v>
      </c>
      <c r="AD196" s="5" t="s">
        <v>1351</v>
      </c>
    </row>
    <row r="197" spans="1:30" x14ac:dyDescent="0.25">
      <c r="A197" s="9" t="s">
        <v>980</v>
      </c>
      <c r="B197" s="1" t="s">
        <v>16</v>
      </c>
      <c r="C197" s="10">
        <v>45033</v>
      </c>
      <c r="D197" s="1">
        <v>96.45</v>
      </c>
      <c r="F197">
        <f t="shared" si="17"/>
        <v>-0.51572975760701389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980</v>
      </c>
      <c r="Q197" t="s">
        <v>16</v>
      </c>
      <c r="R197" s="3">
        <v>45029</v>
      </c>
      <c r="S197">
        <v>96.05</v>
      </c>
      <c r="T197">
        <v>97.4</v>
      </c>
      <c r="U197">
        <v>98.15</v>
      </c>
      <c r="V197">
        <v>95.55</v>
      </c>
      <c r="W197">
        <v>97</v>
      </c>
      <c r="X197">
        <v>96.95</v>
      </c>
      <c r="Y197">
        <v>96.78</v>
      </c>
      <c r="Z197">
        <v>132965</v>
      </c>
      <c r="AA197">
        <v>12868765.65</v>
      </c>
      <c r="AB197">
        <v>2970</v>
      </c>
      <c r="AC197" s="5" t="s">
        <v>1352</v>
      </c>
      <c r="AD197" s="5" t="s">
        <v>1353</v>
      </c>
    </row>
    <row r="198" spans="1:30" x14ac:dyDescent="0.25">
      <c r="A198" s="11" t="s">
        <v>980</v>
      </c>
      <c r="B198" s="2" t="s">
        <v>16</v>
      </c>
      <c r="C198" s="12">
        <v>45034</v>
      </c>
      <c r="D198" s="2">
        <v>97.35</v>
      </c>
      <c r="F198">
        <f t="shared" si="17"/>
        <v>0.93312597200621195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980</v>
      </c>
      <c r="Q198" t="s">
        <v>16</v>
      </c>
      <c r="R198" s="3">
        <v>45033</v>
      </c>
      <c r="S198">
        <v>96.95</v>
      </c>
      <c r="T198">
        <v>97.7</v>
      </c>
      <c r="U198">
        <v>98.3</v>
      </c>
      <c r="V198">
        <v>95.95</v>
      </c>
      <c r="W198">
        <v>96.65</v>
      </c>
      <c r="X198">
        <v>96.45</v>
      </c>
      <c r="Y198">
        <v>96.44</v>
      </c>
      <c r="Z198">
        <v>88194</v>
      </c>
      <c r="AA198">
        <v>8505325.75</v>
      </c>
      <c r="AB198">
        <v>2308</v>
      </c>
      <c r="AC198" s="5" t="s">
        <v>1354</v>
      </c>
      <c r="AD198" s="5" t="s">
        <v>533</v>
      </c>
    </row>
    <row r="199" spans="1:30" x14ac:dyDescent="0.25">
      <c r="A199" s="9" t="s">
        <v>980</v>
      </c>
      <c r="B199" s="1" t="s">
        <v>16</v>
      </c>
      <c r="C199" s="10">
        <v>45035</v>
      </c>
      <c r="D199" s="1">
        <v>98.15</v>
      </c>
      <c r="F199">
        <f t="shared" si="17"/>
        <v>0.82177709296354529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980</v>
      </c>
      <c r="Q199" t="s">
        <v>16</v>
      </c>
      <c r="R199" s="3">
        <v>45034</v>
      </c>
      <c r="S199">
        <v>96.45</v>
      </c>
      <c r="T199">
        <v>97</v>
      </c>
      <c r="U199">
        <v>97.9</v>
      </c>
      <c r="V199">
        <v>96.55</v>
      </c>
      <c r="W199">
        <v>97</v>
      </c>
      <c r="X199">
        <v>97.35</v>
      </c>
      <c r="Y199">
        <v>97.24</v>
      </c>
      <c r="Z199">
        <v>161100</v>
      </c>
      <c r="AA199">
        <v>15665738.050000001</v>
      </c>
      <c r="AB199">
        <v>3177</v>
      </c>
      <c r="AC199" s="5" t="s">
        <v>1355</v>
      </c>
      <c r="AD199" s="5" t="s">
        <v>1356</v>
      </c>
    </row>
    <row r="200" spans="1:30" x14ac:dyDescent="0.25">
      <c r="A200" s="11" t="s">
        <v>980</v>
      </c>
      <c r="B200" s="2" t="s">
        <v>16</v>
      </c>
      <c r="C200" s="12">
        <v>45036</v>
      </c>
      <c r="D200" s="2">
        <v>99</v>
      </c>
      <c r="F200">
        <f t="shared" si="17"/>
        <v>0.86602139582271453</v>
      </c>
      <c r="G200">
        <f t="shared" si="15"/>
        <v>4</v>
      </c>
      <c r="H200">
        <f t="shared" ref="H200:H263" si="19">IF(G200=4, ((D200 - D195) / D195)*100, "")</f>
        <v>3.0713170223841781</v>
      </c>
      <c r="I200" t="str">
        <f t="shared" si="18"/>
        <v/>
      </c>
      <c r="J200" t="str">
        <f t="shared" si="16"/>
        <v/>
      </c>
      <c r="P200" t="s">
        <v>980</v>
      </c>
      <c r="Q200" t="s">
        <v>16</v>
      </c>
      <c r="R200" s="3">
        <v>45035</v>
      </c>
      <c r="S200">
        <v>97.35</v>
      </c>
      <c r="T200">
        <v>98.05</v>
      </c>
      <c r="U200">
        <v>99.4</v>
      </c>
      <c r="V200">
        <v>96.5</v>
      </c>
      <c r="W200">
        <v>97.85</v>
      </c>
      <c r="X200">
        <v>98.15</v>
      </c>
      <c r="Y200">
        <v>97.73</v>
      </c>
      <c r="Z200">
        <v>194056</v>
      </c>
      <c r="AA200">
        <v>18965637.800000001</v>
      </c>
      <c r="AB200">
        <v>4136</v>
      </c>
      <c r="AC200" s="5" t="s">
        <v>1357</v>
      </c>
      <c r="AD200" s="5" t="s">
        <v>1358</v>
      </c>
    </row>
    <row r="201" spans="1:30" x14ac:dyDescent="0.25">
      <c r="A201" s="9" t="s">
        <v>980</v>
      </c>
      <c r="B201" s="1" t="s">
        <v>16</v>
      </c>
      <c r="C201" s="10">
        <v>45037</v>
      </c>
      <c r="D201" s="1">
        <v>99.7</v>
      </c>
      <c r="F201">
        <f t="shared" si="17"/>
        <v>0.70707070707070996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980</v>
      </c>
      <c r="Q201" t="s">
        <v>16</v>
      </c>
      <c r="R201" s="3">
        <v>45036</v>
      </c>
      <c r="S201">
        <v>98.15</v>
      </c>
      <c r="T201">
        <v>98.95</v>
      </c>
      <c r="U201">
        <v>99.5</v>
      </c>
      <c r="V201">
        <v>96.85</v>
      </c>
      <c r="W201">
        <v>99.4</v>
      </c>
      <c r="X201">
        <v>99</v>
      </c>
      <c r="Y201">
        <v>98.57</v>
      </c>
      <c r="Z201">
        <v>169822</v>
      </c>
      <c r="AA201">
        <v>16739455.75</v>
      </c>
      <c r="AB201">
        <v>3752</v>
      </c>
      <c r="AC201" s="5" t="s">
        <v>1359</v>
      </c>
      <c r="AD201" s="5" t="s">
        <v>1360</v>
      </c>
    </row>
    <row r="202" spans="1:30" x14ac:dyDescent="0.25">
      <c r="A202" s="11" t="s">
        <v>980</v>
      </c>
      <c r="B202" s="2" t="s">
        <v>16</v>
      </c>
      <c r="C202" s="12">
        <v>45040</v>
      </c>
      <c r="D202" s="2">
        <v>105.9</v>
      </c>
      <c r="F202">
        <f t="shared" si="17"/>
        <v>6.2186559679037146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980</v>
      </c>
      <c r="Q202" t="s">
        <v>16</v>
      </c>
      <c r="R202" s="3">
        <v>45037</v>
      </c>
      <c r="S202">
        <v>99</v>
      </c>
      <c r="T202">
        <v>99</v>
      </c>
      <c r="U202">
        <v>100.5</v>
      </c>
      <c r="V202">
        <v>96.65</v>
      </c>
      <c r="W202">
        <v>99.7</v>
      </c>
      <c r="X202">
        <v>99.7</v>
      </c>
      <c r="Y202">
        <v>98.38</v>
      </c>
      <c r="Z202">
        <v>144558</v>
      </c>
      <c r="AA202">
        <v>14221672.4</v>
      </c>
      <c r="AB202">
        <v>2637</v>
      </c>
      <c r="AC202" s="5" t="s">
        <v>1361</v>
      </c>
      <c r="AD202" s="5" t="s">
        <v>1362</v>
      </c>
    </row>
    <row r="203" spans="1:30" x14ac:dyDescent="0.25">
      <c r="A203" s="9" t="s">
        <v>980</v>
      </c>
      <c r="B203" s="1" t="s">
        <v>16</v>
      </c>
      <c r="C203" s="10">
        <v>45041</v>
      </c>
      <c r="D203" s="1">
        <v>105.35</v>
      </c>
      <c r="F203">
        <f t="shared" si="17"/>
        <v>-0.51935788479698897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980</v>
      </c>
      <c r="Q203" t="s">
        <v>16</v>
      </c>
      <c r="R203" s="3">
        <v>45040</v>
      </c>
      <c r="S203">
        <v>99.7</v>
      </c>
      <c r="T203">
        <v>99.7</v>
      </c>
      <c r="U203">
        <v>107.3</v>
      </c>
      <c r="V203">
        <v>96.9</v>
      </c>
      <c r="W203">
        <v>107</v>
      </c>
      <c r="X203">
        <v>105.9</v>
      </c>
      <c r="Y203">
        <v>104.39</v>
      </c>
      <c r="Z203">
        <v>829280</v>
      </c>
      <c r="AA203">
        <v>86566831.099999994</v>
      </c>
      <c r="AB203">
        <v>8881</v>
      </c>
      <c r="AC203" s="5" t="s">
        <v>1363</v>
      </c>
      <c r="AD203" s="5" t="s">
        <v>919</v>
      </c>
    </row>
    <row r="204" spans="1:30" x14ac:dyDescent="0.25">
      <c r="A204" s="11" t="s">
        <v>980</v>
      </c>
      <c r="B204" s="2" t="s">
        <v>16</v>
      </c>
      <c r="C204" s="12">
        <v>45042</v>
      </c>
      <c r="D204" s="2">
        <v>104.6</v>
      </c>
      <c r="F204">
        <f t="shared" si="17"/>
        <v>-0.71191267204556252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980</v>
      </c>
      <c r="Q204" t="s">
        <v>16</v>
      </c>
      <c r="R204" s="3">
        <v>45041</v>
      </c>
      <c r="S204">
        <v>105.9</v>
      </c>
      <c r="T204">
        <v>107.55</v>
      </c>
      <c r="U204">
        <v>107.9</v>
      </c>
      <c r="V204">
        <v>104.3</v>
      </c>
      <c r="W204">
        <v>106.3</v>
      </c>
      <c r="X204">
        <v>105.35</v>
      </c>
      <c r="Y204">
        <v>105.94</v>
      </c>
      <c r="Z204">
        <v>297413</v>
      </c>
      <c r="AA204">
        <v>31507042</v>
      </c>
      <c r="AB204">
        <v>4432</v>
      </c>
      <c r="AC204" s="5" t="s">
        <v>1364</v>
      </c>
      <c r="AD204" s="5" t="s">
        <v>877</v>
      </c>
    </row>
    <row r="205" spans="1:30" x14ac:dyDescent="0.25">
      <c r="A205" s="9" t="s">
        <v>980</v>
      </c>
      <c r="B205" s="1" t="s">
        <v>16</v>
      </c>
      <c r="C205" s="10">
        <v>45043</v>
      </c>
      <c r="D205" s="1">
        <v>104.05</v>
      </c>
      <c r="F205">
        <f t="shared" si="17"/>
        <v>-0.5258126195028654</v>
      </c>
      <c r="G205">
        <f t="shared" si="15"/>
        <v>4</v>
      </c>
      <c r="H205">
        <f t="shared" si="19"/>
        <v>5.1010101010100986</v>
      </c>
      <c r="I205" t="str">
        <f t="shared" si="18"/>
        <v/>
      </c>
      <c r="J205" t="str">
        <f t="shared" si="16"/>
        <v/>
      </c>
      <c r="P205" t="s">
        <v>980</v>
      </c>
      <c r="Q205" t="s">
        <v>16</v>
      </c>
      <c r="R205" s="3">
        <v>45042</v>
      </c>
      <c r="S205">
        <v>105.35</v>
      </c>
      <c r="T205">
        <v>105.85</v>
      </c>
      <c r="U205">
        <v>106.55</v>
      </c>
      <c r="V205">
        <v>104.1</v>
      </c>
      <c r="W205">
        <v>104.1</v>
      </c>
      <c r="X205">
        <v>104.6</v>
      </c>
      <c r="Y205">
        <v>105.11</v>
      </c>
      <c r="Z205">
        <v>121469</v>
      </c>
      <c r="AA205">
        <v>12767317.6</v>
      </c>
      <c r="AB205">
        <v>2574</v>
      </c>
      <c r="AC205" s="5" t="s">
        <v>1365</v>
      </c>
      <c r="AD205" s="5" t="s">
        <v>1366</v>
      </c>
    </row>
    <row r="206" spans="1:30" x14ac:dyDescent="0.25">
      <c r="A206" s="11" t="s">
        <v>980</v>
      </c>
      <c r="B206" s="2" t="s">
        <v>16</v>
      </c>
      <c r="C206" s="12">
        <v>45044</v>
      </c>
      <c r="D206" s="2">
        <v>106.3</v>
      </c>
      <c r="F206">
        <f t="shared" si="17"/>
        <v>2.1624219125420474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980</v>
      </c>
      <c r="Q206" t="s">
        <v>16</v>
      </c>
      <c r="R206" s="3">
        <v>45043</v>
      </c>
      <c r="S206">
        <v>104.6</v>
      </c>
      <c r="T206">
        <v>104.6</v>
      </c>
      <c r="U206">
        <v>106.2</v>
      </c>
      <c r="V206">
        <v>103</v>
      </c>
      <c r="W206">
        <v>103.85</v>
      </c>
      <c r="X206">
        <v>104.05</v>
      </c>
      <c r="Y206">
        <v>104.46</v>
      </c>
      <c r="Z206">
        <v>130875</v>
      </c>
      <c r="AA206">
        <v>13670845.15</v>
      </c>
      <c r="AB206">
        <v>2497</v>
      </c>
      <c r="AC206" s="5" t="s">
        <v>1367</v>
      </c>
      <c r="AD206" s="5" t="s">
        <v>1368</v>
      </c>
    </row>
    <row r="207" spans="1:30" x14ac:dyDescent="0.25">
      <c r="A207" s="9" t="s">
        <v>980</v>
      </c>
      <c r="B207" s="1" t="s">
        <v>16</v>
      </c>
      <c r="C207" s="10">
        <v>45048</v>
      </c>
      <c r="D207" s="1">
        <v>106.85</v>
      </c>
      <c r="F207">
        <f t="shared" si="17"/>
        <v>0.51740357478833221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31.024801123069736</v>
      </c>
      <c r="P207" t="s">
        <v>980</v>
      </c>
      <c r="Q207" t="s">
        <v>16</v>
      </c>
      <c r="R207" s="3">
        <v>45044</v>
      </c>
      <c r="S207">
        <v>104.05</v>
      </c>
      <c r="T207">
        <v>104.2</v>
      </c>
      <c r="U207">
        <v>109.7</v>
      </c>
      <c r="V207">
        <v>103</v>
      </c>
      <c r="W207">
        <v>107.25</v>
      </c>
      <c r="X207">
        <v>106.3</v>
      </c>
      <c r="Y207">
        <v>106.58</v>
      </c>
      <c r="Z207">
        <v>565794</v>
      </c>
      <c r="AA207">
        <v>60302433.649999999</v>
      </c>
      <c r="AB207">
        <v>7297</v>
      </c>
      <c r="AC207" s="5" t="s">
        <v>1369</v>
      </c>
      <c r="AD207" s="5" t="s">
        <v>1370</v>
      </c>
    </row>
    <row r="208" spans="1:30" x14ac:dyDescent="0.25">
      <c r="A208" s="11" t="s">
        <v>980</v>
      </c>
      <c r="B208" s="2" t="s">
        <v>16</v>
      </c>
      <c r="C208" s="12">
        <v>45049</v>
      </c>
      <c r="D208" s="2">
        <v>107.95</v>
      </c>
      <c r="F208">
        <f t="shared" si="17"/>
        <v>1.0294805802526987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980</v>
      </c>
      <c r="Q208" t="s">
        <v>16</v>
      </c>
      <c r="R208" s="3">
        <v>45048</v>
      </c>
      <c r="S208">
        <v>106.3</v>
      </c>
      <c r="T208">
        <v>107.2</v>
      </c>
      <c r="U208">
        <v>108.2</v>
      </c>
      <c r="V208">
        <v>105.75</v>
      </c>
      <c r="W208">
        <v>107</v>
      </c>
      <c r="X208">
        <v>106.85</v>
      </c>
      <c r="Y208">
        <v>107.08</v>
      </c>
      <c r="Z208">
        <v>201896</v>
      </c>
      <c r="AA208">
        <v>21618864.850000001</v>
      </c>
      <c r="AB208">
        <v>2672</v>
      </c>
      <c r="AC208" s="5" t="s">
        <v>1371</v>
      </c>
      <c r="AD208" s="5" t="s">
        <v>1372</v>
      </c>
    </row>
    <row r="209" spans="1:30" x14ac:dyDescent="0.25">
      <c r="A209" s="9" t="s">
        <v>980</v>
      </c>
      <c r="B209" s="1" t="s">
        <v>16</v>
      </c>
      <c r="C209" s="10">
        <v>45050</v>
      </c>
      <c r="D209" s="1">
        <v>112.1</v>
      </c>
      <c r="F209">
        <f t="shared" si="17"/>
        <v>3.8443723946271344</v>
      </c>
      <c r="G209">
        <f t="shared" si="15"/>
        <v>4</v>
      </c>
      <c r="H209">
        <f t="shared" si="19"/>
        <v>7.1701720841300194</v>
      </c>
      <c r="I209" t="str">
        <f t="shared" si="18"/>
        <v/>
      </c>
      <c r="J209" t="str">
        <f t="shared" si="16"/>
        <v/>
      </c>
      <c r="P209" t="s">
        <v>980</v>
      </c>
      <c r="Q209" t="s">
        <v>16</v>
      </c>
      <c r="R209" s="3">
        <v>45049</v>
      </c>
      <c r="S209">
        <v>106.85</v>
      </c>
      <c r="T209">
        <v>107.8</v>
      </c>
      <c r="U209">
        <v>110.25</v>
      </c>
      <c r="V209">
        <v>105</v>
      </c>
      <c r="W209">
        <v>107.05</v>
      </c>
      <c r="X209">
        <v>107.95</v>
      </c>
      <c r="Y209">
        <v>107.9</v>
      </c>
      <c r="Z209">
        <v>434252</v>
      </c>
      <c r="AA209">
        <v>46854324.25</v>
      </c>
      <c r="AB209">
        <v>6239</v>
      </c>
      <c r="AC209" s="5" t="s">
        <v>1373</v>
      </c>
      <c r="AD209" s="5" t="s">
        <v>717</v>
      </c>
    </row>
    <row r="210" spans="1:30" x14ac:dyDescent="0.25">
      <c r="A210" s="11" t="s">
        <v>980</v>
      </c>
      <c r="B210" s="2" t="s">
        <v>16</v>
      </c>
      <c r="C210" s="12">
        <v>45051</v>
      </c>
      <c r="D210" s="2">
        <v>115.95</v>
      </c>
      <c r="F210">
        <f t="shared" si="17"/>
        <v>3.434433541480828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980</v>
      </c>
      <c r="Q210" t="s">
        <v>16</v>
      </c>
      <c r="R210" s="3">
        <v>45050</v>
      </c>
      <c r="S210">
        <v>107.95</v>
      </c>
      <c r="T210">
        <v>108.85</v>
      </c>
      <c r="U210">
        <v>114.4</v>
      </c>
      <c r="V210">
        <v>107.3</v>
      </c>
      <c r="W210">
        <v>112</v>
      </c>
      <c r="X210">
        <v>112.1</v>
      </c>
      <c r="Y210">
        <v>111.69</v>
      </c>
      <c r="Z210">
        <v>653078</v>
      </c>
      <c r="AA210">
        <v>72939697.650000006</v>
      </c>
      <c r="AB210">
        <v>7516</v>
      </c>
      <c r="AC210" s="5" t="s">
        <v>1374</v>
      </c>
      <c r="AD210" s="5" t="s">
        <v>651</v>
      </c>
    </row>
    <row r="211" spans="1:30" x14ac:dyDescent="0.25">
      <c r="A211" s="9" t="s">
        <v>980</v>
      </c>
      <c r="B211" s="1" t="s">
        <v>16</v>
      </c>
      <c r="C211" s="10">
        <v>45054</v>
      </c>
      <c r="D211" s="1">
        <v>115.4</v>
      </c>
      <c r="F211">
        <f t="shared" si="17"/>
        <v>-0.47434238896075648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980</v>
      </c>
      <c r="Q211" t="s">
        <v>16</v>
      </c>
      <c r="R211" s="3">
        <v>45051</v>
      </c>
      <c r="S211">
        <v>112.1</v>
      </c>
      <c r="T211">
        <v>111.45</v>
      </c>
      <c r="U211">
        <v>117.1</v>
      </c>
      <c r="V211">
        <v>110.55</v>
      </c>
      <c r="W211">
        <v>117</v>
      </c>
      <c r="X211">
        <v>115.95</v>
      </c>
      <c r="Y211">
        <v>114.78</v>
      </c>
      <c r="Z211">
        <v>614912</v>
      </c>
      <c r="AA211">
        <v>70580699.75</v>
      </c>
      <c r="AB211">
        <v>6952</v>
      </c>
      <c r="AC211" s="5" t="s">
        <v>1375</v>
      </c>
      <c r="AD211" s="5" t="s">
        <v>499</v>
      </c>
    </row>
    <row r="212" spans="1:30" x14ac:dyDescent="0.25">
      <c r="A212" s="11" t="s">
        <v>980</v>
      </c>
      <c r="B212" s="2" t="s">
        <v>16</v>
      </c>
      <c r="C212" s="12">
        <v>45055</v>
      </c>
      <c r="D212" s="2">
        <v>114.3</v>
      </c>
      <c r="F212">
        <f t="shared" si="17"/>
        <v>-0.95320623916811831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980</v>
      </c>
      <c r="Q212" t="s">
        <v>16</v>
      </c>
      <c r="R212" s="3">
        <v>45054</v>
      </c>
      <c r="S212">
        <v>115.95</v>
      </c>
      <c r="T212">
        <v>117.05</v>
      </c>
      <c r="U212">
        <v>120.4</v>
      </c>
      <c r="V212">
        <v>114.55</v>
      </c>
      <c r="W212">
        <v>115.2</v>
      </c>
      <c r="X212">
        <v>115.4</v>
      </c>
      <c r="Y212">
        <v>117.1</v>
      </c>
      <c r="Z212">
        <v>554903</v>
      </c>
      <c r="AA212">
        <v>64979264.049999997</v>
      </c>
      <c r="AB212">
        <v>6569</v>
      </c>
      <c r="AC212" s="5" t="s">
        <v>1376</v>
      </c>
      <c r="AD212" s="5" t="s">
        <v>1377</v>
      </c>
    </row>
    <row r="213" spans="1:30" x14ac:dyDescent="0.25">
      <c r="A213" s="9" t="s">
        <v>980</v>
      </c>
      <c r="B213" s="1" t="s">
        <v>16</v>
      </c>
      <c r="C213" s="10">
        <v>45056</v>
      </c>
      <c r="D213" s="1">
        <v>113.05</v>
      </c>
      <c r="F213">
        <f t="shared" si="17"/>
        <v>-1.0936132983377078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980</v>
      </c>
      <c r="Q213" t="s">
        <v>16</v>
      </c>
      <c r="R213" s="3">
        <v>45055</v>
      </c>
      <c r="S213">
        <v>115.4</v>
      </c>
      <c r="T213">
        <v>115.95</v>
      </c>
      <c r="U213">
        <v>118</v>
      </c>
      <c r="V213">
        <v>113</v>
      </c>
      <c r="W213">
        <v>114.55</v>
      </c>
      <c r="X213">
        <v>114.3</v>
      </c>
      <c r="Y213">
        <v>115.27</v>
      </c>
      <c r="Z213">
        <v>279288</v>
      </c>
      <c r="AA213">
        <v>32193455.550000001</v>
      </c>
      <c r="AB213">
        <v>3882</v>
      </c>
      <c r="AC213" s="5" t="s">
        <v>1378</v>
      </c>
      <c r="AD213" s="5" t="s">
        <v>72</v>
      </c>
    </row>
    <row r="214" spans="1:30" x14ac:dyDescent="0.25">
      <c r="A214" s="11" t="s">
        <v>980</v>
      </c>
      <c r="B214" s="2" t="s">
        <v>16</v>
      </c>
      <c r="C214" s="12">
        <v>45057</v>
      </c>
      <c r="D214" s="2">
        <v>112.6</v>
      </c>
      <c r="F214">
        <f t="shared" si="17"/>
        <v>-0.39805395842547797</v>
      </c>
      <c r="G214">
        <f t="shared" si="15"/>
        <v>4</v>
      </c>
      <c r="H214">
        <f t="shared" si="19"/>
        <v>0.44603033006244425</v>
      </c>
      <c r="I214" t="str">
        <f t="shared" si="18"/>
        <v/>
      </c>
      <c r="J214" t="str">
        <f t="shared" si="16"/>
        <v/>
      </c>
      <c r="P214" t="s">
        <v>980</v>
      </c>
      <c r="Q214" t="s">
        <v>16</v>
      </c>
      <c r="R214" s="3">
        <v>45056</v>
      </c>
      <c r="S214">
        <v>114.3</v>
      </c>
      <c r="T214">
        <v>114.1</v>
      </c>
      <c r="U214">
        <v>115.4</v>
      </c>
      <c r="V214">
        <v>112.2</v>
      </c>
      <c r="W214">
        <v>112.25</v>
      </c>
      <c r="X214">
        <v>113.05</v>
      </c>
      <c r="Y214">
        <v>113.43</v>
      </c>
      <c r="Z214">
        <v>134833</v>
      </c>
      <c r="AA214">
        <v>15294113.699999999</v>
      </c>
      <c r="AB214">
        <v>2544</v>
      </c>
      <c r="AC214" s="5" t="s">
        <v>1379</v>
      </c>
      <c r="AD214" s="5" t="s">
        <v>1380</v>
      </c>
    </row>
    <row r="215" spans="1:30" x14ac:dyDescent="0.25">
      <c r="A215" s="9" t="s">
        <v>980</v>
      </c>
      <c r="B215" s="1" t="s">
        <v>16</v>
      </c>
      <c r="C215" s="10">
        <v>45058</v>
      </c>
      <c r="D215" s="1">
        <v>114.65</v>
      </c>
      <c r="F215">
        <f t="shared" si="17"/>
        <v>1.8206039076376654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980</v>
      </c>
      <c r="Q215" t="s">
        <v>16</v>
      </c>
      <c r="R215" s="3">
        <v>45057</v>
      </c>
      <c r="S215">
        <v>113.05</v>
      </c>
      <c r="T215">
        <v>113.6</v>
      </c>
      <c r="U215">
        <v>115.85</v>
      </c>
      <c r="V215">
        <v>111.5</v>
      </c>
      <c r="W215">
        <v>113.6</v>
      </c>
      <c r="X215">
        <v>112.6</v>
      </c>
      <c r="Y215">
        <v>113.01</v>
      </c>
      <c r="Z215">
        <v>218532</v>
      </c>
      <c r="AA215">
        <v>24696099</v>
      </c>
      <c r="AB215">
        <v>3034</v>
      </c>
      <c r="AC215" s="5" t="s">
        <v>1381</v>
      </c>
      <c r="AD215" s="5" t="s">
        <v>1382</v>
      </c>
    </row>
    <row r="216" spans="1:30" x14ac:dyDescent="0.25">
      <c r="A216" s="11" t="s">
        <v>980</v>
      </c>
      <c r="B216" s="2" t="s">
        <v>16</v>
      </c>
      <c r="C216" s="12">
        <v>45061</v>
      </c>
      <c r="D216" s="2">
        <v>115.75</v>
      </c>
      <c r="F216">
        <f t="shared" si="17"/>
        <v>0.95944177932838581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980</v>
      </c>
      <c r="Q216" t="s">
        <v>16</v>
      </c>
      <c r="R216" s="3">
        <v>45058</v>
      </c>
      <c r="S216">
        <v>112.6</v>
      </c>
      <c r="T216">
        <v>112.8</v>
      </c>
      <c r="U216">
        <v>116.3</v>
      </c>
      <c r="V216">
        <v>112.6</v>
      </c>
      <c r="W216">
        <v>114.9</v>
      </c>
      <c r="X216">
        <v>114.65</v>
      </c>
      <c r="Y216">
        <v>114.28</v>
      </c>
      <c r="Z216">
        <v>156172</v>
      </c>
      <c r="AA216">
        <v>17846858.050000001</v>
      </c>
      <c r="AB216">
        <v>2570</v>
      </c>
      <c r="AC216" s="5" t="s">
        <v>1383</v>
      </c>
      <c r="AD216" s="5" t="s">
        <v>1384</v>
      </c>
    </row>
    <row r="217" spans="1:30" x14ac:dyDescent="0.25">
      <c r="A217" s="9" t="s">
        <v>980</v>
      </c>
      <c r="B217" s="1" t="s">
        <v>16</v>
      </c>
      <c r="C217" s="10">
        <v>45062</v>
      </c>
      <c r="D217" s="1">
        <v>116.15</v>
      </c>
      <c r="F217">
        <f t="shared" si="17"/>
        <v>0.34557235421166799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980</v>
      </c>
      <c r="Q217" t="s">
        <v>16</v>
      </c>
      <c r="R217" s="3">
        <v>45061</v>
      </c>
      <c r="S217">
        <v>114.65</v>
      </c>
      <c r="T217">
        <v>115.2</v>
      </c>
      <c r="U217">
        <v>116.2</v>
      </c>
      <c r="V217">
        <v>113.25</v>
      </c>
      <c r="W217">
        <v>115.5</v>
      </c>
      <c r="X217">
        <v>115.75</v>
      </c>
      <c r="Y217">
        <v>115.07</v>
      </c>
      <c r="Z217">
        <v>150491</v>
      </c>
      <c r="AA217">
        <v>17317375.449999999</v>
      </c>
      <c r="AB217">
        <v>2682</v>
      </c>
      <c r="AC217" s="5" t="s">
        <v>1385</v>
      </c>
      <c r="AD217" s="5" t="s">
        <v>1386</v>
      </c>
    </row>
    <row r="218" spans="1:30" x14ac:dyDescent="0.25">
      <c r="A218" s="11" t="s">
        <v>980</v>
      </c>
      <c r="B218" s="2" t="s">
        <v>16</v>
      </c>
      <c r="C218" s="12">
        <v>45063</v>
      </c>
      <c r="D218" s="2">
        <v>117.6</v>
      </c>
      <c r="F218">
        <f t="shared" si="17"/>
        <v>1.2483857081360212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980</v>
      </c>
      <c r="Q218" t="s">
        <v>16</v>
      </c>
      <c r="R218" s="3">
        <v>45062</v>
      </c>
      <c r="S218">
        <v>115.75</v>
      </c>
      <c r="T218">
        <v>115.65</v>
      </c>
      <c r="U218">
        <v>119.5</v>
      </c>
      <c r="V218">
        <v>115.05</v>
      </c>
      <c r="W218">
        <v>116.3</v>
      </c>
      <c r="X218">
        <v>116.15</v>
      </c>
      <c r="Y218">
        <v>117.16</v>
      </c>
      <c r="Z218">
        <v>341958</v>
      </c>
      <c r="AA218">
        <v>40064936.700000003</v>
      </c>
      <c r="AB218">
        <v>4594</v>
      </c>
      <c r="AC218" s="5" t="s">
        <v>1387</v>
      </c>
      <c r="AD218" s="5" t="s">
        <v>1388</v>
      </c>
    </row>
    <row r="219" spans="1:30" x14ac:dyDescent="0.25">
      <c r="A219" s="9" t="s">
        <v>980</v>
      </c>
      <c r="B219" s="1" t="s">
        <v>16</v>
      </c>
      <c r="C219" s="10">
        <v>45064</v>
      </c>
      <c r="D219" s="1">
        <v>116.45</v>
      </c>
      <c r="F219">
        <f t="shared" si="17"/>
        <v>-0.97789115646257785</v>
      </c>
      <c r="G219">
        <f t="shared" si="15"/>
        <v>4</v>
      </c>
      <c r="H219">
        <f t="shared" si="19"/>
        <v>3.419182948490239</v>
      </c>
      <c r="I219" t="str">
        <f t="shared" si="18"/>
        <v/>
      </c>
      <c r="J219" t="str">
        <f t="shared" si="16"/>
        <v/>
      </c>
      <c r="P219" t="s">
        <v>980</v>
      </c>
      <c r="Q219" t="s">
        <v>16</v>
      </c>
      <c r="R219" s="3">
        <v>45063</v>
      </c>
      <c r="S219">
        <v>116.15</v>
      </c>
      <c r="T219">
        <v>116.7</v>
      </c>
      <c r="U219">
        <v>120.65</v>
      </c>
      <c r="V219">
        <v>115.15</v>
      </c>
      <c r="W219">
        <v>117.6</v>
      </c>
      <c r="X219">
        <v>117.6</v>
      </c>
      <c r="Y219">
        <v>118.26</v>
      </c>
      <c r="Z219">
        <v>410413</v>
      </c>
      <c r="AA219">
        <v>48535674.5</v>
      </c>
      <c r="AB219">
        <v>5848</v>
      </c>
      <c r="AC219" s="5" t="s">
        <v>1389</v>
      </c>
      <c r="AD219" s="5" t="s">
        <v>1390</v>
      </c>
    </row>
    <row r="220" spans="1:30" x14ac:dyDescent="0.25">
      <c r="A220" s="11" t="s">
        <v>980</v>
      </c>
      <c r="B220" s="2" t="s">
        <v>16</v>
      </c>
      <c r="C220" s="12">
        <v>45065</v>
      </c>
      <c r="D220" s="2">
        <v>113.65</v>
      </c>
      <c r="F220">
        <f t="shared" si="17"/>
        <v>-2.4044654358093576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980</v>
      </c>
      <c r="Q220" t="s">
        <v>16</v>
      </c>
      <c r="R220" s="3">
        <v>45064</v>
      </c>
      <c r="S220">
        <v>117.6</v>
      </c>
      <c r="T220">
        <v>118</v>
      </c>
      <c r="U220">
        <v>119.35</v>
      </c>
      <c r="V220">
        <v>116.05</v>
      </c>
      <c r="W220">
        <v>116.2</v>
      </c>
      <c r="X220">
        <v>116.45</v>
      </c>
      <c r="Y220">
        <v>117.81</v>
      </c>
      <c r="Z220">
        <v>183282</v>
      </c>
      <c r="AA220">
        <v>21591927.649999999</v>
      </c>
      <c r="AB220">
        <v>3334</v>
      </c>
      <c r="AC220" s="5" t="s">
        <v>1391</v>
      </c>
      <c r="AD220" s="5" t="s">
        <v>1392</v>
      </c>
    </row>
    <row r="221" spans="1:30" x14ac:dyDescent="0.25">
      <c r="A221" s="9" t="s">
        <v>980</v>
      </c>
      <c r="B221" s="1" t="s">
        <v>16</v>
      </c>
      <c r="C221" s="10">
        <v>45068</v>
      </c>
      <c r="D221" s="1">
        <v>112.65</v>
      </c>
      <c r="F221">
        <f t="shared" si="17"/>
        <v>-0.87989441267047952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980</v>
      </c>
      <c r="Q221" t="s">
        <v>16</v>
      </c>
      <c r="R221" s="3">
        <v>45065</v>
      </c>
      <c r="S221">
        <v>116.45</v>
      </c>
      <c r="T221">
        <v>116.55</v>
      </c>
      <c r="U221">
        <v>116.95</v>
      </c>
      <c r="V221">
        <v>113.15</v>
      </c>
      <c r="W221">
        <v>113.15</v>
      </c>
      <c r="X221">
        <v>113.65</v>
      </c>
      <c r="Y221">
        <v>114.85</v>
      </c>
      <c r="Z221">
        <v>227710</v>
      </c>
      <c r="AA221">
        <v>26152763.050000001</v>
      </c>
      <c r="AB221">
        <v>2968</v>
      </c>
      <c r="AC221" s="5" t="s">
        <v>1393</v>
      </c>
      <c r="AD221" s="5" t="s">
        <v>1394</v>
      </c>
    </row>
    <row r="222" spans="1:30" x14ac:dyDescent="0.25">
      <c r="A222" s="11" t="s">
        <v>980</v>
      </c>
      <c r="B222" s="2" t="s">
        <v>16</v>
      </c>
      <c r="C222" s="12">
        <v>45069</v>
      </c>
      <c r="D222" s="2">
        <v>112.1</v>
      </c>
      <c r="F222">
        <f t="shared" si="17"/>
        <v>-0.48823790501554493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980</v>
      </c>
      <c r="Q222" t="s">
        <v>16</v>
      </c>
      <c r="R222" s="3">
        <v>45068</v>
      </c>
      <c r="S222">
        <v>113.65</v>
      </c>
      <c r="T222">
        <v>110.8</v>
      </c>
      <c r="U222">
        <v>114.55</v>
      </c>
      <c r="V222">
        <v>110.8</v>
      </c>
      <c r="W222">
        <v>112.5</v>
      </c>
      <c r="X222">
        <v>112.65</v>
      </c>
      <c r="Y222">
        <v>113.12</v>
      </c>
      <c r="Z222">
        <v>245957</v>
      </c>
      <c r="AA222">
        <v>27823774.75</v>
      </c>
      <c r="AB222">
        <v>3396</v>
      </c>
      <c r="AC222" s="5" t="s">
        <v>1395</v>
      </c>
      <c r="AD222" s="5" t="s">
        <v>1396</v>
      </c>
    </row>
    <row r="223" spans="1:30" x14ac:dyDescent="0.25">
      <c r="A223" s="9" t="s">
        <v>980</v>
      </c>
      <c r="B223" s="1" t="s">
        <v>16</v>
      </c>
      <c r="C223" s="10">
        <v>45070</v>
      </c>
      <c r="D223" s="1">
        <v>117.95</v>
      </c>
      <c r="F223">
        <f t="shared" si="17"/>
        <v>5.2185548617306061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980</v>
      </c>
      <c r="Q223" t="s">
        <v>16</v>
      </c>
      <c r="R223" s="3">
        <v>45069</v>
      </c>
      <c r="S223">
        <v>112.65</v>
      </c>
      <c r="T223">
        <v>113.25</v>
      </c>
      <c r="U223">
        <v>114.4</v>
      </c>
      <c r="V223">
        <v>111</v>
      </c>
      <c r="W223">
        <v>111.75</v>
      </c>
      <c r="X223">
        <v>112.1</v>
      </c>
      <c r="Y223">
        <v>112.76</v>
      </c>
      <c r="Z223">
        <v>174202</v>
      </c>
      <c r="AA223">
        <v>19642154.550000001</v>
      </c>
      <c r="AB223">
        <v>2671</v>
      </c>
      <c r="AC223" s="5" t="s">
        <v>1397</v>
      </c>
      <c r="AD223" s="5" t="s">
        <v>1398</v>
      </c>
    </row>
    <row r="224" spans="1:30" x14ac:dyDescent="0.25">
      <c r="A224" s="11" t="s">
        <v>980</v>
      </c>
      <c r="B224" s="2" t="s">
        <v>16</v>
      </c>
      <c r="C224" s="12">
        <v>45071</v>
      </c>
      <c r="D224" s="2">
        <v>115.8</v>
      </c>
      <c r="F224">
        <f t="shared" si="17"/>
        <v>-1.8228062738448543</v>
      </c>
      <c r="G224">
        <f t="shared" si="15"/>
        <v>4</v>
      </c>
      <c r="H224">
        <f t="shared" si="19"/>
        <v>-0.55817947617003494</v>
      </c>
      <c r="I224" t="str">
        <f t="shared" si="18"/>
        <v/>
      </c>
      <c r="J224" t="str">
        <f t="shared" si="16"/>
        <v/>
      </c>
      <c r="P224" t="s">
        <v>980</v>
      </c>
      <c r="Q224" t="s">
        <v>16</v>
      </c>
      <c r="R224" s="3">
        <v>45070</v>
      </c>
      <c r="S224">
        <v>112.1</v>
      </c>
      <c r="T224">
        <v>111.75</v>
      </c>
      <c r="U224">
        <v>118.8</v>
      </c>
      <c r="V224">
        <v>111.65</v>
      </c>
      <c r="W224">
        <v>117.6</v>
      </c>
      <c r="X224">
        <v>117.95</v>
      </c>
      <c r="Y224">
        <v>116.41</v>
      </c>
      <c r="Z224">
        <v>483240</v>
      </c>
      <c r="AA224">
        <v>56252742.350000001</v>
      </c>
      <c r="AB224">
        <v>4847</v>
      </c>
      <c r="AC224" s="5" t="s">
        <v>1399</v>
      </c>
      <c r="AD224" s="5" t="s">
        <v>1400</v>
      </c>
    </row>
    <row r="225" spans="1:30" x14ac:dyDescent="0.25">
      <c r="A225" s="9" t="s">
        <v>980</v>
      </c>
      <c r="B225" s="1" t="s">
        <v>16</v>
      </c>
      <c r="C225" s="10">
        <v>45072</v>
      </c>
      <c r="D225" s="1">
        <v>117</v>
      </c>
      <c r="F225">
        <f t="shared" si="17"/>
        <v>1.036269430051816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980</v>
      </c>
      <c r="Q225" t="s">
        <v>16</v>
      </c>
      <c r="R225" s="3">
        <v>45071</v>
      </c>
      <c r="S225">
        <v>117.95</v>
      </c>
      <c r="T225">
        <v>118</v>
      </c>
      <c r="U225">
        <v>118.95</v>
      </c>
      <c r="V225">
        <v>114.6</v>
      </c>
      <c r="W225">
        <v>116.25</v>
      </c>
      <c r="X225">
        <v>115.8</v>
      </c>
      <c r="Y225">
        <v>116.99</v>
      </c>
      <c r="Z225">
        <v>245057</v>
      </c>
      <c r="AA225">
        <v>28668749.399999999</v>
      </c>
      <c r="AB225">
        <v>2542</v>
      </c>
      <c r="AC225" s="5" t="s">
        <v>1401</v>
      </c>
      <c r="AD225" s="5" t="s">
        <v>1402</v>
      </c>
    </row>
    <row r="226" spans="1:30" x14ac:dyDescent="0.25">
      <c r="A226" s="11" t="s">
        <v>980</v>
      </c>
      <c r="B226" s="2" t="s">
        <v>16</v>
      </c>
      <c r="C226" s="12">
        <v>45075</v>
      </c>
      <c r="D226" s="2">
        <v>134.19999999999999</v>
      </c>
      <c r="F226">
        <f t="shared" si="17"/>
        <v>14.700854700854689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980</v>
      </c>
      <c r="Q226" t="s">
        <v>16</v>
      </c>
      <c r="R226" s="3">
        <v>45072</v>
      </c>
      <c r="S226">
        <v>115.8</v>
      </c>
      <c r="T226">
        <v>115.95</v>
      </c>
      <c r="U226">
        <v>117.1</v>
      </c>
      <c r="V226">
        <v>113.7</v>
      </c>
      <c r="W226">
        <v>116.95</v>
      </c>
      <c r="X226">
        <v>117</v>
      </c>
      <c r="Y226">
        <v>116</v>
      </c>
      <c r="Z226">
        <v>320412</v>
      </c>
      <c r="AA226">
        <v>37166609.399999999</v>
      </c>
      <c r="AB226">
        <v>3573</v>
      </c>
      <c r="AC226" s="5" t="s">
        <v>1403</v>
      </c>
      <c r="AD226" s="5" t="s">
        <v>1404</v>
      </c>
    </row>
    <row r="227" spans="1:30" x14ac:dyDescent="0.25">
      <c r="A227" s="9" t="s">
        <v>980</v>
      </c>
      <c r="B227" s="1" t="s">
        <v>16</v>
      </c>
      <c r="C227" s="10">
        <v>45076</v>
      </c>
      <c r="D227" s="1">
        <v>136</v>
      </c>
      <c r="F227">
        <f t="shared" si="17"/>
        <v>1.3412816691505303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980</v>
      </c>
      <c r="Q227" t="s">
        <v>16</v>
      </c>
      <c r="R227" s="3">
        <v>45075</v>
      </c>
      <c r="S227">
        <v>117</v>
      </c>
      <c r="T227">
        <v>118.9</v>
      </c>
      <c r="U227">
        <v>135</v>
      </c>
      <c r="V227">
        <v>114.7</v>
      </c>
      <c r="W227">
        <v>133.80000000000001</v>
      </c>
      <c r="X227">
        <v>134.19999999999999</v>
      </c>
      <c r="Y227">
        <v>129.27000000000001</v>
      </c>
      <c r="Z227">
        <v>8453640</v>
      </c>
      <c r="AA227">
        <v>1092816222.3</v>
      </c>
      <c r="AB227">
        <v>46216</v>
      </c>
      <c r="AC227" s="5" t="s">
        <v>1405</v>
      </c>
      <c r="AD227" s="5" t="s">
        <v>1406</v>
      </c>
    </row>
    <row r="228" spans="1:30" x14ac:dyDescent="0.25">
      <c r="A228" s="11" t="s">
        <v>980</v>
      </c>
      <c r="B228" s="2" t="s">
        <v>16</v>
      </c>
      <c r="C228" s="12">
        <v>45077</v>
      </c>
      <c r="D228" s="2">
        <v>140</v>
      </c>
      <c r="F228">
        <f t="shared" si="17"/>
        <v>2.9411764705882351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980</v>
      </c>
      <c r="Q228" t="s">
        <v>16</v>
      </c>
      <c r="R228" s="3">
        <v>45076</v>
      </c>
      <c r="S228">
        <v>134.19999999999999</v>
      </c>
      <c r="T228">
        <v>139.5</v>
      </c>
      <c r="U228">
        <v>146.80000000000001</v>
      </c>
      <c r="V228">
        <v>134.55000000000001</v>
      </c>
      <c r="W228">
        <v>135.5</v>
      </c>
      <c r="X228">
        <v>136</v>
      </c>
      <c r="Y228">
        <v>141.55000000000001</v>
      </c>
      <c r="Z228">
        <v>9461659</v>
      </c>
      <c r="AA228">
        <v>1339297501.3</v>
      </c>
      <c r="AB228">
        <v>61419</v>
      </c>
      <c r="AC228" s="5" t="s">
        <v>1407</v>
      </c>
      <c r="AD228" s="5" t="s">
        <v>22</v>
      </c>
    </row>
    <row r="229" spans="1:30" x14ac:dyDescent="0.25">
      <c r="A229" s="9" t="s">
        <v>980</v>
      </c>
      <c r="B229" s="1" t="s">
        <v>16</v>
      </c>
      <c r="C229" s="10">
        <v>45078</v>
      </c>
      <c r="D229" s="1">
        <v>139.69999999999999</v>
      </c>
      <c r="F229">
        <f t="shared" si="17"/>
        <v>-0.21428571428572241</v>
      </c>
      <c r="G229">
        <f t="shared" si="15"/>
        <v>4</v>
      </c>
      <c r="H229">
        <f t="shared" si="19"/>
        <v>20.639032815198611</v>
      </c>
      <c r="I229">
        <f t="shared" si="18"/>
        <v>45078</v>
      </c>
      <c r="J229">
        <f t="shared" si="16"/>
        <v>10.09305654974948</v>
      </c>
      <c r="P229" t="s">
        <v>980</v>
      </c>
      <c r="Q229" t="s">
        <v>16</v>
      </c>
      <c r="R229" s="3">
        <v>45077</v>
      </c>
      <c r="S229">
        <v>136</v>
      </c>
      <c r="T229">
        <v>133.6</v>
      </c>
      <c r="U229">
        <v>142</v>
      </c>
      <c r="V229">
        <v>133.6</v>
      </c>
      <c r="W229">
        <v>140</v>
      </c>
      <c r="X229">
        <v>140</v>
      </c>
      <c r="Y229">
        <v>139.62</v>
      </c>
      <c r="Z229">
        <v>3037774</v>
      </c>
      <c r="AA229">
        <v>424141716.69999999</v>
      </c>
      <c r="AB229">
        <v>19906</v>
      </c>
      <c r="AC229" s="5" t="s">
        <v>1408</v>
      </c>
      <c r="AD229" s="5" t="s">
        <v>1409</v>
      </c>
    </row>
    <row r="230" spans="1:30" x14ac:dyDescent="0.25">
      <c r="A230" s="11" t="s">
        <v>980</v>
      </c>
      <c r="B230" s="2" t="s">
        <v>16</v>
      </c>
      <c r="C230" s="12">
        <v>45079</v>
      </c>
      <c r="D230" s="2">
        <v>146.69999999999999</v>
      </c>
      <c r="F230">
        <f t="shared" si="17"/>
        <v>5.0107372942018618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980</v>
      </c>
      <c r="Q230" t="s">
        <v>16</v>
      </c>
      <c r="R230" s="3">
        <v>45078</v>
      </c>
      <c r="S230">
        <v>140</v>
      </c>
      <c r="T230">
        <v>140.94999999999999</v>
      </c>
      <c r="U230">
        <v>146.30000000000001</v>
      </c>
      <c r="V230">
        <v>137.55000000000001</v>
      </c>
      <c r="W230">
        <v>140.19999999999999</v>
      </c>
      <c r="X230">
        <v>139.69999999999999</v>
      </c>
      <c r="Y230">
        <v>141.91999999999999</v>
      </c>
      <c r="Z230">
        <v>2497147</v>
      </c>
      <c r="AA230">
        <v>354389495.30000001</v>
      </c>
      <c r="AB230">
        <v>11828</v>
      </c>
      <c r="AC230" s="5" t="s">
        <v>1410</v>
      </c>
      <c r="AD230" s="5" t="s">
        <v>1411</v>
      </c>
    </row>
    <row r="231" spans="1:30" x14ac:dyDescent="0.25">
      <c r="A231" s="9" t="s">
        <v>980</v>
      </c>
      <c r="B231" s="1" t="s">
        <v>16</v>
      </c>
      <c r="C231" s="10">
        <v>45082</v>
      </c>
      <c r="D231" s="1">
        <v>138.1</v>
      </c>
      <c r="F231">
        <f t="shared" si="17"/>
        <v>-5.8623040218132205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980</v>
      </c>
      <c r="Q231" t="s">
        <v>16</v>
      </c>
      <c r="R231" s="3">
        <v>45079</v>
      </c>
      <c r="S231">
        <v>139.69999999999999</v>
      </c>
      <c r="T231">
        <v>137.5</v>
      </c>
      <c r="U231">
        <v>149</v>
      </c>
      <c r="V231">
        <v>137.5</v>
      </c>
      <c r="W231">
        <v>147.4</v>
      </c>
      <c r="X231">
        <v>146.69999999999999</v>
      </c>
      <c r="Y231">
        <v>145.41999999999999</v>
      </c>
      <c r="Z231">
        <v>3167896</v>
      </c>
      <c r="AA231">
        <v>460673920.55000001</v>
      </c>
      <c r="AB231">
        <v>18609</v>
      </c>
      <c r="AC231" s="5" t="s">
        <v>1412</v>
      </c>
      <c r="AD231" s="5" t="s">
        <v>1413</v>
      </c>
    </row>
    <row r="232" spans="1:30" x14ac:dyDescent="0.25">
      <c r="A232" s="11" t="s">
        <v>980</v>
      </c>
      <c r="B232" s="2" t="s">
        <v>16</v>
      </c>
      <c r="C232" s="12">
        <v>45083</v>
      </c>
      <c r="D232" s="2">
        <v>138.35</v>
      </c>
      <c r="F232">
        <f t="shared" si="17"/>
        <v>0.18102824040550325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980</v>
      </c>
      <c r="Q232" t="s">
        <v>16</v>
      </c>
      <c r="R232" s="3">
        <v>45082</v>
      </c>
      <c r="S232">
        <v>146.69999999999999</v>
      </c>
      <c r="T232">
        <v>147.69999999999999</v>
      </c>
      <c r="U232">
        <v>151.25</v>
      </c>
      <c r="V232">
        <v>135</v>
      </c>
      <c r="W232">
        <v>136.80000000000001</v>
      </c>
      <c r="X232">
        <v>138.1</v>
      </c>
      <c r="Y232">
        <v>142.31</v>
      </c>
      <c r="Z232">
        <v>5137615</v>
      </c>
      <c r="AA232">
        <v>731144292.64999998</v>
      </c>
      <c r="AB232">
        <v>30650</v>
      </c>
      <c r="AC232" s="5" t="s">
        <v>1414</v>
      </c>
      <c r="AD232" s="5" t="s">
        <v>1415</v>
      </c>
    </row>
    <row r="233" spans="1:30" x14ac:dyDescent="0.25">
      <c r="A233" s="9" t="s">
        <v>980</v>
      </c>
      <c r="B233" s="1" t="s">
        <v>16</v>
      </c>
      <c r="C233" s="10">
        <v>45084</v>
      </c>
      <c r="D233" s="1">
        <v>143.6</v>
      </c>
      <c r="F233">
        <f t="shared" si="17"/>
        <v>3.7947235272858695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980</v>
      </c>
      <c r="Q233" t="s">
        <v>16</v>
      </c>
      <c r="R233" s="3">
        <v>45083</v>
      </c>
      <c r="S233">
        <v>138.1</v>
      </c>
      <c r="T233">
        <v>134.6</v>
      </c>
      <c r="U233">
        <v>143.44999999999999</v>
      </c>
      <c r="V233">
        <v>134</v>
      </c>
      <c r="W233">
        <v>138.15</v>
      </c>
      <c r="X233">
        <v>138.35</v>
      </c>
      <c r="Y233">
        <v>139.34</v>
      </c>
      <c r="Z233">
        <v>1785090</v>
      </c>
      <c r="AA233">
        <v>248725832.09999999</v>
      </c>
      <c r="AB233">
        <v>8987</v>
      </c>
      <c r="AC233" s="5" t="s">
        <v>1416</v>
      </c>
      <c r="AD233" s="5" t="s">
        <v>464</v>
      </c>
    </row>
    <row r="234" spans="1:30" x14ac:dyDescent="0.25">
      <c r="A234" s="11" t="s">
        <v>980</v>
      </c>
      <c r="B234" s="2" t="s">
        <v>16</v>
      </c>
      <c r="C234" s="12">
        <v>45085</v>
      </c>
      <c r="D234" s="2">
        <v>148.94999999999999</v>
      </c>
      <c r="F234">
        <f t="shared" si="17"/>
        <v>3.7256267409470718</v>
      </c>
      <c r="G234">
        <f t="shared" si="15"/>
        <v>4</v>
      </c>
      <c r="H234">
        <f t="shared" si="19"/>
        <v>6.6213314244810304</v>
      </c>
      <c r="I234" t="str">
        <f t="shared" si="18"/>
        <v/>
      </c>
      <c r="J234" t="str">
        <f t="shared" si="16"/>
        <v/>
      </c>
      <c r="P234" t="s">
        <v>980</v>
      </c>
      <c r="Q234" t="s">
        <v>16</v>
      </c>
      <c r="R234" s="3">
        <v>45084</v>
      </c>
      <c r="S234">
        <v>138.35</v>
      </c>
      <c r="T234">
        <v>140.4</v>
      </c>
      <c r="U234">
        <v>149.19999999999999</v>
      </c>
      <c r="V234">
        <v>132</v>
      </c>
      <c r="W234">
        <v>144.80000000000001</v>
      </c>
      <c r="X234">
        <v>143.6</v>
      </c>
      <c r="Y234">
        <v>142.79</v>
      </c>
      <c r="Z234">
        <v>2737459</v>
      </c>
      <c r="AA234">
        <v>390886387.55000001</v>
      </c>
      <c r="AB234">
        <v>14581</v>
      </c>
      <c r="AC234" s="5" t="s">
        <v>1417</v>
      </c>
      <c r="AD234" s="5" t="s">
        <v>1418</v>
      </c>
    </row>
    <row r="235" spans="1:30" x14ac:dyDescent="0.25">
      <c r="A235" s="9" t="s">
        <v>980</v>
      </c>
      <c r="B235" s="1" t="s">
        <v>16</v>
      </c>
      <c r="C235" s="10">
        <v>45086</v>
      </c>
      <c r="D235" s="1">
        <v>146.6</v>
      </c>
      <c r="F235">
        <f t="shared" si="17"/>
        <v>-1.5777106411547461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980</v>
      </c>
      <c r="Q235" t="s">
        <v>16</v>
      </c>
      <c r="R235" s="3">
        <v>45085</v>
      </c>
      <c r="S235">
        <v>143.6</v>
      </c>
      <c r="T235">
        <v>149</v>
      </c>
      <c r="U235">
        <v>151</v>
      </c>
      <c r="V235">
        <v>142</v>
      </c>
      <c r="W235">
        <v>149.25</v>
      </c>
      <c r="X235">
        <v>148.94999999999999</v>
      </c>
      <c r="Y235">
        <v>148</v>
      </c>
      <c r="Z235">
        <v>2727884</v>
      </c>
      <c r="AA235">
        <v>403731904.14999998</v>
      </c>
      <c r="AB235">
        <v>12583</v>
      </c>
      <c r="AC235" s="5" t="s">
        <v>1419</v>
      </c>
      <c r="AD235" s="5" t="s">
        <v>1420</v>
      </c>
    </row>
    <row r="236" spans="1:30" x14ac:dyDescent="0.25">
      <c r="A236" s="11" t="s">
        <v>980</v>
      </c>
      <c r="B236" s="2" t="s">
        <v>16</v>
      </c>
      <c r="C236" s="12">
        <v>45089</v>
      </c>
      <c r="D236" s="2">
        <v>145.9</v>
      </c>
      <c r="F236">
        <f t="shared" si="17"/>
        <v>-0.47748976807639065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980</v>
      </c>
      <c r="Q236" t="s">
        <v>16</v>
      </c>
      <c r="R236" s="3">
        <v>45086</v>
      </c>
      <c r="S236">
        <v>148.94999999999999</v>
      </c>
      <c r="T236">
        <v>149</v>
      </c>
      <c r="U236">
        <v>150.85</v>
      </c>
      <c r="V236">
        <v>144.69999999999999</v>
      </c>
      <c r="W236">
        <v>145.5</v>
      </c>
      <c r="X236">
        <v>146.6</v>
      </c>
      <c r="Y236">
        <v>147.54</v>
      </c>
      <c r="Z236">
        <v>944107</v>
      </c>
      <c r="AA236">
        <v>139297471.40000001</v>
      </c>
      <c r="AB236">
        <v>5595</v>
      </c>
      <c r="AC236" s="5" t="s">
        <v>1421</v>
      </c>
      <c r="AD236" s="5" t="s">
        <v>1422</v>
      </c>
    </row>
    <row r="237" spans="1:30" x14ac:dyDescent="0.25">
      <c r="A237" s="9" t="s">
        <v>980</v>
      </c>
      <c r="B237" s="1" t="s">
        <v>16</v>
      </c>
      <c r="C237" s="10">
        <v>45090</v>
      </c>
      <c r="D237" s="1">
        <v>140.55000000000001</v>
      </c>
      <c r="F237">
        <f t="shared" si="17"/>
        <v>-3.666895133653183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980</v>
      </c>
      <c r="Q237" t="s">
        <v>16</v>
      </c>
      <c r="R237" s="3">
        <v>45089</v>
      </c>
      <c r="S237">
        <v>146.6</v>
      </c>
      <c r="T237">
        <v>147.4</v>
      </c>
      <c r="U237">
        <v>148.85</v>
      </c>
      <c r="V237">
        <v>144</v>
      </c>
      <c r="W237">
        <v>145.65</v>
      </c>
      <c r="X237">
        <v>145.9</v>
      </c>
      <c r="Y237">
        <v>146.47</v>
      </c>
      <c r="Z237">
        <v>730526</v>
      </c>
      <c r="AA237">
        <v>106998723.55</v>
      </c>
      <c r="AB237">
        <v>4750</v>
      </c>
      <c r="AC237" s="5" t="s">
        <v>1423</v>
      </c>
      <c r="AD237" s="5" t="s">
        <v>1424</v>
      </c>
    </row>
    <row r="238" spans="1:30" x14ac:dyDescent="0.25">
      <c r="A238" s="11" t="s">
        <v>980</v>
      </c>
      <c r="B238" s="2" t="s">
        <v>16</v>
      </c>
      <c r="C238" s="12">
        <v>45091</v>
      </c>
      <c r="D238" s="2">
        <v>148.9</v>
      </c>
      <c r="F238">
        <f t="shared" si="17"/>
        <v>5.9409462824617529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980</v>
      </c>
      <c r="Q238" t="s">
        <v>16</v>
      </c>
      <c r="R238" s="3">
        <v>45090</v>
      </c>
      <c r="S238">
        <v>145.9</v>
      </c>
      <c r="T238">
        <v>145</v>
      </c>
      <c r="U238">
        <v>145</v>
      </c>
      <c r="V238">
        <v>137.5</v>
      </c>
      <c r="W238">
        <v>140.44999999999999</v>
      </c>
      <c r="X238">
        <v>140.55000000000001</v>
      </c>
      <c r="Y238">
        <v>140.93</v>
      </c>
      <c r="Z238">
        <v>3282265</v>
      </c>
      <c r="AA238">
        <v>462561272.89999998</v>
      </c>
      <c r="AB238">
        <v>15163</v>
      </c>
      <c r="AC238" s="5" t="s">
        <v>1425</v>
      </c>
      <c r="AD238" s="5" t="s">
        <v>1426</v>
      </c>
    </row>
    <row r="239" spans="1:30" x14ac:dyDescent="0.25">
      <c r="A239" s="9" t="s">
        <v>980</v>
      </c>
      <c r="B239" s="1" t="s">
        <v>16</v>
      </c>
      <c r="C239" s="10">
        <v>45092</v>
      </c>
      <c r="D239" s="1">
        <v>150.80000000000001</v>
      </c>
      <c r="F239">
        <f t="shared" si="17"/>
        <v>1.2760241773002052</v>
      </c>
      <c r="G239">
        <f t="shared" si="15"/>
        <v>4</v>
      </c>
      <c r="H239">
        <f t="shared" si="19"/>
        <v>1.2420275260154567</v>
      </c>
      <c r="I239" t="str">
        <f t="shared" si="18"/>
        <v/>
      </c>
      <c r="J239" t="str">
        <f t="shared" si="16"/>
        <v/>
      </c>
      <c r="P239" t="s">
        <v>980</v>
      </c>
      <c r="Q239" t="s">
        <v>16</v>
      </c>
      <c r="R239" s="3">
        <v>45091</v>
      </c>
      <c r="S239">
        <v>140.55000000000001</v>
      </c>
      <c r="T239">
        <v>141.4</v>
      </c>
      <c r="U239">
        <v>149.94999999999999</v>
      </c>
      <c r="V239">
        <v>140.5</v>
      </c>
      <c r="W239">
        <v>147.9</v>
      </c>
      <c r="X239">
        <v>148.9</v>
      </c>
      <c r="Y239">
        <v>146.69999999999999</v>
      </c>
      <c r="Z239">
        <v>2907009</v>
      </c>
      <c r="AA239">
        <v>426447482.94999999</v>
      </c>
      <c r="AB239">
        <v>19447</v>
      </c>
      <c r="AC239" s="5" t="s">
        <v>1427</v>
      </c>
      <c r="AD239" s="5" t="s">
        <v>1428</v>
      </c>
    </row>
    <row r="240" spans="1:30" x14ac:dyDescent="0.25">
      <c r="A240" s="11" t="s">
        <v>980</v>
      </c>
      <c r="B240" s="2" t="s">
        <v>16</v>
      </c>
      <c r="C240" s="12">
        <v>45093</v>
      </c>
      <c r="D240" s="2">
        <v>153.35</v>
      </c>
      <c r="F240">
        <f t="shared" si="17"/>
        <v>1.6909814323607313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980</v>
      </c>
      <c r="Q240" t="s">
        <v>16</v>
      </c>
      <c r="R240" s="3">
        <v>45092</v>
      </c>
      <c r="S240">
        <v>148.9</v>
      </c>
      <c r="T240">
        <v>148.9</v>
      </c>
      <c r="U240">
        <v>156.65</v>
      </c>
      <c r="V240">
        <v>146.44999999999999</v>
      </c>
      <c r="W240">
        <v>150.6</v>
      </c>
      <c r="X240">
        <v>150.80000000000001</v>
      </c>
      <c r="Y240">
        <v>152.41</v>
      </c>
      <c r="Z240">
        <v>3219624</v>
      </c>
      <c r="AA240">
        <v>490705093.75</v>
      </c>
      <c r="AB240">
        <v>22622</v>
      </c>
      <c r="AC240" s="5" t="s">
        <v>1429</v>
      </c>
      <c r="AD240" s="5" t="s">
        <v>1430</v>
      </c>
    </row>
    <row r="241" spans="1:30" x14ac:dyDescent="0.25">
      <c r="A241" s="9" t="s">
        <v>980</v>
      </c>
      <c r="B241" s="1" t="s">
        <v>16</v>
      </c>
      <c r="C241" s="10">
        <v>45096</v>
      </c>
      <c r="D241" s="1">
        <v>161.69999999999999</v>
      </c>
      <c r="F241">
        <f t="shared" si="17"/>
        <v>5.4450603195304819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980</v>
      </c>
      <c r="Q241" t="s">
        <v>16</v>
      </c>
      <c r="R241" s="3">
        <v>45093</v>
      </c>
      <c r="S241">
        <v>150.80000000000001</v>
      </c>
      <c r="T241">
        <v>152</v>
      </c>
      <c r="U241">
        <v>159.75</v>
      </c>
      <c r="V241">
        <v>151</v>
      </c>
      <c r="W241">
        <v>153.5</v>
      </c>
      <c r="X241">
        <v>153.35</v>
      </c>
      <c r="Y241">
        <v>155.06</v>
      </c>
      <c r="Z241">
        <v>2432410</v>
      </c>
      <c r="AA241">
        <v>377177829.19999999</v>
      </c>
      <c r="AB241">
        <v>15617</v>
      </c>
      <c r="AC241" s="5" t="s">
        <v>1431</v>
      </c>
      <c r="AD241" s="5" t="s">
        <v>566</v>
      </c>
    </row>
    <row r="242" spans="1:30" x14ac:dyDescent="0.25">
      <c r="A242" s="11" t="s">
        <v>980</v>
      </c>
      <c r="B242" s="2" t="s">
        <v>16</v>
      </c>
      <c r="C242" s="12">
        <v>45097</v>
      </c>
      <c r="D242" s="2">
        <v>164.5</v>
      </c>
      <c r="F242">
        <f t="shared" si="17"/>
        <v>1.7316017316017389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980</v>
      </c>
      <c r="Q242" t="s">
        <v>16</v>
      </c>
      <c r="R242" s="3">
        <v>45096</v>
      </c>
      <c r="S242">
        <v>153.35</v>
      </c>
      <c r="T242">
        <v>154.1</v>
      </c>
      <c r="U242">
        <v>165.3</v>
      </c>
      <c r="V242">
        <v>154.1</v>
      </c>
      <c r="W242">
        <v>162.9</v>
      </c>
      <c r="X242">
        <v>161.69999999999999</v>
      </c>
      <c r="Y242">
        <v>161.22</v>
      </c>
      <c r="Z242">
        <v>5097311</v>
      </c>
      <c r="AA242">
        <v>821789504.89999998</v>
      </c>
      <c r="AB242">
        <v>33163</v>
      </c>
      <c r="AC242" s="5" t="s">
        <v>1432</v>
      </c>
      <c r="AD242" s="5" t="s">
        <v>1433</v>
      </c>
    </row>
    <row r="243" spans="1:30" x14ac:dyDescent="0.25">
      <c r="A243" s="9" t="s">
        <v>980</v>
      </c>
      <c r="B243" s="1" t="s">
        <v>16</v>
      </c>
      <c r="C243" s="10">
        <v>45098</v>
      </c>
      <c r="D243" s="1">
        <v>159.1</v>
      </c>
      <c r="F243">
        <f t="shared" si="17"/>
        <v>-3.282674772036478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980</v>
      </c>
      <c r="Q243" t="s">
        <v>16</v>
      </c>
      <c r="R243" s="3">
        <v>45097</v>
      </c>
      <c r="S243">
        <v>161.69999999999999</v>
      </c>
      <c r="T243">
        <v>162.75</v>
      </c>
      <c r="U243">
        <v>165</v>
      </c>
      <c r="V243">
        <v>160.5</v>
      </c>
      <c r="W243">
        <v>164.4</v>
      </c>
      <c r="X243">
        <v>164.5</v>
      </c>
      <c r="Y243">
        <v>162.88999999999999</v>
      </c>
      <c r="Z243">
        <v>1767744</v>
      </c>
      <c r="AA243">
        <v>287956117.89999998</v>
      </c>
      <c r="AB243">
        <v>11977</v>
      </c>
      <c r="AC243" s="5" t="s">
        <v>1434</v>
      </c>
      <c r="AD243" s="5" t="s">
        <v>1435</v>
      </c>
    </row>
    <row r="244" spans="1:30" x14ac:dyDescent="0.25">
      <c r="A244" s="11" t="s">
        <v>980</v>
      </c>
      <c r="B244" s="2" t="s">
        <v>16</v>
      </c>
      <c r="C244" s="12">
        <v>45099</v>
      </c>
      <c r="D244" s="2">
        <v>152</v>
      </c>
      <c r="F244">
        <f t="shared" si="17"/>
        <v>-4.4626021370207383</v>
      </c>
      <c r="G244">
        <f t="shared" si="15"/>
        <v>4</v>
      </c>
      <c r="H244">
        <f t="shared" si="19"/>
        <v>0.79575596816975369</v>
      </c>
      <c r="I244" t="str">
        <f t="shared" si="18"/>
        <v/>
      </c>
      <c r="J244" t="str">
        <f t="shared" si="16"/>
        <v/>
      </c>
      <c r="P244" t="s">
        <v>980</v>
      </c>
      <c r="Q244" t="s">
        <v>16</v>
      </c>
      <c r="R244" s="3">
        <v>45098</v>
      </c>
      <c r="S244">
        <v>164.5</v>
      </c>
      <c r="T244">
        <v>164.7</v>
      </c>
      <c r="U244">
        <v>167.3</v>
      </c>
      <c r="V244">
        <v>158.05000000000001</v>
      </c>
      <c r="W244">
        <v>158.5</v>
      </c>
      <c r="X244">
        <v>159.1</v>
      </c>
      <c r="Y244">
        <v>162.65</v>
      </c>
      <c r="Z244">
        <v>1498102</v>
      </c>
      <c r="AA244">
        <v>243661708.19999999</v>
      </c>
      <c r="AB244">
        <v>11422</v>
      </c>
      <c r="AC244" s="5" t="s">
        <v>1436</v>
      </c>
      <c r="AD244" s="5" t="s">
        <v>1437</v>
      </c>
    </row>
    <row r="245" spans="1:30" x14ac:dyDescent="0.25">
      <c r="A245" s="9" t="s">
        <v>980</v>
      </c>
      <c r="B245" s="1" t="s">
        <v>16</v>
      </c>
      <c r="C245" s="10">
        <v>45100</v>
      </c>
      <c r="D245" s="1">
        <v>151.9</v>
      </c>
      <c r="F245">
        <f t="shared" si="17"/>
        <v>-6.578947368420679E-2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980</v>
      </c>
      <c r="Q245" t="s">
        <v>16</v>
      </c>
      <c r="R245" s="3">
        <v>45099</v>
      </c>
      <c r="S245">
        <v>159.1</v>
      </c>
      <c r="T245">
        <v>160</v>
      </c>
      <c r="U245">
        <v>160.25</v>
      </c>
      <c r="V245">
        <v>150.05000000000001</v>
      </c>
      <c r="W245">
        <v>153</v>
      </c>
      <c r="X245">
        <v>152</v>
      </c>
      <c r="Y245">
        <v>154.04</v>
      </c>
      <c r="Z245">
        <v>1387883</v>
      </c>
      <c r="AA245">
        <v>213790378.44999999</v>
      </c>
      <c r="AB245">
        <v>10638</v>
      </c>
      <c r="AC245" s="5" t="s">
        <v>1438</v>
      </c>
      <c r="AD245" s="5" t="s">
        <v>1439</v>
      </c>
    </row>
    <row r="246" spans="1:30" x14ac:dyDescent="0.25">
      <c r="A246" s="11" t="s">
        <v>980</v>
      </c>
      <c r="B246" s="2" t="s">
        <v>16</v>
      </c>
      <c r="C246" s="12">
        <v>45103</v>
      </c>
      <c r="D246" s="2">
        <v>150.65</v>
      </c>
      <c r="F246">
        <f t="shared" si="17"/>
        <v>-0.82290980908492417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980</v>
      </c>
      <c r="Q246" t="s">
        <v>16</v>
      </c>
      <c r="R246" s="3">
        <v>45100</v>
      </c>
      <c r="S246">
        <v>152</v>
      </c>
      <c r="T246">
        <v>152</v>
      </c>
      <c r="U246">
        <v>155</v>
      </c>
      <c r="V246">
        <v>148.05000000000001</v>
      </c>
      <c r="W246">
        <v>151.65</v>
      </c>
      <c r="X246">
        <v>151.9</v>
      </c>
      <c r="Y246">
        <v>152.1</v>
      </c>
      <c r="Z246">
        <v>1350126</v>
      </c>
      <c r="AA246">
        <v>205352627.25</v>
      </c>
      <c r="AB246">
        <v>11724</v>
      </c>
      <c r="AC246" s="5" t="s">
        <v>1440</v>
      </c>
      <c r="AD246" s="5" t="s">
        <v>1441</v>
      </c>
    </row>
    <row r="247" spans="1:30" x14ac:dyDescent="0.25">
      <c r="A247" s="9" t="s">
        <v>980</v>
      </c>
      <c r="B247" s="1" t="s">
        <v>16</v>
      </c>
      <c r="C247" s="10">
        <v>45104</v>
      </c>
      <c r="D247" s="1">
        <v>154.69999999999999</v>
      </c>
      <c r="F247">
        <f t="shared" si="17"/>
        <v>2.6883504812479142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980</v>
      </c>
      <c r="Q247" t="s">
        <v>16</v>
      </c>
      <c r="R247" s="3">
        <v>45103</v>
      </c>
      <c r="S247">
        <v>151.9</v>
      </c>
      <c r="T247">
        <v>152</v>
      </c>
      <c r="U247">
        <v>153.44999999999999</v>
      </c>
      <c r="V247">
        <v>148.35</v>
      </c>
      <c r="W247">
        <v>150.6</v>
      </c>
      <c r="X247">
        <v>150.65</v>
      </c>
      <c r="Y247">
        <v>150.91999999999999</v>
      </c>
      <c r="Z247">
        <v>988234</v>
      </c>
      <c r="AA247">
        <v>149145884.69999999</v>
      </c>
      <c r="AB247">
        <v>7944</v>
      </c>
      <c r="AC247" s="5" t="s">
        <v>1442</v>
      </c>
      <c r="AD247" s="5" t="s">
        <v>971</v>
      </c>
    </row>
    <row r="248" spans="1:30" x14ac:dyDescent="0.25">
      <c r="A248" s="11" t="s">
        <v>980</v>
      </c>
      <c r="B248" s="2" t="s">
        <v>16</v>
      </c>
      <c r="C248" s="12">
        <v>45105</v>
      </c>
      <c r="D248" s="2">
        <v>157.44999999999999</v>
      </c>
      <c r="F248">
        <f t="shared" si="17"/>
        <v>1.7776341305753074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980</v>
      </c>
      <c r="Q248" t="s">
        <v>16</v>
      </c>
      <c r="R248" s="3">
        <v>45104</v>
      </c>
      <c r="S248">
        <v>150.65</v>
      </c>
      <c r="T248">
        <v>151.4</v>
      </c>
      <c r="U248">
        <v>155.9</v>
      </c>
      <c r="V248">
        <v>151.4</v>
      </c>
      <c r="W248">
        <v>155.5</v>
      </c>
      <c r="X248">
        <v>154.69999999999999</v>
      </c>
      <c r="Y248">
        <v>154.65</v>
      </c>
      <c r="Z248">
        <v>999302</v>
      </c>
      <c r="AA248">
        <v>154543690.30000001</v>
      </c>
      <c r="AB248">
        <v>5989</v>
      </c>
      <c r="AC248" s="5" t="s">
        <v>1443</v>
      </c>
      <c r="AD248" s="5" t="s">
        <v>1444</v>
      </c>
    </row>
    <row r="249" spans="1:30" x14ac:dyDescent="0.25">
      <c r="A249" s="9" t="s">
        <v>980</v>
      </c>
      <c r="B249" s="1" t="s">
        <v>16</v>
      </c>
      <c r="C249" s="10">
        <v>45107</v>
      </c>
      <c r="D249" s="1">
        <v>153.80000000000001</v>
      </c>
      <c r="F249">
        <f t="shared" si="17"/>
        <v>-2.3181962527786459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980</v>
      </c>
      <c r="Q249" t="s">
        <v>16</v>
      </c>
      <c r="R249" s="3">
        <v>45105</v>
      </c>
      <c r="S249">
        <v>154.69999999999999</v>
      </c>
      <c r="T249">
        <v>155.80000000000001</v>
      </c>
      <c r="U249">
        <v>159.5</v>
      </c>
      <c r="V249">
        <v>153.4</v>
      </c>
      <c r="W249">
        <v>158</v>
      </c>
      <c r="X249">
        <v>157.44999999999999</v>
      </c>
      <c r="Y249">
        <v>156.85</v>
      </c>
      <c r="Z249">
        <v>1713687</v>
      </c>
      <c r="AA249">
        <v>268795068.39999998</v>
      </c>
      <c r="AB249">
        <v>11281</v>
      </c>
      <c r="AC249" s="5" t="s">
        <v>1445</v>
      </c>
      <c r="AD249" s="5" t="s">
        <v>1446</v>
      </c>
    </row>
    <row r="250" spans="1:30" x14ac:dyDescent="0.25">
      <c r="A250" s="11" t="s">
        <v>980</v>
      </c>
      <c r="B250" s="2" t="s">
        <v>16</v>
      </c>
      <c r="C250" s="12">
        <v>45110</v>
      </c>
      <c r="D250" s="2">
        <v>161.85</v>
      </c>
      <c r="F250">
        <f t="shared" si="17"/>
        <v>5.2340702210663084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30.707445165276503</v>
      </c>
      <c r="P250" t="s">
        <v>980</v>
      </c>
      <c r="Q250" t="s">
        <v>16</v>
      </c>
      <c r="R250" s="3">
        <v>45107</v>
      </c>
      <c r="S250">
        <v>157.44999999999999</v>
      </c>
      <c r="T250">
        <v>158.05000000000001</v>
      </c>
      <c r="U250">
        <v>159.19999999999999</v>
      </c>
      <c r="V250">
        <v>153.05000000000001</v>
      </c>
      <c r="W250">
        <v>154</v>
      </c>
      <c r="X250">
        <v>153.80000000000001</v>
      </c>
      <c r="Y250">
        <v>155.32</v>
      </c>
      <c r="Z250">
        <v>835920</v>
      </c>
      <c r="AA250">
        <v>129838478.84999999</v>
      </c>
      <c r="AB250">
        <v>7345</v>
      </c>
      <c r="AC250" s="5" t="s">
        <v>1447</v>
      </c>
      <c r="AD250" s="5" t="s">
        <v>1448</v>
      </c>
    </row>
    <row r="251" spans="1:30" x14ac:dyDescent="0.25">
      <c r="A251" s="9" t="s">
        <v>980</v>
      </c>
      <c r="B251" s="1" t="s">
        <v>16</v>
      </c>
      <c r="C251" s="10">
        <v>45111</v>
      </c>
      <c r="D251" s="1">
        <v>162.5</v>
      </c>
      <c r="F251">
        <f t="shared" si="17"/>
        <v>0.40160642570281474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980</v>
      </c>
      <c r="Q251" t="s">
        <v>16</v>
      </c>
      <c r="R251" s="3">
        <v>45110</v>
      </c>
      <c r="S251">
        <v>153.80000000000001</v>
      </c>
      <c r="T251">
        <v>154.9</v>
      </c>
      <c r="U251">
        <v>163.69999999999999</v>
      </c>
      <c r="V251">
        <v>153.44999999999999</v>
      </c>
      <c r="W251">
        <v>163.05000000000001</v>
      </c>
      <c r="X251">
        <v>161.85</v>
      </c>
      <c r="Y251">
        <v>158.75</v>
      </c>
      <c r="Z251">
        <v>2972687</v>
      </c>
      <c r="AA251">
        <v>471923621.85000002</v>
      </c>
      <c r="AB251">
        <v>19148</v>
      </c>
      <c r="AC251" s="5">
        <v>1242467</v>
      </c>
      <c r="AD251" s="5">
        <v>41.8</v>
      </c>
    </row>
    <row r="252" spans="1:30" x14ac:dyDescent="0.25">
      <c r="A252" s="11" t="s">
        <v>980</v>
      </c>
      <c r="B252" s="2" t="s">
        <v>16</v>
      </c>
      <c r="C252" s="12">
        <v>45112</v>
      </c>
      <c r="D252" s="2">
        <v>167.25</v>
      </c>
      <c r="F252">
        <f t="shared" si="17"/>
        <v>2.9230769230769229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980</v>
      </c>
      <c r="Q252" t="s">
        <v>16</v>
      </c>
      <c r="R252" s="3">
        <v>45111</v>
      </c>
      <c r="S252">
        <v>161.85</v>
      </c>
      <c r="T252">
        <v>163.69999999999999</v>
      </c>
      <c r="U252">
        <v>167.8</v>
      </c>
      <c r="V252">
        <v>161.6</v>
      </c>
      <c r="W252">
        <v>163.5</v>
      </c>
      <c r="X252">
        <v>162.5</v>
      </c>
      <c r="Y252">
        <v>164.64</v>
      </c>
      <c r="Z252">
        <v>1999313</v>
      </c>
      <c r="AA252">
        <v>329173746.44999999</v>
      </c>
      <c r="AB252">
        <v>14847</v>
      </c>
      <c r="AC252" s="5">
        <v>793798</v>
      </c>
      <c r="AD252" s="5">
        <v>39.700000000000003</v>
      </c>
    </row>
    <row r="253" spans="1:30" x14ac:dyDescent="0.25">
      <c r="A253" s="9" t="s">
        <v>980</v>
      </c>
      <c r="B253" s="1" t="s">
        <v>16</v>
      </c>
      <c r="C253" s="10">
        <v>45113</v>
      </c>
      <c r="D253" s="1">
        <v>172.4</v>
      </c>
      <c r="F253">
        <f t="shared" si="17"/>
        <v>3.0792227204783291</v>
      </c>
      <c r="G253">
        <f t="shared" si="15"/>
        <v>4</v>
      </c>
      <c r="H253">
        <f t="shared" si="19"/>
        <v>9.4950778024769882</v>
      </c>
      <c r="I253" t="str">
        <f t="shared" si="18"/>
        <v/>
      </c>
      <c r="J253" t="str">
        <f t="shared" si="16"/>
        <v/>
      </c>
      <c r="P253" t="s">
        <v>980</v>
      </c>
      <c r="Q253" t="s">
        <v>16</v>
      </c>
      <c r="R253" s="3">
        <v>45112</v>
      </c>
      <c r="S253">
        <v>162.5</v>
      </c>
      <c r="T253">
        <v>164.55</v>
      </c>
      <c r="U253">
        <v>169.4</v>
      </c>
      <c r="V253">
        <v>161.9</v>
      </c>
      <c r="W253">
        <v>169</v>
      </c>
      <c r="X253">
        <v>167.25</v>
      </c>
      <c r="Y253">
        <v>165.19</v>
      </c>
      <c r="Z253">
        <v>1864601</v>
      </c>
      <c r="AA253">
        <v>308013344</v>
      </c>
      <c r="AB253">
        <v>13635</v>
      </c>
      <c r="AC253" s="5">
        <v>835691</v>
      </c>
      <c r="AD253" s="5">
        <v>44.82</v>
      </c>
    </row>
    <row r="254" spans="1:30" x14ac:dyDescent="0.25">
      <c r="A254" s="11" t="s">
        <v>980</v>
      </c>
      <c r="B254" s="2" t="s">
        <v>16</v>
      </c>
      <c r="C254" s="12">
        <v>45114</v>
      </c>
      <c r="D254" s="2">
        <v>170.95</v>
      </c>
      <c r="F254">
        <f t="shared" si="17"/>
        <v>-0.84106728538284048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980</v>
      </c>
      <c r="Q254" t="s">
        <v>16</v>
      </c>
      <c r="R254" s="3">
        <v>45113</v>
      </c>
      <c r="S254">
        <v>167.25</v>
      </c>
      <c r="T254">
        <v>173</v>
      </c>
      <c r="U254">
        <v>177.4</v>
      </c>
      <c r="V254">
        <v>170</v>
      </c>
      <c r="W254">
        <v>172.8</v>
      </c>
      <c r="X254">
        <v>172.4</v>
      </c>
      <c r="Y254">
        <v>173.35</v>
      </c>
      <c r="Z254">
        <v>3636658</v>
      </c>
      <c r="AA254">
        <v>630416899.75</v>
      </c>
      <c r="AB254">
        <v>21194</v>
      </c>
      <c r="AC254" s="5">
        <v>1368386</v>
      </c>
      <c r="AD254" s="5">
        <v>37.630000000000003</v>
      </c>
    </row>
    <row r="255" spans="1:30" x14ac:dyDescent="0.25">
      <c r="A255" s="9" t="s">
        <v>980</v>
      </c>
      <c r="B255" s="1" t="s">
        <v>16</v>
      </c>
      <c r="C255" s="10">
        <v>45117</v>
      </c>
      <c r="D255" s="1">
        <v>197.1</v>
      </c>
      <c r="F255">
        <f t="shared" si="17"/>
        <v>15.296870429950282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980</v>
      </c>
      <c r="Q255" t="s">
        <v>16</v>
      </c>
      <c r="R255" s="3">
        <v>45114</v>
      </c>
      <c r="S255">
        <v>172.4</v>
      </c>
      <c r="T255">
        <v>172.4</v>
      </c>
      <c r="U255">
        <v>173</v>
      </c>
      <c r="V255">
        <v>166.05</v>
      </c>
      <c r="W255">
        <v>171.45</v>
      </c>
      <c r="X255">
        <v>170.95</v>
      </c>
      <c r="Y255">
        <v>169.31</v>
      </c>
      <c r="Z255">
        <v>1269865</v>
      </c>
      <c r="AA255">
        <v>215002202</v>
      </c>
      <c r="AB255">
        <v>10237</v>
      </c>
      <c r="AC255" s="5">
        <v>476878</v>
      </c>
      <c r="AD255" s="5">
        <v>37.549999999999997</v>
      </c>
    </row>
    <row r="256" spans="1:30" x14ac:dyDescent="0.25">
      <c r="A256" s="11" t="s">
        <v>980</v>
      </c>
      <c r="B256" s="2" t="s">
        <v>16</v>
      </c>
      <c r="C256" s="12">
        <v>45118</v>
      </c>
      <c r="D256" s="2">
        <v>189.3</v>
      </c>
      <c r="F256">
        <f t="shared" si="17"/>
        <v>-3.9573820395738117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980</v>
      </c>
      <c r="Q256" t="s">
        <v>16</v>
      </c>
      <c r="R256" s="3">
        <v>45117</v>
      </c>
      <c r="S256">
        <v>170.95</v>
      </c>
      <c r="T256">
        <v>171.95</v>
      </c>
      <c r="U256">
        <v>202.6</v>
      </c>
      <c r="V256">
        <v>171.7</v>
      </c>
      <c r="W256">
        <v>195.45</v>
      </c>
      <c r="X256">
        <v>197.1</v>
      </c>
      <c r="Y256">
        <v>189.4</v>
      </c>
      <c r="Z256">
        <v>9541686</v>
      </c>
      <c r="AA256">
        <v>1807166480.2</v>
      </c>
      <c r="AB256">
        <v>58802</v>
      </c>
      <c r="AC256" s="5">
        <v>2565713</v>
      </c>
      <c r="AD256" s="5">
        <v>26.89</v>
      </c>
    </row>
    <row r="257" spans="1:30" x14ac:dyDescent="0.25">
      <c r="A257" s="9" t="s">
        <v>980</v>
      </c>
      <c r="B257" s="1" t="s">
        <v>16</v>
      </c>
      <c r="C257" s="10">
        <v>45119</v>
      </c>
      <c r="D257" s="1">
        <v>193.5</v>
      </c>
      <c r="F257">
        <f t="shared" si="17"/>
        <v>2.2187004754358099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980</v>
      </c>
      <c r="Q257" t="s">
        <v>16</v>
      </c>
      <c r="R257" s="3">
        <v>45118</v>
      </c>
      <c r="S257">
        <v>197.1</v>
      </c>
      <c r="T257">
        <v>195.8</v>
      </c>
      <c r="U257">
        <v>195.8</v>
      </c>
      <c r="V257">
        <v>187.1</v>
      </c>
      <c r="W257">
        <v>189.8</v>
      </c>
      <c r="X257">
        <v>189.3</v>
      </c>
      <c r="Y257">
        <v>191.69</v>
      </c>
      <c r="Z257">
        <v>2236607</v>
      </c>
      <c r="AA257">
        <v>428730542.39999998</v>
      </c>
      <c r="AB257">
        <v>17737</v>
      </c>
      <c r="AC257" s="5">
        <v>703433</v>
      </c>
      <c r="AD257" s="5">
        <v>31.45</v>
      </c>
    </row>
    <row r="258" spans="1:30" x14ac:dyDescent="0.25">
      <c r="A258" s="11" t="s">
        <v>980</v>
      </c>
      <c r="B258" s="2" t="s">
        <v>16</v>
      </c>
      <c r="C258" s="12">
        <v>45120</v>
      </c>
      <c r="D258" s="2">
        <v>185.45</v>
      </c>
      <c r="F258">
        <f t="shared" si="17"/>
        <v>-4.1602067183462594</v>
      </c>
      <c r="G258">
        <f t="shared" si="15"/>
        <v>4</v>
      </c>
      <c r="H258">
        <f t="shared" si="19"/>
        <v>7.5696055684454659</v>
      </c>
      <c r="I258" t="str">
        <f t="shared" si="18"/>
        <v/>
      </c>
      <c r="J258" t="str">
        <f t="shared" si="16"/>
        <v/>
      </c>
      <c r="P258" t="s">
        <v>980</v>
      </c>
      <c r="Q258" t="s">
        <v>16</v>
      </c>
      <c r="R258" s="3">
        <v>45119</v>
      </c>
      <c r="S258">
        <v>189.3</v>
      </c>
      <c r="T258">
        <v>189.95</v>
      </c>
      <c r="U258">
        <v>196.95</v>
      </c>
      <c r="V258">
        <v>189.45</v>
      </c>
      <c r="W258">
        <v>193.3</v>
      </c>
      <c r="X258">
        <v>193.5</v>
      </c>
      <c r="Y258">
        <v>193.7</v>
      </c>
      <c r="Z258">
        <v>1653629</v>
      </c>
      <c r="AA258">
        <v>320305174.85000002</v>
      </c>
      <c r="AB258">
        <v>15722</v>
      </c>
      <c r="AC258" s="5">
        <v>683420</v>
      </c>
      <c r="AD258" s="5">
        <v>41.33</v>
      </c>
    </row>
    <row r="259" spans="1:30" x14ac:dyDescent="0.25">
      <c r="A259" s="9" t="s">
        <v>980</v>
      </c>
      <c r="B259" s="1" t="s">
        <v>16</v>
      </c>
      <c r="C259" s="10">
        <v>45121</v>
      </c>
      <c r="D259" s="1">
        <v>194.95</v>
      </c>
      <c r="F259">
        <f t="shared" si="17"/>
        <v>5.12267457535724</v>
      </c>
      <c r="G259">
        <f t="shared" ref="G259:G322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980</v>
      </c>
      <c r="Q259" t="s">
        <v>16</v>
      </c>
      <c r="R259" s="3">
        <v>45120</v>
      </c>
      <c r="S259">
        <v>193.5</v>
      </c>
      <c r="T259">
        <v>194.3</v>
      </c>
      <c r="U259">
        <v>198.1</v>
      </c>
      <c r="V259">
        <v>183.45</v>
      </c>
      <c r="W259">
        <v>186.45</v>
      </c>
      <c r="X259">
        <v>185.45</v>
      </c>
      <c r="Y259">
        <v>191.21</v>
      </c>
      <c r="Z259">
        <v>1530205</v>
      </c>
      <c r="AA259">
        <v>292597346.5</v>
      </c>
      <c r="AB259">
        <v>14563</v>
      </c>
      <c r="AC259" s="5">
        <v>716194</v>
      </c>
      <c r="AD259" s="5">
        <v>46.8</v>
      </c>
    </row>
    <row r="260" spans="1:30" x14ac:dyDescent="0.25">
      <c r="A260" s="11" t="s">
        <v>980</v>
      </c>
      <c r="B260" s="2" t="s">
        <v>16</v>
      </c>
      <c r="C260" s="12">
        <v>45124</v>
      </c>
      <c r="D260" s="2">
        <v>191.7</v>
      </c>
      <c r="F260">
        <f t="shared" ref="F260:F323" si="22">((D260-D259)/D259)*100</f>
        <v>-1.6670941266991539</v>
      </c>
      <c r="G260">
        <f t="shared" si="20"/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1"/>
        <v/>
      </c>
      <c r="P260" t="s">
        <v>980</v>
      </c>
      <c r="Q260" t="s">
        <v>16</v>
      </c>
      <c r="R260" s="3">
        <v>45121</v>
      </c>
      <c r="S260">
        <v>185.45</v>
      </c>
      <c r="T260">
        <v>186.65</v>
      </c>
      <c r="U260">
        <v>196.8</v>
      </c>
      <c r="V260">
        <v>183.5</v>
      </c>
      <c r="W260">
        <v>195.7</v>
      </c>
      <c r="X260">
        <v>194.95</v>
      </c>
      <c r="Y260">
        <v>190.46</v>
      </c>
      <c r="Z260">
        <v>1086481</v>
      </c>
      <c r="AA260">
        <v>206932393.19999999</v>
      </c>
      <c r="AB260">
        <v>13090</v>
      </c>
      <c r="AC260" s="5">
        <v>486653</v>
      </c>
      <c r="AD260" s="5">
        <v>44.79</v>
      </c>
    </row>
    <row r="261" spans="1:30" x14ac:dyDescent="0.25">
      <c r="A261" s="9" t="s">
        <v>980</v>
      </c>
      <c r="B261" s="1" t="s">
        <v>16</v>
      </c>
      <c r="C261" s="10">
        <v>45125</v>
      </c>
      <c r="D261" s="1">
        <v>187.4</v>
      </c>
      <c r="F261">
        <f t="shared" si="22"/>
        <v>-2.2430881585811075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980</v>
      </c>
      <c r="Q261" t="s">
        <v>16</v>
      </c>
      <c r="R261" s="3">
        <v>45124</v>
      </c>
      <c r="S261">
        <v>194.95</v>
      </c>
      <c r="T261">
        <v>200.1</v>
      </c>
      <c r="U261">
        <v>203.25</v>
      </c>
      <c r="V261">
        <v>188.6</v>
      </c>
      <c r="W261">
        <v>190.5</v>
      </c>
      <c r="X261">
        <v>191.7</v>
      </c>
      <c r="Y261">
        <v>194.3</v>
      </c>
      <c r="Z261">
        <v>1482933</v>
      </c>
      <c r="AA261">
        <v>288133600.44999999</v>
      </c>
      <c r="AB261">
        <v>11066</v>
      </c>
      <c r="AC261" s="5">
        <v>755710</v>
      </c>
      <c r="AD261" s="5">
        <v>50.96</v>
      </c>
    </row>
    <row r="262" spans="1:30" x14ac:dyDescent="0.25">
      <c r="A262" s="11" t="s">
        <v>980</v>
      </c>
      <c r="B262" s="2" t="s">
        <v>16</v>
      </c>
      <c r="C262" s="12">
        <v>45126</v>
      </c>
      <c r="D262" s="2">
        <v>192.6</v>
      </c>
      <c r="F262">
        <f t="shared" si="22"/>
        <v>2.7748132337246467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980</v>
      </c>
      <c r="Q262" t="s">
        <v>16</v>
      </c>
      <c r="R262" s="3">
        <v>45125</v>
      </c>
      <c r="S262">
        <v>191.7</v>
      </c>
      <c r="T262">
        <v>191.4</v>
      </c>
      <c r="U262">
        <v>192.9</v>
      </c>
      <c r="V262">
        <v>184</v>
      </c>
      <c r="W262">
        <v>186.9</v>
      </c>
      <c r="X262">
        <v>187.4</v>
      </c>
      <c r="Y262">
        <v>188.13</v>
      </c>
      <c r="Z262">
        <v>940301</v>
      </c>
      <c r="AA262">
        <v>176900499.80000001</v>
      </c>
      <c r="AB262">
        <v>11506</v>
      </c>
      <c r="AC262" s="5">
        <v>490605</v>
      </c>
      <c r="AD262" s="5">
        <v>52.18</v>
      </c>
    </row>
    <row r="263" spans="1:30" x14ac:dyDescent="0.25">
      <c r="A263" s="9" t="s">
        <v>980</v>
      </c>
      <c r="B263" s="1" t="s">
        <v>16</v>
      </c>
      <c r="C263" s="10">
        <v>45127</v>
      </c>
      <c r="D263" s="1">
        <v>191.55</v>
      </c>
      <c r="F263">
        <f t="shared" si="22"/>
        <v>-0.54517133956385411</v>
      </c>
      <c r="G263">
        <f t="shared" si="20"/>
        <v>4</v>
      </c>
      <c r="H263">
        <f t="shared" si="19"/>
        <v>3.2892963062820293</v>
      </c>
      <c r="I263" t="str">
        <f t="shared" si="23"/>
        <v/>
      </c>
      <c r="J263" t="str">
        <f t="shared" si="21"/>
        <v/>
      </c>
      <c r="P263" t="s">
        <v>980</v>
      </c>
      <c r="Q263" t="s">
        <v>16</v>
      </c>
      <c r="R263" s="3">
        <v>45126</v>
      </c>
      <c r="S263">
        <v>187.4</v>
      </c>
      <c r="T263">
        <v>185.65</v>
      </c>
      <c r="U263">
        <v>195.2</v>
      </c>
      <c r="V263">
        <v>184.7</v>
      </c>
      <c r="W263">
        <v>194</v>
      </c>
      <c r="X263">
        <v>192.6</v>
      </c>
      <c r="Y263">
        <v>189.18</v>
      </c>
      <c r="Z263">
        <v>916544</v>
      </c>
      <c r="AA263">
        <v>173391887.65000001</v>
      </c>
      <c r="AB263">
        <v>6814</v>
      </c>
      <c r="AC263" s="5">
        <v>595809</v>
      </c>
      <c r="AD263" s="5">
        <v>65.010000000000005</v>
      </c>
    </row>
    <row r="264" spans="1:30" x14ac:dyDescent="0.25">
      <c r="A264" s="11" t="s">
        <v>980</v>
      </c>
      <c r="B264" s="2" t="s">
        <v>16</v>
      </c>
      <c r="C264" s="12">
        <v>45128</v>
      </c>
      <c r="D264" s="2">
        <v>189.35</v>
      </c>
      <c r="F264">
        <f t="shared" si="22"/>
        <v>-1.1485251892456365</v>
      </c>
      <c r="G264">
        <f t="shared" si="20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980</v>
      </c>
      <c r="Q264" t="s">
        <v>16</v>
      </c>
      <c r="R264" s="3">
        <v>45127</v>
      </c>
      <c r="S264">
        <v>192.6</v>
      </c>
      <c r="T264">
        <v>194</v>
      </c>
      <c r="U264">
        <v>194.8</v>
      </c>
      <c r="V264">
        <v>190.5</v>
      </c>
      <c r="W264">
        <v>191.65</v>
      </c>
      <c r="X264">
        <v>191.55</v>
      </c>
      <c r="Y264">
        <v>191.92</v>
      </c>
      <c r="Z264">
        <v>504179</v>
      </c>
      <c r="AA264">
        <v>96759587.75</v>
      </c>
      <c r="AB264">
        <v>6528</v>
      </c>
      <c r="AC264" s="5">
        <v>274435</v>
      </c>
      <c r="AD264" s="5">
        <v>54.43</v>
      </c>
    </row>
    <row r="265" spans="1:30" x14ac:dyDescent="0.25">
      <c r="A265" s="9" t="s">
        <v>980</v>
      </c>
      <c r="B265" s="1" t="s">
        <v>16</v>
      </c>
      <c r="C265" s="10">
        <v>45131</v>
      </c>
      <c r="D265" s="1">
        <v>211.45</v>
      </c>
      <c r="F265">
        <f t="shared" si="22"/>
        <v>11.671507789807233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980</v>
      </c>
      <c r="Q265" t="s">
        <v>16</v>
      </c>
      <c r="R265" s="3">
        <v>45128</v>
      </c>
      <c r="S265">
        <v>191.55</v>
      </c>
      <c r="T265">
        <v>191.3</v>
      </c>
      <c r="U265">
        <v>196.5</v>
      </c>
      <c r="V265">
        <v>185.05</v>
      </c>
      <c r="W265">
        <v>192</v>
      </c>
      <c r="X265">
        <v>189.35</v>
      </c>
      <c r="Y265">
        <v>190.6</v>
      </c>
      <c r="Z265">
        <v>1106796</v>
      </c>
      <c r="AA265">
        <v>210957834.84999999</v>
      </c>
      <c r="AB265">
        <v>14237</v>
      </c>
      <c r="AC265" s="5">
        <v>453063</v>
      </c>
      <c r="AD265" s="5">
        <v>40.93</v>
      </c>
    </row>
    <row r="266" spans="1:30" x14ac:dyDescent="0.25">
      <c r="A266" s="11" t="s">
        <v>980</v>
      </c>
      <c r="B266" s="2" t="s">
        <v>16</v>
      </c>
      <c r="C266" s="12">
        <v>45132</v>
      </c>
      <c r="D266" s="2">
        <v>207</v>
      </c>
      <c r="F266">
        <f t="shared" si="22"/>
        <v>-2.1045164341451827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980</v>
      </c>
      <c r="Q266" t="s">
        <v>16</v>
      </c>
      <c r="R266" s="3">
        <v>45131</v>
      </c>
      <c r="S266">
        <v>189.35</v>
      </c>
      <c r="T266">
        <v>192</v>
      </c>
      <c r="U266">
        <v>215.8</v>
      </c>
      <c r="V266">
        <v>192</v>
      </c>
      <c r="W266">
        <v>210</v>
      </c>
      <c r="X266">
        <v>211.45</v>
      </c>
      <c r="Y266">
        <v>207.56</v>
      </c>
      <c r="Z266">
        <v>5249137</v>
      </c>
      <c r="AA266">
        <v>1089511017.8499999</v>
      </c>
      <c r="AB266">
        <v>57518</v>
      </c>
      <c r="AC266" s="5">
        <v>2285949</v>
      </c>
      <c r="AD266" s="5">
        <v>43.55</v>
      </c>
    </row>
    <row r="267" spans="1:30" x14ac:dyDescent="0.25">
      <c r="A267" s="9" t="s">
        <v>980</v>
      </c>
      <c r="B267" s="1" t="s">
        <v>16</v>
      </c>
      <c r="C267" s="10">
        <v>45133</v>
      </c>
      <c r="D267" s="1">
        <v>212.5</v>
      </c>
      <c r="F267">
        <f t="shared" si="22"/>
        <v>2.6570048309178742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980</v>
      </c>
      <c r="Q267" t="s">
        <v>16</v>
      </c>
      <c r="R267" s="3">
        <v>45132</v>
      </c>
      <c r="S267">
        <v>211.45</v>
      </c>
      <c r="T267">
        <v>212.9</v>
      </c>
      <c r="U267">
        <v>215</v>
      </c>
      <c r="V267">
        <v>202.65</v>
      </c>
      <c r="W267">
        <v>206.5</v>
      </c>
      <c r="X267">
        <v>207</v>
      </c>
      <c r="Y267">
        <v>210.44</v>
      </c>
      <c r="Z267">
        <v>2486596</v>
      </c>
      <c r="AA267">
        <v>523267225.60000002</v>
      </c>
      <c r="AB267">
        <v>43157</v>
      </c>
      <c r="AC267" s="5">
        <v>1208734</v>
      </c>
      <c r="AD267" s="5">
        <v>48.61</v>
      </c>
    </row>
    <row r="268" spans="1:30" x14ac:dyDescent="0.25">
      <c r="A268" s="11" t="s">
        <v>980</v>
      </c>
      <c r="B268" s="2" t="s">
        <v>16</v>
      </c>
      <c r="C268" s="12">
        <v>45134</v>
      </c>
      <c r="D268" s="2">
        <v>211.4</v>
      </c>
      <c r="F268">
        <f t="shared" si="22"/>
        <v>-0.5176470588235268</v>
      </c>
      <c r="G268">
        <f t="shared" si="20"/>
        <v>4</v>
      </c>
      <c r="H268">
        <f t="shared" si="24"/>
        <v>10.362829548420773</v>
      </c>
      <c r="I268" t="str">
        <f t="shared" si="23"/>
        <v/>
      </c>
      <c r="J268" t="str">
        <f t="shared" si="21"/>
        <v/>
      </c>
      <c r="P268" t="s">
        <v>980</v>
      </c>
      <c r="Q268" t="s">
        <v>16</v>
      </c>
      <c r="R268" s="3">
        <v>45133</v>
      </c>
      <c r="S268">
        <v>207</v>
      </c>
      <c r="T268">
        <v>207.35</v>
      </c>
      <c r="U268">
        <v>215.7</v>
      </c>
      <c r="V268">
        <v>206.65</v>
      </c>
      <c r="W268">
        <v>212.5</v>
      </c>
      <c r="X268">
        <v>212.5</v>
      </c>
      <c r="Y268">
        <v>212.18</v>
      </c>
      <c r="Z268">
        <v>1335151</v>
      </c>
      <c r="AA268">
        <v>283289783.39999998</v>
      </c>
      <c r="AB268">
        <v>18917</v>
      </c>
      <c r="AC268" s="5">
        <v>724050</v>
      </c>
      <c r="AD268" s="5">
        <v>54.23</v>
      </c>
    </row>
    <row r="269" spans="1:30" x14ac:dyDescent="0.25">
      <c r="A269" s="9" t="s">
        <v>980</v>
      </c>
      <c r="B269" s="1" t="s">
        <v>16</v>
      </c>
      <c r="C269" s="10">
        <v>45135</v>
      </c>
      <c r="D269" s="1">
        <v>210.9</v>
      </c>
      <c r="F269">
        <f t="shared" si="22"/>
        <v>-0.23651844843897823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980</v>
      </c>
      <c r="Q269" t="s">
        <v>16</v>
      </c>
      <c r="R269" s="3">
        <v>45134</v>
      </c>
      <c r="S269">
        <v>212.5</v>
      </c>
      <c r="T269">
        <v>214</v>
      </c>
      <c r="U269">
        <v>220.2</v>
      </c>
      <c r="V269">
        <v>210</v>
      </c>
      <c r="W269">
        <v>213</v>
      </c>
      <c r="X269">
        <v>211.4</v>
      </c>
      <c r="Y269">
        <v>215.21</v>
      </c>
      <c r="Z269">
        <v>1080194</v>
      </c>
      <c r="AA269">
        <v>232465435.19999999</v>
      </c>
      <c r="AB269">
        <v>17099</v>
      </c>
      <c r="AC269" s="5">
        <v>546261</v>
      </c>
      <c r="AD269" s="5">
        <v>50.57</v>
      </c>
    </row>
    <row r="270" spans="1:30" x14ac:dyDescent="0.25">
      <c r="A270" s="11" t="s">
        <v>980</v>
      </c>
      <c r="B270" s="2" t="s">
        <v>16</v>
      </c>
      <c r="C270" s="12">
        <v>45138</v>
      </c>
      <c r="D270" s="2">
        <v>211.55</v>
      </c>
      <c r="F270">
        <f t="shared" si="22"/>
        <v>0.30820293978188984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980</v>
      </c>
      <c r="Q270" t="s">
        <v>16</v>
      </c>
      <c r="R270" s="3">
        <v>45135</v>
      </c>
      <c r="S270">
        <v>211.4</v>
      </c>
      <c r="T270">
        <v>212.4</v>
      </c>
      <c r="U270">
        <v>214.6</v>
      </c>
      <c r="V270">
        <v>209.05</v>
      </c>
      <c r="W270">
        <v>210.2</v>
      </c>
      <c r="X270">
        <v>210.9</v>
      </c>
      <c r="Y270">
        <v>211.95</v>
      </c>
      <c r="Z270">
        <v>791749</v>
      </c>
      <c r="AA270">
        <v>167814801.05000001</v>
      </c>
      <c r="AB270">
        <v>12113</v>
      </c>
      <c r="AC270" s="5">
        <v>521325</v>
      </c>
      <c r="AD270" s="5">
        <v>65.84</v>
      </c>
    </row>
    <row r="271" spans="1:30" x14ac:dyDescent="0.25">
      <c r="A271" s="9" t="s">
        <v>980</v>
      </c>
      <c r="B271" s="1" t="s">
        <v>16</v>
      </c>
      <c r="C271" s="10">
        <v>45139</v>
      </c>
      <c r="D271" s="1">
        <v>208.65</v>
      </c>
      <c r="F271">
        <f t="shared" si="22"/>
        <v>-1.3708343181281046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-2.2046489336208897</v>
      </c>
      <c r="P271" t="s">
        <v>980</v>
      </c>
      <c r="Q271" t="s">
        <v>16</v>
      </c>
      <c r="R271" s="3">
        <v>45138</v>
      </c>
      <c r="S271">
        <v>210.9</v>
      </c>
      <c r="T271">
        <v>216.95</v>
      </c>
      <c r="U271">
        <v>221.35</v>
      </c>
      <c r="V271">
        <v>205.5</v>
      </c>
      <c r="W271">
        <v>211.3</v>
      </c>
      <c r="X271">
        <v>211.55</v>
      </c>
      <c r="Y271">
        <v>212.59</v>
      </c>
      <c r="Z271">
        <v>1572244</v>
      </c>
      <c r="AA271">
        <v>334235692.64999998</v>
      </c>
      <c r="AB271">
        <v>20252</v>
      </c>
      <c r="AC271" s="5">
        <v>759628</v>
      </c>
      <c r="AD271" s="5">
        <v>48.31</v>
      </c>
    </row>
    <row r="272" spans="1:30" x14ac:dyDescent="0.25">
      <c r="A272" s="11" t="s">
        <v>980</v>
      </c>
      <c r="B272" s="2" t="s">
        <v>16</v>
      </c>
      <c r="C272" s="12">
        <v>45140</v>
      </c>
      <c r="D272" s="2">
        <v>206.35</v>
      </c>
      <c r="F272">
        <f t="shared" si="22"/>
        <v>-1.1023244668104535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980</v>
      </c>
      <c r="Q272" t="s">
        <v>16</v>
      </c>
      <c r="R272" s="3">
        <v>45139</v>
      </c>
      <c r="S272">
        <v>211.55</v>
      </c>
      <c r="T272">
        <v>212.1</v>
      </c>
      <c r="U272">
        <v>213</v>
      </c>
      <c r="V272">
        <v>206.6</v>
      </c>
      <c r="W272">
        <v>207</v>
      </c>
      <c r="X272">
        <v>208.65</v>
      </c>
      <c r="Y272">
        <v>209.7</v>
      </c>
      <c r="Z272">
        <v>1210971</v>
      </c>
      <c r="AA272">
        <v>253936671.69999999</v>
      </c>
      <c r="AB272">
        <v>10019</v>
      </c>
      <c r="AC272" s="5">
        <v>899906</v>
      </c>
      <c r="AD272" s="5">
        <v>74.31</v>
      </c>
    </row>
    <row r="273" spans="1:30" x14ac:dyDescent="0.25">
      <c r="A273" s="9" t="s">
        <v>980</v>
      </c>
      <c r="B273" s="1" t="s">
        <v>16</v>
      </c>
      <c r="C273" s="10">
        <v>45141</v>
      </c>
      <c r="D273" s="1">
        <v>213.2</v>
      </c>
      <c r="F273">
        <f t="shared" si="22"/>
        <v>3.3196026169130097</v>
      </c>
      <c r="G273">
        <f t="shared" si="20"/>
        <v>4</v>
      </c>
      <c r="H273">
        <f t="shared" si="24"/>
        <v>0.85146641438031356</v>
      </c>
      <c r="I273" t="str">
        <f t="shared" si="23"/>
        <v/>
      </c>
      <c r="J273" t="str">
        <f t="shared" si="21"/>
        <v/>
      </c>
      <c r="P273" t="s">
        <v>980</v>
      </c>
      <c r="Q273" t="s">
        <v>16</v>
      </c>
      <c r="R273" s="3">
        <v>45140</v>
      </c>
      <c r="S273">
        <v>208.65</v>
      </c>
      <c r="T273">
        <v>207.8</v>
      </c>
      <c r="U273">
        <v>210</v>
      </c>
      <c r="V273">
        <v>197.2</v>
      </c>
      <c r="W273">
        <v>210</v>
      </c>
      <c r="X273">
        <v>206.35</v>
      </c>
      <c r="Y273">
        <v>205.21</v>
      </c>
      <c r="Z273">
        <v>1104929</v>
      </c>
      <c r="AA273">
        <v>226740608.5</v>
      </c>
      <c r="AB273">
        <v>13684</v>
      </c>
      <c r="AC273" s="5">
        <v>725321</v>
      </c>
      <c r="AD273" s="5">
        <v>65.64</v>
      </c>
    </row>
    <row r="274" spans="1:30" x14ac:dyDescent="0.25">
      <c r="A274" s="11" t="s">
        <v>980</v>
      </c>
      <c r="B274" s="2" t="s">
        <v>16</v>
      </c>
      <c r="C274" s="12">
        <v>45142</v>
      </c>
      <c r="D274" s="2">
        <v>213.4</v>
      </c>
      <c r="F274">
        <f t="shared" si="22"/>
        <v>9.380863039400425E-2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980</v>
      </c>
      <c r="Q274" t="s">
        <v>16</v>
      </c>
      <c r="R274" s="3">
        <v>45141</v>
      </c>
      <c r="S274">
        <v>206.35</v>
      </c>
      <c r="T274">
        <v>206.35</v>
      </c>
      <c r="U274">
        <v>216.95</v>
      </c>
      <c r="V274">
        <v>205.15</v>
      </c>
      <c r="W274">
        <v>215.4</v>
      </c>
      <c r="X274">
        <v>213.2</v>
      </c>
      <c r="Y274">
        <v>211.01</v>
      </c>
      <c r="Z274">
        <v>870782</v>
      </c>
      <c r="AA274">
        <v>183746647.5</v>
      </c>
      <c r="AB274">
        <v>13075</v>
      </c>
      <c r="AC274" s="5">
        <v>494990</v>
      </c>
      <c r="AD274" s="5">
        <v>56.84</v>
      </c>
    </row>
    <row r="275" spans="1:30" x14ac:dyDescent="0.25">
      <c r="A275" s="9" t="s">
        <v>980</v>
      </c>
      <c r="B275" s="1" t="s">
        <v>16</v>
      </c>
      <c r="C275" s="10">
        <v>45145</v>
      </c>
      <c r="D275" s="1">
        <v>210.6</v>
      </c>
      <c r="F275">
        <f t="shared" si="22"/>
        <v>-1.3120899718837917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980</v>
      </c>
      <c r="Q275" t="s">
        <v>16</v>
      </c>
      <c r="R275" s="3">
        <v>45142</v>
      </c>
      <c r="S275">
        <v>213.2</v>
      </c>
      <c r="T275">
        <v>216</v>
      </c>
      <c r="U275">
        <v>217.05</v>
      </c>
      <c r="V275">
        <v>208.1</v>
      </c>
      <c r="W275">
        <v>214</v>
      </c>
      <c r="X275">
        <v>213.4</v>
      </c>
      <c r="Y275">
        <v>212.42</v>
      </c>
      <c r="Z275">
        <v>1431157</v>
      </c>
      <c r="AA275">
        <v>304005377.80000001</v>
      </c>
      <c r="AB275">
        <v>11880</v>
      </c>
      <c r="AC275" s="5">
        <v>904833</v>
      </c>
      <c r="AD275" s="5">
        <v>63.22</v>
      </c>
    </row>
    <row r="276" spans="1:30" x14ac:dyDescent="0.25">
      <c r="A276" s="11" t="s">
        <v>980</v>
      </c>
      <c r="B276" s="2" t="s">
        <v>16</v>
      </c>
      <c r="C276" s="12">
        <v>45146</v>
      </c>
      <c r="D276" s="2">
        <v>224.55</v>
      </c>
      <c r="F276">
        <f t="shared" si="22"/>
        <v>6.6239316239316324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980</v>
      </c>
      <c r="Q276" t="s">
        <v>16</v>
      </c>
      <c r="R276" s="3">
        <v>45145</v>
      </c>
      <c r="S276">
        <v>213.4</v>
      </c>
      <c r="T276">
        <v>213.6</v>
      </c>
      <c r="U276">
        <v>216.85</v>
      </c>
      <c r="V276">
        <v>206.6</v>
      </c>
      <c r="W276">
        <v>211.1</v>
      </c>
      <c r="X276">
        <v>210.6</v>
      </c>
      <c r="Y276">
        <v>212.08</v>
      </c>
      <c r="Z276">
        <v>865855</v>
      </c>
      <c r="AA276">
        <v>183627511.30000001</v>
      </c>
      <c r="AB276">
        <v>13384</v>
      </c>
      <c r="AC276" s="5">
        <v>549395</v>
      </c>
      <c r="AD276" s="5">
        <v>63.45</v>
      </c>
    </row>
    <row r="277" spans="1:30" x14ac:dyDescent="0.25">
      <c r="A277" s="9" t="s">
        <v>980</v>
      </c>
      <c r="B277" s="1" t="s">
        <v>16</v>
      </c>
      <c r="C277" s="10">
        <v>45147</v>
      </c>
      <c r="D277" s="1">
        <v>224</v>
      </c>
      <c r="F277">
        <f t="shared" si="22"/>
        <v>-0.24493431307059066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980</v>
      </c>
      <c r="Q277" t="s">
        <v>16</v>
      </c>
      <c r="R277" s="3">
        <v>45146</v>
      </c>
      <c r="S277">
        <v>210.6</v>
      </c>
      <c r="T277">
        <v>221.25</v>
      </c>
      <c r="U277">
        <v>228.4</v>
      </c>
      <c r="V277">
        <v>215.25</v>
      </c>
      <c r="W277">
        <v>228.3</v>
      </c>
      <c r="X277">
        <v>224.55</v>
      </c>
      <c r="Y277">
        <v>220.89</v>
      </c>
      <c r="Z277">
        <v>3294833</v>
      </c>
      <c r="AA277">
        <v>727805651.10000002</v>
      </c>
      <c r="AB277">
        <v>28776</v>
      </c>
      <c r="AC277" s="5">
        <v>1443065</v>
      </c>
      <c r="AD277" s="5">
        <v>43.8</v>
      </c>
    </row>
    <row r="278" spans="1:30" x14ac:dyDescent="0.25">
      <c r="A278" s="11" t="s">
        <v>980</v>
      </c>
      <c r="B278" s="2" t="s">
        <v>16</v>
      </c>
      <c r="C278" s="12">
        <v>45148</v>
      </c>
      <c r="D278" s="2">
        <v>217.1</v>
      </c>
      <c r="F278">
        <f t="shared" si="22"/>
        <v>-3.0803571428571455</v>
      </c>
      <c r="G278">
        <f t="shared" si="20"/>
        <v>4</v>
      </c>
      <c r="H278">
        <f t="shared" si="24"/>
        <v>1.8292682926829296</v>
      </c>
      <c r="I278" t="str">
        <f t="shared" si="23"/>
        <v/>
      </c>
      <c r="J278" t="str">
        <f t="shared" si="21"/>
        <v/>
      </c>
      <c r="P278" t="s">
        <v>980</v>
      </c>
      <c r="Q278" t="s">
        <v>16</v>
      </c>
      <c r="R278" s="3">
        <v>45147</v>
      </c>
      <c r="S278">
        <v>224.55</v>
      </c>
      <c r="T278">
        <v>225.5</v>
      </c>
      <c r="U278">
        <v>228.3</v>
      </c>
      <c r="V278">
        <v>220.85</v>
      </c>
      <c r="W278">
        <v>223</v>
      </c>
      <c r="X278">
        <v>224</v>
      </c>
      <c r="Y278">
        <v>224.21</v>
      </c>
      <c r="Z278">
        <v>1445945</v>
      </c>
      <c r="AA278">
        <v>324189787.30000001</v>
      </c>
      <c r="AB278">
        <v>18375</v>
      </c>
      <c r="AC278" s="5">
        <v>821907</v>
      </c>
      <c r="AD278" s="5">
        <v>56.84</v>
      </c>
    </row>
    <row r="279" spans="1:30" x14ac:dyDescent="0.25">
      <c r="A279" s="9" t="s">
        <v>980</v>
      </c>
      <c r="B279" s="1" t="s">
        <v>16</v>
      </c>
      <c r="C279" s="10">
        <v>45149</v>
      </c>
      <c r="D279" s="1">
        <v>209.35</v>
      </c>
      <c r="F279">
        <f t="shared" si="22"/>
        <v>-3.5697835099032704</v>
      </c>
      <c r="G279">
        <f t="shared" si="20"/>
        <v>5</v>
      </c>
      <c r="H279" t="str">
        <f t="shared" si="24"/>
        <v/>
      </c>
      <c r="I279" t="str">
        <f t="shared" si="23"/>
        <v/>
      </c>
      <c r="J279" t="str">
        <f t="shared" si="21"/>
        <v/>
      </c>
      <c r="P279" t="s">
        <v>980</v>
      </c>
      <c r="Q279" t="s">
        <v>16</v>
      </c>
      <c r="R279" s="3">
        <v>45148</v>
      </c>
      <c r="S279">
        <v>224</v>
      </c>
      <c r="T279">
        <v>223</v>
      </c>
      <c r="U279">
        <v>224</v>
      </c>
      <c r="V279">
        <v>214.15</v>
      </c>
      <c r="W279">
        <v>217.25</v>
      </c>
      <c r="X279">
        <v>217.1</v>
      </c>
      <c r="Y279">
        <v>217.51</v>
      </c>
      <c r="Z279">
        <v>1447972</v>
      </c>
      <c r="AA279">
        <v>314948357</v>
      </c>
      <c r="AB279">
        <v>22760</v>
      </c>
      <c r="AC279" s="5">
        <v>845626</v>
      </c>
      <c r="AD279" s="5">
        <v>58.4</v>
      </c>
    </row>
    <row r="280" spans="1:30" x14ac:dyDescent="0.25">
      <c r="A280" s="11" t="s">
        <v>980</v>
      </c>
      <c r="B280" s="2" t="s">
        <v>16</v>
      </c>
      <c r="C280" s="12">
        <v>45152</v>
      </c>
      <c r="D280" s="2">
        <v>201.15</v>
      </c>
      <c r="F280">
        <f t="shared" si="22"/>
        <v>-3.9168855982803863</v>
      </c>
      <c r="G280">
        <f t="shared" si="20"/>
        <v>1</v>
      </c>
      <c r="H280" t="str">
        <f t="shared" si="24"/>
        <v/>
      </c>
      <c r="I280" t="str">
        <f t="shared" si="23"/>
        <v/>
      </c>
      <c r="J280" t="str">
        <f t="shared" si="21"/>
        <v/>
      </c>
      <c r="P280" t="s">
        <v>980</v>
      </c>
      <c r="Q280" t="s">
        <v>16</v>
      </c>
      <c r="R280" s="3">
        <v>45149</v>
      </c>
      <c r="S280">
        <v>217.1</v>
      </c>
      <c r="T280">
        <v>214</v>
      </c>
      <c r="U280">
        <v>218.2</v>
      </c>
      <c r="V280">
        <v>206.8</v>
      </c>
      <c r="W280">
        <v>209.2</v>
      </c>
      <c r="X280">
        <v>209.35</v>
      </c>
      <c r="Y280">
        <v>210.84</v>
      </c>
      <c r="Z280">
        <v>894633</v>
      </c>
      <c r="AA280">
        <v>188625520.5</v>
      </c>
      <c r="AB280">
        <v>24636</v>
      </c>
      <c r="AC280" s="5">
        <v>558268</v>
      </c>
      <c r="AD280" s="5">
        <v>62.4</v>
      </c>
    </row>
    <row r="281" spans="1:30" x14ac:dyDescent="0.25">
      <c r="A281" s="9" t="s">
        <v>980</v>
      </c>
      <c r="B281" s="1" t="s">
        <v>16</v>
      </c>
      <c r="C281" s="10">
        <v>45154</v>
      </c>
      <c r="D281" s="1">
        <v>198.45</v>
      </c>
      <c r="F281">
        <f t="shared" si="22"/>
        <v>-1.3422818791946394</v>
      </c>
      <c r="G281">
        <f t="shared" si="20"/>
        <v>3</v>
      </c>
      <c r="H281" t="str">
        <f t="shared" si="24"/>
        <v/>
      </c>
      <c r="I281" t="str">
        <f t="shared" si="23"/>
        <v/>
      </c>
      <c r="J281" t="str">
        <f t="shared" si="21"/>
        <v/>
      </c>
      <c r="P281" t="s">
        <v>980</v>
      </c>
      <c r="Q281" t="s">
        <v>16</v>
      </c>
      <c r="R281" s="3">
        <v>45152</v>
      </c>
      <c r="S281">
        <v>209.35</v>
      </c>
      <c r="T281">
        <v>209.35</v>
      </c>
      <c r="U281">
        <v>209.95</v>
      </c>
      <c r="V281">
        <v>197.65</v>
      </c>
      <c r="W281">
        <v>199</v>
      </c>
      <c r="X281">
        <v>201.15</v>
      </c>
      <c r="Y281">
        <v>203.04</v>
      </c>
      <c r="Z281">
        <v>1027539</v>
      </c>
      <c r="AA281">
        <v>208628172.30000001</v>
      </c>
      <c r="AB281">
        <v>23533</v>
      </c>
      <c r="AC281" s="5">
        <v>607520</v>
      </c>
      <c r="AD281" s="5">
        <v>59.12</v>
      </c>
    </row>
    <row r="282" spans="1:30" x14ac:dyDescent="0.25">
      <c r="A282" s="11" t="s">
        <v>980</v>
      </c>
      <c r="B282" s="2" t="s">
        <v>16</v>
      </c>
      <c r="C282" s="12">
        <v>45155</v>
      </c>
      <c r="D282" s="2">
        <v>192.45</v>
      </c>
      <c r="F282">
        <f t="shared" si="22"/>
        <v>-3.0234315948601664</v>
      </c>
      <c r="G282">
        <f t="shared" si="20"/>
        <v>4</v>
      </c>
      <c r="H282">
        <f t="shared" si="24"/>
        <v>-14.084821428571434</v>
      </c>
      <c r="I282" t="str">
        <f t="shared" si="23"/>
        <v/>
      </c>
      <c r="J282" t="str">
        <f t="shared" si="21"/>
        <v/>
      </c>
      <c r="P282" t="s">
        <v>980</v>
      </c>
      <c r="Q282" t="s">
        <v>16</v>
      </c>
      <c r="R282" s="3">
        <v>45154</v>
      </c>
      <c r="S282">
        <v>201.15</v>
      </c>
      <c r="T282">
        <v>198</v>
      </c>
      <c r="U282">
        <v>205.8</v>
      </c>
      <c r="V282">
        <v>193.75</v>
      </c>
      <c r="W282">
        <v>198.55</v>
      </c>
      <c r="X282">
        <v>198.45</v>
      </c>
      <c r="Y282">
        <v>199.38</v>
      </c>
      <c r="Z282">
        <v>1311840</v>
      </c>
      <c r="AA282">
        <v>261553062.30000001</v>
      </c>
      <c r="AB282">
        <v>17063</v>
      </c>
      <c r="AC282" s="5">
        <v>778792</v>
      </c>
      <c r="AD282" s="5">
        <v>59.37</v>
      </c>
    </row>
    <row r="283" spans="1:30" x14ac:dyDescent="0.25">
      <c r="A283" s="9" t="s">
        <v>980</v>
      </c>
      <c r="B283" s="1" t="s">
        <v>16</v>
      </c>
      <c r="C283" s="10">
        <v>45156</v>
      </c>
      <c r="D283" s="1">
        <v>190.1</v>
      </c>
      <c r="F283">
        <f t="shared" si="22"/>
        <v>-1.2210963886723796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980</v>
      </c>
      <c r="Q283" t="s">
        <v>16</v>
      </c>
      <c r="R283" s="3">
        <v>45155</v>
      </c>
      <c r="S283">
        <v>198.45</v>
      </c>
      <c r="T283">
        <v>205.4</v>
      </c>
      <c r="U283">
        <v>205.4</v>
      </c>
      <c r="V283">
        <v>191.9</v>
      </c>
      <c r="W283">
        <v>193.5</v>
      </c>
      <c r="X283">
        <v>192.45</v>
      </c>
      <c r="Y283">
        <v>195.43</v>
      </c>
      <c r="Z283">
        <v>955859</v>
      </c>
      <c r="AA283">
        <v>186804052.44999999</v>
      </c>
      <c r="AB283">
        <v>16243</v>
      </c>
      <c r="AC283" s="5">
        <v>544730</v>
      </c>
      <c r="AD283" s="5">
        <v>56.99</v>
      </c>
    </row>
    <row r="284" spans="1:30" x14ac:dyDescent="0.25">
      <c r="A284" s="11" t="s">
        <v>980</v>
      </c>
      <c r="B284" s="2" t="s">
        <v>16</v>
      </c>
      <c r="C284" s="12">
        <v>45159</v>
      </c>
      <c r="D284" s="2">
        <v>194.65</v>
      </c>
      <c r="F284">
        <f t="shared" si="22"/>
        <v>2.3934771173066869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980</v>
      </c>
      <c r="Q284" t="s">
        <v>16</v>
      </c>
      <c r="R284" s="3">
        <v>45156</v>
      </c>
      <c r="S284">
        <v>192.45</v>
      </c>
      <c r="T284">
        <v>190.25</v>
      </c>
      <c r="U284">
        <v>193.95</v>
      </c>
      <c r="V284">
        <v>186</v>
      </c>
      <c r="W284">
        <v>191</v>
      </c>
      <c r="X284">
        <v>190.1</v>
      </c>
      <c r="Y284">
        <v>189.54</v>
      </c>
      <c r="Z284">
        <v>1579737</v>
      </c>
      <c r="AA284">
        <v>299423259.64999998</v>
      </c>
      <c r="AB284">
        <v>27178</v>
      </c>
      <c r="AC284" s="5">
        <v>969542</v>
      </c>
      <c r="AD284" s="5">
        <v>61.37</v>
      </c>
    </row>
    <row r="285" spans="1:30" x14ac:dyDescent="0.25">
      <c r="A285" s="9" t="s">
        <v>980</v>
      </c>
      <c r="B285" s="1" t="s">
        <v>16</v>
      </c>
      <c r="C285" s="10">
        <v>45160</v>
      </c>
      <c r="D285" s="1">
        <v>201.85</v>
      </c>
      <c r="F285">
        <f t="shared" si="22"/>
        <v>3.6989468276393467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980</v>
      </c>
      <c r="Q285" t="s">
        <v>16</v>
      </c>
      <c r="R285" s="3">
        <v>45159</v>
      </c>
      <c r="S285">
        <v>190.1</v>
      </c>
      <c r="T285">
        <v>190.1</v>
      </c>
      <c r="U285">
        <v>199</v>
      </c>
      <c r="V285">
        <v>189.1</v>
      </c>
      <c r="W285">
        <v>197.4</v>
      </c>
      <c r="X285">
        <v>194.65</v>
      </c>
      <c r="Y285">
        <v>192.42</v>
      </c>
      <c r="Z285">
        <v>1123194</v>
      </c>
      <c r="AA285">
        <v>216127571.55000001</v>
      </c>
      <c r="AB285">
        <v>13926</v>
      </c>
      <c r="AC285" s="5">
        <v>687644</v>
      </c>
      <c r="AD285" s="5">
        <v>61.22</v>
      </c>
    </row>
    <row r="286" spans="1:30" x14ac:dyDescent="0.25">
      <c r="A286" s="11" t="s">
        <v>980</v>
      </c>
      <c r="B286" s="2" t="s">
        <v>16</v>
      </c>
      <c r="C286" s="12">
        <v>45161</v>
      </c>
      <c r="D286" s="2">
        <v>203.75</v>
      </c>
      <c r="F286">
        <f t="shared" si="22"/>
        <v>0.94129303938568532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980</v>
      </c>
      <c r="Q286" t="s">
        <v>16</v>
      </c>
      <c r="R286" s="3">
        <v>45160</v>
      </c>
      <c r="S286">
        <v>194.65</v>
      </c>
      <c r="T286">
        <v>199</v>
      </c>
      <c r="U286">
        <v>203.1</v>
      </c>
      <c r="V286">
        <v>199</v>
      </c>
      <c r="W286">
        <v>202.8</v>
      </c>
      <c r="X286">
        <v>201.85</v>
      </c>
      <c r="Y286">
        <v>201.52</v>
      </c>
      <c r="Z286">
        <v>1166428</v>
      </c>
      <c r="AA286">
        <v>235055590.5</v>
      </c>
      <c r="AB286">
        <v>10923</v>
      </c>
      <c r="AC286" s="5">
        <v>660532</v>
      </c>
      <c r="AD286" s="5">
        <v>56.63</v>
      </c>
    </row>
    <row r="287" spans="1:30" x14ac:dyDescent="0.25">
      <c r="A287" s="9" t="s">
        <v>980</v>
      </c>
      <c r="B287" s="1" t="s">
        <v>16</v>
      </c>
      <c r="C287" s="10">
        <v>45162</v>
      </c>
      <c r="D287" s="1">
        <v>203.55</v>
      </c>
      <c r="F287">
        <f t="shared" si="22"/>
        <v>-9.8159509202448397E-2</v>
      </c>
      <c r="G287">
        <f t="shared" si="20"/>
        <v>4</v>
      </c>
      <c r="H287">
        <f t="shared" si="24"/>
        <v>5.7677318784099887</v>
      </c>
      <c r="I287" t="str">
        <f t="shared" si="23"/>
        <v/>
      </c>
      <c r="J287" t="str">
        <f t="shared" si="21"/>
        <v/>
      </c>
      <c r="P287" t="s">
        <v>980</v>
      </c>
      <c r="Q287" t="s">
        <v>16</v>
      </c>
      <c r="R287" s="3">
        <v>45161</v>
      </c>
      <c r="S287">
        <v>201.85</v>
      </c>
      <c r="T287">
        <v>204</v>
      </c>
      <c r="U287">
        <v>207.25</v>
      </c>
      <c r="V287">
        <v>201</v>
      </c>
      <c r="W287">
        <v>203.8</v>
      </c>
      <c r="X287">
        <v>203.75</v>
      </c>
      <c r="Y287">
        <v>203.62</v>
      </c>
      <c r="Z287">
        <v>1451037</v>
      </c>
      <c r="AA287">
        <v>295467302.39999998</v>
      </c>
      <c r="AB287">
        <v>15651</v>
      </c>
      <c r="AC287" s="5">
        <v>688097</v>
      </c>
      <c r="AD287" s="5">
        <v>47.42</v>
      </c>
    </row>
    <row r="288" spans="1:30" x14ac:dyDescent="0.25">
      <c r="A288" s="11" t="s">
        <v>980</v>
      </c>
      <c r="B288" s="2" t="s">
        <v>16</v>
      </c>
      <c r="C288" s="12">
        <v>45163</v>
      </c>
      <c r="D288" s="2">
        <v>200.4</v>
      </c>
      <c r="F288">
        <f t="shared" si="22"/>
        <v>-1.5475313190862223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980</v>
      </c>
      <c r="Q288" t="s">
        <v>16</v>
      </c>
      <c r="R288" s="3">
        <v>45162</v>
      </c>
      <c r="S288">
        <v>203.75</v>
      </c>
      <c r="T288">
        <v>204.75</v>
      </c>
      <c r="U288">
        <v>205.8</v>
      </c>
      <c r="V288">
        <v>201.4</v>
      </c>
      <c r="W288">
        <v>202.2</v>
      </c>
      <c r="X288">
        <v>203.55</v>
      </c>
      <c r="Y288">
        <v>203.76</v>
      </c>
      <c r="Z288">
        <v>596618</v>
      </c>
      <c r="AA288">
        <v>121565613.7</v>
      </c>
      <c r="AB288">
        <v>8226</v>
      </c>
      <c r="AC288" s="5">
        <v>429030</v>
      </c>
      <c r="AD288" s="5">
        <v>71.91</v>
      </c>
    </row>
    <row r="289" spans="1:30" x14ac:dyDescent="0.25">
      <c r="A289" s="9" t="s">
        <v>980</v>
      </c>
      <c r="B289" s="1" t="s">
        <v>16</v>
      </c>
      <c r="C289" s="10">
        <v>45166</v>
      </c>
      <c r="D289" s="1">
        <v>206.65</v>
      </c>
      <c r="F289">
        <f t="shared" si="22"/>
        <v>3.1187624750499001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980</v>
      </c>
      <c r="Q289" t="s">
        <v>16</v>
      </c>
      <c r="R289" s="3">
        <v>45163</v>
      </c>
      <c r="S289">
        <v>203.55</v>
      </c>
      <c r="T289">
        <v>202.75</v>
      </c>
      <c r="U289">
        <v>203.2</v>
      </c>
      <c r="V289">
        <v>197.05</v>
      </c>
      <c r="W289">
        <v>199.85</v>
      </c>
      <c r="X289">
        <v>200.4</v>
      </c>
      <c r="Y289">
        <v>200.42</v>
      </c>
      <c r="Z289">
        <v>423194</v>
      </c>
      <c r="AA289">
        <v>84817165.5</v>
      </c>
      <c r="AB289">
        <v>9540</v>
      </c>
      <c r="AC289" s="5">
        <v>286283</v>
      </c>
      <c r="AD289" s="5">
        <v>67.650000000000006</v>
      </c>
    </row>
    <row r="290" spans="1:30" x14ac:dyDescent="0.25">
      <c r="A290" s="11" t="s">
        <v>980</v>
      </c>
      <c r="B290" s="2" t="s">
        <v>16</v>
      </c>
      <c r="C290" s="12">
        <v>45167</v>
      </c>
      <c r="D290" s="2">
        <v>204.7</v>
      </c>
      <c r="F290">
        <f t="shared" si="22"/>
        <v>-0.94362448584564096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980</v>
      </c>
      <c r="Q290" t="s">
        <v>16</v>
      </c>
      <c r="R290" s="3">
        <v>45166</v>
      </c>
      <c r="S290">
        <v>200.4</v>
      </c>
      <c r="T290">
        <v>202.7</v>
      </c>
      <c r="U290">
        <v>208.9</v>
      </c>
      <c r="V290">
        <v>197.05</v>
      </c>
      <c r="W290">
        <v>207.55</v>
      </c>
      <c r="X290">
        <v>206.65</v>
      </c>
      <c r="Y290">
        <v>203.42</v>
      </c>
      <c r="Z290">
        <v>847741</v>
      </c>
      <c r="AA290">
        <v>172445521.84999999</v>
      </c>
      <c r="AB290">
        <v>13801</v>
      </c>
      <c r="AC290" s="5">
        <v>478287</v>
      </c>
      <c r="AD290" s="5">
        <v>56.42</v>
      </c>
    </row>
    <row r="291" spans="1:30" x14ac:dyDescent="0.25">
      <c r="A291" s="9" t="s">
        <v>980</v>
      </c>
      <c r="B291" s="1" t="s">
        <v>16</v>
      </c>
      <c r="C291" s="10">
        <v>45168</v>
      </c>
      <c r="D291" s="1">
        <v>210.95</v>
      </c>
      <c r="F291">
        <f t="shared" si="22"/>
        <v>3.0532486565705912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980</v>
      </c>
      <c r="Q291" t="s">
        <v>16</v>
      </c>
      <c r="R291" s="3">
        <v>45167</v>
      </c>
      <c r="S291">
        <v>206.65</v>
      </c>
      <c r="T291">
        <v>209</v>
      </c>
      <c r="U291">
        <v>210.85</v>
      </c>
      <c r="V291">
        <v>203</v>
      </c>
      <c r="W291">
        <v>204</v>
      </c>
      <c r="X291">
        <v>204.7</v>
      </c>
      <c r="Y291">
        <v>207.48</v>
      </c>
      <c r="Z291">
        <v>563676</v>
      </c>
      <c r="AA291">
        <v>116952606.34999999</v>
      </c>
      <c r="AB291">
        <v>10131</v>
      </c>
      <c r="AC291" s="5">
        <v>314779</v>
      </c>
      <c r="AD291" s="5">
        <v>55.84</v>
      </c>
    </row>
    <row r="292" spans="1:30" x14ac:dyDescent="0.25">
      <c r="A292" s="11" t="s">
        <v>980</v>
      </c>
      <c r="B292" s="2" t="s">
        <v>16</v>
      </c>
      <c r="C292" s="12">
        <v>45169</v>
      </c>
      <c r="D292" s="2">
        <v>204.05</v>
      </c>
      <c r="F292">
        <f t="shared" si="22"/>
        <v>-3.2709172789760501</v>
      </c>
      <c r="G292">
        <f t="shared" si="20"/>
        <v>4</v>
      </c>
      <c r="H292">
        <f t="shared" si="24"/>
        <v>0.24563989191844754</v>
      </c>
      <c r="I292" t="str">
        <f t="shared" si="23"/>
        <v/>
      </c>
      <c r="J292" t="str">
        <f t="shared" si="21"/>
        <v/>
      </c>
      <c r="P292" t="s">
        <v>980</v>
      </c>
      <c r="Q292" t="s">
        <v>16</v>
      </c>
      <c r="R292" s="3">
        <v>45168</v>
      </c>
      <c r="S292">
        <v>204.7</v>
      </c>
      <c r="T292">
        <v>204.95</v>
      </c>
      <c r="U292">
        <v>217</v>
      </c>
      <c r="V292">
        <v>204.95</v>
      </c>
      <c r="W292">
        <v>211.9</v>
      </c>
      <c r="X292">
        <v>210.95</v>
      </c>
      <c r="Y292">
        <v>212.71</v>
      </c>
      <c r="Z292">
        <v>944513</v>
      </c>
      <c r="AA292">
        <v>200904534.5</v>
      </c>
      <c r="AB292">
        <v>16559</v>
      </c>
      <c r="AC292" s="5">
        <v>475354</v>
      </c>
      <c r="AD292" s="5">
        <v>50.33</v>
      </c>
    </row>
    <row r="293" spans="1:30" x14ac:dyDescent="0.25">
      <c r="A293" s="9" t="s">
        <v>980</v>
      </c>
      <c r="B293" s="1" t="s">
        <v>16</v>
      </c>
      <c r="C293" s="10">
        <v>45170</v>
      </c>
      <c r="D293" s="1">
        <v>206.05</v>
      </c>
      <c r="F293">
        <f t="shared" si="22"/>
        <v>0.98015192354814984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-6.3091482649842323</v>
      </c>
      <c r="P293" t="s">
        <v>980</v>
      </c>
      <c r="Q293" t="s">
        <v>16</v>
      </c>
      <c r="R293" s="3">
        <v>45169</v>
      </c>
      <c r="S293">
        <v>210.95</v>
      </c>
      <c r="T293">
        <v>212</v>
      </c>
      <c r="U293">
        <v>215</v>
      </c>
      <c r="V293">
        <v>202</v>
      </c>
      <c r="W293">
        <v>204.5</v>
      </c>
      <c r="X293">
        <v>204.05</v>
      </c>
      <c r="Y293">
        <v>207.81</v>
      </c>
      <c r="Z293">
        <v>767576</v>
      </c>
      <c r="AA293">
        <v>159512425.59999999</v>
      </c>
      <c r="AB293">
        <v>13398</v>
      </c>
      <c r="AC293" s="5">
        <v>443509</v>
      </c>
      <c r="AD293" s="5">
        <v>57.78</v>
      </c>
    </row>
    <row r="294" spans="1:30" x14ac:dyDescent="0.25">
      <c r="A294" s="11" t="s">
        <v>980</v>
      </c>
      <c r="B294" s="2" t="s">
        <v>16</v>
      </c>
      <c r="C294" s="12">
        <v>45173</v>
      </c>
      <c r="D294" s="2">
        <v>205.75</v>
      </c>
      <c r="F294">
        <f t="shared" si="22"/>
        <v>-0.14559572919194921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980</v>
      </c>
      <c r="Q294" t="s">
        <v>16</v>
      </c>
      <c r="R294" s="3">
        <v>45170</v>
      </c>
      <c r="S294">
        <v>204.05</v>
      </c>
      <c r="T294">
        <v>206.15</v>
      </c>
      <c r="U294">
        <v>209.8</v>
      </c>
      <c r="V294">
        <v>204.25</v>
      </c>
      <c r="W294">
        <v>205.3</v>
      </c>
      <c r="X294">
        <v>206.05</v>
      </c>
      <c r="Y294">
        <v>206.96</v>
      </c>
      <c r="Z294">
        <v>364940</v>
      </c>
      <c r="AA294">
        <v>75526332.200000003</v>
      </c>
      <c r="AB294">
        <v>9828</v>
      </c>
      <c r="AC294" s="5">
        <v>197161</v>
      </c>
      <c r="AD294" s="5">
        <v>54.03</v>
      </c>
    </row>
    <row r="295" spans="1:30" x14ac:dyDescent="0.25">
      <c r="A295" s="9" t="s">
        <v>980</v>
      </c>
      <c r="B295" s="1" t="s">
        <v>16</v>
      </c>
      <c r="C295" s="10">
        <v>45174</v>
      </c>
      <c r="D295" s="1">
        <v>200.6</v>
      </c>
      <c r="F295">
        <f t="shared" si="22"/>
        <v>-2.5030376670716916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980</v>
      </c>
      <c r="Q295" t="s">
        <v>16</v>
      </c>
      <c r="R295" s="3">
        <v>45173</v>
      </c>
      <c r="S295">
        <v>206.05</v>
      </c>
      <c r="T295">
        <v>207.45</v>
      </c>
      <c r="U295">
        <v>209.95</v>
      </c>
      <c r="V295">
        <v>205.1</v>
      </c>
      <c r="W295">
        <v>205.9</v>
      </c>
      <c r="X295">
        <v>205.75</v>
      </c>
      <c r="Y295">
        <v>207.69</v>
      </c>
      <c r="Z295">
        <v>370864</v>
      </c>
      <c r="AA295">
        <v>77026438.650000006</v>
      </c>
      <c r="AB295">
        <v>8547</v>
      </c>
      <c r="AC295" s="5">
        <v>235331</v>
      </c>
      <c r="AD295" s="5">
        <v>63.45</v>
      </c>
    </row>
    <row r="296" spans="1:30" x14ac:dyDescent="0.25">
      <c r="A296" s="11" t="s">
        <v>980</v>
      </c>
      <c r="B296" s="2" t="s">
        <v>16</v>
      </c>
      <c r="C296" s="12">
        <v>45175</v>
      </c>
      <c r="D296" s="2">
        <v>201.85</v>
      </c>
      <c r="F296">
        <f t="shared" si="22"/>
        <v>0.62313060817547361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980</v>
      </c>
      <c r="Q296" t="s">
        <v>16</v>
      </c>
      <c r="R296" s="3">
        <v>45174</v>
      </c>
      <c r="S296">
        <v>205.75</v>
      </c>
      <c r="T296">
        <v>207</v>
      </c>
      <c r="U296">
        <v>208.75</v>
      </c>
      <c r="V296">
        <v>197.25</v>
      </c>
      <c r="W296">
        <v>200.5</v>
      </c>
      <c r="X296">
        <v>200.6</v>
      </c>
      <c r="Y296">
        <v>203.28</v>
      </c>
      <c r="Z296">
        <v>549998</v>
      </c>
      <c r="AA296">
        <v>111801661.45</v>
      </c>
      <c r="AB296">
        <v>10507</v>
      </c>
      <c r="AC296" s="5">
        <v>349085</v>
      </c>
      <c r="AD296" s="5">
        <v>63.47</v>
      </c>
    </row>
    <row r="297" spans="1:30" x14ac:dyDescent="0.25">
      <c r="A297" s="9" t="s">
        <v>980</v>
      </c>
      <c r="B297" s="1" t="s">
        <v>16</v>
      </c>
      <c r="C297" s="10">
        <v>45176</v>
      </c>
      <c r="D297" s="1">
        <v>200.6</v>
      </c>
      <c r="F297">
        <f t="shared" si="22"/>
        <v>-0.61927173643794897</v>
      </c>
      <c r="G297">
        <f t="shared" si="20"/>
        <v>4</v>
      </c>
      <c r="H297">
        <f t="shared" si="24"/>
        <v>-1.6907620681205671</v>
      </c>
      <c r="I297" t="str">
        <f t="shared" si="23"/>
        <v/>
      </c>
      <c r="J297" t="str">
        <f t="shared" si="21"/>
        <v/>
      </c>
      <c r="P297" t="s">
        <v>980</v>
      </c>
      <c r="Q297" t="s">
        <v>16</v>
      </c>
      <c r="R297" s="3">
        <v>45175</v>
      </c>
      <c r="S297">
        <v>200.6</v>
      </c>
      <c r="T297">
        <v>201</v>
      </c>
      <c r="U297">
        <v>204</v>
      </c>
      <c r="V297">
        <v>196.7</v>
      </c>
      <c r="W297">
        <v>201.5</v>
      </c>
      <c r="X297">
        <v>201.85</v>
      </c>
      <c r="Y297">
        <v>200.58</v>
      </c>
      <c r="Z297">
        <v>537363</v>
      </c>
      <c r="AA297">
        <v>107784956.8</v>
      </c>
      <c r="AB297">
        <v>10436</v>
      </c>
      <c r="AC297" s="5">
        <v>301685</v>
      </c>
      <c r="AD297" s="5">
        <v>56.14</v>
      </c>
    </row>
    <row r="298" spans="1:30" x14ac:dyDescent="0.25">
      <c r="A298" s="11" t="s">
        <v>980</v>
      </c>
      <c r="B298" s="2" t="s">
        <v>16</v>
      </c>
      <c r="C298" s="12">
        <v>45177</v>
      </c>
      <c r="D298" s="2">
        <v>200.6</v>
      </c>
      <c r="F298">
        <f t="shared" si="22"/>
        <v>0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980</v>
      </c>
      <c r="Q298" t="s">
        <v>16</v>
      </c>
      <c r="R298" s="3">
        <v>45176</v>
      </c>
      <c r="S298">
        <v>201.85</v>
      </c>
      <c r="T298">
        <v>201.85</v>
      </c>
      <c r="U298">
        <v>204.2</v>
      </c>
      <c r="V298">
        <v>199.8</v>
      </c>
      <c r="W298">
        <v>200.5</v>
      </c>
      <c r="X298">
        <v>200.6</v>
      </c>
      <c r="Y298">
        <v>202.09</v>
      </c>
      <c r="Z298">
        <v>417106</v>
      </c>
      <c r="AA298">
        <v>84293418.150000006</v>
      </c>
      <c r="AB298">
        <v>9888</v>
      </c>
      <c r="AC298" s="5">
        <v>263647</v>
      </c>
      <c r="AD298" s="5">
        <v>63.21</v>
      </c>
    </row>
    <row r="299" spans="1:30" x14ac:dyDescent="0.25">
      <c r="A299" s="9" t="s">
        <v>980</v>
      </c>
      <c r="B299" s="1" t="s">
        <v>16</v>
      </c>
      <c r="C299" s="10">
        <v>45180</v>
      </c>
      <c r="D299" s="1">
        <v>208.35</v>
      </c>
      <c r="F299">
        <f t="shared" si="22"/>
        <v>3.863409770687936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980</v>
      </c>
      <c r="Q299" t="s">
        <v>16</v>
      </c>
      <c r="R299" s="3">
        <v>45177</v>
      </c>
      <c r="S299">
        <v>200.6</v>
      </c>
      <c r="T299">
        <v>200.5</v>
      </c>
      <c r="U299">
        <v>203.95</v>
      </c>
      <c r="V299">
        <v>199.9</v>
      </c>
      <c r="W299">
        <v>200.4</v>
      </c>
      <c r="X299">
        <v>200.6</v>
      </c>
      <c r="Y299">
        <v>201.18</v>
      </c>
      <c r="Z299">
        <v>360950</v>
      </c>
      <c r="AA299">
        <v>72617307.700000003</v>
      </c>
      <c r="AB299">
        <v>6097</v>
      </c>
      <c r="AC299" s="5">
        <v>239614</v>
      </c>
      <c r="AD299" s="5">
        <v>66.38</v>
      </c>
    </row>
    <row r="300" spans="1:30" x14ac:dyDescent="0.25">
      <c r="A300" s="11" t="s">
        <v>980</v>
      </c>
      <c r="B300" s="2" t="s">
        <v>16</v>
      </c>
      <c r="C300" s="12">
        <v>45181</v>
      </c>
      <c r="D300" s="2">
        <v>192.95</v>
      </c>
      <c r="F300">
        <f t="shared" si="22"/>
        <v>-7.3914086873050193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980</v>
      </c>
      <c r="Q300" t="s">
        <v>16</v>
      </c>
      <c r="R300" s="3">
        <v>45180</v>
      </c>
      <c r="S300">
        <v>200.6</v>
      </c>
      <c r="T300">
        <v>200.3</v>
      </c>
      <c r="U300">
        <v>211.9</v>
      </c>
      <c r="V300">
        <v>200</v>
      </c>
      <c r="W300">
        <v>208</v>
      </c>
      <c r="X300">
        <v>208.35</v>
      </c>
      <c r="Y300">
        <v>208.39</v>
      </c>
      <c r="Z300">
        <v>1164963</v>
      </c>
      <c r="AA300">
        <v>242763684.09999999</v>
      </c>
      <c r="AB300">
        <v>14963</v>
      </c>
      <c r="AC300" s="5">
        <v>610551</v>
      </c>
      <c r="AD300" s="5">
        <v>52.41</v>
      </c>
    </row>
    <row r="301" spans="1:30" x14ac:dyDescent="0.25">
      <c r="A301" s="9" t="s">
        <v>980</v>
      </c>
      <c r="B301" s="1" t="s">
        <v>16</v>
      </c>
      <c r="C301" s="10">
        <v>45182</v>
      </c>
      <c r="D301" s="1">
        <v>197.65</v>
      </c>
      <c r="F301">
        <f t="shared" si="22"/>
        <v>2.4358642135268291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980</v>
      </c>
      <c r="Q301" t="s">
        <v>16</v>
      </c>
      <c r="R301" s="3">
        <v>45181</v>
      </c>
      <c r="S301">
        <v>208.35</v>
      </c>
      <c r="T301">
        <v>210.75</v>
      </c>
      <c r="U301">
        <v>210.75</v>
      </c>
      <c r="V301">
        <v>188.25</v>
      </c>
      <c r="W301">
        <v>193</v>
      </c>
      <c r="X301">
        <v>192.95</v>
      </c>
      <c r="Y301">
        <v>196.78</v>
      </c>
      <c r="Z301">
        <v>1087278</v>
      </c>
      <c r="AA301">
        <v>213952334.09999999</v>
      </c>
      <c r="AB301">
        <v>20841</v>
      </c>
      <c r="AC301" s="5">
        <v>598877</v>
      </c>
      <c r="AD301" s="5">
        <v>55.08</v>
      </c>
    </row>
    <row r="302" spans="1:30" x14ac:dyDescent="0.25">
      <c r="A302" s="11" t="s">
        <v>980</v>
      </c>
      <c r="B302" s="2" t="s">
        <v>16</v>
      </c>
      <c r="C302" s="12">
        <v>45183</v>
      </c>
      <c r="D302" s="2">
        <v>195.15</v>
      </c>
      <c r="F302">
        <f t="shared" si="22"/>
        <v>-1.2648621300278269</v>
      </c>
      <c r="G302">
        <f t="shared" si="20"/>
        <v>4</v>
      </c>
      <c r="H302">
        <f t="shared" si="24"/>
        <v>-2.716849451645059</v>
      </c>
      <c r="I302" t="str">
        <f t="shared" si="23"/>
        <v/>
      </c>
      <c r="J302" t="str">
        <f t="shared" si="21"/>
        <v/>
      </c>
      <c r="P302" t="s">
        <v>980</v>
      </c>
      <c r="Q302" t="s">
        <v>16</v>
      </c>
      <c r="R302" s="3">
        <v>45182</v>
      </c>
      <c r="S302">
        <v>192.95</v>
      </c>
      <c r="T302">
        <v>193.4</v>
      </c>
      <c r="U302">
        <v>198.7</v>
      </c>
      <c r="V302">
        <v>190.05</v>
      </c>
      <c r="W302">
        <v>197.3</v>
      </c>
      <c r="X302">
        <v>197.65</v>
      </c>
      <c r="Y302">
        <v>194.67</v>
      </c>
      <c r="Z302">
        <v>459141</v>
      </c>
      <c r="AA302">
        <v>89382739.150000006</v>
      </c>
      <c r="AB302">
        <v>11967</v>
      </c>
      <c r="AC302" s="5">
        <v>247065</v>
      </c>
      <c r="AD302" s="5">
        <v>53.81</v>
      </c>
    </row>
    <row r="303" spans="1:30" x14ac:dyDescent="0.25">
      <c r="A303" s="9" t="s">
        <v>980</v>
      </c>
      <c r="B303" s="1" t="s">
        <v>16</v>
      </c>
      <c r="C303" s="10">
        <v>45184</v>
      </c>
      <c r="D303" s="1">
        <v>197.65</v>
      </c>
      <c r="F303">
        <f t="shared" si="22"/>
        <v>1.2810658467845248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980</v>
      </c>
      <c r="Q303" t="s">
        <v>16</v>
      </c>
      <c r="R303" s="3">
        <v>45183</v>
      </c>
      <c r="S303">
        <v>197.65</v>
      </c>
      <c r="T303">
        <v>199.2</v>
      </c>
      <c r="U303">
        <v>200.5</v>
      </c>
      <c r="V303">
        <v>193.15</v>
      </c>
      <c r="W303">
        <v>195.15</v>
      </c>
      <c r="X303">
        <v>195.15</v>
      </c>
      <c r="Y303">
        <v>197.19</v>
      </c>
      <c r="Z303">
        <v>326103</v>
      </c>
      <c r="AA303">
        <v>64302807.799999997</v>
      </c>
      <c r="AB303">
        <v>6657</v>
      </c>
      <c r="AC303" s="5">
        <v>166416</v>
      </c>
      <c r="AD303" s="5">
        <v>51.03</v>
      </c>
    </row>
    <row r="304" spans="1:30" x14ac:dyDescent="0.25">
      <c r="A304" s="11" t="s">
        <v>980</v>
      </c>
      <c r="B304" s="2" t="s">
        <v>16</v>
      </c>
      <c r="C304" s="12">
        <v>45187</v>
      </c>
      <c r="D304" s="2">
        <v>196.55</v>
      </c>
      <c r="F304">
        <f t="shared" si="22"/>
        <v>-0.55653933721224091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980</v>
      </c>
      <c r="Q304" t="s">
        <v>16</v>
      </c>
      <c r="R304" s="3">
        <v>45184</v>
      </c>
      <c r="S304">
        <v>195.15</v>
      </c>
      <c r="T304">
        <v>196</v>
      </c>
      <c r="U304">
        <v>202</v>
      </c>
      <c r="V304">
        <v>196</v>
      </c>
      <c r="W304">
        <v>197</v>
      </c>
      <c r="X304">
        <v>197.65</v>
      </c>
      <c r="Y304">
        <v>198.1</v>
      </c>
      <c r="Z304">
        <v>389425</v>
      </c>
      <c r="AA304">
        <v>77144914.349999994</v>
      </c>
      <c r="AB304">
        <v>7799</v>
      </c>
      <c r="AC304" s="5">
        <v>223859</v>
      </c>
      <c r="AD304" s="5">
        <v>57.48</v>
      </c>
    </row>
    <row r="305" spans="1:30" x14ac:dyDescent="0.25">
      <c r="A305" s="9" t="s">
        <v>980</v>
      </c>
      <c r="B305" s="1" t="s">
        <v>16</v>
      </c>
      <c r="C305" s="10">
        <v>45189</v>
      </c>
      <c r="D305" s="1">
        <v>198.75</v>
      </c>
      <c r="F305">
        <f t="shared" si="22"/>
        <v>1.1193080641058197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980</v>
      </c>
      <c r="Q305" t="s">
        <v>16</v>
      </c>
      <c r="R305" s="3">
        <v>45187</v>
      </c>
      <c r="S305">
        <v>197.65</v>
      </c>
      <c r="T305">
        <v>197</v>
      </c>
      <c r="U305">
        <v>200.15</v>
      </c>
      <c r="V305">
        <v>194.15</v>
      </c>
      <c r="W305">
        <v>196.5</v>
      </c>
      <c r="X305">
        <v>196.55</v>
      </c>
      <c r="Y305">
        <v>196.92</v>
      </c>
      <c r="Z305">
        <v>360498</v>
      </c>
      <c r="AA305">
        <v>70988495.849999994</v>
      </c>
      <c r="AB305">
        <v>7224</v>
      </c>
      <c r="AC305" s="5">
        <v>217704</v>
      </c>
      <c r="AD305" s="5">
        <v>60.39</v>
      </c>
    </row>
    <row r="306" spans="1:30" x14ac:dyDescent="0.25">
      <c r="A306" s="11" t="s">
        <v>980</v>
      </c>
      <c r="B306" s="2" t="s">
        <v>16</v>
      </c>
      <c r="C306" s="12">
        <v>45190</v>
      </c>
      <c r="D306" s="2">
        <v>197.25</v>
      </c>
      <c r="F306">
        <f t="shared" si="22"/>
        <v>-0.75471698113207553</v>
      </c>
      <c r="G306">
        <f t="shared" si="20"/>
        <v>4</v>
      </c>
      <c r="H306">
        <f t="shared" si="24"/>
        <v>-0.2023779408044552</v>
      </c>
      <c r="I306" t="str">
        <f t="shared" si="23"/>
        <v/>
      </c>
      <c r="J306" t="str">
        <f t="shared" si="21"/>
        <v/>
      </c>
      <c r="P306" t="s">
        <v>980</v>
      </c>
      <c r="Q306" t="s">
        <v>16</v>
      </c>
      <c r="R306" s="3">
        <v>45189</v>
      </c>
      <c r="S306">
        <v>196.55</v>
      </c>
      <c r="T306">
        <v>195.55</v>
      </c>
      <c r="U306">
        <v>204.4</v>
      </c>
      <c r="V306">
        <v>195.4</v>
      </c>
      <c r="W306">
        <v>197.4</v>
      </c>
      <c r="X306">
        <v>198.75</v>
      </c>
      <c r="Y306">
        <v>199.87</v>
      </c>
      <c r="Z306">
        <v>949188</v>
      </c>
      <c r="AA306">
        <v>189709567.5</v>
      </c>
      <c r="AB306">
        <v>14249</v>
      </c>
      <c r="AC306" s="5">
        <v>465522</v>
      </c>
      <c r="AD306" s="5">
        <v>49.04</v>
      </c>
    </row>
    <row r="307" spans="1:30" x14ac:dyDescent="0.25">
      <c r="A307" s="9" t="s">
        <v>980</v>
      </c>
      <c r="B307" s="1" t="s">
        <v>16</v>
      </c>
      <c r="C307" s="10">
        <v>45191</v>
      </c>
      <c r="D307" s="1">
        <v>191.6</v>
      </c>
      <c r="F307">
        <f t="shared" si="22"/>
        <v>-2.8643852978453768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980</v>
      </c>
      <c r="Q307" t="s">
        <v>16</v>
      </c>
      <c r="R307" s="3">
        <v>45190</v>
      </c>
      <c r="S307">
        <v>198.75</v>
      </c>
      <c r="T307">
        <v>198</v>
      </c>
      <c r="U307">
        <v>199.8</v>
      </c>
      <c r="V307">
        <v>195.9</v>
      </c>
      <c r="W307">
        <v>197.05</v>
      </c>
      <c r="X307">
        <v>197.25</v>
      </c>
      <c r="Y307">
        <v>197.41</v>
      </c>
      <c r="Z307">
        <v>421166</v>
      </c>
      <c r="AA307">
        <v>83142333.700000003</v>
      </c>
      <c r="AB307">
        <v>11538</v>
      </c>
      <c r="AC307" s="5">
        <v>250281</v>
      </c>
      <c r="AD307" s="5">
        <v>59.43</v>
      </c>
    </row>
    <row r="308" spans="1:30" x14ac:dyDescent="0.25">
      <c r="A308" s="11" t="s">
        <v>980</v>
      </c>
      <c r="B308" s="2" t="s">
        <v>16</v>
      </c>
      <c r="C308" s="12">
        <v>45194</v>
      </c>
      <c r="D308" s="2">
        <v>192.2</v>
      </c>
      <c r="F308">
        <f t="shared" si="22"/>
        <v>0.31315240083507012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980</v>
      </c>
      <c r="Q308" t="s">
        <v>16</v>
      </c>
      <c r="R308" s="3">
        <v>45191</v>
      </c>
      <c r="S308">
        <v>197.25</v>
      </c>
      <c r="T308">
        <v>197</v>
      </c>
      <c r="U308">
        <v>198.05</v>
      </c>
      <c r="V308">
        <v>190.3</v>
      </c>
      <c r="W308">
        <v>191.05</v>
      </c>
      <c r="X308">
        <v>191.6</v>
      </c>
      <c r="Y308">
        <v>193.83</v>
      </c>
      <c r="Z308">
        <v>486756</v>
      </c>
      <c r="AA308">
        <v>94349752.099999994</v>
      </c>
      <c r="AB308">
        <v>7182</v>
      </c>
      <c r="AC308" s="5">
        <v>315519</v>
      </c>
      <c r="AD308" s="5">
        <v>64.819999999999993</v>
      </c>
    </row>
    <row r="309" spans="1:30" x14ac:dyDescent="0.25">
      <c r="A309" s="9" t="s">
        <v>980</v>
      </c>
      <c r="B309" s="1" t="s">
        <v>16</v>
      </c>
      <c r="C309" s="10">
        <v>45195</v>
      </c>
      <c r="D309" s="1">
        <v>196.75</v>
      </c>
      <c r="F309">
        <f t="shared" si="22"/>
        <v>2.3673257023933463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980</v>
      </c>
      <c r="Q309" t="s">
        <v>16</v>
      </c>
      <c r="R309" s="3">
        <v>45194</v>
      </c>
      <c r="S309">
        <v>191.6</v>
      </c>
      <c r="T309">
        <v>194</v>
      </c>
      <c r="U309">
        <v>194.25</v>
      </c>
      <c r="V309">
        <v>188.2</v>
      </c>
      <c r="W309">
        <v>192.2</v>
      </c>
      <c r="X309">
        <v>192.2</v>
      </c>
      <c r="Y309">
        <v>192.06</v>
      </c>
      <c r="Z309">
        <v>382005</v>
      </c>
      <c r="AA309">
        <v>73369278.549999997</v>
      </c>
      <c r="AB309">
        <v>8500</v>
      </c>
      <c r="AC309" s="5">
        <v>232349</v>
      </c>
      <c r="AD309" s="5">
        <v>60.82</v>
      </c>
    </row>
    <row r="310" spans="1:30" x14ac:dyDescent="0.25">
      <c r="A310" s="11" t="s">
        <v>980</v>
      </c>
      <c r="B310" s="2" t="s">
        <v>16</v>
      </c>
      <c r="C310" s="12">
        <v>45196</v>
      </c>
      <c r="D310" s="2">
        <v>197.8</v>
      </c>
      <c r="F310">
        <f t="shared" si="22"/>
        <v>0.53367217280813795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980</v>
      </c>
      <c r="Q310" t="s">
        <v>16</v>
      </c>
      <c r="R310" s="3">
        <v>45195</v>
      </c>
      <c r="S310">
        <v>192.2</v>
      </c>
      <c r="T310">
        <v>193.5</v>
      </c>
      <c r="U310">
        <v>206</v>
      </c>
      <c r="V310">
        <v>192.5</v>
      </c>
      <c r="W310">
        <v>196.9</v>
      </c>
      <c r="X310">
        <v>196.75</v>
      </c>
      <c r="Y310">
        <v>199.22</v>
      </c>
      <c r="Z310">
        <v>832339</v>
      </c>
      <c r="AA310">
        <v>165820320.40000001</v>
      </c>
      <c r="AB310">
        <v>14419</v>
      </c>
      <c r="AC310" s="5">
        <v>324496</v>
      </c>
      <c r="AD310" s="5">
        <v>38.99</v>
      </c>
    </row>
    <row r="311" spans="1:30" x14ac:dyDescent="0.25">
      <c r="A311" s="9" t="s">
        <v>980</v>
      </c>
      <c r="B311" s="1" t="s">
        <v>16</v>
      </c>
      <c r="C311" s="10">
        <v>45197</v>
      </c>
      <c r="D311" s="1">
        <v>194.15</v>
      </c>
      <c r="F311">
        <f t="shared" si="22"/>
        <v>-1.8452982810920151</v>
      </c>
      <c r="G311">
        <f t="shared" si="20"/>
        <v>4</v>
      </c>
      <c r="H311">
        <f t="shared" si="24"/>
        <v>-1.5716096324461315</v>
      </c>
      <c r="I311" t="str">
        <f t="shared" si="23"/>
        <v/>
      </c>
      <c r="J311" t="str">
        <f t="shared" si="21"/>
        <v/>
      </c>
      <c r="P311" t="s">
        <v>980</v>
      </c>
      <c r="Q311" t="s">
        <v>16</v>
      </c>
      <c r="R311" s="3">
        <v>45196</v>
      </c>
      <c r="S311">
        <v>196.75</v>
      </c>
      <c r="T311">
        <v>196.75</v>
      </c>
      <c r="U311">
        <v>201.9</v>
      </c>
      <c r="V311">
        <v>193.85</v>
      </c>
      <c r="W311">
        <v>196.5</v>
      </c>
      <c r="X311">
        <v>197.8</v>
      </c>
      <c r="Y311">
        <v>198</v>
      </c>
      <c r="Z311">
        <v>401505</v>
      </c>
      <c r="AA311">
        <v>79497386.849999994</v>
      </c>
      <c r="AB311">
        <v>13049</v>
      </c>
      <c r="AC311" s="5">
        <v>228705</v>
      </c>
      <c r="AD311" s="5">
        <v>56.96</v>
      </c>
    </row>
    <row r="312" spans="1:30" x14ac:dyDescent="0.25">
      <c r="A312" s="11" t="s">
        <v>980</v>
      </c>
      <c r="B312" s="2" t="s">
        <v>16</v>
      </c>
      <c r="C312" s="12">
        <v>45198</v>
      </c>
      <c r="D312" s="2">
        <v>193.05</v>
      </c>
      <c r="F312">
        <f t="shared" si="22"/>
        <v>-0.56657223796033707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980</v>
      </c>
      <c r="Q312" t="s">
        <v>16</v>
      </c>
      <c r="R312" s="3">
        <v>45197</v>
      </c>
      <c r="S312">
        <v>197.8</v>
      </c>
      <c r="T312">
        <v>197.45</v>
      </c>
      <c r="U312">
        <v>202.25</v>
      </c>
      <c r="V312">
        <v>192.75</v>
      </c>
      <c r="W312">
        <v>194.65</v>
      </c>
      <c r="X312">
        <v>194.15</v>
      </c>
      <c r="Y312">
        <v>197.24</v>
      </c>
      <c r="Z312">
        <v>339721</v>
      </c>
      <c r="AA312">
        <v>67007467.850000001</v>
      </c>
      <c r="AB312">
        <v>10103</v>
      </c>
      <c r="AC312" s="5">
        <v>168914</v>
      </c>
      <c r="AD312" s="5">
        <v>49.72</v>
      </c>
    </row>
    <row r="313" spans="1:30" x14ac:dyDescent="0.25">
      <c r="A313" s="9" t="s">
        <v>980</v>
      </c>
      <c r="B313" s="1" t="s">
        <v>16</v>
      </c>
      <c r="C313" s="10">
        <v>45202</v>
      </c>
      <c r="D313" s="1">
        <v>192.25</v>
      </c>
      <c r="F313">
        <f t="shared" si="22"/>
        <v>-0.41440041440042025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12.743823146944088</v>
      </c>
      <c r="P313" t="s">
        <v>980</v>
      </c>
      <c r="Q313" t="s">
        <v>16</v>
      </c>
      <c r="R313" s="3">
        <v>45198</v>
      </c>
      <c r="S313">
        <v>194.15</v>
      </c>
      <c r="T313">
        <v>195</v>
      </c>
      <c r="U313">
        <v>197.4</v>
      </c>
      <c r="V313">
        <v>190.1</v>
      </c>
      <c r="W313">
        <v>192</v>
      </c>
      <c r="X313">
        <v>193.05</v>
      </c>
      <c r="Y313">
        <v>193.55</v>
      </c>
      <c r="Z313">
        <v>394064</v>
      </c>
      <c r="AA313">
        <v>76272687.450000003</v>
      </c>
      <c r="AB313">
        <v>7455</v>
      </c>
      <c r="AC313" s="5">
        <v>255854</v>
      </c>
      <c r="AD313" s="5">
        <v>64.930000000000007</v>
      </c>
    </row>
    <row r="314" spans="1:30" x14ac:dyDescent="0.25">
      <c r="A314" s="11" t="s">
        <v>980</v>
      </c>
      <c r="B314" s="2" t="s">
        <v>16</v>
      </c>
      <c r="C314" s="12">
        <v>45203</v>
      </c>
      <c r="D314" s="2">
        <v>193.8</v>
      </c>
      <c r="F314">
        <f t="shared" si="22"/>
        <v>0.80624187256177449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980</v>
      </c>
      <c r="Q314" t="s">
        <v>16</v>
      </c>
      <c r="R314" s="3">
        <v>45202</v>
      </c>
      <c r="S314">
        <v>193.05</v>
      </c>
      <c r="T314">
        <v>191.9</v>
      </c>
      <c r="U314">
        <v>195.5</v>
      </c>
      <c r="V314">
        <v>191.5</v>
      </c>
      <c r="W314">
        <v>192</v>
      </c>
      <c r="X314">
        <v>192.25</v>
      </c>
      <c r="Y314">
        <v>193.41</v>
      </c>
      <c r="Z314">
        <v>267050</v>
      </c>
      <c r="AA314">
        <v>51649337.149999999</v>
      </c>
      <c r="AB314">
        <v>5751</v>
      </c>
      <c r="AC314" s="5">
        <v>175726</v>
      </c>
      <c r="AD314" s="5">
        <v>65.8</v>
      </c>
    </row>
    <row r="315" spans="1:30" x14ac:dyDescent="0.25">
      <c r="A315" s="9" t="s">
        <v>980</v>
      </c>
      <c r="B315" s="1" t="s">
        <v>16</v>
      </c>
      <c r="C315" s="10">
        <v>45204</v>
      </c>
      <c r="D315" s="1">
        <v>197.6</v>
      </c>
      <c r="F315">
        <f t="shared" si="22"/>
        <v>1.9607843137254812</v>
      </c>
      <c r="G315">
        <f t="shared" si="20"/>
        <v>4</v>
      </c>
      <c r="H315">
        <f t="shared" si="24"/>
        <v>-0.10111223458039284</v>
      </c>
      <c r="I315" t="str">
        <f t="shared" si="23"/>
        <v/>
      </c>
      <c r="J315" t="str">
        <f t="shared" si="21"/>
        <v/>
      </c>
      <c r="P315" t="s">
        <v>980</v>
      </c>
      <c r="Q315" t="s">
        <v>16</v>
      </c>
      <c r="R315" s="3">
        <v>45203</v>
      </c>
      <c r="S315">
        <v>192.25</v>
      </c>
      <c r="T315">
        <v>191.55</v>
      </c>
      <c r="U315">
        <v>195</v>
      </c>
      <c r="V315">
        <v>189</v>
      </c>
      <c r="W315">
        <v>193.75</v>
      </c>
      <c r="X315">
        <v>193.8</v>
      </c>
      <c r="Y315">
        <v>192.84</v>
      </c>
      <c r="Z315">
        <v>528701</v>
      </c>
      <c r="AA315">
        <v>101953123.90000001</v>
      </c>
      <c r="AB315">
        <v>8473</v>
      </c>
      <c r="AC315" s="5">
        <v>335204</v>
      </c>
      <c r="AD315" s="5">
        <v>63.4</v>
      </c>
    </row>
    <row r="316" spans="1:30" x14ac:dyDescent="0.25">
      <c r="A316" s="11" t="s">
        <v>980</v>
      </c>
      <c r="B316" s="2" t="s">
        <v>16</v>
      </c>
      <c r="C316" s="12">
        <v>45205</v>
      </c>
      <c r="D316" s="2">
        <v>209.35</v>
      </c>
      <c r="F316">
        <f t="shared" si="22"/>
        <v>5.9463562753036436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980</v>
      </c>
      <c r="Q316" t="s">
        <v>16</v>
      </c>
      <c r="R316" s="3">
        <v>45204</v>
      </c>
      <c r="S316">
        <v>193.8</v>
      </c>
      <c r="T316">
        <v>199.15</v>
      </c>
      <c r="U316">
        <v>201</v>
      </c>
      <c r="V316">
        <v>195.1</v>
      </c>
      <c r="W316">
        <v>198.45</v>
      </c>
      <c r="X316">
        <v>197.6</v>
      </c>
      <c r="Y316">
        <v>198.77</v>
      </c>
      <c r="Z316">
        <v>654301</v>
      </c>
      <c r="AA316">
        <v>130054258.2</v>
      </c>
      <c r="AB316">
        <v>9498</v>
      </c>
      <c r="AC316" s="5">
        <v>399941</v>
      </c>
      <c r="AD316" s="5">
        <v>61.12</v>
      </c>
    </row>
    <row r="317" spans="1:30" x14ac:dyDescent="0.25">
      <c r="A317" s="9" t="s">
        <v>980</v>
      </c>
      <c r="B317" s="1" t="s">
        <v>16</v>
      </c>
      <c r="C317" s="10">
        <v>45208</v>
      </c>
      <c r="D317" s="1">
        <v>208.3</v>
      </c>
      <c r="F317">
        <f t="shared" si="22"/>
        <v>-0.50155242417004209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980</v>
      </c>
      <c r="Q317" t="s">
        <v>16</v>
      </c>
      <c r="R317" s="3">
        <v>45205</v>
      </c>
      <c r="S317">
        <v>197.6</v>
      </c>
      <c r="T317">
        <v>198.95</v>
      </c>
      <c r="U317">
        <v>211.75</v>
      </c>
      <c r="V317">
        <v>198.6</v>
      </c>
      <c r="W317">
        <v>210</v>
      </c>
      <c r="X317">
        <v>209.35</v>
      </c>
      <c r="Y317">
        <v>207.04</v>
      </c>
      <c r="Z317">
        <v>2175990</v>
      </c>
      <c r="AA317">
        <v>450508074.14999998</v>
      </c>
      <c r="AB317">
        <v>26273</v>
      </c>
      <c r="AC317" s="5">
        <v>1238114</v>
      </c>
      <c r="AD317" s="5">
        <v>56.9</v>
      </c>
    </row>
    <row r="318" spans="1:30" x14ac:dyDescent="0.25">
      <c r="A318" s="11" t="s">
        <v>980</v>
      </c>
      <c r="B318" s="2" t="s">
        <v>16</v>
      </c>
      <c r="C318" s="12">
        <v>45209</v>
      </c>
      <c r="D318" s="2">
        <v>209.85</v>
      </c>
      <c r="F318">
        <f t="shared" si="22"/>
        <v>0.74411905904943965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980</v>
      </c>
      <c r="Q318" t="s">
        <v>16</v>
      </c>
      <c r="R318" s="3">
        <v>45208</v>
      </c>
      <c r="S318">
        <v>209.35</v>
      </c>
      <c r="T318">
        <v>207.5</v>
      </c>
      <c r="U318">
        <v>215.8</v>
      </c>
      <c r="V318">
        <v>206.2</v>
      </c>
      <c r="W318">
        <v>207.5</v>
      </c>
      <c r="X318">
        <v>208.3</v>
      </c>
      <c r="Y318">
        <v>212.05</v>
      </c>
      <c r="Z318">
        <v>1439590</v>
      </c>
      <c r="AA318">
        <v>305258828.35000002</v>
      </c>
      <c r="AB318">
        <v>20125</v>
      </c>
      <c r="AC318" s="5">
        <v>727590</v>
      </c>
      <c r="AD318" s="5">
        <v>50.54</v>
      </c>
    </row>
    <row r="319" spans="1:30" x14ac:dyDescent="0.25">
      <c r="A319" s="9" t="s">
        <v>980</v>
      </c>
      <c r="B319" s="1" t="s">
        <v>16</v>
      </c>
      <c r="C319" s="10">
        <v>45210</v>
      </c>
      <c r="D319" s="1">
        <v>204.45</v>
      </c>
      <c r="F319">
        <f t="shared" si="22"/>
        <v>-2.5732666190135838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980</v>
      </c>
      <c r="Q319" t="s">
        <v>16</v>
      </c>
      <c r="R319" s="3">
        <v>45209</v>
      </c>
      <c r="S319">
        <v>208.3</v>
      </c>
      <c r="T319">
        <v>210.4</v>
      </c>
      <c r="U319">
        <v>214.3</v>
      </c>
      <c r="V319">
        <v>208</v>
      </c>
      <c r="W319">
        <v>209.85</v>
      </c>
      <c r="X319">
        <v>209.85</v>
      </c>
      <c r="Y319">
        <v>210.73</v>
      </c>
      <c r="Z319">
        <v>711415</v>
      </c>
      <c r="AA319">
        <v>149916956.55000001</v>
      </c>
      <c r="AB319">
        <v>8148</v>
      </c>
      <c r="AC319" s="5">
        <v>389790</v>
      </c>
      <c r="AD319" s="5">
        <v>54.79</v>
      </c>
    </row>
    <row r="320" spans="1:30" x14ac:dyDescent="0.25">
      <c r="A320" s="11" t="s">
        <v>980</v>
      </c>
      <c r="B320" s="2" t="s">
        <v>16</v>
      </c>
      <c r="C320" s="12">
        <v>45211</v>
      </c>
      <c r="D320" s="2">
        <v>205.45</v>
      </c>
      <c r="F320">
        <f t="shared" si="22"/>
        <v>0.48911714355588171</v>
      </c>
      <c r="G320">
        <f t="shared" si="20"/>
        <v>4</v>
      </c>
      <c r="H320">
        <f t="shared" si="24"/>
        <v>3.972672064777325</v>
      </c>
      <c r="I320" t="str">
        <f t="shared" si="23"/>
        <v/>
      </c>
      <c r="J320" t="str">
        <f t="shared" si="21"/>
        <v/>
      </c>
      <c r="P320" t="s">
        <v>980</v>
      </c>
      <c r="Q320" t="s">
        <v>16</v>
      </c>
      <c r="R320" s="3">
        <v>45210</v>
      </c>
      <c r="S320">
        <v>209.85</v>
      </c>
      <c r="T320">
        <v>212</v>
      </c>
      <c r="U320">
        <v>214.1</v>
      </c>
      <c r="V320">
        <v>203.55</v>
      </c>
      <c r="W320">
        <v>204.2</v>
      </c>
      <c r="X320">
        <v>204.45</v>
      </c>
      <c r="Y320">
        <v>207.95</v>
      </c>
      <c r="Z320">
        <v>619303</v>
      </c>
      <c r="AA320">
        <v>128783253.15000001</v>
      </c>
      <c r="AB320">
        <v>7896</v>
      </c>
      <c r="AC320" s="5">
        <v>406106</v>
      </c>
      <c r="AD320" s="5">
        <v>65.569999999999993</v>
      </c>
    </row>
    <row r="321" spans="1:30" x14ac:dyDescent="0.25">
      <c r="A321" s="9" t="s">
        <v>980</v>
      </c>
      <c r="B321" s="1" t="s">
        <v>16</v>
      </c>
      <c r="C321" s="10">
        <v>45212</v>
      </c>
      <c r="D321" s="1">
        <v>201.4</v>
      </c>
      <c r="F321">
        <f t="shared" si="22"/>
        <v>-1.9712825504988967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980</v>
      </c>
      <c r="Q321" t="s">
        <v>16</v>
      </c>
      <c r="R321" s="3">
        <v>45211</v>
      </c>
      <c r="S321">
        <v>204.45</v>
      </c>
      <c r="T321">
        <v>204.5</v>
      </c>
      <c r="U321">
        <v>208.75</v>
      </c>
      <c r="V321">
        <v>204.25</v>
      </c>
      <c r="W321">
        <v>205</v>
      </c>
      <c r="X321">
        <v>205.45</v>
      </c>
      <c r="Y321">
        <v>206.66</v>
      </c>
      <c r="Z321">
        <v>407846</v>
      </c>
      <c r="AA321">
        <v>84286233.5</v>
      </c>
      <c r="AB321">
        <v>7320</v>
      </c>
      <c r="AC321" s="5">
        <v>203676</v>
      </c>
      <c r="AD321" s="5">
        <v>49.94</v>
      </c>
    </row>
    <row r="322" spans="1:30" x14ac:dyDescent="0.25">
      <c r="A322" s="11" t="s">
        <v>980</v>
      </c>
      <c r="B322" s="2" t="s">
        <v>16</v>
      </c>
      <c r="C322" s="12">
        <v>45215</v>
      </c>
      <c r="D322" s="2">
        <v>203.35</v>
      </c>
      <c r="F322">
        <f t="shared" si="22"/>
        <v>0.96822244289969639</v>
      </c>
      <c r="G322">
        <f t="shared" si="20"/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980</v>
      </c>
      <c r="Q322" t="s">
        <v>16</v>
      </c>
      <c r="R322" s="3">
        <v>45212</v>
      </c>
      <c r="S322">
        <v>205.45</v>
      </c>
      <c r="T322">
        <v>204.55</v>
      </c>
      <c r="U322">
        <v>206.35</v>
      </c>
      <c r="V322">
        <v>199.5</v>
      </c>
      <c r="W322">
        <v>202.9</v>
      </c>
      <c r="X322">
        <v>201.4</v>
      </c>
      <c r="Y322">
        <v>202.69</v>
      </c>
      <c r="Z322">
        <v>360512</v>
      </c>
      <c r="AA322">
        <v>73072415.599999994</v>
      </c>
      <c r="AB322">
        <v>6794</v>
      </c>
      <c r="AC322" s="5">
        <v>235275</v>
      </c>
      <c r="AD322" s="5">
        <v>65.260000000000005</v>
      </c>
    </row>
    <row r="323" spans="1:30" x14ac:dyDescent="0.25">
      <c r="A323" s="9" t="s">
        <v>980</v>
      </c>
      <c r="B323" s="1" t="s">
        <v>16</v>
      </c>
      <c r="C323" s="10">
        <v>45216</v>
      </c>
      <c r="D323" s="1">
        <v>219.45</v>
      </c>
      <c r="F323">
        <f t="shared" si="22"/>
        <v>7.9173838209982765</v>
      </c>
      <c r="G323">
        <f t="shared" ref="G323:G386" si="25">WEEKDAY(C323, 2)</f>
        <v>2</v>
      </c>
      <c r="H323" t="str">
        <f t="shared" si="24"/>
        <v/>
      </c>
      <c r="I323" t="str">
        <f t="shared" si="23"/>
        <v/>
      </c>
      <c r="J323" t="str">
        <f t="shared" ref="J323:J386" si="26">IF(ISNUMBER(I323), (INDEX(D:D, MATCH(EOMONTH(C323, 0), C:C, 1)) / D323 - 1) * 100, "")</f>
        <v/>
      </c>
      <c r="P323" t="s">
        <v>980</v>
      </c>
      <c r="Q323" t="s">
        <v>16</v>
      </c>
      <c r="R323" s="3">
        <v>45215</v>
      </c>
      <c r="S323">
        <v>201.4</v>
      </c>
      <c r="T323">
        <v>202.8</v>
      </c>
      <c r="U323">
        <v>204.9</v>
      </c>
      <c r="V323">
        <v>200.5</v>
      </c>
      <c r="W323">
        <v>204.9</v>
      </c>
      <c r="X323">
        <v>203.35</v>
      </c>
      <c r="Y323">
        <v>202.62</v>
      </c>
      <c r="Z323">
        <v>1150335</v>
      </c>
      <c r="AA323">
        <v>233078743.59999999</v>
      </c>
      <c r="AB323">
        <v>12117</v>
      </c>
      <c r="AC323" s="5">
        <v>595925</v>
      </c>
      <c r="AD323" s="5">
        <v>51.8</v>
      </c>
    </row>
    <row r="324" spans="1:30" x14ac:dyDescent="0.25">
      <c r="A324" s="11" t="s">
        <v>980</v>
      </c>
      <c r="B324" s="2" t="s">
        <v>16</v>
      </c>
      <c r="C324" s="12">
        <v>45217</v>
      </c>
      <c r="D324" s="2">
        <v>217.9</v>
      </c>
      <c r="F324">
        <f t="shared" ref="F324:F387" si="27">((D324-D323)/D323)*100</f>
        <v>-0.70631123262701434</v>
      </c>
      <c r="G324">
        <f t="shared" si="25"/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6"/>
        <v/>
      </c>
      <c r="P324" t="s">
        <v>980</v>
      </c>
      <c r="Q324" t="s">
        <v>16</v>
      </c>
      <c r="R324" s="3">
        <v>45216</v>
      </c>
      <c r="S324">
        <v>203.35</v>
      </c>
      <c r="T324">
        <v>204.5</v>
      </c>
      <c r="U324">
        <v>227.8</v>
      </c>
      <c r="V324">
        <v>204.35</v>
      </c>
      <c r="W324">
        <v>218.5</v>
      </c>
      <c r="X324">
        <v>219.45</v>
      </c>
      <c r="Y324">
        <v>219.11</v>
      </c>
      <c r="Z324">
        <v>4966113</v>
      </c>
      <c r="AA324">
        <v>1088147694.45</v>
      </c>
      <c r="AB324">
        <v>55154</v>
      </c>
      <c r="AC324" s="5">
        <v>1789879</v>
      </c>
      <c r="AD324" s="5">
        <v>36.04</v>
      </c>
    </row>
    <row r="325" spans="1:30" x14ac:dyDescent="0.25">
      <c r="A325" s="9" t="s">
        <v>980</v>
      </c>
      <c r="B325" s="1" t="s">
        <v>16</v>
      </c>
      <c r="C325" s="10">
        <v>45218</v>
      </c>
      <c r="D325" s="1">
        <v>214.65</v>
      </c>
      <c r="F325">
        <f t="shared" si="27"/>
        <v>-1.4915098669114273</v>
      </c>
      <c r="G325">
        <f t="shared" si="25"/>
        <v>4</v>
      </c>
      <c r="H325">
        <f t="shared" si="24"/>
        <v>4.4779751764419649</v>
      </c>
      <c r="I325" t="str">
        <f t="shared" si="28"/>
        <v/>
      </c>
      <c r="J325" t="str">
        <f t="shared" si="26"/>
        <v/>
      </c>
      <c r="P325" t="s">
        <v>980</v>
      </c>
      <c r="Q325" t="s">
        <v>16</v>
      </c>
      <c r="R325" s="3">
        <v>45217</v>
      </c>
      <c r="S325">
        <v>219.45</v>
      </c>
      <c r="T325">
        <v>220</v>
      </c>
      <c r="U325">
        <v>221.6</v>
      </c>
      <c r="V325">
        <v>213.55</v>
      </c>
      <c r="W325">
        <v>218.3</v>
      </c>
      <c r="X325">
        <v>217.9</v>
      </c>
      <c r="Y325">
        <v>216.97</v>
      </c>
      <c r="Z325">
        <v>1729538</v>
      </c>
      <c r="AA325">
        <v>375249569.94999999</v>
      </c>
      <c r="AB325">
        <v>15893</v>
      </c>
      <c r="AC325" s="5">
        <v>714705</v>
      </c>
      <c r="AD325" s="5">
        <v>41.32</v>
      </c>
    </row>
    <row r="326" spans="1:30" x14ac:dyDescent="0.25">
      <c r="A326" s="11" t="s">
        <v>980</v>
      </c>
      <c r="B326" s="2" t="s">
        <v>16</v>
      </c>
      <c r="C326" s="12">
        <v>45219</v>
      </c>
      <c r="D326" s="2">
        <v>212.4</v>
      </c>
      <c r="F326">
        <f t="shared" si="27"/>
        <v>-1.0482180293501049</v>
      </c>
      <c r="G326">
        <f t="shared" si="25"/>
        <v>5</v>
      </c>
      <c r="H326" t="str">
        <f t="shared" si="24"/>
        <v/>
      </c>
      <c r="I326" t="str">
        <f t="shared" si="28"/>
        <v/>
      </c>
      <c r="J326" t="str">
        <f t="shared" si="26"/>
        <v/>
      </c>
      <c r="P326" t="s">
        <v>980</v>
      </c>
      <c r="Q326" t="s">
        <v>16</v>
      </c>
      <c r="R326" s="3">
        <v>45218</v>
      </c>
      <c r="S326">
        <v>217.9</v>
      </c>
      <c r="T326">
        <v>218.95</v>
      </c>
      <c r="U326">
        <v>221.5</v>
      </c>
      <c r="V326">
        <v>211</v>
      </c>
      <c r="W326">
        <v>216</v>
      </c>
      <c r="X326">
        <v>214.65</v>
      </c>
      <c r="Y326">
        <v>216.07</v>
      </c>
      <c r="Z326">
        <v>1845289</v>
      </c>
      <c r="AA326">
        <v>398720679.64999998</v>
      </c>
      <c r="AB326">
        <v>16695</v>
      </c>
      <c r="AC326" s="5">
        <v>597719</v>
      </c>
      <c r="AD326" s="5">
        <v>32.39</v>
      </c>
    </row>
    <row r="327" spans="1:30" x14ac:dyDescent="0.25">
      <c r="A327" s="9" t="s">
        <v>980</v>
      </c>
      <c r="B327" s="1" t="s">
        <v>16</v>
      </c>
      <c r="C327" s="10">
        <v>45222</v>
      </c>
      <c r="D327" s="1">
        <v>202.95</v>
      </c>
      <c r="F327">
        <f t="shared" si="27"/>
        <v>-4.4491525423728886</v>
      </c>
      <c r="G327">
        <f t="shared" si="25"/>
        <v>1</v>
      </c>
      <c r="H327" t="str">
        <f t="shared" si="24"/>
        <v/>
      </c>
      <c r="I327" t="str">
        <f t="shared" si="28"/>
        <v/>
      </c>
      <c r="J327" t="str">
        <f t="shared" si="26"/>
        <v/>
      </c>
      <c r="P327" t="s">
        <v>980</v>
      </c>
      <c r="Q327" t="s">
        <v>16</v>
      </c>
      <c r="R327" s="3">
        <v>45219</v>
      </c>
      <c r="S327">
        <v>214.65</v>
      </c>
      <c r="T327">
        <v>214.55</v>
      </c>
      <c r="U327">
        <v>217.65</v>
      </c>
      <c r="V327">
        <v>206.65</v>
      </c>
      <c r="W327">
        <v>211.3</v>
      </c>
      <c r="X327">
        <v>212.4</v>
      </c>
      <c r="Y327">
        <v>211</v>
      </c>
      <c r="Z327">
        <v>1647479</v>
      </c>
      <c r="AA327">
        <v>347615206.75</v>
      </c>
      <c r="AB327">
        <v>19059</v>
      </c>
      <c r="AC327" s="5">
        <v>593865</v>
      </c>
      <c r="AD327" s="5">
        <v>36.049999999999997</v>
      </c>
    </row>
    <row r="328" spans="1:30" x14ac:dyDescent="0.25">
      <c r="A328" s="11" t="s">
        <v>980</v>
      </c>
      <c r="B328" s="2" t="s">
        <v>16</v>
      </c>
      <c r="C328" s="12">
        <v>45224</v>
      </c>
      <c r="D328" s="2">
        <v>198</v>
      </c>
      <c r="F328">
        <f t="shared" si="27"/>
        <v>-2.4390243902438971</v>
      </c>
      <c r="G328">
        <f t="shared" si="25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6"/>
        <v/>
      </c>
      <c r="P328" t="s">
        <v>980</v>
      </c>
      <c r="Q328" t="s">
        <v>16</v>
      </c>
      <c r="R328" s="3">
        <v>45222</v>
      </c>
      <c r="S328">
        <v>212.4</v>
      </c>
      <c r="T328">
        <v>210.55</v>
      </c>
      <c r="U328">
        <v>215.9</v>
      </c>
      <c r="V328">
        <v>198</v>
      </c>
      <c r="W328">
        <v>208.35</v>
      </c>
      <c r="X328">
        <v>202.95</v>
      </c>
      <c r="Y328">
        <v>207.24</v>
      </c>
      <c r="Z328">
        <v>1592659</v>
      </c>
      <c r="AA328">
        <v>330063933.25</v>
      </c>
      <c r="AB328">
        <v>23269</v>
      </c>
      <c r="AC328" s="5">
        <v>556512</v>
      </c>
      <c r="AD328" s="5">
        <v>34.94</v>
      </c>
    </row>
    <row r="329" spans="1:30" x14ac:dyDescent="0.25">
      <c r="A329" s="9" t="s">
        <v>980</v>
      </c>
      <c r="B329" s="1" t="s">
        <v>16</v>
      </c>
      <c r="C329" s="10">
        <v>45225</v>
      </c>
      <c r="D329" s="1">
        <v>209.5</v>
      </c>
      <c r="F329">
        <f t="shared" si="27"/>
        <v>5.808080808080808</v>
      </c>
      <c r="G329">
        <f t="shared" si="25"/>
        <v>4</v>
      </c>
      <c r="H329">
        <f t="shared" si="29"/>
        <v>-3.8549793483249224</v>
      </c>
      <c r="I329" t="str">
        <f t="shared" si="28"/>
        <v/>
      </c>
      <c r="J329" t="str">
        <f t="shared" si="26"/>
        <v/>
      </c>
      <c r="P329" t="s">
        <v>980</v>
      </c>
      <c r="Q329" t="s">
        <v>16</v>
      </c>
      <c r="R329" s="3">
        <v>45224</v>
      </c>
      <c r="S329">
        <v>202.95</v>
      </c>
      <c r="T329">
        <v>205.2</v>
      </c>
      <c r="U329">
        <v>207.95</v>
      </c>
      <c r="V329">
        <v>189.65</v>
      </c>
      <c r="W329">
        <v>201.9</v>
      </c>
      <c r="X329">
        <v>198</v>
      </c>
      <c r="Y329">
        <v>198.82</v>
      </c>
      <c r="Z329">
        <v>1597638</v>
      </c>
      <c r="AA329">
        <v>317650278.05000001</v>
      </c>
      <c r="AB329">
        <v>24354</v>
      </c>
      <c r="AC329" s="5">
        <v>494385</v>
      </c>
      <c r="AD329" s="5">
        <v>30.94</v>
      </c>
    </row>
    <row r="330" spans="1:30" x14ac:dyDescent="0.25">
      <c r="A330" s="11" t="s">
        <v>980</v>
      </c>
      <c r="B330" s="2" t="s">
        <v>16</v>
      </c>
      <c r="C330" s="12">
        <v>45226</v>
      </c>
      <c r="D330" s="2">
        <v>209.9</v>
      </c>
      <c r="F330">
        <f t="shared" si="27"/>
        <v>0.19093078758950152</v>
      </c>
      <c r="G330">
        <f t="shared" si="25"/>
        <v>5</v>
      </c>
      <c r="H330" t="str">
        <f t="shared" si="29"/>
        <v/>
      </c>
      <c r="I330" t="str">
        <f t="shared" si="28"/>
        <v/>
      </c>
      <c r="J330" t="str">
        <f t="shared" si="26"/>
        <v/>
      </c>
      <c r="P330" t="s">
        <v>980</v>
      </c>
      <c r="Q330" t="s">
        <v>16</v>
      </c>
      <c r="R330" s="3">
        <v>45225</v>
      </c>
      <c r="S330">
        <v>198</v>
      </c>
      <c r="T330">
        <v>195.15</v>
      </c>
      <c r="U330">
        <v>211.75</v>
      </c>
      <c r="V330">
        <v>189.5</v>
      </c>
      <c r="W330">
        <v>209.3</v>
      </c>
      <c r="X330">
        <v>209.5</v>
      </c>
      <c r="Y330">
        <v>200.32</v>
      </c>
      <c r="Z330">
        <v>1893654</v>
      </c>
      <c r="AA330">
        <v>379337889.10000002</v>
      </c>
      <c r="AB330">
        <v>23565</v>
      </c>
      <c r="AC330" s="5">
        <v>641821</v>
      </c>
      <c r="AD330" s="5">
        <v>33.89</v>
      </c>
    </row>
    <row r="331" spans="1:30" x14ac:dyDescent="0.25">
      <c r="A331" s="9" t="s">
        <v>980</v>
      </c>
      <c r="B331" s="1" t="s">
        <v>16</v>
      </c>
      <c r="C331" s="10">
        <v>45229</v>
      </c>
      <c r="D331" s="1">
        <v>223.65</v>
      </c>
      <c r="F331">
        <f t="shared" si="27"/>
        <v>6.5507384468794658</v>
      </c>
      <c r="G331">
        <f t="shared" si="25"/>
        <v>1</v>
      </c>
      <c r="H331" t="str">
        <f t="shared" si="29"/>
        <v/>
      </c>
      <c r="I331" t="str">
        <f t="shared" si="28"/>
        <v/>
      </c>
      <c r="J331" t="str">
        <f t="shared" si="26"/>
        <v/>
      </c>
      <c r="P331" t="s">
        <v>980</v>
      </c>
      <c r="Q331" t="s">
        <v>16</v>
      </c>
      <c r="R331" s="3">
        <v>45226</v>
      </c>
      <c r="S331">
        <v>209.5</v>
      </c>
      <c r="T331">
        <v>212</v>
      </c>
      <c r="U331">
        <v>215.7</v>
      </c>
      <c r="V331">
        <v>200.05</v>
      </c>
      <c r="W331">
        <v>212</v>
      </c>
      <c r="X331">
        <v>209.9</v>
      </c>
      <c r="Y331">
        <v>209.04</v>
      </c>
      <c r="Z331">
        <v>2539186</v>
      </c>
      <c r="AA331">
        <v>530782900.44999999</v>
      </c>
      <c r="AB331">
        <v>25505</v>
      </c>
      <c r="AC331" s="5">
        <v>846473</v>
      </c>
      <c r="AD331" s="5">
        <v>33.340000000000003</v>
      </c>
    </row>
    <row r="332" spans="1:30" x14ac:dyDescent="0.25">
      <c r="A332" s="11" t="s">
        <v>980</v>
      </c>
      <c r="B332" s="2" t="s">
        <v>16</v>
      </c>
      <c r="C332" s="12">
        <v>45230</v>
      </c>
      <c r="D332" s="2">
        <v>216.75</v>
      </c>
      <c r="F332">
        <f t="shared" si="27"/>
        <v>-3.0851777330650596</v>
      </c>
      <c r="G332">
        <f t="shared" si="25"/>
        <v>2</v>
      </c>
      <c r="H332" t="str">
        <f t="shared" si="29"/>
        <v/>
      </c>
      <c r="I332" t="str">
        <f t="shared" si="28"/>
        <v/>
      </c>
      <c r="J332" t="str">
        <f t="shared" si="26"/>
        <v/>
      </c>
      <c r="P332" t="s">
        <v>980</v>
      </c>
      <c r="Q332" t="s">
        <v>16</v>
      </c>
      <c r="R332" s="3">
        <v>45229</v>
      </c>
      <c r="S332">
        <v>209.9</v>
      </c>
      <c r="T332">
        <v>212.1</v>
      </c>
      <c r="U332">
        <v>227</v>
      </c>
      <c r="V332">
        <v>207.8</v>
      </c>
      <c r="W332">
        <v>226.75</v>
      </c>
      <c r="X332">
        <v>223.65</v>
      </c>
      <c r="Y332">
        <v>219.34</v>
      </c>
      <c r="Z332">
        <v>6641514</v>
      </c>
      <c r="AA332">
        <v>1456750180.4000001</v>
      </c>
      <c r="AB332">
        <v>43625</v>
      </c>
      <c r="AC332" s="5">
        <v>2387797</v>
      </c>
      <c r="AD332" s="5">
        <v>35.950000000000003</v>
      </c>
    </row>
    <row r="333" spans="1:30" x14ac:dyDescent="0.25">
      <c r="A333" s="9" t="s">
        <v>980</v>
      </c>
      <c r="B333" s="1" t="s">
        <v>16</v>
      </c>
      <c r="C333" s="10">
        <v>45231</v>
      </c>
      <c r="D333" s="1">
        <v>211.4</v>
      </c>
      <c r="F333">
        <f t="shared" si="27"/>
        <v>-2.468281430219144</v>
      </c>
      <c r="G333">
        <f t="shared" si="25"/>
        <v>3</v>
      </c>
      <c r="H333" t="str">
        <f t="shared" si="29"/>
        <v/>
      </c>
      <c r="I333">
        <f t="shared" si="28"/>
        <v>45231</v>
      </c>
      <c r="J333">
        <f t="shared" si="26"/>
        <v>32.686849574266795</v>
      </c>
      <c r="P333" t="s">
        <v>980</v>
      </c>
      <c r="Q333" t="s">
        <v>16</v>
      </c>
      <c r="R333" s="3">
        <v>45230</v>
      </c>
      <c r="S333">
        <v>223.65</v>
      </c>
      <c r="T333">
        <v>215.4</v>
      </c>
      <c r="U333">
        <v>218.9</v>
      </c>
      <c r="V333">
        <v>207.6</v>
      </c>
      <c r="W333">
        <v>216.4</v>
      </c>
      <c r="X333">
        <v>216.75</v>
      </c>
      <c r="Y333">
        <v>213.05</v>
      </c>
      <c r="Z333">
        <v>29316573</v>
      </c>
      <c r="AA333">
        <v>6245983121.1000004</v>
      </c>
      <c r="AB333">
        <v>100742</v>
      </c>
      <c r="AC333" s="5">
        <v>10421331</v>
      </c>
      <c r="AD333" s="5">
        <v>35.549999999999997</v>
      </c>
    </row>
    <row r="334" spans="1:30" x14ac:dyDescent="0.25">
      <c r="A334" s="11" t="s">
        <v>980</v>
      </c>
      <c r="B334" s="2" t="s">
        <v>16</v>
      </c>
      <c r="C334" s="12">
        <v>45232</v>
      </c>
      <c r="D334" s="2">
        <v>214.1</v>
      </c>
      <c r="F334">
        <f t="shared" si="27"/>
        <v>1.2771996215704771</v>
      </c>
      <c r="G334">
        <f t="shared" si="25"/>
        <v>4</v>
      </c>
      <c r="H334">
        <f t="shared" si="29"/>
        <v>2.1957040572792335</v>
      </c>
      <c r="I334" t="str">
        <f t="shared" si="28"/>
        <v/>
      </c>
      <c r="J334" t="str">
        <f t="shared" si="26"/>
        <v/>
      </c>
      <c r="P334" t="s">
        <v>980</v>
      </c>
      <c r="Q334" t="s">
        <v>16</v>
      </c>
      <c r="R334" s="3">
        <v>45231</v>
      </c>
      <c r="S334">
        <v>216.75</v>
      </c>
      <c r="T334">
        <v>218.8</v>
      </c>
      <c r="U334">
        <v>219.7</v>
      </c>
      <c r="V334">
        <v>210</v>
      </c>
      <c r="W334">
        <v>210.9</v>
      </c>
      <c r="X334">
        <v>211.4</v>
      </c>
      <c r="Y334">
        <v>215.84</v>
      </c>
      <c r="Z334">
        <v>3675679</v>
      </c>
      <c r="AA334">
        <v>793345754.20000005</v>
      </c>
      <c r="AB334">
        <v>20533</v>
      </c>
      <c r="AC334" s="5">
        <v>1730393</v>
      </c>
      <c r="AD334" s="5">
        <v>47.08</v>
      </c>
    </row>
    <row r="335" spans="1:30" x14ac:dyDescent="0.25">
      <c r="A335" s="9" t="s">
        <v>980</v>
      </c>
      <c r="B335" s="1" t="s">
        <v>16</v>
      </c>
      <c r="C335" s="10">
        <v>45233</v>
      </c>
      <c r="D335" s="1">
        <v>214.65</v>
      </c>
      <c r="F335">
        <f t="shared" si="27"/>
        <v>0.25688930406352706</v>
      </c>
      <c r="G335">
        <f t="shared" si="25"/>
        <v>5</v>
      </c>
      <c r="H335" t="str">
        <f t="shared" si="29"/>
        <v/>
      </c>
      <c r="I335" t="str">
        <f t="shared" si="28"/>
        <v/>
      </c>
      <c r="J335" t="str">
        <f t="shared" si="26"/>
        <v/>
      </c>
      <c r="P335" t="s">
        <v>980</v>
      </c>
      <c r="Q335" t="s">
        <v>16</v>
      </c>
      <c r="R335" s="3">
        <v>45232</v>
      </c>
      <c r="S335">
        <v>211.4</v>
      </c>
      <c r="T335">
        <v>213.8</v>
      </c>
      <c r="U335">
        <v>216.1</v>
      </c>
      <c r="V335">
        <v>208.35</v>
      </c>
      <c r="W335">
        <v>212.8</v>
      </c>
      <c r="X335">
        <v>214.1</v>
      </c>
      <c r="Y335">
        <v>212.7</v>
      </c>
      <c r="Z335">
        <v>3297168</v>
      </c>
      <c r="AA335">
        <v>701291267.95000005</v>
      </c>
      <c r="AB335">
        <v>22663</v>
      </c>
      <c r="AC335" s="5">
        <v>1533505</v>
      </c>
      <c r="AD335" s="5">
        <v>46.51</v>
      </c>
    </row>
    <row r="336" spans="1:30" x14ac:dyDescent="0.25">
      <c r="A336" s="11" t="s">
        <v>980</v>
      </c>
      <c r="B336" s="2" t="s">
        <v>16</v>
      </c>
      <c r="C336" s="12">
        <v>45236</v>
      </c>
      <c r="D336" s="2">
        <v>238.5</v>
      </c>
      <c r="F336">
        <f t="shared" si="27"/>
        <v>11.111111111111107</v>
      </c>
      <c r="G336">
        <f t="shared" si="25"/>
        <v>1</v>
      </c>
      <c r="H336" t="str">
        <f t="shared" si="29"/>
        <v/>
      </c>
      <c r="I336" t="str">
        <f t="shared" si="28"/>
        <v/>
      </c>
      <c r="J336" t="str">
        <f t="shared" si="26"/>
        <v/>
      </c>
      <c r="P336" t="s">
        <v>980</v>
      </c>
      <c r="Q336" t="s">
        <v>16</v>
      </c>
      <c r="R336" s="3">
        <v>45233</v>
      </c>
      <c r="S336">
        <v>214.1</v>
      </c>
      <c r="T336">
        <v>215</v>
      </c>
      <c r="U336">
        <v>217.65</v>
      </c>
      <c r="V336">
        <v>213.05</v>
      </c>
      <c r="W336">
        <v>215.7</v>
      </c>
      <c r="X336">
        <v>214.65</v>
      </c>
      <c r="Y336">
        <v>215.46</v>
      </c>
      <c r="Z336">
        <v>2057425</v>
      </c>
      <c r="AA336">
        <v>443286634.14999998</v>
      </c>
      <c r="AB336">
        <v>14784</v>
      </c>
      <c r="AC336" s="5">
        <v>995785</v>
      </c>
      <c r="AD336" s="5">
        <v>48.4</v>
      </c>
    </row>
    <row r="337" spans="1:30" x14ac:dyDescent="0.25">
      <c r="A337" s="9" t="s">
        <v>980</v>
      </c>
      <c r="B337" s="1" t="s">
        <v>16</v>
      </c>
      <c r="C337" s="10">
        <v>45237</v>
      </c>
      <c r="D337" s="1">
        <v>239.9</v>
      </c>
      <c r="F337">
        <f t="shared" si="27"/>
        <v>0.58700209643606105</v>
      </c>
      <c r="G337">
        <f t="shared" si="25"/>
        <v>2</v>
      </c>
      <c r="H337" t="str">
        <f t="shared" si="29"/>
        <v/>
      </c>
      <c r="I337" t="str">
        <f t="shared" si="28"/>
        <v/>
      </c>
      <c r="J337" t="str">
        <f t="shared" si="26"/>
        <v/>
      </c>
      <c r="P337" t="s">
        <v>980</v>
      </c>
      <c r="Q337" t="s">
        <v>16</v>
      </c>
      <c r="R337" s="3">
        <v>45236</v>
      </c>
      <c r="S337">
        <v>214.65</v>
      </c>
      <c r="T337">
        <v>216</v>
      </c>
      <c r="U337">
        <v>239.9</v>
      </c>
      <c r="V337">
        <v>215.65</v>
      </c>
      <c r="W337">
        <v>238.65</v>
      </c>
      <c r="X337">
        <v>238.5</v>
      </c>
      <c r="Y337">
        <v>232.71</v>
      </c>
      <c r="Z337">
        <v>15737687</v>
      </c>
      <c r="AA337">
        <v>3662343432.6999998</v>
      </c>
      <c r="AB337">
        <v>130821</v>
      </c>
      <c r="AC337" s="5">
        <v>6141096</v>
      </c>
      <c r="AD337" s="5">
        <v>39.020000000000003</v>
      </c>
    </row>
    <row r="338" spans="1:30" x14ac:dyDescent="0.25">
      <c r="A338" s="11" t="s">
        <v>980</v>
      </c>
      <c r="B338" s="2" t="s">
        <v>16</v>
      </c>
      <c r="C338" s="12">
        <v>45238</v>
      </c>
      <c r="D338" s="2">
        <v>238.75</v>
      </c>
      <c r="F338">
        <f t="shared" si="27"/>
        <v>-0.47936640266778063</v>
      </c>
      <c r="G338">
        <f t="shared" si="25"/>
        <v>3</v>
      </c>
      <c r="H338" t="str">
        <f t="shared" si="29"/>
        <v/>
      </c>
      <c r="I338" t="str">
        <f t="shared" si="28"/>
        <v/>
      </c>
      <c r="J338" t="str">
        <f t="shared" si="26"/>
        <v/>
      </c>
      <c r="P338" t="s">
        <v>980</v>
      </c>
      <c r="Q338" t="s">
        <v>16</v>
      </c>
      <c r="R338" s="3">
        <v>45237</v>
      </c>
      <c r="S338">
        <v>238.5</v>
      </c>
      <c r="T338">
        <v>243.4</v>
      </c>
      <c r="U338">
        <v>245.95</v>
      </c>
      <c r="V338">
        <v>231.9</v>
      </c>
      <c r="W338">
        <v>237.55</v>
      </c>
      <c r="X338">
        <v>239.9</v>
      </c>
      <c r="Y338">
        <v>241.17</v>
      </c>
      <c r="Z338">
        <v>6952661</v>
      </c>
      <c r="AA338">
        <v>1676762471.05</v>
      </c>
      <c r="AB338">
        <v>80356</v>
      </c>
      <c r="AC338" s="5">
        <v>2783806</v>
      </c>
      <c r="AD338" s="5">
        <v>40.04</v>
      </c>
    </row>
    <row r="339" spans="1:30" x14ac:dyDescent="0.25">
      <c r="A339" s="9" t="s">
        <v>980</v>
      </c>
      <c r="B339" s="1" t="s">
        <v>16</v>
      </c>
      <c r="C339" s="10">
        <v>45239</v>
      </c>
      <c r="D339" s="1">
        <v>239</v>
      </c>
      <c r="F339">
        <f t="shared" si="27"/>
        <v>0.10471204188481677</v>
      </c>
      <c r="G339">
        <f t="shared" si="25"/>
        <v>4</v>
      </c>
      <c r="H339">
        <f t="shared" si="29"/>
        <v>11.630079402148532</v>
      </c>
      <c r="I339" t="str">
        <f t="shared" si="28"/>
        <v/>
      </c>
      <c r="J339" t="str">
        <f t="shared" si="26"/>
        <v/>
      </c>
      <c r="P339" t="s">
        <v>980</v>
      </c>
      <c r="Q339" t="s">
        <v>16</v>
      </c>
      <c r="R339" s="3">
        <v>45238</v>
      </c>
      <c r="S339">
        <v>239.9</v>
      </c>
      <c r="T339">
        <v>240.7</v>
      </c>
      <c r="U339">
        <v>246</v>
      </c>
      <c r="V339">
        <v>236.2</v>
      </c>
      <c r="W339">
        <v>239.4</v>
      </c>
      <c r="X339">
        <v>238.75</v>
      </c>
      <c r="Y339">
        <v>241.31</v>
      </c>
      <c r="Z339">
        <v>3033425</v>
      </c>
      <c r="AA339">
        <v>731987596.39999998</v>
      </c>
      <c r="AB339">
        <v>25635</v>
      </c>
      <c r="AC339" s="5">
        <v>1249504</v>
      </c>
      <c r="AD339" s="5">
        <v>41.19</v>
      </c>
    </row>
    <row r="340" spans="1:30" x14ac:dyDescent="0.25">
      <c r="A340" s="11" t="s">
        <v>980</v>
      </c>
      <c r="B340" s="2" t="s">
        <v>16</v>
      </c>
      <c r="C340" s="12">
        <v>45240</v>
      </c>
      <c r="D340" s="2">
        <v>237.75</v>
      </c>
      <c r="F340">
        <f t="shared" si="27"/>
        <v>-0.52301255230125521</v>
      </c>
      <c r="G340">
        <f t="shared" si="25"/>
        <v>5</v>
      </c>
      <c r="H340" t="str">
        <f t="shared" si="29"/>
        <v/>
      </c>
      <c r="I340" t="str">
        <f t="shared" si="28"/>
        <v/>
      </c>
      <c r="J340" t="str">
        <f t="shared" si="26"/>
        <v/>
      </c>
      <c r="P340" t="s">
        <v>980</v>
      </c>
      <c r="Q340" t="s">
        <v>16</v>
      </c>
      <c r="R340" s="3">
        <v>45239</v>
      </c>
      <c r="S340">
        <v>238.75</v>
      </c>
      <c r="T340">
        <v>240</v>
      </c>
      <c r="U340">
        <v>242.3</v>
      </c>
      <c r="V340">
        <v>233</v>
      </c>
      <c r="W340">
        <v>240</v>
      </c>
      <c r="X340">
        <v>239</v>
      </c>
      <c r="Y340">
        <v>238.08</v>
      </c>
      <c r="Z340">
        <v>1957606</v>
      </c>
      <c r="AA340">
        <v>466068495.30000001</v>
      </c>
      <c r="AB340">
        <v>19188</v>
      </c>
      <c r="AC340" s="5">
        <v>754879</v>
      </c>
      <c r="AD340" s="5">
        <v>38.56</v>
      </c>
    </row>
    <row r="341" spans="1:30" x14ac:dyDescent="0.25">
      <c r="A341" s="9" t="s">
        <v>980</v>
      </c>
      <c r="B341" s="1" t="s">
        <v>16</v>
      </c>
      <c r="C341" s="10">
        <v>45242</v>
      </c>
      <c r="D341" s="1">
        <v>248.3</v>
      </c>
      <c r="F341">
        <f t="shared" si="27"/>
        <v>4.4374342797055784</v>
      </c>
      <c r="G341">
        <f t="shared" si="25"/>
        <v>7</v>
      </c>
      <c r="H341" t="str">
        <f t="shared" si="29"/>
        <v/>
      </c>
      <c r="I341" t="str">
        <f t="shared" si="28"/>
        <v/>
      </c>
      <c r="J341" t="str">
        <f t="shared" si="26"/>
        <v/>
      </c>
      <c r="P341" t="s">
        <v>980</v>
      </c>
      <c r="Q341" t="s">
        <v>16</v>
      </c>
      <c r="R341" s="3">
        <v>45240</v>
      </c>
      <c r="S341">
        <v>239</v>
      </c>
      <c r="T341">
        <v>239</v>
      </c>
      <c r="U341">
        <v>242</v>
      </c>
      <c r="V341">
        <v>233.95</v>
      </c>
      <c r="W341">
        <v>237.25</v>
      </c>
      <c r="X341">
        <v>237.75</v>
      </c>
      <c r="Y341">
        <v>238.3</v>
      </c>
      <c r="Z341">
        <v>1616672</v>
      </c>
      <c r="AA341">
        <v>385259284.55000001</v>
      </c>
      <c r="AB341">
        <v>13767</v>
      </c>
      <c r="AC341" s="5">
        <v>690830</v>
      </c>
      <c r="AD341" s="5">
        <v>42.73</v>
      </c>
    </row>
    <row r="342" spans="1:30" x14ac:dyDescent="0.25">
      <c r="A342" s="11" t="s">
        <v>980</v>
      </c>
      <c r="B342" s="2" t="s">
        <v>16</v>
      </c>
      <c r="C342" s="12">
        <v>45243</v>
      </c>
      <c r="D342" s="2">
        <v>256.14999999999998</v>
      </c>
      <c r="F342">
        <f t="shared" si="27"/>
        <v>3.1614981876761843</v>
      </c>
      <c r="G342">
        <f t="shared" si="25"/>
        <v>1</v>
      </c>
      <c r="H342" t="str">
        <f t="shared" si="29"/>
        <v/>
      </c>
      <c r="I342" t="str">
        <f t="shared" si="28"/>
        <v/>
      </c>
      <c r="J342" t="str">
        <f t="shared" si="26"/>
        <v/>
      </c>
      <c r="P342" t="s">
        <v>980</v>
      </c>
      <c r="Q342" t="s">
        <v>16</v>
      </c>
      <c r="R342" s="3">
        <v>45242</v>
      </c>
      <c r="S342">
        <v>237.75</v>
      </c>
      <c r="T342">
        <v>240.15</v>
      </c>
      <c r="U342">
        <v>253.4</v>
      </c>
      <c r="V342">
        <v>238.1</v>
      </c>
      <c r="W342">
        <v>251.4</v>
      </c>
      <c r="X342">
        <v>248.3</v>
      </c>
      <c r="Y342">
        <v>246.62</v>
      </c>
      <c r="Z342">
        <v>2224444</v>
      </c>
      <c r="AA342">
        <v>548598117.89999998</v>
      </c>
      <c r="AB342">
        <v>14247</v>
      </c>
      <c r="AC342" s="5">
        <v>1279417</v>
      </c>
      <c r="AD342" s="5">
        <v>57.52</v>
      </c>
    </row>
    <row r="343" spans="1:30" x14ac:dyDescent="0.25">
      <c r="A343" s="9" t="s">
        <v>980</v>
      </c>
      <c r="B343" s="1" t="s">
        <v>16</v>
      </c>
      <c r="C343" s="10">
        <v>45245</v>
      </c>
      <c r="D343" s="1">
        <v>259.39999999999998</v>
      </c>
      <c r="F343">
        <f t="shared" si="27"/>
        <v>1.2687878196369315</v>
      </c>
      <c r="G343">
        <f t="shared" si="25"/>
        <v>3</v>
      </c>
      <c r="H343" t="str">
        <f t="shared" si="29"/>
        <v/>
      </c>
      <c r="I343" t="str">
        <f t="shared" si="28"/>
        <v/>
      </c>
      <c r="J343" t="str">
        <f t="shared" si="26"/>
        <v/>
      </c>
      <c r="P343" t="s">
        <v>980</v>
      </c>
      <c r="Q343" t="s">
        <v>16</v>
      </c>
      <c r="R343" s="3">
        <v>45243</v>
      </c>
      <c r="S343">
        <v>248.3</v>
      </c>
      <c r="T343">
        <v>250</v>
      </c>
      <c r="U343">
        <v>258</v>
      </c>
      <c r="V343">
        <v>249.25</v>
      </c>
      <c r="W343">
        <v>255.95</v>
      </c>
      <c r="X343">
        <v>256.14999999999998</v>
      </c>
      <c r="Y343">
        <v>254.34</v>
      </c>
      <c r="Z343">
        <v>3740844</v>
      </c>
      <c r="AA343">
        <v>951446283.70000005</v>
      </c>
      <c r="AB343">
        <v>30880</v>
      </c>
      <c r="AC343" s="5">
        <v>1768169</v>
      </c>
      <c r="AD343" s="5">
        <v>47.27</v>
      </c>
    </row>
    <row r="344" spans="1:30" x14ac:dyDescent="0.25">
      <c r="A344" s="11" t="s">
        <v>980</v>
      </c>
      <c r="B344" s="2" t="s">
        <v>16</v>
      </c>
      <c r="C344" s="12">
        <v>45246</v>
      </c>
      <c r="D344" s="2">
        <v>251.9</v>
      </c>
      <c r="F344">
        <f t="shared" si="27"/>
        <v>-2.891287586738617</v>
      </c>
      <c r="G344">
        <f t="shared" si="25"/>
        <v>4</v>
      </c>
      <c r="H344">
        <f t="shared" si="29"/>
        <v>5.3974895397489568</v>
      </c>
      <c r="I344" t="str">
        <f t="shared" si="28"/>
        <v/>
      </c>
      <c r="J344" t="str">
        <f t="shared" si="26"/>
        <v/>
      </c>
      <c r="P344" t="s">
        <v>980</v>
      </c>
      <c r="Q344" t="s">
        <v>16</v>
      </c>
      <c r="R344" s="3">
        <v>45245</v>
      </c>
      <c r="S344">
        <v>256.14999999999998</v>
      </c>
      <c r="T344">
        <v>259</v>
      </c>
      <c r="U344">
        <v>264.3</v>
      </c>
      <c r="V344">
        <v>255.05</v>
      </c>
      <c r="W344">
        <v>259.05</v>
      </c>
      <c r="X344">
        <v>259.39999999999998</v>
      </c>
      <c r="Y344">
        <v>259.73</v>
      </c>
      <c r="Z344">
        <v>2422338</v>
      </c>
      <c r="AA344">
        <v>629152276.64999998</v>
      </c>
      <c r="AB344">
        <v>25070</v>
      </c>
      <c r="AC344" s="5">
        <v>1020697</v>
      </c>
      <c r="AD344" s="5">
        <v>42.14</v>
      </c>
    </row>
    <row r="345" spans="1:30" x14ac:dyDescent="0.25">
      <c r="A345" s="9" t="s">
        <v>980</v>
      </c>
      <c r="B345" s="1" t="s">
        <v>16</v>
      </c>
      <c r="C345" s="10">
        <v>45247</v>
      </c>
      <c r="D345" s="1">
        <v>251.85</v>
      </c>
      <c r="F345">
        <f t="shared" si="27"/>
        <v>-1.9849146486705584E-2</v>
      </c>
      <c r="G345">
        <f t="shared" si="25"/>
        <v>5</v>
      </c>
      <c r="H345" t="str">
        <f t="shared" si="29"/>
        <v/>
      </c>
      <c r="I345" t="str">
        <f t="shared" si="28"/>
        <v/>
      </c>
      <c r="J345" t="str">
        <f t="shared" si="26"/>
        <v/>
      </c>
      <c r="P345" t="s">
        <v>980</v>
      </c>
      <c r="Q345" t="s">
        <v>16</v>
      </c>
      <c r="R345" s="3">
        <v>45246</v>
      </c>
      <c r="S345">
        <v>259.39999999999998</v>
      </c>
      <c r="T345">
        <v>261</v>
      </c>
      <c r="U345">
        <v>261.10000000000002</v>
      </c>
      <c r="V345">
        <v>247.15</v>
      </c>
      <c r="W345">
        <v>252.1</v>
      </c>
      <c r="X345">
        <v>251.9</v>
      </c>
      <c r="Y345">
        <v>253.89</v>
      </c>
      <c r="Z345">
        <v>2234088</v>
      </c>
      <c r="AA345">
        <v>567223248.5</v>
      </c>
      <c r="AB345">
        <v>19934</v>
      </c>
      <c r="AC345" s="5">
        <v>1151790</v>
      </c>
      <c r="AD345" s="5">
        <v>51.56</v>
      </c>
    </row>
    <row r="346" spans="1:30" x14ac:dyDescent="0.25">
      <c r="A346" s="11" t="s">
        <v>980</v>
      </c>
      <c r="B346" s="2" t="s">
        <v>16</v>
      </c>
      <c r="C346" s="12">
        <v>45250</v>
      </c>
      <c r="D346" s="2">
        <v>252</v>
      </c>
      <c r="F346">
        <f t="shared" si="27"/>
        <v>5.9559261465160093E-2</v>
      </c>
      <c r="G346">
        <f t="shared" si="25"/>
        <v>1</v>
      </c>
      <c r="H346" t="str">
        <f t="shared" si="29"/>
        <v/>
      </c>
      <c r="I346" t="str">
        <f t="shared" si="28"/>
        <v/>
      </c>
      <c r="J346" t="str">
        <f t="shared" si="26"/>
        <v/>
      </c>
      <c r="P346" t="s">
        <v>980</v>
      </c>
      <c r="Q346" t="s">
        <v>16</v>
      </c>
      <c r="R346" s="3">
        <v>45247</v>
      </c>
      <c r="S346">
        <v>251.9</v>
      </c>
      <c r="T346">
        <v>252</v>
      </c>
      <c r="U346">
        <v>258</v>
      </c>
      <c r="V346">
        <v>248.2</v>
      </c>
      <c r="W346">
        <v>252.2</v>
      </c>
      <c r="X346">
        <v>251.85</v>
      </c>
      <c r="Y346">
        <v>252.9</v>
      </c>
      <c r="Z346">
        <v>1487579</v>
      </c>
      <c r="AA346">
        <v>376206970.64999998</v>
      </c>
      <c r="AB346">
        <v>21614</v>
      </c>
      <c r="AC346" s="5">
        <v>659663</v>
      </c>
      <c r="AD346" s="5">
        <v>44.34</v>
      </c>
    </row>
    <row r="347" spans="1:30" x14ac:dyDescent="0.25">
      <c r="A347" s="9" t="s">
        <v>980</v>
      </c>
      <c r="B347" s="1" t="s">
        <v>16</v>
      </c>
      <c r="C347" s="10">
        <v>45251</v>
      </c>
      <c r="D347" s="1">
        <v>245.2</v>
      </c>
      <c r="F347">
        <f t="shared" si="27"/>
        <v>-2.698412698412703</v>
      </c>
      <c r="G347">
        <f t="shared" si="25"/>
        <v>2</v>
      </c>
      <c r="H347" t="str">
        <f t="shared" si="29"/>
        <v/>
      </c>
      <c r="I347" t="str">
        <f t="shared" si="28"/>
        <v/>
      </c>
      <c r="J347" t="str">
        <f t="shared" si="26"/>
        <v/>
      </c>
      <c r="P347" t="s">
        <v>980</v>
      </c>
      <c r="Q347" t="s">
        <v>16</v>
      </c>
      <c r="R347" s="3">
        <v>45250</v>
      </c>
      <c r="S347">
        <v>251.85</v>
      </c>
      <c r="T347">
        <v>253</v>
      </c>
      <c r="U347">
        <v>256.39999999999998</v>
      </c>
      <c r="V347">
        <v>249.3</v>
      </c>
      <c r="W347">
        <v>252.1</v>
      </c>
      <c r="X347">
        <v>252</v>
      </c>
      <c r="Y347">
        <v>252.37</v>
      </c>
      <c r="Z347">
        <v>862853</v>
      </c>
      <c r="AA347">
        <v>217759434.30000001</v>
      </c>
      <c r="AB347">
        <v>15463</v>
      </c>
      <c r="AC347" s="5">
        <v>344703</v>
      </c>
      <c r="AD347" s="5">
        <v>39.950000000000003</v>
      </c>
    </row>
    <row r="348" spans="1:30" x14ac:dyDescent="0.25">
      <c r="A348" s="11" t="s">
        <v>980</v>
      </c>
      <c r="B348" s="2" t="s">
        <v>16</v>
      </c>
      <c r="C348" s="12">
        <v>45252</v>
      </c>
      <c r="D348" s="2">
        <v>262.85000000000002</v>
      </c>
      <c r="F348">
        <f t="shared" si="27"/>
        <v>7.198205546492674</v>
      </c>
      <c r="G348">
        <f t="shared" si="25"/>
        <v>3</v>
      </c>
      <c r="H348" t="str">
        <f t="shared" si="29"/>
        <v/>
      </c>
      <c r="I348" t="str">
        <f t="shared" si="28"/>
        <v/>
      </c>
      <c r="J348" t="str">
        <f t="shared" si="26"/>
        <v/>
      </c>
      <c r="P348" t="s">
        <v>980</v>
      </c>
      <c r="Q348" t="s">
        <v>16</v>
      </c>
      <c r="R348" s="3">
        <v>45251</v>
      </c>
      <c r="S348">
        <v>252</v>
      </c>
      <c r="T348">
        <v>252</v>
      </c>
      <c r="U348">
        <v>256.55</v>
      </c>
      <c r="V348">
        <v>240.8</v>
      </c>
      <c r="W348">
        <v>244.4</v>
      </c>
      <c r="X348">
        <v>245.2</v>
      </c>
      <c r="Y348">
        <v>248.27</v>
      </c>
      <c r="Z348">
        <v>2241021</v>
      </c>
      <c r="AA348">
        <v>556374990.75</v>
      </c>
      <c r="AB348">
        <v>27257</v>
      </c>
      <c r="AC348" s="5">
        <v>877483</v>
      </c>
      <c r="AD348" s="5">
        <v>39.159999999999997</v>
      </c>
    </row>
    <row r="349" spans="1:30" x14ac:dyDescent="0.25">
      <c r="A349" s="9" t="s">
        <v>980</v>
      </c>
      <c r="B349" s="1" t="s">
        <v>16</v>
      </c>
      <c r="C349" s="10">
        <v>45253</v>
      </c>
      <c r="D349" s="1">
        <v>271.7</v>
      </c>
      <c r="F349">
        <f t="shared" si="27"/>
        <v>3.3669393190032206</v>
      </c>
      <c r="G349">
        <f t="shared" si="25"/>
        <v>4</v>
      </c>
      <c r="H349">
        <f t="shared" si="29"/>
        <v>7.8602620087336179</v>
      </c>
      <c r="I349" t="str">
        <f t="shared" si="28"/>
        <v/>
      </c>
      <c r="J349" t="str">
        <f t="shared" si="26"/>
        <v/>
      </c>
      <c r="P349" t="s">
        <v>980</v>
      </c>
      <c r="Q349" t="s">
        <v>16</v>
      </c>
      <c r="R349" s="3">
        <v>45252</v>
      </c>
      <c r="S349">
        <v>245.2</v>
      </c>
      <c r="T349">
        <v>246.45</v>
      </c>
      <c r="U349">
        <v>267.89999999999998</v>
      </c>
      <c r="V349">
        <v>246.05</v>
      </c>
      <c r="W349">
        <v>263.05</v>
      </c>
      <c r="X349">
        <v>262.85000000000002</v>
      </c>
      <c r="Y349">
        <v>261.61</v>
      </c>
      <c r="Z349">
        <v>6862889</v>
      </c>
      <c r="AA349">
        <v>1795381998.4000001</v>
      </c>
      <c r="AB349">
        <v>61823</v>
      </c>
      <c r="AC349" s="5">
        <v>2153857</v>
      </c>
      <c r="AD349" s="5">
        <v>31.38</v>
      </c>
    </row>
    <row r="350" spans="1:30" x14ac:dyDescent="0.25">
      <c r="A350" s="11" t="s">
        <v>980</v>
      </c>
      <c r="B350" s="2" t="s">
        <v>16</v>
      </c>
      <c r="C350" s="12">
        <v>45254</v>
      </c>
      <c r="D350" s="2">
        <v>266.55</v>
      </c>
      <c r="F350">
        <f t="shared" si="27"/>
        <v>-1.8954729481045187</v>
      </c>
      <c r="G350">
        <f t="shared" si="25"/>
        <v>5</v>
      </c>
      <c r="H350" t="str">
        <f t="shared" si="29"/>
        <v/>
      </c>
      <c r="I350" t="str">
        <f t="shared" si="28"/>
        <v/>
      </c>
      <c r="J350" t="str">
        <f t="shared" si="26"/>
        <v/>
      </c>
      <c r="P350" t="s">
        <v>980</v>
      </c>
      <c r="Q350" t="s">
        <v>16</v>
      </c>
      <c r="R350" s="3">
        <v>45253</v>
      </c>
      <c r="S350">
        <v>262.85000000000002</v>
      </c>
      <c r="T350">
        <v>264</v>
      </c>
      <c r="U350">
        <v>276</v>
      </c>
      <c r="V350">
        <v>260.8</v>
      </c>
      <c r="W350">
        <v>272</v>
      </c>
      <c r="X350">
        <v>271.7</v>
      </c>
      <c r="Y350">
        <v>270.5</v>
      </c>
      <c r="Z350">
        <v>4608784</v>
      </c>
      <c r="AA350">
        <v>1246682182.6500001</v>
      </c>
      <c r="AB350">
        <v>39170</v>
      </c>
      <c r="AC350" s="5">
        <v>2060609</v>
      </c>
      <c r="AD350" s="5">
        <v>44.71</v>
      </c>
    </row>
    <row r="351" spans="1:30" x14ac:dyDescent="0.25">
      <c r="A351" s="9" t="s">
        <v>980</v>
      </c>
      <c r="B351" s="1" t="s">
        <v>16</v>
      </c>
      <c r="C351" s="10">
        <v>45258</v>
      </c>
      <c r="D351" s="1">
        <v>282.85000000000002</v>
      </c>
      <c r="F351">
        <f t="shared" si="27"/>
        <v>6.1151753892327934</v>
      </c>
      <c r="G351">
        <f t="shared" si="25"/>
        <v>2</v>
      </c>
      <c r="H351" t="str">
        <f t="shared" si="29"/>
        <v/>
      </c>
      <c r="I351" t="str">
        <f t="shared" si="28"/>
        <v/>
      </c>
      <c r="J351" t="str">
        <f t="shared" si="26"/>
        <v/>
      </c>
      <c r="P351" t="s">
        <v>980</v>
      </c>
      <c r="Q351" t="s">
        <v>16</v>
      </c>
      <c r="R351" s="3">
        <v>45254</v>
      </c>
      <c r="S351">
        <v>271.7</v>
      </c>
      <c r="T351">
        <v>272</v>
      </c>
      <c r="U351">
        <v>272.95</v>
      </c>
      <c r="V351">
        <v>265.5</v>
      </c>
      <c r="W351">
        <v>266.60000000000002</v>
      </c>
      <c r="X351">
        <v>266.55</v>
      </c>
      <c r="Y351">
        <v>268.14</v>
      </c>
      <c r="Z351">
        <v>1471669</v>
      </c>
      <c r="AA351">
        <v>394607979.75</v>
      </c>
      <c r="AB351">
        <v>18810</v>
      </c>
      <c r="AC351" s="5">
        <v>818683</v>
      </c>
      <c r="AD351" s="5">
        <v>55.63</v>
      </c>
    </row>
    <row r="352" spans="1:30" x14ac:dyDescent="0.25">
      <c r="A352" s="11" t="s">
        <v>980</v>
      </c>
      <c r="B352" s="2" t="s">
        <v>16</v>
      </c>
      <c r="C352" s="12">
        <v>45259</v>
      </c>
      <c r="D352" s="2">
        <v>278.7</v>
      </c>
      <c r="F352">
        <f t="shared" si="27"/>
        <v>-1.4672087678981913</v>
      </c>
      <c r="G352">
        <f t="shared" si="25"/>
        <v>3</v>
      </c>
      <c r="H352" t="str">
        <f t="shared" si="29"/>
        <v/>
      </c>
      <c r="I352" t="str">
        <f t="shared" si="28"/>
        <v/>
      </c>
      <c r="J352" t="str">
        <f t="shared" si="26"/>
        <v/>
      </c>
      <c r="P352" t="s">
        <v>980</v>
      </c>
      <c r="Q352" t="s">
        <v>16</v>
      </c>
      <c r="R352" s="3">
        <v>45258</v>
      </c>
      <c r="S352">
        <v>266.55</v>
      </c>
      <c r="T352">
        <v>269</v>
      </c>
      <c r="U352">
        <v>285.45</v>
      </c>
      <c r="V352">
        <v>267.2</v>
      </c>
      <c r="W352">
        <v>283.10000000000002</v>
      </c>
      <c r="X352">
        <v>282.85000000000002</v>
      </c>
      <c r="Y352">
        <v>278.14</v>
      </c>
      <c r="Z352">
        <v>3122896</v>
      </c>
      <c r="AA352">
        <v>868613132.20000005</v>
      </c>
      <c r="AB352">
        <v>33737</v>
      </c>
      <c r="AC352" s="5">
        <v>1178535</v>
      </c>
      <c r="AD352" s="5">
        <v>37.74</v>
      </c>
    </row>
    <row r="353" spans="1:30" x14ac:dyDescent="0.25">
      <c r="A353" s="9" t="s">
        <v>980</v>
      </c>
      <c r="B353" s="1" t="s">
        <v>16</v>
      </c>
      <c r="C353" s="10">
        <v>45260</v>
      </c>
      <c r="D353" s="1">
        <v>280.5</v>
      </c>
      <c r="F353">
        <f t="shared" si="27"/>
        <v>0.64585575888052082</v>
      </c>
      <c r="G353">
        <f t="shared" si="25"/>
        <v>4</v>
      </c>
      <c r="H353">
        <f t="shared" si="29"/>
        <v>6.7148563819668921</v>
      </c>
      <c r="I353" t="str">
        <f t="shared" si="28"/>
        <v/>
      </c>
      <c r="J353" t="str">
        <f t="shared" si="26"/>
        <v/>
      </c>
      <c r="P353" t="s">
        <v>980</v>
      </c>
      <c r="Q353" t="s">
        <v>16</v>
      </c>
      <c r="R353" s="3">
        <v>45259</v>
      </c>
      <c r="S353">
        <v>282.85000000000002</v>
      </c>
      <c r="T353">
        <v>285</v>
      </c>
      <c r="U353">
        <v>285.05</v>
      </c>
      <c r="V353">
        <v>276.10000000000002</v>
      </c>
      <c r="W353">
        <v>277.25</v>
      </c>
      <c r="X353">
        <v>278.7</v>
      </c>
      <c r="Y353">
        <v>280.06</v>
      </c>
      <c r="Z353">
        <v>1853139</v>
      </c>
      <c r="AA353">
        <v>518994643.25</v>
      </c>
      <c r="AB353">
        <v>24321</v>
      </c>
      <c r="AC353" s="5">
        <v>893806</v>
      </c>
      <c r="AD353" s="5">
        <v>48.23</v>
      </c>
    </row>
    <row r="354" spans="1:30" x14ac:dyDescent="0.25">
      <c r="A354" s="11" t="s">
        <v>980</v>
      </c>
      <c r="B354" s="2" t="s">
        <v>16</v>
      </c>
      <c r="C354" s="12">
        <v>45261</v>
      </c>
      <c r="D354" s="2">
        <v>287.89999999999998</v>
      </c>
      <c r="F354">
        <f t="shared" si="27"/>
        <v>2.6381461675579239</v>
      </c>
      <c r="G354">
        <f t="shared" si="25"/>
        <v>5</v>
      </c>
      <c r="H354" t="str">
        <f t="shared" si="29"/>
        <v/>
      </c>
      <c r="I354">
        <f t="shared" si="28"/>
        <v>45261</v>
      </c>
      <c r="J354">
        <f t="shared" si="26"/>
        <v>73.584577978464765</v>
      </c>
      <c r="P354" t="s">
        <v>980</v>
      </c>
      <c r="Q354" t="s">
        <v>16</v>
      </c>
      <c r="R354" s="3">
        <v>45260</v>
      </c>
      <c r="S354">
        <v>278.7</v>
      </c>
      <c r="T354">
        <v>279</v>
      </c>
      <c r="U354">
        <v>284.7</v>
      </c>
      <c r="V354">
        <v>270.64999999999998</v>
      </c>
      <c r="W354">
        <v>279.85000000000002</v>
      </c>
      <c r="X354">
        <v>280.5</v>
      </c>
      <c r="Y354">
        <v>279.3</v>
      </c>
      <c r="Z354">
        <v>3748849</v>
      </c>
      <c r="AA354">
        <v>1047036655.8</v>
      </c>
      <c r="AB354">
        <v>45497</v>
      </c>
      <c r="AC354" s="5">
        <v>2092341</v>
      </c>
      <c r="AD354" s="5">
        <v>55.81</v>
      </c>
    </row>
    <row r="355" spans="1:30" x14ac:dyDescent="0.25">
      <c r="A355" s="9" t="s">
        <v>980</v>
      </c>
      <c r="B355" s="1" t="s">
        <v>16</v>
      </c>
      <c r="C355" s="10">
        <v>45264</v>
      </c>
      <c r="D355" s="1">
        <v>331.85</v>
      </c>
      <c r="F355">
        <f t="shared" si="27"/>
        <v>15.265717262938539</v>
      </c>
      <c r="G355">
        <f t="shared" si="25"/>
        <v>1</v>
      </c>
      <c r="H355" t="str">
        <f t="shared" si="29"/>
        <v/>
      </c>
      <c r="I355" t="str">
        <f t="shared" si="28"/>
        <v/>
      </c>
      <c r="J355" t="str">
        <f t="shared" si="26"/>
        <v/>
      </c>
      <c r="P355" t="s">
        <v>980</v>
      </c>
      <c r="Q355" t="s">
        <v>16</v>
      </c>
      <c r="R355" s="3">
        <v>45261</v>
      </c>
      <c r="S355">
        <v>280.5</v>
      </c>
      <c r="T355">
        <v>282.14999999999998</v>
      </c>
      <c r="U355">
        <v>298.2</v>
      </c>
      <c r="V355">
        <v>280</v>
      </c>
      <c r="W355">
        <v>287.25</v>
      </c>
      <c r="X355">
        <v>287.89999999999998</v>
      </c>
      <c r="Y355">
        <v>290.41000000000003</v>
      </c>
      <c r="Z355">
        <v>3931411</v>
      </c>
      <c r="AA355">
        <v>1141716576.3499999</v>
      </c>
      <c r="AB355">
        <v>51308</v>
      </c>
      <c r="AC355" s="5">
        <v>1444405</v>
      </c>
      <c r="AD355" s="5">
        <v>36.74</v>
      </c>
    </row>
    <row r="356" spans="1:30" x14ac:dyDescent="0.25">
      <c r="A356" s="11" t="s">
        <v>980</v>
      </c>
      <c r="B356" s="2" t="s">
        <v>16</v>
      </c>
      <c r="C356" s="12">
        <v>45265</v>
      </c>
      <c r="D356" s="2">
        <v>326.2</v>
      </c>
      <c r="F356">
        <f t="shared" si="27"/>
        <v>-1.7025764652704636</v>
      </c>
      <c r="G356">
        <f t="shared" si="25"/>
        <v>2</v>
      </c>
      <c r="H356" t="str">
        <f t="shared" si="29"/>
        <v/>
      </c>
      <c r="I356" t="str">
        <f t="shared" si="28"/>
        <v/>
      </c>
      <c r="J356" t="str">
        <f t="shared" si="26"/>
        <v/>
      </c>
      <c r="P356" t="s">
        <v>980</v>
      </c>
      <c r="Q356" t="s">
        <v>16</v>
      </c>
      <c r="R356" s="3">
        <v>45264</v>
      </c>
      <c r="S356">
        <v>287.89999999999998</v>
      </c>
      <c r="T356">
        <v>296.45</v>
      </c>
      <c r="U356">
        <v>341</v>
      </c>
      <c r="V356">
        <v>292.10000000000002</v>
      </c>
      <c r="W356">
        <v>336</v>
      </c>
      <c r="X356">
        <v>331.85</v>
      </c>
      <c r="Y356">
        <v>318.98</v>
      </c>
      <c r="Z356">
        <v>12159620</v>
      </c>
      <c r="AA356">
        <v>3878647826.8000002</v>
      </c>
      <c r="AB356">
        <v>145286</v>
      </c>
      <c r="AC356" s="5">
        <v>3462691</v>
      </c>
      <c r="AD356" s="5">
        <v>28.48</v>
      </c>
    </row>
    <row r="357" spans="1:30" x14ac:dyDescent="0.25">
      <c r="A357" s="9" t="s">
        <v>980</v>
      </c>
      <c r="B357" s="1" t="s">
        <v>16</v>
      </c>
      <c r="C357" s="10">
        <v>45266</v>
      </c>
      <c r="D357" s="1">
        <v>343.8</v>
      </c>
      <c r="F357">
        <f t="shared" si="27"/>
        <v>5.3954629061925266</v>
      </c>
      <c r="G357">
        <f t="shared" si="25"/>
        <v>3</v>
      </c>
      <c r="H357" t="str">
        <f t="shared" si="29"/>
        <v/>
      </c>
      <c r="I357" t="str">
        <f t="shared" si="28"/>
        <v/>
      </c>
      <c r="J357" t="str">
        <f t="shared" si="26"/>
        <v/>
      </c>
      <c r="P357" t="s">
        <v>980</v>
      </c>
      <c r="Q357" t="s">
        <v>16</v>
      </c>
      <c r="R357" s="3">
        <v>45265</v>
      </c>
      <c r="S357">
        <v>331.85</v>
      </c>
      <c r="T357">
        <v>334</v>
      </c>
      <c r="U357">
        <v>334</v>
      </c>
      <c r="V357">
        <v>315.35000000000002</v>
      </c>
      <c r="W357">
        <v>329</v>
      </c>
      <c r="X357">
        <v>326.2</v>
      </c>
      <c r="Y357">
        <v>323.77</v>
      </c>
      <c r="Z357">
        <v>4883980</v>
      </c>
      <c r="AA357">
        <v>1581290157.8</v>
      </c>
      <c r="AB357">
        <v>63001</v>
      </c>
      <c r="AC357" s="5">
        <v>1646920</v>
      </c>
      <c r="AD357" s="5">
        <v>33.72</v>
      </c>
    </row>
    <row r="358" spans="1:30" x14ac:dyDescent="0.25">
      <c r="A358" s="11" t="s">
        <v>980</v>
      </c>
      <c r="B358" s="2" t="s">
        <v>16</v>
      </c>
      <c r="C358" s="12">
        <v>45267</v>
      </c>
      <c r="D358" s="2">
        <v>356.15</v>
      </c>
      <c r="F358">
        <f t="shared" si="27"/>
        <v>3.5922047702152313</v>
      </c>
      <c r="G358">
        <f t="shared" si="25"/>
        <v>4</v>
      </c>
      <c r="H358">
        <f t="shared" si="29"/>
        <v>26.969696969696962</v>
      </c>
      <c r="I358" t="str">
        <f t="shared" si="28"/>
        <v/>
      </c>
      <c r="J358" t="str">
        <f t="shared" si="26"/>
        <v/>
      </c>
      <c r="P358" t="s">
        <v>980</v>
      </c>
      <c r="Q358" t="s">
        <v>16</v>
      </c>
      <c r="R358" s="3">
        <v>45266</v>
      </c>
      <c r="S358">
        <v>326.2</v>
      </c>
      <c r="T358">
        <v>325</v>
      </c>
      <c r="U358">
        <v>348</v>
      </c>
      <c r="V358">
        <v>323</v>
      </c>
      <c r="W358">
        <v>344</v>
      </c>
      <c r="X358">
        <v>343.8</v>
      </c>
      <c r="Y358">
        <v>339.37</v>
      </c>
      <c r="Z358">
        <v>5716848</v>
      </c>
      <c r="AA358">
        <v>1940138229.4000001</v>
      </c>
      <c r="AB358">
        <v>54469</v>
      </c>
      <c r="AC358" s="5">
        <v>2180004</v>
      </c>
      <c r="AD358" s="5">
        <v>38.130000000000003</v>
      </c>
    </row>
    <row r="359" spans="1:30" x14ac:dyDescent="0.25">
      <c r="A359" s="9" t="s">
        <v>980</v>
      </c>
      <c r="B359" s="1" t="s">
        <v>16</v>
      </c>
      <c r="C359" s="10">
        <v>45268</v>
      </c>
      <c r="D359" s="1">
        <v>363.35</v>
      </c>
      <c r="F359">
        <f t="shared" si="27"/>
        <v>2.0216201038888237</v>
      </c>
      <c r="G359">
        <f t="shared" si="25"/>
        <v>5</v>
      </c>
      <c r="H359" t="str">
        <f t="shared" si="29"/>
        <v/>
      </c>
      <c r="I359" t="str">
        <f t="shared" si="28"/>
        <v/>
      </c>
      <c r="J359" t="str">
        <f t="shared" si="26"/>
        <v/>
      </c>
      <c r="P359" t="s">
        <v>980</v>
      </c>
      <c r="Q359" t="s">
        <v>16</v>
      </c>
      <c r="R359" s="3">
        <v>45267</v>
      </c>
      <c r="S359">
        <v>343.8</v>
      </c>
      <c r="T359">
        <v>347</v>
      </c>
      <c r="U359">
        <v>365</v>
      </c>
      <c r="V359">
        <v>347</v>
      </c>
      <c r="W359">
        <v>357</v>
      </c>
      <c r="X359">
        <v>356.15</v>
      </c>
      <c r="Y359">
        <v>357.36</v>
      </c>
      <c r="Z359">
        <v>6047582</v>
      </c>
      <c r="AA359">
        <v>2161177371.0500002</v>
      </c>
      <c r="AB359">
        <v>67777</v>
      </c>
      <c r="AC359" s="5">
        <v>2456873</v>
      </c>
      <c r="AD359" s="5">
        <v>40.630000000000003</v>
      </c>
    </row>
    <row r="360" spans="1:30" x14ac:dyDescent="0.25">
      <c r="A360" s="11" t="s">
        <v>980</v>
      </c>
      <c r="B360" s="2" t="s">
        <v>16</v>
      </c>
      <c r="C360" s="12">
        <v>45271</v>
      </c>
      <c r="D360" s="2">
        <v>394</v>
      </c>
      <c r="F360">
        <f t="shared" si="27"/>
        <v>8.435392871886604</v>
      </c>
      <c r="G360">
        <f t="shared" si="25"/>
        <v>1</v>
      </c>
      <c r="H360" t="str">
        <f t="shared" si="29"/>
        <v/>
      </c>
      <c r="I360" t="str">
        <f t="shared" si="28"/>
        <v/>
      </c>
      <c r="J360" t="str">
        <f t="shared" si="26"/>
        <v/>
      </c>
      <c r="P360" t="s">
        <v>980</v>
      </c>
      <c r="Q360" t="s">
        <v>16</v>
      </c>
      <c r="R360" s="3">
        <v>45268</v>
      </c>
      <c r="S360">
        <v>356.15</v>
      </c>
      <c r="T360">
        <v>360</v>
      </c>
      <c r="U360">
        <v>368</v>
      </c>
      <c r="V360">
        <v>354.25</v>
      </c>
      <c r="W360">
        <v>367</v>
      </c>
      <c r="X360">
        <v>363.35</v>
      </c>
      <c r="Y360">
        <v>360.73</v>
      </c>
      <c r="Z360">
        <v>3424248</v>
      </c>
      <c r="AA360">
        <v>1235229789.5999999</v>
      </c>
      <c r="AB360">
        <v>63772</v>
      </c>
      <c r="AC360" s="5">
        <v>1375231</v>
      </c>
      <c r="AD360" s="5">
        <v>40.159999999999997</v>
      </c>
    </row>
    <row r="361" spans="1:30" x14ac:dyDescent="0.25">
      <c r="A361" s="9" t="s">
        <v>980</v>
      </c>
      <c r="B361" s="1" t="s">
        <v>16</v>
      </c>
      <c r="C361" s="10">
        <v>45272</v>
      </c>
      <c r="D361" s="1">
        <v>399.45</v>
      </c>
      <c r="F361">
        <f t="shared" si="27"/>
        <v>1.3832487309644641</v>
      </c>
      <c r="G361">
        <f t="shared" si="25"/>
        <v>2</v>
      </c>
      <c r="H361" t="str">
        <f t="shared" si="29"/>
        <v/>
      </c>
      <c r="I361" t="str">
        <f t="shared" si="28"/>
        <v/>
      </c>
      <c r="J361" t="str">
        <f t="shared" si="26"/>
        <v/>
      </c>
      <c r="P361" t="s">
        <v>980</v>
      </c>
      <c r="Q361" t="s">
        <v>16</v>
      </c>
      <c r="R361" s="3">
        <v>45271</v>
      </c>
      <c r="S361">
        <v>363.35</v>
      </c>
      <c r="T361">
        <v>363.35</v>
      </c>
      <c r="U361">
        <v>400</v>
      </c>
      <c r="V361">
        <v>363</v>
      </c>
      <c r="W361">
        <v>400</v>
      </c>
      <c r="X361">
        <v>394</v>
      </c>
      <c r="Y361">
        <v>384.16</v>
      </c>
      <c r="Z361">
        <v>9286316</v>
      </c>
      <c r="AA361">
        <v>3567389300.5500002</v>
      </c>
      <c r="AB361">
        <v>131690</v>
      </c>
      <c r="AC361" s="5">
        <v>2316613</v>
      </c>
      <c r="AD361" s="5">
        <v>24.95</v>
      </c>
    </row>
    <row r="362" spans="1:30" x14ac:dyDescent="0.25">
      <c r="A362" s="11" t="s">
        <v>980</v>
      </c>
      <c r="B362" s="2" t="s">
        <v>16</v>
      </c>
      <c r="C362" s="12">
        <v>45273</v>
      </c>
      <c r="D362" s="2">
        <v>403.65</v>
      </c>
      <c r="F362">
        <f t="shared" si="27"/>
        <v>1.0514457378895954</v>
      </c>
      <c r="G362">
        <f t="shared" si="25"/>
        <v>3</v>
      </c>
      <c r="H362" t="str">
        <f t="shared" si="29"/>
        <v/>
      </c>
      <c r="I362" t="str">
        <f t="shared" si="28"/>
        <v/>
      </c>
      <c r="J362" t="str">
        <f t="shared" si="26"/>
        <v/>
      </c>
      <c r="P362" t="s">
        <v>980</v>
      </c>
      <c r="Q362" t="s">
        <v>16</v>
      </c>
      <c r="R362" s="3">
        <v>45272</v>
      </c>
      <c r="S362">
        <v>394</v>
      </c>
      <c r="T362">
        <v>397.9</v>
      </c>
      <c r="U362">
        <v>412</v>
      </c>
      <c r="V362">
        <v>382.1</v>
      </c>
      <c r="W362">
        <v>407.5</v>
      </c>
      <c r="X362">
        <v>399.45</v>
      </c>
      <c r="Y362">
        <v>398.35</v>
      </c>
      <c r="Z362">
        <v>4408581</v>
      </c>
      <c r="AA362">
        <v>1756158203.8499999</v>
      </c>
      <c r="AB362">
        <v>42894</v>
      </c>
      <c r="AC362" s="5">
        <v>2089342</v>
      </c>
      <c r="AD362" s="5">
        <v>47.39</v>
      </c>
    </row>
    <row r="363" spans="1:30" x14ac:dyDescent="0.25">
      <c r="A363" s="9" t="s">
        <v>980</v>
      </c>
      <c r="B363" s="1" t="s">
        <v>16</v>
      </c>
      <c r="C363" s="10">
        <v>45274</v>
      </c>
      <c r="D363" s="1">
        <v>410.4</v>
      </c>
      <c r="F363">
        <f t="shared" si="27"/>
        <v>1.6722408026755853</v>
      </c>
      <c r="G363">
        <f t="shared" si="25"/>
        <v>4</v>
      </c>
      <c r="H363">
        <f t="shared" si="29"/>
        <v>15.232345921662221</v>
      </c>
      <c r="I363" t="str">
        <f t="shared" si="28"/>
        <v/>
      </c>
      <c r="J363" t="str">
        <f t="shared" si="26"/>
        <v/>
      </c>
      <c r="P363" t="s">
        <v>980</v>
      </c>
      <c r="Q363" t="s">
        <v>16</v>
      </c>
      <c r="R363" s="3">
        <v>45273</v>
      </c>
      <c r="S363">
        <v>399.45</v>
      </c>
      <c r="T363">
        <v>403.25</v>
      </c>
      <c r="U363">
        <v>406.95</v>
      </c>
      <c r="V363">
        <v>390</v>
      </c>
      <c r="W363">
        <v>403</v>
      </c>
      <c r="X363">
        <v>403.65</v>
      </c>
      <c r="Y363">
        <v>400.48</v>
      </c>
      <c r="Z363">
        <v>2289423</v>
      </c>
      <c r="AA363">
        <v>916862490.45000005</v>
      </c>
      <c r="AB363">
        <v>30506</v>
      </c>
      <c r="AC363" s="5">
        <v>1184788</v>
      </c>
      <c r="AD363" s="5">
        <v>51.75</v>
      </c>
    </row>
    <row r="364" spans="1:30" x14ac:dyDescent="0.25">
      <c r="A364" s="11" t="s">
        <v>980</v>
      </c>
      <c r="B364" s="2" t="s">
        <v>16</v>
      </c>
      <c r="C364" s="12">
        <v>45275</v>
      </c>
      <c r="D364" s="2">
        <v>407.85</v>
      </c>
      <c r="F364">
        <f t="shared" si="27"/>
        <v>-0.62134502923975499</v>
      </c>
      <c r="G364">
        <f t="shared" si="25"/>
        <v>5</v>
      </c>
      <c r="H364" t="str">
        <f t="shared" si="29"/>
        <v/>
      </c>
      <c r="I364" t="str">
        <f t="shared" si="28"/>
        <v/>
      </c>
      <c r="J364" t="str">
        <f t="shared" si="26"/>
        <v/>
      </c>
      <c r="P364" t="s">
        <v>980</v>
      </c>
      <c r="Q364" t="s">
        <v>16</v>
      </c>
      <c r="R364" s="3">
        <v>45274</v>
      </c>
      <c r="S364">
        <v>403.65</v>
      </c>
      <c r="T364">
        <v>403.85</v>
      </c>
      <c r="U364">
        <v>412.75</v>
      </c>
      <c r="V364">
        <v>394.1</v>
      </c>
      <c r="W364">
        <v>409</v>
      </c>
      <c r="X364">
        <v>410.4</v>
      </c>
      <c r="Y364">
        <v>401.54</v>
      </c>
      <c r="Z364">
        <v>1645145</v>
      </c>
      <c r="AA364">
        <v>660599363.39999998</v>
      </c>
      <c r="AB364">
        <v>23400</v>
      </c>
      <c r="AC364" s="5">
        <v>1009797</v>
      </c>
      <c r="AD364" s="5">
        <v>61.38</v>
      </c>
    </row>
    <row r="365" spans="1:30" x14ac:dyDescent="0.25">
      <c r="A365" s="9" t="s">
        <v>980</v>
      </c>
      <c r="B365" s="1" t="s">
        <v>16</v>
      </c>
      <c r="C365" s="10">
        <v>45278</v>
      </c>
      <c r="D365" s="1">
        <v>403.9</v>
      </c>
      <c r="F365">
        <f t="shared" si="27"/>
        <v>-0.96849331862205357</v>
      </c>
      <c r="G365">
        <f t="shared" si="25"/>
        <v>1</v>
      </c>
      <c r="H365" t="str">
        <f t="shared" si="29"/>
        <v/>
      </c>
      <c r="I365" t="str">
        <f t="shared" si="28"/>
        <v/>
      </c>
      <c r="J365" t="str">
        <f t="shared" si="26"/>
        <v/>
      </c>
      <c r="P365" t="s">
        <v>980</v>
      </c>
      <c r="Q365" t="s">
        <v>16</v>
      </c>
      <c r="R365" s="3">
        <v>45275</v>
      </c>
      <c r="S365">
        <v>410.4</v>
      </c>
      <c r="T365">
        <v>411</v>
      </c>
      <c r="U365">
        <v>420</v>
      </c>
      <c r="V365">
        <v>402.35</v>
      </c>
      <c r="W365">
        <v>407.2</v>
      </c>
      <c r="X365">
        <v>407.85</v>
      </c>
      <c r="Y365">
        <v>410.88</v>
      </c>
      <c r="Z365">
        <v>1872807</v>
      </c>
      <c r="AA365">
        <v>769499641.70000005</v>
      </c>
      <c r="AB365">
        <v>22098</v>
      </c>
      <c r="AC365" s="5">
        <v>1320407</v>
      </c>
      <c r="AD365" s="5">
        <v>70.5</v>
      </c>
    </row>
    <row r="366" spans="1:30" x14ac:dyDescent="0.25">
      <c r="A366" s="11" t="s">
        <v>980</v>
      </c>
      <c r="B366" s="2" t="s">
        <v>16</v>
      </c>
      <c r="C366" s="12">
        <v>45279</v>
      </c>
      <c r="D366" s="2">
        <v>410.8</v>
      </c>
      <c r="F366">
        <f t="shared" si="27"/>
        <v>1.7083436494181814</v>
      </c>
      <c r="G366">
        <f t="shared" si="25"/>
        <v>2</v>
      </c>
      <c r="H366" t="str">
        <f t="shared" si="29"/>
        <v/>
      </c>
      <c r="I366" t="str">
        <f t="shared" si="28"/>
        <v/>
      </c>
      <c r="J366" t="str">
        <f t="shared" si="26"/>
        <v/>
      </c>
      <c r="P366" t="s">
        <v>980</v>
      </c>
      <c r="Q366" t="s">
        <v>16</v>
      </c>
      <c r="R366" s="3">
        <v>45278</v>
      </c>
      <c r="S366">
        <v>407.85</v>
      </c>
      <c r="T366">
        <v>402</v>
      </c>
      <c r="U366">
        <v>409</v>
      </c>
      <c r="V366">
        <v>397.4</v>
      </c>
      <c r="W366">
        <v>406</v>
      </c>
      <c r="X366">
        <v>403.9</v>
      </c>
      <c r="Y366">
        <v>401.36</v>
      </c>
      <c r="Z366">
        <v>1329647</v>
      </c>
      <c r="AA366">
        <v>533670130.69999999</v>
      </c>
      <c r="AB366">
        <v>32578</v>
      </c>
      <c r="AC366" s="5">
        <v>968169</v>
      </c>
      <c r="AD366" s="5">
        <v>72.81</v>
      </c>
    </row>
    <row r="367" spans="1:30" x14ac:dyDescent="0.25">
      <c r="A367" s="9" t="s">
        <v>980</v>
      </c>
      <c r="B367" s="1" t="s">
        <v>16</v>
      </c>
      <c r="C367" s="10">
        <v>45280</v>
      </c>
      <c r="D367" s="1">
        <v>422.35</v>
      </c>
      <c r="F367">
        <f t="shared" si="27"/>
        <v>2.8115871470301879</v>
      </c>
      <c r="G367">
        <f t="shared" si="25"/>
        <v>3</v>
      </c>
      <c r="H367" t="str">
        <f t="shared" si="29"/>
        <v/>
      </c>
      <c r="I367" t="str">
        <f t="shared" si="28"/>
        <v/>
      </c>
      <c r="J367" t="str">
        <f t="shared" si="26"/>
        <v/>
      </c>
      <c r="P367" t="s">
        <v>980</v>
      </c>
      <c r="Q367" t="s">
        <v>16</v>
      </c>
      <c r="R367" s="3">
        <v>45279</v>
      </c>
      <c r="S367">
        <v>403.9</v>
      </c>
      <c r="T367">
        <v>403.9</v>
      </c>
      <c r="U367">
        <v>421.3</v>
      </c>
      <c r="V367">
        <v>396</v>
      </c>
      <c r="W367">
        <v>410.45</v>
      </c>
      <c r="X367">
        <v>410.8</v>
      </c>
      <c r="Y367">
        <v>406.97</v>
      </c>
      <c r="Z367">
        <v>2708402</v>
      </c>
      <c r="AA367">
        <v>1102247712.8499999</v>
      </c>
      <c r="AB367">
        <v>28924</v>
      </c>
      <c r="AC367" s="5">
        <v>1798068</v>
      </c>
      <c r="AD367" s="5">
        <v>66.39</v>
      </c>
    </row>
    <row r="368" spans="1:30" x14ac:dyDescent="0.25">
      <c r="A368" s="11" t="s">
        <v>980</v>
      </c>
      <c r="B368" s="2" t="s">
        <v>16</v>
      </c>
      <c r="C368" s="12">
        <v>45281</v>
      </c>
      <c r="D368" s="2">
        <v>455.55</v>
      </c>
      <c r="F368">
        <f t="shared" si="27"/>
        <v>7.8607789747839441</v>
      </c>
      <c r="G368">
        <f t="shared" si="25"/>
        <v>4</v>
      </c>
      <c r="H368">
        <f t="shared" si="29"/>
        <v>11.001461988304102</v>
      </c>
      <c r="I368" t="str">
        <f t="shared" si="28"/>
        <v/>
      </c>
      <c r="J368" t="str">
        <f t="shared" si="26"/>
        <v/>
      </c>
      <c r="P368" t="s">
        <v>980</v>
      </c>
      <c r="Q368" t="s">
        <v>16</v>
      </c>
      <c r="R368" s="3">
        <v>45280</v>
      </c>
      <c r="S368">
        <v>410.8</v>
      </c>
      <c r="T368">
        <v>412.2</v>
      </c>
      <c r="U368">
        <v>451.85</v>
      </c>
      <c r="V368">
        <v>399.15</v>
      </c>
      <c r="W368">
        <v>418.05</v>
      </c>
      <c r="X368">
        <v>422.35</v>
      </c>
      <c r="Y368">
        <v>434.59</v>
      </c>
      <c r="Z368">
        <v>5648909</v>
      </c>
      <c r="AA368">
        <v>2454956837.0999999</v>
      </c>
      <c r="AB368">
        <v>54041</v>
      </c>
      <c r="AC368" s="5">
        <v>2583148</v>
      </c>
      <c r="AD368" s="5">
        <v>45.73</v>
      </c>
    </row>
    <row r="369" spans="1:30" x14ac:dyDescent="0.25">
      <c r="A369" s="9" t="s">
        <v>980</v>
      </c>
      <c r="B369" s="1" t="s">
        <v>16</v>
      </c>
      <c r="C369" s="10">
        <v>45282</v>
      </c>
      <c r="D369" s="1">
        <v>453.25</v>
      </c>
      <c r="F369">
        <f t="shared" si="27"/>
        <v>-0.50488420590495253</v>
      </c>
      <c r="G369">
        <f t="shared" si="25"/>
        <v>5</v>
      </c>
      <c r="H369" t="str">
        <f t="shared" si="29"/>
        <v/>
      </c>
      <c r="I369" t="str">
        <f t="shared" si="28"/>
        <v/>
      </c>
      <c r="J369" t="str">
        <f t="shared" si="26"/>
        <v/>
      </c>
      <c r="P369" t="s">
        <v>980</v>
      </c>
      <c r="Q369" t="s">
        <v>16</v>
      </c>
      <c r="R369" s="3">
        <v>45281</v>
      </c>
      <c r="S369">
        <v>422.35</v>
      </c>
      <c r="T369">
        <v>420</v>
      </c>
      <c r="U369">
        <v>464</v>
      </c>
      <c r="V369">
        <v>407.45</v>
      </c>
      <c r="W369">
        <v>463.15</v>
      </c>
      <c r="X369">
        <v>455.55</v>
      </c>
      <c r="Y369">
        <v>439.47</v>
      </c>
      <c r="Z369">
        <v>2741788</v>
      </c>
      <c r="AA369">
        <v>1204925823.0999999</v>
      </c>
      <c r="AB369">
        <v>32792</v>
      </c>
      <c r="AC369" s="5">
        <v>1394468</v>
      </c>
      <c r="AD369" s="5">
        <v>50.86</v>
      </c>
    </row>
    <row r="370" spans="1:30" x14ac:dyDescent="0.25">
      <c r="A370" s="11" t="s">
        <v>980</v>
      </c>
      <c r="B370" s="2" t="s">
        <v>16</v>
      </c>
      <c r="C370" s="12">
        <v>45286</v>
      </c>
      <c r="D370" s="2">
        <v>466.15</v>
      </c>
      <c r="F370">
        <f t="shared" si="27"/>
        <v>2.846111417539984</v>
      </c>
      <c r="G370">
        <f t="shared" si="25"/>
        <v>2</v>
      </c>
      <c r="H370" t="str">
        <f t="shared" si="29"/>
        <v/>
      </c>
      <c r="I370" t="str">
        <f t="shared" si="28"/>
        <v/>
      </c>
      <c r="J370" t="str">
        <f t="shared" si="26"/>
        <v/>
      </c>
      <c r="P370" t="s">
        <v>980</v>
      </c>
      <c r="Q370" t="s">
        <v>16</v>
      </c>
      <c r="R370" s="3">
        <v>45282</v>
      </c>
      <c r="S370">
        <v>455.55</v>
      </c>
      <c r="T370">
        <v>455.55</v>
      </c>
      <c r="U370">
        <v>475.95</v>
      </c>
      <c r="V370">
        <v>437.05</v>
      </c>
      <c r="W370">
        <v>450</v>
      </c>
      <c r="X370">
        <v>453.25</v>
      </c>
      <c r="Y370">
        <v>454.38</v>
      </c>
      <c r="Z370">
        <v>3140956</v>
      </c>
      <c r="AA370">
        <v>1427196117.6500001</v>
      </c>
      <c r="AB370">
        <v>41311</v>
      </c>
      <c r="AC370" s="5">
        <v>1716392</v>
      </c>
      <c r="AD370" s="5">
        <v>54.65</v>
      </c>
    </row>
    <row r="371" spans="1:30" x14ac:dyDescent="0.25">
      <c r="A371" s="9" t="s">
        <v>980</v>
      </c>
      <c r="B371" s="1" t="s">
        <v>16</v>
      </c>
      <c r="C371" s="10">
        <v>45287</v>
      </c>
      <c r="D371" s="1">
        <v>473.45</v>
      </c>
      <c r="F371">
        <f t="shared" si="27"/>
        <v>1.5660195216132173</v>
      </c>
      <c r="G371">
        <f t="shared" si="25"/>
        <v>3</v>
      </c>
      <c r="H371" t="str">
        <f t="shared" si="29"/>
        <v/>
      </c>
      <c r="I371" t="str">
        <f t="shared" si="28"/>
        <v/>
      </c>
      <c r="J371" t="str">
        <f t="shared" si="26"/>
        <v/>
      </c>
      <c r="P371" t="s">
        <v>980</v>
      </c>
      <c r="Q371" t="s">
        <v>16</v>
      </c>
      <c r="R371" s="3">
        <v>45286</v>
      </c>
      <c r="S371">
        <v>453.25</v>
      </c>
      <c r="T371">
        <v>455</v>
      </c>
      <c r="U371">
        <v>480</v>
      </c>
      <c r="V371">
        <v>454.5</v>
      </c>
      <c r="W371">
        <v>466</v>
      </c>
      <c r="X371">
        <v>466.15</v>
      </c>
      <c r="Y371">
        <v>465.65</v>
      </c>
      <c r="Z371">
        <v>2079036</v>
      </c>
      <c r="AA371">
        <v>968109740.35000002</v>
      </c>
      <c r="AB371">
        <v>34885</v>
      </c>
      <c r="AC371" s="5">
        <v>1007248</v>
      </c>
      <c r="AD371" s="5">
        <v>48.45</v>
      </c>
    </row>
    <row r="372" spans="1:30" x14ac:dyDescent="0.25">
      <c r="A372" s="11" t="s">
        <v>980</v>
      </c>
      <c r="B372" s="2" t="s">
        <v>16</v>
      </c>
      <c r="C372" s="12">
        <v>45288</v>
      </c>
      <c r="D372" s="2">
        <v>485.4</v>
      </c>
      <c r="F372">
        <f t="shared" si="27"/>
        <v>2.5240257682965441</v>
      </c>
      <c r="G372">
        <f t="shared" si="25"/>
        <v>4</v>
      </c>
      <c r="H372">
        <f t="shared" si="29"/>
        <v>14.928376938558054</v>
      </c>
      <c r="I372" t="str">
        <f t="shared" si="28"/>
        <v/>
      </c>
      <c r="J372" t="str">
        <f t="shared" si="26"/>
        <v/>
      </c>
      <c r="P372" t="s">
        <v>980</v>
      </c>
      <c r="Q372" t="s">
        <v>16</v>
      </c>
      <c r="R372" s="3">
        <v>45287</v>
      </c>
      <c r="S372">
        <v>466.15</v>
      </c>
      <c r="T372">
        <v>467.95</v>
      </c>
      <c r="U372">
        <v>477.8</v>
      </c>
      <c r="V372">
        <v>453.9</v>
      </c>
      <c r="W372">
        <v>471</v>
      </c>
      <c r="X372">
        <v>473.45</v>
      </c>
      <c r="Y372">
        <v>465.73</v>
      </c>
      <c r="Z372">
        <v>1534581</v>
      </c>
      <c r="AA372">
        <v>714693584.85000002</v>
      </c>
      <c r="AB372">
        <v>20414</v>
      </c>
      <c r="AC372" s="5">
        <v>881241</v>
      </c>
      <c r="AD372" s="5">
        <v>57.43</v>
      </c>
    </row>
    <row r="373" spans="1:30" x14ac:dyDescent="0.25">
      <c r="A373" s="9" t="s">
        <v>980</v>
      </c>
      <c r="B373" s="1" t="s">
        <v>16</v>
      </c>
      <c r="C373" s="10">
        <v>45289</v>
      </c>
      <c r="D373" s="1">
        <v>499.75</v>
      </c>
      <c r="F373">
        <f t="shared" si="27"/>
        <v>2.9563246806757362</v>
      </c>
      <c r="G373">
        <f t="shared" si="25"/>
        <v>5</v>
      </c>
      <c r="H373" t="str">
        <f t="shared" si="29"/>
        <v/>
      </c>
      <c r="I373" t="str">
        <f t="shared" si="28"/>
        <v/>
      </c>
      <c r="J373" t="str">
        <f t="shared" si="26"/>
        <v/>
      </c>
      <c r="P373" t="s">
        <v>980</v>
      </c>
      <c r="Q373" t="s">
        <v>16</v>
      </c>
      <c r="R373" s="3">
        <v>45288</v>
      </c>
      <c r="S373">
        <v>473.45</v>
      </c>
      <c r="T373">
        <v>475</v>
      </c>
      <c r="U373">
        <v>489</v>
      </c>
      <c r="V373">
        <v>459</v>
      </c>
      <c r="W373">
        <v>485.8</v>
      </c>
      <c r="X373">
        <v>485.4</v>
      </c>
      <c r="Y373">
        <v>476.86</v>
      </c>
      <c r="Z373">
        <v>1512170</v>
      </c>
      <c r="AA373">
        <v>721086642.89999998</v>
      </c>
      <c r="AB373">
        <v>21864</v>
      </c>
      <c r="AC373" s="5">
        <v>872238</v>
      </c>
      <c r="AD373" s="5">
        <v>57.68</v>
      </c>
    </row>
    <row r="374" spans="1:30" x14ac:dyDescent="0.25">
      <c r="A374" s="11" t="s">
        <v>980</v>
      </c>
      <c r="B374" s="2" t="s">
        <v>16</v>
      </c>
      <c r="C374" s="12">
        <v>45292</v>
      </c>
      <c r="D374" s="2">
        <v>524.35</v>
      </c>
      <c r="F374">
        <f t="shared" si="27"/>
        <v>4.9224612306153128</v>
      </c>
      <c r="G374">
        <f t="shared" si="25"/>
        <v>1</v>
      </c>
      <c r="H374" t="str">
        <f t="shared" si="29"/>
        <v/>
      </c>
      <c r="I374">
        <f t="shared" si="28"/>
        <v>45292</v>
      </c>
      <c r="J374">
        <f t="shared" si="26"/>
        <v>-8.8395155907313843</v>
      </c>
      <c r="P374" t="s">
        <v>980</v>
      </c>
      <c r="Q374" t="s">
        <v>16</v>
      </c>
      <c r="R374" s="3">
        <v>45289</v>
      </c>
      <c r="S374">
        <v>485.4</v>
      </c>
      <c r="T374">
        <v>485.4</v>
      </c>
      <c r="U374">
        <v>502</v>
      </c>
      <c r="V374">
        <v>472.1</v>
      </c>
      <c r="W374">
        <v>497</v>
      </c>
      <c r="X374">
        <v>499.75</v>
      </c>
      <c r="Y374">
        <v>489.89</v>
      </c>
      <c r="Z374">
        <v>2437417</v>
      </c>
      <c r="AA374">
        <v>1194058250.2</v>
      </c>
      <c r="AB374">
        <v>28295</v>
      </c>
      <c r="AC374" s="5">
        <v>1611725</v>
      </c>
      <c r="AD374" s="5">
        <v>66.12</v>
      </c>
    </row>
    <row r="375" spans="1:30" x14ac:dyDescent="0.25">
      <c r="A375" s="9" t="s">
        <v>980</v>
      </c>
      <c r="B375" s="1" t="s">
        <v>16</v>
      </c>
      <c r="C375" s="10">
        <v>45293</v>
      </c>
      <c r="D375" s="1">
        <v>527.65</v>
      </c>
      <c r="F375">
        <f t="shared" si="27"/>
        <v>0.6293506245828081</v>
      </c>
      <c r="G375">
        <f t="shared" si="25"/>
        <v>2</v>
      </c>
      <c r="H375" t="str">
        <f t="shared" si="29"/>
        <v/>
      </c>
      <c r="I375" t="str">
        <f t="shared" si="28"/>
        <v/>
      </c>
      <c r="J375" t="str">
        <f t="shared" si="26"/>
        <v/>
      </c>
      <c r="P375" t="s">
        <v>980</v>
      </c>
      <c r="Q375" t="s">
        <v>16</v>
      </c>
      <c r="R375" s="3">
        <v>45292</v>
      </c>
      <c r="S375">
        <v>499.75</v>
      </c>
      <c r="T375">
        <v>504</v>
      </c>
      <c r="U375">
        <v>535.95000000000005</v>
      </c>
      <c r="V375">
        <v>504</v>
      </c>
      <c r="W375">
        <v>521.29999999999995</v>
      </c>
      <c r="X375">
        <v>524.35</v>
      </c>
      <c r="Y375">
        <v>520.89</v>
      </c>
      <c r="Z375">
        <v>2443885</v>
      </c>
      <c r="AA375">
        <v>1272984468.9000001</v>
      </c>
      <c r="AB375">
        <v>29005</v>
      </c>
      <c r="AC375" s="5">
        <v>1549099</v>
      </c>
      <c r="AD375" s="5">
        <v>63.39</v>
      </c>
    </row>
    <row r="376" spans="1:30" x14ac:dyDescent="0.25">
      <c r="A376" s="11" t="s">
        <v>980</v>
      </c>
      <c r="B376" s="2" t="s">
        <v>16</v>
      </c>
      <c r="C376" s="12">
        <v>45294</v>
      </c>
      <c r="D376" s="2">
        <v>514.29999999999995</v>
      </c>
      <c r="F376">
        <f t="shared" si="27"/>
        <v>-2.5300862314033967</v>
      </c>
      <c r="G376">
        <f t="shared" si="25"/>
        <v>3</v>
      </c>
      <c r="H376" t="str">
        <f t="shared" si="29"/>
        <v/>
      </c>
      <c r="I376" t="str">
        <f t="shared" si="28"/>
        <v/>
      </c>
      <c r="J376" t="str">
        <f t="shared" si="26"/>
        <v/>
      </c>
      <c r="P376" t="s">
        <v>980</v>
      </c>
      <c r="Q376" t="s">
        <v>16</v>
      </c>
      <c r="R376" s="3">
        <v>45293</v>
      </c>
      <c r="S376">
        <v>524.35</v>
      </c>
      <c r="T376">
        <v>524</v>
      </c>
      <c r="U376">
        <v>536</v>
      </c>
      <c r="V376">
        <v>505.7</v>
      </c>
      <c r="W376">
        <v>532</v>
      </c>
      <c r="X376">
        <v>527.65</v>
      </c>
      <c r="Y376">
        <v>522.23</v>
      </c>
      <c r="Z376">
        <v>2070821</v>
      </c>
      <c r="AA376">
        <v>1081453439.8499999</v>
      </c>
      <c r="AB376">
        <v>30045</v>
      </c>
      <c r="AC376" s="5">
        <v>1140358</v>
      </c>
      <c r="AD376" s="5">
        <v>55.07</v>
      </c>
    </row>
    <row r="377" spans="1:30" x14ac:dyDescent="0.25">
      <c r="A377" s="9" t="s">
        <v>980</v>
      </c>
      <c r="B377" s="1" t="s">
        <v>16</v>
      </c>
      <c r="C377" s="10">
        <v>45295</v>
      </c>
      <c r="D377" s="1">
        <v>518.1</v>
      </c>
      <c r="F377">
        <f t="shared" si="27"/>
        <v>0.73886836476765871</v>
      </c>
      <c r="G377">
        <f t="shared" si="25"/>
        <v>4</v>
      </c>
      <c r="H377">
        <f t="shared" si="29"/>
        <v>6.7367119901112575</v>
      </c>
      <c r="I377" t="str">
        <f t="shared" si="28"/>
        <v/>
      </c>
      <c r="J377" t="str">
        <f t="shared" si="26"/>
        <v/>
      </c>
      <c r="P377" t="s">
        <v>980</v>
      </c>
      <c r="Q377" t="s">
        <v>16</v>
      </c>
      <c r="R377" s="3">
        <v>45294</v>
      </c>
      <c r="S377">
        <v>527.65</v>
      </c>
      <c r="T377">
        <v>525.79999999999995</v>
      </c>
      <c r="U377">
        <v>540.15</v>
      </c>
      <c r="V377">
        <v>505.1</v>
      </c>
      <c r="W377">
        <v>511</v>
      </c>
      <c r="X377">
        <v>514.29999999999995</v>
      </c>
      <c r="Y377">
        <v>521.74</v>
      </c>
      <c r="Z377">
        <v>2303164</v>
      </c>
      <c r="AA377">
        <v>1201649866.95</v>
      </c>
      <c r="AB377">
        <v>37469</v>
      </c>
      <c r="AC377" s="5">
        <v>1283512</v>
      </c>
      <c r="AD377" s="5">
        <v>55.73</v>
      </c>
    </row>
    <row r="378" spans="1:30" x14ac:dyDescent="0.25">
      <c r="A378" s="11" t="s">
        <v>980</v>
      </c>
      <c r="B378" s="2" t="s">
        <v>16</v>
      </c>
      <c r="C378" s="12">
        <v>45296</v>
      </c>
      <c r="D378" s="2">
        <v>510.15</v>
      </c>
      <c r="F378">
        <f t="shared" si="27"/>
        <v>-1.5344528083381674</v>
      </c>
      <c r="G378">
        <f t="shared" si="25"/>
        <v>5</v>
      </c>
      <c r="H378" t="str">
        <f t="shared" si="29"/>
        <v/>
      </c>
      <c r="I378" t="str">
        <f t="shared" si="28"/>
        <v/>
      </c>
      <c r="J378" t="str">
        <f t="shared" si="26"/>
        <v/>
      </c>
      <c r="P378" t="s">
        <v>980</v>
      </c>
      <c r="Q378" t="s">
        <v>16</v>
      </c>
      <c r="R378" s="3">
        <v>45295</v>
      </c>
      <c r="S378">
        <v>514.29999999999995</v>
      </c>
      <c r="T378">
        <v>516.75</v>
      </c>
      <c r="U378">
        <v>522</v>
      </c>
      <c r="V378">
        <v>505.1</v>
      </c>
      <c r="W378">
        <v>519.95000000000005</v>
      </c>
      <c r="X378">
        <v>518.1</v>
      </c>
      <c r="Y378">
        <v>515.16999999999996</v>
      </c>
      <c r="Z378">
        <v>1550005</v>
      </c>
      <c r="AA378">
        <v>798512704.64999998</v>
      </c>
      <c r="AB378">
        <v>15972</v>
      </c>
      <c r="AC378" s="5">
        <v>1036931</v>
      </c>
      <c r="AD378" s="5">
        <v>66.900000000000006</v>
      </c>
    </row>
    <row r="379" spans="1:30" x14ac:dyDescent="0.25">
      <c r="A379" s="9" t="s">
        <v>980</v>
      </c>
      <c r="B379" s="1" t="s">
        <v>16</v>
      </c>
      <c r="C379" s="10">
        <v>45299</v>
      </c>
      <c r="D379" s="1">
        <v>495.65</v>
      </c>
      <c r="F379">
        <f t="shared" si="27"/>
        <v>-2.8423012839360973</v>
      </c>
      <c r="G379">
        <f t="shared" si="25"/>
        <v>1</v>
      </c>
      <c r="H379" t="str">
        <f t="shared" si="29"/>
        <v/>
      </c>
      <c r="I379" t="str">
        <f t="shared" si="28"/>
        <v/>
      </c>
      <c r="J379" t="str">
        <f t="shared" si="26"/>
        <v/>
      </c>
      <c r="P379" t="s">
        <v>980</v>
      </c>
      <c r="Q379" t="s">
        <v>16</v>
      </c>
      <c r="R379" s="3">
        <v>45296</v>
      </c>
      <c r="S379">
        <v>518.1</v>
      </c>
      <c r="T379">
        <v>518.54999999999995</v>
      </c>
      <c r="U379">
        <v>525.79999999999995</v>
      </c>
      <c r="V379">
        <v>505.35</v>
      </c>
      <c r="W379">
        <v>507.85</v>
      </c>
      <c r="X379">
        <v>510.15</v>
      </c>
      <c r="Y379">
        <v>513.27</v>
      </c>
      <c r="Z379">
        <v>1002160</v>
      </c>
      <c r="AA379">
        <v>514374344.80000001</v>
      </c>
      <c r="AB379">
        <v>18258</v>
      </c>
      <c r="AC379" s="5">
        <v>595476</v>
      </c>
      <c r="AD379" s="5">
        <v>59.42</v>
      </c>
    </row>
    <row r="380" spans="1:30" x14ac:dyDescent="0.25">
      <c r="A380" s="11" t="s">
        <v>980</v>
      </c>
      <c r="B380" s="2" t="s">
        <v>16</v>
      </c>
      <c r="C380" s="12">
        <v>45300</v>
      </c>
      <c r="D380" s="2">
        <v>474.35</v>
      </c>
      <c r="F380">
        <f t="shared" si="27"/>
        <v>-4.2973872692423996</v>
      </c>
      <c r="G380">
        <f t="shared" si="25"/>
        <v>2</v>
      </c>
      <c r="H380" t="str">
        <f t="shared" si="29"/>
        <v/>
      </c>
      <c r="I380" t="str">
        <f t="shared" si="28"/>
        <v/>
      </c>
      <c r="J380" t="str">
        <f t="shared" si="26"/>
        <v/>
      </c>
      <c r="P380" t="s">
        <v>980</v>
      </c>
      <c r="Q380" t="s">
        <v>16</v>
      </c>
      <c r="R380" s="3">
        <v>45299</v>
      </c>
      <c r="S380">
        <v>510.15</v>
      </c>
      <c r="T380">
        <v>509.05</v>
      </c>
      <c r="U380">
        <v>510</v>
      </c>
      <c r="V380">
        <v>459.15</v>
      </c>
      <c r="W380">
        <v>496</v>
      </c>
      <c r="X380">
        <v>495.65</v>
      </c>
      <c r="Y380">
        <v>479.93</v>
      </c>
      <c r="Z380">
        <v>3821600</v>
      </c>
      <c r="AA380">
        <v>1834086302.2</v>
      </c>
      <c r="AB380">
        <v>74576</v>
      </c>
      <c r="AC380" s="5">
        <v>1950184</v>
      </c>
      <c r="AD380" s="5">
        <v>51.03</v>
      </c>
    </row>
    <row r="381" spans="1:30" x14ac:dyDescent="0.25">
      <c r="A381" s="9" t="s">
        <v>980</v>
      </c>
      <c r="B381" s="1" t="s">
        <v>16</v>
      </c>
      <c r="C381" s="10">
        <v>45301</v>
      </c>
      <c r="D381" s="1">
        <v>455.75</v>
      </c>
      <c r="F381">
        <f t="shared" si="27"/>
        <v>-3.9211552650996144</v>
      </c>
      <c r="G381">
        <f t="shared" si="25"/>
        <v>3</v>
      </c>
      <c r="H381" t="str">
        <f t="shared" si="29"/>
        <v/>
      </c>
      <c r="I381" t="str">
        <f t="shared" si="28"/>
        <v/>
      </c>
      <c r="J381" t="str">
        <f t="shared" si="26"/>
        <v/>
      </c>
      <c r="P381" t="s">
        <v>980</v>
      </c>
      <c r="Q381" t="s">
        <v>16</v>
      </c>
      <c r="R381" s="3">
        <v>45300</v>
      </c>
      <c r="S381">
        <v>495.65</v>
      </c>
      <c r="T381">
        <v>500</v>
      </c>
      <c r="U381">
        <v>512.95000000000005</v>
      </c>
      <c r="V381">
        <v>469</v>
      </c>
      <c r="W381">
        <v>478</v>
      </c>
      <c r="X381">
        <v>474.35</v>
      </c>
      <c r="Y381">
        <v>486.03</v>
      </c>
      <c r="Z381">
        <v>1228449</v>
      </c>
      <c r="AA381">
        <v>597059851.45000005</v>
      </c>
      <c r="AB381">
        <v>30689</v>
      </c>
      <c r="AC381" s="5">
        <v>727142</v>
      </c>
      <c r="AD381" s="5">
        <v>59.19</v>
      </c>
    </row>
    <row r="382" spans="1:30" x14ac:dyDescent="0.25">
      <c r="A382" s="11" t="s">
        <v>980</v>
      </c>
      <c r="B382" s="2" t="s">
        <v>16</v>
      </c>
      <c r="C382" s="12">
        <v>45302</v>
      </c>
      <c r="D382" s="2">
        <v>452.05</v>
      </c>
      <c r="F382">
        <f t="shared" si="27"/>
        <v>-0.81184860120679958</v>
      </c>
      <c r="G382">
        <f t="shared" si="25"/>
        <v>4</v>
      </c>
      <c r="H382">
        <f t="shared" si="29"/>
        <v>-12.748504149778036</v>
      </c>
      <c r="I382" t="str">
        <f t="shared" si="28"/>
        <v/>
      </c>
      <c r="J382" t="str">
        <f t="shared" si="26"/>
        <v/>
      </c>
      <c r="P382" t="s">
        <v>980</v>
      </c>
      <c r="Q382" t="s">
        <v>16</v>
      </c>
      <c r="R382" s="3">
        <v>45301</v>
      </c>
      <c r="S382">
        <v>474.35</v>
      </c>
      <c r="T382">
        <v>474.95</v>
      </c>
      <c r="U382">
        <v>480</v>
      </c>
      <c r="V382">
        <v>432.35</v>
      </c>
      <c r="W382">
        <v>462.55</v>
      </c>
      <c r="X382">
        <v>455.75</v>
      </c>
      <c r="Y382">
        <v>448.87</v>
      </c>
      <c r="Z382">
        <v>3302084</v>
      </c>
      <c r="AA382">
        <v>1482194100.25</v>
      </c>
      <c r="AB382">
        <v>58532</v>
      </c>
      <c r="AC382" s="5">
        <v>1791332</v>
      </c>
      <c r="AD382" s="5">
        <v>54.25</v>
      </c>
    </row>
    <row r="383" spans="1:30" x14ac:dyDescent="0.25">
      <c r="A383" s="9" t="s">
        <v>980</v>
      </c>
      <c r="B383" s="1" t="s">
        <v>16</v>
      </c>
      <c r="C383" s="10">
        <v>45303</v>
      </c>
      <c r="D383" s="1">
        <v>440.05</v>
      </c>
      <c r="F383">
        <f t="shared" si="27"/>
        <v>-2.6545736091140357</v>
      </c>
      <c r="G383">
        <f t="shared" si="25"/>
        <v>5</v>
      </c>
      <c r="H383" t="str">
        <f t="shared" si="29"/>
        <v/>
      </c>
      <c r="I383" t="str">
        <f t="shared" si="28"/>
        <v/>
      </c>
      <c r="J383" t="str">
        <f t="shared" si="26"/>
        <v/>
      </c>
      <c r="P383" t="s">
        <v>980</v>
      </c>
      <c r="Q383" t="s">
        <v>16</v>
      </c>
      <c r="R383" s="3">
        <v>45302</v>
      </c>
      <c r="S383">
        <v>455.75</v>
      </c>
      <c r="T383">
        <v>464.65</v>
      </c>
      <c r="U383">
        <v>468.85</v>
      </c>
      <c r="V383">
        <v>446</v>
      </c>
      <c r="W383">
        <v>446</v>
      </c>
      <c r="X383">
        <v>452.05</v>
      </c>
      <c r="Y383">
        <v>454.74</v>
      </c>
      <c r="Z383">
        <v>750299</v>
      </c>
      <c r="AA383">
        <v>341189371.30000001</v>
      </c>
      <c r="AB383">
        <v>16339</v>
      </c>
      <c r="AC383" s="5">
        <v>421729</v>
      </c>
      <c r="AD383" s="5">
        <v>56.21</v>
      </c>
    </row>
    <row r="384" spans="1:30" x14ac:dyDescent="0.25">
      <c r="A384" s="11" t="s">
        <v>980</v>
      </c>
      <c r="B384" s="2" t="s">
        <v>16</v>
      </c>
      <c r="C384" s="12">
        <v>45306</v>
      </c>
      <c r="D384" s="2">
        <v>451.65</v>
      </c>
      <c r="F384">
        <f t="shared" si="27"/>
        <v>2.6360640836268527</v>
      </c>
      <c r="G384">
        <f t="shared" si="25"/>
        <v>1</v>
      </c>
      <c r="H384" t="str">
        <f t="shared" si="29"/>
        <v/>
      </c>
      <c r="I384" t="str">
        <f t="shared" si="28"/>
        <v/>
      </c>
      <c r="J384" t="str">
        <f t="shared" si="26"/>
        <v/>
      </c>
      <c r="P384" t="s">
        <v>980</v>
      </c>
      <c r="Q384" t="s">
        <v>16</v>
      </c>
      <c r="R384" s="3">
        <v>45303</v>
      </c>
      <c r="S384">
        <v>452.05</v>
      </c>
      <c r="T384">
        <v>450.1</v>
      </c>
      <c r="U384">
        <v>458</v>
      </c>
      <c r="V384">
        <v>430.5</v>
      </c>
      <c r="W384">
        <v>440</v>
      </c>
      <c r="X384">
        <v>440.05</v>
      </c>
      <c r="Y384">
        <v>442.79</v>
      </c>
      <c r="Z384">
        <v>1276835</v>
      </c>
      <c r="AA384">
        <v>565374948.85000002</v>
      </c>
      <c r="AB384">
        <v>30171</v>
      </c>
      <c r="AC384" s="5">
        <v>799308</v>
      </c>
      <c r="AD384" s="5">
        <v>62.6</v>
      </c>
    </row>
    <row r="385" spans="1:30" x14ac:dyDescent="0.25">
      <c r="A385" s="9" t="s">
        <v>980</v>
      </c>
      <c r="B385" s="1" t="s">
        <v>16</v>
      </c>
      <c r="C385" s="10">
        <v>45307</v>
      </c>
      <c r="D385" s="1">
        <v>438.35</v>
      </c>
      <c r="F385">
        <f t="shared" si="27"/>
        <v>-2.9447581091553094</v>
      </c>
      <c r="G385">
        <f t="shared" si="25"/>
        <v>2</v>
      </c>
      <c r="H385" t="str">
        <f t="shared" si="29"/>
        <v/>
      </c>
      <c r="I385" t="str">
        <f t="shared" si="28"/>
        <v/>
      </c>
      <c r="J385" t="str">
        <f t="shared" si="26"/>
        <v/>
      </c>
      <c r="P385" t="s">
        <v>980</v>
      </c>
      <c r="Q385" t="s">
        <v>16</v>
      </c>
      <c r="R385" s="3">
        <v>45306</v>
      </c>
      <c r="S385">
        <v>440.05</v>
      </c>
      <c r="T385">
        <v>442.95</v>
      </c>
      <c r="U385">
        <v>461.7</v>
      </c>
      <c r="V385">
        <v>435</v>
      </c>
      <c r="W385">
        <v>450.45</v>
      </c>
      <c r="X385">
        <v>451.65</v>
      </c>
      <c r="Y385">
        <v>448.63</v>
      </c>
      <c r="Z385">
        <v>1164094</v>
      </c>
      <c r="AA385">
        <v>522252421.85000002</v>
      </c>
      <c r="AB385">
        <v>19864</v>
      </c>
      <c r="AC385" s="5">
        <v>622882</v>
      </c>
      <c r="AD385" s="5">
        <v>53.51</v>
      </c>
    </row>
    <row r="386" spans="1:30" x14ac:dyDescent="0.25">
      <c r="A386" s="11" t="s">
        <v>980</v>
      </c>
      <c r="B386" s="2" t="s">
        <v>16</v>
      </c>
      <c r="C386" s="12">
        <v>45308</v>
      </c>
      <c r="D386" s="2">
        <v>426.85</v>
      </c>
      <c r="F386">
        <f t="shared" si="27"/>
        <v>-2.6234743926086459</v>
      </c>
      <c r="G386">
        <f t="shared" si="25"/>
        <v>3</v>
      </c>
      <c r="H386" t="str">
        <f t="shared" si="29"/>
        <v/>
      </c>
      <c r="I386" t="str">
        <f t="shared" si="28"/>
        <v/>
      </c>
      <c r="J386" t="str">
        <f t="shared" si="26"/>
        <v/>
      </c>
      <c r="P386" t="s">
        <v>980</v>
      </c>
      <c r="Q386" t="s">
        <v>16</v>
      </c>
      <c r="R386" s="3">
        <v>45307</v>
      </c>
      <c r="S386">
        <v>451.65</v>
      </c>
      <c r="T386">
        <v>452</v>
      </c>
      <c r="U386">
        <v>459.45</v>
      </c>
      <c r="V386">
        <v>433.95</v>
      </c>
      <c r="W386">
        <v>438.4</v>
      </c>
      <c r="X386">
        <v>438.35</v>
      </c>
      <c r="Y386">
        <v>445.12</v>
      </c>
      <c r="Z386">
        <v>677669</v>
      </c>
      <c r="AA386">
        <v>301643943.94999999</v>
      </c>
      <c r="AB386">
        <v>14657</v>
      </c>
      <c r="AC386" s="5">
        <v>389442</v>
      </c>
      <c r="AD386" s="5">
        <v>57.47</v>
      </c>
    </row>
    <row r="387" spans="1:30" x14ac:dyDescent="0.25">
      <c r="A387" s="9" t="s">
        <v>980</v>
      </c>
      <c r="B387" s="1" t="s">
        <v>16</v>
      </c>
      <c r="C387" s="10">
        <v>45309</v>
      </c>
      <c r="D387" s="1">
        <v>444.8</v>
      </c>
      <c r="F387">
        <f t="shared" si="27"/>
        <v>4.205224317675996</v>
      </c>
      <c r="G387">
        <f t="shared" ref="G387:G450" si="30">WEEKDAY(C387, 2)</f>
        <v>4</v>
      </c>
      <c r="H387">
        <f t="shared" si="29"/>
        <v>-1.60380488883973</v>
      </c>
      <c r="I387" t="str">
        <f t="shared" si="28"/>
        <v/>
      </c>
      <c r="J387" t="str">
        <f t="shared" ref="J387:J450" si="31">IF(ISNUMBER(I387), (INDEX(D:D, MATCH(EOMONTH(C387, 0), C:C, 1)) / D387 - 1) * 100, "")</f>
        <v/>
      </c>
      <c r="P387" t="s">
        <v>980</v>
      </c>
      <c r="Q387" t="s">
        <v>16</v>
      </c>
      <c r="R387" s="3">
        <v>45308</v>
      </c>
      <c r="S387">
        <v>438.35</v>
      </c>
      <c r="T387">
        <v>438.35</v>
      </c>
      <c r="U387">
        <v>444.95</v>
      </c>
      <c r="V387">
        <v>424.1</v>
      </c>
      <c r="W387">
        <v>429.8</v>
      </c>
      <c r="X387">
        <v>426.85</v>
      </c>
      <c r="Y387">
        <v>433.37</v>
      </c>
      <c r="Z387">
        <v>507828</v>
      </c>
      <c r="AA387">
        <v>220078364.44999999</v>
      </c>
      <c r="AB387">
        <v>14735</v>
      </c>
      <c r="AC387" s="5">
        <v>278923</v>
      </c>
      <c r="AD387" s="5">
        <v>54.92</v>
      </c>
    </row>
    <row r="388" spans="1:30" x14ac:dyDescent="0.25">
      <c r="A388" s="11" t="s">
        <v>980</v>
      </c>
      <c r="B388" s="2" t="s">
        <v>16</v>
      </c>
      <c r="C388" s="12">
        <v>45310</v>
      </c>
      <c r="D388" s="2">
        <v>450.2</v>
      </c>
      <c r="F388">
        <f t="shared" ref="F388:F451" si="32">((D388-D387)/D387)*100</f>
        <v>1.2140287769784122</v>
      </c>
      <c r="G388">
        <f t="shared" si="30"/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1"/>
        <v/>
      </c>
      <c r="P388" t="s">
        <v>980</v>
      </c>
      <c r="Q388" t="s">
        <v>16</v>
      </c>
      <c r="R388" s="3">
        <v>45309</v>
      </c>
      <c r="S388">
        <v>426.85</v>
      </c>
      <c r="T388">
        <v>426.85</v>
      </c>
      <c r="U388">
        <v>453</v>
      </c>
      <c r="V388">
        <v>410.05</v>
      </c>
      <c r="W388">
        <v>449</v>
      </c>
      <c r="X388">
        <v>444.8</v>
      </c>
      <c r="Y388">
        <v>438.83</v>
      </c>
      <c r="Z388">
        <v>1342595</v>
      </c>
      <c r="AA388">
        <v>589175080.64999998</v>
      </c>
      <c r="AB388">
        <v>25481</v>
      </c>
      <c r="AC388" s="5">
        <v>692415</v>
      </c>
      <c r="AD388" s="5">
        <v>51.57</v>
      </c>
    </row>
    <row r="389" spans="1:30" x14ac:dyDescent="0.25">
      <c r="A389" s="9" t="s">
        <v>980</v>
      </c>
      <c r="B389" s="1" t="s">
        <v>16</v>
      </c>
      <c r="C389" s="10">
        <v>45311</v>
      </c>
      <c r="D389" s="1">
        <v>435.85</v>
      </c>
      <c r="F389">
        <f t="shared" si="32"/>
        <v>-3.1874722345624091</v>
      </c>
      <c r="G389">
        <f t="shared" si="30"/>
        <v>6</v>
      </c>
      <c r="H389" t="str">
        <f t="shared" si="29"/>
        <v/>
      </c>
      <c r="I389" t="str">
        <f t="shared" si="33"/>
        <v/>
      </c>
      <c r="J389" t="str">
        <f t="shared" si="31"/>
        <v/>
      </c>
      <c r="P389" t="s">
        <v>980</v>
      </c>
      <c r="Q389" t="s">
        <v>16</v>
      </c>
      <c r="R389" s="3">
        <v>45310</v>
      </c>
      <c r="S389">
        <v>444.8</v>
      </c>
      <c r="T389">
        <v>449</v>
      </c>
      <c r="U389">
        <v>458</v>
      </c>
      <c r="V389">
        <v>439.2</v>
      </c>
      <c r="W389">
        <v>449</v>
      </c>
      <c r="X389">
        <v>450.2</v>
      </c>
      <c r="Y389">
        <v>449.82</v>
      </c>
      <c r="Z389">
        <v>875445</v>
      </c>
      <c r="AA389">
        <v>393794774.85000002</v>
      </c>
      <c r="AB389">
        <v>14997</v>
      </c>
      <c r="AC389" s="5">
        <v>459795</v>
      </c>
      <c r="AD389" s="5">
        <v>52.52</v>
      </c>
    </row>
    <row r="390" spans="1:30" x14ac:dyDescent="0.25">
      <c r="A390" s="11" t="s">
        <v>980</v>
      </c>
      <c r="B390" s="2" t="s">
        <v>16</v>
      </c>
      <c r="C390" s="12">
        <v>45314</v>
      </c>
      <c r="D390" s="2">
        <v>430.65</v>
      </c>
      <c r="F390">
        <f t="shared" si="32"/>
        <v>-1.1930710106688185</v>
      </c>
      <c r="G390">
        <f t="shared" si="30"/>
        <v>2</v>
      </c>
      <c r="H390" t="str">
        <f t="shared" si="29"/>
        <v/>
      </c>
      <c r="I390" t="str">
        <f t="shared" si="33"/>
        <v/>
      </c>
      <c r="J390" t="str">
        <f t="shared" si="31"/>
        <v/>
      </c>
      <c r="P390" t="s">
        <v>980</v>
      </c>
      <c r="Q390" t="s">
        <v>16</v>
      </c>
      <c r="R390" s="3">
        <v>45311</v>
      </c>
      <c r="S390">
        <v>450.2</v>
      </c>
      <c r="T390">
        <v>449.5</v>
      </c>
      <c r="U390">
        <v>450.5</v>
      </c>
      <c r="V390">
        <v>434.15</v>
      </c>
      <c r="W390">
        <v>435</v>
      </c>
      <c r="X390">
        <v>435.85</v>
      </c>
      <c r="Y390">
        <v>438.47</v>
      </c>
      <c r="Z390">
        <v>486436</v>
      </c>
      <c r="AA390">
        <v>213288565.44999999</v>
      </c>
      <c r="AB390">
        <v>8754</v>
      </c>
      <c r="AC390" s="5">
        <v>281719</v>
      </c>
      <c r="AD390" s="5">
        <v>57.91</v>
      </c>
    </row>
    <row r="391" spans="1:30" x14ac:dyDescent="0.25">
      <c r="A391" s="9" t="s">
        <v>980</v>
      </c>
      <c r="B391" s="1" t="s">
        <v>16</v>
      </c>
      <c r="C391" s="10">
        <v>45315</v>
      </c>
      <c r="D391" s="1">
        <v>439.4</v>
      </c>
      <c r="F391">
        <f t="shared" si="32"/>
        <v>2.0318123766399627</v>
      </c>
      <c r="G391">
        <f t="shared" si="30"/>
        <v>3</v>
      </c>
      <c r="H391" t="str">
        <f t="shared" si="29"/>
        <v/>
      </c>
      <c r="I391" t="str">
        <f t="shared" si="33"/>
        <v/>
      </c>
      <c r="J391" t="str">
        <f t="shared" si="31"/>
        <v/>
      </c>
      <c r="P391" t="s">
        <v>980</v>
      </c>
      <c r="Q391" t="s">
        <v>16</v>
      </c>
      <c r="R391" s="3">
        <v>45314</v>
      </c>
      <c r="S391">
        <v>435.85</v>
      </c>
      <c r="T391">
        <v>430</v>
      </c>
      <c r="U391">
        <v>446.5</v>
      </c>
      <c r="V391">
        <v>425</v>
      </c>
      <c r="W391">
        <v>435</v>
      </c>
      <c r="X391">
        <v>430.65</v>
      </c>
      <c r="Y391">
        <v>438.16</v>
      </c>
      <c r="Z391">
        <v>598618</v>
      </c>
      <c r="AA391">
        <v>262288639.69999999</v>
      </c>
      <c r="AB391">
        <v>18826</v>
      </c>
      <c r="AC391" s="5">
        <v>283047</v>
      </c>
      <c r="AD391" s="5">
        <v>47.28</v>
      </c>
    </row>
    <row r="392" spans="1:30" x14ac:dyDescent="0.25">
      <c r="A392" s="11" t="s">
        <v>980</v>
      </c>
      <c r="B392" s="2" t="s">
        <v>16</v>
      </c>
      <c r="C392" s="12">
        <v>45316</v>
      </c>
      <c r="D392" s="2">
        <v>469.45</v>
      </c>
      <c r="F392">
        <f t="shared" si="32"/>
        <v>6.8388711879836164</v>
      </c>
      <c r="G392">
        <f t="shared" si="30"/>
        <v>4</v>
      </c>
      <c r="H392">
        <f t="shared" ref="H392:H455" si="34">IF(G392=4, ((D392 - D387) / D387)*100, "")</f>
        <v>5.5418165467625844</v>
      </c>
      <c r="I392" t="str">
        <f t="shared" si="33"/>
        <v/>
      </c>
      <c r="J392" t="str">
        <f t="shared" si="31"/>
        <v/>
      </c>
      <c r="P392" t="s">
        <v>980</v>
      </c>
      <c r="Q392" t="s">
        <v>16</v>
      </c>
      <c r="R392" s="3">
        <v>45315</v>
      </c>
      <c r="S392">
        <v>430.65</v>
      </c>
      <c r="T392">
        <v>431.25</v>
      </c>
      <c r="U392">
        <v>448.5</v>
      </c>
      <c r="V392">
        <v>425.05</v>
      </c>
      <c r="W392">
        <v>440.45</v>
      </c>
      <c r="X392">
        <v>439.4</v>
      </c>
      <c r="Y392">
        <v>440.4</v>
      </c>
      <c r="Z392">
        <v>777195</v>
      </c>
      <c r="AA392">
        <v>342273061.05000001</v>
      </c>
      <c r="AB392">
        <v>35918</v>
      </c>
      <c r="AC392" s="5">
        <v>437906</v>
      </c>
      <c r="AD392" s="5">
        <v>56.34</v>
      </c>
    </row>
    <row r="393" spans="1:30" x14ac:dyDescent="0.25">
      <c r="A393" s="9" t="s">
        <v>980</v>
      </c>
      <c r="B393" s="1" t="s">
        <v>16</v>
      </c>
      <c r="C393" s="10">
        <v>45320</v>
      </c>
      <c r="D393" s="1">
        <v>490.3</v>
      </c>
      <c r="F393">
        <f t="shared" si="32"/>
        <v>4.4413675577803859</v>
      </c>
      <c r="G393">
        <f t="shared" si="30"/>
        <v>1</v>
      </c>
      <c r="H393" t="str">
        <f t="shared" si="34"/>
        <v/>
      </c>
      <c r="I393" t="str">
        <f t="shared" si="33"/>
        <v/>
      </c>
      <c r="J393" t="str">
        <f t="shared" si="31"/>
        <v/>
      </c>
      <c r="P393" t="s">
        <v>980</v>
      </c>
      <c r="Q393" t="s">
        <v>16</v>
      </c>
      <c r="R393" s="3">
        <v>45316</v>
      </c>
      <c r="S393">
        <v>439.4</v>
      </c>
      <c r="T393">
        <v>441.6</v>
      </c>
      <c r="U393">
        <v>478.7</v>
      </c>
      <c r="V393">
        <v>441.55</v>
      </c>
      <c r="W393">
        <v>470</v>
      </c>
      <c r="X393">
        <v>469.45</v>
      </c>
      <c r="Y393">
        <v>467.41</v>
      </c>
      <c r="Z393">
        <v>2049191</v>
      </c>
      <c r="AA393">
        <v>957805959</v>
      </c>
      <c r="AB393">
        <v>31135</v>
      </c>
      <c r="AC393" s="5">
        <v>1004485</v>
      </c>
      <c r="AD393" s="5">
        <v>49.02</v>
      </c>
    </row>
    <row r="394" spans="1:30" x14ac:dyDescent="0.25">
      <c r="A394" s="11" t="s">
        <v>980</v>
      </c>
      <c r="B394" s="2" t="s">
        <v>16</v>
      </c>
      <c r="C394" s="12">
        <v>45321</v>
      </c>
      <c r="D394" s="2">
        <v>470.9</v>
      </c>
      <c r="F394">
        <f t="shared" si="32"/>
        <v>-3.9567611666326807</v>
      </c>
      <c r="G394">
        <f t="shared" si="30"/>
        <v>2</v>
      </c>
      <c r="H394" t="str">
        <f t="shared" si="34"/>
        <v/>
      </c>
      <c r="I394" t="str">
        <f t="shared" si="33"/>
        <v/>
      </c>
      <c r="J394" t="str">
        <f t="shared" si="31"/>
        <v/>
      </c>
      <c r="P394" t="s">
        <v>980</v>
      </c>
      <c r="Q394" t="s">
        <v>16</v>
      </c>
      <c r="R394" s="3">
        <v>45320</v>
      </c>
      <c r="S394">
        <v>469.45</v>
      </c>
      <c r="T394">
        <v>474</v>
      </c>
      <c r="U394">
        <v>494</v>
      </c>
      <c r="V394">
        <v>473.05</v>
      </c>
      <c r="W394">
        <v>489.7</v>
      </c>
      <c r="X394">
        <v>490.3</v>
      </c>
      <c r="Y394">
        <v>486.58</v>
      </c>
      <c r="Z394">
        <v>1321822</v>
      </c>
      <c r="AA394">
        <v>643173569.64999998</v>
      </c>
      <c r="AB394">
        <v>32389</v>
      </c>
      <c r="AC394" s="5">
        <v>801576</v>
      </c>
      <c r="AD394" s="5">
        <v>60.64</v>
      </c>
    </row>
    <row r="395" spans="1:30" x14ac:dyDescent="0.25">
      <c r="A395" s="9" t="s">
        <v>980</v>
      </c>
      <c r="B395" s="1" t="s">
        <v>16</v>
      </c>
      <c r="C395" s="10">
        <v>45322</v>
      </c>
      <c r="D395" s="1">
        <v>478</v>
      </c>
      <c r="F395">
        <f t="shared" si="32"/>
        <v>1.5077511148863927</v>
      </c>
      <c r="G395">
        <f t="shared" si="30"/>
        <v>3</v>
      </c>
      <c r="H395" t="str">
        <f t="shared" si="34"/>
        <v/>
      </c>
      <c r="I395" t="str">
        <f t="shared" si="33"/>
        <v/>
      </c>
      <c r="J395" t="str">
        <f t="shared" si="31"/>
        <v/>
      </c>
      <c r="P395" t="s">
        <v>980</v>
      </c>
      <c r="Q395" t="s">
        <v>16</v>
      </c>
      <c r="R395" s="3">
        <v>45321</v>
      </c>
      <c r="S395">
        <v>490.3</v>
      </c>
      <c r="T395">
        <v>494.6</v>
      </c>
      <c r="U395">
        <v>494.75</v>
      </c>
      <c r="V395">
        <v>466.35</v>
      </c>
      <c r="W395">
        <v>471</v>
      </c>
      <c r="X395">
        <v>470.9</v>
      </c>
      <c r="Y395">
        <v>482.04</v>
      </c>
      <c r="Z395">
        <v>701614</v>
      </c>
      <c r="AA395">
        <v>338204452.64999998</v>
      </c>
      <c r="AB395">
        <v>20019</v>
      </c>
      <c r="AC395" s="5">
        <v>413571</v>
      </c>
      <c r="AD395" s="5">
        <v>58.95</v>
      </c>
    </row>
    <row r="396" spans="1:30" x14ac:dyDescent="0.25">
      <c r="A396" s="11" t="s">
        <v>980</v>
      </c>
      <c r="B396" s="2" t="s">
        <v>16</v>
      </c>
      <c r="C396" s="12">
        <v>45323</v>
      </c>
      <c r="D396" s="2">
        <v>478.3</v>
      </c>
      <c r="F396">
        <f t="shared" si="32"/>
        <v>6.2761506276152998E-2</v>
      </c>
      <c r="G396">
        <f t="shared" si="30"/>
        <v>4</v>
      </c>
      <c r="H396">
        <f t="shared" si="34"/>
        <v>8.8529813381884459</v>
      </c>
      <c r="I396">
        <f t="shared" si="33"/>
        <v>45323</v>
      </c>
      <c r="J396">
        <f t="shared" si="31"/>
        <v>26.029688480033442</v>
      </c>
      <c r="P396" t="s">
        <v>980</v>
      </c>
      <c r="Q396" t="s">
        <v>16</v>
      </c>
      <c r="R396" s="3">
        <v>45322</v>
      </c>
      <c r="S396">
        <v>470.9</v>
      </c>
      <c r="T396">
        <v>471</v>
      </c>
      <c r="U396">
        <v>485.95</v>
      </c>
      <c r="V396">
        <v>470.9</v>
      </c>
      <c r="W396">
        <v>474.6</v>
      </c>
      <c r="X396">
        <v>478</v>
      </c>
      <c r="Y396">
        <v>477.84</v>
      </c>
      <c r="Z396">
        <v>678196</v>
      </c>
      <c r="AA396">
        <v>324067115.44999999</v>
      </c>
      <c r="AB396">
        <v>27287</v>
      </c>
      <c r="AC396" s="5">
        <v>408568</v>
      </c>
      <c r="AD396" s="5">
        <v>60.24</v>
      </c>
    </row>
    <row r="397" spans="1:30" x14ac:dyDescent="0.25">
      <c r="A397" s="9" t="s">
        <v>980</v>
      </c>
      <c r="B397" s="1" t="s">
        <v>16</v>
      </c>
      <c r="C397" s="10">
        <v>45324</v>
      </c>
      <c r="D397" s="1">
        <v>508.75</v>
      </c>
      <c r="F397">
        <f t="shared" si="32"/>
        <v>6.3662973029479373</v>
      </c>
      <c r="G397">
        <f t="shared" si="30"/>
        <v>5</v>
      </c>
      <c r="H397" t="str">
        <f t="shared" si="34"/>
        <v/>
      </c>
      <c r="I397" t="str">
        <f t="shared" si="33"/>
        <v/>
      </c>
      <c r="J397" t="str">
        <f t="shared" si="31"/>
        <v/>
      </c>
      <c r="P397" t="s">
        <v>980</v>
      </c>
      <c r="Q397" t="s">
        <v>16</v>
      </c>
      <c r="R397" s="3">
        <v>45323</v>
      </c>
      <c r="S397">
        <v>478</v>
      </c>
      <c r="T397">
        <v>478.65</v>
      </c>
      <c r="U397">
        <v>490</v>
      </c>
      <c r="V397">
        <v>461.5</v>
      </c>
      <c r="W397">
        <v>477</v>
      </c>
      <c r="X397">
        <v>478.3</v>
      </c>
      <c r="Y397">
        <v>476.2</v>
      </c>
      <c r="Z397">
        <v>1644663</v>
      </c>
      <c r="AA397">
        <v>783189799.60000002</v>
      </c>
      <c r="AB397">
        <v>43977</v>
      </c>
      <c r="AC397" s="5">
        <v>810241</v>
      </c>
      <c r="AD397" s="5">
        <v>49.26</v>
      </c>
    </row>
    <row r="398" spans="1:30" x14ac:dyDescent="0.25">
      <c r="A398" s="11" t="s">
        <v>980</v>
      </c>
      <c r="B398" s="2" t="s">
        <v>16</v>
      </c>
      <c r="C398" s="12">
        <v>45327</v>
      </c>
      <c r="D398" s="2">
        <v>534.95000000000005</v>
      </c>
      <c r="F398">
        <f t="shared" si="32"/>
        <v>5.1498771498771587</v>
      </c>
      <c r="G398">
        <f t="shared" si="30"/>
        <v>1</v>
      </c>
      <c r="H398" t="str">
        <f t="shared" si="34"/>
        <v/>
      </c>
      <c r="I398" t="str">
        <f t="shared" si="33"/>
        <v/>
      </c>
      <c r="J398" t="str">
        <f t="shared" si="31"/>
        <v/>
      </c>
      <c r="P398" t="s">
        <v>980</v>
      </c>
      <c r="Q398" t="s">
        <v>16</v>
      </c>
      <c r="R398" s="3">
        <v>45324</v>
      </c>
      <c r="S398">
        <v>478.3</v>
      </c>
      <c r="T398">
        <v>480</v>
      </c>
      <c r="U398">
        <v>519.9</v>
      </c>
      <c r="V398">
        <v>480</v>
      </c>
      <c r="W398">
        <v>519.9</v>
      </c>
      <c r="X398">
        <v>508.75</v>
      </c>
      <c r="Y398">
        <v>501.26</v>
      </c>
      <c r="Z398">
        <v>3171589</v>
      </c>
      <c r="AA398">
        <v>1589780699.0999999</v>
      </c>
      <c r="AB398">
        <v>63576</v>
      </c>
      <c r="AC398" s="5">
        <v>2280950</v>
      </c>
      <c r="AD398" s="5">
        <v>71.92</v>
      </c>
    </row>
    <row r="399" spans="1:30" x14ac:dyDescent="0.25">
      <c r="A399" s="9" t="s">
        <v>980</v>
      </c>
      <c r="B399" s="1" t="s">
        <v>16</v>
      </c>
      <c r="C399" s="10">
        <v>45328</v>
      </c>
      <c r="D399" s="1">
        <v>528.79999999999995</v>
      </c>
      <c r="F399">
        <f t="shared" si="32"/>
        <v>-1.1496401532853706</v>
      </c>
      <c r="G399">
        <f t="shared" si="30"/>
        <v>2</v>
      </c>
      <c r="H399" t="str">
        <f t="shared" si="34"/>
        <v/>
      </c>
      <c r="I399" t="str">
        <f t="shared" si="33"/>
        <v/>
      </c>
      <c r="J399" t="str">
        <f t="shared" si="31"/>
        <v/>
      </c>
      <c r="P399" t="s">
        <v>980</v>
      </c>
      <c r="Q399" t="s">
        <v>16</v>
      </c>
      <c r="R399" s="3">
        <v>45327</v>
      </c>
      <c r="S399">
        <v>508.75</v>
      </c>
      <c r="T399">
        <v>523.70000000000005</v>
      </c>
      <c r="U399">
        <v>543</v>
      </c>
      <c r="V399">
        <v>515.79999999999995</v>
      </c>
      <c r="W399">
        <v>542</v>
      </c>
      <c r="X399">
        <v>534.95000000000005</v>
      </c>
      <c r="Y399">
        <v>529.28</v>
      </c>
      <c r="Z399">
        <v>2703897</v>
      </c>
      <c r="AA399">
        <v>1431123984.3</v>
      </c>
      <c r="AB399">
        <v>40068</v>
      </c>
      <c r="AC399" s="5">
        <v>1682583</v>
      </c>
      <c r="AD399" s="5">
        <v>62.23</v>
      </c>
    </row>
    <row r="400" spans="1:30" x14ac:dyDescent="0.25">
      <c r="A400" s="11" t="s">
        <v>980</v>
      </c>
      <c r="B400" s="2" t="s">
        <v>16</v>
      </c>
      <c r="C400" s="12">
        <v>45329</v>
      </c>
      <c r="D400" s="2">
        <v>542.65</v>
      </c>
      <c r="F400">
        <f t="shared" si="32"/>
        <v>2.6191376701966762</v>
      </c>
      <c r="G400">
        <f t="shared" si="30"/>
        <v>3</v>
      </c>
      <c r="H400" t="str">
        <f t="shared" si="34"/>
        <v/>
      </c>
      <c r="I400" t="str">
        <f t="shared" si="33"/>
        <v/>
      </c>
      <c r="J400" t="str">
        <f t="shared" si="31"/>
        <v/>
      </c>
      <c r="P400" t="s">
        <v>980</v>
      </c>
      <c r="Q400" t="s">
        <v>16</v>
      </c>
      <c r="R400" s="3">
        <v>45328</v>
      </c>
      <c r="S400">
        <v>534.95000000000005</v>
      </c>
      <c r="T400">
        <v>541</v>
      </c>
      <c r="U400">
        <v>546.70000000000005</v>
      </c>
      <c r="V400">
        <v>515</v>
      </c>
      <c r="W400">
        <v>526</v>
      </c>
      <c r="X400">
        <v>528.79999999999995</v>
      </c>
      <c r="Y400">
        <v>528.41</v>
      </c>
      <c r="Z400">
        <v>1645621</v>
      </c>
      <c r="AA400">
        <v>869556165.20000005</v>
      </c>
      <c r="AB400">
        <v>29031</v>
      </c>
      <c r="AC400" s="5">
        <v>1060410</v>
      </c>
      <c r="AD400" s="5">
        <v>64.44</v>
      </c>
    </row>
    <row r="401" spans="1:30" x14ac:dyDescent="0.25">
      <c r="A401" s="9" t="s">
        <v>980</v>
      </c>
      <c r="B401" s="1" t="s">
        <v>16</v>
      </c>
      <c r="C401" s="10">
        <v>45330</v>
      </c>
      <c r="D401" s="1">
        <v>552.29999999999995</v>
      </c>
      <c r="F401">
        <f t="shared" si="32"/>
        <v>1.7783101446604586</v>
      </c>
      <c r="G401">
        <f t="shared" si="30"/>
        <v>4</v>
      </c>
      <c r="H401">
        <f t="shared" si="34"/>
        <v>15.471461425883323</v>
      </c>
      <c r="I401" t="str">
        <f t="shared" si="33"/>
        <v/>
      </c>
      <c r="J401" t="str">
        <f t="shared" si="31"/>
        <v/>
      </c>
      <c r="P401" t="s">
        <v>980</v>
      </c>
      <c r="Q401" t="s">
        <v>16</v>
      </c>
      <c r="R401" s="3">
        <v>45329</v>
      </c>
      <c r="S401">
        <v>528.79999999999995</v>
      </c>
      <c r="T401">
        <v>531.95000000000005</v>
      </c>
      <c r="U401">
        <v>545</v>
      </c>
      <c r="V401">
        <v>527</v>
      </c>
      <c r="W401">
        <v>540</v>
      </c>
      <c r="X401">
        <v>542.65</v>
      </c>
      <c r="Y401">
        <v>538.15</v>
      </c>
      <c r="Z401">
        <v>1125934</v>
      </c>
      <c r="AA401">
        <v>605925740.39999998</v>
      </c>
      <c r="AB401">
        <v>25783</v>
      </c>
      <c r="AC401" s="5">
        <v>716627</v>
      </c>
      <c r="AD401" s="5">
        <v>63.65</v>
      </c>
    </row>
    <row r="402" spans="1:30" x14ac:dyDescent="0.25">
      <c r="A402" s="11" t="s">
        <v>980</v>
      </c>
      <c r="B402" s="2" t="s">
        <v>16</v>
      </c>
      <c r="C402" s="12">
        <v>45331</v>
      </c>
      <c r="D402" s="2">
        <v>512.20000000000005</v>
      </c>
      <c r="F402">
        <f t="shared" si="32"/>
        <v>-7.2605468042730239</v>
      </c>
      <c r="G402">
        <f t="shared" si="30"/>
        <v>5</v>
      </c>
      <c r="H402" t="str">
        <f t="shared" si="34"/>
        <v/>
      </c>
      <c r="I402" t="str">
        <f t="shared" si="33"/>
        <v/>
      </c>
      <c r="J402" t="str">
        <f t="shared" si="31"/>
        <v/>
      </c>
      <c r="P402" t="s">
        <v>980</v>
      </c>
      <c r="Q402" t="s">
        <v>16</v>
      </c>
      <c r="R402" s="3">
        <v>45330</v>
      </c>
      <c r="S402">
        <v>542.65</v>
      </c>
      <c r="T402">
        <v>570</v>
      </c>
      <c r="U402">
        <v>578.79999999999995</v>
      </c>
      <c r="V402">
        <v>543.4</v>
      </c>
      <c r="W402">
        <v>548</v>
      </c>
      <c r="X402">
        <v>552.29999999999995</v>
      </c>
      <c r="Y402">
        <v>558.57000000000005</v>
      </c>
      <c r="Z402">
        <v>2434869</v>
      </c>
      <c r="AA402">
        <v>1360051831.6500001</v>
      </c>
      <c r="AB402">
        <v>47159</v>
      </c>
      <c r="AC402" s="5">
        <v>1419281</v>
      </c>
      <c r="AD402" s="5">
        <v>58.29</v>
      </c>
    </row>
    <row r="403" spans="1:30" x14ac:dyDescent="0.25">
      <c r="A403" s="9" t="s">
        <v>980</v>
      </c>
      <c r="B403" s="1" t="s">
        <v>16</v>
      </c>
      <c r="C403" s="10">
        <v>45334</v>
      </c>
      <c r="D403" s="1">
        <v>491.9</v>
      </c>
      <c r="F403">
        <f t="shared" si="32"/>
        <v>-3.9632955876610829</v>
      </c>
      <c r="G403">
        <f t="shared" si="30"/>
        <v>1</v>
      </c>
      <c r="H403" t="str">
        <f t="shared" si="34"/>
        <v/>
      </c>
      <c r="I403" t="str">
        <f t="shared" si="33"/>
        <v/>
      </c>
      <c r="J403" t="str">
        <f t="shared" si="31"/>
        <v/>
      </c>
      <c r="P403" t="s">
        <v>980</v>
      </c>
      <c r="Q403" t="s">
        <v>16</v>
      </c>
      <c r="R403" s="3">
        <v>45331</v>
      </c>
      <c r="S403">
        <v>552.29999999999995</v>
      </c>
      <c r="T403">
        <v>556.4</v>
      </c>
      <c r="U403">
        <v>562</v>
      </c>
      <c r="V403">
        <v>498.1</v>
      </c>
      <c r="W403">
        <v>504.95</v>
      </c>
      <c r="X403">
        <v>512.20000000000005</v>
      </c>
      <c r="Y403">
        <v>525.64</v>
      </c>
      <c r="Z403">
        <v>1708735</v>
      </c>
      <c r="AA403">
        <v>898184041.20000005</v>
      </c>
      <c r="AB403">
        <v>60506</v>
      </c>
      <c r="AC403" s="5">
        <v>954008</v>
      </c>
      <c r="AD403" s="5">
        <v>55.83</v>
      </c>
    </row>
    <row r="404" spans="1:30" x14ac:dyDescent="0.25">
      <c r="A404" s="11" t="s">
        <v>980</v>
      </c>
      <c r="B404" s="2" t="s">
        <v>16</v>
      </c>
      <c r="C404" s="12">
        <v>45335</v>
      </c>
      <c r="D404" s="2">
        <v>514.65</v>
      </c>
      <c r="F404">
        <f t="shared" si="32"/>
        <v>4.6249237649928849</v>
      </c>
      <c r="G404">
        <f t="shared" si="30"/>
        <v>2</v>
      </c>
      <c r="H404" t="str">
        <f t="shared" si="34"/>
        <v/>
      </c>
      <c r="I404" t="str">
        <f t="shared" si="33"/>
        <v/>
      </c>
      <c r="J404" t="str">
        <f t="shared" si="31"/>
        <v/>
      </c>
      <c r="P404" t="s">
        <v>980</v>
      </c>
      <c r="Q404" t="s">
        <v>16</v>
      </c>
      <c r="R404" s="3">
        <v>45334</v>
      </c>
      <c r="S404">
        <v>512.20000000000005</v>
      </c>
      <c r="T404">
        <v>531</v>
      </c>
      <c r="U404">
        <v>542</v>
      </c>
      <c r="V404">
        <v>485</v>
      </c>
      <c r="W404">
        <v>491</v>
      </c>
      <c r="X404">
        <v>491.9</v>
      </c>
      <c r="Y404">
        <v>509.34</v>
      </c>
      <c r="Z404">
        <v>2138279</v>
      </c>
      <c r="AA404">
        <v>1089110845.4000001</v>
      </c>
      <c r="AB404">
        <v>50849</v>
      </c>
      <c r="AC404" s="5">
        <v>1033801</v>
      </c>
      <c r="AD404" s="5">
        <v>48.35</v>
      </c>
    </row>
    <row r="405" spans="1:30" x14ac:dyDescent="0.25">
      <c r="A405" s="9" t="s">
        <v>980</v>
      </c>
      <c r="B405" s="1" t="s">
        <v>16</v>
      </c>
      <c r="C405" s="10">
        <v>45336</v>
      </c>
      <c r="D405" s="1">
        <v>525.1</v>
      </c>
      <c r="F405">
        <f t="shared" si="32"/>
        <v>2.0305061692412409</v>
      </c>
      <c r="G405">
        <f t="shared" si="30"/>
        <v>3</v>
      </c>
      <c r="H405" t="str">
        <f t="shared" si="34"/>
        <v/>
      </c>
      <c r="I405" t="str">
        <f t="shared" si="33"/>
        <v/>
      </c>
      <c r="J405" t="str">
        <f t="shared" si="31"/>
        <v/>
      </c>
      <c r="P405" t="s">
        <v>980</v>
      </c>
      <c r="Q405" t="s">
        <v>16</v>
      </c>
      <c r="R405" s="3">
        <v>45335</v>
      </c>
      <c r="S405">
        <v>491.9</v>
      </c>
      <c r="T405">
        <v>500</v>
      </c>
      <c r="U405">
        <v>520.95000000000005</v>
      </c>
      <c r="V405">
        <v>442.75</v>
      </c>
      <c r="W405">
        <v>515</v>
      </c>
      <c r="X405">
        <v>514.65</v>
      </c>
      <c r="Y405">
        <v>494.79</v>
      </c>
      <c r="Z405">
        <v>1649265</v>
      </c>
      <c r="AA405">
        <v>816036614.45000005</v>
      </c>
      <c r="AB405">
        <v>45020</v>
      </c>
      <c r="AC405" s="5">
        <v>947224</v>
      </c>
      <c r="AD405" s="5">
        <v>57.43</v>
      </c>
    </row>
    <row r="406" spans="1:30" x14ac:dyDescent="0.25">
      <c r="A406" s="11" t="s">
        <v>980</v>
      </c>
      <c r="B406" s="2" t="s">
        <v>16</v>
      </c>
      <c r="C406" s="12">
        <v>45337</v>
      </c>
      <c r="D406" s="2">
        <v>574.35</v>
      </c>
      <c r="F406">
        <f t="shared" si="32"/>
        <v>9.3791658731670147</v>
      </c>
      <c r="G406">
        <f t="shared" si="30"/>
        <v>4</v>
      </c>
      <c r="H406">
        <f t="shared" si="34"/>
        <v>3.99239543726237</v>
      </c>
      <c r="I406" t="str">
        <f t="shared" si="33"/>
        <v/>
      </c>
      <c r="J406" t="str">
        <f t="shared" si="31"/>
        <v/>
      </c>
      <c r="P406" t="s">
        <v>980</v>
      </c>
      <c r="Q406" t="s">
        <v>16</v>
      </c>
      <c r="R406" s="3">
        <v>45336</v>
      </c>
      <c r="S406">
        <v>514.65</v>
      </c>
      <c r="T406">
        <v>500</v>
      </c>
      <c r="U406">
        <v>532</v>
      </c>
      <c r="V406">
        <v>500</v>
      </c>
      <c r="W406">
        <v>530.4</v>
      </c>
      <c r="X406">
        <v>525.1</v>
      </c>
      <c r="Y406">
        <v>524.38</v>
      </c>
      <c r="Z406">
        <v>4597085</v>
      </c>
      <c r="AA406">
        <v>2410623495.5</v>
      </c>
      <c r="AB406">
        <v>40533</v>
      </c>
      <c r="AC406" s="5">
        <v>3940859</v>
      </c>
      <c r="AD406" s="5">
        <v>85.73</v>
      </c>
    </row>
    <row r="407" spans="1:30" x14ac:dyDescent="0.25">
      <c r="A407" s="9" t="s">
        <v>980</v>
      </c>
      <c r="B407" s="1" t="s">
        <v>16</v>
      </c>
      <c r="C407" s="10">
        <v>45338</v>
      </c>
      <c r="D407" s="1">
        <v>590.95000000000005</v>
      </c>
      <c r="F407">
        <f t="shared" si="32"/>
        <v>2.890223731174375</v>
      </c>
      <c r="G407">
        <f t="shared" si="30"/>
        <v>5</v>
      </c>
      <c r="H407" t="str">
        <f t="shared" si="34"/>
        <v/>
      </c>
      <c r="I407" t="str">
        <f t="shared" si="33"/>
        <v/>
      </c>
      <c r="J407" t="str">
        <f t="shared" si="31"/>
        <v/>
      </c>
      <c r="P407" t="s">
        <v>980</v>
      </c>
      <c r="Q407" t="s">
        <v>16</v>
      </c>
      <c r="R407" s="3">
        <v>45337</v>
      </c>
      <c r="S407">
        <v>525.1</v>
      </c>
      <c r="T407">
        <v>532.9</v>
      </c>
      <c r="U407">
        <v>577.6</v>
      </c>
      <c r="V407">
        <v>532.04999999999995</v>
      </c>
      <c r="W407">
        <v>577.6</v>
      </c>
      <c r="X407">
        <v>574.35</v>
      </c>
      <c r="Y407">
        <v>559.96</v>
      </c>
      <c r="Z407">
        <v>3724111</v>
      </c>
      <c r="AA407">
        <v>2085366771.55</v>
      </c>
      <c r="AB407">
        <v>40781</v>
      </c>
      <c r="AC407" s="5">
        <v>2082159</v>
      </c>
      <c r="AD407" s="5">
        <v>55.91</v>
      </c>
    </row>
    <row r="408" spans="1:30" x14ac:dyDescent="0.25">
      <c r="A408" s="11" t="s">
        <v>980</v>
      </c>
      <c r="B408" s="2" t="s">
        <v>16</v>
      </c>
      <c r="C408" s="12">
        <v>45341</v>
      </c>
      <c r="D408" s="2">
        <v>629.45000000000005</v>
      </c>
      <c r="F408">
        <f t="shared" si="32"/>
        <v>6.5149335815212792</v>
      </c>
      <c r="G408">
        <f t="shared" si="30"/>
        <v>1</v>
      </c>
      <c r="H408" t="str">
        <f t="shared" si="34"/>
        <v/>
      </c>
      <c r="I408" t="str">
        <f t="shared" si="33"/>
        <v/>
      </c>
      <c r="J408" t="str">
        <f t="shared" si="31"/>
        <v/>
      </c>
      <c r="P408" t="s">
        <v>980</v>
      </c>
      <c r="Q408" t="s">
        <v>16</v>
      </c>
      <c r="R408" s="3">
        <v>45338</v>
      </c>
      <c r="S408">
        <v>574.35</v>
      </c>
      <c r="T408">
        <v>580</v>
      </c>
      <c r="U408">
        <v>602.04999999999995</v>
      </c>
      <c r="V408">
        <v>578</v>
      </c>
      <c r="W408">
        <v>593</v>
      </c>
      <c r="X408">
        <v>590.95000000000005</v>
      </c>
      <c r="Y408">
        <v>591.38</v>
      </c>
      <c r="Z408">
        <v>3032378</v>
      </c>
      <c r="AA408">
        <v>1793278052.8</v>
      </c>
      <c r="AB408">
        <v>48008</v>
      </c>
      <c r="AC408" s="5">
        <v>1956517</v>
      </c>
      <c r="AD408" s="5">
        <v>64.52</v>
      </c>
    </row>
    <row r="409" spans="1:30" x14ac:dyDescent="0.25">
      <c r="A409" s="9" t="s">
        <v>980</v>
      </c>
      <c r="B409" s="1" t="s">
        <v>16</v>
      </c>
      <c r="C409" s="10">
        <v>45342</v>
      </c>
      <c r="D409" s="1">
        <v>623.5</v>
      </c>
      <c r="F409">
        <f t="shared" si="32"/>
        <v>-0.9452696798792668</v>
      </c>
      <c r="G409">
        <f t="shared" si="30"/>
        <v>2</v>
      </c>
      <c r="H409" t="str">
        <f t="shared" si="34"/>
        <v/>
      </c>
      <c r="I409" t="str">
        <f t="shared" si="33"/>
        <v/>
      </c>
      <c r="J409" t="str">
        <f t="shared" si="31"/>
        <v/>
      </c>
      <c r="P409" t="s">
        <v>980</v>
      </c>
      <c r="Q409" t="s">
        <v>16</v>
      </c>
      <c r="R409" s="3">
        <v>45341</v>
      </c>
      <c r="S409">
        <v>590.95000000000005</v>
      </c>
      <c r="T409">
        <v>596</v>
      </c>
      <c r="U409">
        <v>644.65</v>
      </c>
      <c r="V409">
        <v>595.20000000000005</v>
      </c>
      <c r="W409">
        <v>635.20000000000005</v>
      </c>
      <c r="X409">
        <v>629.45000000000005</v>
      </c>
      <c r="Y409">
        <v>622.87</v>
      </c>
      <c r="Z409">
        <v>2561799</v>
      </c>
      <c r="AA409">
        <v>1595672860</v>
      </c>
      <c r="AB409">
        <v>47880</v>
      </c>
      <c r="AC409" s="5">
        <v>1418941</v>
      </c>
      <c r="AD409" s="5">
        <v>55.39</v>
      </c>
    </row>
    <row r="410" spans="1:30" x14ac:dyDescent="0.25">
      <c r="A410" s="11" t="s">
        <v>980</v>
      </c>
      <c r="B410" s="2" t="s">
        <v>16</v>
      </c>
      <c r="C410" s="12">
        <v>45343</v>
      </c>
      <c r="D410" s="2">
        <v>597.95000000000005</v>
      </c>
      <c r="F410">
        <f t="shared" si="32"/>
        <v>-4.0978348035284613</v>
      </c>
      <c r="G410">
        <f t="shared" si="30"/>
        <v>3</v>
      </c>
      <c r="H410" t="str">
        <f t="shared" si="34"/>
        <v/>
      </c>
      <c r="I410" t="str">
        <f t="shared" si="33"/>
        <v/>
      </c>
      <c r="J410" t="str">
        <f t="shared" si="31"/>
        <v/>
      </c>
      <c r="P410" t="s">
        <v>980</v>
      </c>
      <c r="Q410" t="s">
        <v>16</v>
      </c>
      <c r="R410" s="3">
        <v>45342</v>
      </c>
      <c r="S410">
        <v>629.45000000000005</v>
      </c>
      <c r="T410">
        <v>636.04999999999995</v>
      </c>
      <c r="U410">
        <v>643.45000000000005</v>
      </c>
      <c r="V410">
        <v>603.35</v>
      </c>
      <c r="W410">
        <v>627</v>
      </c>
      <c r="X410">
        <v>623.5</v>
      </c>
      <c r="Y410">
        <v>622.34</v>
      </c>
      <c r="Z410">
        <v>1289889</v>
      </c>
      <c r="AA410">
        <v>802750108.89999998</v>
      </c>
      <c r="AB410">
        <v>33671</v>
      </c>
      <c r="AC410" s="5">
        <v>742827</v>
      </c>
      <c r="AD410" s="5">
        <v>57.59</v>
      </c>
    </row>
    <row r="411" spans="1:30" x14ac:dyDescent="0.25">
      <c r="A411" s="9" t="s">
        <v>980</v>
      </c>
      <c r="B411" s="1" t="s">
        <v>16</v>
      </c>
      <c r="C411" s="10">
        <v>45344</v>
      </c>
      <c r="D411" s="1">
        <v>592.20000000000005</v>
      </c>
      <c r="F411">
        <f t="shared" si="32"/>
        <v>-0.9616188644535496</v>
      </c>
      <c r="G411">
        <f t="shared" si="30"/>
        <v>4</v>
      </c>
      <c r="H411">
        <f t="shared" si="34"/>
        <v>3.1078610603290717</v>
      </c>
      <c r="I411" t="str">
        <f t="shared" si="33"/>
        <v/>
      </c>
      <c r="J411" t="str">
        <f t="shared" si="31"/>
        <v/>
      </c>
      <c r="P411" t="s">
        <v>980</v>
      </c>
      <c r="Q411" t="s">
        <v>16</v>
      </c>
      <c r="R411" s="3">
        <v>45343</v>
      </c>
      <c r="S411">
        <v>623.5</v>
      </c>
      <c r="T411">
        <v>627</v>
      </c>
      <c r="U411">
        <v>634</v>
      </c>
      <c r="V411">
        <v>592.35</v>
      </c>
      <c r="W411">
        <v>601.65</v>
      </c>
      <c r="X411">
        <v>597.95000000000005</v>
      </c>
      <c r="Y411">
        <v>603.91999999999996</v>
      </c>
      <c r="Z411">
        <v>1173857</v>
      </c>
      <c r="AA411">
        <v>708916409.54999995</v>
      </c>
      <c r="AB411">
        <v>23093</v>
      </c>
      <c r="AC411" s="5">
        <v>746012</v>
      </c>
      <c r="AD411" s="5">
        <v>63.55</v>
      </c>
    </row>
    <row r="412" spans="1:30" x14ac:dyDescent="0.25">
      <c r="A412" s="11" t="s">
        <v>980</v>
      </c>
      <c r="B412" s="2" t="s">
        <v>16</v>
      </c>
      <c r="C412" s="12">
        <v>45345</v>
      </c>
      <c r="D412" s="2">
        <v>611.54999999999995</v>
      </c>
      <c r="F412">
        <f t="shared" si="32"/>
        <v>3.2674772036474007</v>
      </c>
      <c r="G412">
        <f t="shared" si="30"/>
        <v>5</v>
      </c>
      <c r="H412" t="str">
        <f t="shared" si="34"/>
        <v/>
      </c>
      <c r="I412" t="str">
        <f t="shared" si="33"/>
        <v/>
      </c>
      <c r="J412" t="str">
        <f t="shared" si="31"/>
        <v/>
      </c>
      <c r="P412" t="s">
        <v>980</v>
      </c>
      <c r="Q412" t="s">
        <v>16</v>
      </c>
      <c r="R412" s="3">
        <v>45344</v>
      </c>
      <c r="S412">
        <v>597.95000000000005</v>
      </c>
      <c r="T412">
        <v>602</v>
      </c>
      <c r="U412">
        <v>607</v>
      </c>
      <c r="V412">
        <v>571.29999999999995</v>
      </c>
      <c r="W412">
        <v>590</v>
      </c>
      <c r="X412">
        <v>592.20000000000005</v>
      </c>
      <c r="Y412">
        <v>590.49</v>
      </c>
      <c r="Z412">
        <v>765548</v>
      </c>
      <c r="AA412">
        <v>452049482.64999998</v>
      </c>
      <c r="AB412">
        <v>23014</v>
      </c>
      <c r="AC412" s="5">
        <v>411406</v>
      </c>
      <c r="AD412" s="5">
        <v>53.74</v>
      </c>
    </row>
    <row r="413" spans="1:30" x14ac:dyDescent="0.25">
      <c r="A413" s="9" t="s">
        <v>980</v>
      </c>
      <c r="B413" s="1" t="s">
        <v>16</v>
      </c>
      <c r="C413" s="10">
        <v>45348</v>
      </c>
      <c r="D413" s="1">
        <v>630.79999999999995</v>
      </c>
      <c r="F413">
        <f t="shared" si="32"/>
        <v>3.147739350829859</v>
      </c>
      <c r="G413">
        <f t="shared" si="30"/>
        <v>1</v>
      </c>
      <c r="H413" t="str">
        <f t="shared" si="34"/>
        <v/>
      </c>
      <c r="I413" t="str">
        <f t="shared" si="33"/>
        <v/>
      </c>
      <c r="J413" t="str">
        <f t="shared" si="31"/>
        <v/>
      </c>
      <c r="P413" t="s">
        <v>980</v>
      </c>
      <c r="Q413" t="s">
        <v>16</v>
      </c>
      <c r="R413" s="3">
        <v>45345</v>
      </c>
      <c r="S413">
        <v>592.20000000000005</v>
      </c>
      <c r="T413">
        <v>604.04999999999995</v>
      </c>
      <c r="U413">
        <v>621.79999999999995</v>
      </c>
      <c r="V413">
        <v>601.15</v>
      </c>
      <c r="W413">
        <v>610</v>
      </c>
      <c r="X413">
        <v>611.54999999999995</v>
      </c>
      <c r="Y413">
        <v>618.73</v>
      </c>
      <c r="Z413">
        <v>1180826</v>
      </c>
      <c r="AA413">
        <v>730611353.60000002</v>
      </c>
      <c r="AB413">
        <v>18566</v>
      </c>
      <c r="AC413" s="5">
        <v>764728</v>
      </c>
      <c r="AD413" s="5">
        <v>64.760000000000005</v>
      </c>
    </row>
    <row r="414" spans="1:30" x14ac:dyDescent="0.25">
      <c r="A414" s="11" t="s">
        <v>980</v>
      </c>
      <c r="B414" s="2" t="s">
        <v>16</v>
      </c>
      <c r="C414" s="12">
        <v>45349</v>
      </c>
      <c r="D414" s="2">
        <v>627.85</v>
      </c>
      <c r="F414">
        <f t="shared" si="32"/>
        <v>-0.46766011414076286</v>
      </c>
      <c r="G414">
        <f t="shared" si="30"/>
        <v>2</v>
      </c>
      <c r="H414" t="str">
        <f t="shared" si="34"/>
        <v/>
      </c>
      <c r="I414" t="str">
        <f t="shared" si="33"/>
        <v/>
      </c>
      <c r="J414" t="str">
        <f t="shared" si="31"/>
        <v/>
      </c>
      <c r="P414" t="s">
        <v>980</v>
      </c>
      <c r="Q414" t="s">
        <v>16</v>
      </c>
      <c r="R414" s="3">
        <v>45348</v>
      </c>
      <c r="S414">
        <v>611.54999999999995</v>
      </c>
      <c r="T414">
        <v>615.85</v>
      </c>
      <c r="U414">
        <v>642</v>
      </c>
      <c r="V414">
        <v>602.1</v>
      </c>
      <c r="W414">
        <v>634.9</v>
      </c>
      <c r="X414">
        <v>630.79999999999995</v>
      </c>
      <c r="Y414">
        <v>626.67999999999995</v>
      </c>
      <c r="Z414">
        <v>1020764</v>
      </c>
      <c r="AA414">
        <v>639691499.39999998</v>
      </c>
      <c r="AB414">
        <v>27600</v>
      </c>
      <c r="AC414" s="5">
        <v>649253</v>
      </c>
      <c r="AD414" s="5">
        <v>63.6</v>
      </c>
    </row>
    <row r="415" spans="1:30" x14ac:dyDescent="0.25">
      <c r="A415" s="9" t="s">
        <v>980</v>
      </c>
      <c r="B415" s="1" t="s">
        <v>16</v>
      </c>
      <c r="C415" s="10">
        <v>45350</v>
      </c>
      <c r="D415" s="1">
        <v>603.75</v>
      </c>
      <c r="F415">
        <f t="shared" si="32"/>
        <v>-3.8384964561599144</v>
      </c>
      <c r="G415">
        <f t="shared" si="30"/>
        <v>3</v>
      </c>
      <c r="H415" t="str">
        <f t="shared" si="34"/>
        <v/>
      </c>
      <c r="I415" t="str">
        <f t="shared" si="33"/>
        <v/>
      </c>
      <c r="J415" t="str">
        <f t="shared" si="31"/>
        <v/>
      </c>
      <c r="P415" t="s">
        <v>980</v>
      </c>
      <c r="Q415" t="s">
        <v>16</v>
      </c>
      <c r="R415" s="3">
        <v>45349</v>
      </c>
      <c r="S415">
        <v>630.79999999999995</v>
      </c>
      <c r="T415">
        <v>633.9</v>
      </c>
      <c r="U415">
        <v>648</v>
      </c>
      <c r="V415">
        <v>621.1</v>
      </c>
      <c r="W415">
        <v>626</v>
      </c>
      <c r="X415">
        <v>627.85</v>
      </c>
      <c r="Y415">
        <v>635.16</v>
      </c>
      <c r="Z415">
        <v>995773</v>
      </c>
      <c r="AA415">
        <v>632474036.70000005</v>
      </c>
      <c r="AB415">
        <v>29652</v>
      </c>
      <c r="AC415" s="5">
        <v>670437</v>
      </c>
      <c r="AD415" s="5">
        <v>67.33</v>
      </c>
    </row>
    <row r="416" spans="1:30" x14ac:dyDescent="0.25">
      <c r="A416" s="11" t="s">
        <v>980</v>
      </c>
      <c r="B416" s="2" t="s">
        <v>16</v>
      </c>
      <c r="C416" s="12">
        <v>45351</v>
      </c>
      <c r="D416" s="2">
        <v>602.79999999999995</v>
      </c>
      <c r="F416">
        <f t="shared" si="32"/>
        <v>-0.15734989648033881</v>
      </c>
      <c r="G416">
        <f t="shared" si="30"/>
        <v>4</v>
      </c>
      <c r="H416">
        <f t="shared" si="34"/>
        <v>1.7899358324890084</v>
      </c>
      <c r="I416" t="str">
        <f t="shared" si="33"/>
        <v/>
      </c>
      <c r="J416" t="str">
        <f t="shared" si="31"/>
        <v/>
      </c>
      <c r="P416" t="s">
        <v>980</v>
      </c>
      <c r="Q416" t="s">
        <v>16</v>
      </c>
      <c r="R416" s="3">
        <v>45350</v>
      </c>
      <c r="S416">
        <v>627.85</v>
      </c>
      <c r="T416">
        <v>628</v>
      </c>
      <c r="U416">
        <v>629.65</v>
      </c>
      <c r="V416">
        <v>596.45000000000005</v>
      </c>
      <c r="W416">
        <v>599.4</v>
      </c>
      <c r="X416">
        <v>603.75</v>
      </c>
      <c r="Y416">
        <v>606.54999999999995</v>
      </c>
      <c r="Z416">
        <v>961800</v>
      </c>
      <c r="AA416">
        <v>583378815.35000002</v>
      </c>
      <c r="AB416">
        <v>28412</v>
      </c>
      <c r="AC416" s="5">
        <v>608958</v>
      </c>
      <c r="AD416" s="5">
        <v>63.31</v>
      </c>
    </row>
    <row r="417" spans="1:30" x14ac:dyDescent="0.25">
      <c r="A417" s="9" t="s">
        <v>980</v>
      </c>
      <c r="B417" s="1" t="s">
        <v>16</v>
      </c>
      <c r="C417" s="10">
        <v>45352</v>
      </c>
      <c r="D417" s="1">
        <v>585</v>
      </c>
      <c r="F417">
        <f t="shared" si="32"/>
        <v>-2.952886529528858</v>
      </c>
      <c r="G417">
        <f t="shared" si="30"/>
        <v>5</v>
      </c>
      <c r="H417" t="str">
        <f t="shared" si="34"/>
        <v/>
      </c>
      <c r="I417">
        <f t="shared" si="33"/>
        <v>45352</v>
      </c>
      <c r="J417">
        <f t="shared" si="31"/>
        <v>-10.837606837606838</v>
      </c>
      <c r="P417" t="s">
        <v>980</v>
      </c>
      <c r="Q417" t="s">
        <v>16</v>
      </c>
      <c r="R417" s="3">
        <v>45351</v>
      </c>
      <c r="S417">
        <v>603.75</v>
      </c>
      <c r="T417">
        <v>603.75</v>
      </c>
      <c r="U417">
        <v>615</v>
      </c>
      <c r="V417">
        <v>578.29999999999995</v>
      </c>
      <c r="W417">
        <v>612</v>
      </c>
      <c r="X417">
        <v>602.79999999999995</v>
      </c>
      <c r="Y417">
        <v>597.78</v>
      </c>
      <c r="Z417">
        <v>2201413</v>
      </c>
      <c r="AA417">
        <v>1315961731.7</v>
      </c>
      <c r="AB417">
        <v>33055</v>
      </c>
      <c r="AC417" s="5">
        <v>1620352</v>
      </c>
      <c r="AD417" s="5">
        <v>73.61</v>
      </c>
    </row>
    <row r="418" spans="1:30" x14ac:dyDescent="0.25">
      <c r="A418" s="11" t="s">
        <v>980</v>
      </c>
      <c r="B418" s="2" t="s">
        <v>16</v>
      </c>
      <c r="C418" s="12">
        <v>45353</v>
      </c>
      <c r="D418" s="2">
        <v>581.70000000000005</v>
      </c>
      <c r="F418">
        <f t="shared" si="32"/>
        <v>-0.56410256410255633</v>
      </c>
      <c r="G418">
        <f t="shared" si="30"/>
        <v>6</v>
      </c>
      <c r="H418" t="str">
        <f t="shared" si="34"/>
        <v/>
      </c>
      <c r="I418" t="str">
        <f t="shared" si="33"/>
        <v/>
      </c>
      <c r="J418" t="str">
        <f t="shared" si="31"/>
        <v/>
      </c>
      <c r="P418" t="s">
        <v>980</v>
      </c>
      <c r="Q418" t="s">
        <v>16</v>
      </c>
      <c r="R418" s="3">
        <v>45352</v>
      </c>
      <c r="S418">
        <v>602.79999999999995</v>
      </c>
      <c r="T418">
        <v>610.04999999999995</v>
      </c>
      <c r="U418">
        <v>622.20000000000005</v>
      </c>
      <c r="V418">
        <v>575.1</v>
      </c>
      <c r="W418">
        <v>587.65</v>
      </c>
      <c r="X418">
        <v>585</v>
      </c>
      <c r="Y418">
        <v>593.39</v>
      </c>
      <c r="Z418">
        <v>609712</v>
      </c>
      <c r="AA418">
        <v>361796979.89999998</v>
      </c>
      <c r="AB418">
        <v>16979</v>
      </c>
      <c r="AC418" s="5">
        <v>379931</v>
      </c>
      <c r="AD418" s="5">
        <v>62.31</v>
      </c>
    </row>
    <row r="419" spans="1:30" x14ac:dyDescent="0.25">
      <c r="A419" s="9" t="s">
        <v>980</v>
      </c>
      <c r="B419" s="1" t="s">
        <v>16</v>
      </c>
      <c r="C419" s="10">
        <v>45355</v>
      </c>
      <c r="D419" s="1">
        <v>552.65</v>
      </c>
      <c r="F419">
        <f t="shared" si="32"/>
        <v>-4.993983152827929</v>
      </c>
      <c r="G419">
        <f t="shared" si="30"/>
        <v>1</v>
      </c>
      <c r="H419" t="str">
        <f t="shared" si="34"/>
        <v/>
      </c>
      <c r="I419" t="str">
        <f t="shared" si="33"/>
        <v/>
      </c>
      <c r="J419" t="str">
        <f t="shared" si="31"/>
        <v/>
      </c>
      <c r="P419" t="s">
        <v>980</v>
      </c>
      <c r="Q419" t="s">
        <v>16</v>
      </c>
      <c r="R419" s="3">
        <v>45353</v>
      </c>
      <c r="S419">
        <v>585</v>
      </c>
      <c r="T419">
        <v>596.65</v>
      </c>
      <c r="U419">
        <v>604</v>
      </c>
      <c r="V419">
        <v>578</v>
      </c>
      <c r="W419">
        <v>580</v>
      </c>
      <c r="X419">
        <v>581.70000000000005</v>
      </c>
      <c r="Y419">
        <v>586.91999999999996</v>
      </c>
      <c r="Z419">
        <v>121732</v>
      </c>
      <c r="AA419">
        <v>71446678.049999997</v>
      </c>
      <c r="AB419">
        <v>3200</v>
      </c>
      <c r="AC419" s="5">
        <v>88248</v>
      </c>
      <c r="AD419" s="5">
        <v>72.489999999999995</v>
      </c>
    </row>
    <row r="420" spans="1:30" x14ac:dyDescent="0.25">
      <c r="A420" s="11" t="s">
        <v>980</v>
      </c>
      <c r="B420" s="2" t="s">
        <v>16</v>
      </c>
      <c r="C420" s="12">
        <v>45356</v>
      </c>
      <c r="D420" s="2">
        <v>525.04999999999995</v>
      </c>
      <c r="F420">
        <f t="shared" si="32"/>
        <v>-4.9941192436442643</v>
      </c>
      <c r="G420">
        <f t="shared" si="30"/>
        <v>2</v>
      </c>
      <c r="H420" t="str">
        <f t="shared" si="34"/>
        <v/>
      </c>
      <c r="I420" t="str">
        <f t="shared" si="33"/>
        <v/>
      </c>
      <c r="J420" t="str">
        <f t="shared" si="31"/>
        <v/>
      </c>
      <c r="P420" t="s">
        <v>980</v>
      </c>
      <c r="Q420" t="s">
        <v>16</v>
      </c>
      <c r="R420" s="3">
        <v>45355</v>
      </c>
      <c r="S420">
        <v>581.70000000000005</v>
      </c>
      <c r="T420">
        <v>552.65</v>
      </c>
      <c r="U420">
        <v>556.9</v>
      </c>
      <c r="V420">
        <v>552.65</v>
      </c>
      <c r="W420">
        <v>552.65</v>
      </c>
      <c r="X420">
        <v>552.65</v>
      </c>
      <c r="Y420">
        <v>552.72</v>
      </c>
      <c r="Z420">
        <v>1365375</v>
      </c>
      <c r="AA420">
        <v>754672272.25</v>
      </c>
      <c r="AB420">
        <v>4919</v>
      </c>
      <c r="AC420" s="5">
        <v>828594</v>
      </c>
      <c r="AD420" s="5">
        <v>60.69</v>
      </c>
    </row>
    <row r="421" spans="1:30" x14ac:dyDescent="0.25">
      <c r="A421" s="9" t="s">
        <v>980</v>
      </c>
      <c r="B421" s="1" t="s">
        <v>16</v>
      </c>
      <c r="C421" s="10">
        <v>45357</v>
      </c>
      <c r="D421" s="1">
        <v>498.8</v>
      </c>
      <c r="F421">
        <f t="shared" si="32"/>
        <v>-4.9995238548709544</v>
      </c>
      <c r="G421">
        <f t="shared" si="30"/>
        <v>3</v>
      </c>
      <c r="H421" t="str">
        <f t="shared" si="34"/>
        <v/>
      </c>
      <c r="I421" t="str">
        <f t="shared" si="33"/>
        <v/>
      </c>
      <c r="J421" t="str">
        <f t="shared" si="31"/>
        <v/>
      </c>
      <c r="P421" t="s">
        <v>980</v>
      </c>
      <c r="Q421" t="s">
        <v>16</v>
      </c>
      <c r="R421" s="3">
        <v>45356</v>
      </c>
      <c r="S421">
        <v>552.65</v>
      </c>
      <c r="T421">
        <v>525.04999999999995</v>
      </c>
      <c r="U421">
        <v>525.04999999999995</v>
      </c>
      <c r="V421">
        <v>525.04999999999995</v>
      </c>
      <c r="W421">
        <v>525.04999999999995</v>
      </c>
      <c r="X421">
        <v>525.04999999999995</v>
      </c>
      <c r="Y421">
        <v>525.04999999999995</v>
      </c>
      <c r="Z421">
        <v>391782</v>
      </c>
      <c r="AA421">
        <v>205705139.09999999</v>
      </c>
      <c r="AB421">
        <v>2841</v>
      </c>
      <c r="AC421" s="5">
        <v>391549</v>
      </c>
      <c r="AD421" s="5">
        <v>99.94</v>
      </c>
    </row>
    <row r="422" spans="1:30" x14ac:dyDescent="0.25">
      <c r="A422" s="11" t="s">
        <v>980</v>
      </c>
      <c r="B422" s="2" t="s">
        <v>16</v>
      </c>
      <c r="C422" s="12">
        <v>45358</v>
      </c>
      <c r="D422" s="2">
        <v>523.70000000000005</v>
      </c>
      <c r="F422">
        <f t="shared" si="32"/>
        <v>4.9919807538091483</v>
      </c>
      <c r="G422">
        <f t="shared" si="30"/>
        <v>4</v>
      </c>
      <c r="H422">
        <f t="shared" si="34"/>
        <v>-10.478632478632472</v>
      </c>
      <c r="I422" t="str">
        <f t="shared" si="33"/>
        <v/>
      </c>
      <c r="J422" t="str">
        <f t="shared" si="31"/>
        <v/>
      </c>
      <c r="P422" t="s">
        <v>980</v>
      </c>
      <c r="Q422" t="s">
        <v>16</v>
      </c>
      <c r="R422" s="3">
        <v>45357</v>
      </c>
      <c r="S422">
        <v>525.04999999999995</v>
      </c>
      <c r="T422">
        <v>498.8</v>
      </c>
      <c r="U422">
        <v>498.8</v>
      </c>
      <c r="V422">
        <v>498.8</v>
      </c>
      <c r="W422">
        <v>498.8</v>
      </c>
      <c r="X422">
        <v>498.8</v>
      </c>
      <c r="Y422">
        <v>498.8</v>
      </c>
      <c r="Z422">
        <v>140358</v>
      </c>
      <c r="AA422">
        <v>70010570.400000006</v>
      </c>
      <c r="AB422">
        <v>3596</v>
      </c>
      <c r="AC422" s="5">
        <v>140358</v>
      </c>
      <c r="AD422" s="5">
        <v>100</v>
      </c>
    </row>
    <row r="423" spans="1:30" x14ac:dyDescent="0.25">
      <c r="A423" s="9" t="s">
        <v>980</v>
      </c>
      <c r="B423" s="1" t="s">
        <v>16</v>
      </c>
      <c r="C423" s="10">
        <v>45362</v>
      </c>
      <c r="D423" s="1">
        <v>497.55</v>
      </c>
      <c r="F423">
        <f t="shared" si="32"/>
        <v>-4.9933167844185666</v>
      </c>
      <c r="G423">
        <f t="shared" si="30"/>
        <v>1</v>
      </c>
      <c r="H423" t="str">
        <f t="shared" si="34"/>
        <v/>
      </c>
      <c r="I423" t="str">
        <f t="shared" si="33"/>
        <v/>
      </c>
      <c r="J423" t="str">
        <f t="shared" si="31"/>
        <v/>
      </c>
      <c r="P423" t="s">
        <v>980</v>
      </c>
      <c r="Q423" t="s">
        <v>16</v>
      </c>
      <c r="R423" s="3">
        <v>45358</v>
      </c>
      <c r="S423">
        <v>498.8</v>
      </c>
      <c r="T423">
        <v>475</v>
      </c>
      <c r="U423">
        <v>523.70000000000005</v>
      </c>
      <c r="V423">
        <v>475</v>
      </c>
      <c r="W423">
        <v>523.70000000000005</v>
      </c>
      <c r="X423">
        <v>523.70000000000005</v>
      </c>
      <c r="Y423">
        <v>497.94</v>
      </c>
      <c r="Z423">
        <v>3367272</v>
      </c>
      <c r="AA423">
        <v>1676684915.25</v>
      </c>
      <c r="AB423">
        <v>39153</v>
      </c>
      <c r="AC423" s="5">
        <v>1662410</v>
      </c>
      <c r="AD423" s="5">
        <v>49.37</v>
      </c>
    </row>
    <row r="424" spans="1:30" x14ac:dyDescent="0.25">
      <c r="A424" s="11" t="s">
        <v>980</v>
      </c>
      <c r="B424" s="2" t="s">
        <v>16</v>
      </c>
      <c r="C424" s="12">
        <v>45363</v>
      </c>
      <c r="D424" s="2">
        <v>474.45</v>
      </c>
      <c r="F424">
        <f t="shared" si="32"/>
        <v>-4.6427494724148373</v>
      </c>
      <c r="G424">
        <f t="shared" si="30"/>
        <v>2</v>
      </c>
      <c r="H424" t="str">
        <f t="shared" si="34"/>
        <v/>
      </c>
      <c r="I424" t="str">
        <f t="shared" si="33"/>
        <v/>
      </c>
      <c r="J424" t="str">
        <f t="shared" si="31"/>
        <v/>
      </c>
      <c r="P424" t="s">
        <v>980</v>
      </c>
      <c r="Q424" t="s">
        <v>16</v>
      </c>
      <c r="R424" s="3">
        <v>45362</v>
      </c>
      <c r="S424">
        <v>523.70000000000005</v>
      </c>
      <c r="T424">
        <v>523.70000000000005</v>
      </c>
      <c r="U424">
        <v>532.29999999999995</v>
      </c>
      <c r="V424">
        <v>497.55</v>
      </c>
      <c r="W424">
        <v>497.55</v>
      </c>
      <c r="X424">
        <v>497.55</v>
      </c>
      <c r="Y424">
        <v>499.66</v>
      </c>
      <c r="Z424">
        <v>1390571</v>
      </c>
      <c r="AA424">
        <v>694815874</v>
      </c>
      <c r="AB424">
        <v>17506</v>
      </c>
      <c r="AC424" s="5">
        <v>804036</v>
      </c>
      <c r="AD424" s="5">
        <v>57.82</v>
      </c>
    </row>
    <row r="425" spans="1:30" x14ac:dyDescent="0.25">
      <c r="A425" s="9" t="s">
        <v>980</v>
      </c>
      <c r="B425" s="1" t="s">
        <v>16</v>
      </c>
      <c r="C425" s="10">
        <v>45364</v>
      </c>
      <c r="D425" s="1">
        <v>450.75</v>
      </c>
      <c r="F425">
        <f t="shared" si="32"/>
        <v>-4.9952576667720496</v>
      </c>
      <c r="G425">
        <f t="shared" si="30"/>
        <v>3</v>
      </c>
      <c r="H425" t="str">
        <f t="shared" si="34"/>
        <v/>
      </c>
      <c r="I425" t="str">
        <f t="shared" si="33"/>
        <v/>
      </c>
      <c r="J425" t="str">
        <f t="shared" si="31"/>
        <v/>
      </c>
      <c r="P425" t="s">
        <v>980</v>
      </c>
      <c r="Q425" t="s">
        <v>16</v>
      </c>
      <c r="R425" s="3">
        <v>45363</v>
      </c>
      <c r="S425">
        <v>497.55</v>
      </c>
      <c r="T425">
        <v>498</v>
      </c>
      <c r="U425">
        <v>518.29999999999995</v>
      </c>
      <c r="V425">
        <v>472.7</v>
      </c>
      <c r="W425">
        <v>472.7</v>
      </c>
      <c r="X425">
        <v>474.45</v>
      </c>
      <c r="Y425">
        <v>483.21</v>
      </c>
      <c r="Z425">
        <v>1608356</v>
      </c>
      <c r="AA425">
        <v>777171828.75</v>
      </c>
      <c r="AB425">
        <v>29889</v>
      </c>
      <c r="AC425" s="5">
        <v>889065</v>
      </c>
      <c r="AD425" s="5">
        <v>55.28</v>
      </c>
    </row>
    <row r="426" spans="1:30" x14ac:dyDescent="0.25">
      <c r="A426" s="11" t="s">
        <v>980</v>
      </c>
      <c r="B426" s="2" t="s">
        <v>16</v>
      </c>
      <c r="C426" s="12">
        <v>45365</v>
      </c>
      <c r="D426" s="2">
        <v>451.9</v>
      </c>
      <c r="F426">
        <f t="shared" si="32"/>
        <v>0.25513033832500881</v>
      </c>
      <c r="G426">
        <f t="shared" si="30"/>
        <v>4</v>
      </c>
      <c r="H426">
        <f t="shared" si="34"/>
        <v>-9.4025661587810809</v>
      </c>
      <c r="I426" t="str">
        <f t="shared" si="33"/>
        <v/>
      </c>
      <c r="J426" t="str">
        <f t="shared" si="31"/>
        <v/>
      </c>
      <c r="P426" t="s">
        <v>980</v>
      </c>
      <c r="Q426" t="s">
        <v>16</v>
      </c>
      <c r="R426" s="3">
        <v>45364</v>
      </c>
      <c r="S426">
        <v>474.45</v>
      </c>
      <c r="T426">
        <v>463</v>
      </c>
      <c r="U426">
        <v>479.45</v>
      </c>
      <c r="V426">
        <v>450.75</v>
      </c>
      <c r="W426">
        <v>450.75</v>
      </c>
      <c r="X426">
        <v>450.75</v>
      </c>
      <c r="Y426">
        <v>452.95</v>
      </c>
      <c r="Z426">
        <v>1892859</v>
      </c>
      <c r="AA426">
        <v>857374335.25</v>
      </c>
      <c r="AB426">
        <v>16363</v>
      </c>
      <c r="AC426" s="5">
        <v>1174250</v>
      </c>
      <c r="AD426" s="5">
        <v>62.04</v>
      </c>
    </row>
    <row r="427" spans="1:30" x14ac:dyDescent="0.25">
      <c r="A427" s="9" t="s">
        <v>980</v>
      </c>
      <c r="B427" s="1" t="s">
        <v>16</v>
      </c>
      <c r="C427" s="10">
        <v>45366</v>
      </c>
      <c r="D427" s="1">
        <v>468.75</v>
      </c>
      <c r="F427">
        <f t="shared" si="32"/>
        <v>3.7287010400531146</v>
      </c>
      <c r="G427">
        <f t="shared" si="30"/>
        <v>5</v>
      </c>
      <c r="H427" t="str">
        <f t="shared" si="34"/>
        <v/>
      </c>
      <c r="I427" t="str">
        <f t="shared" si="33"/>
        <v/>
      </c>
      <c r="J427" t="str">
        <f t="shared" si="31"/>
        <v/>
      </c>
      <c r="P427" t="s">
        <v>980</v>
      </c>
      <c r="Q427" t="s">
        <v>16</v>
      </c>
      <c r="R427" s="3">
        <v>45365</v>
      </c>
      <c r="S427">
        <v>450.75</v>
      </c>
      <c r="T427">
        <v>433.3</v>
      </c>
      <c r="U427">
        <v>461</v>
      </c>
      <c r="V427">
        <v>428.25</v>
      </c>
      <c r="W427">
        <v>454</v>
      </c>
      <c r="X427">
        <v>451.9</v>
      </c>
      <c r="Y427">
        <v>443.56</v>
      </c>
      <c r="Z427">
        <v>1988421</v>
      </c>
      <c r="AA427">
        <v>881992648.54999995</v>
      </c>
      <c r="AB427">
        <v>35416</v>
      </c>
      <c r="AC427" s="5">
        <v>1089771</v>
      </c>
      <c r="AD427" s="5">
        <v>54.81</v>
      </c>
    </row>
    <row r="428" spans="1:30" x14ac:dyDescent="0.25">
      <c r="A428" s="11" t="s">
        <v>980</v>
      </c>
      <c r="B428" s="2" t="s">
        <v>16</v>
      </c>
      <c r="C428" s="12">
        <v>45369</v>
      </c>
      <c r="D428" s="2">
        <v>466.45</v>
      </c>
      <c r="F428">
        <f t="shared" si="32"/>
        <v>-0.49066666666666914</v>
      </c>
      <c r="G428">
        <f t="shared" si="30"/>
        <v>1</v>
      </c>
      <c r="H428" t="str">
        <f t="shared" si="34"/>
        <v/>
      </c>
      <c r="I428" t="str">
        <f t="shared" si="33"/>
        <v/>
      </c>
      <c r="J428" t="str">
        <f t="shared" si="31"/>
        <v/>
      </c>
      <c r="P428" t="s">
        <v>980</v>
      </c>
      <c r="Q428" t="s">
        <v>16</v>
      </c>
      <c r="R428" s="3">
        <v>45366</v>
      </c>
      <c r="S428">
        <v>451.9</v>
      </c>
      <c r="T428">
        <v>457</v>
      </c>
      <c r="U428">
        <v>474</v>
      </c>
      <c r="V428">
        <v>451.6</v>
      </c>
      <c r="W428">
        <v>463</v>
      </c>
      <c r="X428">
        <v>468.75</v>
      </c>
      <c r="Y428">
        <v>466.2</v>
      </c>
      <c r="Z428">
        <v>3169542</v>
      </c>
      <c r="AA428">
        <v>1477631354.95</v>
      </c>
      <c r="AB428">
        <v>26131</v>
      </c>
      <c r="AC428" s="5">
        <v>2321582</v>
      </c>
      <c r="AD428" s="5">
        <v>73.25</v>
      </c>
    </row>
    <row r="429" spans="1:30" x14ac:dyDescent="0.25">
      <c r="A429" s="9" t="s">
        <v>980</v>
      </c>
      <c r="B429" s="1" t="s">
        <v>16</v>
      </c>
      <c r="C429" s="10">
        <v>45370</v>
      </c>
      <c r="D429" s="1">
        <v>456.1</v>
      </c>
      <c r="F429">
        <f t="shared" si="32"/>
        <v>-2.2188873405509626</v>
      </c>
      <c r="G429">
        <f t="shared" si="30"/>
        <v>2</v>
      </c>
      <c r="H429" t="str">
        <f t="shared" si="34"/>
        <v/>
      </c>
      <c r="I429" t="str">
        <f t="shared" si="33"/>
        <v/>
      </c>
      <c r="J429" t="str">
        <f t="shared" si="31"/>
        <v/>
      </c>
      <c r="P429" t="s">
        <v>980</v>
      </c>
      <c r="Q429" t="s">
        <v>16</v>
      </c>
      <c r="R429" s="3">
        <v>45369</v>
      </c>
      <c r="S429">
        <v>468.75</v>
      </c>
      <c r="T429">
        <v>471.35</v>
      </c>
      <c r="U429">
        <v>474</v>
      </c>
      <c r="V429">
        <v>445.35</v>
      </c>
      <c r="W429">
        <v>464.1</v>
      </c>
      <c r="X429">
        <v>466.45</v>
      </c>
      <c r="Y429">
        <v>454.65</v>
      </c>
      <c r="Z429">
        <v>833593</v>
      </c>
      <c r="AA429">
        <v>378991512.69999999</v>
      </c>
      <c r="AB429">
        <v>26673</v>
      </c>
      <c r="AC429" s="5">
        <v>521591</v>
      </c>
      <c r="AD429" s="5">
        <v>62.57</v>
      </c>
    </row>
    <row r="430" spans="1:30" x14ac:dyDescent="0.25">
      <c r="A430" s="11" t="s">
        <v>980</v>
      </c>
      <c r="B430" s="2" t="s">
        <v>16</v>
      </c>
      <c r="C430" s="12">
        <v>45371</v>
      </c>
      <c r="D430" s="2">
        <v>446.3</v>
      </c>
      <c r="F430">
        <f t="shared" si="32"/>
        <v>-2.1486516114887113</v>
      </c>
      <c r="G430">
        <f t="shared" si="30"/>
        <v>3</v>
      </c>
      <c r="H430" t="str">
        <f t="shared" si="34"/>
        <v/>
      </c>
      <c r="I430" t="str">
        <f t="shared" si="33"/>
        <v/>
      </c>
      <c r="J430" t="str">
        <f t="shared" si="31"/>
        <v/>
      </c>
      <c r="P430" t="s">
        <v>980</v>
      </c>
      <c r="Q430" t="s">
        <v>16</v>
      </c>
      <c r="R430" s="3">
        <v>45370</v>
      </c>
      <c r="S430">
        <v>466.45</v>
      </c>
      <c r="T430">
        <v>461.05</v>
      </c>
      <c r="U430">
        <v>472.9</v>
      </c>
      <c r="V430">
        <v>451</v>
      </c>
      <c r="W430">
        <v>454.9</v>
      </c>
      <c r="X430">
        <v>456.1</v>
      </c>
      <c r="Y430">
        <v>462.9</v>
      </c>
      <c r="Z430">
        <v>387874</v>
      </c>
      <c r="AA430">
        <v>179545135</v>
      </c>
      <c r="AB430">
        <v>13428</v>
      </c>
      <c r="AC430" s="5">
        <v>238116</v>
      </c>
      <c r="AD430" s="5">
        <v>61.39</v>
      </c>
    </row>
    <row r="431" spans="1:30" x14ac:dyDescent="0.25">
      <c r="A431" s="9" t="s">
        <v>980</v>
      </c>
      <c r="B431" s="1" t="s">
        <v>16</v>
      </c>
      <c r="C431" s="10">
        <v>45372</v>
      </c>
      <c r="D431" s="1">
        <v>468.6</v>
      </c>
      <c r="F431">
        <f t="shared" si="32"/>
        <v>4.9966390320412302</v>
      </c>
      <c r="G431">
        <f t="shared" si="30"/>
        <v>4</v>
      </c>
      <c r="H431">
        <f t="shared" si="34"/>
        <v>3.6955078557203023</v>
      </c>
      <c r="I431" t="str">
        <f t="shared" si="33"/>
        <v/>
      </c>
      <c r="J431" t="str">
        <f t="shared" si="31"/>
        <v/>
      </c>
      <c r="P431" t="s">
        <v>980</v>
      </c>
      <c r="Q431" t="s">
        <v>16</v>
      </c>
      <c r="R431" s="3">
        <v>45371</v>
      </c>
      <c r="S431">
        <v>456.1</v>
      </c>
      <c r="T431">
        <v>458.9</v>
      </c>
      <c r="U431">
        <v>468.35</v>
      </c>
      <c r="V431">
        <v>440.3</v>
      </c>
      <c r="W431">
        <v>441.8</v>
      </c>
      <c r="X431">
        <v>446.3</v>
      </c>
      <c r="Y431">
        <v>452.54</v>
      </c>
      <c r="Z431">
        <v>357620</v>
      </c>
      <c r="AA431">
        <v>161836666.5</v>
      </c>
      <c r="AB431">
        <v>12010</v>
      </c>
      <c r="AC431" s="5">
        <v>200732</v>
      </c>
      <c r="AD431" s="5">
        <v>56.13</v>
      </c>
    </row>
    <row r="432" spans="1:30" x14ac:dyDescent="0.25">
      <c r="A432" s="11" t="s">
        <v>980</v>
      </c>
      <c r="B432" s="2" t="s">
        <v>16</v>
      </c>
      <c r="C432" s="12">
        <v>45373</v>
      </c>
      <c r="D432" s="2">
        <v>480.9</v>
      </c>
      <c r="F432">
        <f t="shared" si="32"/>
        <v>2.6248399487836012</v>
      </c>
      <c r="G432">
        <f t="shared" si="30"/>
        <v>5</v>
      </c>
      <c r="H432" t="str">
        <f t="shared" si="34"/>
        <v/>
      </c>
      <c r="I432" t="str">
        <f t="shared" si="33"/>
        <v/>
      </c>
      <c r="J432" t="str">
        <f t="shared" si="31"/>
        <v/>
      </c>
      <c r="P432" t="s">
        <v>980</v>
      </c>
      <c r="Q432" t="s">
        <v>16</v>
      </c>
      <c r="R432" s="3">
        <v>45372</v>
      </c>
      <c r="S432">
        <v>446.3</v>
      </c>
      <c r="T432">
        <v>452.45</v>
      </c>
      <c r="U432">
        <v>468.6</v>
      </c>
      <c r="V432">
        <v>452.45</v>
      </c>
      <c r="W432">
        <v>468.6</v>
      </c>
      <c r="X432">
        <v>468.6</v>
      </c>
      <c r="Y432">
        <v>466.55</v>
      </c>
      <c r="Z432">
        <v>185415</v>
      </c>
      <c r="AA432">
        <v>86505821.450000003</v>
      </c>
      <c r="AB432">
        <v>1716</v>
      </c>
      <c r="AC432" s="5">
        <v>156193</v>
      </c>
      <c r="AD432" s="5">
        <v>84.24</v>
      </c>
    </row>
    <row r="433" spans="1:30" x14ac:dyDescent="0.25">
      <c r="A433" s="9" t="s">
        <v>980</v>
      </c>
      <c r="B433" s="1" t="s">
        <v>16</v>
      </c>
      <c r="C433" s="10">
        <v>45377</v>
      </c>
      <c r="D433" s="1">
        <v>504.9</v>
      </c>
      <c r="F433">
        <f t="shared" si="32"/>
        <v>4.9906425452276988</v>
      </c>
      <c r="G433">
        <f t="shared" si="30"/>
        <v>2</v>
      </c>
      <c r="H433" t="str">
        <f t="shared" si="34"/>
        <v/>
      </c>
      <c r="I433" t="str">
        <f t="shared" si="33"/>
        <v/>
      </c>
      <c r="J433" t="str">
        <f t="shared" si="31"/>
        <v/>
      </c>
      <c r="P433" t="s">
        <v>980</v>
      </c>
      <c r="Q433" t="s">
        <v>16</v>
      </c>
      <c r="R433" s="3">
        <v>45373</v>
      </c>
      <c r="S433">
        <v>468.6</v>
      </c>
      <c r="T433">
        <v>472</v>
      </c>
      <c r="U433">
        <v>492</v>
      </c>
      <c r="V433">
        <v>468</v>
      </c>
      <c r="W433">
        <v>486.8</v>
      </c>
      <c r="X433">
        <v>480.9</v>
      </c>
      <c r="Y433">
        <v>486.9</v>
      </c>
      <c r="Z433">
        <v>1125124</v>
      </c>
      <c r="AA433">
        <v>547821812.20000005</v>
      </c>
      <c r="AB433">
        <v>10014</v>
      </c>
      <c r="AC433" s="5">
        <v>675021</v>
      </c>
      <c r="AD433" s="5">
        <v>60</v>
      </c>
    </row>
    <row r="434" spans="1:30" x14ac:dyDescent="0.25">
      <c r="A434" s="11" t="s">
        <v>980</v>
      </c>
      <c r="B434" s="2" t="s">
        <v>16</v>
      </c>
      <c r="C434" s="12">
        <v>45378</v>
      </c>
      <c r="D434" s="2">
        <v>530.1</v>
      </c>
      <c r="F434">
        <f t="shared" si="32"/>
        <v>4.9910873440285295</v>
      </c>
      <c r="G434">
        <f t="shared" si="30"/>
        <v>3</v>
      </c>
      <c r="H434" t="str">
        <f t="shared" si="34"/>
        <v/>
      </c>
      <c r="I434" t="str">
        <f t="shared" si="33"/>
        <v/>
      </c>
      <c r="J434" t="str">
        <f t="shared" si="31"/>
        <v/>
      </c>
      <c r="P434" t="s">
        <v>980</v>
      </c>
      <c r="Q434" t="s">
        <v>16</v>
      </c>
      <c r="R434" s="3">
        <v>45377</v>
      </c>
      <c r="S434">
        <v>480.9</v>
      </c>
      <c r="T434">
        <v>484.5</v>
      </c>
      <c r="U434">
        <v>504.9</v>
      </c>
      <c r="V434">
        <v>470.15</v>
      </c>
      <c r="W434">
        <v>504.9</v>
      </c>
      <c r="X434">
        <v>504.9</v>
      </c>
      <c r="Y434">
        <v>490.08</v>
      </c>
      <c r="Z434">
        <v>631206</v>
      </c>
      <c r="AA434">
        <v>309344008.89999998</v>
      </c>
      <c r="AB434">
        <v>15242</v>
      </c>
      <c r="AC434" s="5">
        <v>321490</v>
      </c>
      <c r="AD434" s="5">
        <v>50.93</v>
      </c>
    </row>
    <row r="435" spans="1:30" x14ac:dyDescent="0.25">
      <c r="A435" s="9" t="s">
        <v>980</v>
      </c>
      <c r="B435" s="1" t="s">
        <v>16</v>
      </c>
      <c r="C435" s="10">
        <v>45379</v>
      </c>
      <c r="D435" s="1">
        <v>521.6</v>
      </c>
      <c r="F435">
        <f t="shared" si="32"/>
        <v>-1.6034710431993962</v>
      </c>
      <c r="G435">
        <f t="shared" si="30"/>
        <v>4</v>
      </c>
      <c r="H435">
        <f t="shared" si="34"/>
        <v>16.872059153036076</v>
      </c>
      <c r="I435" t="str">
        <f t="shared" si="33"/>
        <v/>
      </c>
      <c r="J435" t="str">
        <f t="shared" si="31"/>
        <v/>
      </c>
      <c r="P435" t="s">
        <v>980</v>
      </c>
      <c r="Q435" t="s">
        <v>16</v>
      </c>
      <c r="R435" s="3">
        <v>45378</v>
      </c>
      <c r="S435">
        <v>504.9</v>
      </c>
      <c r="T435">
        <v>510</v>
      </c>
      <c r="U435">
        <v>530.1</v>
      </c>
      <c r="V435">
        <v>505</v>
      </c>
      <c r="W435">
        <v>530.1</v>
      </c>
      <c r="X435">
        <v>530.1</v>
      </c>
      <c r="Y435">
        <v>524.21</v>
      </c>
      <c r="Z435">
        <v>1177785</v>
      </c>
      <c r="AA435">
        <v>617412525.10000002</v>
      </c>
      <c r="AB435">
        <v>14800</v>
      </c>
      <c r="AC435" s="5">
        <v>773928</v>
      </c>
      <c r="AD435" s="5">
        <v>65.709999999999994</v>
      </c>
    </row>
    <row r="436" spans="1:30" x14ac:dyDescent="0.25">
      <c r="A436" s="11" t="s">
        <v>980</v>
      </c>
      <c r="B436" s="2" t="s">
        <v>16</v>
      </c>
      <c r="C436" s="12">
        <v>45383</v>
      </c>
      <c r="D436" s="2">
        <v>524.70000000000005</v>
      </c>
      <c r="F436">
        <f t="shared" si="32"/>
        <v>0.59432515337423752</v>
      </c>
      <c r="G436">
        <f t="shared" si="30"/>
        <v>1</v>
      </c>
      <c r="H436" t="str">
        <f t="shared" si="34"/>
        <v/>
      </c>
      <c r="I436">
        <f t="shared" si="33"/>
        <v>45383</v>
      </c>
      <c r="J436">
        <f t="shared" si="31"/>
        <v>19.611206403659232</v>
      </c>
      <c r="P436" t="s">
        <v>980</v>
      </c>
      <c r="Q436" t="s">
        <v>16</v>
      </c>
      <c r="R436" s="3">
        <v>45379</v>
      </c>
      <c r="S436">
        <v>530.1</v>
      </c>
      <c r="T436">
        <v>531.95000000000005</v>
      </c>
      <c r="U436">
        <v>552.70000000000005</v>
      </c>
      <c r="V436">
        <v>509</v>
      </c>
      <c r="W436">
        <v>518.79999999999995</v>
      </c>
      <c r="X436">
        <v>521.6</v>
      </c>
      <c r="Y436">
        <v>524.12</v>
      </c>
      <c r="Z436">
        <v>1117813</v>
      </c>
      <c r="AA436">
        <v>585868356.89999998</v>
      </c>
      <c r="AB436">
        <v>30540</v>
      </c>
      <c r="AC436" s="5">
        <v>627033</v>
      </c>
      <c r="AD436" s="5">
        <v>56.09</v>
      </c>
    </row>
    <row r="437" spans="1:30" x14ac:dyDescent="0.25">
      <c r="A437" s="9" t="s">
        <v>980</v>
      </c>
      <c r="B437" s="1" t="s">
        <v>16</v>
      </c>
      <c r="C437" s="10">
        <v>45384</v>
      </c>
      <c r="D437" s="1">
        <v>514.6</v>
      </c>
      <c r="F437">
        <f t="shared" si="32"/>
        <v>-1.9249094720792874</v>
      </c>
      <c r="G437">
        <f t="shared" si="30"/>
        <v>2</v>
      </c>
      <c r="H437" t="str">
        <f t="shared" si="34"/>
        <v/>
      </c>
      <c r="I437" t="str">
        <f t="shared" si="33"/>
        <v/>
      </c>
      <c r="J437" t="str">
        <f t="shared" si="31"/>
        <v/>
      </c>
      <c r="P437" t="s">
        <v>980</v>
      </c>
      <c r="Q437" t="s">
        <v>16</v>
      </c>
      <c r="R437" s="3">
        <v>45383</v>
      </c>
      <c r="S437">
        <v>521.6</v>
      </c>
      <c r="T437">
        <v>525</v>
      </c>
      <c r="U437">
        <v>539.70000000000005</v>
      </c>
      <c r="V437">
        <v>514.04999999999995</v>
      </c>
      <c r="W437">
        <v>526</v>
      </c>
      <c r="X437">
        <v>524.70000000000005</v>
      </c>
      <c r="Y437">
        <v>525.4</v>
      </c>
      <c r="Z437">
        <v>476500</v>
      </c>
      <c r="AA437">
        <v>250355434.59999999</v>
      </c>
      <c r="AB437">
        <v>17636</v>
      </c>
      <c r="AC437" s="5">
        <v>202848</v>
      </c>
      <c r="AD437" s="5">
        <v>42.57</v>
      </c>
    </row>
    <row r="438" spans="1:30" x14ac:dyDescent="0.25">
      <c r="A438" s="11" t="s">
        <v>980</v>
      </c>
      <c r="B438" s="2" t="s">
        <v>16</v>
      </c>
      <c r="C438" s="12">
        <v>45385</v>
      </c>
      <c r="D438" s="2">
        <v>538.29999999999995</v>
      </c>
      <c r="F438">
        <f t="shared" si="32"/>
        <v>4.6055188495919026</v>
      </c>
      <c r="G438">
        <f t="shared" si="30"/>
        <v>3</v>
      </c>
      <c r="H438" t="str">
        <f t="shared" si="34"/>
        <v/>
      </c>
      <c r="I438" t="str">
        <f t="shared" si="33"/>
        <v/>
      </c>
      <c r="J438" t="str">
        <f t="shared" si="31"/>
        <v/>
      </c>
      <c r="P438" t="s">
        <v>980</v>
      </c>
      <c r="Q438" t="s">
        <v>16</v>
      </c>
      <c r="R438" s="3">
        <v>45384</v>
      </c>
      <c r="S438">
        <v>524.70000000000005</v>
      </c>
      <c r="T438">
        <v>527</v>
      </c>
      <c r="U438">
        <v>531</v>
      </c>
      <c r="V438">
        <v>512</v>
      </c>
      <c r="W438">
        <v>516.04999999999995</v>
      </c>
      <c r="X438">
        <v>514.6</v>
      </c>
      <c r="Y438">
        <v>518.87</v>
      </c>
      <c r="Z438">
        <v>497195</v>
      </c>
      <c r="AA438">
        <v>257979262.09999999</v>
      </c>
      <c r="AB438">
        <v>11476</v>
      </c>
      <c r="AC438" s="5">
        <v>328241</v>
      </c>
      <c r="AD438" s="5">
        <v>66.02</v>
      </c>
    </row>
    <row r="439" spans="1:30" x14ac:dyDescent="0.25">
      <c r="A439" s="9" t="s">
        <v>980</v>
      </c>
      <c r="B439" s="1" t="s">
        <v>16</v>
      </c>
      <c r="C439" s="10">
        <v>45386</v>
      </c>
      <c r="D439" s="1">
        <v>540.45000000000005</v>
      </c>
      <c r="F439">
        <f t="shared" si="32"/>
        <v>0.39940553594651518</v>
      </c>
      <c r="G439">
        <f t="shared" si="30"/>
        <v>4</v>
      </c>
      <c r="H439">
        <f t="shared" si="34"/>
        <v>1.9524617996604456</v>
      </c>
      <c r="I439" t="str">
        <f t="shared" si="33"/>
        <v/>
      </c>
      <c r="J439" t="str">
        <f t="shared" si="31"/>
        <v/>
      </c>
      <c r="P439" t="s">
        <v>980</v>
      </c>
      <c r="Q439" t="s">
        <v>16</v>
      </c>
      <c r="R439" s="3">
        <v>45385</v>
      </c>
      <c r="S439">
        <v>514.6</v>
      </c>
      <c r="T439">
        <v>514.70000000000005</v>
      </c>
      <c r="U439">
        <v>540.29999999999995</v>
      </c>
      <c r="V439">
        <v>510.05</v>
      </c>
      <c r="W439">
        <v>540.29999999999995</v>
      </c>
      <c r="X439">
        <v>538.29999999999995</v>
      </c>
      <c r="Y439">
        <v>532</v>
      </c>
      <c r="Z439">
        <v>1063318</v>
      </c>
      <c r="AA439">
        <v>565687974.29999995</v>
      </c>
      <c r="AB439">
        <v>21006</v>
      </c>
      <c r="AC439" s="5">
        <v>526922</v>
      </c>
      <c r="AD439" s="5">
        <v>49.55</v>
      </c>
    </row>
    <row r="440" spans="1:30" x14ac:dyDescent="0.25">
      <c r="A440" s="11" t="s">
        <v>980</v>
      </c>
      <c r="B440" s="2" t="s">
        <v>16</v>
      </c>
      <c r="C440" s="12">
        <v>45387</v>
      </c>
      <c r="D440" s="2">
        <v>529.29999999999995</v>
      </c>
      <c r="F440">
        <f t="shared" si="32"/>
        <v>-2.0630955685077419</v>
      </c>
      <c r="G440">
        <f t="shared" si="30"/>
        <v>5</v>
      </c>
      <c r="H440" t="str">
        <f t="shared" si="34"/>
        <v/>
      </c>
      <c r="I440" t="str">
        <f t="shared" si="33"/>
        <v/>
      </c>
      <c r="J440" t="str">
        <f t="shared" si="31"/>
        <v/>
      </c>
      <c r="P440" t="s">
        <v>980</v>
      </c>
      <c r="Q440" t="s">
        <v>16</v>
      </c>
      <c r="R440" s="3">
        <v>45386</v>
      </c>
      <c r="S440">
        <v>538.29999999999995</v>
      </c>
      <c r="T440">
        <v>550</v>
      </c>
      <c r="U440">
        <v>559</v>
      </c>
      <c r="V440">
        <v>527.54999999999995</v>
      </c>
      <c r="W440">
        <v>542.54999999999995</v>
      </c>
      <c r="X440">
        <v>540.45000000000005</v>
      </c>
      <c r="Y440">
        <v>540.07000000000005</v>
      </c>
      <c r="Z440">
        <v>768702</v>
      </c>
      <c r="AA440">
        <v>415151887.85000002</v>
      </c>
      <c r="AB440">
        <v>15878</v>
      </c>
      <c r="AC440" s="5">
        <v>338303</v>
      </c>
      <c r="AD440" s="5">
        <v>44.01</v>
      </c>
    </row>
    <row r="441" spans="1:30" x14ac:dyDescent="0.25">
      <c r="A441" s="9" t="s">
        <v>980</v>
      </c>
      <c r="B441" s="1" t="s">
        <v>16</v>
      </c>
      <c r="C441" s="10">
        <v>45390</v>
      </c>
      <c r="D441" s="1">
        <v>553.25</v>
      </c>
      <c r="F441">
        <f t="shared" si="32"/>
        <v>4.5248441337615812</v>
      </c>
      <c r="G441">
        <f t="shared" si="30"/>
        <v>1</v>
      </c>
      <c r="H441" t="str">
        <f t="shared" si="34"/>
        <v/>
      </c>
      <c r="I441" t="str">
        <f t="shared" si="33"/>
        <v/>
      </c>
      <c r="J441" t="str">
        <f t="shared" si="31"/>
        <v/>
      </c>
      <c r="P441" t="s">
        <v>980</v>
      </c>
      <c r="Q441" t="s">
        <v>16</v>
      </c>
      <c r="R441" s="3">
        <v>45387</v>
      </c>
      <c r="S441">
        <v>540.45000000000005</v>
      </c>
      <c r="T441">
        <v>545</v>
      </c>
      <c r="U441">
        <v>549.6</v>
      </c>
      <c r="V441">
        <v>524.20000000000005</v>
      </c>
      <c r="W441">
        <v>529.35</v>
      </c>
      <c r="X441">
        <v>529.29999999999995</v>
      </c>
      <c r="Y441">
        <v>536.72</v>
      </c>
      <c r="Z441">
        <v>754620</v>
      </c>
      <c r="AA441">
        <v>405020878.35000002</v>
      </c>
      <c r="AB441">
        <v>18305</v>
      </c>
      <c r="AC441" s="5">
        <v>359846</v>
      </c>
      <c r="AD441" s="5">
        <v>47.69</v>
      </c>
    </row>
    <row r="442" spans="1:30" x14ac:dyDescent="0.25">
      <c r="A442" s="11" t="s">
        <v>980</v>
      </c>
      <c r="B442" s="2" t="s">
        <v>16</v>
      </c>
      <c r="C442" s="12">
        <v>45391</v>
      </c>
      <c r="D442" s="2">
        <v>559.04999999999995</v>
      </c>
      <c r="F442">
        <f t="shared" si="32"/>
        <v>1.0483506552191513</v>
      </c>
      <c r="G442">
        <f t="shared" si="30"/>
        <v>2</v>
      </c>
      <c r="H442" t="str">
        <f t="shared" si="34"/>
        <v/>
      </c>
      <c r="I442" t="str">
        <f t="shared" si="33"/>
        <v/>
      </c>
      <c r="J442" t="str">
        <f t="shared" si="31"/>
        <v/>
      </c>
      <c r="P442" t="s">
        <v>980</v>
      </c>
      <c r="Q442" t="s">
        <v>16</v>
      </c>
      <c r="R442" s="3">
        <v>45390</v>
      </c>
      <c r="S442">
        <v>529.29999999999995</v>
      </c>
      <c r="T442">
        <v>542.79999999999995</v>
      </c>
      <c r="U442">
        <v>578.70000000000005</v>
      </c>
      <c r="V442">
        <v>538.1</v>
      </c>
      <c r="W442">
        <v>553</v>
      </c>
      <c r="X442">
        <v>553.25</v>
      </c>
      <c r="Y442">
        <v>560.16999999999996</v>
      </c>
      <c r="Z442">
        <v>1401361</v>
      </c>
      <c r="AA442">
        <v>785005394.45000005</v>
      </c>
      <c r="AB442">
        <v>34852</v>
      </c>
      <c r="AC442" s="5">
        <v>612379</v>
      </c>
      <c r="AD442" s="5">
        <v>43.7</v>
      </c>
    </row>
    <row r="443" spans="1:30" x14ac:dyDescent="0.25">
      <c r="A443" s="9" t="s">
        <v>980</v>
      </c>
      <c r="B443" s="1" t="s">
        <v>16</v>
      </c>
      <c r="C443" s="10">
        <v>45392</v>
      </c>
      <c r="D443" s="1">
        <v>541.75</v>
      </c>
      <c r="F443">
        <f t="shared" si="32"/>
        <v>-3.0945353725069236</v>
      </c>
      <c r="G443">
        <f t="shared" si="30"/>
        <v>3</v>
      </c>
      <c r="H443" t="str">
        <f t="shared" si="34"/>
        <v/>
      </c>
      <c r="I443" t="str">
        <f t="shared" si="33"/>
        <v/>
      </c>
      <c r="J443" t="str">
        <f t="shared" si="31"/>
        <v/>
      </c>
      <c r="P443" t="s">
        <v>980</v>
      </c>
      <c r="Q443" t="s">
        <v>16</v>
      </c>
      <c r="R443" s="3">
        <v>45391</v>
      </c>
      <c r="S443">
        <v>553.25</v>
      </c>
      <c r="T443">
        <v>557.85</v>
      </c>
      <c r="U443">
        <v>573</v>
      </c>
      <c r="V443">
        <v>548.65</v>
      </c>
      <c r="W443">
        <v>557.95000000000005</v>
      </c>
      <c r="X443">
        <v>559.04999999999995</v>
      </c>
      <c r="Y443">
        <v>564.17999999999995</v>
      </c>
      <c r="Z443">
        <v>1250185</v>
      </c>
      <c r="AA443">
        <v>705325466.89999998</v>
      </c>
      <c r="AB443">
        <v>26667</v>
      </c>
      <c r="AC443" s="5">
        <v>715855</v>
      </c>
      <c r="AD443" s="5">
        <v>57.26</v>
      </c>
    </row>
    <row r="444" spans="1:30" x14ac:dyDescent="0.25">
      <c r="A444" s="11" t="s">
        <v>980</v>
      </c>
      <c r="B444" s="2" t="s">
        <v>16</v>
      </c>
      <c r="C444" s="12">
        <v>45394</v>
      </c>
      <c r="D444" s="2">
        <v>558.4</v>
      </c>
      <c r="F444">
        <f t="shared" si="32"/>
        <v>3.0733733271804295</v>
      </c>
      <c r="G444">
        <f t="shared" si="30"/>
        <v>5</v>
      </c>
      <c r="H444" t="str">
        <f t="shared" si="34"/>
        <v/>
      </c>
      <c r="I444" t="str">
        <f t="shared" si="33"/>
        <v/>
      </c>
      <c r="J444" t="str">
        <f t="shared" si="31"/>
        <v/>
      </c>
      <c r="P444" t="s">
        <v>980</v>
      </c>
      <c r="Q444" t="s">
        <v>16</v>
      </c>
      <c r="R444" s="3">
        <v>45392</v>
      </c>
      <c r="S444">
        <v>559.04999999999995</v>
      </c>
      <c r="T444">
        <v>557.70000000000005</v>
      </c>
      <c r="U444">
        <v>559.9</v>
      </c>
      <c r="V444">
        <v>536.5</v>
      </c>
      <c r="W444">
        <v>541.75</v>
      </c>
      <c r="X444">
        <v>541.75</v>
      </c>
      <c r="Y444">
        <v>545.25</v>
      </c>
      <c r="Z444">
        <v>632887</v>
      </c>
      <c r="AA444">
        <v>345082351.14999998</v>
      </c>
      <c r="AB444">
        <v>16241</v>
      </c>
      <c r="AC444" s="5">
        <v>373233</v>
      </c>
      <c r="AD444" s="5">
        <v>58.97</v>
      </c>
    </row>
    <row r="445" spans="1:30" x14ac:dyDescent="0.25">
      <c r="A445" s="9" t="s">
        <v>980</v>
      </c>
      <c r="B445" s="1" t="s">
        <v>16</v>
      </c>
      <c r="C445" s="10">
        <v>45397</v>
      </c>
      <c r="D445" s="1">
        <v>542.04999999999995</v>
      </c>
      <c r="F445">
        <f t="shared" si="32"/>
        <v>-2.9280085959885427</v>
      </c>
      <c r="G445">
        <f t="shared" si="30"/>
        <v>1</v>
      </c>
      <c r="H445" t="str">
        <f t="shared" si="34"/>
        <v/>
      </c>
      <c r="I445" t="str">
        <f t="shared" si="33"/>
        <v/>
      </c>
      <c r="J445" t="str">
        <f t="shared" si="31"/>
        <v/>
      </c>
      <c r="P445" t="s">
        <v>980</v>
      </c>
      <c r="Q445" t="s">
        <v>16</v>
      </c>
      <c r="R445" s="3">
        <v>45394</v>
      </c>
      <c r="S445">
        <v>541.75</v>
      </c>
      <c r="T445">
        <v>541.75</v>
      </c>
      <c r="U445">
        <v>566</v>
      </c>
      <c r="V445">
        <v>537.5</v>
      </c>
      <c r="W445">
        <v>564.95000000000005</v>
      </c>
      <c r="X445">
        <v>558.4</v>
      </c>
      <c r="Y445">
        <v>552.9</v>
      </c>
      <c r="Z445">
        <v>817856</v>
      </c>
      <c r="AA445">
        <v>452192907.64999998</v>
      </c>
      <c r="AB445">
        <v>19720</v>
      </c>
      <c r="AC445" s="5">
        <v>417053</v>
      </c>
      <c r="AD445" s="5">
        <v>50.99</v>
      </c>
    </row>
    <row r="446" spans="1:30" x14ac:dyDescent="0.25">
      <c r="A446" s="11" t="s">
        <v>980</v>
      </c>
      <c r="B446" s="2" t="s">
        <v>16</v>
      </c>
      <c r="C446" s="12">
        <v>45398</v>
      </c>
      <c r="D446" s="2">
        <v>548.9</v>
      </c>
      <c r="F446">
        <f t="shared" si="32"/>
        <v>1.2637210589429062</v>
      </c>
      <c r="G446">
        <f t="shared" si="30"/>
        <v>2</v>
      </c>
      <c r="H446" t="str">
        <f t="shared" si="34"/>
        <v/>
      </c>
      <c r="I446" t="str">
        <f t="shared" si="33"/>
        <v/>
      </c>
      <c r="J446" t="str">
        <f t="shared" si="31"/>
        <v/>
      </c>
      <c r="P446" t="s">
        <v>980</v>
      </c>
      <c r="Q446" t="s">
        <v>16</v>
      </c>
      <c r="R446" s="3">
        <v>45397</v>
      </c>
      <c r="S446">
        <v>558.4</v>
      </c>
      <c r="T446">
        <v>540</v>
      </c>
      <c r="U446">
        <v>558.79999999999995</v>
      </c>
      <c r="V446">
        <v>530</v>
      </c>
      <c r="W446">
        <v>545</v>
      </c>
      <c r="X446">
        <v>542.04999999999995</v>
      </c>
      <c r="Y446">
        <v>546.72</v>
      </c>
      <c r="Z446">
        <v>893014</v>
      </c>
      <c r="AA446">
        <v>488228593</v>
      </c>
      <c r="AB446">
        <v>24672</v>
      </c>
      <c r="AC446" s="5">
        <v>402418</v>
      </c>
      <c r="AD446" s="5">
        <v>45.06</v>
      </c>
    </row>
    <row r="447" spans="1:30" x14ac:dyDescent="0.25">
      <c r="A447" s="9" t="s">
        <v>980</v>
      </c>
      <c r="B447" s="1" t="s">
        <v>16</v>
      </c>
      <c r="C447" s="10">
        <v>45400</v>
      </c>
      <c r="D447" s="1">
        <v>544.29999999999995</v>
      </c>
      <c r="F447">
        <f t="shared" si="32"/>
        <v>-0.83803971579523107</v>
      </c>
      <c r="G447">
        <f t="shared" si="30"/>
        <v>4</v>
      </c>
      <c r="H447">
        <f t="shared" si="34"/>
        <v>-2.6384044360969505</v>
      </c>
      <c r="I447" t="str">
        <f t="shared" si="33"/>
        <v/>
      </c>
      <c r="J447" t="str">
        <f t="shared" si="31"/>
        <v/>
      </c>
      <c r="P447" t="s">
        <v>980</v>
      </c>
      <c r="Q447" t="s">
        <v>16</v>
      </c>
      <c r="R447" s="3">
        <v>45398</v>
      </c>
      <c r="S447">
        <v>542.04999999999995</v>
      </c>
      <c r="T447">
        <v>538</v>
      </c>
      <c r="U447">
        <v>567</v>
      </c>
      <c r="V447">
        <v>535.15</v>
      </c>
      <c r="W447">
        <v>547.6</v>
      </c>
      <c r="X447">
        <v>548.9</v>
      </c>
      <c r="Y447">
        <v>556.79</v>
      </c>
      <c r="Z447">
        <v>916237</v>
      </c>
      <c r="AA447">
        <v>510152179.44999999</v>
      </c>
      <c r="AB447">
        <v>23861</v>
      </c>
      <c r="AC447" s="5">
        <v>472870</v>
      </c>
      <c r="AD447" s="5">
        <v>51.61</v>
      </c>
    </row>
    <row r="448" spans="1:30" x14ac:dyDescent="0.25">
      <c r="A448" s="11" t="s">
        <v>980</v>
      </c>
      <c r="B448" s="2" t="s">
        <v>16</v>
      </c>
      <c r="C448" s="12">
        <v>45401</v>
      </c>
      <c r="D448" s="2">
        <v>569.04999999999995</v>
      </c>
      <c r="F448">
        <f t="shared" si="32"/>
        <v>4.5471247473819592</v>
      </c>
      <c r="G448">
        <f t="shared" si="30"/>
        <v>5</v>
      </c>
      <c r="H448" t="str">
        <f t="shared" si="34"/>
        <v/>
      </c>
      <c r="I448" t="str">
        <f t="shared" si="33"/>
        <v/>
      </c>
      <c r="J448" t="str">
        <f t="shared" si="31"/>
        <v/>
      </c>
      <c r="P448" t="s">
        <v>980</v>
      </c>
      <c r="Q448" t="s">
        <v>16</v>
      </c>
      <c r="R448" s="3">
        <v>45400</v>
      </c>
      <c r="S448">
        <v>548.9</v>
      </c>
      <c r="T448">
        <v>547.6</v>
      </c>
      <c r="U448">
        <v>571.95000000000005</v>
      </c>
      <c r="V448">
        <v>540.04999999999995</v>
      </c>
      <c r="W448">
        <v>555</v>
      </c>
      <c r="X448">
        <v>544.29999999999995</v>
      </c>
      <c r="Y448">
        <v>551</v>
      </c>
      <c r="Z448">
        <v>1031067</v>
      </c>
      <c r="AA448">
        <v>568112878.95000005</v>
      </c>
      <c r="AB448">
        <v>22790</v>
      </c>
      <c r="AC448" s="5">
        <v>457122</v>
      </c>
      <c r="AD448" s="5">
        <v>44.33</v>
      </c>
    </row>
    <row r="449" spans="1:30" x14ac:dyDescent="0.25">
      <c r="A449" s="9" t="s">
        <v>980</v>
      </c>
      <c r="B449" s="1" t="s">
        <v>16</v>
      </c>
      <c r="C449" s="10">
        <v>45404</v>
      </c>
      <c r="D449" s="1">
        <v>592.45000000000005</v>
      </c>
      <c r="F449">
        <f t="shared" si="32"/>
        <v>4.1121166857042608</v>
      </c>
      <c r="G449">
        <f t="shared" si="30"/>
        <v>1</v>
      </c>
      <c r="H449" t="str">
        <f t="shared" si="34"/>
        <v/>
      </c>
      <c r="I449" t="str">
        <f t="shared" si="33"/>
        <v/>
      </c>
      <c r="J449" t="str">
        <f t="shared" si="31"/>
        <v/>
      </c>
      <c r="P449" t="s">
        <v>980</v>
      </c>
      <c r="Q449" t="s">
        <v>16</v>
      </c>
      <c r="R449" s="3">
        <v>45401</v>
      </c>
      <c r="S449">
        <v>544.29999999999995</v>
      </c>
      <c r="T449">
        <v>538</v>
      </c>
      <c r="U449">
        <v>577.9</v>
      </c>
      <c r="V449">
        <v>521.75</v>
      </c>
      <c r="W449">
        <v>568</v>
      </c>
      <c r="X449">
        <v>569.04999999999995</v>
      </c>
      <c r="Y449">
        <v>559.48</v>
      </c>
      <c r="Z449">
        <v>1820119</v>
      </c>
      <c r="AA449">
        <v>1018325786.85</v>
      </c>
      <c r="AB449">
        <v>36468</v>
      </c>
      <c r="AC449" s="5">
        <v>649563</v>
      </c>
      <c r="AD449" s="5">
        <v>35.69</v>
      </c>
    </row>
    <row r="450" spans="1:30" x14ac:dyDescent="0.25">
      <c r="A450" s="11" t="s">
        <v>980</v>
      </c>
      <c r="B450" s="2" t="s">
        <v>16</v>
      </c>
      <c r="C450" s="12">
        <v>45405</v>
      </c>
      <c r="D450" s="2">
        <v>599.70000000000005</v>
      </c>
      <c r="F450">
        <f t="shared" si="32"/>
        <v>1.2237319605029959</v>
      </c>
      <c r="G450">
        <f t="shared" si="30"/>
        <v>2</v>
      </c>
      <c r="H450" t="str">
        <f t="shared" si="34"/>
        <v/>
      </c>
      <c r="I450" t="str">
        <f t="shared" si="33"/>
        <v/>
      </c>
      <c r="J450" t="str">
        <f t="shared" si="31"/>
        <v/>
      </c>
      <c r="P450" t="s">
        <v>980</v>
      </c>
      <c r="Q450" t="s">
        <v>16</v>
      </c>
      <c r="R450" s="3">
        <v>45404</v>
      </c>
      <c r="S450">
        <v>569.04999999999995</v>
      </c>
      <c r="T450">
        <v>582.9</v>
      </c>
      <c r="U450">
        <v>599</v>
      </c>
      <c r="V450">
        <v>569.04999999999995</v>
      </c>
      <c r="W450">
        <v>596</v>
      </c>
      <c r="X450">
        <v>592.45000000000005</v>
      </c>
      <c r="Y450">
        <v>585.29999999999995</v>
      </c>
      <c r="Z450">
        <v>1400058</v>
      </c>
      <c r="AA450">
        <v>819456281.5</v>
      </c>
      <c r="AB450">
        <v>28055</v>
      </c>
      <c r="AC450" s="5">
        <v>609797</v>
      </c>
      <c r="AD450" s="5">
        <v>43.56</v>
      </c>
    </row>
    <row r="451" spans="1:30" x14ac:dyDescent="0.25">
      <c r="A451" s="9" t="s">
        <v>980</v>
      </c>
      <c r="B451" s="1" t="s">
        <v>16</v>
      </c>
      <c r="C451" s="10">
        <v>45406</v>
      </c>
      <c r="D451" s="1">
        <v>602.9</v>
      </c>
      <c r="F451">
        <f t="shared" si="32"/>
        <v>0.53360013340002199</v>
      </c>
      <c r="G451">
        <f t="shared" ref="G451:G496" si="35">WEEKDAY(C451, 2)</f>
        <v>3</v>
      </c>
      <c r="H451" t="str">
        <f t="shared" si="34"/>
        <v/>
      </c>
      <c r="I451" t="str">
        <f t="shared" si="33"/>
        <v/>
      </c>
      <c r="J451" t="str">
        <f t="shared" ref="J451:J514" si="36">IF(ISNUMBER(I451), (INDEX(D:D, MATCH(EOMONTH(C451, 0), C:C, 1)) / D451 - 1) * 100, "")</f>
        <v/>
      </c>
      <c r="P451" t="s">
        <v>980</v>
      </c>
      <c r="Q451" t="s">
        <v>16</v>
      </c>
      <c r="R451" s="3">
        <v>45405</v>
      </c>
      <c r="S451">
        <v>592.45000000000005</v>
      </c>
      <c r="T451">
        <v>630</v>
      </c>
      <c r="U451">
        <v>645.9</v>
      </c>
      <c r="V451">
        <v>590.1</v>
      </c>
      <c r="W451">
        <v>599.5</v>
      </c>
      <c r="X451">
        <v>599.70000000000005</v>
      </c>
      <c r="Y451">
        <v>614.44000000000005</v>
      </c>
      <c r="Z451">
        <v>3493280</v>
      </c>
      <c r="AA451">
        <v>2146396819.4000001</v>
      </c>
      <c r="AB451">
        <v>69672</v>
      </c>
      <c r="AC451" s="5">
        <v>1432107</v>
      </c>
      <c r="AD451" s="5">
        <v>41</v>
      </c>
    </row>
    <row r="452" spans="1:30" x14ac:dyDescent="0.25">
      <c r="A452" s="11" t="s">
        <v>980</v>
      </c>
      <c r="B452" s="2" t="s">
        <v>16</v>
      </c>
      <c r="C452" s="12">
        <v>45407</v>
      </c>
      <c r="D452" s="2">
        <v>645.5</v>
      </c>
      <c r="F452">
        <f t="shared" ref="F452:F496" si="37">((D452-D451)/D451)*100</f>
        <v>7.0658483994028893</v>
      </c>
      <c r="G452">
        <f t="shared" si="35"/>
        <v>4</v>
      </c>
      <c r="H452">
        <f t="shared" si="34"/>
        <v>18.592687855961795</v>
      </c>
      <c r="I452" t="str">
        <f t="shared" ref="I452:I496" si="38">IF(MONTH(C452)&lt;&gt;MONTH(C451), C452, "")</f>
        <v/>
      </c>
      <c r="J452" t="str">
        <f t="shared" si="36"/>
        <v/>
      </c>
      <c r="P452" t="s">
        <v>980</v>
      </c>
      <c r="Q452" t="s">
        <v>16</v>
      </c>
      <c r="R452" s="3">
        <v>45406</v>
      </c>
      <c r="S452">
        <v>599.70000000000005</v>
      </c>
      <c r="T452">
        <v>609.75</v>
      </c>
      <c r="U452">
        <v>612</v>
      </c>
      <c r="V452">
        <v>597.04999999999995</v>
      </c>
      <c r="W452">
        <v>600</v>
      </c>
      <c r="X452">
        <v>602.9</v>
      </c>
      <c r="Y452">
        <v>604.61</v>
      </c>
      <c r="Z452">
        <v>1093931</v>
      </c>
      <c r="AA452">
        <v>661403193.95000005</v>
      </c>
      <c r="AB452">
        <v>27198</v>
      </c>
      <c r="AC452" s="5">
        <v>588000</v>
      </c>
      <c r="AD452" s="5">
        <v>53.75</v>
      </c>
    </row>
    <row r="453" spans="1:30" x14ac:dyDescent="0.25">
      <c r="A453" s="9" t="s">
        <v>980</v>
      </c>
      <c r="B453" s="1" t="s">
        <v>16</v>
      </c>
      <c r="C453" s="10">
        <v>45408</v>
      </c>
      <c r="D453" s="1">
        <v>640.6</v>
      </c>
      <c r="F453">
        <f t="shared" si="37"/>
        <v>-0.75910147172733966</v>
      </c>
      <c r="G453">
        <f t="shared" si="35"/>
        <v>5</v>
      </c>
      <c r="H453" t="str">
        <f t="shared" si="34"/>
        <v/>
      </c>
      <c r="I453" t="str">
        <f t="shared" si="38"/>
        <v/>
      </c>
      <c r="J453" t="str">
        <f t="shared" si="36"/>
        <v/>
      </c>
      <c r="P453" t="s">
        <v>980</v>
      </c>
      <c r="Q453" t="s">
        <v>16</v>
      </c>
      <c r="R453" s="3">
        <v>45407</v>
      </c>
      <c r="S453">
        <v>602.9</v>
      </c>
      <c r="T453">
        <v>604.70000000000005</v>
      </c>
      <c r="U453">
        <v>658.4</v>
      </c>
      <c r="V453">
        <v>604</v>
      </c>
      <c r="W453">
        <v>649</v>
      </c>
      <c r="X453">
        <v>645.5</v>
      </c>
      <c r="Y453">
        <v>638.55999999999995</v>
      </c>
      <c r="Z453">
        <v>6839962</v>
      </c>
      <c r="AA453">
        <v>4367744678.6000004</v>
      </c>
      <c r="AB453">
        <v>113492</v>
      </c>
      <c r="AC453" s="5">
        <v>2024767</v>
      </c>
      <c r="AD453" s="5">
        <v>29.6</v>
      </c>
    </row>
    <row r="454" spans="1:30" x14ac:dyDescent="0.25">
      <c r="A454" s="11" t="s">
        <v>980</v>
      </c>
      <c r="B454" s="2" t="s">
        <v>16</v>
      </c>
      <c r="C454" s="12">
        <v>45411</v>
      </c>
      <c r="D454" s="2">
        <v>631</v>
      </c>
      <c r="F454">
        <f t="shared" si="37"/>
        <v>-1.4985950671245742</v>
      </c>
      <c r="G454">
        <f t="shared" si="35"/>
        <v>1</v>
      </c>
      <c r="H454" t="str">
        <f t="shared" si="34"/>
        <v/>
      </c>
      <c r="I454" t="str">
        <f t="shared" si="38"/>
        <v/>
      </c>
      <c r="J454" t="str">
        <f t="shared" si="36"/>
        <v/>
      </c>
      <c r="P454" t="s">
        <v>980</v>
      </c>
      <c r="Q454" t="s">
        <v>16</v>
      </c>
      <c r="R454" s="3">
        <v>45408</v>
      </c>
      <c r="S454">
        <v>645.5</v>
      </c>
      <c r="T454">
        <v>656.55</v>
      </c>
      <c r="U454">
        <v>663</v>
      </c>
      <c r="V454">
        <v>637</v>
      </c>
      <c r="W454">
        <v>640.70000000000005</v>
      </c>
      <c r="X454">
        <v>640.6</v>
      </c>
      <c r="Y454">
        <v>647.45000000000005</v>
      </c>
      <c r="Z454">
        <v>2192565</v>
      </c>
      <c r="AA454">
        <v>1419584172.8</v>
      </c>
      <c r="AB454">
        <v>40213</v>
      </c>
      <c r="AC454" s="5">
        <v>898109</v>
      </c>
      <c r="AD454" s="5">
        <v>40.96</v>
      </c>
    </row>
    <row r="455" spans="1:30" x14ac:dyDescent="0.25">
      <c r="A455" s="9" t="s">
        <v>980</v>
      </c>
      <c r="B455" s="1" t="s">
        <v>16</v>
      </c>
      <c r="C455" s="10">
        <v>45412</v>
      </c>
      <c r="D455" s="1">
        <v>627.6</v>
      </c>
      <c r="F455">
        <f t="shared" si="37"/>
        <v>-0.53882725832012313</v>
      </c>
      <c r="G455">
        <f t="shared" si="35"/>
        <v>2</v>
      </c>
      <c r="H455" t="str">
        <f t="shared" si="34"/>
        <v/>
      </c>
      <c r="I455" t="str">
        <f t="shared" si="38"/>
        <v/>
      </c>
      <c r="J455" t="str">
        <f t="shared" si="36"/>
        <v/>
      </c>
      <c r="P455" t="s">
        <v>980</v>
      </c>
      <c r="Q455" t="s">
        <v>16</v>
      </c>
      <c r="R455" s="3">
        <v>45411</v>
      </c>
      <c r="S455">
        <v>640.6</v>
      </c>
      <c r="T455">
        <v>647</v>
      </c>
      <c r="U455">
        <v>660.6</v>
      </c>
      <c r="V455">
        <v>623.04999999999995</v>
      </c>
      <c r="W455">
        <v>633.5</v>
      </c>
      <c r="X455">
        <v>631</v>
      </c>
      <c r="Y455">
        <v>637.70000000000005</v>
      </c>
      <c r="Z455">
        <v>1079896</v>
      </c>
      <c r="AA455">
        <v>688652555.04999995</v>
      </c>
      <c r="AB455">
        <v>27586</v>
      </c>
      <c r="AC455" s="5">
        <v>525769</v>
      </c>
      <c r="AD455" s="5">
        <v>48.69</v>
      </c>
    </row>
    <row r="456" spans="1:30" x14ac:dyDescent="0.25">
      <c r="A456" s="11" t="s">
        <v>980</v>
      </c>
      <c r="B456" s="2" t="s">
        <v>16</v>
      </c>
      <c r="C456" s="12">
        <v>45414</v>
      </c>
      <c r="D456" s="2">
        <v>627.54999999999995</v>
      </c>
      <c r="F456">
        <f t="shared" si="37"/>
        <v>-7.9668578712664452E-3</v>
      </c>
      <c r="G456">
        <f t="shared" si="35"/>
        <v>4</v>
      </c>
      <c r="H456">
        <f t="shared" ref="H456:H496" si="39">IF(G456=4, ((D456 - D451) / D451)*100, "")</f>
        <v>4.0885719024713847</v>
      </c>
      <c r="I456">
        <f t="shared" si="38"/>
        <v>45414</v>
      </c>
      <c r="J456">
        <f t="shared" si="36"/>
        <v>-76.264839455023505</v>
      </c>
      <c r="P456" t="s">
        <v>980</v>
      </c>
      <c r="Q456" t="s">
        <v>16</v>
      </c>
      <c r="R456" s="3">
        <v>45412</v>
      </c>
      <c r="S456">
        <v>631</v>
      </c>
      <c r="T456">
        <v>636</v>
      </c>
      <c r="U456">
        <v>644.79999999999995</v>
      </c>
      <c r="V456">
        <v>624.1</v>
      </c>
      <c r="W456">
        <v>627</v>
      </c>
      <c r="X456">
        <v>627.6</v>
      </c>
      <c r="Y456">
        <v>634.27</v>
      </c>
      <c r="Z456">
        <v>718626</v>
      </c>
      <c r="AA456">
        <v>455803528.80000001</v>
      </c>
      <c r="AB456">
        <v>20495</v>
      </c>
      <c r="AC456" s="5">
        <v>307403</v>
      </c>
      <c r="AD456" s="5">
        <v>42.78</v>
      </c>
    </row>
    <row r="457" spans="1:30" x14ac:dyDescent="0.25">
      <c r="A457" s="9" t="s">
        <v>980</v>
      </c>
      <c r="B457" s="1" t="s">
        <v>16</v>
      </c>
      <c r="C457" s="10">
        <v>45415</v>
      </c>
      <c r="D457" s="1">
        <v>615.65</v>
      </c>
      <c r="F457">
        <f t="shared" si="37"/>
        <v>-1.8962632459564941</v>
      </c>
      <c r="G457">
        <f t="shared" si="35"/>
        <v>5</v>
      </c>
      <c r="H457" t="str">
        <f t="shared" si="39"/>
        <v/>
      </c>
      <c r="I457" t="str">
        <f t="shared" si="38"/>
        <v/>
      </c>
      <c r="J457" t="str">
        <f t="shared" si="36"/>
        <v/>
      </c>
      <c r="P457" t="s">
        <v>980</v>
      </c>
      <c r="Q457" t="s">
        <v>16</v>
      </c>
      <c r="R457" s="3">
        <v>45414</v>
      </c>
      <c r="S457">
        <v>627.6</v>
      </c>
      <c r="T457">
        <v>631.70000000000005</v>
      </c>
      <c r="U457">
        <v>642.5</v>
      </c>
      <c r="V457">
        <v>623.54999999999995</v>
      </c>
      <c r="W457">
        <v>631</v>
      </c>
      <c r="X457">
        <v>627.54999999999995</v>
      </c>
      <c r="Y457">
        <v>631.6</v>
      </c>
      <c r="Z457">
        <v>693832</v>
      </c>
      <c r="AA457">
        <v>438227436.19999999</v>
      </c>
      <c r="AB457">
        <v>20368</v>
      </c>
      <c r="AC457" s="5">
        <v>326344</v>
      </c>
      <c r="AD457" s="5">
        <v>47.04</v>
      </c>
    </row>
    <row r="458" spans="1:30" x14ac:dyDescent="0.25">
      <c r="A458" s="11" t="s">
        <v>980</v>
      </c>
      <c r="B458" s="2" t="s">
        <v>16</v>
      </c>
      <c r="C458" s="12">
        <v>45418</v>
      </c>
      <c r="D458" s="2">
        <v>605.70000000000005</v>
      </c>
      <c r="F458">
        <f t="shared" si="37"/>
        <v>-1.6161780232274721</v>
      </c>
      <c r="G458">
        <f t="shared" si="35"/>
        <v>1</v>
      </c>
      <c r="H458" t="str">
        <f t="shared" si="39"/>
        <v/>
      </c>
      <c r="I458" t="str">
        <f t="shared" si="38"/>
        <v/>
      </c>
      <c r="J458" t="str">
        <f t="shared" si="36"/>
        <v/>
      </c>
      <c r="P458" t="s">
        <v>980</v>
      </c>
      <c r="Q458" t="s">
        <v>16</v>
      </c>
      <c r="R458" s="3">
        <v>45415</v>
      </c>
      <c r="S458">
        <v>627.54999999999995</v>
      </c>
      <c r="T458">
        <v>634</v>
      </c>
      <c r="U458">
        <v>636.25</v>
      </c>
      <c r="V458">
        <v>596</v>
      </c>
      <c r="W458">
        <v>616</v>
      </c>
      <c r="X458">
        <v>615.65</v>
      </c>
      <c r="Y458">
        <v>614.64</v>
      </c>
      <c r="Z458">
        <v>1211355</v>
      </c>
      <c r="AA458">
        <v>744552047.95000005</v>
      </c>
      <c r="AB458">
        <v>33958</v>
      </c>
      <c r="AC458" s="5">
        <v>520636</v>
      </c>
      <c r="AD458" s="5">
        <v>42.98</v>
      </c>
    </row>
    <row r="459" spans="1:30" x14ac:dyDescent="0.25">
      <c r="A459" s="9" t="s">
        <v>980</v>
      </c>
      <c r="B459" s="1" t="s">
        <v>16</v>
      </c>
      <c r="C459" s="10">
        <v>45419</v>
      </c>
      <c r="D459" s="1">
        <v>570</v>
      </c>
      <c r="F459">
        <f t="shared" si="37"/>
        <v>-5.8940069341258114</v>
      </c>
      <c r="G459">
        <f t="shared" si="35"/>
        <v>2</v>
      </c>
      <c r="H459" t="str">
        <f t="shared" si="39"/>
        <v/>
      </c>
      <c r="I459" t="str">
        <f t="shared" si="38"/>
        <v/>
      </c>
      <c r="J459" t="str">
        <f t="shared" si="36"/>
        <v/>
      </c>
      <c r="P459" t="s">
        <v>980</v>
      </c>
      <c r="Q459" t="s">
        <v>16</v>
      </c>
      <c r="R459" s="3">
        <v>45418</v>
      </c>
      <c r="S459">
        <v>615.65</v>
      </c>
      <c r="T459">
        <v>638.20000000000005</v>
      </c>
      <c r="U459">
        <v>645</v>
      </c>
      <c r="V459">
        <v>596</v>
      </c>
      <c r="W459">
        <v>609</v>
      </c>
      <c r="X459">
        <v>605.70000000000005</v>
      </c>
      <c r="Y459">
        <v>615.79999999999995</v>
      </c>
      <c r="Z459">
        <v>2569063</v>
      </c>
      <c r="AA459">
        <v>1582029930.7</v>
      </c>
      <c r="AB459">
        <v>55288</v>
      </c>
      <c r="AC459" s="5">
        <v>1015310</v>
      </c>
      <c r="AD459" s="5">
        <v>39.520000000000003</v>
      </c>
    </row>
    <row r="460" spans="1:30" x14ac:dyDescent="0.25">
      <c r="A460" s="11" t="s">
        <v>980</v>
      </c>
      <c r="B460" s="2" t="s">
        <v>16</v>
      </c>
      <c r="C460" s="12">
        <v>45420</v>
      </c>
      <c r="D460" s="2">
        <v>560.1</v>
      </c>
      <c r="F460">
        <f t="shared" si="37"/>
        <v>-1.736842105263154</v>
      </c>
      <c r="G460">
        <f t="shared" si="35"/>
        <v>3</v>
      </c>
      <c r="H460" t="str">
        <f t="shared" si="39"/>
        <v/>
      </c>
      <c r="I460" t="str">
        <f t="shared" si="38"/>
        <v/>
      </c>
      <c r="J460" t="str">
        <f t="shared" si="36"/>
        <v/>
      </c>
      <c r="P460" t="s">
        <v>980</v>
      </c>
      <c r="Q460" t="s">
        <v>16</v>
      </c>
      <c r="R460" s="3">
        <v>45419</v>
      </c>
      <c r="S460">
        <v>605.70000000000005</v>
      </c>
      <c r="T460">
        <v>611.1</v>
      </c>
      <c r="U460">
        <v>614.20000000000005</v>
      </c>
      <c r="V460">
        <v>553.29999999999995</v>
      </c>
      <c r="W460">
        <v>569</v>
      </c>
      <c r="X460">
        <v>570</v>
      </c>
      <c r="Y460">
        <v>576.11</v>
      </c>
      <c r="Z460">
        <v>2374636</v>
      </c>
      <c r="AA460">
        <v>1368054084.7</v>
      </c>
      <c r="AB460">
        <v>61939</v>
      </c>
      <c r="AC460" s="5">
        <v>976812</v>
      </c>
      <c r="AD460" s="5">
        <v>41.14</v>
      </c>
    </row>
    <row r="461" spans="1:30" x14ac:dyDescent="0.25">
      <c r="A461" s="9" t="s">
        <v>980</v>
      </c>
      <c r="B461" s="1" t="s">
        <v>16</v>
      </c>
      <c r="C461" s="10">
        <v>45421</v>
      </c>
      <c r="D461" s="1">
        <v>555.25</v>
      </c>
      <c r="F461">
        <f t="shared" si="37"/>
        <v>-0.86591680057133047</v>
      </c>
      <c r="G461">
        <f t="shared" si="35"/>
        <v>4</v>
      </c>
      <c r="H461">
        <f t="shared" si="39"/>
        <v>-11.520994343080226</v>
      </c>
      <c r="I461" t="str">
        <f t="shared" si="38"/>
        <v/>
      </c>
      <c r="J461" t="str">
        <f t="shared" si="36"/>
        <v/>
      </c>
      <c r="P461" t="s">
        <v>980</v>
      </c>
      <c r="Q461" t="s">
        <v>16</v>
      </c>
      <c r="R461" s="3">
        <v>45420</v>
      </c>
      <c r="S461">
        <v>570</v>
      </c>
      <c r="T461">
        <v>570</v>
      </c>
      <c r="U461">
        <v>575</v>
      </c>
      <c r="V461">
        <v>553.35</v>
      </c>
      <c r="W461">
        <v>567</v>
      </c>
      <c r="X461">
        <v>560.1</v>
      </c>
      <c r="Y461">
        <v>561.65</v>
      </c>
      <c r="Z461">
        <v>1569002</v>
      </c>
      <c r="AA461">
        <v>881231467.14999998</v>
      </c>
      <c r="AB461">
        <v>30208</v>
      </c>
      <c r="AC461" s="5">
        <v>900657</v>
      </c>
      <c r="AD461" s="5">
        <v>57.4</v>
      </c>
    </row>
    <row r="462" spans="1:30" x14ac:dyDescent="0.25">
      <c r="A462" s="11" t="s">
        <v>980</v>
      </c>
      <c r="B462" s="2" t="s">
        <v>16</v>
      </c>
      <c r="C462" s="12">
        <v>45422</v>
      </c>
      <c r="D462" s="2">
        <v>542.79999999999995</v>
      </c>
      <c r="F462">
        <f t="shared" si="37"/>
        <v>-2.2422332282755595</v>
      </c>
      <c r="G462">
        <f t="shared" si="35"/>
        <v>5</v>
      </c>
      <c r="H462" t="str">
        <f t="shared" si="39"/>
        <v/>
      </c>
      <c r="I462" t="str">
        <f t="shared" si="38"/>
        <v/>
      </c>
      <c r="J462" t="str">
        <f t="shared" si="36"/>
        <v/>
      </c>
      <c r="P462" t="s">
        <v>980</v>
      </c>
      <c r="Q462" t="s">
        <v>16</v>
      </c>
      <c r="R462" s="3">
        <v>45421</v>
      </c>
      <c r="S462">
        <v>560.1</v>
      </c>
      <c r="T462">
        <v>562</v>
      </c>
      <c r="U462">
        <v>568.65</v>
      </c>
      <c r="V462">
        <v>554</v>
      </c>
      <c r="W462">
        <v>555</v>
      </c>
      <c r="X462">
        <v>555.25</v>
      </c>
      <c r="Y462">
        <v>559.97</v>
      </c>
      <c r="Z462">
        <v>972898</v>
      </c>
      <c r="AA462">
        <v>544790735.29999995</v>
      </c>
      <c r="AB462">
        <v>25696</v>
      </c>
      <c r="AC462" s="5">
        <v>652615</v>
      </c>
      <c r="AD462" s="5">
        <v>67.08</v>
      </c>
    </row>
    <row r="463" spans="1:30" x14ac:dyDescent="0.25">
      <c r="A463" s="9" t="s">
        <v>980</v>
      </c>
      <c r="B463" s="1" t="s">
        <v>16</v>
      </c>
      <c r="C463" s="10">
        <v>45425</v>
      </c>
      <c r="D463" s="1">
        <v>553.75</v>
      </c>
      <c r="F463">
        <f t="shared" si="37"/>
        <v>2.0173176123802592</v>
      </c>
      <c r="G463">
        <f t="shared" si="35"/>
        <v>1</v>
      </c>
      <c r="H463" t="str">
        <f t="shared" si="39"/>
        <v/>
      </c>
      <c r="I463" t="str">
        <f t="shared" si="38"/>
        <v/>
      </c>
      <c r="J463" t="str">
        <f t="shared" si="36"/>
        <v/>
      </c>
      <c r="P463" t="s">
        <v>980</v>
      </c>
      <c r="Q463" t="s">
        <v>16</v>
      </c>
      <c r="R463" s="3">
        <v>45422</v>
      </c>
      <c r="S463">
        <v>555.25</v>
      </c>
      <c r="T463">
        <v>567.95000000000005</v>
      </c>
      <c r="U463">
        <v>568.9</v>
      </c>
      <c r="V463">
        <v>538.54999999999995</v>
      </c>
      <c r="W463">
        <v>542.95000000000005</v>
      </c>
      <c r="X463">
        <v>542.79999999999995</v>
      </c>
      <c r="Y463">
        <v>546.19000000000005</v>
      </c>
      <c r="Z463">
        <v>770887</v>
      </c>
      <c r="AA463">
        <v>421053093</v>
      </c>
      <c r="AB463">
        <v>27259</v>
      </c>
      <c r="AC463" s="5">
        <v>418478</v>
      </c>
      <c r="AD463" s="5">
        <v>54.29</v>
      </c>
    </row>
    <row r="464" spans="1:30" x14ac:dyDescent="0.25">
      <c r="A464" s="11" t="s">
        <v>980</v>
      </c>
      <c r="B464" s="2" t="s">
        <v>16</v>
      </c>
      <c r="C464" s="12">
        <v>45426</v>
      </c>
      <c r="D464" s="2">
        <v>565.95000000000005</v>
      </c>
      <c r="F464">
        <f t="shared" si="37"/>
        <v>2.2031602708803693</v>
      </c>
      <c r="G464">
        <f t="shared" si="35"/>
        <v>2</v>
      </c>
      <c r="H464" t="str">
        <f t="shared" si="39"/>
        <v/>
      </c>
      <c r="I464" t="str">
        <f t="shared" si="38"/>
        <v/>
      </c>
      <c r="J464" t="str">
        <f t="shared" si="36"/>
        <v/>
      </c>
      <c r="P464" t="s">
        <v>980</v>
      </c>
      <c r="Q464" t="s">
        <v>16</v>
      </c>
      <c r="R464" s="3">
        <v>45425</v>
      </c>
      <c r="S464">
        <v>542.79999999999995</v>
      </c>
      <c r="T464">
        <v>541.04999999999995</v>
      </c>
      <c r="U464">
        <v>556</v>
      </c>
      <c r="V464">
        <v>525</v>
      </c>
      <c r="W464">
        <v>553.70000000000005</v>
      </c>
      <c r="X464">
        <v>553.75</v>
      </c>
      <c r="Y464">
        <v>541.58000000000004</v>
      </c>
      <c r="Z464">
        <v>1195677</v>
      </c>
      <c r="AA464">
        <v>647559459.20000005</v>
      </c>
      <c r="AB464">
        <v>41143</v>
      </c>
      <c r="AC464" s="5">
        <v>533371</v>
      </c>
      <c r="AD464" s="5">
        <v>44.61</v>
      </c>
    </row>
    <row r="465" spans="1:30" x14ac:dyDescent="0.25">
      <c r="A465" s="9" t="s">
        <v>980</v>
      </c>
      <c r="B465" s="1" t="s">
        <v>16</v>
      </c>
      <c r="C465" s="10">
        <v>45427</v>
      </c>
      <c r="D465" s="1">
        <v>559.4</v>
      </c>
      <c r="F465">
        <f t="shared" si="37"/>
        <v>-1.1573460553052508</v>
      </c>
      <c r="G465">
        <f t="shared" si="35"/>
        <v>3</v>
      </c>
      <c r="H465" t="str">
        <f t="shared" si="39"/>
        <v/>
      </c>
      <c r="I465" t="str">
        <f t="shared" si="38"/>
        <v/>
      </c>
      <c r="J465" t="str">
        <f t="shared" si="36"/>
        <v/>
      </c>
      <c r="P465" t="s">
        <v>980</v>
      </c>
      <c r="Q465" t="s">
        <v>16</v>
      </c>
      <c r="R465" s="3">
        <v>45426</v>
      </c>
      <c r="S465">
        <v>553.75</v>
      </c>
      <c r="T465">
        <v>559.70000000000005</v>
      </c>
      <c r="U465">
        <v>570</v>
      </c>
      <c r="V465">
        <v>550.79999999999995</v>
      </c>
      <c r="W465">
        <v>567.70000000000005</v>
      </c>
      <c r="X465">
        <v>565.95000000000005</v>
      </c>
      <c r="Y465">
        <v>562.79999999999995</v>
      </c>
      <c r="Z465">
        <v>806455</v>
      </c>
      <c r="AA465">
        <v>453871178.19999999</v>
      </c>
      <c r="AB465">
        <v>18182</v>
      </c>
      <c r="AC465" s="5">
        <v>365608</v>
      </c>
      <c r="AD465" s="5">
        <v>45.34</v>
      </c>
    </row>
    <row r="466" spans="1:30" x14ac:dyDescent="0.25">
      <c r="A466" s="11" t="s">
        <v>980</v>
      </c>
      <c r="B466" s="2" t="s">
        <v>16</v>
      </c>
      <c r="C466" s="12">
        <v>45428</v>
      </c>
      <c r="D466" s="2">
        <v>610.35</v>
      </c>
      <c r="F466">
        <f t="shared" si="37"/>
        <v>9.1079728280300412</v>
      </c>
      <c r="G466">
        <f t="shared" si="35"/>
        <v>4</v>
      </c>
      <c r="H466">
        <f t="shared" si="39"/>
        <v>9.9234579018460192</v>
      </c>
      <c r="I466" t="str">
        <f t="shared" si="38"/>
        <v/>
      </c>
      <c r="J466" t="str">
        <f t="shared" si="36"/>
        <v/>
      </c>
      <c r="P466" t="s">
        <v>980</v>
      </c>
      <c r="Q466" t="s">
        <v>16</v>
      </c>
      <c r="R466" s="3">
        <v>45427</v>
      </c>
      <c r="S466">
        <v>565.95000000000005</v>
      </c>
      <c r="T466">
        <v>573</v>
      </c>
      <c r="U466">
        <v>581.9</v>
      </c>
      <c r="V466">
        <v>555.29999999999995</v>
      </c>
      <c r="W466">
        <v>558.85</v>
      </c>
      <c r="X466">
        <v>559.4</v>
      </c>
      <c r="Y466">
        <v>565.57000000000005</v>
      </c>
      <c r="Z466">
        <v>637402</v>
      </c>
      <c r="AA466">
        <v>360495072.55000001</v>
      </c>
      <c r="AB466">
        <v>20163</v>
      </c>
      <c r="AC466" s="5">
        <v>312752</v>
      </c>
      <c r="AD466" s="5">
        <v>49.07</v>
      </c>
    </row>
    <row r="467" spans="1:30" x14ac:dyDescent="0.25">
      <c r="A467" s="9" t="s">
        <v>980</v>
      </c>
      <c r="B467" s="1" t="s">
        <v>16</v>
      </c>
      <c r="C467" s="10">
        <v>45429</v>
      </c>
      <c r="D467" s="1">
        <v>609.65</v>
      </c>
      <c r="F467">
        <f t="shared" si="37"/>
        <v>-0.11468829360203907</v>
      </c>
      <c r="G467">
        <f t="shared" si="35"/>
        <v>5</v>
      </c>
      <c r="H467" t="str">
        <f t="shared" si="39"/>
        <v/>
      </c>
      <c r="I467" t="str">
        <f t="shared" si="38"/>
        <v/>
      </c>
      <c r="J467" t="str">
        <f t="shared" si="36"/>
        <v/>
      </c>
      <c r="P467" t="s">
        <v>980</v>
      </c>
      <c r="Q467" t="s">
        <v>16</v>
      </c>
      <c r="R467" s="3">
        <v>45428</v>
      </c>
      <c r="S467">
        <v>559.4</v>
      </c>
      <c r="T467">
        <v>564.95000000000005</v>
      </c>
      <c r="U467">
        <v>615.29999999999995</v>
      </c>
      <c r="V467">
        <v>558</v>
      </c>
      <c r="W467">
        <v>615.29999999999995</v>
      </c>
      <c r="X467">
        <v>610.35</v>
      </c>
      <c r="Y467">
        <v>591.45000000000005</v>
      </c>
      <c r="Z467">
        <v>2462531</v>
      </c>
      <c r="AA467">
        <v>1456464020.25</v>
      </c>
      <c r="AB467">
        <v>41019</v>
      </c>
      <c r="AC467" s="5">
        <v>1101907</v>
      </c>
      <c r="AD467" s="5">
        <v>44.75</v>
      </c>
    </row>
    <row r="468" spans="1:30" x14ac:dyDescent="0.25">
      <c r="A468" s="11" t="s">
        <v>980</v>
      </c>
      <c r="B468" s="2" t="s">
        <v>16</v>
      </c>
      <c r="C468" s="12">
        <v>45430</v>
      </c>
      <c r="D468" s="2">
        <v>628.9</v>
      </c>
      <c r="F468">
        <f t="shared" si="37"/>
        <v>3.157549413597966</v>
      </c>
      <c r="G468">
        <f t="shared" si="35"/>
        <v>6</v>
      </c>
      <c r="H468" t="str">
        <f t="shared" si="39"/>
        <v/>
      </c>
      <c r="I468" t="str">
        <f t="shared" si="38"/>
        <v/>
      </c>
      <c r="J468" t="str">
        <f t="shared" si="36"/>
        <v/>
      </c>
      <c r="P468" t="s">
        <v>980</v>
      </c>
      <c r="Q468" t="s">
        <v>16</v>
      </c>
      <c r="R468" s="3">
        <v>45429</v>
      </c>
      <c r="S468">
        <v>610.35</v>
      </c>
      <c r="T468">
        <v>619.70000000000005</v>
      </c>
      <c r="U468">
        <v>619.70000000000005</v>
      </c>
      <c r="V468">
        <v>592.95000000000005</v>
      </c>
      <c r="W468">
        <v>609</v>
      </c>
      <c r="X468">
        <v>609.65</v>
      </c>
      <c r="Y468">
        <v>607.13</v>
      </c>
      <c r="Z468">
        <v>1446556</v>
      </c>
      <c r="AA468">
        <v>878254692.70000005</v>
      </c>
      <c r="AB468">
        <v>36051</v>
      </c>
      <c r="AC468" s="5">
        <v>545235</v>
      </c>
      <c r="AD468" s="5">
        <v>37.69</v>
      </c>
    </row>
    <row r="469" spans="1:30" x14ac:dyDescent="0.25">
      <c r="A469" s="9" t="s">
        <v>980</v>
      </c>
      <c r="B469" s="1" t="s">
        <v>16</v>
      </c>
      <c r="C469" s="10">
        <v>45433</v>
      </c>
      <c r="D469" s="1">
        <v>612.04999999999995</v>
      </c>
      <c r="F469">
        <f t="shared" si="37"/>
        <v>-2.6792812847829581</v>
      </c>
      <c r="G469">
        <f t="shared" si="35"/>
        <v>2</v>
      </c>
      <c r="H469" t="str">
        <f t="shared" si="39"/>
        <v/>
      </c>
      <c r="I469" t="str">
        <f t="shared" si="38"/>
        <v/>
      </c>
      <c r="J469" t="str">
        <f t="shared" si="36"/>
        <v/>
      </c>
      <c r="P469" t="s">
        <v>980</v>
      </c>
      <c r="Q469" t="s">
        <v>16</v>
      </c>
      <c r="R469" s="3">
        <v>45430</v>
      </c>
      <c r="S469">
        <v>609.65</v>
      </c>
      <c r="T469">
        <v>613.75</v>
      </c>
      <c r="U469">
        <v>634.29999999999995</v>
      </c>
      <c r="V469">
        <v>609.65</v>
      </c>
      <c r="W469">
        <v>628.1</v>
      </c>
      <c r="X469">
        <v>628.9</v>
      </c>
      <c r="Y469">
        <v>622.29</v>
      </c>
      <c r="Z469">
        <v>319188</v>
      </c>
      <c r="AA469">
        <v>198626647.94999999</v>
      </c>
      <c r="AB469">
        <v>7711</v>
      </c>
      <c r="AC469" s="5">
        <v>203360</v>
      </c>
      <c r="AD469" s="5">
        <v>63.71</v>
      </c>
    </row>
    <row r="470" spans="1:30" x14ac:dyDescent="0.25">
      <c r="A470" s="11" t="s">
        <v>980</v>
      </c>
      <c r="B470" s="2" t="s">
        <v>16</v>
      </c>
      <c r="C470" s="12">
        <v>45434</v>
      </c>
      <c r="D470" s="2">
        <v>600</v>
      </c>
      <c r="F470">
        <f t="shared" si="37"/>
        <v>-1.9687933992320816</v>
      </c>
      <c r="G470">
        <f t="shared" si="35"/>
        <v>3</v>
      </c>
      <c r="H470" t="str">
        <f t="shared" si="39"/>
        <v/>
      </c>
      <c r="I470" t="str">
        <f t="shared" si="38"/>
        <v/>
      </c>
      <c r="J470" t="str">
        <f t="shared" si="36"/>
        <v/>
      </c>
      <c r="P470" t="s">
        <v>980</v>
      </c>
      <c r="Q470" t="s">
        <v>16</v>
      </c>
      <c r="R470" s="3">
        <v>45433</v>
      </c>
      <c r="S470">
        <v>628.9</v>
      </c>
      <c r="T470">
        <v>635</v>
      </c>
      <c r="U470">
        <v>641.95000000000005</v>
      </c>
      <c r="V470">
        <v>607.04999999999995</v>
      </c>
      <c r="W470">
        <v>609.95000000000005</v>
      </c>
      <c r="X470">
        <v>612.04999999999995</v>
      </c>
      <c r="Y470">
        <v>618.67999999999995</v>
      </c>
      <c r="Z470">
        <v>1622292</v>
      </c>
      <c r="AA470">
        <v>1003682323.65</v>
      </c>
      <c r="AB470">
        <v>37748</v>
      </c>
      <c r="AC470" s="5">
        <v>1012165</v>
      </c>
      <c r="AD470" s="5">
        <v>62.39</v>
      </c>
    </row>
    <row r="471" spans="1:30" x14ac:dyDescent="0.25">
      <c r="A471" s="9" t="s">
        <v>980</v>
      </c>
      <c r="B471" s="1" t="s">
        <v>16</v>
      </c>
      <c r="C471" s="10">
        <v>45435</v>
      </c>
      <c r="D471" s="1">
        <v>605.15</v>
      </c>
      <c r="F471">
        <f t="shared" si="37"/>
        <v>0.85833333333332951</v>
      </c>
      <c r="G471">
        <f t="shared" si="35"/>
        <v>4</v>
      </c>
      <c r="H471">
        <f t="shared" si="39"/>
        <v>-0.85197018104367084</v>
      </c>
      <c r="I471" t="str">
        <f t="shared" si="38"/>
        <v/>
      </c>
      <c r="J471" t="str">
        <f t="shared" si="36"/>
        <v/>
      </c>
      <c r="P471" t="s">
        <v>980</v>
      </c>
      <c r="Q471" t="s">
        <v>16</v>
      </c>
      <c r="R471" s="3">
        <v>45434</v>
      </c>
      <c r="S471">
        <v>612.04999999999995</v>
      </c>
      <c r="T471">
        <v>614.95000000000005</v>
      </c>
      <c r="U471">
        <v>618</v>
      </c>
      <c r="V471">
        <v>596.1</v>
      </c>
      <c r="W471">
        <v>599.75</v>
      </c>
      <c r="X471">
        <v>600</v>
      </c>
      <c r="Y471">
        <v>605.51</v>
      </c>
      <c r="Z471">
        <v>1461350</v>
      </c>
      <c r="AA471">
        <v>884856891.39999998</v>
      </c>
      <c r="AB471">
        <v>24596</v>
      </c>
      <c r="AC471" s="5">
        <v>1079374</v>
      </c>
      <c r="AD471" s="5">
        <v>73.86</v>
      </c>
    </row>
    <row r="472" spans="1:30" x14ac:dyDescent="0.25">
      <c r="A472" s="11" t="s">
        <v>980</v>
      </c>
      <c r="B472" s="2" t="s">
        <v>16</v>
      </c>
      <c r="C472" s="12">
        <v>45436</v>
      </c>
      <c r="D472" s="2">
        <v>165</v>
      </c>
      <c r="F472">
        <f t="shared" si="37"/>
        <v>-72.734032884408833</v>
      </c>
      <c r="G472">
        <f t="shared" si="35"/>
        <v>5</v>
      </c>
      <c r="H472" t="str">
        <f t="shared" si="39"/>
        <v/>
      </c>
      <c r="I472" t="str">
        <f t="shared" si="38"/>
        <v/>
      </c>
      <c r="J472" t="str">
        <f t="shared" si="36"/>
        <v/>
      </c>
      <c r="P472" t="s">
        <v>980</v>
      </c>
      <c r="Q472" t="s">
        <v>16</v>
      </c>
      <c r="R472" s="3">
        <v>45435</v>
      </c>
      <c r="S472">
        <v>600</v>
      </c>
      <c r="T472">
        <v>604.65</v>
      </c>
      <c r="U472">
        <v>629</v>
      </c>
      <c r="V472">
        <v>601</v>
      </c>
      <c r="W472">
        <v>604</v>
      </c>
      <c r="X472">
        <v>605.15</v>
      </c>
      <c r="Y472">
        <v>609.83000000000004</v>
      </c>
      <c r="Z472">
        <v>1157212</v>
      </c>
      <c r="AA472">
        <v>705698462.14999998</v>
      </c>
      <c r="AB472">
        <v>26421</v>
      </c>
      <c r="AC472" s="5">
        <v>675837</v>
      </c>
      <c r="AD472" s="5">
        <v>58.4</v>
      </c>
    </row>
    <row r="473" spans="1:30" x14ac:dyDescent="0.25">
      <c r="A473" s="9" t="s">
        <v>980</v>
      </c>
      <c r="B473" s="1" t="s">
        <v>16</v>
      </c>
      <c r="C473" s="10">
        <v>45439</v>
      </c>
      <c r="D473" s="1">
        <v>164.15</v>
      </c>
      <c r="F473">
        <f t="shared" si="37"/>
        <v>-0.5151515151515117</v>
      </c>
      <c r="G473">
        <f t="shared" si="35"/>
        <v>1</v>
      </c>
      <c r="H473" t="str">
        <f t="shared" si="39"/>
        <v/>
      </c>
      <c r="I473" t="str">
        <f t="shared" si="38"/>
        <v/>
      </c>
      <c r="J473" t="str">
        <f t="shared" si="36"/>
        <v/>
      </c>
      <c r="P473" t="s">
        <v>980</v>
      </c>
      <c r="Q473" t="s">
        <v>16</v>
      </c>
      <c r="R473" s="3">
        <v>45436</v>
      </c>
      <c r="S473">
        <v>605.15</v>
      </c>
      <c r="T473">
        <v>160</v>
      </c>
      <c r="U473">
        <v>166.4</v>
      </c>
      <c r="V473">
        <v>157</v>
      </c>
      <c r="W473">
        <v>165.5</v>
      </c>
      <c r="X473">
        <v>165</v>
      </c>
      <c r="Y473">
        <v>163.91</v>
      </c>
      <c r="Z473">
        <v>9291096</v>
      </c>
      <c r="AA473">
        <v>1522902765.7</v>
      </c>
      <c r="AB473">
        <v>68405</v>
      </c>
      <c r="AC473" s="5">
        <v>3441299</v>
      </c>
      <c r="AD473" s="5">
        <v>37.04</v>
      </c>
    </row>
    <row r="474" spans="1:30" x14ac:dyDescent="0.25">
      <c r="A474" s="11" t="s">
        <v>980</v>
      </c>
      <c r="B474" s="2" t="s">
        <v>16</v>
      </c>
      <c r="C474" s="12">
        <v>45440</v>
      </c>
      <c r="D474" s="2">
        <v>147.75</v>
      </c>
      <c r="F474">
        <f t="shared" si="37"/>
        <v>-9.9908620164483732</v>
      </c>
      <c r="G474">
        <f t="shared" si="35"/>
        <v>2</v>
      </c>
      <c r="H474" t="str">
        <f t="shared" si="39"/>
        <v/>
      </c>
      <c r="I474" t="str">
        <f t="shared" si="38"/>
        <v/>
      </c>
      <c r="J474" t="str">
        <f t="shared" si="36"/>
        <v/>
      </c>
      <c r="P474" t="s">
        <v>980</v>
      </c>
      <c r="Q474" t="s">
        <v>16</v>
      </c>
      <c r="R474" s="3">
        <v>45439</v>
      </c>
      <c r="S474">
        <v>165</v>
      </c>
      <c r="T474">
        <v>166.1</v>
      </c>
      <c r="U474">
        <v>177</v>
      </c>
      <c r="V474">
        <v>161.65</v>
      </c>
      <c r="W474">
        <v>163.80000000000001</v>
      </c>
      <c r="X474">
        <v>164.15</v>
      </c>
      <c r="Y474">
        <v>167.87</v>
      </c>
      <c r="Z474">
        <v>8136940</v>
      </c>
      <c r="AA474">
        <v>1365941829.5999999</v>
      </c>
      <c r="AB474">
        <v>58745</v>
      </c>
      <c r="AC474" s="5">
        <v>3513341</v>
      </c>
      <c r="AD474" s="5">
        <v>43.18</v>
      </c>
    </row>
    <row r="475" spans="1:30" x14ac:dyDescent="0.25">
      <c r="A475" s="9" t="s">
        <v>980</v>
      </c>
      <c r="B475" s="1" t="s">
        <v>16</v>
      </c>
      <c r="C475" s="10">
        <v>45441</v>
      </c>
      <c r="D475" s="1">
        <v>143.4</v>
      </c>
      <c r="F475">
        <f t="shared" si="37"/>
        <v>-2.9441624365482197</v>
      </c>
      <c r="G475">
        <f t="shared" si="35"/>
        <v>3</v>
      </c>
      <c r="H475" t="str">
        <f t="shared" si="39"/>
        <v/>
      </c>
      <c r="I475" t="str">
        <f t="shared" si="38"/>
        <v/>
      </c>
      <c r="J475" t="str">
        <f t="shared" si="36"/>
        <v/>
      </c>
      <c r="P475" t="s">
        <v>980</v>
      </c>
      <c r="Q475" t="s">
        <v>16</v>
      </c>
      <c r="R475" s="3">
        <v>45440</v>
      </c>
      <c r="S475">
        <v>164.15</v>
      </c>
      <c r="T475">
        <v>155</v>
      </c>
      <c r="U475">
        <v>157</v>
      </c>
      <c r="V475">
        <v>147.75</v>
      </c>
      <c r="W475">
        <v>147.75</v>
      </c>
      <c r="X475">
        <v>147.75</v>
      </c>
      <c r="Y475">
        <v>150.44</v>
      </c>
      <c r="Z475">
        <v>90807517</v>
      </c>
      <c r="AA475">
        <v>13660850831.6</v>
      </c>
      <c r="AB475">
        <v>52189</v>
      </c>
      <c r="AC475" s="5">
        <v>57460220</v>
      </c>
      <c r="AD475" s="5">
        <v>63.28</v>
      </c>
    </row>
    <row r="476" spans="1:30" x14ac:dyDescent="0.25">
      <c r="A476" s="11" t="s">
        <v>980</v>
      </c>
      <c r="B476" s="2" t="s">
        <v>16</v>
      </c>
      <c r="C476" s="12">
        <v>45442</v>
      </c>
      <c r="D476" s="2">
        <v>145.4</v>
      </c>
      <c r="F476">
        <f t="shared" si="37"/>
        <v>1.394700139470014</v>
      </c>
      <c r="G476">
        <f t="shared" si="35"/>
        <v>4</v>
      </c>
      <c r="H476">
        <f t="shared" si="39"/>
        <v>-75.972899281169958</v>
      </c>
      <c r="I476" t="str">
        <f t="shared" si="38"/>
        <v/>
      </c>
      <c r="J476" t="str">
        <f t="shared" si="36"/>
        <v/>
      </c>
      <c r="P476" t="s">
        <v>980</v>
      </c>
      <c r="Q476" t="s">
        <v>16</v>
      </c>
      <c r="R476" s="3">
        <v>45441</v>
      </c>
      <c r="S476">
        <v>147.75</v>
      </c>
      <c r="T476">
        <v>138</v>
      </c>
      <c r="U476">
        <v>146.80000000000001</v>
      </c>
      <c r="V476">
        <v>133</v>
      </c>
      <c r="W476">
        <v>142.30000000000001</v>
      </c>
      <c r="X476">
        <v>143.4</v>
      </c>
      <c r="Y476">
        <v>141.1</v>
      </c>
      <c r="Z476">
        <v>36882298</v>
      </c>
      <c r="AA476">
        <v>5204221483</v>
      </c>
      <c r="AB476">
        <v>124780</v>
      </c>
      <c r="AC476" s="5">
        <v>16819137</v>
      </c>
      <c r="AD476" s="5">
        <v>45.6</v>
      </c>
    </row>
    <row r="477" spans="1:30" x14ac:dyDescent="0.25">
      <c r="A477" s="9" t="s">
        <v>980</v>
      </c>
      <c r="B477" s="1" t="s">
        <v>16</v>
      </c>
      <c r="C477" s="10">
        <v>45443</v>
      </c>
      <c r="D477" s="1">
        <v>148.94999999999999</v>
      </c>
      <c r="F477">
        <f t="shared" si="37"/>
        <v>2.4415405777166317</v>
      </c>
      <c r="G477">
        <f t="shared" si="35"/>
        <v>5</v>
      </c>
      <c r="H477" t="str">
        <f t="shared" si="39"/>
        <v/>
      </c>
      <c r="I477" t="str">
        <f t="shared" si="38"/>
        <v/>
      </c>
      <c r="J477" t="str">
        <f t="shared" si="36"/>
        <v/>
      </c>
      <c r="P477" t="s">
        <v>980</v>
      </c>
      <c r="Q477" t="s">
        <v>16</v>
      </c>
      <c r="R477" s="3">
        <v>45442</v>
      </c>
      <c r="S477">
        <v>143.4</v>
      </c>
      <c r="T477">
        <v>142.6</v>
      </c>
      <c r="U477">
        <v>148.80000000000001</v>
      </c>
      <c r="V477">
        <v>142</v>
      </c>
      <c r="W477">
        <v>146</v>
      </c>
      <c r="X477">
        <v>145.4</v>
      </c>
      <c r="Y477">
        <v>145.93</v>
      </c>
      <c r="Z477">
        <v>13009758</v>
      </c>
      <c r="AA477">
        <v>1898537386.75</v>
      </c>
      <c r="AB477">
        <v>75024</v>
      </c>
      <c r="AC477" s="5">
        <v>6481492</v>
      </c>
      <c r="AD477" s="5">
        <v>49.82</v>
      </c>
    </row>
    <row r="478" spans="1:30" x14ac:dyDescent="0.25">
      <c r="A478" s="11" t="s">
        <v>980</v>
      </c>
      <c r="B478" s="2" t="s">
        <v>16</v>
      </c>
      <c r="C478" s="12">
        <v>45446</v>
      </c>
      <c r="D478" s="2">
        <v>153.35</v>
      </c>
      <c r="F478">
        <f t="shared" si="37"/>
        <v>2.9540114132259188</v>
      </c>
      <c r="G478">
        <f t="shared" si="35"/>
        <v>1</v>
      </c>
      <c r="H478" t="str">
        <f t="shared" si="39"/>
        <v/>
      </c>
      <c r="I478">
        <f t="shared" si="38"/>
        <v>45446</v>
      </c>
      <c r="J478">
        <f t="shared" si="36"/>
        <v>-7.4926638408868484</v>
      </c>
      <c r="P478" t="s">
        <v>980</v>
      </c>
      <c r="Q478" t="s">
        <v>16</v>
      </c>
      <c r="R478" s="3">
        <v>45443</v>
      </c>
      <c r="S478">
        <v>145.4</v>
      </c>
      <c r="T478">
        <v>146.69999999999999</v>
      </c>
      <c r="U478">
        <v>149.6</v>
      </c>
      <c r="V478">
        <v>142.6</v>
      </c>
      <c r="W478">
        <v>147</v>
      </c>
      <c r="X478">
        <v>148.94999999999999</v>
      </c>
      <c r="Y478">
        <v>146.86000000000001</v>
      </c>
      <c r="Z478">
        <v>8802413</v>
      </c>
      <c r="AA478">
        <v>1292703999.75</v>
      </c>
      <c r="AB478">
        <v>34765</v>
      </c>
      <c r="AC478" s="5">
        <v>5537397</v>
      </c>
      <c r="AD478" s="5">
        <v>62.91</v>
      </c>
    </row>
    <row r="479" spans="1:30" x14ac:dyDescent="0.25">
      <c r="A479" s="9" t="s">
        <v>980</v>
      </c>
      <c r="B479" s="1" t="s">
        <v>16</v>
      </c>
      <c r="C479" s="10">
        <v>45447</v>
      </c>
      <c r="D479" s="1">
        <v>138.05000000000001</v>
      </c>
      <c r="F479">
        <f t="shared" si="37"/>
        <v>-9.9771763938702218</v>
      </c>
      <c r="G479">
        <f t="shared" si="35"/>
        <v>2</v>
      </c>
      <c r="H479" t="str">
        <f t="shared" si="39"/>
        <v/>
      </c>
      <c r="I479" t="str">
        <f t="shared" si="38"/>
        <v/>
      </c>
      <c r="J479" t="str">
        <f t="shared" si="36"/>
        <v/>
      </c>
      <c r="P479" t="s">
        <v>980</v>
      </c>
      <c r="Q479" t="s">
        <v>16</v>
      </c>
      <c r="R479" s="3">
        <v>45446</v>
      </c>
      <c r="S479">
        <v>148.94999999999999</v>
      </c>
      <c r="T479">
        <v>157</v>
      </c>
      <c r="U479">
        <v>157.69999999999999</v>
      </c>
      <c r="V479">
        <v>149.15</v>
      </c>
      <c r="W479">
        <v>152.65</v>
      </c>
      <c r="X479">
        <v>153.35</v>
      </c>
      <c r="Y479">
        <v>153.16999999999999</v>
      </c>
      <c r="Z479">
        <v>12946497</v>
      </c>
      <c r="AA479">
        <v>1983069990.3499999</v>
      </c>
      <c r="AB479">
        <v>60551</v>
      </c>
      <c r="AC479" s="5">
        <v>7719780</v>
      </c>
      <c r="AD479" s="5">
        <v>59.63</v>
      </c>
    </row>
    <row r="480" spans="1:30" x14ac:dyDescent="0.25">
      <c r="A480" s="11" t="s">
        <v>980</v>
      </c>
      <c r="B480" s="2" t="s">
        <v>16</v>
      </c>
      <c r="C480" s="12">
        <v>45448</v>
      </c>
      <c r="D480" s="2">
        <v>139.80000000000001</v>
      </c>
      <c r="F480">
        <f t="shared" si="37"/>
        <v>1.2676566461427019</v>
      </c>
      <c r="G480">
        <f t="shared" si="35"/>
        <v>3</v>
      </c>
      <c r="H480" t="str">
        <f t="shared" si="39"/>
        <v/>
      </c>
      <c r="I480" t="str">
        <f t="shared" si="38"/>
        <v/>
      </c>
      <c r="J480" t="str">
        <f t="shared" si="36"/>
        <v/>
      </c>
      <c r="P480" t="s">
        <v>980</v>
      </c>
      <c r="Q480" t="s">
        <v>16</v>
      </c>
      <c r="R480" s="3">
        <v>45447</v>
      </c>
      <c r="S480">
        <v>153.35</v>
      </c>
      <c r="T480">
        <v>153</v>
      </c>
      <c r="U480">
        <v>153</v>
      </c>
      <c r="V480">
        <v>138.05000000000001</v>
      </c>
      <c r="W480">
        <v>138.05000000000001</v>
      </c>
      <c r="X480">
        <v>138.05000000000001</v>
      </c>
      <c r="Y480">
        <v>140.15</v>
      </c>
      <c r="Z480">
        <v>13501101</v>
      </c>
      <c r="AA480">
        <v>1892241852.2</v>
      </c>
      <c r="AB480">
        <v>58594</v>
      </c>
      <c r="AC480" s="5">
        <v>8257775</v>
      </c>
      <c r="AD480" s="5">
        <v>61.16</v>
      </c>
    </row>
    <row r="481" spans="1:30" x14ac:dyDescent="0.25">
      <c r="A481" s="9" t="s">
        <v>980</v>
      </c>
      <c r="B481" s="1" t="s">
        <v>16</v>
      </c>
      <c r="C481" s="10">
        <v>45449</v>
      </c>
      <c r="D481" s="1">
        <v>146.4</v>
      </c>
      <c r="F481">
        <f t="shared" si="37"/>
        <v>4.72103004291845</v>
      </c>
      <c r="G481">
        <f t="shared" si="35"/>
        <v>4</v>
      </c>
      <c r="H481">
        <f t="shared" si="39"/>
        <v>0.68775790921595592</v>
      </c>
      <c r="I481" t="str">
        <f t="shared" si="38"/>
        <v/>
      </c>
      <c r="J481" t="str">
        <f t="shared" si="36"/>
        <v/>
      </c>
      <c r="P481" t="s">
        <v>980</v>
      </c>
      <c r="Q481" t="s">
        <v>16</v>
      </c>
      <c r="R481" s="3">
        <v>45448</v>
      </c>
      <c r="S481">
        <v>138.05000000000001</v>
      </c>
      <c r="T481">
        <v>137.30000000000001</v>
      </c>
      <c r="U481">
        <v>141.69999999999999</v>
      </c>
      <c r="V481">
        <v>124.25</v>
      </c>
      <c r="W481">
        <v>141.05000000000001</v>
      </c>
      <c r="X481">
        <v>139.80000000000001</v>
      </c>
      <c r="Y481">
        <v>129.93</v>
      </c>
      <c r="Z481">
        <v>13024190</v>
      </c>
      <c r="AA481">
        <v>1692224442.4000001</v>
      </c>
      <c r="AB481">
        <v>102762</v>
      </c>
      <c r="AC481" s="5">
        <v>5578573</v>
      </c>
      <c r="AD481" s="5">
        <v>42.83</v>
      </c>
    </row>
    <row r="482" spans="1:30" x14ac:dyDescent="0.25">
      <c r="A482" s="11" t="s">
        <v>980</v>
      </c>
      <c r="B482" s="2" t="s">
        <v>16</v>
      </c>
      <c r="C482" s="12">
        <v>45450</v>
      </c>
      <c r="D482" s="2">
        <v>150.19999999999999</v>
      </c>
      <c r="F482">
        <f t="shared" si="37"/>
        <v>2.5956284153005349</v>
      </c>
      <c r="G482">
        <f t="shared" si="35"/>
        <v>5</v>
      </c>
      <c r="H482" t="str">
        <f t="shared" si="39"/>
        <v/>
      </c>
      <c r="I482" t="str">
        <f t="shared" si="38"/>
        <v/>
      </c>
      <c r="J482" t="str">
        <f t="shared" si="36"/>
        <v/>
      </c>
      <c r="P482" t="s">
        <v>980</v>
      </c>
      <c r="Q482" t="s">
        <v>16</v>
      </c>
      <c r="R482" s="3">
        <v>45449</v>
      </c>
      <c r="S482">
        <v>139.80000000000001</v>
      </c>
      <c r="T482">
        <v>143.25</v>
      </c>
      <c r="U482">
        <v>153</v>
      </c>
      <c r="V482">
        <v>141.6</v>
      </c>
      <c r="W482">
        <v>148</v>
      </c>
      <c r="X482">
        <v>146.4</v>
      </c>
      <c r="Y482">
        <v>146.32</v>
      </c>
      <c r="Z482">
        <v>5891704</v>
      </c>
      <c r="AA482">
        <v>862077209.70000005</v>
      </c>
      <c r="AB482">
        <v>44538</v>
      </c>
      <c r="AC482" s="5">
        <v>2447757</v>
      </c>
      <c r="AD482" s="5">
        <v>41.55</v>
      </c>
    </row>
    <row r="483" spans="1:30" x14ac:dyDescent="0.25">
      <c r="A483" s="9" t="s">
        <v>980</v>
      </c>
      <c r="B483" s="1" t="s">
        <v>16</v>
      </c>
      <c r="C483" s="10">
        <v>45453</v>
      </c>
      <c r="D483" s="1">
        <v>149.63999999999999</v>
      </c>
      <c r="F483">
        <f t="shared" si="37"/>
        <v>-0.37283621837550091</v>
      </c>
      <c r="G483">
        <f t="shared" si="35"/>
        <v>1</v>
      </c>
      <c r="H483" t="str">
        <f t="shared" si="39"/>
        <v/>
      </c>
      <c r="I483" t="str">
        <f t="shared" si="38"/>
        <v/>
      </c>
      <c r="J483" t="str">
        <f t="shared" si="36"/>
        <v/>
      </c>
      <c r="P483" t="s">
        <v>980</v>
      </c>
      <c r="Q483" t="s">
        <v>16</v>
      </c>
      <c r="R483" s="3">
        <v>45450</v>
      </c>
      <c r="S483">
        <v>146.4</v>
      </c>
      <c r="T483">
        <v>148.80000000000001</v>
      </c>
      <c r="U483">
        <v>152</v>
      </c>
      <c r="V483">
        <v>145.55000000000001</v>
      </c>
      <c r="W483">
        <v>149.5</v>
      </c>
      <c r="X483">
        <v>150.19999999999999</v>
      </c>
      <c r="Y483">
        <v>148.97</v>
      </c>
      <c r="Z483">
        <v>4599930</v>
      </c>
      <c r="AA483">
        <v>685265197</v>
      </c>
      <c r="AB483">
        <v>30159</v>
      </c>
      <c r="AC483" s="5">
        <v>1924084</v>
      </c>
      <c r="AD483" s="5">
        <v>41.83</v>
      </c>
    </row>
    <row r="484" spans="1:30" x14ac:dyDescent="0.25">
      <c r="A484" s="11" t="s">
        <v>980</v>
      </c>
      <c r="B484" s="2" t="s">
        <v>16</v>
      </c>
      <c r="C484" s="12">
        <v>45454</v>
      </c>
      <c r="D484" s="2">
        <v>151.26</v>
      </c>
      <c r="F484">
        <f t="shared" si="37"/>
        <v>1.082598235765841</v>
      </c>
      <c r="G484">
        <f t="shared" si="35"/>
        <v>2</v>
      </c>
      <c r="H484" t="str">
        <f t="shared" si="39"/>
        <v/>
      </c>
      <c r="I484" t="str">
        <f t="shared" si="38"/>
        <v/>
      </c>
      <c r="J484" t="str">
        <f t="shared" si="36"/>
        <v/>
      </c>
      <c r="P484" t="s">
        <v>980</v>
      </c>
      <c r="Q484" t="s">
        <v>16</v>
      </c>
      <c r="R484" s="3">
        <v>45453</v>
      </c>
      <c r="S484">
        <v>150.19999999999999</v>
      </c>
      <c r="T484">
        <v>153</v>
      </c>
      <c r="U484">
        <v>154.04</v>
      </c>
      <c r="V484">
        <v>147.6</v>
      </c>
      <c r="W484">
        <v>149.80000000000001</v>
      </c>
      <c r="X484">
        <v>149.63999999999999</v>
      </c>
      <c r="Y484">
        <v>150.97</v>
      </c>
      <c r="Z484">
        <v>3770996</v>
      </c>
      <c r="AA484">
        <v>569325912.39999998</v>
      </c>
      <c r="AB484">
        <v>38081</v>
      </c>
      <c r="AC484" s="5">
        <v>1833258</v>
      </c>
      <c r="AD484" s="5">
        <v>48.61</v>
      </c>
    </row>
    <row r="485" spans="1:30" x14ac:dyDescent="0.25">
      <c r="A485" s="9" t="s">
        <v>980</v>
      </c>
      <c r="B485" s="1" t="s">
        <v>16</v>
      </c>
      <c r="C485" s="10">
        <v>45455</v>
      </c>
      <c r="D485" s="1">
        <v>149.62</v>
      </c>
      <c r="F485">
        <f t="shared" si="37"/>
        <v>-1.0842258363083344</v>
      </c>
      <c r="G485">
        <f t="shared" si="35"/>
        <v>3</v>
      </c>
      <c r="H485" t="str">
        <f t="shared" si="39"/>
        <v/>
      </c>
      <c r="I485" t="str">
        <f t="shared" si="38"/>
        <v/>
      </c>
      <c r="J485" t="str">
        <f t="shared" si="36"/>
        <v/>
      </c>
      <c r="P485" t="s">
        <v>980</v>
      </c>
      <c r="Q485" t="s">
        <v>16</v>
      </c>
      <c r="R485" s="3">
        <v>45454</v>
      </c>
      <c r="S485">
        <v>149.63999999999999</v>
      </c>
      <c r="T485">
        <v>151.47999999999999</v>
      </c>
      <c r="U485">
        <v>154.6</v>
      </c>
      <c r="V485">
        <v>149.15</v>
      </c>
      <c r="W485">
        <v>151</v>
      </c>
      <c r="X485">
        <v>151.26</v>
      </c>
      <c r="Y485">
        <v>151.85</v>
      </c>
      <c r="Z485">
        <v>2784349</v>
      </c>
      <c r="AA485">
        <v>422797641.77999997</v>
      </c>
      <c r="AB485">
        <v>25661</v>
      </c>
      <c r="AC485" s="5">
        <v>1294953</v>
      </c>
      <c r="AD485" s="5">
        <v>46.51</v>
      </c>
    </row>
    <row r="486" spans="1:30" x14ac:dyDescent="0.25">
      <c r="A486" s="11" t="s">
        <v>980</v>
      </c>
      <c r="B486" s="2" t="s">
        <v>16</v>
      </c>
      <c r="C486" s="12">
        <v>45456</v>
      </c>
      <c r="D486" s="2">
        <v>146.31</v>
      </c>
      <c r="F486">
        <f t="shared" si="37"/>
        <v>-2.212271086753109</v>
      </c>
      <c r="G486">
        <f t="shared" si="35"/>
        <v>4</v>
      </c>
      <c r="H486">
        <f t="shared" si="39"/>
        <v>-6.1475409836067897E-2</v>
      </c>
      <c r="I486" t="str">
        <f t="shared" si="38"/>
        <v/>
      </c>
      <c r="J486" t="str">
        <f t="shared" si="36"/>
        <v/>
      </c>
      <c r="P486" t="s">
        <v>980</v>
      </c>
      <c r="Q486" t="s">
        <v>16</v>
      </c>
      <c r="R486" s="3">
        <v>45455</v>
      </c>
      <c r="S486">
        <v>151.26</v>
      </c>
      <c r="T486">
        <v>153.16</v>
      </c>
      <c r="U486">
        <v>154.25</v>
      </c>
      <c r="V486">
        <v>149.09</v>
      </c>
      <c r="W486">
        <v>149.99</v>
      </c>
      <c r="X486">
        <v>149.62</v>
      </c>
      <c r="Y486">
        <v>151.03</v>
      </c>
      <c r="Z486">
        <v>2568549</v>
      </c>
      <c r="AA486">
        <v>387934129.79000002</v>
      </c>
      <c r="AB486">
        <v>24732</v>
      </c>
      <c r="AC486" s="5">
        <v>1301523</v>
      </c>
      <c r="AD486" s="5">
        <v>50.67</v>
      </c>
    </row>
    <row r="487" spans="1:30" x14ac:dyDescent="0.25">
      <c r="A487" s="9" t="s">
        <v>980</v>
      </c>
      <c r="B487" s="1" t="s">
        <v>16</v>
      </c>
      <c r="C487" s="10">
        <v>45457</v>
      </c>
      <c r="D487" s="1">
        <v>145.4</v>
      </c>
      <c r="F487">
        <f t="shared" si="37"/>
        <v>-0.62196705625042481</v>
      </c>
      <c r="G487">
        <f t="shared" si="35"/>
        <v>5</v>
      </c>
      <c r="H487" t="str">
        <f t="shared" si="39"/>
        <v/>
      </c>
      <c r="I487" t="str">
        <f t="shared" si="38"/>
        <v/>
      </c>
      <c r="J487" t="str">
        <f t="shared" si="36"/>
        <v/>
      </c>
      <c r="P487" t="s">
        <v>980</v>
      </c>
      <c r="Q487" t="s">
        <v>16</v>
      </c>
      <c r="R487" s="3">
        <v>45456</v>
      </c>
      <c r="S487">
        <v>149.62</v>
      </c>
      <c r="T487">
        <v>149.6</v>
      </c>
      <c r="U487">
        <v>150.55000000000001</v>
      </c>
      <c r="V487">
        <v>145.66</v>
      </c>
      <c r="W487">
        <v>146.85</v>
      </c>
      <c r="X487">
        <v>146.31</v>
      </c>
      <c r="Y487">
        <v>147.71</v>
      </c>
      <c r="Z487">
        <v>4431161</v>
      </c>
      <c r="AA487">
        <v>654519389.63999999</v>
      </c>
      <c r="AB487">
        <v>40461</v>
      </c>
      <c r="AC487" s="5">
        <v>2173224</v>
      </c>
      <c r="AD487" s="5">
        <v>49.04</v>
      </c>
    </row>
    <row r="488" spans="1:30" x14ac:dyDescent="0.25">
      <c r="A488" s="11" t="s">
        <v>980</v>
      </c>
      <c r="B488" s="2" t="s">
        <v>16</v>
      </c>
      <c r="C488" s="12">
        <v>45461</v>
      </c>
      <c r="D488" s="2">
        <v>144.26</v>
      </c>
      <c r="F488">
        <f t="shared" si="37"/>
        <v>-0.78404401650619993</v>
      </c>
      <c r="G488">
        <f t="shared" si="35"/>
        <v>2</v>
      </c>
      <c r="H488" t="str">
        <f t="shared" si="39"/>
        <v/>
      </c>
      <c r="I488" t="str">
        <f t="shared" si="38"/>
        <v/>
      </c>
      <c r="J488" t="str">
        <f t="shared" si="36"/>
        <v/>
      </c>
      <c r="P488" t="s">
        <v>980</v>
      </c>
      <c r="Q488" t="s">
        <v>16</v>
      </c>
      <c r="R488" s="3">
        <v>45457</v>
      </c>
      <c r="S488">
        <v>146.31</v>
      </c>
      <c r="T488">
        <v>146.9</v>
      </c>
      <c r="U488">
        <v>149.38999999999999</v>
      </c>
      <c r="V488">
        <v>143.51</v>
      </c>
      <c r="W488">
        <v>146.02000000000001</v>
      </c>
      <c r="X488">
        <v>145.4</v>
      </c>
      <c r="Y488">
        <v>146.38</v>
      </c>
      <c r="Z488">
        <v>5905026</v>
      </c>
      <c r="AA488">
        <v>864349990.39999998</v>
      </c>
      <c r="AB488">
        <v>51907</v>
      </c>
      <c r="AC488" s="5">
        <v>3098091</v>
      </c>
      <c r="AD488" s="5">
        <v>52.47</v>
      </c>
    </row>
    <row r="489" spans="1:30" x14ac:dyDescent="0.25">
      <c r="A489" s="9" t="s">
        <v>980</v>
      </c>
      <c r="B489" s="1" t="s">
        <v>16</v>
      </c>
      <c r="C489" s="10">
        <v>45462</v>
      </c>
      <c r="D489" s="1">
        <v>139.08000000000001</v>
      </c>
      <c r="F489">
        <f t="shared" si="37"/>
        <v>-3.5907389435740877</v>
      </c>
      <c r="G489">
        <f t="shared" si="35"/>
        <v>3</v>
      </c>
      <c r="H489" t="str">
        <f t="shared" si="39"/>
        <v/>
      </c>
      <c r="I489" t="str">
        <f t="shared" si="38"/>
        <v/>
      </c>
      <c r="J489" t="str">
        <f t="shared" si="36"/>
        <v/>
      </c>
      <c r="P489" t="s">
        <v>980</v>
      </c>
      <c r="Q489" t="s">
        <v>16</v>
      </c>
      <c r="R489" s="3">
        <v>45461</v>
      </c>
      <c r="S489">
        <v>145.4</v>
      </c>
      <c r="T489">
        <v>145.55000000000001</v>
      </c>
      <c r="U489">
        <v>149.4</v>
      </c>
      <c r="V489">
        <v>142.80000000000001</v>
      </c>
      <c r="W489">
        <v>144.75</v>
      </c>
      <c r="X489">
        <v>144.26</v>
      </c>
      <c r="Y489">
        <v>145.24</v>
      </c>
      <c r="Z489">
        <v>4725606</v>
      </c>
      <c r="AA489">
        <v>686354330.72000003</v>
      </c>
      <c r="AB489">
        <v>38253</v>
      </c>
      <c r="AC489" s="5">
        <v>2103411</v>
      </c>
      <c r="AD489" s="5">
        <v>44.51</v>
      </c>
    </row>
    <row r="490" spans="1:30" x14ac:dyDescent="0.25">
      <c r="A490" s="11" t="s">
        <v>980</v>
      </c>
      <c r="B490" s="2" t="s">
        <v>16</v>
      </c>
      <c r="C490" s="12">
        <v>45463</v>
      </c>
      <c r="D490" s="2">
        <v>140.88999999999999</v>
      </c>
      <c r="F490">
        <f t="shared" si="37"/>
        <v>1.3014092608570418</v>
      </c>
      <c r="G490">
        <f t="shared" si="35"/>
        <v>4</v>
      </c>
      <c r="H490">
        <f t="shared" si="39"/>
        <v>-5.8347814463307159</v>
      </c>
      <c r="I490" t="str">
        <f t="shared" si="38"/>
        <v/>
      </c>
      <c r="J490" t="str">
        <f t="shared" si="36"/>
        <v/>
      </c>
      <c r="P490" t="s">
        <v>980</v>
      </c>
      <c r="Q490" t="s">
        <v>16</v>
      </c>
      <c r="R490" s="3">
        <v>45462</v>
      </c>
      <c r="S490">
        <v>144.26</v>
      </c>
      <c r="T490">
        <v>144.9</v>
      </c>
      <c r="U490">
        <v>146.68</v>
      </c>
      <c r="V490">
        <v>138.19999999999999</v>
      </c>
      <c r="W490">
        <v>138.94999999999999</v>
      </c>
      <c r="X490">
        <v>139.08000000000001</v>
      </c>
      <c r="Y490">
        <v>141.09</v>
      </c>
      <c r="Z490">
        <v>5302856</v>
      </c>
      <c r="AA490">
        <v>748205699.03999996</v>
      </c>
      <c r="AB490">
        <v>44609</v>
      </c>
      <c r="AC490" s="5">
        <v>2779584</v>
      </c>
      <c r="AD490" s="5">
        <v>52.42</v>
      </c>
    </row>
    <row r="491" spans="1:30" x14ac:dyDescent="0.25">
      <c r="A491" s="9" t="s">
        <v>980</v>
      </c>
      <c r="B491" s="1" t="s">
        <v>16</v>
      </c>
      <c r="C491" s="10">
        <v>45464</v>
      </c>
      <c r="D491" s="1">
        <v>141.01</v>
      </c>
      <c r="F491">
        <f t="shared" si="37"/>
        <v>8.5172829867275576E-2</v>
      </c>
      <c r="G491">
        <f t="shared" si="35"/>
        <v>5</v>
      </c>
      <c r="H491" t="str">
        <f t="shared" si="39"/>
        <v/>
      </c>
      <c r="I491" t="str">
        <f t="shared" si="38"/>
        <v/>
      </c>
      <c r="J491" t="str">
        <f t="shared" si="36"/>
        <v/>
      </c>
      <c r="P491" t="s">
        <v>980</v>
      </c>
      <c r="Q491" t="s">
        <v>16</v>
      </c>
      <c r="R491" s="3">
        <v>45463</v>
      </c>
      <c r="S491">
        <v>139.08000000000001</v>
      </c>
      <c r="T491">
        <v>145.30000000000001</v>
      </c>
      <c r="U491">
        <v>145.79</v>
      </c>
      <c r="V491">
        <v>140.19999999999999</v>
      </c>
      <c r="W491">
        <v>140.75</v>
      </c>
      <c r="X491">
        <v>140.88999999999999</v>
      </c>
      <c r="Y491">
        <v>141.97999999999999</v>
      </c>
      <c r="Z491">
        <v>10625978</v>
      </c>
      <c r="AA491">
        <v>1508707405.97</v>
      </c>
      <c r="AB491">
        <v>60911</v>
      </c>
      <c r="AC491" s="5">
        <v>3908806</v>
      </c>
      <c r="AD491" s="5">
        <v>36.79</v>
      </c>
    </row>
    <row r="492" spans="1:30" x14ac:dyDescent="0.25">
      <c r="A492" s="11" t="s">
        <v>980</v>
      </c>
      <c r="B492" s="2" t="s">
        <v>16</v>
      </c>
      <c r="C492" s="12">
        <v>45467</v>
      </c>
      <c r="D492" s="2">
        <v>139.24</v>
      </c>
      <c r="F492">
        <f t="shared" si="37"/>
        <v>-1.2552301255229996</v>
      </c>
      <c r="G492">
        <f t="shared" si="35"/>
        <v>1</v>
      </c>
      <c r="H492" t="str">
        <f t="shared" si="39"/>
        <v/>
      </c>
      <c r="I492" t="str">
        <f t="shared" si="38"/>
        <v/>
      </c>
      <c r="J492" t="str">
        <f t="shared" si="36"/>
        <v/>
      </c>
      <c r="P492" t="s">
        <v>980</v>
      </c>
      <c r="Q492" t="s">
        <v>16</v>
      </c>
      <c r="R492" s="3">
        <v>45464</v>
      </c>
      <c r="S492">
        <v>140.88999999999999</v>
      </c>
      <c r="T492">
        <v>141.9</v>
      </c>
      <c r="U492">
        <v>143.25</v>
      </c>
      <c r="V492">
        <v>139.1</v>
      </c>
      <c r="W492">
        <v>141</v>
      </c>
      <c r="X492">
        <v>141.01</v>
      </c>
      <c r="Y492">
        <v>141.08000000000001</v>
      </c>
      <c r="Z492">
        <v>3892174</v>
      </c>
      <c r="AA492">
        <v>549095875.60000002</v>
      </c>
      <c r="AB492">
        <v>30837</v>
      </c>
      <c r="AC492" s="5">
        <v>2198528</v>
      </c>
      <c r="AD492" s="5">
        <v>56.49</v>
      </c>
    </row>
    <row r="493" spans="1:30" x14ac:dyDescent="0.25">
      <c r="A493" s="9" t="s">
        <v>980</v>
      </c>
      <c r="B493" s="1" t="s">
        <v>16</v>
      </c>
      <c r="C493" s="10">
        <v>45468</v>
      </c>
      <c r="D493" s="1">
        <v>142.91999999999999</v>
      </c>
      <c r="F493">
        <f t="shared" si="37"/>
        <v>2.6429187015225351</v>
      </c>
      <c r="G493">
        <f t="shared" si="35"/>
        <v>2</v>
      </c>
      <c r="H493" t="str">
        <f t="shared" si="39"/>
        <v/>
      </c>
      <c r="I493" t="str">
        <f t="shared" si="38"/>
        <v/>
      </c>
      <c r="J493" t="str">
        <f t="shared" si="36"/>
        <v/>
      </c>
      <c r="P493" t="s">
        <v>980</v>
      </c>
      <c r="Q493" t="s">
        <v>16</v>
      </c>
      <c r="R493" s="3">
        <v>45467</v>
      </c>
      <c r="S493">
        <v>141.01</v>
      </c>
      <c r="T493">
        <v>141</v>
      </c>
      <c r="U493">
        <v>141.79</v>
      </c>
      <c r="V493">
        <v>138.21</v>
      </c>
      <c r="W493">
        <v>139.19999999999999</v>
      </c>
      <c r="X493">
        <v>139.24</v>
      </c>
      <c r="Y493">
        <v>140.27000000000001</v>
      </c>
      <c r="Z493">
        <v>3136054</v>
      </c>
      <c r="AA493">
        <v>439878761.22000003</v>
      </c>
      <c r="AB493">
        <v>34337</v>
      </c>
      <c r="AC493" s="5">
        <v>1458101</v>
      </c>
      <c r="AD493" s="5">
        <v>46.49</v>
      </c>
    </row>
    <row r="494" spans="1:30" x14ac:dyDescent="0.25">
      <c r="A494" s="11" t="s">
        <v>980</v>
      </c>
      <c r="B494" s="2" t="s">
        <v>16</v>
      </c>
      <c r="C494" s="12">
        <v>45469</v>
      </c>
      <c r="D494" s="2">
        <v>142.69</v>
      </c>
      <c r="F494">
        <f t="shared" si="37"/>
        <v>-0.16092919115588425</v>
      </c>
      <c r="G494">
        <f t="shared" si="35"/>
        <v>3</v>
      </c>
      <c r="H494" t="str">
        <f t="shared" si="39"/>
        <v/>
      </c>
      <c r="I494" t="str">
        <f t="shared" si="38"/>
        <v/>
      </c>
      <c r="J494" t="str">
        <f t="shared" si="36"/>
        <v/>
      </c>
      <c r="P494" t="s">
        <v>980</v>
      </c>
      <c r="Q494" t="s">
        <v>16</v>
      </c>
      <c r="R494" s="3">
        <v>45468</v>
      </c>
      <c r="S494">
        <v>139.24</v>
      </c>
      <c r="T494">
        <v>139.38999999999999</v>
      </c>
      <c r="U494">
        <v>144.6</v>
      </c>
      <c r="V494">
        <v>139.01</v>
      </c>
      <c r="W494">
        <v>143.25</v>
      </c>
      <c r="X494">
        <v>142.91999999999999</v>
      </c>
      <c r="Y494">
        <v>142.44</v>
      </c>
      <c r="Z494">
        <v>4673843</v>
      </c>
      <c r="AA494">
        <v>665719098.08000004</v>
      </c>
      <c r="AB494">
        <v>41396</v>
      </c>
      <c r="AC494" s="5">
        <v>2049447</v>
      </c>
      <c r="AD494" s="5">
        <v>43.85</v>
      </c>
    </row>
    <row r="495" spans="1:30" x14ac:dyDescent="0.25">
      <c r="A495" s="9" t="s">
        <v>980</v>
      </c>
      <c r="B495" s="1" t="s">
        <v>16</v>
      </c>
      <c r="C495" s="10">
        <v>45470</v>
      </c>
      <c r="D495" s="1">
        <v>140.12</v>
      </c>
      <c r="F495">
        <f t="shared" si="37"/>
        <v>-1.8011072955357719</v>
      </c>
      <c r="G495">
        <f t="shared" si="35"/>
        <v>4</v>
      </c>
      <c r="H495">
        <f t="shared" si="39"/>
        <v>-0.54652565831498467</v>
      </c>
      <c r="I495" t="str">
        <f t="shared" si="38"/>
        <v/>
      </c>
      <c r="J495" t="str">
        <f t="shared" si="36"/>
        <v/>
      </c>
      <c r="P495" t="s">
        <v>980</v>
      </c>
      <c r="Q495" t="s">
        <v>16</v>
      </c>
      <c r="R495" s="3">
        <v>45469</v>
      </c>
      <c r="S495">
        <v>142.91999999999999</v>
      </c>
      <c r="T495">
        <v>143.25</v>
      </c>
      <c r="U495">
        <v>145.5</v>
      </c>
      <c r="V495">
        <v>139.66</v>
      </c>
      <c r="W495">
        <v>142.1</v>
      </c>
      <c r="X495">
        <v>142.69</v>
      </c>
      <c r="Y495">
        <v>142.43</v>
      </c>
      <c r="Z495">
        <v>5996309</v>
      </c>
      <c r="AA495">
        <v>854067262.53999996</v>
      </c>
      <c r="AB495">
        <v>45177</v>
      </c>
      <c r="AC495" s="5">
        <v>3427981</v>
      </c>
      <c r="AD495" s="5">
        <v>57.17</v>
      </c>
    </row>
    <row r="496" spans="1:30" x14ac:dyDescent="0.25">
      <c r="A496" s="11" t="s">
        <v>980</v>
      </c>
      <c r="B496" s="2" t="s">
        <v>16</v>
      </c>
      <c r="C496" s="12">
        <v>45471</v>
      </c>
      <c r="D496" s="2">
        <v>141.86000000000001</v>
      </c>
      <c r="F496">
        <f t="shared" si="37"/>
        <v>1.2417927490722303</v>
      </c>
      <c r="G496">
        <f t="shared" si="35"/>
        <v>5</v>
      </c>
      <c r="H496" t="str">
        <f t="shared" si="39"/>
        <v/>
      </c>
      <c r="I496" t="str">
        <f t="shared" si="38"/>
        <v/>
      </c>
      <c r="J496" t="str">
        <f t="shared" si="36"/>
        <v/>
      </c>
      <c r="P496" t="s">
        <v>980</v>
      </c>
      <c r="Q496" t="s">
        <v>16</v>
      </c>
      <c r="R496" s="3">
        <v>45470</v>
      </c>
      <c r="S496">
        <v>142.69</v>
      </c>
      <c r="T496">
        <v>144.5</v>
      </c>
      <c r="U496">
        <v>144.5</v>
      </c>
      <c r="V496">
        <v>139.19</v>
      </c>
      <c r="W496">
        <v>139.99</v>
      </c>
      <c r="X496">
        <v>140.12</v>
      </c>
      <c r="Y496">
        <v>141.27000000000001</v>
      </c>
      <c r="Z496">
        <v>3958146</v>
      </c>
      <c r="AA496">
        <v>559167721.20000005</v>
      </c>
      <c r="AB496">
        <v>39501</v>
      </c>
      <c r="AC496" s="5">
        <v>2111541</v>
      </c>
      <c r="AD496" s="5">
        <v>53.35</v>
      </c>
    </row>
    <row r="497" spans="16:30" x14ac:dyDescent="0.25">
      <c r="P497" t="s">
        <v>980</v>
      </c>
      <c r="Q497" t="s">
        <v>16</v>
      </c>
      <c r="R497" s="3">
        <v>45471</v>
      </c>
      <c r="S497">
        <v>140.12</v>
      </c>
      <c r="T497">
        <v>140.13</v>
      </c>
      <c r="U497">
        <v>142.9</v>
      </c>
      <c r="V497">
        <v>139.53</v>
      </c>
      <c r="W497">
        <v>141.88</v>
      </c>
      <c r="X497">
        <v>141.86000000000001</v>
      </c>
      <c r="Y497">
        <v>141.56</v>
      </c>
      <c r="Z497">
        <v>2853655</v>
      </c>
      <c r="AA497">
        <v>403958490.94</v>
      </c>
      <c r="AB497">
        <v>31952</v>
      </c>
      <c r="AC497" s="5">
        <v>1538142</v>
      </c>
      <c r="AD497" s="5">
        <v>53.9</v>
      </c>
    </row>
  </sheetData>
  <conditionalFormatting sqref="G2:G496">
    <cfRule type="cellIs" dxfId="5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0DE4-BB51-4F24-ADB1-48587A0F02EF}">
  <dimension ref="A1:AD496"/>
  <sheetViews>
    <sheetView zoomScale="60" workbookViewId="0">
      <selection activeCell="L10" sqref="L10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4.42578125" bestFit="1" customWidth="1"/>
    <col min="10" max="10" width="20.28515625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4484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1449</v>
      </c>
      <c r="B2" s="1" t="s">
        <v>16</v>
      </c>
      <c r="C2" s="10">
        <v>44742</v>
      </c>
      <c r="D2" s="1">
        <v>640.5</v>
      </c>
      <c r="G2">
        <f>WEEKDAY(C2, 2)</f>
        <v>4</v>
      </c>
      <c r="P2" t="s">
        <v>1449</v>
      </c>
      <c r="Q2" t="s">
        <v>16</v>
      </c>
      <c r="R2" s="3">
        <v>44742</v>
      </c>
      <c r="S2">
        <v>654.15</v>
      </c>
      <c r="T2">
        <v>655</v>
      </c>
      <c r="U2">
        <v>662.05</v>
      </c>
      <c r="V2">
        <v>633</v>
      </c>
      <c r="W2">
        <v>639</v>
      </c>
      <c r="X2">
        <v>640.5</v>
      </c>
      <c r="Y2">
        <v>648.53</v>
      </c>
      <c r="Z2">
        <v>105662</v>
      </c>
      <c r="AA2">
        <v>68524906.700000003</v>
      </c>
      <c r="AB2">
        <v>5385</v>
      </c>
      <c r="AC2" s="8">
        <v>67238</v>
      </c>
      <c r="AD2" s="8">
        <v>63.63</v>
      </c>
    </row>
    <row r="3" spans="1:30" x14ac:dyDescent="0.25">
      <c r="A3" s="11" t="s">
        <v>1449</v>
      </c>
      <c r="B3" s="2" t="s">
        <v>16</v>
      </c>
      <c r="C3" s="12">
        <v>44743</v>
      </c>
      <c r="D3" s="2">
        <v>636.20000000000005</v>
      </c>
      <c r="F3">
        <f>((D3-D2)/D2)*100</f>
        <v>-0.67135050741607405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21.997799434140198</v>
      </c>
      <c r="P3" t="s">
        <v>1449</v>
      </c>
      <c r="Q3" t="s">
        <v>16</v>
      </c>
      <c r="R3" s="3">
        <v>44743</v>
      </c>
      <c r="S3">
        <v>640.5</v>
      </c>
      <c r="T3">
        <v>639.70000000000005</v>
      </c>
      <c r="U3">
        <v>643.45000000000005</v>
      </c>
      <c r="V3">
        <v>630.15</v>
      </c>
      <c r="W3">
        <v>637</v>
      </c>
      <c r="X3">
        <v>636.20000000000005</v>
      </c>
      <c r="Y3">
        <v>636.08000000000004</v>
      </c>
      <c r="Z3">
        <v>62571</v>
      </c>
      <c r="AA3">
        <v>39799979.25</v>
      </c>
      <c r="AB3">
        <v>4527</v>
      </c>
      <c r="AC3" s="8">
        <v>32705</v>
      </c>
      <c r="AD3" s="8">
        <v>52.27</v>
      </c>
    </row>
    <row r="4" spans="1:30" x14ac:dyDescent="0.25">
      <c r="A4" s="9" t="s">
        <v>1449</v>
      </c>
      <c r="B4" s="1" t="s">
        <v>16</v>
      </c>
      <c r="C4" s="10">
        <v>44746</v>
      </c>
      <c r="D4" s="1">
        <v>641.29999999999995</v>
      </c>
      <c r="F4">
        <f t="shared" ref="F4:F67" si="2">((D4-D3)/D3)*100</f>
        <v>0.80163470606726006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1449</v>
      </c>
      <c r="Q4" t="s">
        <v>16</v>
      </c>
      <c r="R4" s="3">
        <v>44746</v>
      </c>
      <c r="S4">
        <v>636.20000000000005</v>
      </c>
      <c r="T4">
        <v>631.70000000000005</v>
      </c>
      <c r="U4">
        <v>647.95000000000005</v>
      </c>
      <c r="V4">
        <v>631.65</v>
      </c>
      <c r="W4">
        <v>641.4</v>
      </c>
      <c r="X4">
        <v>641.29999999999995</v>
      </c>
      <c r="Y4">
        <v>643.20000000000005</v>
      </c>
      <c r="Z4">
        <v>104053</v>
      </c>
      <c r="AA4">
        <v>66926903.549999997</v>
      </c>
      <c r="AB4">
        <v>4450</v>
      </c>
      <c r="AC4" s="8">
        <v>74284</v>
      </c>
      <c r="AD4" s="8">
        <v>71.39</v>
      </c>
    </row>
    <row r="5" spans="1:30" x14ac:dyDescent="0.25">
      <c r="A5" s="11" t="s">
        <v>1449</v>
      </c>
      <c r="B5" s="2" t="s">
        <v>16</v>
      </c>
      <c r="C5" s="12">
        <v>44747</v>
      </c>
      <c r="D5" s="2">
        <v>656.65</v>
      </c>
      <c r="F5">
        <f t="shared" si="2"/>
        <v>2.3935755496647473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1449</v>
      </c>
      <c r="Q5" t="s">
        <v>16</v>
      </c>
      <c r="R5" s="3">
        <v>44747</v>
      </c>
      <c r="S5">
        <v>641.29999999999995</v>
      </c>
      <c r="T5">
        <v>644.70000000000005</v>
      </c>
      <c r="U5">
        <v>664.7</v>
      </c>
      <c r="V5">
        <v>642.54999999999995</v>
      </c>
      <c r="W5">
        <v>655.5</v>
      </c>
      <c r="X5">
        <v>656.65</v>
      </c>
      <c r="Y5">
        <v>655.29999999999995</v>
      </c>
      <c r="Z5">
        <v>124226</v>
      </c>
      <c r="AA5">
        <v>81405641.049999997</v>
      </c>
      <c r="AB5">
        <v>6056</v>
      </c>
      <c r="AC5" s="8">
        <v>76636</v>
      </c>
      <c r="AD5" s="8">
        <v>61.69</v>
      </c>
    </row>
    <row r="6" spans="1:30" x14ac:dyDescent="0.25">
      <c r="A6" s="9" t="s">
        <v>1449</v>
      </c>
      <c r="B6" s="1" t="s">
        <v>16</v>
      </c>
      <c r="C6" s="10">
        <v>44748</v>
      </c>
      <c r="D6" s="1">
        <v>694.2</v>
      </c>
      <c r="F6">
        <f t="shared" si="2"/>
        <v>5.7184192492195338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1449</v>
      </c>
      <c r="Q6" t="s">
        <v>16</v>
      </c>
      <c r="R6" s="3">
        <v>44748</v>
      </c>
      <c r="S6">
        <v>656.65</v>
      </c>
      <c r="T6">
        <v>656</v>
      </c>
      <c r="U6">
        <v>699.5</v>
      </c>
      <c r="V6">
        <v>655.85</v>
      </c>
      <c r="W6">
        <v>696</v>
      </c>
      <c r="X6">
        <v>694.2</v>
      </c>
      <c r="Y6">
        <v>683.3</v>
      </c>
      <c r="Z6">
        <v>187237</v>
      </c>
      <c r="AA6">
        <v>127938931.45</v>
      </c>
      <c r="AB6">
        <v>10810</v>
      </c>
      <c r="AC6" s="8">
        <v>62045</v>
      </c>
      <c r="AD6" s="8">
        <v>33.14</v>
      </c>
    </row>
    <row r="7" spans="1:30" x14ac:dyDescent="0.25">
      <c r="A7" s="11" t="s">
        <v>1449</v>
      </c>
      <c r="B7" s="2" t="s">
        <v>16</v>
      </c>
      <c r="C7" s="12">
        <v>44749</v>
      </c>
      <c r="D7" s="2">
        <v>695.2</v>
      </c>
      <c r="F7">
        <f t="shared" si="2"/>
        <v>0.14405070584845864</v>
      </c>
      <c r="G7">
        <f t="shared" si="0"/>
        <v>4</v>
      </c>
      <c r="H7">
        <f>IF(G7=4, ((D7 - D2) / D2)*100, "")</f>
        <v>8.5402029664324814</v>
      </c>
      <c r="I7" t="str">
        <f t="shared" si="3"/>
        <v/>
      </c>
      <c r="J7" t="str">
        <f t="shared" si="1"/>
        <v/>
      </c>
      <c r="P7" t="s">
        <v>1449</v>
      </c>
      <c r="Q7" t="s">
        <v>16</v>
      </c>
      <c r="R7" s="3">
        <v>44749</v>
      </c>
      <c r="S7">
        <v>694.2</v>
      </c>
      <c r="T7">
        <v>700</v>
      </c>
      <c r="U7">
        <v>714.8</v>
      </c>
      <c r="V7">
        <v>693.2</v>
      </c>
      <c r="W7">
        <v>700.3</v>
      </c>
      <c r="X7">
        <v>695.2</v>
      </c>
      <c r="Y7">
        <v>702.96</v>
      </c>
      <c r="Z7">
        <v>125002</v>
      </c>
      <c r="AA7">
        <v>87871913.599999994</v>
      </c>
      <c r="AB7">
        <v>8057</v>
      </c>
      <c r="AC7" s="8">
        <v>43125</v>
      </c>
      <c r="AD7" s="8">
        <v>34.5</v>
      </c>
    </row>
    <row r="8" spans="1:30" x14ac:dyDescent="0.25">
      <c r="A8" s="9" t="s">
        <v>1449</v>
      </c>
      <c r="B8" s="1" t="s">
        <v>16</v>
      </c>
      <c r="C8" s="10">
        <v>44750</v>
      </c>
      <c r="D8" s="1">
        <v>708.75</v>
      </c>
      <c r="F8">
        <f t="shared" si="2"/>
        <v>1.9490794016110404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1449</v>
      </c>
      <c r="Q8" t="s">
        <v>16</v>
      </c>
      <c r="R8" s="3">
        <v>44750</v>
      </c>
      <c r="S8">
        <v>695.2</v>
      </c>
      <c r="T8">
        <v>700.3</v>
      </c>
      <c r="U8">
        <v>718.2</v>
      </c>
      <c r="V8">
        <v>696.1</v>
      </c>
      <c r="W8">
        <v>712.7</v>
      </c>
      <c r="X8">
        <v>708.75</v>
      </c>
      <c r="Y8">
        <v>706.87</v>
      </c>
      <c r="Z8">
        <v>100083</v>
      </c>
      <c r="AA8">
        <v>70745859.849999994</v>
      </c>
      <c r="AB8">
        <v>6090</v>
      </c>
      <c r="AC8" s="8">
        <v>33702</v>
      </c>
      <c r="AD8" s="8">
        <v>33.67</v>
      </c>
    </row>
    <row r="9" spans="1:30" x14ac:dyDescent="0.25">
      <c r="A9" s="11" t="s">
        <v>1449</v>
      </c>
      <c r="B9" s="2" t="s">
        <v>16</v>
      </c>
      <c r="C9" s="12">
        <v>44753</v>
      </c>
      <c r="D9" s="2">
        <v>731.85</v>
      </c>
      <c r="F9">
        <f t="shared" si="2"/>
        <v>3.2592592592592626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1449</v>
      </c>
      <c r="Q9" t="s">
        <v>16</v>
      </c>
      <c r="R9" s="3">
        <v>44753</v>
      </c>
      <c r="S9">
        <v>708.75</v>
      </c>
      <c r="T9">
        <v>704</v>
      </c>
      <c r="U9">
        <v>739.9</v>
      </c>
      <c r="V9">
        <v>700.8</v>
      </c>
      <c r="W9">
        <v>735.7</v>
      </c>
      <c r="X9">
        <v>731.85</v>
      </c>
      <c r="Y9">
        <v>724.23</v>
      </c>
      <c r="Z9">
        <v>109002</v>
      </c>
      <c r="AA9">
        <v>78943045.549999997</v>
      </c>
      <c r="AB9">
        <v>6439</v>
      </c>
      <c r="AC9" s="8">
        <v>41735</v>
      </c>
      <c r="AD9" s="8">
        <v>38.29</v>
      </c>
    </row>
    <row r="10" spans="1:30" x14ac:dyDescent="0.25">
      <c r="A10" s="9" t="s">
        <v>1449</v>
      </c>
      <c r="B10" s="1" t="s">
        <v>16</v>
      </c>
      <c r="C10" s="10">
        <v>44754</v>
      </c>
      <c r="D10" s="1">
        <v>717.6</v>
      </c>
      <c r="F10">
        <f t="shared" si="2"/>
        <v>-1.9471203115392497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1449</v>
      </c>
      <c r="Q10" t="s">
        <v>16</v>
      </c>
      <c r="R10" s="3">
        <v>44754</v>
      </c>
      <c r="S10">
        <v>731.85</v>
      </c>
      <c r="T10">
        <v>730</v>
      </c>
      <c r="U10">
        <v>734.7</v>
      </c>
      <c r="V10">
        <v>709.4</v>
      </c>
      <c r="W10">
        <v>720</v>
      </c>
      <c r="X10">
        <v>717.6</v>
      </c>
      <c r="Y10">
        <v>719.31</v>
      </c>
      <c r="Z10">
        <v>76447</v>
      </c>
      <c r="AA10">
        <v>54988859.450000003</v>
      </c>
      <c r="AB10">
        <v>5327</v>
      </c>
      <c r="AC10" s="8">
        <v>32247</v>
      </c>
      <c r="AD10" s="8">
        <v>42.18</v>
      </c>
    </row>
    <row r="11" spans="1:30" x14ac:dyDescent="0.25">
      <c r="A11" s="11" t="s">
        <v>1449</v>
      </c>
      <c r="B11" s="2" t="s">
        <v>16</v>
      </c>
      <c r="C11" s="12">
        <v>44755</v>
      </c>
      <c r="D11" s="2">
        <v>717.75</v>
      </c>
      <c r="F11">
        <f t="shared" si="2"/>
        <v>2.0903010033441648E-2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1449</v>
      </c>
      <c r="Q11" t="s">
        <v>16</v>
      </c>
      <c r="R11" s="3">
        <v>44755</v>
      </c>
      <c r="S11">
        <v>717.6</v>
      </c>
      <c r="T11">
        <v>724.4</v>
      </c>
      <c r="U11">
        <v>732</v>
      </c>
      <c r="V11">
        <v>653</v>
      </c>
      <c r="W11">
        <v>723</v>
      </c>
      <c r="X11">
        <v>717.75</v>
      </c>
      <c r="Y11">
        <v>720.06</v>
      </c>
      <c r="Z11">
        <v>100126</v>
      </c>
      <c r="AA11">
        <v>72096909.099999994</v>
      </c>
      <c r="AB11">
        <v>9230</v>
      </c>
      <c r="AC11" s="8">
        <v>37173</v>
      </c>
      <c r="AD11" s="8">
        <v>37.130000000000003</v>
      </c>
    </row>
    <row r="12" spans="1:30" x14ac:dyDescent="0.25">
      <c r="A12" s="9" t="s">
        <v>1449</v>
      </c>
      <c r="B12" s="1" t="s">
        <v>16</v>
      </c>
      <c r="C12" s="10">
        <v>44756</v>
      </c>
      <c r="D12" s="1">
        <v>729.85</v>
      </c>
      <c r="F12">
        <f t="shared" si="2"/>
        <v>1.6858237547892754</v>
      </c>
      <c r="G12">
        <f t="shared" si="0"/>
        <v>4</v>
      </c>
      <c r="H12">
        <f t="shared" si="4"/>
        <v>4.9841772151898702</v>
      </c>
      <c r="I12" t="str">
        <f t="shared" si="3"/>
        <v/>
      </c>
      <c r="J12" t="str">
        <f t="shared" si="1"/>
        <v/>
      </c>
      <c r="P12" t="s">
        <v>1449</v>
      </c>
      <c r="Q12" t="s">
        <v>16</v>
      </c>
      <c r="R12" s="3">
        <v>44756</v>
      </c>
      <c r="S12">
        <v>717.75</v>
      </c>
      <c r="T12">
        <v>728.25</v>
      </c>
      <c r="U12">
        <v>736.4</v>
      </c>
      <c r="V12">
        <v>722</v>
      </c>
      <c r="W12">
        <v>727</v>
      </c>
      <c r="X12">
        <v>729.85</v>
      </c>
      <c r="Y12">
        <v>729.01</v>
      </c>
      <c r="Z12">
        <v>98004</v>
      </c>
      <c r="AA12">
        <v>71446168.599999994</v>
      </c>
      <c r="AB12">
        <v>5764</v>
      </c>
      <c r="AC12" s="8">
        <v>33322</v>
      </c>
      <c r="AD12" s="8">
        <v>34</v>
      </c>
    </row>
    <row r="13" spans="1:30" x14ac:dyDescent="0.25">
      <c r="A13" s="11" t="s">
        <v>1449</v>
      </c>
      <c r="B13" s="2" t="s">
        <v>16</v>
      </c>
      <c r="C13" s="12">
        <v>44757</v>
      </c>
      <c r="D13" s="2">
        <v>716.35</v>
      </c>
      <c r="F13">
        <f t="shared" si="2"/>
        <v>-1.8496951428375694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1449</v>
      </c>
      <c r="Q13" t="s">
        <v>16</v>
      </c>
      <c r="R13" s="3">
        <v>44757</v>
      </c>
      <c r="S13">
        <v>729.85</v>
      </c>
      <c r="T13">
        <v>726</v>
      </c>
      <c r="U13">
        <v>735</v>
      </c>
      <c r="V13">
        <v>712.7</v>
      </c>
      <c r="W13">
        <v>716</v>
      </c>
      <c r="X13">
        <v>716.35</v>
      </c>
      <c r="Y13">
        <v>721.18</v>
      </c>
      <c r="Z13">
        <v>49749</v>
      </c>
      <c r="AA13">
        <v>35878169.899999999</v>
      </c>
      <c r="AB13">
        <v>3784</v>
      </c>
      <c r="AC13" s="8">
        <v>22515</v>
      </c>
      <c r="AD13" s="8">
        <v>45.26</v>
      </c>
    </row>
    <row r="14" spans="1:30" x14ac:dyDescent="0.25">
      <c r="A14" s="9" t="s">
        <v>1449</v>
      </c>
      <c r="B14" s="1" t="s">
        <v>16</v>
      </c>
      <c r="C14" s="10">
        <v>44760</v>
      </c>
      <c r="D14" s="1">
        <v>715.6</v>
      </c>
      <c r="F14">
        <f t="shared" si="2"/>
        <v>-0.10469742444335868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1449</v>
      </c>
      <c r="Q14" t="s">
        <v>16</v>
      </c>
      <c r="R14" s="3">
        <v>44760</v>
      </c>
      <c r="S14">
        <v>716.35</v>
      </c>
      <c r="T14">
        <v>722.1</v>
      </c>
      <c r="U14">
        <v>744</v>
      </c>
      <c r="V14">
        <v>706</v>
      </c>
      <c r="W14">
        <v>716</v>
      </c>
      <c r="X14">
        <v>715.6</v>
      </c>
      <c r="Y14">
        <v>726.06</v>
      </c>
      <c r="Z14">
        <v>137529</v>
      </c>
      <c r="AA14">
        <v>99854231.900000006</v>
      </c>
      <c r="AB14">
        <v>8180</v>
      </c>
      <c r="AC14" s="8">
        <v>46976</v>
      </c>
      <c r="AD14" s="8">
        <v>34.159999999999997</v>
      </c>
    </row>
    <row r="15" spans="1:30" x14ac:dyDescent="0.25">
      <c r="A15" s="11" t="s">
        <v>1449</v>
      </c>
      <c r="B15" s="2" t="s">
        <v>16</v>
      </c>
      <c r="C15" s="12">
        <v>44761</v>
      </c>
      <c r="D15" s="2">
        <v>745.05</v>
      </c>
      <c r="F15">
        <f t="shared" si="2"/>
        <v>4.1154276131917173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1449</v>
      </c>
      <c r="Q15" t="s">
        <v>16</v>
      </c>
      <c r="R15" s="3">
        <v>44761</v>
      </c>
      <c r="S15">
        <v>715.6</v>
      </c>
      <c r="T15">
        <v>715.6</v>
      </c>
      <c r="U15">
        <v>751.7</v>
      </c>
      <c r="V15">
        <v>714.95</v>
      </c>
      <c r="W15">
        <v>748</v>
      </c>
      <c r="X15">
        <v>745.05</v>
      </c>
      <c r="Y15">
        <v>738.97</v>
      </c>
      <c r="Z15">
        <v>228420</v>
      </c>
      <c r="AA15">
        <v>168795333.80000001</v>
      </c>
      <c r="AB15">
        <v>12422</v>
      </c>
      <c r="AC15" s="8">
        <v>76402</v>
      </c>
      <c r="AD15" s="8">
        <v>33.450000000000003</v>
      </c>
    </row>
    <row r="16" spans="1:30" x14ac:dyDescent="0.25">
      <c r="A16" s="9" t="s">
        <v>1449</v>
      </c>
      <c r="B16" s="1" t="s">
        <v>16</v>
      </c>
      <c r="C16" s="10">
        <v>44762</v>
      </c>
      <c r="D16" s="1">
        <v>748.9</v>
      </c>
      <c r="F16">
        <f t="shared" si="2"/>
        <v>0.5167438426951243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1449</v>
      </c>
      <c r="Q16" t="s">
        <v>16</v>
      </c>
      <c r="R16" s="3">
        <v>44762</v>
      </c>
      <c r="S16">
        <v>745.05</v>
      </c>
      <c r="T16">
        <v>752</v>
      </c>
      <c r="U16">
        <v>763.7</v>
      </c>
      <c r="V16">
        <v>745.05</v>
      </c>
      <c r="W16">
        <v>751</v>
      </c>
      <c r="X16">
        <v>748.9</v>
      </c>
      <c r="Y16">
        <v>752.53</v>
      </c>
      <c r="Z16">
        <v>125247</v>
      </c>
      <c r="AA16">
        <v>94252642.150000006</v>
      </c>
      <c r="AB16">
        <v>7143</v>
      </c>
      <c r="AC16" s="8">
        <v>35554</v>
      </c>
      <c r="AD16" s="8">
        <v>28.39</v>
      </c>
    </row>
    <row r="17" spans="1:30" x14ac:dyDescent="0.25">
      <c r="A17" s="11" t="s">
        <v>1449</v>
      </c>
      <c r="B17" s="2" t="s">
        <v>16</v>
      </c>
      <c r="C17" s="12">
        <v>44763</v>
      </c>
      <c r="D17" s="2">
        <v>757.45</v>
      </c>
      <c r="F17">
        <f t="shared" si="2"/>
        <v>1.1416744558686165</v>
      </c>
      <c r="G17">
        <f t="shared" si="0"/>
        <v>4</v>
      </c>
      <c r="H17">
        <f t="shared" si="4"/>
        <v>3.7815989586901444</v>
      </c>
      <c r="I17" t="str">
        <f t="shared" si="3"/>
        <v/>
      </c>
      <c r="J17" t="str">
        <f t="shared" si="1"/>
        <v/>
      </c>
      <c r="P17" t="s">
        <v>1449</v>
      </c>
      <c r="Q17" t="s">
        <v>16</v>
      </c>
      <c r="R17" s="3">
        <v>44763</v>
      </c>
      <c r="S17">
        <v>748.9</v>
      </c>
      <c r="T17">
        <v>750</v>
      </c>
      <c r="U17">
        <v>767.5</v>
      </c>
      <c r="V17">
        <v>745.35</v>
      </c>
      <c r="W17">
        <v>756.2</v>
      </c>
      <c r="X17">
        <v>757.45</v>
      </c>
      <c r="Y17">
        <v>755.58</v>
      </c>
      <c r="Z17">
        <v>126302</v>
      </c>
      <c r="AA17">
        <v>95431684.75</v>
      </c>
      <c r="AB17">
        <v>7493</v>
      </c>
      <c r="AC17" s="8">
        <v>44681</v>
      </c>
      <c r="AD17" s="8">
        <v>35.380000000000003</v>
      </c>
    </row>
    <row r="18" spans="1:30" x14ac:dyDescent="0.25">
      <c r="A18" s="9" t="s">
        <v>1449</v>
      </c>
      <c r="B18" s="1" t="s">
        <v>16</v>
      </c>
      <c r="C18" s="10">
        <v>44764</v>
      </c>
      <c r="D18" s="1">
        <v>750.75</v>
      </c>
      <c r="F18">
        <f t="shared" si="2"/>
        <v>-0.88454683477457863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1449</v>
      </c>
      <c r="Q18" t="s">
        <v>16</v>
      </c>
      <c r="R18" s="3">
        <v>44764</v>
      </c>
      <c r="S18">
        <v>757.45</v>
      </c>
      <c r="T18">
        <v>757</v>
      </c>
      <c r="U18">
        <v>763.7</v>
      </c>
      <c r="V18">
        <v>746</v>
      </c>
      <c r="W18">
        <v>750</v>
      </c>
      <c r="X18">
        <v>750.75</v>
      </c>
      <c r="Y18">
        <v>755.54</v>
      </c>
      <c r="Z18">
        <v>65512</v>
      </c>
      <c r="AA18">
        <v>49496714.5</v>
      </c>
      <c r="AB18">
        <v>5064</v>
      </c>
      <c r="AC18" s="8">
        <v>23799</v>
      </c>
      <c r="AD18" s="8">
        <v>36.33</v>
      </c>
    </row>
    <row r="19" spans="1:30" x14ac:dyDescent="0.25">
      <c r="A19" s="11" t="s">
        <v>1449</v>
      </c>
      <c r="B19" s="2" t="s">
        <v>16</v>
      </c>
      <c r="C19" s="12">
        <v>44767</v>
      </c>
      <c r="D19" s="2">
        <v>743.45</v>
      </c>
      <c r="F19">
        <f t="shared" si="2"/>
        <v>-0.9723609723609663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1449</v>
      </c>
      <c r="Q19" t="s">
        <v>16</v>
      </c>
      <c r="R19" s="3">
        <v>44767</v>
      </c>
      <c r="S19">
        <v>750.75</v>
      </c>
      <c r="T19">
        <v>750.75</v>
      </c>
      <c r="U19">
        <v>756</v>
      </c>
      <c r="V19">
        <v>735</v>
      </c>
      <c r="W19">
        <v>738.05</v>
      </c>
      <c r="X19">
        <v>743.45</v>
      </c>
      <c r="Y19">
        <v>744.26</v>
      </c>
      <c r="Z19">
        <v>55443</v>
      </c>
      <c r="AA19">
        <v>41264248.700000003</v>
      </c>
      <c r="AB19">
        <v>5102</v>
      </c>
      <c r="AC19" s="8">
        <v>24227</v>
      </c>
      <c r="AD19" s="8">
        <v>43.7</v>
      </c>
    </row>
    <row r="20" spans="1:30" x14ac:dyDescent="0.25">
      <c r="A20" s="9" t="s">
        <v>1449</v>
      </c>
      <c r="B20" s="1" t="s">
        <v>16</v>
      </c>
      <c r="C20" s="10">
        <v>44768</v>
      </c>
      <c r="D20" s="1">
        <v>730.3</v>
      </c>
      <c r="F20">
        <f t="shared" si="2"/>
        <v>-1.7687806846459198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1449</v>
      </c>
      <c r="Q20" t="s">
        <v>16</v>
      </c>
      <c r="R20" s="3">
        <v>44768</v>
      </c>
      <c r="S20">
        <v>743.45</v>
      </c>
      <c r="T20">
        <v>742.45</v>
      </c>
      <c r="U20">
        <v>743.1</v>
      </c>
      <c r="V20">
        <v>725.4</v>
      </c>
      <c r="W20">
        <v>728</v>
      </c>
      <c r="X20">
        <v>730.3</v>
      </c>
      <c r="Y20">
        <v>731.12</v>
      </c>
      <c r="Z20">
        <v>67316</v>
      </c>
      <c r="AA20">
        <v>49216297.149999999</v>
      </c>
      <c r="AB20">
        <v>4517</v>
      </c>
      <c r="AC20" s="8">
        <v>33015</v>
      </c>
      <c r="AD20" s="8">
        <v>49.04</v>
      </c>
    </row>
    <row r="21" spans="1:30" x14ac:dyDescent="0.25">
      <c r="A21" s="11" t="s">
        <v>1449</v>
      </c>
      <c r="B21" s="2" t="s">
        <v>16</v>
      </c>
      <c r="C21" s="12">
        <v>44769</v>
      </c>
      <c r="D21" s="2">
        <v>767.35</v>
      </c>
      <c r="F21">
        <f t="shared" si="2"/>
        <v>5.0732575653840986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1449</v>
      </c>
      <c r="Q21" t="s">
        <v>16</v>
      </c>
      <c r="R21" s="3">
        <v>44769</v>
      </c>
      <c r="S21">
        <v>730.3</v>
      </c>
      <c r="T21">
        <v>730.3</v>
      </c>
      <c r="U21">
        <v>770</v>
      </c>
      <c r="V21">
        <v>722.05</v>
      </c>
      <c r="W21">
        <v>769.3</v>
      </c>
      <c r="X21">
        <v>767.35</v>
      </c>
      <c r="Y21">
        <v>753.05</v>
      </c>
      <c r="Z21">
        <v>140719</v>
      </c>
      <c r="AA21">
        <v>105968529.90000001</v>
      </c>
      <c r="AB21">
        <v>8008</v>
      </c>
      <c r="AC21" s="8">
        <v>67671</v>
      </c>
      <c r="AD21" s="8">
        <v>48.09</v>
      </c>
    </row>
    <row r="22" spans="1:30" x14ac:dyDescent="0.25">
      <c r="A22" s="9" t="s">
        <v>1449</v>
      </c>
      <c r="B22" s="1" t="s">
        <v>16</v>
      </c>
      <c r="C22" s="10">
        <v>44770</v>
      </c>
      <c r="D22" s="1">
        <v>757.1</v>
      </c>
      <c r="F22">
        <f t="shared" si="2"/>
        <v>-1.3357659477422297</v>
      </c>
      <c r="G22">
        <f t="shared" si="0"/>
        <v>4</v>
      </c>
      <c r="H22">
        <f t="shared" si="4"/>
        <v>-4.6207670473301564E-2</v>
      </c>
      <c r="I22" t="str">
        <f t="shared" si="3"/>
        <v/>
      </c>
      <c r="J22" t="str">
        <f t="shared" si="1"/>
        <v/>
      </c>
      <c r="P22" t="s">
        <v>1449</v>
      </c>
      <c r="Q22" t="s">
        <v>16</v>
      </c>
      <c r="R22" s="3">
        <v>44770</v>
      </c>
      <c r="S22">
        <v>767.35</v>
      </c>
      <c r="T22">
        <v>769</v>
      </c>
      <c r="U22">
        <v>789</v>
      </c>
      <c r="V22">
        <v>753.8</v>
      </c>
      <c r="W22">
        <v>761.5</v>
      </c>
      <c r="X22">
        <v>757.1</v>
      </c>
      <c r="Y22">
        <v>770.04</v>
      </c>
      <c r="Z22">
        <v>164762</v>
      </c>
      <c r="AA22">
        <v>126872602.3</v>
      </c>
      <c r="AB22">
        <v>12497</v>
      </c>
      <c r="AC22" s="8">
        <v>75342</v>
      </c>
      <c r="AD22" s="8">
        <v>45.73</v>
      </c>
    </row>
    <row r="23" spans="1:30" x14ac:dyDescent="0.25">
      <c r="A23" s="11" t="s">
        <v>1449</v>
      </c>
      <c r="B23" s="2" t="s">
        <v>16</v>
      </c>
      <c r="C23" s="12">
        <v>44771</v>
      </c>
      <c r="D23" s="2">
        <v>776.15</v>
      </c>
      <c r="F23">
        <f t="shared" si="2"/>
        <v>2.5161801611411905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1449</v>
      </c>
      <c r="Q23" t="s">
        <v>16</v>
      </c>
      <c r="R23" s="3">
        <v>44771</v>
      </c>
      <c r="S23">
        <v>757.1</v>
      </c>
      <c r="T23">
        <v>755</v>
      </c>
      <c r="U23">
        <v>784</v>
      </c>
      <c r="V23">
        <v>755</v>
      </c>
      <c r="W23">
        <v>776.55</v>
      </c>
      <c r="X23">
        <v>776.15</v>
      </c>
      <c r="Y23">
        <v>774.51</v>
      </c>
      <c r="Z23">
        <v>114549</v>
      </c>
      <c r="AA23">
        <v>88719135.700000003</v>
      </c>
      <c r="AB23">
        <v>7567</v>
      </c>
      <c r="AC23" s="8">
        <v>49681</v>
      </c>
      <c r="AD23" s="8">
        <v>43.37</v>
      </c>
    </row>
    <row r="24" spans="1:30" x14ac:dyDescent="0.25">
      <c r="A24" s="9" t="s">
        <v>1449</v>
      </c>
      <c r="B24" s="1" t="s">
        <v>16</v>
      </c>
      <c r="C24" s="10">
        <v>44774</v>
      </c>
      <c r="D24" s="1">
        <v>797.4</v>
      </c>
      <c r="F24">
        <f t="shared" si="2"/>
        <v>2.7378728338594347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33.834963631803362</v>
      </c>
      <c r="P24" t="s">
        <v>1449</v>
      </c>
      <c r="Q24" t="s">
        <v>16</v>
      </c>
      <c r="R24" s="3">
        <v>44774</v>
      </c>
      <c r="S24">
        <v>776.15</v>
      </c>
      <c r="T24">
        <v>776.95</v>
      </c>
      <c r="U24">
        <v>801.25</v>
      </c>
      <c r="V24">
        <v>776.95</v>
      </c>
      <c r="W24">
        <v>798.8</v>
      </c>
      <c r="X24">
        <v>797.4</v>
      </c>
      <c r="Y24">
        <v>792.21</v>
      </c>
      <c r="Z24">
        <v>140790</v>
      </c>
      <c r="AA24">
        <v>111535544</v>
      </c>
      <c r="AB24">
        <v>9214</v>
      </c>
      <c r="AC24" s="8">
        <v>52290</v>
      </c>
      <c r="AD24" s="8">
        <v>37.14</v>
      </c>
    </row>
    <row r="25" spans="1:30" x14ac:dyDescent="0.25">
      <c r="A25" s="11" t="s">
        <v>1449</v>
      </c>
      <c r="B25" s="2" t="s">
        <v>16</v>
      </c>
      <c r="C25" s="12">
        <v>44775</v>
      </c>
      <c r="D25" s="2">
        <v>750.95</v>
      </c>
      <c r="F25">
        <f t="shared" si="2"/>
        <v>-5.8251818409831868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1449</v>
      </c>
      <c r="Q25" t="s">
        <v>16</v>
      </c>
      <c r="R25" s="3">
        <v>44775</v>
      </c>
      <c r="S25">
        <v>797.4</v>
      </c>
      <c r="T25">
        <v>797</v>
      </c>
      <c r="U25">
        <v>820</v>
      </c>
      <c r="V25">
        <v>742.1</v>
      </c>
      <c r="W25">
        <v>747</v>
      </c>
      <c r="X25">
        <v>750.95</v>
      </c>
      <c r="Y25">
        <v>777.71</v>
      </c>
      <c r="Z25">
        <v>564279</v>
      </c>
      <c r="AA25">
        <v>438848206.60000002</v>
      </c>
      <c r="AB25">
        <v>35384</v>
      </c>
      <c r="AC25" s="8">
        <v>151341</v>
      </c>
      <c r="AD25" s="8">
        <v>26.82</v>
      </c>
    </row>
    <row r="26" spans="1:30" x14ac:dyDescent="0.25">
      <c r="A26" s="9" t="s">
        <v>1449</v>
      </c>
      <c r="B26" s="1" t="s">
        <v>16</v>
      </c>
      <c r="C26" s="10">
        <v>44776</v>
      </c>
      <c r="D26" s="1">
        <v>775.75</v>
      </c>
      <c r="F26">
        <f t="shared" si="2"/>
        <v>3.3024835208735537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1449</v>
      </c>
      <c r="Q26" t="s">
        <v>16</v>
      </c>
      <c r="R26" s="3">
        <v>44776</v>
      </c>
      <c r="S26">
        <v>750.95</v>
      </c>
      <c r="T26">
        <v>755</v>
      </c>
      <c r="U26">
        <v>787.7</v>
      </c>
      <c r="V26">
        <v>751.25</v>
      </c>
      <c r="W26">
        <v>775</v>
      </c>
      <c r="X26">
        <v>775.75</v>
      </c>
      <c r="Y26">
        <v>772.34</v>
      </c>
      <c r="Z26">
        <v>243922</v>
      </c>
      <c r="AA26">
        <v>188390472.59999999</v>
      </c>
      <c r="AB26">
        <v>13931</v>
      </c>
      <c r="AC26" s="8">
        <v>81598</v>
      </c>
      <c r="AD26" s="8">
        <v>33.450000000000003</v>
      </c>
    </row>
    <row r="27" spans="1:30" x14ac:dyDescent="0.25">
      <c r="A27" s="11" t="s">
        <v>1449</v>
      </c>
      <c r="B27" s="2" t="s">
        <v>16</v>
      </c>
      <c r="C27" s="12">
        <v>44777</v>
      </c>
      <c r="D27" s="2">
        <v>799.65</v>
      </c>
      <c r="F27">
        <f t="shared" si="2"/>
        <v>3.0808894618111475</v>
      </c>
      <c r="G27">
        <f t="shared" si="0"/>
        <v>4</v>
      </c>
      <c r="H27">
        <f t="shared" si="4"/>
        <v>5.620129441289123</v>
      </c>
      <c r="I27" t="str">
        <f t="shared" si="3"/>
        <v/>
      </c>
      <c r="J27" t="str">
        <f t="shared" si="1"/>
        <v/>
      </c>
      <c r="P27" t="s">
        <v>1449</v>
      </c>
      <c r="Q27" t="s">
        <v>16</v>
      </c>
      <c r="R27" s="3">
        <v>44777</v>
      </c>
      <c r="S27">
        <v>775.75</v>
      </c>
      <c r="T27">
        <v>780</v>
      </c>
      <c r="U27">
        <v>802.5</v>
      </c>
      <c r="V27">
        <v>776.15</v>
      </c>
      <c r="W27">
        <v>796.8</v>
      </c>
      <c r="X27">
        <v>799.65</v>
      </c>
      <c r="Y27">
        <v>793.82</v>
      </c>
      <c r="Z27">
        <v>207047</v>
      </c>
      <c r="AA27">
        <v>164358424.94999999</v>
      </c>
      <c r="AB27">
        <v>13463</v>
      </c>
      <c r="AC27" s="8">
        <v>93924</v>
      </c>
      <c r="AD27" s="8">
        <v>45.36</v>
      </c>
    </row>
    <row r="28" spans="1:30" x14ac:dyDescent="0.25">
      <c r="A28" s="9" t="s">
        <v>1449</v>
      </c>
      <c r="B28" s="1" t="s">
        <v>16</v>
      </c>
      <c r="C28" s="10">
        <v>44778</v>
      </c>
      <c r="D28" s="1">
        <v>820.2</v>
      </c>
      <c r="F28">
        <f t="shared" si="2"/>
        <v>2.5698743200150154</v>
      </c>
      <c r="G28">
        <f t="shared" si="0"/>
        <v>5</v>
      </c>
      <c r="H28" t="str">
        <f t="shared" si="4"/>
        <v/>
      </c>
      <c r="I28" t="str">
        <f t="shared" si="3"/>
        <v/>
      </c>
      <c r="J28" t="str">
        <f t="shared" si="1"/>
        <v/>
      </c>
      <c r="P28" t="s">
        <v>1449</v>
      </c>
      <c r="Q28" t="s">
        <v>16</v>
      </c>
      <c r="R28" s="3">
        <v>44778</v>
      </c>
      <c r="S28">
        <v>799.65</v>
      </c>
      <c r="T28">
        <v>802</v>
      </c>
      <c r="U28">
        <v>834.5</v>
      </c>
      <c r="V28">
        <v>802</v>
      </c>
      <c r="W28">
        <v>820.2</v>
      </c>
      <c r="X28">
        <v>820.2</v>
      </c>
      <c r="Y28">
        <v>822.37</v>
      </c>
      <c r="Z28">
        <v>358524</v>
      </c>
      <c r="AA28">
        <v>294840111.80000001</v>
      </c>
      <c r="AB28">
        <v>16482</v>
      </c>
      <c r="AC28" s="8">
        <v>173653</v>
      </c>
      <c r="AD28" s="8">
        <v>48.44</v>
      </c>
    </row>
    <row r="29" spans="1:30" x14ac:dyDescent="0.25">
      <c r="A29" s="11" t="s">
        <v>1449</v>
      </c>
      <c r="B29" s="2" t="s">
        <v>16</v>
      </c>
      <c r="C29" s="12">
        <v>44781</v>
      </c>
      <c r="D29" s="2">
        <v>833.4</v>
      </c>
      <c r="F29">
        <f t="shared" si="2"/>
        <v>1.6093635698610012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1449</v>
      </c>
      <c r="Q29" t="s">
        <v>16</v>
      </c>
      <c r="R29" s="3">
        <v>44781</v>
      </c>
      <c r="S29">
        <v>820.2</v>
      </c>
      <c r="T29">
        <v>820.9</v>
      </c>
      <c r="U29">
        <v>837</v>
      </c>
      <c r="V29">
        <v>803.45</v>
      </c>
      <c r="W29">
        <v>833</v>
      </c>
      <c r="X29">
        <v>833.4</v>
      </c>
      <c r="Y29">
        <v>825.27</v>
      </c>
      <c r="Z29">
        <v>227195</v>
      </c>
      <c r="AA29">
        <v>187497701.55000001</v>
      </c>
      <c r="AB29">
        <v>12950</v>
      </c>
      <c r="AC29" s="8">
        <v>114502</v>
      </c>
      <c r="AD29" s="8">
        <v>50.4</v>
      </c>
    </row>
    <row r="30" spans="1:30" x14ac:dyDescent="0.25">
      <c r="A30" s="9" t="s">
        <v>1449</v>
      </c>
      <c r="B30" s="1" t="s">
        <v>16</v>
      </c>
      <c r="C30" s="10">
        <v>44783</v>
      </c>
      <c r="D30" s="1">
        <v>833.4</v>
      </c>
      <c r="F30">
        <f t="shared" si="2"/>
        <v>0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1449</v>
      </c>
      <c r="Q30" t="s">
        <v>16</v>
      </c>
      <c r="R30" s="3">
        <v>44783</v>
      </c>
      <c r="S30">
        <v>833.4</v>
      </c>
      <c r="T30">
        <v>834.8</v>
      </c>
      <c r="U30">
        <v>844</v>
      </c>
      <c r="V30">
        <v>816.1</v>
      </c>
      <c r="W30">
        <v>835</v>
      </c>
      <c r="X30">
        <v>833.4</v>
      </c>
      <c r="Y30">
        <v>829.46</v>
      </c>
      <c r="Z30">
        <v>181400</v>
      </c>
      <c r="AA30">
        <v>150464337.94999999</v>
      </c>
      <c r="AB30">
        <v>12783</v>
      </c>
      <c r="AC30" s="8">
        <v>38387</v>
      </c>
      <c r="AD30" s="8">
        <v>21.16</v>
      </c>
    </row>
    <row r="31" spans="1:30" x14ac:dyDescent="0.25">
      <c r="A31" s="11" t="s">
        <v>1449</v>
      </c>
      <c r="B31" s="2" t="s">
        <v>16</v>
      </c>
      <c r="C31" s="12">
        <v>44784</v>
      </c>
      <c r="D31" s="2">
        <v>832.2</v>
      </c>
      <c r="F31">
        <f t="shared" si="2"/>
        <v>-0.14398848092151809</v>
      </c>
      <c r="G31">
        <f t="shared" si="0"/>
        <v>4</v>
      </c>
      <c r="H31">
        <f t="shared" si="4"/>
        <v>7.2768288752819901</v>
      </c>
      <c r="I31" t="str">
        <f t="shared" si="3"/>
        <v/>
      </c>
      <c r="J31" t="str">
        <f t="shared" si="1"/>
        <v/>
      </c>
      <c r="P31" t="s">
        <v>1449</v>
      </c>
      <c r="Q31" t="s">
        <v>16</v>
      </c>
      <c r="R31" s="3">
        <v>44784</v>
      </c>
      <c r="S31">
        <v>833.4</v>
      </c>
      <c r="T31">
        <v>833.4</v>
      </c>
      <c r="U31">
        <v>852.8</v>
      </c>
      <c r="V31">
        <v>824.95</v>
      </c>
      <c r="W31">
        <v>825.35</v>
      </c>
      <c r="X31">
        <v>832.2</v>
      </c>
      <c r="Y31">
        <v>840.28</v>
      </c>
      <c r="Z31">
        <v>114922</v>
      </c>
      <c r="AA31">
        <v>96566950.200000003</v>
      </c>
      <c r="AB31">
        <v>8715</v>
      </c>
      <c r="AC31" s="8">
        <v>47375</v>
      </c>
      <c r="AD31" s="8">
        <v>41.22</v>
      </c>
    </row>
    <row r="32" spans="1:30" x14ac:dyDescent="0.25">
      <c r="A32" s="9" t="s">
        <v>1449</v>
      </c>
      <c r="B32" s="1" t="s">
        <v>16</v>
      </c>
      <c r="C32" s="10">
        <v>44785</v>
      </c>
      <c r="D32" s="1">
        <v>838.55</v>
      </c>
      <c r="F32">
        <f t="shared" si="2"/>
        <v>0.76303773131457686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1449</v>
      </c>
      <c r="Q32" t="s">
        <v>16</v>
      </c>
      <c r="R32" s="3">
        <v>44785</v>
      </c>
      <c r="S32">
        <v>832.2</v>
      </c>
      <c r="T32">
        <v>832.1</v>
      </c>
      <c r="U32">
        <v>843.7</v>
      </c>
      <c r="V32">
        <v>821.05</v>
      </c>
      <c r="W32">
        <v>840</v>
      </c>
      <c r="X32">
        <v>838.55</v>
      </c>
      <c r="Y32">
        <v>832.15</v>
      </c>
      <c r="Z32">
        <v>104061</v>
      </c>
      <c r="AA32">
        <v>86594187.950000003</v>
      </c>
      <c r="AB32">
        <v>7633</v>
      </c>
      <c r="AC32" s="8">
        <v>46583</v>
      </c>
      <c r="AD32" s="8">
        <v>44.77</v>
      </c>
    </row>
    <row r="33" spans="1:30" x14ac:dyDescent="0.25">
      <c r="A33" s="11" t="s">
        <v>1449</v>
      </c>
      <c r="B33" s="2" t="s">
        <v>16</v>
      </c>
      <c r="C33" s="12">
        <v>44789</v>
      </c>
      <c r="D33" s="2">
        <v>859.8</v>
      </c>
      <c r="F33">
        <f t="shared" si="2"/>
        <v>2.5341363067199336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1449</v>
      </c>
      <c r="Q33" t="s">
        <v>16</v>
      </c>
      <c r="R33" s="3">
        <v>44789</v>
      </c>
      <c r="S33">
        <v>838.55</v>
      </c>
      <c r="T33">
        <v>840</v>
      </c>
      <c r="U33">
        <v>862</v>
      </c>
      <c r="V33">
        <v>828.9</v>
      </c>
      <c r="W33">
        <v>860.5</v>
      </c>
      <c r="X33">
        <v>859.8</v>
      </c>
      <c r="Y33">
        <v>847.6</v>
      </c>
      <c r="Z33">
        <v>159346</v>
      </c>
      <c r="AA33">
        <v>135062446.30000001</v>
      </c>
      <c r="AB33">
        <v>9857</v>
      </c>
      <c r="AC33" s="8">
        <v>75727</v>
      </c>
      <c r="AD33" s="8">
        <v>47.52</v>
      </c>
    </row>
    <row r="34" spans="1:30" x14ac:dyDescent="0.25">
      <c r="A34" s="9" t="s">
        <v>1449</v>
      </c>
      <c r="B34" s="1" t="s">
        <v>16</v>
      </c>
      <c r="C34" s="10">
        <v>44790</v>
      </c>
      <c r="D34" s="1">
        <v>864.1</v>
      </c>
      <c r="F34">
        <f t="shared" si="2"/>
        <v>0.50011630611770974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1449</v>
      </c>
      <c r="Q34" t="s">
        <v>16</v>
      </c>
      <c r="R34" s="3">
        <v>44790</v>
      </c>
      <c r="S34">
        <v>859.8</v>
      </c>
      <c r="T34">
        <v>864.8</v>
      </c>
      <c r="U34">
        <v>874.8</v>
      </c>
      <c r="V34">
        <v>855</v>
      </c>
      <c r="W34">
        <v>860</v>
      </c>
      <c r="X34">
        <v>864.1</v>
      </c>
      <c r="Y34">
        <v>865.17</v>
      </c>
      <c r="Z34">
        <v>146589</v>
      </c>
      <c r="AA34">
        <v>126824058.7</v>
      </c>
      <c r="AB34">
        <v>10721</v>
      </c>
      <c r="AC34" s="8">
        <v>59048</v>
      </c>
      <c r="AD34" s="8">
        <v>40.28</v>
      </c>
    </row>
    <row r="35" spans="1:30" x14ac:dyDescent="0.25">
      <c r="A35" s="11" t="s">
        <v>1449</v>
      </c>
      <c r="B35" s="2" t="s">
        <v>16</v>
      </c>
      <c r="C35" s="12">
        <v>44791</v>
      </c>
      <c r="D35" s="2">
        <v>866.45</v>
      </c>
      <c r="F35">
        <f t="shared" si="2"/>
        <v>0.27195926397407971</v>
      </c>
      <c r="G35">
        <f t="shared" si="0"/>
        <v>4</v>
      </c>
      <c r="H35">
        <f t="shared" si="4"/>
        <v>3.965682745380378</v>
      </c>
      <c r="I35" t="str">
        <f t="shared" si="3"/>
        <v/>
      </c>
      <c r="J35" t="str">
        <f t="shared" si="1"/>
        <v/>
      </c>
      <c r="P35" t="s">
        <v>1449</v>
      </c>
      <c r="Q35" t="s">
        <v>16</v>
      </c>
      <c r="R35" s="3">
        <v>44791</v>
      </c>
      <c r="S35">
        <v>864.1</v>
      </c>
      <c r="T35">
        <v>862.85</v>
      </c>
      <c r="U35">
        <v>879</v>
      </c>
      <c r="V35">
        <v>856</v>
      </c>
      <c r="W35">
        <v>861</v>
      </c>
      <c r="X35">
        <v>866.45</v>
      </c>
      <c r="Y35">
        <v>870.5</v>
      </c>
      <c r="Z35">
        <v>90660</v>
      </c>
      <c r="AA35">
        <v>78919864.200000003</v>
      </c>
      <c r="AB35">
        <v>9567</v>
      </c>
      <c r="AC35" s="8">
        <v>37683</v>
      </c>
      <c r="AD35" s="8">
        <v>41.57</v>
      </c>
    </row>
    <row r="36" spans="1:30" x14ac:dyDescent="0.25">
      <c r="A36" s="9" t="s">
        <v>1449</v>
      </c>
      <c r="B36" s="1" t="s">
        <v>16</v>
      </c>
      <c r="C36" s="10">
        <v>44792</v>
      </c>
      <c r="D36" s="1">
        <v>863.55</v>
      </c>
      <c r="F36">
        <f t="shared" si="2"/>
        <v>-0.33469905938024014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1449</v>
      </c>
      <c r="Q36" t="s">
        <v>16</v>
      </c>
      <c r="R36" s="3">
        <v>44792</v>
      </c>
      <c r="S36">
        <v>866.45</v>
      </c>
      <c r="T36">
        <v>865.95</v>
      </c>
      <c r="U36">
        <v>885</v>
      </c>
      <c r="V36">
        <v>855.25</v>
      </c>
      <c r="W36">
        <v>862.8</v>
      </c>
      <c r="X36">
        <v>863.55</v>
      </c>
      <c r="Y36">
        <v>869.24</v>
      </c>
      <c r="Z36">
        <v>141986</v>
      </c>
      <c r="AA36">
        <v>123419484.55</v>
      </c>
      <c r="AB36">
        <v>10680</v>
      </c>
      <c r="AC36" s="8">
        <v>71891</v>
      </c>
      <c r="AD36" s="8">
        <v>50.63</v>
      </c>
    </row>
    <row r="37" spans="1:30" x14ac:dyDescent="0.25">
      <c r="A37" s="11" t="s">
        <v>1449</v>
      </c>
      <c r="B37" s="2" t="s">
        <v>16</v>
      </c>
      <c r="C37" s="12">
        <v>44795</v>
      </c>
      <c r="D37" s="2">
        <v>839.75</v>
      </c>
      <c r="F37">
        <f t="shared" si="2"/>
        <v>-2.7560650801922248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1449</v>
      </c>
      <c r="Q37" t="s">
        <v>16</v>
      </c>
      <c r="R37" s="3">
        <v>44795</v>
      </c>
      <c r="S37">
        <v>863.55</v>
      </c>
      <c r="T37">
        <v>861</v>
      </c>
      <c r="U37">
        <v>861</v>
      </c>
      <c r="V37">
        <v>836</v>
      </c>
      <c r="W37">
        <v>840</v>
      </c>
      <c r="X37">
        <v>839.75</v>
      </c>
      <c r="Y37">
        <v>845.37</v>
      </c>
      <c r="Z37">
        <v>59129</v>
      </c>
      <c r="AA37">
        <v>49986107.299999997</v>
      </c>
      <c r="AB37">
        <v>5936</v>
      </c>
      <c r="AC37" s="8">
        <v>27724</v>
      </c>
      <c r="AD37" s="8">
        <v>46.89</v>
      </c>
    </row>
    <row r="38" spans="1:30" x14ac:dyDescent="0.25">
      <c r="A38" s="9" t="s">
        <v>1449</v>
      </c>
      <c r="B38" s="1" t="s">
        <v>16</v>
      </c>
      <c r="C38" s="10">
        <v>44796</v>
      </c>
      <c r="D38" s="1">
        <v>843.05</v>
      </c>
      <c r="F38">
        <f t="shared" si="2"/>
        <v>0.39297409943435008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1449</v>
      </c>
      <c r="Q38" t="s">
        <v>16</v>
      </c>
      <c r="R38" s="3">
        <v>44796</v>
      </c>
      <c r="S38">
        <v>839.75</v>
      </c>
      <c r="T38">
        <v>830</v>
      </c>
      <c r="U38">
        <v>855.2</v>
      </c>
      <c r="V38">
        <v>829.85</v>
      </c>
      <c r="W38">
        <v>844.95</v>
      </c>
      <c r="X38">
        <v>843.05</v>
      </c>
      <c r="Y38">
        <v>845.92</v>
      </c>
      <c r="Z38">
        <v>56757</v>
      </c>
      <c r="AA38">
        <v>48011691.049999997</v>
      </c>
      <c r="AB38">
        <v>5510</v>
      </c>
      <c r="AC38" s="8">
        <v>25023</v>
      </c>
      <c r="AD38" s="8">
        <v>44.09</v>
      </c>
    </row>
    <row r="39" spans="1:30" x14ac:dyDescent="0.25">
      <c r="A39" s="11" t="s">
        <v>1449</v>
      </c>
      <c r="B39" s="2" t="s">
        <v>16</v>
      </c>
      <c r="C39" s="12">
        <v>44797</v>
      </c>
      <c r="D39" s="2">
        <v>881.05</v>
      </c>
      <c r="F39">
        <f t="shared" si="2"/>
        <v>4.5074432121463737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1449</v>
      </c>
      <c r="Q39" t="s">
        <v>16</v>
      </c>
      <c r="R39" s="3">
        <v>44797</v>
      </c>
      <c r="S39">
        <v>843.05</v>
      </c>
      <c r="T39">
        <v>843</v>
      </c>
      <c r="U39">
        <v>886.35</v>
      </c>
      <c r="V39">
        <v>842.25</v>
      </c>
      <c r="W39">
        <v>883.95</v>
      </c>
      <c r="X39">
        <v>881.05</v>
      </c>
      <c r="Y39">
        <v>871.28</v>
      </c>
      <c r="Z39">
        <v>183859</v>
      </c>
      <c r="AA39">
        <v>160192412.80000001</v>
      </c>
      <c r="AB39">
        <v>10148</v>
      </c>
      <c r="AC39" s="8">
        <v>82981</v>
      </c>
      <c r="AD39" s="8">
        <v>45.13</v>
      </c>
    </row>
    <row r="40" spans="1:30" x14ac:dyDescent="0.25">
      <c r="A40" s="9" t="s">
        <v>1449</v>
      </c>
      <c r="B40" s="1" t="s">
        <v>16</v>
      </c>
      <c r="C40" s="10">
        <v>44798</v>
      </c>
      <c r="D40" s="1">
        <v>894.6</v>
      </c>
      <c r="F40">
        <f t="shared" si="2"/>
        <v>1.5379376879859337</v>
      </c>
      <c r="G40">
        <f t="shared" si="0"/>
        <v>4</v>
      </c>
      <c r="H40">
        <f t="shared" si="4"/>
        <v>3.2488891453632611</v>
      </c>
      <c r="I40" t="str">
        <f t="shared" si="3"/>
        <v/>
      </c>
      <c r="J40" t="str">
        <f t="shared" si="1"/>
        <v/>
      </c>
      <c r="P40" t="s">
        <v>1449</v>
      </c>
      <c r="Q40" t="s">
        <v>16</v>
      </c>
      <c r="R40" s="3">
        <v>44798</v>
      </c>
      <c r="S40">
        <v>881.05</v>
      </c>
      <c r="T40">
        <v>885.25</v>
      </c>
      <c r="U40">
        <v>919.9</v>
      </c>
      <c r="V40">
        <v>885.25</v>
      </c>
      <c r="W40">
        <v>896.5</v>
      </c>
      <c r="X40">
        <v>894.6</v>
      </c>
      <c r="Y40">
        <v>902.99</v>
      </c>
      <c r="Z40">
        <v>255536</v>
      </c>
      <c r="AA40">
        <v>230745288.25</v>
      </c>
      <c r="AB40">
        <v>15577</v>
      </c>
      <c r="AC40" s="8">
        <v>105294</v>
      </c>
      <c r="AD40" s="8">
        <v>41.21</v>
      </c>
    </row>
    <row r="41" spans="1:30" x14ac:dyDescent="0.25">
      <c r="A41" s="11" t="s">
        <v>1449</v>
      </c>
      <c r="B41" s="2" t="s">
        <v>16</v>
      </c>
      <c r="C41" s="12">
        <v>44799</v>
      </c>
      <c r="D41" s="2">
        <v>957.75</v>
      </c>
      <c r="F41">
        <f t="shared" si="2"/>
        <v>7.059020791415155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1449</v>
      </c>
      <c r="Q41" t="s">
        <v>16</v>
      </c>
      <c r="R41" s="3">
        <v>44799</v>
      </c>
      <c r="S41">
        <v>894.6</v>
      </c>
      <c r="T41">
        <v>900</v>
      </c>
      <c r="U41">
        <v>974</v>
      </c>
      <c r="V41">
        <v>894.1</v>
      </c>
      <c r="W41">
        <v>965</v>
      </c>
      <c r="X41">
        <v>957.75</v>
      </c>
      <c r="Y41">
        <v>937.31</v>
      </c>
      <c r="Z41">
        <v>661363</v>
      </c>
      <c r="AA41">
        <v>619902288.35000002</v>
      </c>
      <c r="AB41">
        <v>26872</v>
      </c>
      <c r="AC41" s="8">
        <v>188010</v>
      </c>
      <c r="AD41" s="8">
        <v>28.43</v>
      </c>
    </row>
    <row r="42" spans="1:30" x14ac:dyDescent="0.25">
      <c r="A42" s="9" t="s">
        <v>1449</v>
      </c>
      <c r="B42" s="1" t="s">
        <v>16</v>
      </c>
      <c r="C42" s="10">
        <v>44802</v>
      </c>
      <c r="D42" s="1">
        <v>1032.5</v>
      </c>
      <c r="F42">
        <f t="shared" si="2"/>
        <v>7.8047507178282434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1449</v>
      </c>
      <c r="Q42" t="s">
        <v>16</v>
      </c>
      <c r="R42" s="3">
        <v>44802</v>
      </c>
      <c r="S42">
        <v>957.75</v>
      </c>
      <c r="T42">
        <v>948.95</v>
      </c>
      <c r="U42">
        <v>1094</v>
      </c>
      <c r="V42">
        <v>941</v>
      </c>
      <c r="W42">
        <v>1053</v>
      </c>
      <c r="X42">
        <v>1032.5</v>
      </c>
      <c r="Y42">
        <v>1032.71</v>
      </c>
      <c r="Z42">
        <v>1775361</v>
      </c>
      <c r="AA42">
        <v>1833432042.0999999</v>
      </c>
      <c r="AB42">
        <v>80244</v>
      </c>
      <c r="AC42" s="8">
        <v>368483</v>
      </c>
      <c r="AD42" s="8">
        <v>20.76</v>
      </c>
    </row>
    <row r="43" spans="1:30" x14ac:dyDescent="0.25">
      <c r="A43" s="11" t="s">
        <v>1449</v>
      </c>
      <c r="B43" s="2" t="s">
        <v>16</v>
      </c>
      <c r="C43" s="12">
        <v>44803</v>
      </c>
      <c r="D43" s="2">
        <v>1067.2</v>
      </c>
      <c r="F43">
        <f t="shared" si="2"/>
        <v>3.3607748184019419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1449</v>
      </c>
      <c r="Q43" t="s">
        <v>16</v>
      </c>
      <c r="R43" s="3">
        <v>44803</v>
      </c>
      <c r="S43">
        <v>1032.5</v>
      </c>
      <c r="T43">
        <v>1057</v>
      </c>
      <c r="U43">
        <v>1097.55</v>
      </c>
      <c r="V43">
        <v>1053.75</v>
      </c>
      <c r="W43">
        <v>1062</v>
      </c>
      <c r="X43">
        <v>1067.2</v>
      </c>
      <c r="Y43">
        <v>1074.9000000000001</v>
      </c>
      <c r="Z43">
        <v>697266</v>
      </c>
      <c r="AA43">
        <v>749488590.29999995</v>
      </c>
      <c r="AB43">
        <v>28992</v>
      </c>
      <c r="AC43" s="8">
        <v>179588</v>
      </c>
      <c r="AD43" s="8">
        <v>25.76</v>
      </c>
    </row>
    <row r="44" spans="1:30" x14ac:dyDescent="0.25">
      <c r="A44" s="9" t="s">
        <v>1449</v>
      </c>
      <c r="B44" s="1" t="s">
        <v>16</v>
      </c>
      <c r="C44" s="10">
        <v>44805</v>
      </c>
      <c r="D44" s="1">
        <v>1097.8</v>
      </c>
      <c r="F44">
        <f t="shared" si="2"/>
        <v>2.8673163418290768</v>
      </c>
      <c r="G44">
        <f t="shared" si="0"/>
        <v>4</v>
      </c>
      <c r="H44">
        <f t="shared" si="4"/>
        <v>24.601327960955679</v>
      </c>
      <c r="I44">
        <f t="shared" si="3"/>
        <v>44805</v>
      </c>
      <c r="J44">
        <f t="shared" si="1"/>
        <v>2.8967024959008825</v>
      </c>
      <c r="P44" t="s">
        <v>1449</v>
      </c>
      <c r="Q44" t="s">
        <v>16</v>
      </c>
      <c r="R44" s="3">
        <v>44805</v>
      </c>
      <c r="S44">
        <v>1067.2</v>
      </c>
      <c r="T44">
        <v>1058.95</v>
      </c>
      <c r="U44">
        <v>1116.45</v>
      </c>
      <c r="V44">
        <v>1052.45</v>
      </c>
      <c r="W44">
        <v>1094.7</v>
      </c>
      <c r="X44">
        <v>1097.8</v>
      </c>
      <c r="Y44">
        <v>1096.9100000000001</v>
      </c>
      <c r="Z44">
        <v>523229</v>
      </c>
      <c r="AA44">
        <v>573937028.95000005</v>
      </c>
      <c r="AB44">
        <v>33732</v>
      </c>
      <c r="AC44" s="8">
        <v>157334</v>
      </c>
      <c r="AD44" s="8">
        <v>30.07</v>
      </c>
    </row>
    <row r="45" spans="1:30" x14ac:dyDescent="0.25">
      <c r="A45" s="11" t="s">
        <v>1449</v>
      </c>
      <c r="B45" s="2" t="s">
        <v>16</v>
      </c>
      <c r="C45" s="12">
        <v>44806</v>
      </c>
      <c r="D45" s="2">
        <v>1059.05</v>
      </c>
      <c r="F45">
        <f t="shared" si="2"/>
        <v>-3.5297868464201132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1449</v>
      </c>
      <c r="Q45" t="s">
        <v>16</v>
      </c>
      <c r="R45" s="3">
        <v>44806</v>
      </c>
      <c r="S45">
        <v>1097.8</v>
      </c>
      <c r="T45">
        <v>1095</v>
      </c>
      <c r="U45">
        <v>1095</v>
      </c>
      <c r="V45">
        <v>1050.05</v>
      </c>
      <c r="W45">
        <v>1063</v>
      </c>
      <c r="X45">
        <v>1059.05</v>
      </c>
      <c r="Y45">
        <v>1064.8</v>
      </c>
      <c r="Z45">
        <v>160519</v>
      </c>
      <c r="AA45">
        <v>170919832.44999999</v>
      </c>
      <c r="AB45">
        <v>11289</v>
      </c>
      <c r="AC45" s="8">
        <v>81521</v>
      </c>
      <c r="AD45" s="8">
        <v>50.79</v>
      </c>
    </row>
    <row r="46" spans="1:30" x14ac:dyDescent="0.25">
      <c r="A46" s="9" t="s">
        <v>1449</v>
      </c>
      <c r="B46" s="1" t="s">
        <v>16</v>
      </c>
      <c r="C46" s="10">
        <v>44809</v>
      </c>
      <c r="D46" s="1">
        <v>1077.4000000000001</v>
      </c>
      <c r="F46">
        <f t="shared" si="2"/>
        <v>1.7326849534960707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1449</v>
      </c>
      <c r="Q46" t="s">
        <v>16</v>
      </c>
      <c r="R46" s="3">
        <v>44809</v>
      </c>
      <c r="S46">
        <v>1059.05</v>
      </c>
      <c r="T46">
        <v>1064.95</v>
      </c>
      <c r="U46">
        <v>1096.7</v>
      </c>
      <c r="V46">
        <v>1053.5999999999999</v>
      </c>
      <c r="W46">
        <v>1084</v>
      </c>
      <c r="X46">
        <v>1077.4000000000001</v>
      </c>
      <c r="Y46">
        <v>1072.92</v>
      </c>
      <c r="Z46">
        <v>142703</v>
      </c>
      <c r="AA46">
        <v>153109482.69999999</v>
      </c>
      <c r="AB46">
        <v>9404</v>
      </c>
      <c r="AC46" s="8">
        <v>57111</v>
      </c>
      <c r="AD46" s="8">
        <v>40.020000000000003</v>
      </c>
    </row>
    <row r="47" spans="1:30" x14ac:dyDescent="0.25">
      <c r="A47" s="11" t="s">
        <v>1449</v>
      </c>
      <c r="B47" s="2" t="s">
        <v>16</v>
      </c>
      <c r="C47" s="12">
        <v>44810</v>
      </c>
      <c r="D47" s="2">
        <v>1065.7</v>
      </c>
      <c r="F47">
        <f t="shared" si="2"/>
        <v>-1.0859476517542273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1449</v>
      </c>
      <c r="Q47" t="s">
        <v>16</v>
      </c>
      <c r="R47" s="3">
        <v>44810</v>
      </c>
      <c r="S47">
        <v>1077.4000000000001</v>
      </c>
      <c r="T47">
        <v>1089</v>
      </c>
      <c r="U47">
        <v>1089</v>
      </c>
      <c r="V47">
        <v>1050</v>
      </c>
      <c r="W47">
        <v>1066</v>
      </c>
      <c r="X47">
        <v>1065.7</v>
      </c>
      <c r="Y47">
        <v>1072.0899999999999</v>
      </c>
      <c r="Z47">
        <v>98937</v>
      </c>
      <c r="AA47">
        <v>106069388.8</v>
      </c>
      <c r="AB47">
        <v>7014</v>
      </c>
      <c r="AC47" s="8">
        <v>53491</v>
      </c>
      <c r="AD47" s="8">
        <v>54.07</v>
      </c>
    </row>
    <row r="48" spans="1:30" x14ac:dyDescent="0.25">
      <c r="A48" s="9" t="s">
        <v>1449</v>
      </c>
      <c r="B48" s="1" t="s">
        <v>16</v>
      </c>
      <c r="C48" s="10">
        <v>44811</v>
      </c>
      <c r="D48" s="1">
        <v>1133.3</v>
      </c>
      <c r="F48">
        <f t="shared" si="2"/>
        <v>6.3432485690156621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1449</v>
      </c>
      <c r="Q48" t="s">
        <v>16</v>
      </c>
      <c r="R48" s="3">
        <v>44811</v>
      </c>
      <c r="S48">
        <v>1065.7</v>
      </c>
      <c r="T48">
        <v>1055.05</v>
      </c>
      <c r="U48">
        <v>1156.75</v>
      </c>
      <c r="V48">
        <v>1055.05</v>
      </c>
      <c r="W48">
        <v>1138.8</v>
      </c>
      <c r="X48">
        <v>1133.3</v>
      </c>
      <c r="Y48">
        <v>1122</v>
      </c>
      <c r="Z48">
        <v>284596</v>
      </c>
      <c r="AA48">
        <v>319316156.94999999</v>
      </c>
      <c r="AB48">
        <v>20027</v>
      </c>
      <c r="AC48" s="8">
        <v>103092</v>
      </c>
      <c r="AD48" s="8">
        <v>36.22</v>
      </c>
    </row>
    <row r="49" spans="1:30" x14ac:dyDescent="0.25">
      <c r="A49" s="11" t="s">
        <v>1449</v>
      </c>
      <c r="B49" s="2" t="s">
        <v>16</v>
      </c>
      <c r="C49" s="12">
        <v>44812</v>
      </c>
      <c r="D49" s="2">
        <v>1177.25</v>
      </c>
      <c r="F49">
        <f t="shared" si="2"/>
        <v>3.8780552369187369</v>
      </c>
      <c r="G49">
        <f t="shared" si="0"/>
        <v>4</v>
      </c>
      <c r="H49">
        <f t="shared" si="4"/>
        <v>7.2372016760794358</v>
      </c>
      <c r="I49" t="str">
        <f t="shared" si="3"/>
        <v/>
      </c>
      <c r="J49" t="str">
        <f t="shared" si="1"/>
        <v/>
      </c>
      <c r="P49" t="s">
        <v>1449</v>
      </c>
      <c r="Q49" t="s">
        <v>16</v>
      </c>
      <c r="R49" s="3">
        <v>44812</v>
      </c>
      <c r="S49">
        <v>1133.3</v>
      </c>
      <c r="T49">
        <v>1142.9000000000001</v>
      </c>
      <c r="U49">
        <v>1202</v>
      </c>
      <c r="V49">
        <v>1126</v>
      </c>
      <c r="W49">
        <v>1173.0999999999999</v>
      </c>
      <c r="X49">
        <v>1177.25</v>
      </c>
      <c r="Y49">
        <v>1174.49</v>
      </c>
      <c r="Z49">
        <v>352177</v>
      </c>
      <c r="AA49">
        <v>413629937.10000002</v>
      </c>
      <c r="AB49">
        <v>15984</v>
      </c>
      <c r="AC49" s="8">
        <v>129250</v>
      </c>
      <c r="AD49" s="8">
        <v>36.700000000000003</v>
      </c>
    </row>
    <row r="50" spans="1:30" x14ac:dyDescent="0.25">
      <c r="A50" s="9" t="s">
        <v>1449</v>
      </c>
      <c r="B50" s="1" t="s">
        <v>16</v>
      </c>
      <c r="C50" s="10">
        <v>44813</v>
      </c>
      <c r="D50" s="1">
        <v>1160.75</v>
      </c>
      <c r="F50">
        <f t="shared" si="2"/>
        <v>-1.4015714589084731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1449</v>
      </c>
      <c r="Q50" t="s">
        <v>16</v>
      </c>
      <c r="R50" s="3">
        <v>44813</v>
      </c>
      <c r="S50">
        <v>1177.25</v>
      </c>
      <c r="T50">
        <v>1183.45</v>
      </c>
      <c r="U50">
        <v>1185</v>
      </c>
      <c r="V50">
        <v>1154.45</v>
      </c>
      <c r="W50">
        <v>1157.95</v>
      </c>
      <c r="X50">
        <v>1160.75</v>
      </c>
      <c r="Y50">
        <v>1167.92</v>
      </c>
      <c r="Z50">
        <v>113032</v>
      </c>
      <c r="AA50">
        <v>132012715.09999999</v>
      </c>
      <c r="AB50">
        <v>6405</v>
      </c>
      <c r="AC50" s="8">
        <v>52730</v>
      </c>
      <c r="AD50" s="8">
        <v>46.65</v>
      </c>
    </row>
    <row r="51" spans="1:30" x14ac:dyDescent="0.25">
      <c r="A51" s="11" t="s">
        <v>1449</v>
      </c>
      <c r="B51" s="2" t="s">
        <v>16</v>
      </c>
      <c r="C51" s="12">
        <v>44816</v>
      </c>
      <c r="D51" s="2">
        <v>1133.8</v>
      </c>
      <c r="F51">
        <f t="shared" si="2"/>
        <v>-2.3217747146241692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1449</v>
      </c>
      <c r="Q51" t="s">
        <v>16</v>
      </c>
      <c r="R51" s="3">
        <v>44816</v>
      </c>
      <c r="S51">
        <v>1160.75</v>
      </c>
      <c r="T51">
        <v>1161</v>
      </c>
      <c r="U51">
        <v>1181.25</v>
      </c>
      <c r="V51">
        <v>1116.1500000000001</v>
      </c>
      <c r="W51">
        <v>1128</v>
      </c>
      <c r="X51">
        <v>1133.8</v>
      </c>
      <c r="Y51">
        <v>1158.6300000000001</v>
      </c>
      <c r="Z51">
        <v>159480</v>
      </c>
      <c r="AA51">
        <v>184778278.84999999</v>
      </c>
      <c r="AB51">
        <v>10285</v>
      </c>
      <c r="AC51" s="8">
        <v>75508</v>
      </c>
      <c r="AD51" s="8">
        <v>47.35</v>
      </c>
    </row>
    <row r="52" spans="1:30" x14ac:dyDescent="0.25">
      <c r="A52" s="9" t="s">
        <v>1449</v>
      </c>
      <c r="B52" s="1" t="s">
        <v>16</v>
      </c>
      <c r="C52" s="10">
        <v>44817</v>
      </c>
      <c r="D52" s="1">
        <v>1079.5999999999999</v>
      </c>
      <c r="F52">
        <f t="shared" si="2"/>
        <v>-4.7803845475392528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1449</v>
      </c>
      <c r="Q52" t="s">
        <v>16</v>
      </c>
      <c r="R52" s="3">
        <v>44817</v>
      </c>
      <c r="S52">
        <v>1133.8</v>
      </c>
      <c r="T52">
        <v>1141.8499999999999</v>
      </c>
      <c r="U52">
        <v>1146.5</v>
      </c>
      <c r="V52">
        <v>1065.3499999999999</v>
      </c>
      <c r="W52">
        <v>1079.8</v>
      </c>
      <c r="X52">
        <v>1079.5999999999999</v>
      </c>
      <c r="Y52">
        <v>1107.54</v>
      </c>
      <c r="Z52">
        <v>273094</v>
      </c>
      <c r="AA52">
        <v>302462439.5</v>
      </c>
      <c r="AB52">
        <v>16215</v>
      </c>
      <c r="AC52" s="8">
        <v>96288</v>
      </c>
      <c r="AD52" s="8">
        <v>35.26</v>
      </c>
    </row>
    <row r="53" spans="1:30" x14ac:dyDescent="0.25">
      <c r="A53" s="11" t="s">
        <v>1449</v>
      </c>
      <c r="B53" s="2" t="s">
        <v>16</v>
      </c>
      <c r="C53" s="12">
        <v>44818</v>
      </c>
      <c r="D53" s="2">
        <v>1131.5</v>
      </c>
      <c r="F53">
        <f t="shared" si="2"/>
        <v>4.8073360503890417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1449</v>
      </c>
      <c r="Q53" t="s">
        <v>16</v>
      </c>
      <c r="R53" s="3">
        <v>44818</v>
      </c>
      <c r="S53">
        <v>1079.5999999999999</v>
      </c>
      <c r="T53">
        <v>1063</v>
      </c>
      <c r="U53">
        <v>1170</v>
      </c>
      <c r="V53">
        <v>1056.2</v>
      </c>
      <c r="W53">
        <v>1141</v>
      </c>
      <c r="X53">
        <v>1131.5</v>
      </c>
      <c r="Y53">
        <v>1130.22</v>
      </c>
      <c r="Z53">
        <v>470244</v>
      </c>
      <c r="AA53">
        <v>531481337.60000002</v>
      </c>
      <c r="AB53">
        <v>26932</v>
      </c>
      <c r="AC53" s="8">
        <v>119503</v>
      </c>
      <c r="AD53" s="8">
        <v>25.41</v>
      </c>
    </row>
    <row r="54" spans="1:30" x14ac:dyDescent="0.25">
      <c r="A54" s="9" t="s">
        <v>1449</v>
      </c>
      <c r="B54" s="1" t="s">
        <v>16</v>
      </c>
      <c r="C54" s="10">
        <v>44819</v>
      </c>
      <c r="D54" s="1">
        <v>1181.55</v>
      </c>
      <c r="F54">
        <f t="shared" si="2"/>
        <v>4.4233318603623468</v>
      </c>
      <c r="G54">
        <f t="shared" si="0"/>
        <v>4</v>
      </c>
      <c r="H54">
        <f t="shared" si="4"/>
        <v>0.36525801656402246</v>
      </c>
      <c r="I54" t="str">
        <f t="shared" si="3"/>
        <v/>
      </c>
      <c r="J54" t="str">
        <f t="shared" si="1"/>
        <v/>
      </c>
      <c r="P54" t="s">
        <v>1449</v>
      </c>
      <c r="Q54" t="s">
        <v>16</v>
      </c>
      <c r="R54" s="3">
        <v>44819</v>
      </c>
      <c r="S54">
        <v>1131.5</v>
      </c>
      <c r="T54">
        <v>1149</v>
      </c>
      <c r="U54">
        <v>1234</v>
      </c>
      <c r="V54">
        <v>1143.6500000000001</v>
      </c>
      <c r="W54">
        <v>1180</v>
      </c>
      <c r="X54">
        <v>1181.55</v>
      </c>
      <c r="Y54">
        <v>1199.82</v>
      </c>
      <c r="Z54">
        <v>552250</v>
      </c>
      <c r="AA54">
        <v>662603222.60000002</v>
      </c>
      <c r="AB54">
        <v>31482</v>
      </c>
      <c r="AC54" s="8">
        <v>123609</v>
      </c>
      <c r="AD54" s="8">
        <v>22.38</v>
      </c>
    </row>
    <row r="55" spans="1:30" x14ac:dyDescent="0.25">
      <c r="A55" s="11" t="s">
        <v>1449</v>
      </c>
      <c r="B55" s="2" t="s">
        <v>16</v>
      </c>
      <c r="C55" s="12">
        <v>44820</v>
      </c>
      <c r="D55" s="2">
        <v>1183.3</v>
      </c>
      <c r="F55">
        <f t="shared" si="2"/>
        <v>0.14811053277474504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1449</v>
      </c>
      <c r="Q55" t="s">
        <v>16</v>
      </c>
      <c r="R55" s="3">
        <v>44820</v>
      </c>
      <c r="S55">
        <v>1181.55</v>
      </c>
      <c r="T55">
        <v>1185.05</v>
      </c>
      <c r="U55">
        <v>1222.8499999999999</v>
      </c>
      <c r="V55">
        <v>1129.5</v>
      </c>
      <c r="W55">
        <v>1189</v>
      </c>
      <c r="X55">
        <v>1183.3</v>
      </c>
      <c r="Y55">
        <v>1182.22</v>
      </c>
      <c r="Z55">
        <v>510245</v>
      </c>
      <c r="AA55">
        <v>603223189.10000002</v>
      </c>
      <c r="AB55">
        <v>33297</v>
      </c>
      <c r="AC55" s="8">
        <v>100397</v>
      </c>
      <c r="AD55" s="8">
        <v>19.68</v>
      </c>
    </row>
    <row r="56" spans="1:30" x14ac:dyDescent="0.25">
      <c r="A56" s="9" t="s">
        <v>1449</v>
      </c>
      <c r="B56" s="1" t="s">
        <v>16</v>
      </c>
      <c r="C56" s="10">
        <v>44823</v>
      </c>
      <c r="D56" s="1">
        <v>1238.2</v>
      </c>
      <c r="F56">
        <f t="shared" si="2"/>
        <v>4.6395673117552692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1449</v>
      </c>
      <c r="Q56" t="s">
        <v>16</v>
      </c>
      <c r="R56" s="3">
        <v>44823</v>
      </c>
      <c r="S56">
        <v>1183.3</v>
      </c>
      <c r="T56">
        <v>1186.1500000000001</v>
      </c>
      <c r="U56">
        <v>1267.05</v>
      </c>
      <c r="V56">
        <v>1184.5</v>
      </c>
      <c r="W56">
        <v>1233</v>
      </c>
      <c r="X56">
        <v>1238.2</v>
      </c>
      <c r="Y56">
        <v>1231.0999999999999</v>
      </c>
      <c r="Z56">
        <v>630308</v>
      </c>
      <c r="AA56">
        <v>775972773</v>
      </c>
      <c r="AB56">
        <v>38727</v>
      </c>
      <c r="AC56" s="8">
        <v>127858</v>
      </c>
      <c r="AD56" s="8">
        <v>20.29</v>
      </c>
    </row>
    <row r="57" spans="1:30" x14ac:dyDescent="0.25">
      <c r="A57" s="11" t="s">
        <v>1449</v>
      </c>
      <c r="B57" s="2" t="s">
        <v>16</v>
      </c>
      <c r="C57" s="12">
        <v>44824</v>
      </c>
      <c r="D57" s="2">
        <v>1199.6500000000001</v>
      </c>
      <c r="F57">
        <f t="shared" si="2"/>
        <v>-3.113390405427229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1449</v>
      </c>
      <c r="Q57" t="s">
        <v>16</v>
      </c>
      <c r="R57" s="3">
        <v>44824</v>
      </c>
      <c r="S57">
        <v>1238.2</v>
      </c>
      <c r="T57">
        <v>1249</v>
      </c>
      <c r="U57">
        <v>1270.4000000000001</v>
      </c>
      <c r="V57">
        <v>1190.4000000000001</v>
      </c>
      <c r="W57">
        <v>1208.5</v>
      </c>
      <c r="X57">
        <v>1199.6500000000001</v>
      </c>
      <c r="Y57">
        <v>1239.05</v>
      </c>
      <c r="Z57">
        <v>253033</v>
      </c>
      <c r="AA57">
        <v>313519906.80000001</v>
      </c>
      <c r="AB57">
        <v>16921</v>
      </c>
      <c r="AC57" s="8">
        <v>66961</v>
      </c>
      <c r="AD57" s="8">
        <v>26.46</v>
      </c>
    </row>
    <row r="58" spans="1:30" x14ac:dyDescent="0.25">
      <c r="A58" s="9" t="s">
        <v>1449</v>
      </c>
      <c r="B58" s="1" t="s">
        <v>16</v>
      </c>
      <c r="C58" s="10">
        <v>44825</v>
      </c>
      <c r="D58" s="1">
        <v>1200.9000000000001</v>
      </c>
      <c r="F58">
        <f t="shared" si="2"/>
        <v>0.1041970574750969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1449</v>
      </c>
      <c r="Q58" t="s">
        <v>16</v>
      </c>
      <c r="R58" s="3">
        <v>44825</v>
      </c>
      <c r="S58">
        <v>1199.6500000000001</v>
      </c>
      <c r="T58">
        <v>1197.5</v>
      </c>
      <c r="U58">
        <v>1223.3499999999999</v>
      </c>
      <c r="V58">
        <v>1180.4000000000001</v>
      </c>
      <c r="W58">
        <v>1199</v>
      </c>
      <c r="X58">
        <v>1200.9000000000001</v>
      </c>
      <c r="Y58">
        <v>1203.69</v>
      </c>
      <c r="Z58">
        <v>300192</v>
      </c>
      <c r="AA58">
        <v>361338507.30000001</v>
      </c>
      <c r="AB58">
        <v>17031</v>
      </c>
      <c r="AC58" s="8">
        <v>87773</v>
      </c>
      <c r="AD58" s="8">
        <v>29.24</v>
      </c>
    </row>
    <row r="59" spans="1:30" x14ac:dyDescent="0.25">
      <c r="A59" s="11" t="s">
        <v>1449</v>
      </c>
      <c r="B59" s="2" t="s">
        <v>16</v>
      </c>
      <c r="C59" s="12">
        <v>44826</v>
      </c>
      <c r="D59" s="2">
        <v>1227.05</v>
      </c>
      <c r="F59">
        <f t="shared" si="2"/>
        <v>2.177533516529258</v>
      </c>
      <c r="G59">
        <f t="shared" si="0"/>
        <v>4</v>
      </c>
      <c r="H59">
        <f t="shared" si="4"/>
        <v>3.850873852143371</v>
      </c>
      <c r="I59" t="str">
        <f t="shared" si="3"/>
        <v/>
      </c>
      <c r="J59" t="str">
        <f t="shared" si="1"/>
        <v/>
      </c>
      <c r="P59" t="s">
        <v>1449</v>
      </c>
      <c r="Q59" t="s">
        <v>16</v>
      </c>
      <c r="R59" s="3">
        <v>44826</v>
      </c>
      <c r="S59">
        <v>1200.9000000000001</v>
      </c>
      <c r="T59">
        <v>1198</v>
      </c>
      <c r="U59">
        <v>1248</v>
      </c>
      <c r="V59">
        <v>1188</v>
      </c>
      <c r="W59">
        <v>1229</v>
      </c>
      <c r="X59">
        <v>1227.05</v>
      </c>
      <c r="Y59">
        <v>1227.04</v>
      </c>
      <c r="Z59">
        <v>268791</v>
      </c>
      <c r="AA59">
        <v>329815989.60000002</v>
      </c>
      <c r="AB59">
        <v>19183</v>
      </c>
      <c r="AC59" s="8">
        <v>67477</v>
      </c>
      <c r="AD59" s="8">
        <v>25.1</v>
      </c>
    </row>
    <row r="60" spans="1:30" x14ac:dyDescent="0.25">
      <c r="A60" s="9" t="s">
        <v>1449</v>
      </c>
      <c r="B60" s="1" t="s">
        <v>16</v>
      </c>
      <c r="C60" s="10">
        <v>44827</v>
      </c>
      <c r="D60" s="1">
        <v>1182.0999999999999</v>
      </c>
      <c r="F60">
        <f t="shared" si="2"/>
        <v>-3.6632574059736807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1449</v>
      </c>
      <c r="Q60" t="s">
        <v>16</v>
      </c>
      <c r="R60" s="3">
        <v>44827</v>
      </c>
      <c r="S60">
        <v>1227.05</v>
      </c>
      <c r="T60">
        <v>1232</v>
      </c>
      <c r="U60">
        <v>1247.95</v>
      </c>
      <c r="V60">
        <v>1168.05</v>
      </c>
      <c r="W60">
        <v>1186</v>
      </c>
      <c r="X60">
        <v>1182.0999999999999</v>
      </c>
      <c r="Y60">
        <v>1207.8</v>
      </c>
      <c r="Z60">
        <v>136668</v>
      </c>
      <c r="AA60">
        <v>165067432.84999999</v>
      </c>
      <c r="AB60">
        <v>11254</v>
      </c>
      <c r="AC60" s="8">
        <v>40932</v>
      </c>
      <c r="AD60" s="8">
        <v>29.95</v>
      </c>
    </row>
    <row r="61" spans="1:30" x14ac:dyDescent="0.25">
      <c r="A61" s="11" t="s">
        <v>1449</v>
      </c>
      <c r="B61" s="2" t="s">
        <v>16</v>
      </c>
      <c r="C61" s="12">
        <v>44830</v>
      </c>
      <c r="D61" s="2">
        <v>1205.0999999999999</v>
      </c>
      <c r="F61">
        <f t="shared" si="2"/>
        <v>1.9456898739531343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1449</v>
      </c>
      <c r="Q61" t="s">
        <v>16</v>
      </c>
      <c r="R61" s="3">
        <v>44830</v>
      </c>
      <c r="S61">
        <v>1182.0999999999999</v>
      </c>
      <c r="T61">
        <v>1165</v>
      </c>
      <c r="U61">
        <v>1219</v>
      </c>
      <c r="V61">
        <v>1111.25</v>
      </c>
      <c r="W61">
        <v>1201</v>
      </c>
      <c r="X61">
        <v>1205.0999999999999</v>
      </c>
      <c r="Y61">
        <v>1165.92</v>
      </c>
      <c r="Z61">
        <v>351911</v>
      </c>
      <c r="AA61">
        <v>410299305.14999998</v>
      </c>
      <c r="AB61">
        <v>25517</v>
      </c>
      <c r="AC61" s="8">
        <v>88332</v>
      </c>
      <c r="AD61" s="8">
        <v>25.1</v>
      </c>
    </row>
    <row r="62" spans="1:30" x14ac:dyDescent="0.25">
      <c r="A62" s="9" t="s">
        <v>1449</v>
      </c>
      <c r="B62" s="1" t="s">
        <v>16</v>
      </c>
      <c r="C62" s="10">
        <v>44831</v>
      </c>
      <c r="D62" s="1">
        <v>1131.8499999999999</v>
      </c>
      <c r="F62">
        <f t="shared" si="2"/>
        <v>-6.0783337482366608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1449</v>
      </c>
      <c r="Q62" t="s">
        <v>16</v>
      </c>
      <c r="R62" s="3">
        <v>44831</v>
      </c>
      <c r="S62">
        <v>1205.0999999999999</v>
      </c>
      <c r="T62">
        <v>1213.95</v>
      </c>
      <c r="U62">
        <v>1242.75</v>
      </c>
      <c r="V62">
        <v>1123</v>
      </c>
      <c r="W62">
        <v>1140</v>
      </c>
      <c r="X62">
        <v>1131.8499999999999</v>
      </c>
      <c r="Y62">
        <v>1159</v>
      </c>
      <c r="Z62">
        <v>292089</v>
      </c>
      <c r="AA62">
        <v>338530741.80000001</v>
      </c>
      <c r="AB62">
        <v>22727</v>
      </c>
      <c r="AC62" s="8">
        <v>69614</v>
      </c>
      <c r="AD62" s="8">
        <v>23.83</v>
      </c>
    </row>
    <row r="63" spans="1:30" x14ac:dyDescent="0.25">
      <c r="A63" s="11" t="s">
        <v>1449</v>
      </c>
      <c r="B63" s="2" t="s">
        <v>16</v>
      </c>
      <c r="C63" s="12">
        <v>44832</v>
      </c>
      <c r="D63" s="2">
        <v>1110.1500000000001</v>
      </c>
      <c r="F63">
        <f t="shared" si="2"/>
        <v>-1.9172151786897396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1449</v>
      </c>
      <c r="Q63" t="s">
        <v>16</v>
      </c>
      <c r="R63" s="3">
        <v>44832</v>
      </c>
      <c r="S63">
        <v>1131.8499999999999</v>
      </c>
      <c r="T63">
        <v>1127.5</v>
      </c>
      <c r="U63">
        <v>1149.5</v>
      </c>
      <c r="V63">
        <v>1101.6500000000001</v>
      </c>
      <c r="W63">
        <v>1107.05</v>
      </c>
      <c r="X63">
        <v>1110.1500000000001</v>
      </c>
      <c r="Y63">
        <v>1128.31</v>
      </c>
      <c r="Z63">
        <v>179585</v>
      </c>
      <c r="AA63">
        <v>202628363.90000001</v>
      </c>
      <c r="AB63">
        <v>14160</v>
      </c>
      <c r="AC63" s="8">
        <v>43478</v>
      </c>
      <c r="AD63" s="8">
        <v>24.21</v>
      </c>
    </row>
    <row r="64" spans="1:30" x14ac:dyDescent="0.25">
      <c r="A64" s="9" t="s">
        <v>1449</v>
      </c>
      <c r="B64" s="1" t="s">
        <v>16</v>
      </c>
      <c r="C64" s="10">
        <v>44833</v>
      </c>
      <c r="D64" s="1">
        <v>1121.5</v>
      </c>
      <c r="F64">
        <f t="shared" si="2"/>
        <v>1.0223843624735314</v>
      </c>
      <c r="G64">
        <f t="shared" si="0"/>
        <v>4</v>
      </c>
      <c r="H64">
        <f t="shared" si="4"/>
        <v>-8.6019314616356279</v>
      </c>
      <c r="I64" t="str">
        <f t="shared" si="3"/>
        <v/>
      </c>
      <c r="J64" t="str">
        <f t="shared" si="1"/>
        <v/>
      </c>
      <c r="P64" t="s">
        <v>1449</v>
      </c>
      <c r="Q64" t="s">
        <v>16</v>
      </c>
      <c r="R64" s="3">
        <v>44833</v>
      </c>
      <c r="S64">
        <v>1110.1500000000001</v>
      </c>
      <c r="T64">
        <v>1129.8</v>
      </c>
      <c r="U64">
        <v>1137.25</v>
      </c>
      <c r="V64">
        <v>1094.5999999999999</v>
      </c>
      <c r="W64">
        <v>1119</v>
      </c>
      <c r="X64">
        <v>1121.5</v>
      </c>
      <c r="Y64">
        <v>1113.8399999999999</v>
      </c>
      <c r="Z64">
        <v>217663</v>
      </c>
      <c r="AA64">
        <v>242441138.59999999</v>
      </c>
      <c r="AB64">
        <v>20959</v>
      </c>
      <c r="AC64" s="8">
        <v>49086</v>
      </c>
      <c r="AD64" s="8">
        <v>22.55</v>
      </c>
    </row>
    <row r="65" spans="1:30" x14ac:dyDescent="0.25">
      <c r="A65" s="11" t="s">
        <v>1449</v>
      </c>
      <c r="B65" s="2" t="s">
        <v>16</v>
      </c>
      <c r="C65" s="12">
        <v>44834</v>
      </c>
      <c r="D65" s="2">
        <v>1129.5999999999999</v>
      </c>
      <c r="F65">
        <f t="shared" si="2"/>
        <v>0.72224699063753084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1449</v>
      </c>
      <c r="Q65" t="s">
        <v>16</v>
      </c>
      <c r="R65" s="3">
        <v>44834</v>
      </c>
      <c r="S65">
        <v>1121.5</v>
      </c>
      <c r="T65">
        <v>1128</v>
      </c>
      <c r="U65">
        <v>1167.95</v>
      </c>
      <c r="V65">
        <v>1108.6500000000001</v>
      </c>
      <c r="W65">
        <v>1126</v>
      </c>
      <c r="X65">
        <v>1129.5999999999999</v>
      </c>
      <c r="Y65">
        <v>1137.18</v>
      </c>
      <c r="Z65">
        <v>271338</v>
      </c>
      <c r="AA65">
        <v>308559102.80000001</v>
      </c>
      <c r="AB65">
        <v>18359</v>
      </c>
      <c r="AC65" s="8">
        <v>105450</v>
      </c>
      <c r="AD65" s="8">
        <v>38.86</v>
      </c>
    </row>
    <row r="66" spans="1:30" x14ac:dyDescent="0.25">
      <c r="A66" s="9" t="s">
        <v>1449</v>
      </c>
      <c r="B66" s="1" t="s">
        <v>16</v>
      </c>
      <c r="C66" s="10">
        <v>44837</v>
      </c>
      <c r="D66" s="1">
        <v>1085.05</v>
      </c>
      <c r="F66">
        <f t="shared" si="2"/>
        <v>-3.9438739376770506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23.031196719045212</v>
      </c>
      <c r="P66" t="s">
        <v>1449</v>
      </c>
      <c r="Q66" t="s">
        <v>16</v>
      </c>
      <c r="R66" s="3">
        <v>44837</v>
      </c>
      <c r="S66">
        <v>1129.5999999999999</v>
      </c>
      <c r="T66">
        <v>1128</v>
      </c>
      <c r="U66">
        <v>1145</v>
      </c>
      <c r="V66">
        <v>1077</v>
      </c>
      <c r="W66">
        <v>1090</v>
      </c>
      <c r="X66">
        <v>1085.05</v>
      </c>
      <c r="Y66">
        <v>1113.2</v>
      </c>
      <c r="Z66">
        <v>156051</v>
      </c>
      <c r="AA66">
        <v>173716011</v>
      </c>
      <c r="AB66">
        <v>16178</v>
      </c>
      <c r="AC66" s="8">
        <v>49930</v>
      </c>
      <c r="AD66" s="8">
        <v>32</v>
      </c>
    </row>
    <row r="67" spans="1:30" x14ac:dyDescent="0.25">
      <c r="A67" s="11" t="s">
        <v>1449</v>
      </c>
      <c r="B67" s="2" t="s">
        <v>16</v>
      </c>
      <c r="C67" s="12">
        <v>44838</v>
      </c>
      <c r="D67" s="2">
        <v>1122.5999999999999</v>
      </c>
      <c r="F67">
        <f t="shared" si="2"/>
        <v>3.4606700152066683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1449</v>
      </c>
      <c r="Q67" t="s">
        <v>16</v>
      </c>
      <c r="R67" s="3">
        <v>44838</v>
      </c>
      <c r="S67">
        <v>1085.05</v>
      </c>
      <c r="T67">
        <v>1106</v>
      </c>
      <c r="U67">
        <v>1136.95</v>
      </c>
      <c r="V67">
        <v>1097</v>
      </c>
      <c r="W67">
        <v>1124</v>
      </c>
      <c r="X67">
        <v>1122.5999999999999</v>
      </c>
      <c r="Y67">
        <v>1117.99</v>
      </c>
      <c r="Z67">
        <v>110106</v>
      </c>
      <c r="AA67">
        <v>123097352.8</v>
      </c>
      <c r="AB67">
        <v>13377</v>
      </c>
      <c r="AC67" s="8">
        <v>32218</v>
      </c>
      <c r="AD67" s="8">
        <v>29.26</v>
      </c>
    </row>
    <row r="68" spans="1:30" x14ac:dyDescent="0.25">
      <c r="A68" s="9" t="s">
        <v>1449</v>
      </c>
      <c r="B68" s="1" t="s">
        <v>16</v>
      </c>
      <c r="C68" s="10">
        <v>44840</v>
      </c>
      <c r="D68" s="1">
        <v>1205.3499999999999</v>
      </c>
      <c r="F68">
        <f t="shared" ref="F68:F131" si="7">((D68-D67)/D67)*100</f>
        <v>7.3712809549260658</v>
      </c>
      <c r="G68">
        <f t="shared" si="5"/>
        <v>4</v>
      </c>
      <c r="H68">
        <f t="shared" si="4"/>
        <v>8.5754177363419188</v>
      </c>
      <c r="I68" t="str">
        <f t="shared" ref="I68:I131" si="8">IF(MONTH(C68)&lt;&gt;MONTH(C67), C68, "")</f>
        <v/>
      </c>
      <c r="J68" t="str">
        <f t="shared" si="6"/>
        <v/>
      </c>
      <c r="P68" t="s">
        <v>1449</v>
      </c>
      <c r="Q68" t="s">
        <v>16</v>
      </c>
      <c r="R68" s="3">
        <v>44840</v>
      </c>
      <c r="S68">
        <v>1122.5999999999999</v>
      </c>
      <c r="T68">
        <v>1129.8499999999999</v>
      </c>
      <c r="U68">
        <v>1219</v>
      </c>
      <c r="V68">
        <v>1129.8</v>
      </c>
      <c r="W68">
        <v>1203</v>
      </c>
      <c r="X68">
        <v>1205.3499999999999</v>
      </c>
      <c r="Y68">
        <v>1189.42</v>
      </c>
      <c r="Z68">
        <v>356270</v>
      </c>
      <c r="AA68">
        <v>423754966.05000001</v>
      </c>
      <c r="AB68">
        <v>33044</v>
      </c>
      <c r="AC68" s="8">
        <v>127305</v>
      </c>
      <c r="AD68" s="8">
        <v>35.729999999999997</v>
      </c>
    </row>
    <row r="69" spans="1:30" x14ac:dyDescent="0.25">
      <c r="A69" s="11" t="s">
        <v>1449</v>
      </c>
      <c r="B69" s="2" t="s">
        <v>16</v>
      </c>
      <c r="C69" s="12">
        <v>44841</v>
      </c>
      <c r="D69" s="2">
        <v>1199.0999999999999</v>
      </c>
      <c r="F69">
        <f t="shared" si="7"/>
        <v>-0.51852159123905928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1449</v>
      </c>
      <c r="Q69" t="s">
        <v>16</v>
      </c>
      <c r="R69" s="3">
        <v>44841</v>
      </c>
      <c r="S69">
        <v>1205.3499999999999</v>
      </c>
      <c r="T69">
        <v>1203</v>
      </c>
      <c r="U69">
        <v>1215</v>
      </c>
      <c r="V69">
        <v>1180.2</v>
      </c>
      <c r="W69">
        <v>1190</v>
      </c>
      <c r="X69">
        <v>1199.0999999999999</v>
      </c>
      <c r="Y69">
        <v>1197.5</v>
      </c>
      <c r="Z69">
        <v>110355</v>
      </c>
      <c r="AA69">
        <v>132150009.90000001</v>
      </c>
      <c r="AB69">
        <v>9697</v>
      </c>
      <c r="AC69" s="8">
        <v>32932</v>
      </c>
      <c r="AD69" s="8">
        <v>29.84</v>
      </c>
    </row>
    <row r="70" spans="1:30" x14ac:dyDescent="0.25">
      <c r="A70" s="9" t="s">
        <v>1449</v>
      </c>
      <c r="B70" s="1" t="s">
        <v>16</v>
      </c>
      <c r="C70" s="10">
        <v>44844</v>
      </c>
      <c r="D70" s="1">
        <v>1190</v>
      </c>
      <c r="F70">
        <f t="shared" si="7"/>
        <v>-0.75890251021598776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1449</v>
      </c>
      <c r="Q70" t="s">
        <v>16</v>
      </c>
      <c r="R70" s="3">
        <v>44844</v>
      </c>
      <c r="S70">
        <v>1199.0999999999999</v>
      </c>
      <c r="T70">
        <v>1185.0999999999999</v>
      </c>
      <c r="U70">
        <v>1209.9000000000001</v>
      </c>
      <c r="V70">
        <v>1171.0999999999999</v>
      </c>
      <c r="W70">
        <v>1186</v>
      </c>
      <c r="X70">
        <v>1190</v>
      </c>
      <c r="Y70">
        <v>1188.49</v>
      </c>
      <c r="Z70">
        <v>97192</v>
      </c>
      <c r="AA70">
        <v>115511731.15000001</v>
      </c>
      <c r="AB70">
        <v>9332</v>
      </c>
      <c r="AC70" s="8">
        <v>22232</v>
      </c>
      <c r="AD70" s="8">
        <v>22.87</v>
      </c>
    </row>
    <row r="71" spans="1:30" x14ac:dyDescent="0.25">
      <c r="A71" s="11" t="s">
        <v>1449</v>
      </c>
      <c r="B71" s="2" t="s">
        <v>16</v>
      </c>
      <c r="C71" s="12">
        <v>44845</v>
      </c>
      <c r="D71" s="2">
        <v>1153.8</v>
      </c>
      <c r="F71">
        <f t="shared" si="7"/>
        <v>-3.0420168067226929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1449</v>
      </c>
      <c r="Q71" t="s">
        <v>16</v>
      </c>
      <c r="R71" s="3">
        <v>44845</v>
      </c>
      <c r="S71">
        <v>1190</v>
      </c>
      <c r="T71">
        <v>1190.0999999999999</v>
      </c>
      <c r="U71">
        <v>1244</v>
      </c>
      <c r="V71">
        <v>1138.45</v>
      </c>
      <c r="W71">
        <v>1158</v>
      </c>
      <c r="X71">
        <v>1153.8</v>
      </c>
      <c r="Y71">
        <v>1197.73</v>
      </c>
      <c r="Z71">
        <v>183029</v>
      </c>
      <c r="AA71">
        <v>219219451.5</v>
      </c>
      <c r="AB71">
        <v>13536</v>
      </c>
      <c r="AC71" s="8">
        <v>48069</v>
      </c>
      <c r="AD71" s="8">
        <v>26.26</v>
      </c>
    </row>
    <row r="72" spans="1:30" x14ac:dyDescent="0.25">
      <c r="A72" s="9" t="s">
        <v>1449</v>
      </c>
      <c r="B72" s="1" t="s">
        <v>16</v>
      </c>
      <c r="C72" s="10">
        <v>44846</v>
      </c>
      <c r="D72" s="1">
        <v>1159.1500000000001</v>
      </c>
      <c r="F72">
        <f t="shared" si="7"/>
        <v>0.46368521407524155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1449</v>
      </c>
      <c r="Q72" t="s">
        <v>16</v>
      </c>
      <c r="R72" s="3">
        <v>44846</v>
      </c>
      <c r="S72">
        <v>1153.8</v>
      </c>
      <c r="T72">
        <v>1159.8</v>
      </c>
      <c r="U72">
        <v>1170</v>
      </c>
      <c r="V72">
        <v>1131.1500000000001</v>
      </c>
      <c r="W72">
        <v>1160</v>
      </c>
      <c r="X72">
        <v>1159.1500000000001</v>
      </c>
      <c r="Y72">
        <v>1156.54</v>
      </c>
      <c r="Z72">
        <v>149644</v>
      </c>
      <c r="AA72">
        <v>173069031.65000001</v>
      </c>
      <c r="AB72">
        <v>10921</v>
      </c>
      <c r="AC72" s="8">
        <v>34059</v>
      </c>
      <c r="AD72" s="8">
        <v>22.76</v>
      </c>
    </row>
    <row r="73" spans="1:30" x14ac:dyDescent="0.25">
      <c r="A73" s="11" t="s">
        <v>1449</v>
      </c>
      <c r="B73" s="2" t="s">
        <v>16</v>
      </c>
      <c r="C73" s="12">
        <v>44847</v>
      </c>
      <c r="D73" s="2">
        <v>1164.5</v>
      </c>
      <c r="F73">
        <f t="shared" si="7"/>
        <v>0.46154509770089364</v>
      </c>
      <c r="G73">
        <f t="shared" si="5"/>
        <v>4</v>
      </c>
      <c r="H73">
        <f t="shared" si="9"/>
        <v>-3.3890571203384838</v>
      </c>
      <c r="I73" t="str">
        <f t="shared" si="8"/>
        <v/>
      </c>
      <c r="J73" t="str">
        <f t="shared" si="6"/>
        <v/>
      </c>
      <c r="P73" t="s">
        <v>1449</v>
      </c>
      <c r="Q73" t="s">
        <v>16</v>
      </c>
      <c r="R73" s="3">
        <v>44847</v>
      </c>
      <c r="S73">
        <v>1159.1500000000001</v>
      </c>
      <c r="T73">
        <v>1158</v>
      </c>
      <c r="U73">
        <v>1175.5</v>
      </c>
      <c r="V73">
        <v>1151</v>
      </c>
      <c r="W73">
        <v>1166</v>
      </c>
      <c r="X73">
        <v>1164.5</v>
      </c>
      <c r="Y73">
        <v>1162.73</v>
      </c>
      <c r="Z73">
        <v>98442</v>
      </c>
      <c r="AA73">
        <v>114461309.25</v>
      </c>
      <c r="AB73">
        <v>9176</v>
      </c>
      <c r="AC73" s="8">
        <v>34574</v>
      </c>
      <c r="AD73" s="8">
        <v>35.119999999999997</v>
      </c>
    </row>
    <row r="74" spans="1:30" x14ac:dyDescent="0.25">
      <c r="A74" s="9" t="s">
        <v>1449</v>
      </c>
      <c r="B74" s="1" t="s">
        <v>16</v>
      </c>
      <c r="C74" s="10">
        <v>44848</v>
      </c>
      <c r="D74" s="1">
        <v>1200.2</v>
      </c>
      <c r="F74">
        <f t="shared" si="7"/>
        <v>3.0656934306569381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1449</v>
      </c>
      <c r="Q74" t="s">
        <v>16</v>
      </c>
      <c r="R74" s="3">
        <v>44848</v>
      </c>
      <c r="S74">
        <v>1164.5</v>
      </c>
      <c r="T74">
        <v>1178.7</v>
      </c>
      <c r="U74">
        <v>1230</v>
      </c>
      <c r="V74">
        <v>1178.7</v>
      </c>
      <c r="W74">
        <v>1205.7</v>
      </c>
      <c r="X74">
        <v>1200.2</v>
      </c>
      <c r="Y74">
        <v>1213.5899999999999</v>
      </c>
      <c r="Z74">
        <v>364745</v>
      </c>
      <c r="AA74">
        <v>442649884.94999999</v>
      </c>
      <c r="AB74">
        <v>23553</v>
      </c>
      <c r="AC74" s="8">
        <v>140515</v>
      </c>
      <c r="AD74" s="8">
        <v>38.520000000000003</v>
      </c>
    </row>
    <row r="75" spans="1:30" x14ac:dyDescent="0.25">
      <c r="A75" s="11" t="s">
        <v>1449</v>
      </c>
      <c r="B75" s="2" t="s">
        <v>16</v>
      </c>
      <c r="C75" s="12">
        <v>44851</v>
      </c>
      <c r="D75" s="2">
        <v>1286.1500000000001</v>
      </c>
      <c r="F75">
        <f t="shared" si="7"/>
        <v>7.1613064489251821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1449</v>
      </c>
      <c r="Q75" t="s">
        <v>16</v>
      </c>
      <c r="R75" s="3">
        <v>44851</v>
      </c>
      <c r="S75">
        <v>1200.2</v>
      </c>
      <c r="T75">
        <v>1202</v>
      </c>
      <c r="U75">
        <v>1307</v>
      </c>
      <c r="V75">
        <v>1186.95</v>
      </c>
      <c r="W75">
        <v>1294</v>
      </c>
      <c r="X75">
        <v>1286.1500000000001</v>
      </c>
      <c r="Y75">
        <v>1266.69</v>
      </c>
      <c r="Z75">
        <v>863574</v>
      </c>
      <c r="AA75">
        <v>1093881032.6500001</v>
      </c>
      <c r="AB75">
        <v>44997</v>
      </c>
      <c r="AC75" s="8">
        <v>210409</v>
      </c>
      <c r="AD75" s="8">
        <v>24.36</v>
      </c>
    </row>
    <row r="76" spans="1:30" x14ac:dyDescent="0.25">
      <c r="A76" s="9" t="s">
        <v>1449</v>
      </c>
      <c r="B76" s="1" t="s">
        <v>16</v>
      </c>
      <c r="C76" s="10">
        <v>44852</v>
      </c>
      <c r="D76" s="1">
        <v>1411.45</v>
      </c>
      <c r="F76">
        <f t="shared" si="7"/>
        <v>9.7422540139175027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1449</v>
      </c>
      <c r="Q76" t="s">
        <v>16</v>
      </c>
      <c r="R76" s="3">
        <v>44852</v>
      </c>
      <c r="S76">
        <v>1286.1500000000001</v>
      </c>
      <c r="T76">
        <v>1314.9</v>
      </c>
      <c r="U76">
        <v>1451.45</v>
      </c>
      <c r="V76">
        <v>1302.6500000000001</v>
      </c>
      <c r="W76">
        <v>1425</v>
      </c>
      <c r="X76">
        <v>1411.45</v>
      </c>
      <c r="Y76">
        <v>1377.12</v>
      </c>
      <c r="Z76">
        <v>1657598</v>
      </c>
      <c r="AA76">
        <v>2282716925.1999998</v>
      </c>
      <c r="AB76">
        <v>79691</v>
      </c>
      <c r="AC76" s="8">
        <v>321540</v>
      </c>
      <c r="AD76" s="8">
        <v>19.399999999999999</v>
      </c>
    </row>
    <row r="77" spans="1:30" x14ac:dyDescent="0.25">
      <c r="A77" s="11" t="s">
        <v>1449</v>
      </c>
      <c r="B77" s="2" t="s">
        <v>16</v>
      </c>
      <c r="C77" s="12">
        <v>44853</v>
      </c>
      <c r="D77" s="2">
        <v>1360.05</v>
      </c>
      <c r="F77">
        <f t="shared" si="7"/>
        <v>-3.6416451167239425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1449</v>
      </c>
      <c r="Q77" t="s">
        <v>16</v>
      </c>
      <c r="R77" s="3">
        <v>44853</v>
      </c>
      <c r="S77">
        <v>1411.45</v>
      </c>
      <c r="T77">
        <v>1443.7</v>
      </c>
      <c r="U77">
        <v>1465</v>
      </c>
      <c r="V77">
        <v>1341.3</v>
      </c>
      <c r="W77">
        <v>1355</v>
      </c>
      <c r="X77">
        <v>1360.05</v>
      </c>
      <c r="Y77">
        <v>1393.66</v>
      </c>
      <c r="Z77">
        <v>1112138</v>
      </c>
      <c r="AA77">
        <v>1549944603.2</v>
      </c>
      <c r="AB77">
        <v>56454</v>
      </c>
      <c r="AC77" s="8">
        <v>162686</v>
      </c>
      <c r="AD77" s="8">
        <v>14.63</v>
      </c>
    </row>
    <row r="78" spans="1:30" x14ac:dyDescent="0.25">
      <c r="A78" s="9" t="s">
        <v>1449</v>
      </c>
      <c r="B78" s="1" t="s">
        <v>16</v>
      </c>
      <c r="C78" s="10">
        <v>44854</v>
      </c>
      <c r="D78" s="1">
        <v>1361.25</v>
      </c>
      <c r="F78">
        <f t="shared" si="7"/>
        <v>8.8232050292272005E-2</v>
      </c>
      <c r="G78">
        <f t="shared" si="5"/>
        <v>4</v>
      </c>
      <c r="H78">
        <f t="shared" si="9"/>
        <v>16.895663374838989</v>
      </c>
      <c r="I78" t="str">
        <f t="shared" si="8"/>
        <v/>
      </c>
      <c r="J78" t="str">
        <f t="shared" si="6"/>
        <v/>
      </c>
      <c r="P78" t="s">
        <v>1449</v>
      </c>
      <c r="Q78" t="s">
        <v>16</v>
      </c>
      <c r="R78" s="3">
        <v>44854</v>
      </c>
      <c r="S78">
        <v>1360.05</v>
      </c>
      <c r="T78">
        <v>1354</v>
      </c>
      <c r="U78">
        <v>1383.15</v>
      </c>
      <c r="V78">
        <v>1335.75</v>
      </c>
      <c r="W78">
        <v>1363.15</v>
      </c>
      <c r="X78">
        <v>1361.25</v>
      </c>
      <c r="Y78">
        <v>1357.57</v>
      </c>
      <c r="Z78">
        <v>326542</v>
      </c>
      <c r="AA78">
        <v>443302166.89999998</v>
      </c>
      <c r="AB78">
        <v>18096</v>
      </c>
      <c r="AC78" s="8">
        <v>55293</v>
      </c>
      <c r="AD78" s="8">
        <v>16.93</v>
      </c>
    </row>
    <row r="79" spans="1:30" x14ac:dyDescent="0.25">
      <c r="A79" s="11" t="s">
        <v>1449</v>
      </c>
      <c r="B79" s="2" t="s">
        <v>16</v>
      </c>
      <c r="C79" s="12">
        <v>44855</v>
      </c>
      <c r="D79" s="2">
        <v>1332.8</v>
      </c>
      <c r="F79">
        <f t="shared" si="7"/>
        <v>-2.0899908172635477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1449</v>
      </c>
      <c r="Q79" t="s">
        <v>16</v>
      </c>
      <c r="R79" s="3">
        <v>44855</v>
      </c>
      <c r="S79">
        <v>1361.25</v>
      </c>
      <c r="T79">
        <v>1368.1</v>
      </c>
      <c r="U79">
        <v>1397</v>
      </c>
      <c r="V79">
        <v>1325.25</v>
      </c>
      <c r="W79">
        <v>1337</v>
      </c>
      <c r="X79">
        <v>1332.8</v>
      </c>
      <c r="Y79">
        <v>1362.35</v>
      </c>
      <c r="Z79">
        <v>225419</v>
      </c>
      <c r="AA79">
        <v>307100521.35000002</v>
      </c>
      <c r="AB79">
        <v>12732</v>
      </c>
      <c r="AC79" s="8">
        <v>54885</v>
      </c>
      <c r="AD79" s="8">
        <v>24.35</v>
      </c>
    </row>
    <row r="80" spans="1:30" x14ac:dyDescent="0.25">
      <c r="A80" s="9" t="s">
        <v>1449</v>
      </c>
      <c r="B80" s="1" t="s">
        <v>16</v>
      </c>
      <c r="C80" s="10">
        <v>44858</v>
      </c>
      <c r="D80" s="1">
        <v>1337.2</v>
      </c>
      <c r="F80">
        <f t="shared" si="7"/>
        <v>0.33013205282113534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1449</v>
      </c>
      <c r="Q80" t="s">
        <v>16</v>
      </c>
      <c r="R80" s="3">
        <v>44858</v>
      </c>
      <c r="S80">
        <v>1332.8</v>
      </c>
      <c r="T80">
        <v>1342.6</v>
      </c>
      <c r="U80">
        <v>1348.75</v>
      </c>
      <c r="V80">
        <v>1325.55</v>
      </c>
      <c r="W80">
        <v>1347.95</v>
      </c>
      <c r="X80">
        <v>1337.2</v>
      </c>
      <c r="Y80">
        <v>1336.08</v>
      </c>
      <c r="Z80">
        <v>47174</v>
      </c>
      <c r="AA80">
        <v>63028226.649999999</v>
      </c>
      <c r="AB80">
        <v>2940</v>
      </c>
      <c r="AC80" s="8">
        <v>17774</v>
      </c>
      <c r="AD80" s="8">
        <v>37.68</v>
      </c>
    </row>
    <row r="81" spans="1:30" x14ac:dyDescent="0.25">
      <c r="A81" s="11" t="s">
        <v>1449</v>
      </c>
      <c r="B81" s="2" t="s">
        <v>16</v>
      </c>
      <c r="C81" s="12">
        <v>44859</v>
      </c>
      <c r="D81" s="2">
        <v>1356.65</v>
      </c>
      <c r="F81">
        <f t="shared" si="7"/>
        <v>1.4545318576129258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1449</v>
      </c>
      <c r="Q81" t="s">
        <v>16</v>
      </c>
      <c r="R81" s="3">
        <v>44859</v>
      </c>
      <c r="S81">
        <v>1337.2</v>
      </c>
      <c r="T81">
        <v>1342</v>
      </c>
      <c r="U81">
        <v>1381.3</v>
      </c>
      <c r="V81">
        <v>1322.85</v>
      </c>
      <c r="W81">
        <v>1352.2</v>
      </c>
      <c r="X81">
        <v>1356.65</v>
      </c>
      <c r="Y81">
        <v>1356.65</v>
      </c>
      <c r="Z81">
        <v>233338</v>
      </c>
      <c r="AA81">
        <v>316557144.5</v>
      </c>
      <c r="AB81">
        <v>13780</v>
      </c>
      <c r="AC81" s="8">
        <v>65272</v>
      </c>
      <c r="AD81" s="8">
        <v>27.97</v>
      </c>
    </row>
    <row r="82" spans="1:30" x14ac:dyDescent="0.25">
      <c r="A82" s="9" t="s">
        <v>1449</v>
      </c>
      <c r="B82" s="1" t="s">
        <v>16</v>
      </c>
      <c r="C82" s="10">
        <v>44861</v>
      </c>
      <c r="D82" s="1">
        <v>1335.2</v>
      </c>
      <c r="F82">
        <f t="shared" si="7"/>
        <v>-1.5811005049202111</v>
      </c>
      <c r="G82">
        <f t="shared" si="5"/>
        <v>4</v>
      </c>
      <c r="H82">
        <f t="shared" si="9"/>
        <v>-1.8271387081357238</v>
      </c>
      <c r="I82" t="str">
        <f t="shared" si="8"/>
        <v/>
      </c>
      <c r="J82" t="str">
        <f t="shared" si="6"/>
        <v/>
      </c>
      <c r="P82" t="s">
        <v>1449</v>
      </c>
      <c r="Q82" t="s">
        <v>16</v>
      </c>
      <c r="R82" s="3">
        <v>44861</v>
      </c>
      <c r="S82">
        <v>1356.65</v>
      </c>
      <c r="T82">
        <v>1363.45</v>
      </c>
      <c r="U82">
        <v>1363.6</v>
      </c>
      <c r="V82">
        <v>1325</v>
      </c>
      <c r="W82">
        <v>1339</v>
      </c>
      <c r="X82">
        <v>1335.2</v>
      </c>
      <c r="Y82">
        <v>1336.89</v>
      </c>
      <c r="Z82">
        <v>147682</v>
      </c>
      <c r="AA82">
        <v>197434230.15000001</v>
      </c>
      <c r="AB82">
        <v>9483</v>
      </c>
      <c r="AC82" s="8">
        <v>45596</v>
      </c>
      <c r="AD82" s="8">
        <v>30.87</v>
      </c>
    </row>
    <row r="83" spans="1:30" x14ac:dyDescent="0.25">
      <c r="A83" s="11" t="s">
        <v>1449</v>
      </c>
      <c r="B83" s="2" t="s">
        <v>16</v>
      </c>
      <c r="C83" s="12">
        <v>44862</v>
      </c>
      <c r="D83" s="2">
        <v>1337.05</v>
      </c>
      <c r="F83">
        <f t="shared" si="7"/>
        <v>0.13855602156979546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1449</v>
      </c>
      <c r="Q83" t="s">
        <v>16</v>
      </c>
      <c r="R83" s="3">
        <v>44862</v>
      </c>
      <c r="S83">
        <v>1335.2</v>
      </c>
      <c r="T83">
        <v>1335.05</v>
      </c>
      <c r="U83">
        <v>1372.95</v>
      </c>
      <c r="V83">
        <v>1320.5</v>
      </c>
      <c r="W83">
        <v>1333.95</v>
      </c>
      <c r="X83">
        <v>1337.05</v>
      </c>
      <c r="Y83">
        <v>1345.83</v>
      </c>
      <c r="Z83">
        <v>171296</v>
      </c>
      <c r="AA83">
        <v>230535321.30000001</v>
      </c>
      <c r="AB83">
        <v>11749</v>
      </c>
      <c r="AC83" s="8">
        <v>39718</v>
      </c>
      <c r="AD83" s="8">
        <v>23.19</v>
      </c>
    </row>
    <row r="84" spans="1:30" x14ac:dyDescent="0.25">
      <c r="A84" s="9" t="s">
        <v>1449</v>
      </c>
      <c r="B84" s="1" t="s">
        <v>16</v>
      </c>
      <c r="C84" s="10">
        <v>44865</v>
      </c>
      <c r="D84" s="1">
        <v>1334.95</v>
      </c>
      <c r="F84">
        <f t="shared" si="7"/>
        <v>-0.15706218914774384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1449</v>
      </c>
      <c r="Q84" t="s">
        <v>16</v>
      </c>
      <c r="R84" s="3">
        <v>44865</v>
      </c>
      <c r="S84">
        <v>1337.05</v>
      </c>
      <c r="T84">
        <v>1340</v>
      </c>
      <c r="U84">
        <v>1365</v>
      </c>
      <c r="V84">
        <v>1271</v>
      </c>
      <c r="W84">
        <v>1330</v>
      </c>
      <c r="X84">
        <v>1334.95</v>
      </c>
      <c r="Y84">
        <v>1319.98</v>
      </c>
      <c r="Z84">
        <v>402764</v>
      </c>
      <c r="AA84">
        <v>531640939.10000002</v>
      </c>
      <c r="AB84">
        <v>21444</v>
      </c>
      <c r="AC84" s="8">
        <v>86389</v>
      </c>
      <c r="AD84" s="8">
        <v>21.45</v>
      </c>
    </row>
    <row r="85" spans="1:30" x14ac:dyDescent="0.25">
      <c r="A85" s="11" t="s">
        <v>1449</v>
      </c>
      <c r="B85" s="2" t="s">
        <v>16</v>
      </c>
      <c r="C85" s="12">
        <v>44866</v>
      </c>
      <c r="D85" s="2">
        <v>1343.15</v>
      </c>
      <c r="F85">
        <f t="shared" si="7"/>
        <v>0.61425521555114759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0.14890369653426383</v>
      </c>
      <c r="P85" t="s">
        <v>1449</v>
      </c>
      <c r="Q85" t="s">
        <v>16</v>
      </c>
      <c r="R85" s="3">
        <v>44866</v>
      </c>
      <c r="S85">
        <v>1334.95</v>
      </c>
      <c r="T85">
        <v>1359</v>
      </c>
      <c r="U85">
        <v>1364</v>
      </c>
      <c r="V85">
        <v>1317.5</v>
      </c>
      <c r="W85">
        <v>1343</v>
      </c>
      <c r="X85">
        <v>1343.15</v>
      </c>
      <c r="Y85">
        <v>1341.94</v>
      </c>
      <c r="Z85">
        <v>295875</v>
      </c>
      <c r="AA85">
        <v>397046736.60000002</v>
      </c>
      <c r="AB85">
        <v>16655</v>
      </c>
      <c r="AC85" s="8">
        <v>86524</v>
      </c>
      <c r="AD85" s="8">
        <v>29.24</v>
      </c>
    </row>
    <row r="86" spans="1:30" x14ac:dyDescent="0.25">
      <c r="A86" s="9" t="s">
        <v>1449</v>
      </c>
      <c r="B86" s="1" t="s">
        <v>16</v>
      </c>
      <c r="C86" s="10">
        <v>44867</v>
      </c>
      <c r="D86" s="1">
        <v>1352.25</v>
      </c>
      <c r="F86">
        <f t="shared" si="7"/>
        <v>0.67751181923090564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1449</v>
      </c>
      <c r="Q86" t="s">
        <v>16</v>
      </c>
      <c r="R86" s="3">
        <v>44867</v>
      </c>
      <c r="S86">
        <v>1343.15</v>
      </c>
      <c r="T86">
        <v>1340.05</v>
      </c>
      <c r="U86">
        <v>1387.7</v>
      </c>
      <c r="V86">
        <v>1330.05</v>
      </c>
      <c r="W86">
        <v>1352</v>
      </c>
      <c r="X86">
        <v>1352.25</v>
      </c>
      <c r="Y86">
        <v>1360.1</v>
      </c>
      <c r="Z86">
        <v>317548</v>
      </c>
      <c r="AA86">
        <v>431896308.85000002</v>
      </c>
      <c r="AB86">
        <v>16824</v>
      </c>
      <c r="AC86" s="8">
        <v>74545</v>
      </c>
      <c r="AD86" s="8">
        <v>23.48</v>
      </c>
    </row>
    <row r="87" spans="1:30" x14ac:dyDescent="0.25">
      <c r="A87" s="11" t="s">
        <v>1449</v>
      </c>
      <c r="B87" s="2" t="s">
        <v>16</v>
      </c>
      <c r="C87" s="12">
        <v>44868</v>
      </c>
      <c r="D87" s="2">
        <v>1406.85</v>
      </c>
      <c r="F87">
        <f t="shared" si="7"/>
        <v>4.0377149195784741</v>
      </c>
      <c r="G87">
        <f t="shared" si="5"/>
        <v>4</v>
      </c>
      <c r="H87">
        <f t="shared" si="9"/>
        <v>5.3662372678250341</v>
      </c>
      <c r="I87" t="str">
        <f t="shared" si="8"/>
        <v/>
      </c>
      <c r="J87" t="str">
        <f t="shared" si="6"/>
        <v/>
      </c>
      <c r="P87" t="s">
        <v>1449</v>
      </c>
      <c r="Q87" t="s">
        <v>16</v>
      </c>
      <c r="R87" s="3">
        <v>44868</v>
      </c>
      <c r="S87">
        <v>1352.25</v>
      </c>
      <c r="T87">
        <v>1349.8</v>
      </c>
      <c r="U87">
        <v>1431.1</v>
      </c>
      <c r="V87">
        <v>1348.05</v>
      </c>
      <c r="W87">
        <v>1406</v>
      </c>
      <c r="X87">
        <v>1406.85</v>
      </c>
      <c r="Y87">
        <v>1402.88</v>
      </c>
      <c r="Z87">
        <v>580391</v>
      </c>
      <c r="AA87">
        <v>814220930.75</v>
      </c>
      <c r="AB87">
        <v>27083</v>
      </c>
      <c r="AC87" s="8">
        <v>198652</v>
      </c>
      <c r="AD87" s="8">
        <v>34.229999999999997</v>
      </c>
    </row>
    <row r="88" spans="1:30" x14ac:dyDescent="0.25">
      <c r="A88" s="9" t="s">
        <v>1449</v>
      </c>
      <c r="B88" s="1" t="s">
        <v>16</v>
      </c>
      <c r="C88" s="10">
        <v>44869</v>
      </c>
      <c r="D88" s="1">
        <v>1436.75</v>
      </c>
      <c r="F88">
        <f t="shared" si="7"/>
        <v>2.1253154209759457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1449</v>
      </c>
      <c r="Q88" t="s">
        <v>16</v>
      </c>
      <c r="R88" s="3">
        <v>44869</v>
      </c>
      <c r="S88">
        <v>1406.85</v>
      </c>
      <c r="T88">
        <v>1413.2</v>
      </c>
      <c r="U88">
        <v>1455</v>
      </c>
      <c r="V88">
        <v>1408.3</v>
      </c>
      <c r="W88">
        <v>1438</v>
      </c>
      <c r="X88">
        <v>1436.75</v>
      </c>
      <c r="Y88">
        <v>1433.4</v>
      </c>
      <c r="Z88">
        <v>468303</v>
      </c>
      <c r="AA88">
        <v>671265545.39999998</v>
      </c>
      <c r="AB88">
        <v>16604</v>
      </c>
      <c r="AC88" s="8">
        <v>218962</v>
      </c>
      <c r="AD88" s="8">
        <v>46.76</v>
      </c>
    </row>
    <row r="89" spans="1:30" x14ac:dyDescent="0.25">
      <c r="A89" s="11" t="s">
        <v>1449</v>
      </c>
      <c r="B89" s="2" t="s">
        <v>16</v>
      </c>
      <c r="C89" s="12">
        <v>44872</v>
      </c>
      <c r="D89" s="2">
        <v>1402.35</v>
      </c>
      <c r="F89">
        <f t="shared" si="7"/>
        <v>-2.394292674438844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1449</v>
      </c>
      <c r="Q89" t="s">
        <v>16</v>
      </c>
      <c r="R89" s="3">
        <v>44872</v>
      </c>
      <c r="S89">
        <v>1436.75</v>
      </c>
      <c r="T89">
        <v>1442.5</v>
      </c>
      <c r="U89">
        <v>1459.9</v>
      </c>
      <c r="V89">
        <v>1390.45</v>
      </c>
      <c r="W89">
        <v>1407.9</v>
      </c>
      <c r="X89">
        <v>1402.35</v>
      </c>
      <c r="Y89">
        <v>1421.29</v>
      </c>
      <c r="Z89">
        <v>166889</v>
      </c>
      <c r="AA89">
        <v>237197261.80000001</v>
      </c>
      <c r="AB89">
        <v>10235</v>
      </c>
      <c r="AC89" s="8">
        <v>61268</v>
      </c>
      <c r="AD89" s="8">
        <v>36.71</v>
      </c>
    </row>
    <row r="90" spans="1:30" x14ac:dyDescent="0.25">
      <c r="A90" s="9" t="s">
        <v>1449</v>
      </c>
      <c r="B90" s="1" t="s">
        <v>16</v>
      </c>
      <c r="C90" s="10">
        <v>44874</v>
      </c>
      <c r="D90" s="1">
        <v>1336.55</v>
      </c>
      <c r="F90">
        <f t="shared" si="7"/>
        <v>-4.6921239348236856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1449</v>
      </c>
      <c r="Q90" t="s">
        <v>16</v>
      </c>
      <c r="R90" s="3">
        <v>44874</v>
      </c>
      <c r="S90">
        <v>1402.35</v>
      </c>
      <c r="T90">
        <v>1409.6</v>
      </c>
      <c r="U90">
        <v>1410.8</v>
      </c>
      <c r="V90">
        <v>1324.55</v>
      </c>
      <c r="W90">
        <v>1335</v>
      </c>
      <c r="X90">
        <v>1336.55</v>
      </c>
      <c r="Y90">
        <v>1361.22</v>
      </c>
      <c r="Z90">
        <v>194127</v>
      </c>
      <c r="AA90">
        <v>264249412.30000001</v>
      </c>
      <c r="AB90">
        <v>15418</v>
      </c>
      <c r="AC90" s="8">
        <v>82734</v>
      </c>
      <c r="AD90" s="8">
        <v>42.62</v>
      </c>
    </row>
    <row r="91" spans="1:30" x14ac:dyDescent="0.25">
      <c r="A91" s="11" t="s">
        <v>1449</v>
      </c>
      <c r="B91" s="2" t="s">
        <v>16</v>
      </c>
      <c r="C91" s="12">
        <v>44875</v>
      </c>
      <c r="D91" s="2">
        <v>1329.9</v>
      </c>
      <c r="F91">
        <f t="shared" si="7"/>
        <v>-0.49754966144176149</v>
      </c>
      <c r="G91">
        <f t="shared" si="5"/>
        <v>4</v>
      </c>
      <c r="H91">
        <f t="shared" si="9"/>
        <v>-1.6528008874098659</v>
      </c>
      <c r="I91" t="str">
        <f t="shared" si="8"/>
        <v/>
      </c>
      <c r="J91" t="str">
        <f t="shared" si="6"/>
        <v/>
      </c>
      <c r="P91" t="s">
        <v>1449</v>
      </c>
      <c r="Q91" t="s">
        <v>16</v>
      </c>
      <c r="R91" s="3">
        <v>44875</v>
      </c>
      <c r="S91">
        <v>1336.55</v>
      </c>
      <c r="T91">
        <v>1336.55</v>
      </c>
      <c r="U91">
        <v>1361.15</v>
      </c>
      <c r="V91">
        <v>1322.6</v>
      </c>
      <c r="W91">
        <v>1325</v>
      </c>
      <c r="X91">
        <v>1329.9</v>
      </c>
      <c r="Y91">
        <v>1335.14</v>
      </c>
      <c r="Z91">
        <v>134087</v>
      </c>
      <c r="AA91">
        <v>179024813.34999999</v>
      </c>
      <c r="AB91">
        <v>11408</v>
      </c>
      <c r="AC91" s="8">
        <v>53364</v>
      </c>
      <c r="AD91" s="8">
        <v>39.799999999999997</v>
      </c>
    </row>
    <row r="92" spans="1:30" x14ac:dyDescent="0.25">
      <c r="A92" s="9" t="s">
        <v>1449</v>
      </c>
      <c r="B92" s="1" t="s">
        <v>16</v>
      </c>
      <c r="C92" s="10">
        <v>44876</v>
      </c>
      <c r="D92" s="1">
        <v>1390.65</v>
      </c>
      <c r="F92">
        <f t="shared" si="7"/>
        <v>4.5680126325287613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1449</v>
      </c>
      <c r="Q92" t="s">
        <v>16</v>
      </c>
      <c r="R92" s="3">
        <v>44876</v>
      </c>
      <c r="S92">
        <v>1329.9</v>
      </c>
      <c r="T92">
        <v>1341.95</v>
      </c>
      <c r="U92">
        <v>1400.95</v>
      </c>
      <c r="V92">
        <v>1340.5</v>
      </c>
      <c r="W92">
        <v>1395.8</v>
      </c>
      <c r="X92">
        <v>1390.65</v>
      </c>
      <c r="Y92">
        <v>1377.24</v>
      </c>
      <c r="Z92">
        <v>293449</v>
      </c>
      <c r="AA92">
        <v>404150049.05000001</v>
      </c>
      <c r="AB92">
        <v>20336</v>
      </c>
      <c r="AC92" s="8">
        <v>113578</v>
      </c>
      <c r="AD92" s="8">
        <v>38.700000000000003</v>
      </c>
    </row>
    <row r="93" spans="1:30" x14ac:dyDescent="0.25">
      <c r="A93" s="11" t="s">
        <v>1449</v>
      </c>
      <c r="B93" s="2" t="s">
        <v>16</v>
      </c>
      <c r="C93" s="12">
        <v>44879</v>
      </c>
      <c r="D93" s="2">
        <v>1378.1</v>
      </c>
      <c r="F93">
        <f t="shared" si="7"/>
        <v>-0.90245568618992422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1449</v>
      </c>
      <c r="Q93" t="s">
        <v>16</v>
      </c>
      <c r="R93" s="3">
        <v>44879</v>
      </c>
      <c r="S93">
        <v>1390.65</v>
      </c>
      <c r="T93">
        <v>1394.7</v>
      </c>
      <c r="U93">
        <v>1398.8</v>
      </c>
      <c r="V93">
        <v>1355</v>
      </c>
      <c r="W93">
        <v>1370</v>
      </c>
      <c r="X93">
        <v>1378.1</v>
      </c>
      <c r="Y93">
        <v>1374.69</v>
      </c>
      <c r="Z93">
        <v>105739</v>
      </c>
      <c r="AA93">
        <v>145358434</v>
      </c>
      <c r="AB93">
        <v>12922</v>
      </c>
      <c r="AC93" s="8">
        <v>39348</v>
      </c>
      <c r="AD93" s="8">
        <v>37.21</v>
      </c>
    </row>
    <row r="94" spans="1:30" x14ac:dyDescent="0.25">
      <c r="A94" s="9" t="s">
        <v>1449</v>
      </c>
      <c r="B94" s="1" t="s">
        <v>16</v>
      </c>
      <c r="C94" s="10">
        <v>44880</v>
      </c>
      <c r="D94" s="1">
        <v>1371.85</v>
      </c>
      <c r="F94">
        <f t="shared" si="7"/>
        <v>-0.4535229664030187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1449</v>
      </c>
      <c r="Q94" t="s">
        <v>16</v>
      </c>
      <c r="R94" s="3">
        <v>44880</v>
      </c>
      <c r="S94">
        <v>1378.1</v>
      </c>
      <c r="T94">
        <v>1374.9</v>
      </c>
      <c r="U94">
        <v>1415.95</v>
      </c>
      <c r="V94">
        <v>1365.05</v>
      </c>
      <c r="W94">
        <v>1368</v>
      </c>
      <c r="X94">
        <v>1371.85</v>
      </c>
      <c r="Y94">
        <v>1390.44</v>
      </c>
      <c r="Z94">
        <v>161494</v>
      </c>
      <c r="AA94">
        <v>224548518.55000001</v>
      </c>
      <c r="AB94">
        <v>12307</v>
      </c>
      <c r="AC94" s="8">
        <v>47481</v>
      </c>
      <c r="AD94" s="8">
        <v>29.4</v>
      </c>
    </row>
    <row r="95" spans="1:30" x14ac:dyDescent="0.25">
      <c r="A95" s="11" t="s">
        <v>1449</v>
      </c>
      <c r="B95" s="2" t="s">
        <v>16</v>
      </c>
      <c r="C95" s="12">
        <v>44881</v>
      </c>
      <c r="D95" s="2">
        <v>1364.95</v>
      </c>
      <c r="F95">
        <f t="shared" si="7"/>
        <v>-0.50297044137477598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1449</v>
      </c>
      <c r="Q95" t="s">
        <v>16</v>
      </c>
      <c r="R95" s="3">
        <v>44881</v>
      </c>
      <c r="S95">
        <v>1371.85</v>
      </c>
      <c r="T95">
        <v>1369.95</v>
      </c>
      <c r="U95">
        <v>1387.7</v>
      </c>
      <c r="V95">
        <v>1340.45</v>
      </c>
      <c r="W95">
        <v>1360.5</v>
      </c>
      <c r="X95">
        <v>1364.95</v>
      </c>
      <c r="Y95">
        <v>1363.35</v>
      </c>
      <c r="Z95">
        <v>138773</v>
      </c>
      <c r="AA95">
        <v>189195595.84999999</v>
      </c>
      <c r="AB95">
        <v>10207</v>
      </c>
      <c r="AC95" s="8">
        <v>48684</v>
      </c>
      <c r="AD95" s="8">
        <v>35.08</v>
      </c>
    </row>
    <row r="96" spans="1:30" x14ac:dyDescent="0.25">
      <c r="A96" s="9" t="s">
        <v>1449</v>
      </c>
      <c r="B96" s="1" t="s">
        <v>16</v>
      </c>
      <c r="C96" s="10">
        <v>44882</v>
      </c>
      <c r="D96" s="1">
        <v>1389.95</v>
      </c>
      <c r="F96">
        <f t="shared" si="7"/>
        <v>1.8315689219385325</v>
      </c>
      <c r="G96">
        <f t="shared" si="5"/>
        <v>4</v>
      </c>
      <c r="H96">
        <f t="shared" si="9"/>
        <v>4.5153770960222532</v>
      </c>
      <c r="I96" t="str">
        <f t="shared" si="8"/>
        <v/>
      </c>
      <c r="J96" t="str">
        <f t="shared" si="6"/>
        <v/>
      </c>
      <c r="P96" t="s">
        <v>1449</v>
      </c>
      <c r="Q96" t="s">
        <v>16</v>
      </c>
      <c r="R96" s="3">
        <v>44882</v>
      </c>
      <c r="S96">
        <v>1364.95</v>
      </c>
      <c r="T96">
        <v>1365</v>
      </c>
      <c r="U96">
        <v>1428</v>
      </c>
      <c r="V96">
        <v>1365</v>
      </c>
      <c r="W96">
        <v>1385</v>
      </c>
      <c r="X96">
        <v>1389.95</v>
      </c>
      <c r="Y96">
        <v>1400.27</v>
      </c>
      <c r="Z96">
        <v>268574</v>
      </c>
      <c r="AA96">
        <v>376076494.19999999</v>
      </c>
      <c r="AB96">
        <v>17191</v>
      </c>
      <c r="AC96" s="8">
        <v>64308</v>
      </c>
      <c r="AD96" s="8">
        <v>23.94</v>
      </c>
    </row>
    <row r="97" spans="1:30" x14ac:dyDescent="0.25">
      <c r="A97" s="11" t="s">
        <v>1449</v>
      </c>
      <c r="B97" s="2" t="s">
        <v>16</v>
      </c>
      <c r="C97" s="12">
        <v>44883</v>
      </c>
      <c r="D97" s="2">
        <v>1368.3</v>
      </c>
      <c r="F97">
        <f t="shared" si="7"/>
        <v>-1.5576099859707249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1449</v>
      </c>
      <c r="Q97" t="s">
        <v>16</v>
      </c>
      <c r="R97" s="3">
        <v>44883</v>
      </c>
      <c r="S97">
        <v>1389.95</v>
      </c>
      <c r="T97">
        <v>1397.35</v>
      </c>
      <c r="U97">
        <v>1424.35</v>
      </c>
      <c r="V97">
        <v>1354</v>
      </c>
      <c r="W97">
        <v>1369.95</v>
      </c>
      <c r="X97">
        <v>1368.3</v>
      </c>
      <c r="Y97">
        <v>1379.44</v>
      </c>
      <c r="Z97">
        <v>179978</v>
      </c>
      <c r="AA97">
        <v>248269246.25</v>
      </c>
      <c r="AB97">
        <v>14339</v>
      </c>
      <c r="AC97" s="8">
        <v>61566</v>
      </c>
      <c r="AD97" s="8">
        <v>34.21</v>
      </c>
    </row>
    <row r="98" spans="1:30" x14ac:dyDescent="0.25">
      <c r="A98" s="9" t="s">
        <v>1449</v>
      </c>
      <c r="B98" s="1" t="s">
        <v>16</v>
      </c>
      <c r="C98" s="10">
        <v>44886</v>
      </c>
      <c r="D98" s="1">
        <v>1377.85</v>
      </c>
      <c r="F98">
        <f t="shared" si="7"/>
        <v>0.69794635679309769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1449</v>
      </c>
      <c r="Q98" t="s">
        <v>16</v>
      </c>
      <c r="R98" s="3">
        <v>44886</v>
      </c>
      <c r="S98">
        <v>1368.3</v>
      </c>
      <c r="T98">
        <v>1364.95</v>
      </c>
      <c r="U98">
        <v>1399</v>
      </c>
      <c r="V98">
        <v>1359.35</v>
      </c>
      <c r="W98">
        <v>1385</v>
      </c>
      <c r="X98">
        <v>1377.85</v>
      </c>
      <c r="Y98">
        <v>1379.76</v>
      </c>
      <c r="Z98">
        <v>126272</v>
      </c>
      <c r="AA98">
        <v>174225226.5</v>
      </c>
      <c r="AB98">
        <v>11654</v>
      </c>
      <c r="AC98" s="8">
        <v>43493</v>
      </c>
      <c r="AD98" s="8">
        <v>34.44</v>
      </c>
    </row>
    <row r="99" spans="1:30" x14ac:dyDescent="0.25">
      <c r="A99" s="11" t="s">
        <v>1449</v>
      </c>
      <c r="B99" s="2" t="s">
        <v>16</v>
      </c>
      <c r="C99" s="12">
        <v>44887</v>
      </c>
      <c r="D99" s="2">
        <v>1407.35</v>
      </c>
      <c r="F99">
        <f t="shared" si="7"/>
        <v>2.1410168015386293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1449</v>
      </c>
      <c r="Q99" t="s">
        <v>16</v>
      </c>
      <c r="R99" s="3">
        <v>44887</v>
      </c>
      <c r="S99">
        <v>1377.85</v>
      </c>
      <c r="T99">
        <v>1383.2</v>
      </c>
      <c r="U99">
        <v>1426.95</v>
      </c>
      <c r="V99">
        <v>1380</v>
      </c>
      <c r="W99">
        <v>1416</v>
      </c>
      <c r="X99">
        <v>1407.35</v>
      </c>
      <c r="Y99">
        <v>1403.69</v>
      </c>
      <c r="Z99">
        <v>234636</v>
      </c>
      <c r="AA99">
        <v>329355121.19999999</v>
      </c>
      <c r="AB99">
        <v>18064</v>
      </c>
      <c r="AC99" s="8">
        <v>75897</v>
      </c>
      <c r="AD99" s="8">
        <v>32.35</v>
      </c>
    </row>
    <row r="100" spans="1:30" x14ac:dyDescent="0.25">
      <c r="A100" s="9" t="s">
        <v>1449</v>
      </c>
      <c r="B100" s="1" t="s">
        <v>16</v>
      </c>
      <c r="C100" s="10">
        <v>44888</v>
      </c>
      <c r="D100" s="1">
        <v>1390.8</v>
      </c>
      <c r="F100">
        <f t="shared" si="7"/>
        <v>-1.1759690197889618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1449</v>
      </c>
      <c r="Q100" t="s">
        <v>16</v>
      </c>
      <c r="R100" s="3">
        <v>44888</v>
      </c>
      <c r="S100">
        <v>1407.35</v>
      </c>
      <c r="T100">
        <v>1412.45</v>
      </c>
      <c r="U100">
        <v>1453.65</v>
      </c>
      <c r="V100">
        <v>1375.7</v>
      </c>
      <c r="W100">
        <v>1392.6</v>
      </c>
      <c r="X100">
        <v>1390.8</v>
      </c>
      <c r="Y100">
        <v>1418.76</v>
      </c>
      <c r="Z100">
        <v>322316</v>
      </c>
      <c r="AA100">
        <v>457287696.30000001</v>
      </c>
      <c r="AB100">
        <v>20655</v>
      </c>
      <c r="AC100" s="8">
        <v>80659</v>
      </c>
      <c r="AD100" s="8">
        <v>25.02</v>
      </c>
    </row>
    <row r="101" spans="1:30" x14ac:dyDescent="0.25">
      <c r="A101" s="11" t="s">
        <v>1449</v>
      </c>
      <c r="B101" s="2" t="s">
        <v>16</v>
      </c>
      <c r="C101" s="12">
        <v>44889</v>
      </c>
      <c r="D101" s="2">
        <v>1391.4</v>
      </c>
      <c r="F101">
        <f t="shared" si="7"/>
        <v>4.3140638481459333E-2</v>
      </c>
      <c r="G101">
        <f t="shared" si="5"/>
        <v>4</v>
      </c>
      <c r="H101">
        <f t="shared" si="9"/>
        <v>0.10432029929134468</v>
      </c>
      <c r="I101" t="str">
        <f t="shared" si="8"/>
        <v/>
      </c>
      <c r="J101" t="str">
        <f t="shared" si="6"/>
        <v/>
      </c>
      <c r="P101" t="s">
        <v>1449</v>
      </c>
      <c r="Q101" t="s">
        <v>16</v>
      </c>
      <c r="R101" s="3">
        <v>44889</v>
      </c>
      <c r="S101">
        <v>1390.8</v>
      </c>
      <c r="T101">
        <v>1399</v>
      </c>
      <c r="U101">
        <v>1413.7</v>
      </c>
      <c r="V101">
        <v>1380.1</v>
      </c>
      <c r="W101">
        <v>1386.7</v>
      </c>
      <c r="X101">
        <v>1391.4</v>
      </c>
      <c r="Y101">
        <v>1395.61</v>
      </c>
      <c r="Z101">
        <v>80903</v>
      </c>
      <c r="AA101">
        <v>112908753.45</v>
      </c>
      <c r="AB101">
        <v>8462</v>
      </c>
      <c r="AC101" s="8">
        <v>29737</v>
      </c>
      <c r="AD101" s="8">
        <v>36.76</v>
      </c>
    </row>
    <row r="102" spans="1:30" x14ac:dyDescent="0.25">
      <c r="A102" s="9" t="s">
        <v>1449</v>
      </c>
      <c r="B102" s="1" t="s">
        <v>16</v>
      </c>
      <c r="C102" s="10">
        <v>44890</v>
      </c>
      <c r="D102" s="1">
        <v>1356.45</v>
      </c>
      <c r="F102">
        <f t="shared" si="7"/>
        <v>-2.5118585597240219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1449</v>
      </c>
      <c r="Q102" t="s">
        <v>16</v>
      </c>
      <c r="R102" s="3">
        <v>44890</v>
      </c>
      <c r="S102">
        <v>1391.4</v>
      </c>
      <c r="T102">
        <v>1394</v>
      </c>
      <c r="U102">
        <v>1406.6</v>
      </c>
      <c r="V102">
        <v>1349.45</v>
      </c>
      <c r="W102">
        <v>1356.9</v>
      </c>
      <c r="X102">
        <v>1356.45</v>
      </c>
      <c r="Y102">
        <v>1371.47</v>
      </c>
      <c r="Z102">
        <v>137970</v>
      </c>
      <c r="AA102">
        <v>189222251.19999999</v>
      </c>
      <c r="AB102">
        <v>12978</v>
      </c>
      <c r="AC102" s="8">
        <v>61348</v>
      </c>
      <c r="AD102" s="8">
        <v>44.46</v>
      </c>
    </row>
    <row r="103" spans="1:30" x14ac:dyDescent="0.25">
      <c r="A103" s="11" t="s">
        <v>1449</v>
      </c>
      <c r="B103" s="2" t="s">
        <v>16</v>
      </c>
      <c r="C103" s="12">
        <v>44893</v>
      </c>
      <c r="D103" s="2">
        <v>1313.75</v>
      </c>
      <c r="F103">
        <f t="shared" si="7"/>
        <v>-3.1479228869475504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1449</v>
      </c>
      <c r="Q103" t="s">
        <v>16</v>
      </c>
      <c r="R103" s="3">
        <v>44893</v>
      </c>
      <c r="S103">
        <v>1356.45</v>
      </c>
      <c r="T103">
        <v>1355</v>
      </c>
      <c r="U103">
        <v>1356</v>
      </c>
      <c r="V103">
        <v>1301.1500000000001</v>
      </c>
      <c r="W103">
        <v>1318</v>
      </c>
      <c r="X103">
        <v>1313.75</v>
      </c>
      <c r="Y103">
        <v>1315.58</v>
      </c>
      <c r="Z103">
        <v>236481</v>
      </c>
      <c r="AA103">
        <v>311109538.55000001</v>
      </c>
      <c r="AB103">
        <v>15412</v>
      </c>
      <c r="AC103" s="8">
        <v>97885</v>
      </c>
      <c r="AD103" s="8">
        <v>41.39</v>
      </c>
    </row>
    <row r="104" spans="1:30" x14ac:dyDescent="0.25">
      <c r="A104" s="9" t="s">
        <v>1449</v>
      </c>
      <c r="B104" s="1" t="s">
        <v>16</v>
      </c>
      <c r="C104" s="10">
        <v>44894</v>
      </c>
      <c r="D104" s="1">
        <v>1302.55</v>
      </c>
      <c r="F104">
        <f t="shared" si="7"/>
        <v>-0.85252140818268662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1449</v>
      </c>
      <c r="Q104" t="s">
        <v>16</v>
      </c>
      <c r="R104" s="3">
        <v>44894</v>
      </c>
      <c r="S104">
        <v>1313.75</v>
      </c>
      <c r="T104">
        <v>1319.05</v>
      </c>
      <c r="U104">
        <v>1335.8</v>
      </c>
      <c r="V104">
        <v>1267.95</v>
      </c>
      <c r="W104">
        <v>1306</v>
      </c>
      <c r="X104">
        <v>1302.55</v>
      </c>
      <c r="Y104">
        <v>1295.31</v>
      </c>
      <c r="Z104">
        <v>316433</v>
      </c>
      <c r="AA104">
        <v>409877644.5</v>
      </c>
      <c r="AB104">
        <v>18550</v>
      </c>
      <c r="AC104" s="8">
        <v>112768</v>
      </c>
      <c r="AD104" s="8">
        <v>35.64</v>
      </c>
    </row>
    <row r="105" spans="1:30" x14ac:dyDescent="0.25">
      <c r="A105" s="11" t="s">
        <v>1449</v>
      </c>
      <c r="B105" s="2" t="s">
        <v>16</v>
      </c>
      <c r="C105" s="12">
        <v>44895</v>
      </c>
      <c r="D105" s="2">
        <v>1345.15</v>
      </c>
      <c r="F105">
        <f t="shared" si="7"/>
        <v>3.2705078499865752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1449</v>
      </c>
      <c r="Q105" t="s">
        <v>16</v>
      </c>
      <c r="R105" s="3">
        <v>44895</v>
      </c>
      <c r="S105">
        <v>1302.55</v>
      </c>
      <c r="T105">
        <v>1309.0999999999999</v>
      </c>
      <c r="U105">
        <v>1379</v>
      </c>
      <c r="V105">
        <v>1295.1500000000001</v>
      </c>
      <c r="W105">
        <v>1360</v>
      </c>
      <c r="X105">
        <v>1345.15</v>
      </c>
      <c r="Y105">
        <v>1335.41</v>
      </c>
      <c r="Z105">
        <v>491162</v>
      </c>
      <c r="AA105">
        <v>655903726.95000005</v>
      </c>
      <c r="AB105">
        <v>21487</v>
      </c>
      <c r="AC105" s="8">
        <v>270958</v>
      </c>
      <c r="AD105" s="8">
        <v>55.17</v>
      </c>
    </row>
    <row r="106" spans="1:30" x14ac:dyDescent="0.25">
      <c r="A106" s="9" t="s">
        <v>1449</v>
      </c>
      <c r="B106" s="1" t="s">
        <v>16</v>
      </c>
      <c r="C106" s="10">
        <v>44896</v>
      </c>
      <c r="D106" s="1">
        <v>1347.7</v>
      </c>
      <c r="F106">
        <f t="shared" si="7"/>
        <v>0.18956993643831202</v>
      </c>
      <c r="G106">
        <f t="shared" si="5"/>
        <v>4</v>
      </c>
      <c r="H106">
        <f t="shared" si="9"/>
        <v>-3.1407215753916953</v>
      </c>
      <c r="I106">
        <f t="shared" si="8"/>
        <v>44896</v>
      </c>
      <c r="J106">
        <f t="shared" si="6"/>
        <v>-18.709653483712994</v>
      </c>
      <c r="P106" t="s">
        <v>1449</v>
      </c>
      <c r="Q106" t="s">
        <v>16</v>
      </c>
      <c r="R106" s="3">
        <v>44896</v>
      </c>
      <c r="S106">
        <v>1345.15</v>
      </c>
      <c r="T106">
        <v>1351.9</v>
      </c>
      <c r="U106">
        <v>1374.35</v>
      </c>
      <c r="V106">
        <v>1335</v>
      </c>
      <c r="W106">
        <v>1353.9</v>
      </c>
      <c r="X106">
        <v>1347.7</v>
      </c>
      <c r="Y106">
        <v>1357.1</v>
      </c>
      <c r="Z106">
        <v>101570</v>
      </c>
      <c r="AA106">
        <v>137840995.34999999</v>
      </c>
      <c r="AB106">
        <v>8222</v>
      </c>
      <c r="AC106" s="8">
        <v>29071</v>
      </c>
      <c r="AD106" s="8">
        <v>28.62</v>
      </c>
    </row>
    <row r="107" spans="1:30" x14ac:dyDescent="0.25">
      <c r="A107" s="11" t="s">
        <v>1449</v>
      </c>
      <c r="B107" s="2" t="s">
        <v>16</v>
      </c>
      <c r="C107" s="12">
        <v>44897</v>
      </c>
      <c r="D107" s="2">
        <v>1353.1</v>
      </c>
      <c r="F107">
        <f t="shared" si="7"/>
        <v>0.40068264450544355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1449</v>
      </c>
      <c r="Q107" t="s">
        <v>16</v>
      </c>
      <c r="R107" s="3">
        <v>44897</v>
      </c>
      <c r="S107">
        <v>1347.7</v>
      </c>
      <c r="T107">
        <v>1354.45</v>
      </c>
      <c r="U107">
        <v>1370.05</v>
      </c>
      <c r="V107">
        <v>1341.1</v>
      </c>
      <c r="W107">
        <v>1358</v>
      </c>
      <c r="X107">
        <v>1353.1</v>
      </c>
      <c r="Y107">
        <v>1354.49</v>
      </c>
      <c r="Z107">
        <v>62087</v>
      </c>
      <c r="AA107">
        <v>84096462.25</v>
      </c>
      <c r="AB107">
        <v>4123</v>
      </c>
      <c r="AC107" s="8">
        <v>18971</v>
      </c>
      <c r="AD107" s="8">
        <v>30.56</v>
      </c>
    </row>
    <row r="108" spans="1:30" x14ac:dyDescent="0.25">
      <c r="A108" s="9" t="s">
        <v>1449</v>
      </c>
      <c r="B108" s="1" t="s">
        <v>16</v>
      </c>
      <c r="C108" s="10">
        <v>44900</v>
      </c>
      <c r="D108" s="1">
        <v>1335.65</v>
      </c>
      <c r="F108">
        <f t="shared" si="7"/>
        <v>-1.2896312172049234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1449</v>
      </c>
      <c r="Q108" t="s">
        <v>16</v>
      </c>
      <c r="R108" s="3">
        <v>44900</v>
      </c>
      <c r="S108">
        <v>1353.1</v>
      </c>
      <c r="T108">
        <v>1359.9</v>
      </c>
      <c r="U108">
        <v>1359.9</v>
      </c>
      <c r="V108">
        <v>1323</v>
      </c>
      <c r="W108">
        <v>1328</v>
      </c>
      <c r="X108">
        <v>1335.65</v>
      </c>
      <c r="Y108">
        <v>1338.23</v>
      </c>
      <c r="Z108">
        <v>80985</v>
      </c>
      <c r="AA108">
        <v>108376661.3</v>
      </c>
      <c r="AB108">
        <v>6263</v>
      </c>
      <c r="AC108" s="8">
        <v>23576</v>
      </c>
      <c r="AD108" s="8">
        <v>29.11</v>
      </c>
    </row>
    <row r="109" spans="1:30" x14ac:dyDescent="0.25">
      <c r="A109" s="11" t="s">
        <v>1449</v>
      </c>
      <c r="B109" s="2" t="s">
        <v>16</v>
      </c>
      <c r="C109" s="12">
        <v>44901</v>
      </c>
      <c r="D109" s="2">
        <v>1318.65</v>
      </c>
      <c r="F109">
        <f t="shared" si="7"/>
        <v>-1.2727885299292478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1449</v>
      </c>
      <c r="Q109" t="s">
        <v>16</v>
      </c>
      <c r="R109" s="3">
        <v>44901</v>
      </c>
      <c r="S109">
        <v>1335.65</v>
      </c>
      <c r="T109">
        <v>1334.4</v>
      </c>
      <c r="U109">
        <v>1340</v>
      </c>
      <c r="V109">
        <v>1315.2</v>
      </c>
      <c r="W109">
        <v>1323.5</v>
      </c>
      <c r="X109">
        <v>1318.65</v>
      </c>
      <c r="Y109">
        <v>1322</v>
      </c>
      <c r="Z109">
        <v>49465</v>
      </c>
      <c r="AA109">
        <v>65392961.450000003</v>
      </c>
      <c r="AB109">
        <v>3463</v>
      </c>
      <c r="AC109" s="8">
        <v>16585</v>
      </c>
      <c r="AD109" s="8">
        <v>33.53</v>
      </c>
    </row>
    <row r="110" spans="1:30" x14ac:dyDescent="0.25">
      <c r="A110" s="9" t="s">
        <v>1449</v>
      </c>
      <c r="B110" s="1" t="s">
        <v>16</v>
      </c>
      <c r="C110" s="10">
        <v>44902</v>
      </c>
      <c r="D110" s="1">
        <v>1291.0999999999999</v>
      </c>
      <c r="F110">
        <f t="shared" si="7"/>
        <v>-2.0892579532097355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1449</v>
      </c>
      <c r="Q110" t="s">
        <v>16</v>
      </c>
      <c r="R110" s="3">
        <v>44902</v>
      </c>
      <c r="S110">
        <v>1318.65</v>
      </c>
      <c r="T110">
        <v>1318.65</v>
      </c>
      <c r="U110">
        <v>1325.6</v>
      </c>
      <c r="V110">
        <v>1284.5</v>
      </c>
      <c r="W110">
        <v>1293</v>
      </c>
      <c r="X110">
        <v>1291.0999999999999</v>
      </c>
      <c r="Y110">
        <v>1299.73</v>
      </c>
      <c r="Z110">
        <v>82439</v>
      </c>
      <c r="AA110">
        <v>107148831.75</v>
      </c>
      <c r="AB110">
        <v>6882</v>
      </c>
      <c r="AC110" s="8">
        <v>37882</v>
      </c>
      <c r="AD110" s="8">
        <v>45.95</v>
      </c>
    </row>
    <row r="111" spans="1:30" x14ac:dyDescent="0.25">
      <c r="A111" s="11" t="s">
        <v>1449</v>
      </c>
      <c r="B111" s="2" t="s">
        <v>16</v>
      </c>
      <c r="C111" s="12">
        <v>44903</v>
      </c>
      <c r="D111" s="2">
        <v>1291.75</v>
      </c>
      <c r="F111">
        <f t="shared" si="7"/>
        <v>5.0344667337935953E-2</v>
      </c>
      <c r="G111">
        <f t="shared" si="5"/>
        <v>4</v>
      </c>
      <c r="H111">
        <f t="shared" si="9"/>
        <v>-4.1515174000148436</v>
      </c>
      <c r="I111" t="str">
        <f t="shared" si="8"/>
        <v/>
      </c>
      <c r="J111" t="str">
        <f t="shared" si="6"/>
        <v/>
      </c>
      <c r="P111" t="s">
        <v>1449</v>
      </c>
      <c r="Q111" t="s">
        <v>16</v>
      </c>
      <c r="R111" s="3">
        <v>44903</v>
      </c>
      <c r="S111">
        <v>1291.0999999999999</v>
      </c>
      <c r="T111">
        <v>1293</v>
      </c>
      <c r="U111">
        <v>1317.95</v>
      </c>
      <c r="V111">
        <v>1282.5</v>
      </c>
      <c r="W111">
        <v>1300</v>
      </c>
      <c r="X111">
        <v>1291.75</v>
      </c>
      <c r="Y111">
        <v>1297.71</v>
      </c>
      <c r="Z111">
        <v>110392</v>
      </c>
      <c r="AA111">
        <v>143257029.80000001</v>
      </c>
      <c r="AB111">
        <v>9582</v>
      </c>
      <c r="AC111" s="8">
        <v>35232</v>
      </c>
      <c r="AD111" s="8">
        <v>31.92</v>
      </c>
    </row>
    <row r="112" spans="1:30" x14ac:dyDescent="0.25">
      <c r="A112" s="9" t="s">
        <v>1449</v>
      </c>
      <c r="B112" s="1" t="s">
        <v>16</v>
      </c>
      <c r="C112" s="10">
        <v>44904</v>
      </c>
      <c r="D112" s="1">
        <v>1274.1500000000001</v>
      </c>
      <c r="F112">
        <f t="shared" si="7"/>
        <v>-1.3624927424037088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1449</v>
      </c>
      <c r="Q112" t="s">
        <v>16</v>
      </c>
      <c r="R112" s="3">
        <v>44904</v>
      </c>
      <c r="S112">
        <v>1291.75</v>
      </c>
      <c r="T112">
        <v>1298.25</v>
      </c>
      <c r="U112">
        <v>1315.4</v>
      </c>
      <c r="V112">
        <v>1251.95</v>
      </c>
      <c r="W112">
        <v>1255</v>
      </c>
      <c r="X112">
        <v>1274.1500000000001</v>
      </c>
      <c r="Y112">
        <v>1282.46</v>
      </c>
      <c r="Z112">
        <v>99015</v>
      </c>
      <c r="AA112">
        <v>126982603.8</v>
      </c>
      <c r="AB112">
        <v>7563</v>
      </c>
      <c r="AC112" s="8">
        <v>33835</v>
      </c>
      <c r="AD112" s="8">
        <v>34.17</v>
      </c>
    </row>
    <row r="113" spans="1:30" x14ac:dyDescent="0.25">
      <c r="A113" s="11" t="s">
        <v>1449</v>
      </c>
      <c r="B113" s="2" t="s">
        <v>16</v>
      </c>
      <c r="C113" s="12">
        <v>44907</v>
      </c>
      <c r="D113" s="2">
        <v>1277.4000000000001</v>
      </c>
      <c r="F113">
        <f t="shared" si="7"/>
        <v>0.25507200879017383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1449</v>
      </c>
      <c r="Q113" t="s">
        <v>16</v>
      </c>
      <c r="R113" s="3">
        <v>44907</v>
      </c>
      <c r="S113">
        <v>1274.1500000000001</v>
      </c>
      <c r="T113">
        <v>1267</v>
      </c>
      <c r="U113">
        <v>1287</v>
      </c>
      <c r="V113">
        <v>1253.4000000000001</v>
      </c>
      <c r="W113">
        <v>1280.5</v>
      </c>
      <c r="X113">
        <v>1277.4000000000001</v>
      </c>
      <c r="Y113">
        <v>1272.48</v>
      </c>
      <c r="Z113">
        <v>62703</v>
      </c>
      <c r="AA113">
        <v>79788576.099999994</v>
      </c>
      <c r="AB113">
        <v>6403</v>
      </c>
      <c r="AC113" s="8">
        <v>16070</v>
      </c>
      <c r="AD113" s="8">
        <v>25.63</v>
      </c>
    </row>
    <row r="114" spans="1:30" x14ac:dyDescent="0.25">
      <c r="A114" s="9" t="s">
        <v>1449</v>
      </c>
      <c r="B114" s="1" t="s">
        <v>16</v>
      </c>
      <c r="C114" s="10">
        <v>44908</v>
      </c>
      <c r="D114" s="1">
        <v>1270.25</v>
      </c>
      <c r="F114">
        <f t="shared" si="7"/>
        <v>-0.55973070299045646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1449</v>
      </c>
      <c r="Q114" t="s">
        <v>16</v>
      </c>
      <c r="R114" s="3">
        <v>44908</v>
      </c>
      <c r="S114">
        <v>1277.4000000000001</v>
      </c>
      <c r="T114">
        <v>1283.8</v>
      </c>
      <c r="U114">
        <v>1293.8499999999999</v>
      </c>
      <c r="V114">
        <v>1265</v>
      </c>
      <c r="W114">
        <v>1265</v>
      </c>
      <c r="X114">
        <v>1270.25</v>
      </c>
      <c r="Y114">
        <v>1276.25</v>
      </c>
      <c r="Z114">
        <v>60930</v>
      </c>
      <c r="AA114">
        <v>77761859.299999997</v>
      </c>
      <c r="AB114">
        <v>6225</v>
      </c>
      <c r="AC114" s="8">
        <v>21806</v>
      </c>
      <c r="AD114" s="8">
        <v>35.79</v>
      </c>
    </row>
    <row r="115" spans="1:30" x14ac:dyDescent="0.25">
      <c r="A115" s="11" t="s">
        <v>1449</v>
      </c>
      <c r="B115" s="2" t="s">
        <v>16</v>
      </c>
      <c r="C115" s="12">
        <v>44909</v>
      </c>
      <c r="D115" s="2">
        <v>1261.75</v>
      </c>
      <c r="F115">
        <f t="shared" si="7"/>
        <v>-0.66915961424916359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1449</v>
      </c>
      <c r="Q115" t="s">
        <v>16</v>
      </c>
      <c r="R115" s="3">
        <v>44909</v>
      </c>
      <c r="S115">
        <v>1270.25</v>
      </c>
      <c r="T115">
        <v>1277.7</v>
      </c>
      <c r="U115">
        <v>1286</v>
      </c>
      <c r="V115">
        <v>1257.5999999999999</v>
      </c>
      <c r="W115">
        <v>1257.5999999999999</v>
      </c>
      <c r="X115">
        <v>1261.75</v>
      </c>
      <c r="Y115">
        <v>1268.92</v>
      </c>
      <c r="Z115">
        <v>65704</v>
      </c>
      <c r="AA115">
        <v>83372982.650000006</v>
      </c>
      <c r="AB115">
        <v>6635</v>
      </c>
      <c r="AC115" s="8">
        <v>26440</v>
      </c>
      <c r="AD115" s="8">
        <v>40.24</v>
      </c>
    </row>
    <row r="116" spans="1:30" x14ac:dyDescent="0.25">
      <c r="A116" s="9" t="s">
        <v>1449</v>
      </c>
      <c r="B116" s="1" t="s">
        <v>16</v>
      </c>
      <c r="C116" s="10">
        <v>44910</v>
      </c>
      <c r="D116" s="1">
        <v>1231.5</v>
      </c>
      <c r="F116">
        <f t="shared" si="7"/>
        <v>-2.3974638399048938</v>
      </c>
      <c r="G116">
        <f t="shared" si="5"/>
        <v>4</v>
      </c>
      <c r="H116">
        <f t="shared" si="9"/>
        <v>-4.6642152119218112</v>
      </c>
      <c r="I116" t="str">
        <f t="shared" si="8"/>
        <v/>
      </c>
      <c r="J116" t="str">
        <f t="shared" si="6"/>
        <v/>
      </c>
      <c r="P116" t="s">
        <v>1449</v>
      </c>
      <c r="Q116" t="s">
        <v>16</v>
      </c>
      <c r="R116" s="3">
        <v>44910</v>
      </c>
      <c r="S116">
        <v>1261.75</v>
      </c>
      <c r="T116">
        <v>1259.9000000000001</v>
      </c>
      <c r="U116">
        <v>1272</v>
      </c>
      <c r="V116">
        <v>1226</v>
      </c>
      <c r="W116">
        <v>1226</v>
      </c>
      <c r="X116">
        <v>1231.5</v>
      </c>
      <c r="Y116">
        <v>1248.01</v>
      </c>
      <c r="Z116">
        <v>70870</v>
      </c>
      <c r="AA116">
        <v>88446623.799999997</v>
      </c>
      <c r="AB116">
        <v>6912</v>
      </c>
      <c r="AC116" s="8">
        <v>29570</v>
      </c>
      <c r="AD116" s="8">
        <v>41.72</v>
      </c>
    </row>
    <row r="117" spans="1:30" x14ac:dyDescent="0.25">
      <c r="A117" s="11" t="s">
        <v>1449</v>
      </c>
      <c r="B117" s="2" t="s">
        <v>16</v>
      </c>
      <c r="C117" s="12">
        <v>44911</v>
      </c>
      <c r="D117" s="2">
        <v>1205.1500000000001</v>
      </c>
      <c r="F117">
        <f t="shared" si="7"/>
        <v>-2.1396670726755915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1449</v>
      </c>
      <c r="Q117" t="s">
        <v>16</v>
      </c>
      <c r="R117" s="3">
        <v>44911</v>
      </c>
      <c r="S117">
        <v>1231.5</v>
      </c>
      <c r="T117">
        <v>1226.95</v>
      </c>
      <c r="U117">
        <v>1232.1500000000001</v>
      </c>
      <c r="V117">
        <v>1190</v>
      </c>
      <c r="W117">
        <v>1208</v>
      </c>
      <c r="X117">
        <v>1205.1500000000001</v>
      </c>
      <c r="Y117">
        <v>1211.82</v>
      </c>
      <c r="Z117">
        <v>119108</v>
      </c>
      <c r="AA117">
        <v>144337143.80000001</v>
      </c>
      <c r="AB117">
        <v>11751</v>
      </c>
      <c r="AC117" s="8">
        <v>47667</v>
      </c>
      <c r="AD117" s="8">
        <v>40.020000000000003</v>
      </c>
    </row>
    <row r="118" spans="1:30" x14ac:dyDescent="0.25">
      <c r="A118" s="9" t="s">
        <v>1449</v>
      </c>
      <c r="B118" s="1" t="s">
        <v>16</v>
      </c>
      <c r="C118" s="10">
        <v>44914</v>
      </c>
      <c r="D118" s="1">
        <v>1238.5999999999999</v>
      </c>
      <c r="F118">
        <f t="shared" si="7"/>
        <v>2.775588101066242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1449</v>
      </c>
      <c r="Q118" t="s">
        <v>16</v>
      </c>
      <c r="R118" s="3">
        <v>44914</v>
      </c>
      <c r="S118">
        <v>1205.1500000000001</v>
      </c>
      <c r="T118">
        <v>1203.4000000000001</v>
      </c>
      <c r="U118">
        <v>1268.95</v>
      </c>
      <c r="V118">
        <v>1199.75</v>
      </c>
      <c r="W118">
        <v>1237</v>
      </c>
      <c r="X118">
        <v>1238.5999999999999</v>
      </c>
      <c r="Y118">
        <v>1240.98</v>
      </c>
      <c r="Z118">
        <v>160843</v>
      </c>
      <c r="AA118">
        <v>199603691.69999999</v>
      </c>
      <c r="AB118">
        <v>13073</v>
      </c>
      <c r="AC118" s="8">
        <v>56023</v>
      </c>
      <c r="AD118" s="8">
        <v>34.83</v>
      </c>
    </row>
    <row r="119" spans="1:30" x14ac:dyDescent="0.25">
      <c r="A119" s="11" t="s">
        <v>1449</v>
      </c>
      <c r="B119" s="2" t="s">
        <v>16</v>
      </c>
      <c r="C119" s="12">
        <v>44915</v>
      </c>
      <c r="D119" s="2">
        <v>1231.4000000000001</v>
      </c>
      <c r="F119">
        <f t="shared" si="7"/>
        <v>-0.58130146940092187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1449</v>
      </c>
      <c r="Q119" t="s">
        <v>16</v>
      </c>
      <c r="R119" s="3">
        <v>44915</v>
      </c>
      <c r="S119">
        <v>1238.5999999999999</v>
      </c>
      <c r="T119">
        <v>1241.95</v>
      </c>
      <c r="U119">
        <v>1261.95</v>
      </c>
      <c r="V119">
        <v>1215</v>
      </c>
      <c r="W119">
        <v>1228</v>
      </c>
      <c r="X119">
        <v>1231.4000000000001</v>
      </c>
      <c r="Y119">
        <v>1230.42</v>
      </c>
      <c r="Z119">
        <v>97469</v>
      </c>
      <c r="AA119">
        <v>119927334</v>
      </c>
      <c r="AB119">
        <v>6015</v>
      </c>
      <c r="AC119" s="8">
        <v>48138</v>
      </c>
      <c r="AD119" s="8">
        <v>49.39</v>
      </c>
    </row>
    <row r="120" spans="1:30" x14ac:dyDescent="0.25">
      <c r="A120" s="9" t="s">
        <v>1449</v>
      </c>
      <c r="B120" s="1" t="s">
        <v>16</v>
      </c>
      <c r="C120" s="10">
        <v>44916</v>
      </c>
      <c r="D120" s="1">
        <v>1164.5</v>
      </c>
      <c r="F120">
        <f t="shared" si="7"/>
        <v>-5.4328406691570637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1449</v>
      </c>
      <c r="Q120" t="s">
        <v>16</v>
      </c>
      <c r="R120" s="3">
        <v>44916</v>
      </c>
      <c r="S120">
        <v>1231.4000000000001</v>
      </c>
      <c r="T120">
        <v>1205.05</v>
      </c>
      <c r="U120">
        <v>1252.45</v>
      </c>
      <c r="V120">
        <v>1155.55</v>
      </c>
      <c r="W120">
        <v>1170</v>
      </c>
      <c r="X120">
        <v>1164.5</v>
      </c>
      <c r="Y120">
        <v>1197.73</v>
      </c>
      <c r="Z120">
        <v>138518</v>
      </c>
      <c r="AA120">
        <v>165907176.15000001</v>
      </c>
      <c r="AB120">
        <v>13402</v>
      </c>
      <c r="AC120" s="8">
        <v>50379</v>
      </c>
      <c r="AD120" s="8">
        <v>36.369999999999997</v>
      </c>
    </row>
    <row r="121" spans="1:30" x14ac:dyDescent="0.25">
      <c r="A121" s="11" t="s">
        <v>1449</v>
      </c>
      <c r="B121" s="2" t="s">
        <v>16</v>
      </c>
      <c r="C121" s="12">
        <v>44917</v>
      </c>
      <c r="D121" s="2">
        <v>1121.3</v>
      </c>
      <c r="F121">
        <f t="shared" si="7"/>
        <v>-3.7097466723915882</v>
      </c>
      <c r="G121">
        <f t="shared" si="5"/>
        <v>4</v>
      </c>
      <c r="H121">
        <f t="shared" si="9"/>
        <v>-8.9484368656110469</v>
      </c>
      <c r="I121" t="str">
        <f t="shared" si="8"/>
        <v/>
      </c>
      <c r="J121" t="str">
        <f t="shared" si="6"/>
        <v/>
      </c>
      <c r="P121" t="s">
        <v>1449</v>
      </c>
      <c r="Q121" t="s">
        <v>16</v>
      </c>
      <c r="R121" s="3">
        <v>44917</v>
      </c>
      <c r="S121">
        <v>1164.5</v>
      </c>
      <c r="T121">
        <v>1170.6500000000001</v>
      </c>
      <c r="U121">
        <v>1201.45</v>
      </c>
      <c r="V121">
        <v>1098.8</v>
      </c>
      <c r="W121">
        <v>1098.9000000000001</v>
      </c>
      <c r="X121">
        <v>1121.3</v>
      </c>
      <c r="Y121">
        <v>1145.2</v>
      </c>
      <c r="Z121">
        <v>194664</v>
      </c>
      <c r="AA121">
        <v>222929086.59999999</v>
      </c>
      <c r="AB121">
        <v>16135</v>
      </c>
      <c r="AC121" s="8">
        <v>78622</v>
      </c>
      <c r="AD121" s="8">
        <v>40.39</v>
      </c>
    </row>
    <row r="122" spans="1:30" x14ac:dyDescent="0.25">
      <c r="A122" s="9" t="s">
        <v>1449</v>
      </c>
      <c r="B122" s="1" t="s">
        <v>16</v>
      </c>
      <c r="C122" s="10">
        <v>44918</v>
      </c>
      <c r="D122" s="1">
        <v>1014.85</v>
      </c>
      <c r="F122">
        <f t="shared" si="7"/>
        <v>-9.4934451083563651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1449</v>
      </c>
      <c r="Q122" t="s">
        <v>16</v>
      </c>
      <c r="R122" s="3">
        <v>44918</v>
      </c>
      <c r="S122">
        <v>1121.3</v>
      </c>
      <c r="T122">
        <v>1098.9000000000001</v>
      </c>
      <c r="U122">
        <v>1109</v>
      </c>
      <c r="V122">
        <v>1005.8</v>
      </c>
      <c r="W122">
        <v>1019</v>
      </c>
      <c r="X122">
        <v>1014.85</v>
      </c>
      <c r="Y122">
        <v>1042.93</v>
      </c>
      <c r="Z122">
        <v>593798</v>
      </c>
      <c r="AA122">
        <v>619287582.04999995</v>
      </c>
      <c r="AB122">
        <v>47825</v>
      </c>
      <c r="AC122" s="8">
        <v>236253</v>
      </c>
      <c r="AD122" s="8">
        <v>39.79</v>
      </c>
    </row>
    <row r="123" spans="1:30" x14ac:dyDescent="0.25">
      <c r="A123" s="11" t="s">
        <v>1449</v>
      </c>
      <c r="B123" s="2" t="s">
        <v>16</v>
      </c>
      <c r="C123" s="12">
        <v>44921</v>
      </c>
      <c r="D123" s="2">
        <v>1042.05</v>
      </c>
      <c r="F123">
        <f t="shared" si="7"/>
        <v>2.6801990441937167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1449</v>
      </c>
      <c r="Q123" t="s">
        <v>16</v>
      </c>
      <c r="R123" s="3">
        <v>44921</v>
      </c>
      <c r="S123">
        <v>1014.85</v>
      </c>
      <c r="T123">
        <v>1009.95</v>
      </c>
      <c r="U123">
        <v>1065</v>
      </c>
      <c r="V123">
        <v>996.35</v>
      </c>
      <c r="W123">
        <v>1041</v>
      </c>
      <c r="X123">
        <v>1042.05</v>
      </c>
      <c r="Y123">
        <v>1039.22</v>
      </c>
      <c r="Z123">
        <v>293518</v>
      </c>
      <c r="AA123">
        <v>305029965.25</v>
      </c>
      <c r="AB123">
        <v>27499</v>
      </c>
      <c r="AC123" s="8">
        <v>113243</v>
      </c>
      <c r="AD123" s="8">
        <v>38.58</v>
      </c>
    </row>
    <row r="124" spans="1:30" x14ac:dyDescent="0.25">
      <c r="A124" s="9" t="s">
        <v>1449</v>
      </c>
      <c r="B124" s="1" t="s">
        <v>16</v>
      </c>
      <c r="C124" s="10">
        <v>44922</v>
      </c>
      <c r="D124" s="1">
        <v>1105.8</v>
      </c>
      <c r="F124">
        <f t="shared" si="7"/>
        <v>6.1177486684899955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1449</v>
      </c>
      <c r="Q124" t="s">
        <v>16</v>
      </c>
      <c r="R124" s="3">
        <v>44922</v>
      </c>
      <c r="S124">
        <v>1042.05</v>
      </c>
      <c r="T124">
        <v>1049</v>
      </c>
      <c r="U124">
        <v>1118</v>
      </c>
      <c r="V124">
        <v>1038.05</v>
      </c>
      <c r="W124">
        <v>1107.55</v>
      </c>
      <c r="X124">
        <v>1105.8</v>
      </c>
      <c r="Y124">
        <v>1078.98</v>
      </c>
      <c r="Z124">
        <v>193481</v>
      </c>
      <c r="AA124">
        <v>208762971.19999999</v>
      </c>
      <c r="AB124">
        <v>15308</v>
      </c>
      <c r="AC124" s="8">
        <v>47093</v>
      </c>
      <c r="AD124" s="8">
        <v>24.34</v>
      </c>
    </row>
    <row r="125" spans="1:30" x14ac:dyDescent="0.25">
      <c r="A125" s="11" t="s">
        <v>1449</v>
      </c>
      <c r="B125" s="2" t="s">
        <v>16</v>
      </c>
      <c r="C125" s="12">
        <v>44923</v>
      </c>
      <c r="D125" s="2">
        <v>1062.9000000000001</v>
      </c>
      <c r="F125">
        <f t="shared" si="7"/>
        <v>-3.8795442213781755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1449</v>
      </c>
      <c r="Q125" t="s">
        <v>16</v>
      </c>
      <c r="R125" s="3">
        <v>44923</v>
      </c>
      <c r="S125">
        <v>1105.8</v>
      </c>
      <c r="T125">
        <v>1111.3499999999999</v>
      </c>
      <c r="U125">
        <v>1119</v>
      </c>
      <c r="V125">
        <v>1058.3</v>
      </c>
      <c r="W125">
        <v>1067.5</v>
      </c>
      <c r="X125">
        <v>1062.9000000000001</v>
      </c>
      <c r="Y125">
        <v>1078.22</v>
      </c>
      <c r="Z125">
        <v>151978</v>
      </c>
      <c r="AA125">
        <v>163866257.80000001</v>
      </c>
      <c r="AB125">
        <v>12017</v>
      </c>
      <c r="AC125" s="8">
        <v>53810</v>
      </c>
      <c r="AD125" s="8">
        <v>35.409999999999997</v>
      </c>
    </row>
    <row r="126" spans="1:30" x14ac:dyDescent="0.25">
      <c r="A126" s="9" t="s">
        <v>1449</v>
      </c>
      <c r="B126" s="1" t="s">
        <v>16</v>
      </c>
      <c r="C126" s="10">
        <v>44924</v>
      </c>
      <c r="D126" s="1">
        <v>1100.75</v>
      </c>
      <c r="F126">
        <f t="shared" si="7"/>
        <v>3.5610123247718417</v>
      </c>
      <c r="G126">
        <f t="shared" si="5"/>
        <v>4</v>
      </c>
      <c r="H126">
        <f t="shared" si="9"/>
        <v>-1.832694194238826</v>
      </c>
      <c r="I126" t="str">
        <f t="shared" si="8"/>
        <v/>
      </c>
      <c r="J126" t="str">
        <f t="shared" si="6"/>
        <v/>
      </c>
      <c r="P126" t="s">
        <v>1449</v>
      </c>
      <c r="Q126" t="s">
        <v>16</v>
      </c>
      <c r="R126" s="3">
        <v>44924</v>
      </c>
      <c r="S126">
        <v>1062.9000000000001</v>
      </c>
      <c r="T126">
        <v>1059.45</v>
      </c>
      <c r="U126">
        <v>1152.4000000000001</v>
      </c>
      <c r="V126">
        <v>1038.0999999999999</v>
      </c>
      <c r="W126">
        <v>1096.95</v>
      </c>
      <c r="X126">
        <v>1100.75</v>
      </c>
      <c r="Y126">
        <v>1097.22</v>
      </c>
      <c r="Z126">
        <v>287657</v>
      </c>
      <c r="AA126">
        <v>315622132.39999998</v>
      </c>
      <c r="AB126">
        <v>19574</v>
      </c>
      <c r="AC126" s="8">
        <v>56890</v>
      </c>
      <c r="AD126" s="8">
        <v>19.78</v>
      </c>
    </row>
    <row r="127" spans="1:30" x14ac:dyDescent="0.25">
      <c r="A127" s="11" t="s">
        <v>1449</v>
      </c>
      <c r="B127" s="2" t="s">
        <v>16</v>
      </c>
      <c r="C127" s="12">
        <v>44925</v>
      </c>
      <c r="D127" s="2">
        <v>1095.55</v>
      </c>
      <c r="F127">
        <f t="shared" si="7"/>
        <v>-0.47240517828753537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1449</v>
      </c>
      <c r="Q127" t="s">
        <v>16</v>
      </c>
      <c r="R127" s="3">
        <v>44925</v>
      </c>
      <c r="S127">
        <v>1100.75</v>
      </c>
      <c r="T127">
        <v>1109</v>
      </c>
      <c r="U127">
        <v>1124</v>
      </c>
      <c r="V127">
        <v>1087</v>
      </c>
      <c r="W127">
        <v>1097.3499999999999</v>
      </c>
      <c r="X127">
        <v>1095.55</v>
      </c>
      <c r="Y127">
        <v>1106.1099999999999</v>
      </c>
      <c r="Z127">
        <v>123865</v>
      </c>
      <c r="AA127">
        <v>137008513.84999999</v>
      </c>
      <c r="AB127">
        <v>10057</v>
      </c>
      <c r="AC127" s="8">
        <v>28542</v>
      </c>
      <c r="AD127" s="8">
        <v>23.04</v>
      </c>
    </row>
    <row r="128" spans="1:30" x14ac:dyDescent="0.25">
      <c r="A128" s="9" t="s">
        <v>1449</v>
      </c>
      <c r="B128" s="1" t="s">
        <v>16</v>
      </c>
      <c r="C128" s="10">
        <v>44928</v>
      </c>
      <c r="D128" s="1">
        <v>1121.75</v>
      </c>
      <c r="F128">
        <f t="shared" si="7"/>
        <v>2.3914928574688554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24.136394027189656</v>
      </c>
      <c r="P128" t="s">
        <v>1449</v>
      </c>
      <c r="Q128" t="s">
        <v>16</v>
      </c>
      <c r="R128" s="3">
        <v>44928</v>
      </c>
      <c r="S128">
        <v>1095.55</v>
      </c>
      <c r="T128">
        <v>1100</v>
      </c>
      <c r="U128">
        <v>1129.95</v>
      </c>
      <c r="V128">
        <v>1096</v>
      </c>
      <c r="W128">
        <v>1122.05</v>
      </c>
      <c r="X128">
        <v>1121.75</v>
      </c>
      <c r="Y128">
        <v>1116.1199999999999</v>
      </c>
      <c r="Z128">
        <v>119006</v>
      </c>
      <c r="AA128">
        <v>132824626.15000001</v>
      </c>
      <c r="AB128">
        <v>10352</v>
      </c>
      <c r="AC128" s="8">
        <v>29580</v>
      </c>
      <c r="AD128" s="8">
        <v>24.86</v>
      </c>
    </row>
    <row r="129" spans="1:30" x14ac:dyDescent="0.25">
      <c r="A129" s="11" t="s">
        <v>1449</v>
      </c>
      <c r="B129" s="2" t="s">
        <v>16</v>
      </c>
      <c r="C129" s="12">
        <v>44929</v>
      </c>
      <c r="D129" s="2">
        <v>1138.95</v>
      </c>
      <c r="F129">
        <f t="shared" si="7"/>
        <v>1.5333184755961708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1449</v>
      </c>
      <c r="Q129" t="s">
        <v>16</v>
      </c>
      <c r="R129" s="3">
        <v>44929</v>
      </c>
      <c r="S129">
        <v>1121.75</v>
      </c>
      <c r="T129">
        <v>1128</v>
      </c>
      <c r="U129">
        <v>1149.75</v>
      </c>
      <c r="V129">
        <v>1118.1500000000001</v>
      </c>
      <c r="W129">
        <v>1139</v>
      </c>
      <c r="X129">
        <v>1138.95</v>
      </c>
      <c r="Y129">
        <v>1136.7</v>
      </c>
      <c r="Z129">
        <v>103784</v>
      </c>
      <c r="AA129">
        <v>117970869.84999999</v>
      </c>
      <c r="AB129">
        <v>8486</v>
      </c>
      <c r="AC129" s="8">
        <v>32255</v>
      </c>
      <c r="AD129" s="8">
        <v>31.08</v>
      </c>
    </row>
    <row r="130" spans="1:30" x14ac:dyDescent="0.25">
      <c r="A130" s="9" t="s">
        <v>1449</v>
      </c>
      <c r="B130" s="1" t="s">
        <v>16</v>
      </c>
      <c r="C130" s="10">
        <v>44930</v>
      </c>
      <c r="D130" s="1">
        <v>1149.0999999999999</v>
      </c>
      <c r="F130">
        <f t="shared" si="7"/>
        <v>0.89117169322620504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1449</v>
      </c>
      <c r="Q130" t="s">
        <v>16</v>
      </c>
      <c r="R130" s="3">
        <v>44930</v>
      </c>
      <c r="S130">
        <v>1138.95</v>
      </c>
      <c r="T130">
        <v>1137.95</v>
      </c>
      <c r="U130">
        <v>1157.75</v>
      </c>
      <c r="V130">
        <v>1107.5999999999999</v>
      </c>
      <c r="W130">
        <v>1154</v>
      </c>
      <c r="X130">
        <v>1149.0999999999999</v>
      </c>
      <c r="Y130">
        <v>1146.67</v>
      </c>
      <c r="Z130">
        <v>120272</v>
      </c>
      <c r="AA130">
        <v>137912532.94999999</v>
      </c>
      <c r="AB130">
        <v>10253</v>
      </c>
      <c r="AC130" s="8">
        <v>28378</v>
      </c>
      <c r="AD130" s="8">
        <v>23.59</v>
      </c>
    </row>
    <row r="131" spans="1:30" x14ac:dyDescent="0.25">
      <c r="A131" s="11" t="s">
        <v>1449</v>
      </c>
      <c r="B131" s="2" t="s">
        <v>16</v>
      </c>
      <c r="C131" s="12">
        <v>44931</v>
      </c>
      <c r="D131" s="2">
        <v>1171.8499999999999</v>
      </c>
      <c r="F131">
        <f t="shared" si="7"/>
        <v>1.9798102863110261</v>
      </c>
      <c r="G131">
        <f t="shared" ref="G131:G194" si="10">WEEKDAY(C131, 2)</f>
        <v>4</v>
      </c>
      <c r="H131">
        <f t="shared" si="9"/>
        <v>6.4592323415852748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1449</v>
      </c>
      <c r="Q131" t="s">
        <v>16</v>
      </c>
      <c r="R131" s="3">
        <v>44931</v>
      </c>
      <c r="S131">
        <v>1149.0999999999999</v>
      </c>
      <c r="T131">
        <v>1145</v>
      </c>
      <c r="U131">
        <v>1176.8</v>
      </c>
      <c r="V131">
        <v>1140.05</v>
      </c>
      <c r="W131">
        <v>1176</v>
      </c>
      <c r="X131">
        <v>1171.8499999999999</v>
      </c>
      <c r="Y131">
        <v>1165.8499999999999</v>
      </c>
      <c r="Z131">
        <v>90031</v>
      </c>
      <c r="AA131">
        <v>104962978.55</v>
      </c>
      <c r="AB131">
        <v>8406</v>
      </c>
      <c r="AC131" s="8">
        <v>24876</v>
      </c>
      <c r="AD131" s="8">
        <v>27.63</v>
      </c>
    </row>
    <row r="132" spans="1:30" x14ac:dyDescent="0.25">
      <c r="A132" s="9" t="s">
        <v>1449</v>
      </c>
      <c r="B132" s="1" t="s">
        <v>16</v>
      </c>
      <c r="C132" s="10">
        <v>44932</v>
      </c>
      <c r="D132" s="1">
        <v>1164.1500000000001</v>
      </c>
      <c r="F132">
        <f t="shared" ref="F132:F195" si="12">((D132-D131)/D131)*100</f>
        <v>-0.65708068438791811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1449</v>
      </c>
      <c r="Q132" t="s">
        <v>16</v>
      </c>
      <c r="R132" s="3">
        <v>44932</v>
      </c>
      <c r="S132">
        <v>1171.8499999999999</v>
      </c>
      <c r="T132">
        <v>1177.8</v>
      </c>
      <c r="U132">
        <v>1188</v>
      </c>
      <c r="V132">
        <v>1140</v>
      </c>
      <c r="W132">
        <v>1164</v>
      </c>
      <c r="X132">
        <v>1164.1500000000001</v>
      </c>
      <c r="Y132">
        <v>1165.42</v>
      </c>
      <c r="Z132">
        <v>83505</v>
      </c>
      <c r="AA132">
        <v>97318001.049999997</v>
      </c>
      <c r="AB132">
        <v>9948</v>
      </c>
      <c r="AC132" s="8">
        <v>21715</v>
      </c>
      <c r="AD132" s="8">
        <v>26</v>
      </c>
    </row>
    <row r="133" spans="1:30" x14ac:dyDescent="0.25">
      <c r="A133" s="11" t="s">
        <v>1449</v>
      </c>
      <c r="B133" s="2" t="s">
        <v>16</v>
      </c>
      <c r="C133" s="12">
        <v>44935</v>
      </c>
      <c r="D133" s="2">
        <v>1166.45</v>
      </c>
      <c r="F133">
        <f t="shared" si="12"/>
        <v>0.1975690417901434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1449</v>
      </c>
      <c r="Q133" t="s">
        <v>16</v>
      </c>
      <c r="R133" s="3">
        <v>44935</v>
      </c>
      <c r="S133">
        <v>1164.1500000000001</v>
      </c>
      <c r="T133">
        <v>1170</v>
      </c>
      <c r="U133">
        <v>1185</v>
      </c>
      <c r="V133">
        <v>1162</v>
      </c>
      <c r="W133">
        <v>1165.2</v>
      </c>
      <c r="X133">
        <v>1166.45</v>
      </c>
      <c r="Y133">
        <v>1172.83</v>
      </c>
      <c r="Z133">
        <v>46575</v>
      </c>
      <c r="AA133">
        <v>54624511.649999999</v>
      </c>
      <c r="AB133">
        <v>5054</v>
      </c>
      <c r="AC133" s="8">
        <v>15974</v>
      </c>
      <c r="AD133" s="8">
        <v>34.299999999999997</v>
      </c>
    </row>
    <row r="134" spans="1:30" x14ac:dyDescent="0.25">
      <c r="A134" s="9" t="s">
        <v>1449</v>
      </c>
      <c r="B134" s="1" t="s">
        <v>16</v>
      </c>
      <c r="C134" s="10">
        <v>44936</v>
      </c>
      <c r="D134" s="1">
        <v>1152.9000000000001</v>
      </c>
      <c r="F134">
        <f t="shared" si="12"/>
        <v>-1.1616443053709935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1449</v>
      </c>
      <c r="Q134" t="s">
        <v>16</v>
      </c>
      <c r="R134" s="3">
        <v>44936</v>
      </c>
      <c r="S134">
        <v>1166.45</v>
      </c>
      <c r="T134">
        <v>1172</v>
      </c>
      <c r="U134">
        <v>1172</v>
      </c>
      <c r="V134">
        <v>1145.25</v>
      </c>
      <c r="W134">
        <v>1155</v>
      </c>
      <c r="X134">
        <v>1152.9000000000001</v>
      </c>
      <c r="Y134">
        <v>1155.53</v>
      </c>
      <c r="Z134">
        <v>68292</v>
      </c>
      <c r="AA134">
        <v>78913499.099999994</v>
      </c>
      <c r="AB134">
        <v>6216</v>
      </c>
      <c r="AC134" s="8">
        <v>32658</v>
      </c>
      <c r="AD134" s="8">
        <v>47.82</v>
      </c>
    </row>
    <row r="135" spans="1:30" x14ac:dyDescent="0.25">
      <c r="A135" s="11" t="s">
        <v>1449</v>
      </c>
      <c r="B135" s="2" t="s">
        <v>16</v>
      </c>
      <c r="C135" s="12">
        <v>44937</v>
      </c>
      <c r="D135" s="2">
        <v>1170.7</v>
      </c>
      <c r="F135">
        <f t="shared" si="12"/>
        <v>1.5439326914736711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1449</v>
      </c>
      <c r="Q135" t="s">
        <v>16</v>
      </c>
      <c r="R135" s="3">
        <v>44937</v>
      </c>
      <c r="S135">
        <v>1152.9000000000001</v>
      </c>
      <c r="T135">
        <v>1160.4000000000001</v>
      </c>
      <c r="U135">
        <v>1197</v>
      </c>
      <c r="V135">
        <v>1160.4000000000001</v>
      </c>
      <c r="W135">
        <v>1164.45</v>
      </c>
      <c r="X135">
        <v>1170.7</v>
      </c>
      <c r="Y135">
        <v>1173.77</v>
      </c>
      <c r="Z135">
        <v>83340</v>
      </c>
      <c r="AA135">
        <v>97822214.200000003</v>
      </c>
      <c r="AB135">
        <v>8405</v>
      </c>
      <c r="AC135" s="8">
        <v>16286</v>
      </c>
      <c r="AD135" s="8">
        <v>19.54</v>
      </c>
    </row>
    <row r="136" spans="1:30" x14ac:dyDescent="0.25">
      <c r="A136" s="9" t="s">
        <v>1449</v>
      </c>
      <c r="B136" s="1" t="s">
        <v>16</v>
      </c>
      <c r="C136" s="10">
        <v>44938</v>
      </c>
      <c r="D136" s="1">
        <v>1161.4000000000001</v>
      </c>
      <c r="F136">
        <f t="shared" si="12"/>
        <v>-0.79439651490560803</v>
      </c>
      <c r="G136">
        <f t="shared" si="10"/>
        <v>4</v>
      </c>
      <c r="H136">
        <f t="shared" ref="H136:H199" si="14">IF(G136=4, ((D136 - D131) / D131)*100, "")</f>
        <v>-0.89175235738360881</v>
      </c>
      <c r="I136" t="str">
        <f t="shared" si="13"/>
        <v/>
      </c>
      <c r="J136" t="str">
        <f t="shared" si="11"/>
        <v/>
      </c>
      <c r="P136" t="s">
        <v>1449</v>
      </c>
      <c r="Q136" t="s">
        <v>16</v>
      </c>
      <c r="R136" s="3">
        <v>44938</v>
      </c>
      <c r="S136">
        <v>1170.7</v>
      </c>
      <c r="T136">
        <v>1171.45</v>
      </c>
      <c r="U136">
        <v>1176.5</v>
      </c>
      <c r="V136">
        <v>1155</v>
      </c>
      <c r="W136">
        <v>1165</v>
      </c>
      <c r="X136">
        <v>1161.4000000000001</v>
      </c>
      <c r="Y136">
        <v>1164.42</v>
      </c>
      <c r="Z136">
        <v>48439</v>
      </c>
      <c r="AA136">
        <v>56403510.399999999</v>
      </c>
      <c r="AB136">
        <v>5052</v>
      </c>
      <c r="AC136" s="8">
        <v>18255</v>
      </c>
      <c r="AD136" s="8">
        <v>37.69</v>
      </c>
    </row>
    <row r="137" spans="1:30" x14ac:dyDescent="0.25">
      <c r="A137" s="11" t="s">
        <v>1449</v>
      </c>
      <c r="B137" s="2" t="s">
        <v>16</v>
      </c>
      <c r="C137" s="12">
        <v>44939</v>
      </c>
      <c r="D137" s="2">
        <v>1225.75</v>
      </c>
      <c r="F137">
        <f t="shared" si="12"/>
        <v>5.5407267091441277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1449</v>
      </c>
      <c r="Q137" t="s">
        <v>16</v>
      </c>
      <c r="R137" s="3">
        <v>44939</v>
      </c>
      <c r="S137">
        <v>1161.4000000000001</v>
      </c>
      <c r="T137">
        <v>1168</v>
      </c>
      <c r="U137">
        <v>1242</v>
      </c>
      <c r="V137">
        <v>1162.45</v>
      </c>
      <c r="W137">
        <v>1230</v>
      </c>
      <c r="X137">
        <v>1225.75</v>
      </c>
      <c r="Y137">
        <v>1204</v>
      </c>
      <c r="Z137">
        <v>196912</v>
      </c>
      <c r="AA137">
        <v>237082340.84999999</v>
      </c>
      <c r="AB137">
        <v>14391</v>
      </c>
      <c r="AC137" s="8">
        <v>55414</v>
      </c>
      <c r="AD137" s="8">
        <v>28.14</v>
      </c>
    </row>
    <row r="138" spans="1:30" x14ac:dyDescent="0.25">
      <c r="A138" s="9" t="s">
        <v>1449</v>
      </c>
      <c r="B138" s="1" t="s">
        <v>16</v>
      </c>
      <c r="C138" s="10">
        <v>44942</v>
      </c>
      <c r="D138" s="1">
        <v>1246.6500000000001</v>
      </c>
      <c r="F138">
        <f t="shared" si="12"/>
        <v>1.7050785233530565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1449</v>
      </c>
      <c r="Q138" t="s">
        <v>16</v>
      </c>
      <c r="R138" s="3">
        <v>44942</v>
      </c>
      <c r="S138">
        <v>1225.75</v>
      </c>
      <c r="T138">
        <v>1240.95</v>
      </c>
      <c r="U138">
        <v>1251.95</v>
      </c>
      <c r="V138">
        <v>1222.5</v>
      </c>
      <c r="W138">
        <v>1251.95</v>
      </c>
      <c r="X138">
        <v>1246.6500000000001</v>
      </c>
      <c r="Y138">
        <v>1239.67</v>
      </c>
      <c r="Z138">
        <v>114684</v>
      </c>
      <c r="AA138">
        <v>142170773.69999999</v>
      </c>
      <c r="AB138">
        <v>12109</v>
      </c>
      <c r="AC138" s="8">
        <v>34562</v>
      </c>
      <c r="AD138" s="8">
        <v>30.14</v>
      </c>
    </row>
    <row r="139" spans="1:30" x14ac:dyDescent="0.25">
      <c r="A139" s="11" t="s">
        <v>1449</v>
      </c>
      <c r="B139" s="2" t="s">
        <v>16</v>
      </c>
      <c r="C139" s="12">
        <v>44943</v>
      </c>
      <c r="D139" s="2">
        <v>1253.45</v>
      </c>
      <c r="F139">
        <f t="shared" si="12"/>
        <v>0.5454618377250996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1449</v>
      </c>
      <c r="Q139" t="s">
        <v>16</v>
      </c>
      <c r="R139" s="3">
        <v>44943</v>
      </c>
      <c r="S139">
        <v>1246.6500000000001</v>
      </c>
      <c r="T139">
        <v>1252.9000000000001</v>
      </c>
      <c r="U139">
        <v>1261</v>
      </c>
      <c r="V139">
        <v>1223.5</v>
      </c>
      <c r="W139">
        <v>1236</v>
      </c>
      <c r="X139">
        <v>1253.45</v>
      </c>
      <c r="Y139">
        <v>1245.22</v>
      </c>
      <c r="Z139">
        <v>84898</v>
      </c>
      <c r="AA139">
        <v>105716974.59999999</v>
      </c>
      <c r="AB139">
        <v>9652</v>
      </c>
      <c r="AC139" s="8">
        <v>23477</v>
      </c>
      <c r="AD139" s="8">
        <v>27.65</v>
      </c>
    </row>
    <row r="140" spans="1:30" x14ac:dyDescent="0.25">
      <c r="A140" s="9" t="s">
        <v>1449</v>
      </c>
      <c r="B140" s="1" t="s">
        <v>16</v>
      </c>
      <c r="C140" s="10">
        <v>44944</v>
      </c>
      <c r="D140" s="1">
        <v>1242.5</v>
      </c>
      <c r="F140">
        <f t="shared" si="12"/>
        <v>-0.8735888946507675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1449</v>
      </c>
      <c r="Q140" t="s">
        <v>16</v>
      </c>
      <c r="R140" s="3">
        <v>44944</v>
      </c>
      <c r="S140">
        <v>1253.45</v>
      </c>
      <c r="T140">
        <v>1261</v>
      </c>
      <c r="U140">
        <v>1261</v>
      </c>
      <c r="V140">
        <v>1234.55</v>
      </c>
      <c r="W140">
        <v>1239.55</v>
      </c>
      <c r="X140">
        <v>1242.5</v>
      </c>
      <c r="Y140">
        <v>1246.02</v>
      </c>
      <c r="Z140">
        <v>61271</v>
      </c>
      <c r="AA140">
        <v>76344760.25</v>
      </c>
      <c r="AB140">
        <v>7746</v>
      </c>
      <c r="AC140" s="8">
        <v>20637</v>
      </c>
      <c r="AD140" s="8">
        <v>33.68</v>
      </c>
    </row>
    <row r="141" spans="1:30" x14ac:dyDescent="0.25">
      <c r="A141" s="11" t="s">
        <v>1449</v>
      </c>
      <c r="B141" s="2" t="s">
        <v>16</v>
      </c>
      <c r="C141" s="12">
        <v>44945</v>
      </c>
      <c r="D141" s="2">
        <v>1240.95</v>
      </c>
      <c r="F141">
        <f t="shared" si="12"/>
        <v>-0.12474849094567038</v>
      </c>
      <c r="G141">
        <f t="shared" si="10"/>
        <v>4</v>
      </c>
      <c r="H141">
        <f t="shared" si="14"/>
        <v>6.8494919924229336</v>
      </c>
      <c r="I141" t="str">
        <f t="shared" si="13"/>
        <v/>
      </c>
      <c r="J141" t="str">
        <f t="shared" si="11"/>
        <v/>
      </c>
      <c r="P141" t="s">
        <v>1449</v>
      </c>
      <c r="Q141" t="s">
        <v>16</v>
      </c>
      <c r="R141" s="3">
        <v>44945</v>
      </c>
      <c r="S141">
        <v>1242.5</v>
      </c>
      <c r="T141">
        <v>1233</v>
      </c>
      <c r="U141">
        <v>1265.3499999999999</v>
      </c>
      <c r="V141">
        <v>1232.45</v>
      </c>
      <c r="W141">
        <v>1252</v>
      </c>
      <c r="X141">
        <v>1240.95</v>
      </c>
      <c r="Y141">
        <v>1247.92</v>
      </c>
      <c r="Z141">
        <v>61875</v>
      </c>
      <c r="AA141">
        <v>77215132.650000006</v>
      </c>
      <c r="AB141">
        <v>6926</v>
      </c>
      <c r="AC141" s="8">
        <v>17464</v>
      </c>
      <c r="AD141" s="8">
        <v>28.22</v>
      </c>
    </row>
    <row r="142" spans="1:30" x14ac:dyDescent="0.25">
      <c r="A142" s="9" t="s">
        <v>1449</v>
      </c>
      <c r="B142" s="1" t="s">
        <v>16</v>
      </c>
      <c r="C142" s="10">
        <v>44946</v>
      </c>
      <c r="D142" s="1">
        <v>1249.4000000000001</v>
      </c>
      <c r="F142">
        <f t="shared" si="12"/>
        <v>0.68092993271284463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1449</v>
      </c>
      <c r="Q142" t="s">
        <v>16</v>
      </c>
      <c r="R142" s="3">
        <v>44946</v>
      </c>
      <c r="S142">
        <v>1240.95</v>
      </c>
      <c r="T142">
        <v>1242</v>
      </c>
      <c r="U142">
        <v>1263.9000000000001</v>
      </c>
      <c r="V142">
        <v>1241.1500000000001</v>
      </c>
      <c r="W142">
        <v>1248</v>
      </c>
      <c r="X142">
        <v>1249.4000000000001</v>
      </c>
      <c r="Y142">
        <v>1252.33</v>
      </c>
      <c r="Z142">
        <v>48788</v>
      </c>
      <c r="AA142">
        <v>61098612.450000003</v>
      </c>
      <c r="AB142">
        <v>6326</v>
      </c>
      <c r="AC142" s="8">
        <v>15300</v>
      </c>
      <c r="AD142" s="8">
        <v>31.36</v>
      </c>
    </row>
    <row r="143" spans="1:30" x14ac:dyDescent="0.25">
      <c r="A143" s="11" t="s">
        <v>1449</v>
      </c>
      <c r="B143" s="2" t="s">
        <v>16</v>
      </c>
      <c r="C143" s="12">
        <v>44949</v>
      </c>
      <c r="D143" s="2">
        <v>1210.5999999999999</v>
      </c>
      <c r="F143">
        <f t="shared" si="12"/>
        <v>-3.1054906355050571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1449</v>
      </c>
      <c r="Q143" t="s">
        <v>16</v>
      </c>
      <c r="R143" s="3">
        <v>44949</v>
      </c>
      <c r="S143">
        <v>1249.4000000000001</v>
      </c>
      <c r="T143">
        <v>1257.7</v>
      </c>
      <c r="U143">
        <v>1263.25</v>
      </c>
      <c r="V143">
        <v>1197.5</v>
      </c>
      <c r="W143">
        <v>1201.05</v>
      </c>
      <c r="X143">
        <v>1210.5999999999999</v>
      </c>
      <c r="Y143">
        <v>1231.6500000000001</v>
      </c>
      <c r="Z143">
        <v>50652</v>
      </c>
      <c r="AA143">
        <v>62385550.950000003</v>
      </c>
      <c r="AB143">
        <v>5668</v>
      </c>
      <c r="AC143" s="8">
        <v>21056</v>
      </c>
      <c r="AD143" s="8">
        <v>41.57</v>
      </c>
    </row>
    <row r="144" spans="1:30" x14ac:dyDescent="0.25">
      <c r="A144" s="9" t="s">
        <v>1449</v>
      </c>
      <c r="B144" s="1" t="s">
        <v>16</v>
      </c>
      <c r="C144" s="10">
        <v>44950</v>
      </c>
      <c r="D144" s="1">
        <v>1219.25</v>
      </c>
      <c r="F144">
        <f t="shared" si="12"/>
        <v>0.7145217247645872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1449</v>
      </c>
      <c r="Q144" t="s">
        <v>16</v>
      </c>
      <c r="R144" s="3">
        <v>44950</v>
      </c>
      <c r="S144">
        <v>1210.5999999999999</v>
      </c>
      <c r="T144">
        <v>1210</v>
      </c>
      <c r="U144">
        <v>1231.05</v>
      </c>
      <c r="V144">
        <v>1198</v>
      </c>
      <c r="W144">
        <v>1215</v>
      </c>
      <c r="X144">
        <v>1219.25</v>
      </c>
      <c r="Y144">
        <v>1214.27</v>
      </c>
      <c r="Z144">
        <v>47953</v>
      </c>
      <c r="AA144">
        <v>58227818</v>
      </c>
      <c r="AB144">
        <v>5739</v>
      </c>
      <c r="AC144" s="8">
        <v>12755</v>
      </c>
      <c r="AD144" s="8">
        <v>26.6</v>
      </c>
    </row>
    <row r="145" spans="1:30" x14ac:dyDescent="0.25">
      <c r="A145" s="11" t="s">
        <v>1449</v>
      </c>
      <c r="B145" s="2" t="s">
        <v>16</v>
      </c>
      <c r="C145" s="12">
        <v>44951</v>
      </c>
      <c r="D145" s="2">
        <v>1200.1500000000001</v>
      </c>
      <c r="F145">
        <f t="shared" si="12"/>
        <v>-1.5665368054131563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1449</v>
      </c>
      <c r="Q145" t="s">
        <v>16</v>
      </c>
      <c r="R145" s="3">
        <v>44951</v>
      </c>
      <c r="S145">
        <v>1219.25</v>
      </c>
      <c r="T145">
        <v>1223</v>
      </c>
      <c r="U145">
        <v>1223.95</v>
      </c>
      <c r="V145">
        <v>1181.8</v>
      </c>
      <c r="W145">
        <v>1190.5</v>
      </c>
      <c r="X145">
        <v>1200.1500000000001</v>
      </c>
      <c r="Y145">
        <v>1202.24</v>
      </c>
      <c r="Z145">
        <v>52005</v>
      </c>
      <c r="AA145">
        <v>62522628.5</v>
      </c>
      <c r="AB145">
        <v>6283</v>
      </c>
      <c r="AC145" s="8">
        <v>14795</v>
      </c>
      <c r="AD145" s="8">
        <v>28.45</v>
      </c>
    </row>
    <row r="146" spans="1:30" x14ac:dyDescent="0.25">
      <c r="A146" s="9" t="s">
        <v>1449</v>
      </c>
      <c r="B146" s="1" t="s">
        <v>16</v>
      </c>
      <c r="C146" s="10">
        <v>44953</v>
      </c>
      <c r="D146" s="1">
        <v>1163.4000000000001</v>
      </c>
      <c r="F146">
        <f t="shared" si="12"/>
        <v>-3.0621172353455814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1449</v>
      </c>
      <c r="Q146" t="s">
        <v>16</v>
      </c>
      <c r="R146" s="3">
        <v>44953</v>
      </c>
      <c r="S146">
        <v>1200.1500000000001</v>
      </c>
      <c r="T146">
        <v>1193.8499999999999</v>
      </c>
      <c r="U146">
        <v>1197.9000000000001</v>
      </c>
      <c r="V146">
        <v>1135.8</v>
      </c>
      <c r="W146">
        <v>1175</v>
      </c>
      <c r="X146">
        <v>1163.4000000000001</v>
      </c>
      <c r="Y146">
        <v>1158.75</v>
      </c>
      <c r="Z146">
        <v>105026</v>
      </c>
      <c r="AA146">
        <v>121699390.90000001</v>
      </c>
      <c r="AB146">
        <v>11557</v>
      </c>
      <c r="AC146" s="8">
        <v>40800</v>
      </c>
      <c r="AD146" s="8">
        <v>38.85</v>
      </c>
    </row>
    <row r="147" spans="1:30" x14ac:dyDescent="0.25">
      <c r="A147" s="11" t="s">
        <v>1449</v>
      </c>
      <c r="B147" s="2" t="s">
        <v>16</v>
      </c>
      <c r="C147" s="12">
        <v>44956</v>
      </c>
      <c r="D147" s="2">
        <v>1292.0999999999999</v>
      </c>
      <c r="F147">
        <f t="shared" si="12"/>
        <v>11.062403300670432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1449</v>
      </c>
      <c r="Q147" t="s">
        <v>16</v>
      </c>
      <c r="R147" s="3">
        <v>44956</v>
      </c>
      <c r="S147">
        <v>1163.4000000000001</v>
      </c>
      <c r="T147">
        <v>1260</v>
      </c>
      <c r="U147">
        <v>1379</v>
      </c>
      <c r="V147">
        <v>1251.2</v>
      </c>
      <c r="W147">
        <v>1300</v>
      </c>
      <c r="X147">
        <v>1292.0999999999999</v>
      </c>
      <c r="Y147">
        <v>1318.41</v>
      </c>
      <c r="Z147">
        <v>1487832</v>
      </c>
      <c r="AA147">
        <v>1961575015.9000001</v>
      </c>
      <c r="AB147">
        <v>108020</v>
      </c>
      <c r="AC147" s="8">
        <v>315882</v>
      </c>
      <c r="AD147" s="8">
        <v>21.23</v>
      </c>
    </row>
    <row r="148" spans="1:30" x14ac:dyDescent="0.25">
      <c r="A148" s="9" t="s">
        <v>1449</v>
      </c>
      <c r="B148" s="1" t="s">
        <v>16</v>
      </c>
      <c r="C148" s="10">
        <v>44957</v>
      </c>
      <c r="D148" s="1">
        <v>1392.5</v>
      </c>
      <c r="F148">
        <f t="shared" si="12"/>
        <v>7.7702964166860218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1449</v>
      </c>
      <c r="Q148" t="s">
        <v>16</v>
      </c>
      <c r="R148" s="3">
        <v>44957</v>
      </c>
      <c r="S148">
        <v>1292.0999999999999</v>
      </c>
      <c r="T148">
        <v>1314</v>
      </c>
      <c r="U148">
        <v>1427</v>
      </c>
      <c r="V148">
        <v>1301.25</v>
      </c>
      <c r="W148">
        <v>1409</v>
      </c>
      <c r="X148">
        <v>1392.5</v>
      </c>
      <c r="Y148">
        <v>1363.42</v>
      </c>
      <c r="Z148">
        <v>859992</v>
      </c>
      <c r="AA148">
        <v>1172530174.0999999</v>
      </c>
      <c r="AB148">
        <v>49118</v>
      </c>
      <c r="AC148" s="8">
        <v>181004</v>
      </c>
      <c r="AD148" s="8">
        <v>21.05</v>
      </c>
    </row>
    <row r="149" spans="1:30" x14ac:dyDescent="0.25">
      <c r="A149" s="11" t="s">
        <v>1449</v>
      </c>
      <c r="B149" s="2" t="s">
        <v>16</v>
      </c>
      <c r="C149" s="12">
        <v>44958</v>
      </c>
      <c r="D149" s="2">
        <v>1361.7</v>
      </c>
      <c r="F149">
        <f t="shared" si="12"/>
        <v>-2.2118491921005354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-4.0978189028420324</v>
      </c>
      <c r="P149" t="s">
        <v>1449</v>
      </c>
      <c r="Q149" t="s">
        <v>16</v>
      </c>
      <c r="R149" s="3">
        <v>44958</v>
      </c>
      <c r="S149">
        <v>1392.5</v>
      </c>
      <c r="T149">
        <v>1413.9</v>
      </c>
      <c r="U149">
        <v>1478</v>
      </c>
      <c r="V149">
        <v>1315.55</v>
      </c>
      <c r="W149">
        <v>1365</v>
      </c>
      <c r="X149">
        <v>1361.7</v>
      </c>
      <c r="Y149">
        <v>1410.99</v>
      </c>
      <c r="Z149">
        <v>1051983</v>
      </c>
      <c r="AA149">
        <v>1484342022.1500001</v>
      </c>
      <c r="AB149">
        <v>62293</v>
      </c>
      <c r="AC149" s="8">
        <v>165037</v>
      </c>
      <c r="AD149" s="8">
        <v>15.69</v>
      </c>
    </row>
    <row r="150" spans="1:30" x14ac:dyDescent="0.25">
      <c r="A150" s="9" t="s">
        <v>1449</v>
      </c>
      <c r="B150" s="1" t="s">
        <v>16</v>
      </c>
      <c r="C150" s="10">
        <v>44959</v>
      </c>
      <c r="D150" s="1">
        <v>1402.9</v>
      </c>
      <c r="F150">
        <f t="shared" si="12"/>
        <v>3.0256297275464523</v>
      </c>
      <c r="G150">
        <f t="shared" si="10"/>
        <v>4</v>
      </c>
      <c r="H150">
        <f t="shared" si="14"/>
        <v>16.893721618131067</v>
      </c>
      <c r="I150" t="str">
        <f t="shared" si="13"/>
        <v/>
      </c>
      <c r="J150" t="str">
        <f t="shared" si="11"/>
        <v/>
      </c>
      <c r="P150" t="s">
        <v>1449</v>
      </c>
      <c r="Q150" t="s">
        <v>16</v>
      </c>
      <c r="R150" s="3">
        <v>44959</v>
      </c>
      <c r="S150">
        <v>1361.7</v>
      </c>
      <c r="T150">
        <v>1353.05</v>
      </c>
      <c r="U150">
        <v>1441</v>
      </c>
      <c r="V150">
        <v>1326.95</v>
      </c>
      <c r="W150">
        <v>1411</v>
      </c>
      <c r="X150">
        <v>1402.9</v>
      </c>
      <c r="Y150">
        <v>1401.66</v>
      </c>
      <c r="Z150">
        <v>357842</v>
      </c>
      <c r="AA150">
        <v>501573166.94999999</v>
      </c>
      <c r="AB150">
        <v>30097</v>
      </c>
      <c r="AC150" s="8">
        <v>63387</v>
      </c>
      <c r="AD150" s="8">
        <v>17.71</v>
      </c>
    </row>
    <row r="151" spans="1:30" x14ac:dyDescent="0.25">
      <c r="A151" s="11" t="s">
        <v>1449</v>
      </c>
      <c r="B151" s="2" t="s">
        <v>16</v>
      </c>
      <c r="C151" s="12">
        <v>44960</v>
      </c>
      <c r="D151" s="2">
        <v>1452.4</v>
      </c>
      <c r="F151">
        <f t="shared" si="12"/>
        <v>3.528405445862143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1449</v>
      </c>
      <c r="Q151" t="s">
        <v>16</v>
      </c>
      <c r="R151" s="3">
        <v>44960</v>
      </c>
      <c r="S151">
        <v>1402.9</v>
      </c>
      <c r="T151">
        <v>1410</v>
      </c>
      <c r="U151">
        <v>1469.95</v>
      </c>
      <c r="V151">
        <v>1350</v>
      </c>
      <c r="W151">
        <v>1462</v>
      </c>
      <c r="X151">
        <v>1452.4</v>
      </c>
      <c r="Y151">
        <v>1413.06</v>
      </c>
      <c r="Z151">
        <v>453864</v>
      </c>
      <c r="AA151">
        <v>641335630.29999995</v>
      </c>
      <c r="AB151">
        <v>32294</v>
      </c>
      <c r="AC151" s="8">
        <v>139427</v>
      </c>
      <c r="AD151" s="8">
        <v>30.72</v>
      </c>
    </row>
    <row r="152" spans="1:30" x14ac:dyDescent="0.25">
      <c r="A152" s="9" t="s">
        <v>1449</v>
      </c>
      <c r="B152" s="1" t="s">
        <v>16</v>
      </c>
      <c r="C152" s="10">
        <v>44963</v>
      </c>
      <c r="D152" s="1">
        <v>1481.15</v>
      </c>
      <c r="F152">
        <f t="shared" si="12"/>
        <v>1.9794822362985403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1449</v>
      </c>
      <c r="Q152" t="s">
        <v>16</v>
      </c>
      <c r="R152" s="3">
        <v>44963</v>
      </c>
      <c r="S152">
        <v>1452.4</v>
      </c>
      <c r="T152">
        <v>1485.45</v>
      </c>
      <c r="U152">
        <v>1540</v>
      </c>
      <c r="V152">
        <v>1435</v>
      </c>
      <c r="W152">
        <v>1495</v>
      </c>
      <c r="X152">
        <v>1481.15</v>
      </c>
      <c r="Y152">
        <v>1485.16</v>
      </c>
      <c r="Z152">
        <v>829319</v>
      </c>
      <c r="AA152">
        <v>1231672969.3</v>
      </c>
      <c r="AB152">
        <v>54324</v>
      </c>
      <c r="AC152" s="8">
        <v>201872</v>
      </c>
      <c r="AD152" s="8">
        <v>24.34</v>
      </c>
    </row>
    <row r="153" spans="1:30" x14ac:dyDescent="0.25">
      <c r="A153" s="11" t="s">
        <v>1449</v>
      </c>
      <c r="B153" s="2" t="s">
        <v>16</v>
      </c>
      <c r="C153" s="12">
        <v>44964</v>
      </c>
      <c r="D153" s="2">
        <v>1503.5</v>
      </c>
      <c r="F153">
        <f t="shared" si="12"/>
        <v>1.5089626303885433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1449</v>
      </c>
      <c r="Q153" t="s">
        <v>16</v>
      </c>
      <c r="R153" s="3">
        <v>44964</v>
      </c>
      <c r="S153">
        <v>1481.15</v>
      </c>
      <c r="T153">
        <v>1496.7</v>
      </c>
      <c r="U153">
        <v>1510</v>
      </c>
      <c r="V153">
        <v>1470.25</v>
      </c>
      <c r="W153">
        <v>1509</v>
      </c>
      <c r="X153">
        <v>1503.5</v>
      </c>
      <c r="Y153">
        <v>1494.56</v>
      </c>
      <c r="Z153">
        <v>346729</v>
      </c>
      <c r="AA153">
        <v>518207100.14999998</v>
      </c>
      <c r="AB153">
        <v>27635</v>
      </c>
      <c r="AC153" s="8">
        <v>82207</v>
      </c>
      <c r="AD153" s="8">
        <v>23.71</v>
      </c>
    </row>
    <row r="154" spans="1:30" x14ac:dyDescent="0.25">
      <c r="A154" s="9" t="s">
        <v>1449</v>
      </c>
      <c r="B154" s="1" t="s">
        <v>16</v>
      </c>
      <c r="C154" s="10">
        <v>44965</v>
      </c>
      <c r="D154" s="1">
        <v>1491</v>
      </c>
      <c r="F154">
        <f t="shared" si="12"/>
        <v>-0.83139341536415023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1449</v>
      </c>
      <c r="Q154" t="s">
        <v>16</v>
      </c>
      <c r="R154" s="3">
        <v>44965</v>
      </c>
      <c r="S154">
        <v>1503.5</v>
      </c>
      <c r="T154">
        <v>1510</v>
      </c>
      <c r="U154">
        <v>1516.9</v>
      </c>
      <c r="V154">
        <v>1471.2</v>
      </c>
      <c r="W154">
        <v>1490</v>
      </c>
      <c r="X154">
        <v>1491</v>
      </c>
      <c r="Y154">
        <v>1487.7</v>
      </c>
      <c r="Z154">
        <v>233703</v>
      </c>
      <c r="AA154">
        <v>347678874.35000002</v>
      </c>
      <c r="AB154">
        <v>18096</v>
      </c>
      <c r="AC154" s="8">
        <v>61444</v>
      </c>
      <c r="AD154" s="8">
        <v>26.29</v>
      </c>
    </row>
    <row r="155" spans="1:30" x14ac:dyDescent="0.25">
      <c r="A155" s="11" t="s">
        <v>1449</v>
      </c>
      <c r="B155" s="2" t="s">
        <v>16</v>
      </c>
      <c r="C155" s="12">
        <v>44966</v>
      </c>
      <c r="D155" s="2">
        <v>1454.5</v>
      </c>
      <c r="F155">
        <f t="shared" si="12"/>
        <v>-2.4480214621059688</v>
      </c>
      <c r="G155">
        <f t="shared" si="10"/>
        <v>4</v>
      </c>
      <c r="H155">
        <f t="shared" si="14"/>
        <v>3.6780953738684086</v>
      </c>
      <c r="I155" t="str">
        <f t="shared" si="13"/>
        <v/>
      </c>
      <c r="J155" t="str">
        <f t="shared" si="11"/>
        <v/>
      </c>
      <c r="P155" t="s">
        <v>1449</v>
      </c>
      <c r="Q155" t="s">
        <v>16</v>
      </c>
      <c r="R155" s="3">
        <v>44966</v>
      </c>
      <c r="S155">
        <v>1491</v>
      </c>
      <c r="T155">
        <v>1492</v>
      </c>
      <c r="U155">
        <v>1496.5</v>
      </c>
      <c r="V155">
        <v>1445.2</v>
      </c>
      <c r="W155">
        <v>1455.05</v>
      </c>
      <c r="X155">
        <v>1454.5</v>
      </c>
      <c r="Y155">
        <v>1464.77</v>
      </c>
      <c r="Z155">
        <v>181005</v>
      </c>
      <c r="AA155">
        <v>265129869</v>
      </c>
      <c r="AB155">
        <v>12882</v>
      </c>
      <c r="AC155" s="8">
        <v>60974</v>
      </c>
      <c r="AD155" s="8">
        <v>33.69</v>
      </c>
    </row>
    <row r="156" spans="1:30" x14ac:dyDescent="0.25">
      <c r="A156" s="9" t="s">
        <v>1449</v>
      </c>
      <c r="B156" s="1" t="s">
        <v>16</v>
      </c>
      <c r="C156" s="10">
        <v>44967</v>
      </c>
      <c r="D156" s="1">
        <v>1422.95</v>
      </c>
      <c r="F156">
        <f t="shared" si="12"/>
        <v>-2.1691302853214132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1449</v>
      </c>
      <c r="Q156" t="s">
        <v>16</v>
      </c>
      <c r="R156" s="3">
        <v>44967</v>
      </c>
      <c r="S156">
        <v>1454.5</v>
      </c>
      <c r="T156">
        <v>1447.65</v>
      </c>
      <c r="U156">
        <v>1453</v>
      </c>
      <c r="V156">
        <v>1411.85</v>
      </c>
      <c r="W156">
        <v>1422</v>
      </c>
      <c r="X156">
        <v>1422.95</v>
      </c>
      <c r="Y156">
        <v>1432.98</v>
      </c>
      <c r="Z156">
        <v>163339</v>
      </c>
      <c r="AA156">
        <v>234061720.75</v>
      </c>
      <c r="AB156">
        <v>12328</v>
      </c>
      <c r="AC156" s="8">
        <v>54825</v>
      </c>
      <c r="AD156" s="8">
        <v>33.57</v>
      </c>
    </row>
    <row r="157" spans="1:30" x14ac:dyDescent="0.25">
      <c r="A157" s="11" t="s">
        <v>1449</v>
      </c>
      <c r="B157" s="2" t="s">
        <v>16</v>
      </c>
      <c r="C157" s="12">
        <v>44970</v>
      </c>
      <c r="D157" s="2">
        <v>1402.45</v>
      </c>
      <c r="F157">
        <f t="shared" si="12"/>
        <v>-1.4406690326434519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1449</v>
      </c>
      <c r="Q157" t="s">
        <v>16</v>
      </c>
      <c r="R157" s="3">
        <v>44970</v>
      </c>
      <c r="S157">
        <v>1422.95</v>
      </c>
      <c r="T157">
        <v>1422.95</v>
      </c>
      <c r="U157">
        <v>1451.9</v>
      </c>
      <c r="V157">
        <v>1387.35</v>
      </c>
      <c r="W157">
        <v>1409</v>
      </c>
      <c r="X157">
        <v>1402.45</v>
      </c>
      <c r="Y157">
        <v>1412.56</v>
      </c>
      <c r="Z157">
        <v>137567</v>
      </c>
      <c r="AA157">
        <v>194321561.84999999</v>
      </c>
      <c r="AB157">
        <v>11775</v>
      </c>
      <c r="AC157" s="8">
        <v>42814</v>
      </c>
      <c r="AD157" s="8">
        <v>31.12</v>
      </c>
    </row>
    <row r="158" spans="1:30" x14ac:dyDescent="0.25">
      <c r="A158" s="9" t="s">
        <v>1449</v>
      </c>
      <c r="B158" s="1" t="s">
        <v>16</v>
      </c>
      <c r="C158" s="10">
        <v>44971</v>
      </c>
      <c r="D158" s="1">
        <v>1422.45</v>
      </c>
      <c r="F158">
        <f t="shared" si="12"/>
        <v>1.4260757959285535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1449</v>
      </c>
      <c r="Q158" t="s">
        <v>16</v>
      </c>
      <c r="R158" s="3">
        <v>44971</v>
      </c>
      <c r="S158">
        <v>1402.45</v>
      </c>
      <c r="T158">
        <v>1409.5</v>
      </c>
      <c r="U158">
        <v>1432.4</v>
      </c>
      <c r="V158">
        <v>1400</v>
      </c>
      <c r="W158">
        <v>1427.9</v>
      </c>
      <c r="X158">
        <v>1422.45</v>
      </c>
      <c r="Y158">
        <v>1417.5</v>
      </c>
      <c r="Z158">
        <v>107414</v>
      </c>
      <c r="AA158">
        <v>152258905.25</v>
      </c>
      <c r="AB158">
        <v>8182</v>
      </c>
      <c r="AC158" s="8">
        <v>21979</v>
      </c>
      <c r="AD158" s="8">
        <v>20.46</v>
      </c>
    </row>
    <row r="159" spans="1:30" x14ac:dyDescent="0.25">
      <c r="A159" s="11" t="s">
        <v>1449</v>
      </c>
      <c r="B159" s="2" t="s">
        <v>16</v>
      </c>
      <c r="C159" s="12">
        <v>44972</v>
      </c>
      <c r="D159" s="2">
        <v>1395.5</v>
      </c>
      <c r="F159">
        <f t="shared" si="12"/>
        <v>-1.8946184400154695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1449</v>
      </c>
      <c r="Q159" t="s">
        <v>16</v>
      </c>
      <c r="R159" s="3">
        <v>44972</v>
      </c>
      <c r="S159">
        <v>1422.45</v>
      </c>
      <c r="T159">
        <v>1427</v>
      </c>
      <c r="U159">
        <v>1429.9</v>
      </c>
      <c r="V159">
        <v>1391.05</v>
      </c>
      <c r="W159">
        <v>1396</v>
      </c>
      <c r="X159">
        <v>1395.5</v>
      </c>
      <c r="Y159">
        <v>1403.47</v>
      </c>
      <c r="Z159">
        <v>97299</v>
      </c>
      <c r="AA159">
        <v>136556045</v>
      </c>
      <c r="AB159">
        <v>8205</v>
      </c>
      <c r="AC159" s="8">
        <v>36289</v>
      </c>
      <c r="AD159" s="8">
        <v>37.299999999999997</v>
      </c>
    </row>
    <row r="160" spans="1:30" x14ac:dyDescent="0.25">
      <c r="A160" s="9" t="s">
        <v>1449</v>
      </c>
      <c r="B160" s="1" t="s">
        <v>16</v>
      </c>
      <c r="C160" s="10">
        <v>44973</v>
      </c>
      <c r="D160" s="1">
        <v>1405.9</v>
      </c>
      <c r="F160">
        <f t="shared" si="12"/>
        <v>0.74525259763526275</v>
      </c>
      <c r="G160">
        <f t="shared" si="10"/>
        <v>4</v>
      </c>
      <c r="H160">
        <f t="shared" si="14"/>
        <v>-3.341354417325535</v>
      </c>
      <c r="I160" t="str">
        <f t="shared" si="13"/>
        <v/>
      </c>
      <c r="J160" t="str">
        <f t="shared" si="11"/>
        <v/>
      </c>
      <c r="P160" t="s">
        <v>1449</v>
      </c>
      <c r="Q160" t="s">
        <v>16</v>
      </c>
      <c r="R160" s="3">
        <v>44973</v>
      </c>
      <c r="S160">
        <v>1395.5</v>
      </c>
      <c r="T160">
        <v>1400</v>
      </c>
      <c r="U160">
        <v>1424.8</v>
      </c>
      <c r="V160">
        <v>1387.45</v>
      </c>
      <c r="W160">
        <v>1404</v>
      </c>
      <c r="X160">
        <v>1405.9</v>
      </c>
      <c r="Y160">
        <v>1406.59</v>
      </c>
      <c r="Z160">
        <v>112236</v>
      </c>
      <c r="AA160">
        <v>157869837.15000001</v>
      </c>
      <c r="AB160">
        <v>9971</v>
      </c>
      <c r="AC160" s="8">
        <v>32326</v>
      </c>
      <c r="AD160" s="8">
        <v>28.8</v>
      </c>
    </row>
    <row r="161" spans="1:30" x14ac:dyDescent="0.25">
      <c r="A161" s="11" t="s">
        <v>1449</v>
      </c>
      <c r="B161" s="2" t="s">
        <v>16</v>
      </c>
      <c r="C161" s="12">
        <v>44974</v>
      </c>
      <c r="D161" s="2">
        <v>1435.8</v>
      </c>
      <c r="F161">
        <f t="shared" si="12"/>
        <v>2.1267515470517009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1449</v>
      </c>
      <c r="Q161" t="s">
        <v>16</v>
      </c>
      <c r="R161" s="3">
        <v>44974</v>
      </c>
      <c r="S161">
        <v>1405.9</v>
      </c>
      <c r="T161">
        <v>1400</v>
      </c>
      <c r="U161">
        <v>1449.8</v>
      </c>
      <c r="V161">
        <v>1395</v>
      </c>
      <c r="W161">
        <v>1438.5</v>
      </c>
      <c r="X161">
        <v>1435.8</v>
      </c>
      <c r="Y161">
        <v>1427.3</v>
      </c>
      <c r="Z161">
        <v>139415</v>
      </c>
      <c r="AA161">
        <v>198987030.65000001</v>
      </c>
      <c r="AB161">
        <v>11538</v>
      </c>
      <c r="AC161" s="8">
        <v>43533</v>
      </c>
      <c r="AD161" s="8">
        <v>31.23</v>
      </c>
    </row>
    <row r="162" spans="1:30" x14ac:dyDescent="0.25">
      <c r="A162" s="9" t="s">
        <v>1449</v>
      </c>
      <c r="B162" s="1" t="s">
        <v>16</v>
      </c>
      <c r="C162" s="10">
        <v>44977</v>
      </c>
      <c r="D162" s="1">
        <v>1348.1</v>
      </c>
      <c r="F162">
        <f t="shared" si="12"/>
        <v>-6.1080930491711971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1449</v>
      </c>
      <c r="Q162" t="s">
        <v>16</v>
      </c>
      <c r="R162" s="3">
        <v>44977</v>
      </c>
      <c r="S162">
        <v>1435.8</v>
      </c>
      <c r="T162">
        <v>1436</v>
      </c>
      <c r="U162">
        <v>1438</v>
      </c>
      <c r="V162">
        <v>1335</v>
      </c>
      <c r="W162">
        <v>1341.05</v>
      </c>
      <c r="X162">
        <v>1348.1</v>
      </c>
      <c r="Y162">
        <v>1373.74</v>
      </c>
      <c r="Z162">
        <v>373553</v>
      </c>
      <c r="AA162">
        <v>513166548</v>
      </c>
      <c r="AB162">
        <v>22218</v>
      </c>
      <c r="AC162" s="8">
        <v>213385</v>
      </c>
      <c r="AD162" s="8">
        <v>57.12</v>
      </c>
    </row>
    <row r="163" spans="1:30" x14ac:dyDescent="0.25">
      <c r="A163" s="11" t="s">
        <v>1449</v>
      </c>
      <c r="B163" s="2" t="s">
        <v>16</v>
      </c>
      <c r="C163" s="12">
        <v>44978</v>
      </c>
      <c r="D163" s="2">
        <v>1266.4000000000001</v>
      </c>
      <c r="F163">
        <f t="shared" si="12"/>
        <v>-6.060381277353299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1449</v>
      </c>
      <c r="Q163" t="s">
        <v>16</v>
      </c>
      <c r="R163" s="3">
        <v>44978</v>
      </c>
      <c r="S163">
        <v>1348.1</v>
      </c>
      <c r="T163">
        <v>1340.95</v>
      </c>
      <c r="U163">
        <v>1351.8</v>
      </c>
      <c r="V163">
        <v>1260</v>
      </c>
      <c r="W163">
        <v>1267.95</v>
      </c>
      <c r="X163">
        <v>1266.4000000000001</v>
      </c>
      <c r="Y163">
        <v>1293.8599999999999</v>
      </c>
      <c r="Z163">
        <v>492096</v>
      </c>
      <c r="AA163">
        <v>636705783.70000005</v>
      </c>
      <c r="AB163">
        <v>30157</v>
      </c>
      <c r="AC163" s="8">
        <v>173124</v>
      </c>
      <c r="AD163" s="8">
        <v>35.18</v>
      </c>
    </row>
    <row r="164" spans="1:30" x14ac:dyDescent="0.25">
      <c r="A164" s="9" t="s">
        <v>1449</v>
      </c>
      <c r="B164" s="1" t="s">
        <v>16</v>
      </c>
      <c r="C164" s="10">
        <v>44979</v>
      </c>
      <c r="D164" s="1">
        <v>1286.75</v>
      </c>
      <c r="F164">
        <f t="shared" si="12"/>
        <v>1.6069172457359373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1449</v>
      </c>
      <c r="Q164" t="s">
        <v>16</v>
      </c>
      <c r="R164" s="3">
        <v>44979</v>
      </c>
      <c r="S164">
        <v>1266.4000000000001</v>
      </c>
      <c r="T164">
        <v>1260</v>
      </c>
      <c r="U164">
        <v>1309.95</v>
      </c>
      <c r="V164">
        <v>1240.4000000000001</v>
      </c>
      <c r="W164">
        <v>1283</v>
      </c>
      <c r="X164">
        <v>1286.75</v>
      </c>
      <c r="Y164">
        <v>1281.05</v>
      </c>
      <c r="Z164">
        <v>374275</v>
      </c>
      <c r="AA164">
        <v>479466559.89999998</v>
      </c>
      <c r="AB164">
        <v>26856</v>
      </c>
      <c r="AC164" s="8">
        <v>74647</v>
      </c>
      <c r="AD164" s="8">
        <v>19.940000000000001</v>
      </c>
    </row>
    <row r="165" spans="1:30" x14ac:dyDescent="0.25">
      <c r="A165" s="11" t="s">
        <v>1449</v>
      </c>
      <c r="B165" s="2" t="s">
        <v>16</v>
      </c>
      <c r="C165" s="12">
        <v>44980</v>
      </c>
      <c r="D165" s="2">
        <v>1243.75</v>
      </c>
      <c r="F165">
        <f t="shared" si="12"/>
        <v>-3.341752477171168</v>
      </c>
      <c r="G165">
        <f t="shared" si="10"/>
        <v>4</v>
      </c>
      <c r="H165">
        <f t="shared" si="14"/>
        <v>-11.533537235934283</v>
      </c>
      <c r="I165" t="str">
        <f t="shared" si="13"/>
        <v/>
      </c>
      <c r="J165" t="str">
        <f t="shared" si="11"/>
        <v/>
      </c>
      <c r="P165" t="s">
        <v>1449</v>
      </c>
      <c r="Q165" t="s">
        <v>16</v>
      </c>
      <c r="R165" s="3">
        <v>44980</v>
      </c>
      <c r="S165">
        <v>1286.75</v>
      </c>
      <c r="T165">
        <v>1294.8</v>
      </c>
      <c r="U165">
        <v>1294.8</v>
      </c>
      <c r="V165">
        <v>1235</v>
      </c>
      <c r="W165">
        <v>1243</v>
      </c>
      <c r="X165">
        <v>1243.75</v>
      </c>
      <c r="Y165">
        <v>1260.26</v>
      </c>
      <c r="Z165">
        <v>172326</v>
      </c>
      <c r="AA165">
        <v>217175207.75</v>
      </c>
      <c r="AB165">
        <v>11920</v>
      </c>
      <c r="AC165" s="8">
        <v>54187</v>
      </c>
      <c r="AD165" s="8">
        <v>31.44</v>
      </c>
    </row>
    <row r="166" spans="1:30" x14ac:dyDescent="0.25">
      <c r="A166" s="9" t="s">
        <v>1449</v>
      </c>
      <c r="B166" s="1" t="s">
        <v>16</v>
      </c>
      <c r="C166" s="10">
        <v>44981</v>
      </c>
      <c r="D166" s="1">
        <v>1224.9000000000001</v>
      </c>
      <c r="F166">
        <f t="shared" si="12"/>
        <v>-1.5155778894472287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1449</v>
      </c>
      <c r="Q166" t="s">
        <v>16</v>
      </c>
      <c r="R166" s="3">
        <v>44981</v>
      </c>
      <c r="S166">
        <v>1243.75</v>
      </c>
      <c r="T166">
        <v>1253</v>
      </c>
      <c r="U166">
        <v>1264.95</v>
      </c>
      <c r="V166">
        <v>1204.2</v>
      </c>
      <c r="W166">
        <v>1231</v>
      </c>
      <c r="X166">
        <v>1224.9000000000001</v>
      </c>
      <c r="Y166">
        <v>1220.1500000000001</v>
      </c>
      <c r="Z166">
        <v>297883</v>
      </c>
      <c r="AA166">
        <v>363462492.44999999</v>
      </c>
      <c r="AB166">
        <v>18835</v>
      </c>
      <c r="AC166" s="8">
        <v>71919</v>
      </c>
      <c r="AD166" s="8">
        <v>24.14</v>
      </c>
    </row>
    <row r="167" spans="1:30" x14ac:dyDescent="0.25">
      <c r="A167" s="11" t="s">
        <v>1449</v>
      </c>
      <c r="B167" s="2" t="s">
        <v>16</v>
      </c>
      <c r="C167" s="12">
        <v>44984</v>
      </c>
      <c r="D167" s="2">
        <v>1202.95</v>
      </c>
      <c r="F167">
        <f t="shared" si="12"/>
        <v>-1.7919830190219648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1449</v>
      </c>
      <c r="Q167" t="s">
        <v>16</v>
      </c>
      <c r="R167" s="3">
        <v>44984</v>
      </c>
      <c r="S167">
        <v>1224.9000000000001</v>
      </c>
      <c r="T167">
        <v>1210</v>
      </c>
      <c r="U167">
        <v>1243</v>
      </c>
      <c r="V167">
        <v>1179</v>
      </c>
      <c r="W167">
        <v>1232</v>
      </c>
      <c r="X167">
        <v>1202.95</v>
      </c>
      <c r="Y167">
        <v>1196.6300000000001</v>
      </c>
      <c r="Z167">
        <v>225901</v>
      </c>
      <c r="AA167">
        <v>270319455.55000001</v>
      </c>
      <c r="AB167">
        <v>15009</v>
      </c>
      <c r="AC167" s="8">
        <v>88947</v>
      </c>
      <c r="AD167" s="8">
        <v>39.369999999999997</v>
      </c>
    </row>
    <row r="168" spans="1:30" x14ac:dyDescent="0.25">
      <c r="A168" s="9" t="s">
        <v>1449</v>
      </c>
      <c r="B168" s="1" t="s">
        <v>16</v>
      </c>
      <c r="C168" s="10">
        <v>44985</v>
      </c>
      <c r="D168" s="1">
        <v>1305.9000000000001</v>
      </c>
      <c r="F168">
        <f t="shared" si="12"/>
        <v>8.5581279354919193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1449</v>
      </c>
      <c r="Q168" t="s">
        <v>16</v>
      </c>
      <c r="R168" s="3">
        <v>44985</v>
      </c>
      <c r="S168">
        <v>1202.95</v>
      </c>
      <c r="T168">
        <v>1204</v>
      </c>
      <c r="U168">
        <v>1335</v>
      </c>
      <c r="V168">
        <v>1203.95</v>
      </c>
      <c r="W168">
        <v>1311.55</v>
      </c>
      <c r="X168">
        <v>1305.9000000000001</v>
      </c>
      <c r="Y168">
        <v>1274.57</v>
      </c>
      <c r="Z168">
        <v>392798</v>
      </c>
      <c r="AA168">
        <v>500648678.55000001</v>
      </c>
      <c r="AB168">
        <v>24913</v>
      </c>
      <c r="AC168" s="8">
        <v>78550</v>
      </c>
      <c r="AD168" s="8">
        <v>20</v>
      </c>
    </row>
    <row r="169" spans="1:30" x14ac:dyDescent="0.25">
      <c r="A169" s="11" t="s">
        <v>1449</v>
      </c>
      <c r="B169" s="2" t="s">
        <v>16</v>
      </c>
      <c r="C169" s="12">
        <v>44986</v>
      </c>
      <c r="D169" s="2">
        <v>1336.95</v>
      </c>
      <c r="F169">
        <f t="shared" si="12"/>
        <v>2.3776705720192934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2.898388122218476</v>
      </c>
      <c r="P169" t="s">
        <v>1449</v>
      </c>
      <c r="Q169" t="s">
        <v>16</v>
      </c>
      <c r="R169" s="3">
        <v>44986</v>
      </c>
      <c r="S169">
        <v>1305.9000000000001</v>
      </c>
      <c r="T169">
        <v>1309.95</v>
      </c>
      <c r="U169">
        <v>1349.7</v>
      </c>
      <c r="V169">
        <v>1299.2</v>
      </c>
      <c r="W169">
        <v>1339</v>
      </c>
      <c r="X169">
        <v>1336.95</v>
      </c>
      <c r="Y169">
        <v>1329.11</v>
      </c>
      <c r="Z169">
        <v>242098</v>
      </c>
      <c r="AA169">
        <v>321774775.44999999</v>
      </c>
      <c r="AB169">
        <v>16316</v>
      </c>
      <c r="AC169" s="8">
        <v>41578</v>
      </c>
      <c r="AD169" s="8">
        <v>17.170000000000002</v>
      </c>
    </row>
    <row r="170" spans="1:30" x14ac:dyDescent="0.25">
      <c r="A170" s="9" t="s">
        <v>1449</v>
      </c>
      <c r="B170" s="1" t="s">
        <v>16</v>
      </c>
      <c r="C170" s="10">
        <v>44987</v>
      </c>
      <c r="D170" s="1">
        <v>1318.05</v>
      </c>
      <c r="F170">
        <f t="shared" si="12"/>
        <v>-1.4136654325143116</v>
      </c>
      <c r="G170">
        <f t="shared" si="10"/>
        <v>4</v>
      </c>
      <c r="H170">
        <f t="shared" si="14"/>
        <v>5.9738693467336645</v>
      </c>
      <c r="I170" t="str">
        <f t="shared" si="13"/>
        <v/>
      </c>
      <c r="J170" t="str">
        <f t="shared" si="11"/>
        <v/>
      </c>
      <c r="P170" t="s">
        <v>1449</v>
      </c>
      <c r="Q170" t="s">
        <v>16</v>
      </c>
      <c r="R170" s="3">
        <v>44987</v>
      </c>
      <c r="S170">
        <v>1336.95</v>
      </c>
      <c r="T170">
        <v>1334.05</v>
      </c>
      <c r="U170">
        <v>1354.9</v>
      </c>
      <c r="V170">
        <v>1305.8</v>
      </c>
      <c r="W170">
        <v>1324</v>
      </c>
      <c r="X170">
        <v>1318.05</v>
      </c>
      <c r="Y170">
        <v>1329.03</v>
      </c>
      <c r="Z170">
        <v>132627</v>
      </c>
      <c r="AA170">
        <v>176265280.80000001</v>
      </c>
      <c r="AB170">
        <v>12097</v>
      </c>
      <c r="AC170" s="8">
        <v>36175</v>
      </c>
      <c r="AD170" s="8">
        <v>27.28</v>
      </c>
    </row>
    <row r="171" spans="1:30" x14ac:dyDescent="0.25">
      <c r="A171" s="11" t="s">
        <v>1449</v>
      </c>
      <c r="B171" s="2" t="s">
        <v>16</v>
      </c>
      <c r="C171" s="12">
        <v>44988</v>
      </c>
      <c r="D171" s="2">
        <v>1333</v>
      </c>
      <c r="F171">
        <f t="shared" si="12"/>
        <v>1.1342513561701033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1449</v>
      </c>
      <c r="Q171" t="s">
        <v>16</v>
      </c>
      <c r="R171" s="3">
        <v>44988</v>
      </c>
      <c r="S171">
        <v>1318.05</v>
      </c>
      <c r="T171">
        <v>1324</v>
      </c>
      <c r="U171">
        <v>1359.65</v>
      </c>
      <c r="V171">
        <v>1324</v>
      </c>
      <c r="W171">
        <v>1334.6</v>
      </c>
      <c r="X171">
        <v>1333</v>
      </c>
      <c r="Y171">
        <v>1337.37</v>
      </c>
      <c r="Z171">
        <v>118170</v>
      </c>
      <c r="AA171">
        <v>158036678</v>
      </c>
      <c r="AB171">
        <v>15644</v>
      </c>
      <c r="AC171" s="8">
        <v>34002</v>
      </c>
      <c r="AD171" s="8">
        <v>28.77</v>
      </c>
    </row>
    <row r="172" spans="1:30" x14ac:dyDescent="0.25">
      <c r="A172" s="9" t="s">
        <v>1449</v>
      </c>
      <c r="B172" s="1" t="s">
        <v>16</v>
      </c>
      <c r="C172" s="10">
        <v>44991</v>
      </c>
      <c r="D172" s="1">
        <v>1292.3</v>
      </c>
      <c r="F172">
        <f t="shared" si="12"/>
        <v>-3.0532633158289606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1449</v>
      </c>
      <c r="Q172" t="s">
        <v>16</v>
      </c>
      <c r="R172" s="3">
        <v>44991</v>
      </c>
      <c r="S172">
        <v>1333</v>
      </c>
      <c r="T172">
        <v>1335</v>
      </c>
      <c r="U172">
        <v>1344.25</v>
      </c>
      <c r="V172">
        <v>1284</v>
      </c>
      <c r="W172">
        <v>1295.0999999999999</v>
      </c>
      <c r="X172">
        <v>1292.3</v>
      </c>
      <c r="Y172">
        <v>1310.24</v>
      </c>
      <c r="Z172">
        <v>108346</v>
      </c>
      <c r="AA172">
        <v>141959001</v>
      </c>
      <c r="AB172">
        <v>9488</v>
      </c>
      <c r="AC172" s="8">
        <v>40720</v>
      </c>
      <c r="AD172" s="8">
        <v>37.58</v>
      </c>
    </row>
    <row r="173" spans="1:30" x14ac:dyDescent="0.25">
      <c r="A173" s="11" t="s">
        <v>1449</v>
      </c>
      <c r="B173" s="2" t="s">
        <v>16</v>
      </c>
      <c r="C173" s="12">
        <v>44993</v>
      </c>
      <c r="D173" s="2">
        <v>1293.75</v>
      </c>
      <c r="F173">
        <f t="shared" si="12"/>
        <v>0.11220304882767512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1449</v>
      </c>
      <c r="Q173" t="s">
        <v>16</v>
      </c>
      <c r="R173" s="3">
        <v>44993</v>
      </c>
      <c r="S173">
        <v>1292.3</v>
      </c>
      <c r="T173">
        <v>1294.05</v>
      </c>
      <c r="U173">
        <v>1314.4</v>
      </c>
      <c r="V173">
        <v>1272</v>
      </c>
      <c r="W173">
        <v>1298</v>
      </c>
      <c r="X173">
        <v>1293.75</v>
      </c>
      <c r="Y173">
        <v>1286.81</v>
      </c>
      <c r="Z173">
        <v>108777</v>
      </c>
      <c r="AA173">
        <v>139974823.75</v>
      </c>
      <c r="AB173">
        <v>12509</v>
      </c>
      <c r="AC173" s="8">
        <v>30869</v>
      </c>
      <c r="AD173" s="8">
        <v>28.38</v>
      </c>
    </row>
    <row r="174" spans="1:30" x14ac:dyDescent="0.25">
      <c r="A174" s="9" t="s">
        <v>1449</v>
      </c>
      <c r="B174" s="1" t="s">
        <v>16</v>
      </c>
      <c r="C174" s="10">
        <v>44994</v>
      </c>
      <c r="D174" s="1">
        <v>1325.45</v>
      </c>
      <c r="F174">
        <f t="shared" si="12"/>
        <v>2.4502415458937232</v>
      </c>
      <c r="G174">
        <f t="shared" si="10"/>
        <v>4</v>
      </c>
      <c r="H174">
        <f t="shared" si="14"/>
        <v>-0.86016679756161407</v>
      </c>
      <c r="I174" t="str">
        <f t="shared" si="13"/>
        <v/>
      </c>
      <c r="J174" t="str">
        <f t="shared" si="11"/>
        <v/>
      </c>
      <c r="P174" t="s">
        <v>1449</v>
      </c>
      <c r="Q174" t="s">
        <v>16</v>
      </c>
      <c r="R174" s="3">
        <v>44994</v>
      </c>
      <c r="S174">
        <v>1293.75</v>
      </c>
      <c r="T174">
        <v>1290</v>
      </c>
      <c r="U174">
        <v>1344.05</v>
      </c>
      <c r="V174">
        <v>1285.1500000000001</v>
      </c>
      <c r="W174">
        <v>1320</v>
      </c>
      <c r="X174">
        <v>1325.45</v>
      </c>
      <c r="Y174">
        <v>1327.01</v>
      </c>
      <c r="Z174">
        <v>224345</v>
      </c>
      <c r="AA174">
        <v>297708207.39999998</v>
      </c>
      <c r="AB174">
        <v>16443</v>
      </c>
      <c r="AC174" s="8">
        <v>46522</v>
      </c>
      <c r="AD174" s="8">
        <v>20.74</v>
      </c>
    </row>
    <row r="175" spans="1:30" x14ac:dyDescent="0.25">
      <c r="A175" s="11" t="s">
        <v>1449</v>
      </c>
      <c r="B175" s="2" t="s">
        <v>16</v>
      </c>
      <c r="C175" s="12">
        <v>44995</v>
      </c>
      <c r="D175" s="2">
        <v>1318.95</v>
      </c>
      <c r="F175">
        <f t="shared" si="12"/>
        <v>-0.49039948696669056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1449</v>
      </c>
      <c r="Q175" t="s">
        <v>16</v>
      </c>
      <c r="R175" s="3">
        <v>44995</v>
      </c>
      <c r="S175">
        <v>1325.45</v>
      </c>
      <c r="T175">
        <v>1315.9</v>
      </c>
      <c r="U175">
        <v>1338.7</v>
      </c>
      <c r="V175">
        <v>1293.05</v>
      </c>
      <c r="W175">
        <v>1325</v>
      </c>
      <c r="X175">
        <v>1318.95</v>
      </c>
      <c r="Y175">
        <v>1315.99</v>
      </c>
      <c r="Z175">
        <v>96234</v>
      </c>
      <c r="AA175">
        <v>126642884.3</v>
      </c>
      <c r="AB175">
        <v>9136</v>
      </c>
      <c r="AC175" s="8">
        <v>27671</v>
      </c>
      <c r="AD175" s="8">
        <v>28.75</v>
      </c>
    </row>
    <row r="176" spans="1:30" x14ac:dyDescent="0.25">
      <c r="A176" s="9" t="s">
        <v>1449</v>
      </c>
      <c r="B176" s="1" t="s">
        <v>16</v>
      </c>
      <c r="C176" s="10">
        <v>44998</v>
      </c>
      <c r="D176" s="1">
        <v>1321.8</v>
      </c>
      <c r="F176">
        <f t="shared" si="12"/>
        <v>0.21608097350164215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1449</v>
      </c>
      <c r="Q176" t="s">
        <v>16</v>
      </c>
      <c r="R176" s="3">
        <v>44998</v>
      </c>
      <c r="S176">
        <v>1318.95</v>
      </c>
      <c r="T176">
        <v>1320</v>
      </c>
      <c r="U176">
        <v>1343.9</v>
      </c>
      <c r="V176">
        <v>1299.3</v>
      </c>
      <c r="W176">
        <v>1313.45</v>
      </c>
      <c r="X176">
        <v>1321.8</v>
      </c>
      <c r="Y176">
        <v>1315.49</v>
      </c>
      <c r="Z176">
        <v>88218</v>
      </c>
      <c r="AA176">
        <v>116049743</v>
      </c>
      <c r="AB176">
        <v>8149</v>
      </c>
      <c r="AC176" s="8">
        <v>28421</v>
      </c>
      <c r="AD176" s="8">
        <v>32.22</v>
      </c>
    </row>
    <row r="177" spans="1:30" x14ac:dyDescent="0.25">
      <c r="A177" s="11" t="s">
        <v>1449</v>
      </c>
      <c r="B177" s="2" t="s">
        <v>16</v>
      </c>
      <c r="C177" s="12">
        <v>44999</v>
      </c>
      <c r="D177" s="2">
        <v>1309.05</v>
      </c>
      <c r="F177">
        <f t="shared" si="12"/>
        <v>-0.96459373581479801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1449</v>
      </c>
      <c r="Q177" t="s">
        <v>16</v>
      </c>
      <c r="R177" s="3">
        <v>44999</v>
      </c>
      <c r="S177">
        <v>1321.8</v>
      </c>
      <c r="T177">
        <v>1312.05</v>
      </c>
      <c r="U177">
        <v>1320</v>
      </c>
      <c r="V177">
        <v>1260</v>
      </c>
      <c r="W177">
        <v>1315</v>
      </c>
      <c r="X177">
        <v>1309.05</v>
      </c>
      <c r="Y177">
        <v>1292.06</v>
      </c>
      <c r="Z177">
        <v>116071</v>
      </c>
      <c r="AA177">
        <v>149971022.34999999</v>
      </c>
      <c r="AB177">
        <v>9843</v>
      </c>
      <c r="AC177" s="8">
        <v>35628</v>
      </c>
      <c r="AD177" s="8">
        <v>30.7</v>
      </c>
    </row>
    <row r="178" spans="1:30" x14ac:dyDescent="0.25">
      <c r="A178" s="9" t="s">
        <v>1449</v>
      </c>
      <c r="B178" s="1" t="s">
        <v>16</v>
      </c>
      <c r="C178" s="10">
        <v>45000</v>
      </c>
      <c r="D178" s="1">
        <v>1318.25</v>
      </c>
      <c r="F178">
        <f t="shared" si="12"/>
        <v>0.70279974026966474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1449</v>
      </c>
      <c r="Q178" t="s">
        <v>16</v>
      </c>
      <c r="R178" s="3">
        <v>45000</v>
      </c>
      <c r="S178">
        <v>1309.05</v>
      </c>
      <c r="T178">
        <v>1319.35</v>
      </c>
      <c r="U178">
        <v>1352</v>
      </c>
      <c r="V178">
        <v>1300</v>
      </c>
      <c r="W178">
        <v>1318.2</v>
      </c>
      <c r="X178">
        <v>1318.25</v>
      </c>
      <c r="Y178">
        <v>1325.03</v>
      </c>
      <c r="Z178">
        <v>150487</v>
      </c>
      <c r="AA178">
        <v>199399439</v>
      </c>
      <c r="AB178">
        <v>11390</v>
      </c>
      <c r="AC178" s="8">
        <v>61524</v>
      </c>
      <c r="AD178" s="8">
        <v>40.880000000000003</v>
      </c>
    </row>
    <row r="179" spans="1:30" x14ac:dyDescent="0.25">
      <c r="A179" s="11" t="s">
        <v>1449</v>
      </c>
      <c r="B179" s="2" t="s">
        <v>16</v>
      </c>
      <c r="C179" s="12">
        <v>45001</v>
      </c>
      <c r="D179" s="2">
        <v>1337.25</v>
      </c>
      <c r="F179">
        <f t="shared" si="12"/>
        <v>1.4413047600986157</v>
      </c>
      <c r="G179">
        <f t="shared" si="10"/>
        <v>4</v>
      </c>
      <c r="H179">
        <f t="shared" si="14"/>
        <v>0.89026368403183476</v>
      </c>
      <c r="I179" t="str">
        <f t="shared" si="13"/>
        <v/>
      </c>
      <c r="J179" t="str">
        <f t="shared" si="11"/>
        <v/>
      </c>
      <c r="P179" t="s">
        <v>1449</v>
      </c>
      <c r="Q179" t="s">
        <v>16</v>
      </c>
      <c r="R179" s="3">
        <v>45001</v>
      </c>
      <c r="S179">
        <v>1318.25</v>
      </c>
      <c r="T179">
        <v>1312</v>
      </c>
      <c r="U179">
        <v>1344.5</v>
      </c>
      <c r="V179">
        <v>1280.25</v>
      </c>
      <c r="W179">
        <v>1327.2</v>
      </c>
      <c r="X179">
        <v>1337.25</v>
      </c>
      <c r="Y179">
        <v>1317.24</v>
      </c>
      <c r="Z179">
        <v>128739</v>
      </c>
      <c r="AA179">
        <v>169580187.19999999</v>
      </c>
      <c r="AB179">
        <v>13087</v>
      </c>
      <c r="AC179" s="8">
        <v>45466</v>
      </c>
      <c r="AD179" s="8">
        <v>35.32</v>
      </c>
    </row>
    <row r="180" spans="1:30" x14ac:dyDescent="0.25">
      <c r="A180" s="9" t="s">
        <v>1449</v>
      </c>
      <c r="B180" s="1" t="s">
        <v>16</v>
      </c>
      <c r="C180" s="10">
        <v>45002</v>
      </c>
      <c r="D180" s="1">
        <v>1349</v>
      </c>
      <c r="F180">
        <f t="shared" si="12"/>
        <v>0.87866891007664982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1449</v>
      </c>
      <c r="Q180" t="s">
        <v>16</v>
      </c>
      <c r="R180" s="3">
        <v>45002</v>
      </c>
      <c r="S180">
        <v>1337.25</v>
      </c>
      <c r="T180">
        <v>1334.75</v>
      </c>
      <c r="U180">
        <v>1397.85</v>
      </c>
      <c r="V180">
        <v>1330.1</v>
      </c>
      <c r="W180">
        <v>1348</v>
      </c>
      <c r="X180">
        <v>1349</v>
      </c>
      <c r="Y180">
        <v>1362.67</v>
      </c>
      <c r="Z180">
        <v>255870</v>
      </c>
      <c r="AA180">
        <v>348666767.64999998</v>
      </c>
      <c r="AB180">
        <v>16917</v>
      </c>
      <c r="AC180" s="8">
        <v>115400</v>
      </c>
      <c r="AD180" s="8">
        <v>45.1</v>
      </c>
    </row>
    <row r="181" spans="1:30" x14ac:dyDescent="0.25">
      <c r="A181" s="11" t="s">
        <v>1449</v>
      </c>
      <c r="B181" s="2" t="s">
        <v>16</v>
      </c>
      <c r="C181" s="12">
        <v>45005</v>
      </c>
      <c r="D181" s="2">
        <v>1406.55</v>
      </c>
      <c r="F181">
        <f t="shared" si="12"/>
        <v>4.2661230541141553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1449</v>
      </c>
      <c r="Q181" t="s">
        <v>16</v>
      </c>
      <c r="R181" s="3">
        <v>45005</v>
      </c>
      <c r="S181">
        <v>1349</v>
      </c>
      <c r="T181">
        <v>1332.95</v>
      </c>
      <c r="U181">
        <v>1421.7</v>
      </c>
      <c r="V181">
        <v>1304</v>
      </c>
      <c r="W181">
        <v>1418.15</v>
      </c>
      <c r="X181">
        <v>1406.55</v>
      </c>
      <c r="Y181">
        <v>1382.72</v>
      </c>
      <c r="Z181">
        <v>247706</v>
      </c>
      <c r="AA181">
        <v>342508200.10000002</v>
      </c>
      <c r="AB181">
        <v>21497</v>
      </c>
      <c r="AC181" s="8">
        <v>84182</v>
      </c>
      <c r="AD181" s="8">
        <v>33.979999999999997</v>
      </c>
    </row>
    <row r="182" spans="1:30" x14ac:dyDescent="0.25">
      <c r="A182" s="9" t="s">
        <v>1449</v>
      </c>
      <c r="B182" s="1" t="s">
        <v>16</v>
      </c>
      <c r="C182" s="10">
        <v>45006</v>
      </c>
      <c r="D182" s="1">
        <v>1399.05</v>
      </c>
      <c r="F182">
        <f t="shared" si="12"/>
        <v>-0.53321957982297108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1449</v>
      </c>
      <c r="Q182" t="s">
        <v>16</v>
      </c>
      <c r="R182" s="3">
        <v>45006</v>
      </c>
      <c r="S182">
        <v>1406.55</v>
      </c>
      <c r="T182">
        <v>1413.55</v>
      </c>
      <c r="U182">
        <v>1425.65</v>
      </c>
      <c r="V182">
        <v>1383</v>
      </c>
      <c r="W182">
        <v>1394</v>
      </c>
      <c r="X182">
        <v>1399.05</v>
      </c>
      <c r="Y182">
        <v>1403.58</v>
      </c>
      <c r="Z182">
        <v>159040</v>
      </c>
      <c r="AA182">
        <v>223224961.15000001</v>
      </c>
      <c r="AB182">
        <v>11925</v>
      </c>
      <c r="AC182" s="8">
        <v>61844</v>
      </c>
      <c r="AD182" s="8">
        <v>38.89</v>
      </c>
    </row>
    <row r="183" spans="1:30" x14ac:dyDescent="0.25">
      <c r="A183" s="11" t="s">
        <v>1449</v>
      </c>
      <c r="B183" s="2" t="s">
        <v>16</v>
      </c>
      <c r="C183" s="12">
        <v>45007</v>
      </c>
      <c r="D183" s="2">
        <v>1379.05</v>
      </c>
      <c r="F183">
        <f t="shared" si="12"/>
        <v>-1.4295414745720312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1449</v>
      </c>
      <c r="Q183" t="s">
        <v>16</v>
      </c>
      <c r="R183" s="3">
        <v>45007</v>
      </c>
      <c r="S183">
        <v>1399.05</v>
      </c>
      <c r="T183">
        <v>1399.05</v>
      </c>
      <c r="U183">
        <v>1412</v>
      </c>
      <c r="V183">
        <v>1375.2</v>
      </c>
      <c r="W183">
        <v>1377</v>
      </c>
      <c r="X183">
        <v>1379.05</v>
      </c>
      <c r="Y183">
        <v>1390.86</v>
      </c>
      <c r="Z183">
        <v>79132</v>
      </c>
      <c r="AA183">
        <v>110061622.15000001</v>
      </c>
      <c r="AB183">
        <v>11613</v>
      </c>
      <c r="AC183" s="8">
        <v>29364</v>
      </c>
      <c r="AD183" s="8">
        <v>37.11</v>
      </c>
    </row>
    <row r="184" spans="1:30" x14ac:dyDescent="0.25">
      <c r="A184" s="9" t="s">
        <v>1449</v>
      </c>
      <c r="B184" s="1" t="s">
        <v>16</v>
      </c>
      <c r="C184" s="10">
        <v>45008</v>
      </c>
      <c r="D184" s="1">
        <v>1396.85</v>
      </c>
      <c r="F184">
        <f t="shared" si="12"/>
        <v>1.2907436278597553</v>
      </c>
      <c r="G184">
        <f t="shared" si="10"/>
        <v>4</v>
      </c>
      <c r="H184">
        <f t="shared" si="14"/>
        <v>4.4569078332398506</v>
      </c>
      <c r="I184" t="str">
        <f t="shared" si="13"/>
        <v/>
      </c>
      <c r="J184" t="str">
        <f t="shared" si="11"/>
        <v/>
      </c>
      <c r="P184" t="s">
        <v>1449</v>
      </c>
      <c r="Q184" t="s">
        <v>16</v>
      </c>
      <c r="R184" s="3">
        <v>45008</v>
      </c>
      <c r="S184">
        <v>1379.05</v>
      </c>
      <c r="T184">
        <v>1377</v>
      </c>
      <c r="U184">
        <v>1410</v>
      </c>
      <c r="V184">
        <v>1366.85</v>
      </c>
      <c r="W184">
        <v>1395.2</v>
      </c>
      <c r="X184">
        <v>1396.85</v>
      </c>
      <c r="Y184">
        <v>1393.09</v>
      </c>
      <c r="Z184">
        <v>77509</v>
      </c>
      <c r="AA184">
        <v>107976924.5</v>
      </c>
      <c r="AB184">
        <v>7114</v>
      </c>
      <c r="AC184" s="8">
        <v>27339</v>
      </c>
      <c r="AD184" s="8">
        <v>35.270000000000003</v>
      </c>
    </row>
    <row r="185" spans="1:30" x14ac:dyDescent="0.25">
      <c r="A185" s="11" t="s">
        <v>1449</v>
      </c>
      <c r="B185" s="2" t="s">
        <v>16</v>
      </c>
      <c r="C185" s="12">
        <v>45009</v>
      </c>
      <c r="D185" s="2">
        <v>1371.2</v>
      </c>
      <c r="F185">
        <f t="shared" si="12"/>
        <v>-1.8362744747109472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1449</v>
      </c>
      <c r="Q185" t="s">
        <v>16</v>
      </c>
      <c r="R185" s="3">
        <v>45009</v>
      </c>
      <c r="S185">
        <v>1396.85</v>
      </c>
      <c r="T185">
        <v>1403.8</v>
      </c>
      <c r="U185">
        <v>1419.1</v>
      </c>
      <c r="V185">
        <v>1360</v>
      </c>
      <c r="W185">
        <v>1363.2</v>
      </c>
      <c r="X185">
        <v>1371.2</v>
      </c>
      <c r="Y185">
        <v>1394.94</v>
      </c>
      <c r="Z185">
        <v>126881</v>
      </c>
      <c r="AA185">
        <v>176991348.05000001</v>
      </c>
      <c r="AB185">
        <v>9250</v>
      </c>
      <c r="AC185" s="8">
        <v>56421</v>
      </c>
      <c r="AD185" s="8">
        <v>44.47</v>
      </c>
    </row>
    <row r="186" spans="1:30" x14ac:dyDescent="0.25">
      <c r="A186" s="9" t="s">
        <v>1449</v>
      </c>
      <c r="B186" s="1" t="s">
        <v>16</v>
      </c>
      <c r="C186" s="10">
        <v>45012</v>
      </c>
      <c r="D186" s="1">
        <v>1343.9</v>
      </c>
      <c r="F186">
        <f t="shared" si="12"/>
        <v>-1.9909568261376864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1449</v>
      </c>
      <c r="Q186" t="s">
        <v>16</v>
      </c>
      <c r="R186" s="3">
        <v>45012</v>
      </c>
      <c r="S186">
        <v>1371.2</v>
      </c>
      <c r="T186">
        <v>1367.15</v>
      </c>
      <c r="U186">
        <v>1376.4</v>
      </c>
      <c r="V186">
        <v>1338.6</v>
      </c>
      <c r="W186">
        <v>1340.15</v>
      </c>
      <c r="X186">
        <v>1343.9</v>
      </c>
      <c r="Y186">
        <v>1353.23</v>
      </c>
      <c r="Z186">
        <v>46036</v>
      </c>
      <c r="AA186">
        <v>62297284.950000003</v>
      </c>
      <c r="AB186">
        <v>5063</v>
      </c>
      <c r="AC186" s="8">
        <v>20735</v>
      </c>
      <c r="AD186" s="8">
        <v>45.04</v>
      </c>
    </row>
    <row r="187" spans="1:30" x14ac:dyDescent="0.25">
      <c r="A187" s="11" t="s">
        <v>1449</v>
      </c>
      <c r="B187" s="2" t="s">
        <v>16</v>
      </c>
      <c r="C187" s="12">
        <v>45013</v>
      </c>
      <c r="D187" s="2">
        <v>1301.8499999999999</v>
      </c>
      <c r="F187">
        <f t="shared" si="12"/>
        <v>-3.1289530471017324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1449</v>
      </c>
      <c r="Q187" t="s">
        <v>16</v>
      </c>
      <c r="R187" s="3">
        <v>45013</v>
      </c>
      <c r="S187">
        <v>1343.9</v>
      </c>
      <c r="T187">
        <v>1339.8</v>
      </c>
      <c r="U187">
        <v>1348.5</v>
      </c>
      <c r="V187">
        <v>1295</v>
      </c>
      <c r="W187">
        <v>1307.1500000000001</v>
      </c>
      <c r="X187">
        <v>1301.8499999999999</v>
      </c>
      <c r="Y187">
        <v>1311.6</v>
      </c>
      <c r="Z187">
        <v>64367</v>
      </c>
      <c r="AA187">
        <v>84424019.700000003</v>
      </c>
      <c r="AB187">
        <v>6663</v>
      </c>
      <c r="AC187" s="8">
        <v>28471</v>
      </c>
      <c r="AD187" s="8">
        <v>44.23</v>
      </c>
    </row>
    <row r="188" spans="1:30" x14ac:dyDescent="0.25">
      <c r="A188" s="9" t="s">
        <v>1449</v>
      </c>
      <c r="B188" s="1" t="s">
        <v>16</v>
      </c>
      <c r="C188" s="10">
        <v>45014</v>
      </c>
      <c r="D188" s="1">
        <v>1352.75</v>
      </c>
      <c r="F188">
        <f t="shared" si="12"/>
        <v>3.9098206398586703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1449</v>
      </c>
      <c r="Q188" t="s">
        <v>16</v>
      </c>
      <c r="R188" s="3">
        <v>45014</v>
      </c>
      <c r="S188">
        <v>1301.8499999999999</v>
      </c>
      <c r="T188">
        <v>1294.3499999999999</v>
      </c>
      <c r="U188">
        <v>1373.9</v>
      </c>
      <c r="V188">
        <v>1294.3499999999999</v>
      </c>
      <c r="W188">
        <v>1372.4</v>
      </c>
      <c r="X188">
        <v>1352.75</v>
      </c>
      <c r="Y188">
        <v>1335.6</v>
      </c>
      <c r="Z188">
        <v>133130</v>
      </c>
      <c r="AA188">
        <v>177808627.05000001</v>
      </c>
      <c r="AB188">
        <v>8757</v>
      </c>
      <c r="AC188" s="8">
        <v>60421</v>
      </c>
      <c r="AD188" s="8">
        <v>45.38</v>
      </c>
    </row>
    <row r="189" spans="1:30" x14ac:dyDescent="0.25">
      <c r="A189" s="11" t="s">
        <v>1449</v>
      </c>
      <c r="B189" s="2" t="s">
        <v>16</v>
      </c>
      <c r="C189" s="12">
        <v>45016</v>
      </c>
      <c r="D189" s="2">
        <v>1375.7</v>
      </c>
      <c r="F189">
        <f t="shared" si="12"/>
        <v>1.6965440768804321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1449</v>
      </c>
      <c r="Q189" t="s">
        <v>16</v>
      </c>
      <c r="R189" s="3">
        <v>45016</v>
      </c>
      <c r="S189">
        <v>1352.75</v>
      </c>
      <c r="T189">
        <v>1362</v>
      </c>
      <c r="U189">
        <v>1401</v>
      </c>
      <c r="V189">
        <v>1362</v>
      </c>
      <c r="W189">
        <v>1376</v>
      </c>
      <c r="X189">
        <v>1375.7</v>
      </c>
      <c r="Y189">
        <v>1387.01</v>
      </c>
      <c r="Z189">
        <v>125138</v>
      </c>
      <c r="AA189">
        <v>173568171</v>
      </c>
      <c r="AB189">
        <v>11897</v>
      </c>
      <c r="AC189" s="8">
        <v>39452</v>
      </c>
      <c r="AD189" s="8">
        <v>31.53</v>
      </c>
    </row>
    <row r="190" spans="1:30" x14ac:dyDescent="0.25">
      <c r="A190" s="9" t="s">
        <v>1449</v>
      </c>
      <c r="B190" s="1" t="s">
        <v>16</v>
      </c>
      <c r="C190" s="10">
        <v>45019</v>
      </c>
      <c r="D190" s="1">
        <v>1424.4</v>
      </c>
      <c r="F190">
        <f t="shared" si="12"/>
        <v>3.5400159918586938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16.747402415051948</v>
      </c>
      <c r="P190" t="s">
        <v>1449</v>
      </c>
      <c r="Q190" t="s">
        <v>16</v>
      </c>
      <c r="R190" s="3">
        <v>45019</v>
      </c>
      <c r="S190">
        <v>1375.7</v>
      </c>
      <c r="T190">
        <v>1382.85</v>
      </c>
      <c r="U190">
        <v>1455</v>
      </c>
      <c r="V190">
        <v>1381.05</v>
      </c>
      <c r="W190">
        <v>1427</v>
      </c>
      <c r="X190">
        <v>1424.4</v>
      </c>
      <c r="Y190">
        <v>1434.83</v>
      </c>
      <c r="Z190">
        <v>300188</v>
      </c>
      <c r="AA190">
        <v>430717972</v>
      </c>
      <c r="AB190">
        <v>25629</v>
      </c>
      <c r="AC190" s="8">
        <v>93814</v>
      </c>
      <c r="AD190" s="8">
        <v>31.25</v>
      </c>
    </row>
    <row r="191" spans="1:30" x14ac:dyDescent="0.25">
      <c r="A191" s="11" t="s">
        <v>1449</v>
      </c>
      <c r="B191" s="2" t="s">
        <v>16</v>
      </c>
      <c r="C191" s="12">
        <v>45021</v>
      </c>
      <c r="D191" s="2">
        <v>1448.9</v>
      </c>
      <c r="F191">
        <f t="shared" si="12"/>
        <v>1.7200224655995504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1449</v>
      </c>
      <c r="Q191" t="s">
        <v>16</v>
      </c>
      <c r="R191" s="3">
        <v>45021</v>
      </c>
      <c r="S191">
        <v>1424.4</v>
      </c>
      <c r="T191">
        <v>1420</v>
      </c>
      <c r="U191">
        <v>1459.7</v>
      </c>
      <c r="V191">
        <v>1414</v>
      </c>
      <c r="W191">
        <v>1451</v>
      </c>
      <c r="X191">
        <v>1448.9</v>
      </c>
      <c r="Y191">
        <v>1441.82</v>
      </c>
      <c r="Z191">
        <v>187875</v>
      </c>
      <c r="AA191">
        <v>270881736.89999998</v>
      </c>
      <c r="AB191">
        <v>14746</v>
      </c>
      <c r="AC191" s="8">
        <v>64047</v>
      </c>
      <c r="AD191" s="8">
        <v>34.090000000000003</v>
      </c>
    </row>
    <row r="192" spans="1:30" x14ac:dyDescent="0.25">
      <c r="A192" s="9" t="s">
        <v>1449</v>
      </c>
      <c r="B192" s="1" t="s">
        <v>16</v>
      </c>
      <c r="C192" s="10">
        <v>45022</v>
      </c>
      <c r="D192" s="1">
        <v>1437.15</v>
      </c>
      <c r="F192">
        <f t="shared" si="12"/>
        <v>-0.81096003865001021</v>
      </c>
      <c r="G192">
        <f t="shared" si="10"/>
        <v>4</v>
      </c>
      <c r="H192">
        <f t="shared" si="14"/>
        <v>10.392902408111549</v>
      </c>
      <c r="I192" t="str">
        <f t="shared" si="13"/>
        <v/>
      </c>
      <c r="J192" t="str">
        <f t="shared" si="11"/>
        <v/>
      </c>
      <c r="P192" t="s">
        <v>1449</v>
      </c>
      <c r="Q192" t="s">
        <v>16</v>
      </c>
      <c r="R192" s="3">
        <v>45022</v>
      </c>
      <c r="S192">
        <v>1448.9</v>
      </c>
      <c r="T192">
        <v>1436</v>
      </c>
      <c r="U192">
        <v>1469.8</v>
      </c>
      <c r="V192">
        <v>1421.55</v>
      </c>
      <c r="W192">
        <v>1440</v>
      </c>
      <c r="X192">
        <v>1437.15</v>
      </c>
      <c r="Y192">
        <v>1447.39</v>
      </c>
      <c r="Z192">
        <v>147666</v>
      </c>
      <c r="AA192">
        <v>213730562.40000001</v>
      </c>
      <c r="AB192">
        <v>12426</v>
      </c>
      <c r="AC192" s="8">
        <v>56165</v>
      </c>
      <c r="AD192" s="8">
        <v>38.04</v>
      </c>
    </row>
    <row r="193" spans="1:30" x14ac:dyDescent="0.25">
      <c r="A193" s="11" t="s">
        <v>1449</v>
      </c>
      <c r="B193" s="2" t="s">
        <v>16</v>
      </c>
      <c r="C193" s="12">
        <v>45026</v>
      </c>
      <c r="D193" s="2">
        <v>1480.65</v>
      </c>
      <c r="F193">
        <f t="shared" si="12"/>
        <v>3.0268239223463103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1449</v>
      </c>
      <c r="Q193" t="s">
        <v>16</v>
      </c>
      <c r="R193" s="3">
        <v>45026</v>
      </c>
      <c r="S193">
        <v>1437.15</v>
      </c>
      <c r="T193">
        <v>1443.9</v>
      </c>
      <c r="U193">
        <v>1497</v>
      </c>
      <c r="V193">
        <v>1428</v>
      </c>
      <c r="W193">
        <v>1480</v>
      </c>
      <c r="X193">
        <v>1480.65</v>
      </c>
      <c r="Y193">
        <v>1462.95</v>
      </c>
      <c r="Z193">
        <v>228213</v>
      </c>
      <c r="AA193">
        <v>333864678.05000001</v>
      </c>
      <c r="AB193">
        <v>17100</v>
      </c>
      <c r="AC193" s="8">
        <v>103834</v>
      </c>
      <c r="AD193" s="8">
        <v>45.5</v>
      </c>
    </row>
    <row r="194" spans="1:30" x14ac:dyDescent="0.25">
      <c r="A194" s="9" t="s">
        <v>1449</v>
      </c>
      <c r="B194" s="1" t="s">
        <v>16</v>
      </c>
      <c r="C194" s="10">
        <v>45027</v>
      </c>
      <c r="D194" s="1">
        <v>1575.3</v>
      </c>
      <c r="F194">
        <f t="shared" si="12"/>
        <v>6.3924627697295016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1449</v>
      </c>
      <c r="Q194" t="s">
        <v>16</v>
      </c>
      <c r="R194" s="3">
        <v>45027</v>
      </c>
      <c r="S194">
        <v>1480.65</v>
      </c>
      <c r="T194">
        <v>1481.7</v>
      </c>
      <c r="U194">
        <v>1588.9</v>
      </c>
      <c r="V194">
        <v>1480</v>
      </c>
      <c r="W194">
        <v>1567</v>
      </c>
      <c r="X194">
        <v>1575.3</v>
      </c>
      <c r="Y194">
        <v>1552.15</v>
      </c>
      <c r="Z194">
        <v>822671</v>
      </c>
      <c r="AA194">
        <v>1276904891.7</v>
      </c>
      <c r="AB194">
        <v>46725</v>
      </c>
      <c r="AC194" s="8">
        <v>235057</v>
      </c>
      <c r="AD194" s="8">
        <v>28.57</v>
      </c>
    </row>
    <row r="195" spans="1:30" x14ac:dyDescent="0.25">
      <c r="A195" s="11" t="s">
        <v>1449</v>
      </c>
      <c r="B195" s="2" t="s">
        <v>16</v>
      </c>
      <c r="C195" s="12">
        <v>45028</v>
      </c>
      <c r="D195" s="2">
        <v>1628.85</v>
      </c>
      <c r="F195">
        <f t="shared" si="12"/>
        <v>3.3993525042848951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1449</v>
      </c>
      <c r="Q195" t="s">
        <v>16</v>
      </c>
      <c r="R195" s="3">
        <v>45028</v>
      </c>
      <c r="S195">
        <v>1575.3</v>
      </c>
      <c r="T195">
        <v>1575.3</v>
      </c>
      <c r="U195">
        <v>1674.85</v>
      </c>
      <c r="V195">
        <v>1570</v>
      </c>
      <c r="W195">
        <v>1638</v>
      </c>
      <c r="X195">
        <v>1628.85</v>
      </c>
      <c r="Y195">
        <v>1619.77</v>
      </c>
      <c r="Z195">
        <v>931291</v>
      </c>
      <c r="AA195">
        <v>1508481307.8</v>
      </c>
      <c r="AB195">
        <v>49265</v>
      </c>
      <c r="AC195" s="8">
        <v>248779</v>
      </c>
      <c r="AD195" s="8">
        <v>26.71</v>
      </c>
    </row>
    <row r="196" spans="1:30" x14ac:dyDescent="0.25">
      <c r="A196" s="9" t="s">
        <v>1449</v>
      </c>
      <c r="B196" s="1" t="s">
        <v>16</v>
      </c>
      <c r="C196" s="10">
        <v>45029</v>
      </c>
      <c r="D196" s="1">
        <v>1667.2</v>
      </c>
      <c r="F196">
        <f t="shared" ref="F196:F259" si="17">((D196-D195)/D195)*100</f>
        <v>2.3544218313534171</v>
      </c>
      <c r="G196">
        <f t="shared" si="15"/>
        <v>4</v>
      </c>
      <c r="H196">
        <f t="shared" si="14"/>
        <v>15.066602249982742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1449</v>
      </c>
      <c r="Q196" t="s">
        <v>16</v>
      </c>
      <c r="R196" s="3">
        <v>45029</v>
      </c>
      <c r="S196">
        <v>1628.85</v>
      </c>
      <c r="T196">
        <v>1627.55</v>
      </c>
      <c r="U196">
        <v>1698</v>
      </c>
      <c r="V196">
        <v>1620</v>
      </c>
      <c r="W196">
        <v>1660</v>
      </c>
      <c r="X196">
        <v>1667.2</v>
      </c>
      <c r="Y196">
        <v>1665.24</v>
      </c>
      <c r="Z196">
        <v>578937</v>
      </c>
      <c r="AA196">
        <v>964070741.79999995</v>
      </c>
      <c r="AB196">
        <v>31513</v>
      </c>
      <c r="AC196" s="8">
        <v>151109</v>
      </c>
      <c r="AD196" s="8">
        <v>26.1</v>
      </c>
    </row>
    <row r="197" spans="1:30" x14ac:dyDescent="0.25">
      <c r="A197" s="11" t="s">
        <v>1449</v>
      </c>
      <c r="B197" s="2" t="s">
        <v>16</v>
      </c>
      <c r="C197" s="12">
        <v>45033</v>
      </c>
      <c r="D197" s="2">
        <v>1666.9</v>
      </c>
      <c r="F197">
        <f t="shared" si="17"/>
        <v>-1.7994241842607638E-2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1449</v>
      </c>
      <c r="Q197" t="s">
        <v>16</v>
      </c>
      <c r="R197" s="3">
        <v>45033</v>
      </c>
      <c r="S197">
        <v>1667.2</v>
      </c>
      <c r="T197">
        <v>1667.2</v>
      </c>
      <c r="U197">
        <v>1695</v>
      </c>
      <c r="V197">
        <v>1634.05</v>
      </c>
      <c r="W197">
        <v>1665</v>
      </c>
      <c r="X197">
        <v>1666.9</v>
      </c>
      <c r="Y197">
        <v>1664.58</v>
      </c>
      <c r="Z197">
        <v>226605</v>
      </c>
      <c r="AA197">
        <v>377202487.60000002</v>
      </c>
      <c r="AB197">
        <v>17666</v>
      </c>
      <c r="AC197" s="8">
        <v>61245</v>
      </c>
      <c r="AD197" s="8">
        <v>27.03</v>
      </c>
    </row>
    <row r="198" spans="1:30" x14ac:dyDescent="0.25">
      <c r="A198" s="9" t="s">
        <v>1449</v>
      </c>
      <c r="B198" s="1" t="s">
        <v>16</v>
      </c>
      <c r="C198" s="10">
        <v>45034</v>
      </c>
      <c r="D198" s="1">
        <v>1591.25</v>
      </c>
      <c r="F198">
        <f t="shared" si="17"/>
        <v>-4.5383646289519515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1449</v>
      </c>
      <c r="Q198" t="s">
        <v>16</v>
      </c>
      <c r="R198" s="3">
        <v>45034</v>
      </c>
      <c r="S198">
        <v>1666.9</v>
      </c>
      <c r="T198">
        <v>1666</v>
      </c>
      <c r="U198">
        <v>1666.9</v>
      </c>
      <c r="V198">
        <v>1575</v>
      </c>
      <c r="W198">
        <v>1595.95</v>
      </c>
      <c r="X198">
        <v>1591.25</v>
      </c>
      <c r="Y198">
        <v>1614.87</v>
      </c>
      <c r="Z198">
        <v>233001</v>
      </c>
      <c r="AA198">
        <v>376265275.19999999</v>
      </c>
      <c r="AB198">
        <v>19084</v>
      </c>
      <c r="AC198" s="8">
        <v>71130</v>
      </c>
      <c r="AD198" s="8">
        <v>30.53</v>
      </c>
    </row>
    <row r="199" spans="1:30" x14ac:dyDescent="0.25">
      <c r="A199" s="11" t="s">
        <v>1449</v>
      </c>
      <c r="B199" s="2" t="s">
        <v>16</v>
      </c>
      <c r="C199" s="12">
        <v>45035</v>
      </c>
      <c r="D199" s="2">
        <v>1589.05</v>
      </c>
      <c r="F199">
        <f t="shared" si="17"/>
        <v>-0.13825608798114977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1449</v>
      </c>
      <c r="Q199" t="s">
        <v>16</v>
      </c>
      <c r="R199" s="3">
        <v>45035</v>
      </c>
      <c r="S199">
        <v>1591.25</v>
      </c>
      <c r="T199">
        <v>1595.95</v>
      </c>
      <c r="U199">
        <v>1606.95</v>
      </c>
      <c r="V199">
        <v>1558</v>
      </c>
      <c r="W199">
        <v>1591</v>
      </c>
      <c r="X199">
        <v>1589.05</v>
      </c>
      <c r="Y199">
        <v>1580.03</v>
      </c>
      <c r="Z199">
        <v>166605</v>
      </c>
      <c r="AA199">
        <v>263240082.55000001</v>
      </c>
      <c r="AB199">
        <v>14589</v>
      </c>
      <c r="AC199" s="8">
        <v>44097</v>
      </c>
      <c r="AD199" s="8">
        <v>26.47</v>
      </c>
    </row>
    <row r="200" spans="1:30" x14ac:dyDescent="0.25">
      <c r="A200" s="9" t="s">
        <v>1449</v>
      </c>
      <c r="B200" s="1" t="s">
        <v>16</v>
      </c>
      <c r="C200" s="10">
        <v>45036</v>
      </c>
      <c r="D200" s="1">
        <v>1692.85</v>
      </c>
      <c r="F200">
        <f t="shared" si="17"/>
        <v>6.5322047764387507</v>
      </c>
      <c r="G200">
        <f t="shared" si="15"/>
        <v>4</v>
      </c>
      <c r="H200">
        <f t="shared" ref="H200:H263" si="19">IF(G200=4, ((D200 - D195) / D195)*100, "")</f>
        <v>3.9291524695337205</v>
      </c>
      <c r="I200" t="str">
        <f t="shared" si="18"/>
        <v/>
      </c>
      <c r="J200" t="str">
        <f t="shared" si="16"/>
        <v/>
      </c>
      <c r="P200" t="s">
        <v>1449</v>
      </c>
      <c r="Q200" t="s">
        <v>16</v>
      </c>
      <c r="R200" s="3">
        <v>45036</v>
      </c>
      <c r="S200">
        <v>1589.05</v>
      </c>
      <c r="T200">
        <v>1592</v>
      </c>
      <c r="U200">
        <v>1748.4</v>
      </c>
      <c r="V200">
        <v>1555.8</v>
      </c>
      <c r="W200">
        <v>1695</v>
      </c>
      <c r="X200">
        <v>1692.85</v>
      </c>
      <c r="Y200">
        <v>1674.88</v>
      </c>
      <c r="Z200">
        <v>1121422</v>
      </c>
      <c r="AA200">
        <v>1878244235.25</v>
      </c>
      <c r="AB200">
        <v>67537</v>
      </c>
      <c r="AC200" s="8">
        <v>141293</v>
      </c>
      <c r="AD200" s="8">
        <v>12.6</v>
      </c>
    </row>
    <row r="201" spans="1:30" x14ac:dyDescent="0.25">
      <c r="A201" s="11" t="s">
        <v>1449</v>
      </c>
      <c r="B201" s="2" t="s">
        <v>16</v>
      </c>
      <c r="C201" s="12">
        <v>45037</v>
      </c>
      <c r="D201" s="2">
        <v>1684.6</v>
      </c>
      <c r="F201">
        <f t="shared" si="17"/>
        <v>-0.48734382845497237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1449</v>
      </c>
      <c r="Q201" t="s">
        <v>16</v>
      </c>
      <c r="R201" s="3">
        <v>45037</v>
      </c>
      <c r="S201">
        <v>1692.85</v>
      </c>
      <c r="T201">
        <v>1701</v>
      </c>
      <c r="U201">
        <v>1738.45</v>
      </c>
      <c r="V201">
        <v>1664</v>
      </c>
      <c r="W201">
        <v>1671</v>
      </c>
      <c r="X201">
        <v>1684.6</v>
      </c>
      <c r="Y201">
        <v>1699.09</v>
      </c>
      <c r="Z201">
        <v>437353</v>
      </c>
      <c r="AA201">
        <v>743103371.79999995</v>
      </c>
      <c r="AB201">
        <v>29956</v>
      </c>
      <c r="AC201" s="8">
        <v>78172</v>
      </c>
      <c r="AD201" s="8">
        <v>17.87</v>
      </c>
    </row>
    <row r="202" spans="1:30" x14ac:dyDescent="0.25">
      <c r="A202" s="9" t="s">
        <v>1449</v>
      </c>
      <c r="B202" s="1" t="s">
        <v>16</v>
      </c>
      <c r="C202" s="10">
        <v>45040</v>
      </c>
      <c r="D202" s="1">
        <v>1697.45</v>
      </c>
      <c r="F202">
        <f t="shared" si="17"/>
        <v>0.76279235426808367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1449</v>
      </c>
      <c r="Q202" t="s">
        <v>16</v>
      </c>
      <c r="R202" s="3">
        <v>45040</v>
      </c>
      <c r="S202">
        <v>1684.6</v>
      </c>
      <c r="T202">
        <v>1680</v>
      </c>
      <c r="U202">
        <v>1721.95</v>
      </c>
      <c r="V202">
        <v>1675.9</v>
      </c>
      <c r="W202">
        <v>1696.05</v>
      </c>
      <c r="X202">
        <v>1697.45</v>
      </c>
      <c r="Y202">
        <v>1700.92</v>
      </c>
      <c r="Z202">
        <v>272345</v>
      </c>
      <c r="AA202">
        <v>463238314.85000002</v>
      </c>
      <c r="AB202">
        <v>22771</v>
      </c>
      <c r="AC202" s="8">
        <v>61723</v>
      </c>
      <c r="AD202" s="8">
        <v>22.66</v>
      </c>
    </row>
    <row r="203" spans="1:30" x14ac:dyDescent="0.25">
      <c r="A203" s="11" t="s">
        <v>1449</v>
      </c>
      <c r="B203" s="2" t="s">
        <v>16</v>
      </c>
      <c r="C203" s="12">
        <v>45041</v>
      </c>
      <c r="D203" s="2">
        <v>1669.4</v>
      </c>
      <c r="F203">
        <f t="shared" si="17"/>
        <v>-1.652478718077113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1449</v>
      </c>
      <c r="Q203" t="s">
        <v>16</v>
      </c>
      <c r="R203" s="3">
        <v>45041</v>
      </c>
      <c r="S203">
        <v>1697.45</v>
      </c>
      <c r="T203">
        <v>1699</v>
      </c>
      <c r="U203">
        <v>1720</v>
      </c>
      <c r="V203">
        <v>1660</v>
      </c>
      <c r="W203">
        <v>1666</v>
      </c>
      <c r="X203">
        <v>1669.4</v>
      </c>
      <c r="Y203">
        <v>1694.8</v>
      </c>
      <c r="Z203">
        <v>156515</v>
      </c>
      <c r="AA203">
        <v>265261285.80000001</v>
      </c>
      <c r="AB203">
        <v>12801</v>
      </c>
      <c r="AC203" s="8">
        <v>48227</v>
      </c>
      <c r="AD203" s="8">
        <v>30.81</v>
      </c>
    </row>
    <row r="204" spans="1:30" x14ac:dyDescent="0.25">
      <c r="A204" s="9" t="s">
        <v>1449</v>
      </c>
      <c r="B204" s="1" t="s">
        <v>16</v>
      </c>
      <c r="C204" s="10">
        <v>45042</v>
      </c>
      <c r="D204" s="1">
        <v>1645.8</v>
      </c>
      <c r="F204">
        <f t="shared" si="17"/>
        <v>-1.4136815622379379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1449</v>
      </c>
      <c r="Q204" t="s">
        <v>16</v>
      </c>
      <c r="R204" s="3">
        <v>45042</v>
      </c>
      <c r="S204">
        <v>1669.4</v>
      </c>
      <c r="T204">
        <v>1669.4</v>
      </c>
      <c r="U204">
        <v>1688.8</v>
      </c>
      <c r="V204">
        <v>1635.45</v>
      </c>
      <c r="W204">
        <v>1646.9</v>
      </c>
      <c r="X204">
        <v>1645.8</v>
      </c>
      <c r="Y204">
        <v>1661.28</v>
      </c>
      <c r="Z204">
        <v>131160</v>
      </c>
      <c r="AA204">
        <v>217893543.05000001</v>
      </c>
      <c r="AB204">
        <v>12707</v>
      </c>
      <c r="AC204" s="8">
        <v>38280</v>
      </c>
      <c r="AD204" s="8">
        <v>29.19</v>
      </c>
    </row>
    <row r="205" spans="1:30" x14ac:dyDescent="0.25">
      <c r="A205" s="11" t="s">
        <v>1449</v>
      </c>
      <c r="B205" s="2" t="s">
        <v>16</v>
      </c>
      <c r="C205" s="12">
        <v>45043</v>
      </c>
      <c r="D205" s="2">
        <v>1628.55</v>
      </c>
      <c r="F205">
        <f t="shared" si="17"/>
        <v>-1.0481224936201241</v>
      </c>
      <c r="G205">
        <f t="shared" si="15"/>
        <v>4</v>
      </c>
      <c r="H205">
        <f t="shared" si="19"/>
        <v>-3.7983282629884494</v>
      </c>
      <c r="I205" t="str">
        <f t="shared" si="18"/>
        <v/>
      </c>
      <c r="J205" t="str">
        <f t="shared" si="16"/>
        <v/>
      </c>
      <c r="P205" t="s">
        <v>1449</v>
      </c>
      <c r="Q205" t="s">
        <v>16</v>
      </c>
      <c r="R205" s="3">
        <v>45043</v>
      </c>
      <c r="S205">
        <v>1645.8</v>
      </c>
      <c r="T205">
        <v>1648</v>
      </c>
      <c r="U205">
        <v>1658.95</v>
      </c>
      <c r="V205">
        <v>1617.4</v>
      </c>
      <c r="W205">
        <v>1626.95</v>
      </c>
      <c r="X205">
        <v>1628.55</v>
      </c>
      <c r="Y205">
        <v>1637.91</v>
      </c>
      <c r="Z205">
        <v>99188</v>
      </c>
      <c r="AA205">
        <v>162461003.65000001</v>
      </c>
      <c r="AB205">
        <v>8406</v>
      </c>
      <c r="AC205" s="8">
        <v>30079</v>
      </c>
      <c r="AD205" s="8">
        <v>30.33</v>
      </c>
    </row>
    <row r="206" spans="1:30" x14ac:dyDescent="0.25">
      <c r="A206" s="9" t="s">
        <v>1449</v>
      </c>
      <c r="B206" s="1" t="s">
        <v>16</v>
      </c>
      <c r="C206" s="10">
        <v>45044</v>
      </c>
      <c r="D206" s="1">
        <v>1662.95</v>
      </c>
      <c r="F206">
        <f t="shared" si="17"/>
        <v>2.1123084952872242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1449</v>
      </c>
      <c r="Q206" t="s">
        <v>16</v>
      </c>
      <c r="R206" s="3">
        <v>45044</v>
      </c>
      <c r="S206">
        <v>1628.55</v>
      </c>
      <c r="T206">
        <v>1638.9</v>
      </c>
      <c r="U206">
        <v>1715</v>
      </c>
      <c r="V206">
        <v>1638.85</v>
      </c>
      <c r="W206">
        <v>1666.1</v>
      </c>
      <c r="X206">
        <v>1662.95</v>
      </c>
      <c r="Y206">
        <v>1689.15</v>
      </c>
      <c r="Z206">
        <v>335600</v>
      </c>
      <c r="AA206">
        <v>566879773.64999998</v>
      </c>
      <c r="AB206">
        <v>24017</v>
      </c>
      <c r="AC206" s="8">
        <v>80757</v>
      </c>
      <c r="AD206" s="8">
        <v>24.06</v>
      </c>
    </row>
    <row r="207" spans="1:30" x14ac:dyDescent="0.25">
      <c r="A207" s="11" t="s">
        <v>1449</v>
      </c>
      <c r="B207" s="2" t="s">
        <v>16</v>
      </c>
      <c r="C207" s="12">
        <v>45048</v>
      </c>
      <c r="D207" s="2">
        <v>1682.25</v>
      </c>
      <c r="F207">
        <f t="shared" si="17"/>
        <v>1.1605881114886167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0.40719274780798287</v>
      </c>
      <c r="P207" t="s">
        <v>1449</v>
      </c>
      <c r="Q207" t="s">
        <v>16</v>
      </c>
      <c r="R207" s="3">
        <v>45048</v>
      </c>
      <c r="S207">
        <v>1662.95</v>
      </c>
      <c r="T207">
        <v>1674</v>
      </c>
      <c r="U207">
        <v>1702.95</v>
      </c>
      <c r="V207">
        <v>1670</v>
      </c>
      <c r="W207">
        <v>1688</v>
      </c>
      <c r="X207">
        <v>1682.25</v>
      </c>
      <c r="Y207">
        <v>1686.3</v>
      </c>
      <c r="Z207">
        <v>110772</v>
      </c>
      <c r="AA207">
        <v>186795356.09999999</v>
      </c>
      <c r="AB207">
        <v>11167</v>
      </c>
      <c r="AC207" s="8">
        <v>37093</v>
      </c>
      <c r="AD207" s="8">
        <v>33.49</v>
      </c>
    </row>
    <row r="208" spans="1:30" x14ac:dyDescent="0.25">
      <c r="A208" s="9" t="s">
        <v>1449</v>
      </c>
      <c r="B208" s="1" t="s">
        <v>16</v>
      </c>
      <c r="C208" s="10">
        <v>45049</v>
      </c>
      <c r="D208" s="1">
        <v>1650.95</v>
      </c>
      <c r="F208">
        <f t="shared" si="17"/>
        <v>-1.8606033585971145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1449</v>
      </c>
      <c r="Q208" t="s">
        <v>16</v>
      </c>
      <c r="R208" s="3">
        <v>45049</v>
      </c>
      <c r="S208">
        <v>1682.25</v>
      </c>
      <c r="T208">
        <v>1682</v>
      </c>
      <c r="U208">
        <v>1685.4</v>
      </c>
      <c r="V208">
        <v>1640</v>
      </c>
      <c r="W208">
        <v>1651</v>
      </c>
      <c r="X208">
        <v>1650.95</v>
      </c>
      <c r="Y208">
        <v>1660.18</v>
      </c>
      <c r="Z208">
        <v>92409</v>
      </c>
      <c r="AA208">
        <v>153415401.90000001</v>
      </c>
      <c r="AB208">
        <v>9155</v>
      </c>
      <c r="AC208" s="8">
        <v>37150</v>
      </c>
      <c r="AD208" s="8">
        <v>40.200000000000003</v>
      </c>
    </row>
    <row r="209" spans="1:30" x14ac:dyDescent="0.25">
      <c r="A209" s="11" t="s">
        <v>1449</v>
      </c>
      <c r="B209" s="2" t="s">
        <v>16</v>
      </c>
      <c r="C209" s="12">
        <v>45050</v>
      </c>
      <c r="D209" s="2">
        <v>1713.45</v>
      </c>
      <c r="F209">
        <f t="shared" si="17"/>
        <v>3.7856991429177138</v>
      </c>
      <c r="G209">
        <f t="shared" si="15"/>
        <v>4</v>
      </c>
      <c r="H209">
        <f t="shared" si="19"/>
        <v>4.1104629967189261</v>
      </c>
      <c r="I209" t="str">
        <f t="shared" si="18"/>
        <v/>
      </c>
      <c r="J209" t="str">
        <f t="shared" si="16"/>
        <v/>
      </c>
      <c r="P209" t="s">
        <v>1449</v>
      </c>
      <c r="Q209" t="s">
        <v>16</v>
      </c>
      <c r="R209" s="3">
        <v>45050</v>
      </c>
      <c r="S209">
        <v>1650.95</v>
      </c>
      <c r="T209">
        <v>1651.35</v>
      </c>
      <c r="U209">
        <v>1735</v>
      </c>
      <c r="V209">
        <v>1641</v>
      </c>
      <c r="W209">
        <v>1718</v>
      </c>
      <c r="X209">
        <v>1713.45</v>
      </c>
      <c r="Y209">
        <v>1708.25</v>
      </c>
      <c r="Z209">
        <v>336939</v>
      </c>
      <c r="AA209">
        <v>575577611.64999998</v>
      </c>
      <c r="AB209">
        <v>25055</v>
      </c>
      <c r="AC209" s="8">
        <v>91886</v>
      </c>
      <c r="AD209" s="8">
        <v>27.27</v>
      </c>
    </row>
    <row r="210" spans="1:30" x14ac:dyDescent="0.25">
      <c r="A210" s="9" t="s">
        <v>1449</v>
      </c>
      <c r="B210" s="1" t="s">
        <v>16</v>
      </c>
      <c r="C210" s="10">
        <v>45051</v>
      </c>
      <c r="D210" s="1">
        <v>1711.5</v>
      </c>
      <c r="F210">
        <f t="shared" si="17"/>
        <v>-0.1138054801715863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1449</v>
      </c>
      <c r="Q210" t="s">
        <v>16</v>
      </c>
      <c r="R210" s="3">
        <v>45051</v>
      </c>
      <c r="S210">
        <v>1713.45</v>
      </c>
      <c r="T210">
        <v>1715</v>
      </c>
      <c r="U210">
        <v>1769.9</v>
      </c>
      <c r="V210">
        <v>1695.85</v>
      </c>
      <c r="W210">
        <v>1705</v>
      </c>
      <c r="X210">
        <v>1711.5</v>
      </c>
      <c r="Y210">
        <v>1730.7</v>
      </c>
      <c r="Z210">
        <v>202252</v>
      </c>
      <c r="AA210">
        <v>350036649.80000001</v>
      </c>
      <c r="AB210">
        <v>16786</v>
      </c>
      <c r="AC210" s="8">
        <v>60013</v>
      </c>
      <c r="AD210" s="8">
        <v>29.67</v>
      </c>
    </row>
    <row r="211" spans="1:30" x14ac:dyDescent="0.25">
      <c r="A211" s="11" t="s">
        <v>1449</v>
      </c>
      <c r="B211" s="2" t="s">
        <v>16</v>
      </c>
      <c r="C211" s="12">
        <v>45054</v>
      </c>
      <c r="D211" s="2">
        <v>1699.75</v>
      </c>
      <c r="F211">
        <f t="shared" si="17"/>
        <v>-0.68653228162430624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1449</v>
      </c>
      <c r="Q211" t="s">
        <v>16</v>
      </c>
      <c r="R211" s="3">
        <v>45054</v>
      </c>
      <c r="S211">
        <v>1711.5</v>
      </c>
      <c r="T211">
        <v>1711.5</v>
      </c>
      <c r="U211">
        <v>1725</v>
      </c>
      <c r="V211">
        <v>1685.05</v>
      </c>
      <c r="W211">
        <v>1697</v>
      </c>
      <c r="X211">
        <v>1699.75</v>
      </c>
      <c r="Y211">
        <v>1700.34</v>
      </c>
      <c r="Z211">
        <v>118491</v>
      </c>
      <c r="AA211">
        <v>201474666.75</v>
      </c>
      <c r="AB211">
        <v>11453</v>
      </c>
      <c r="AC211" s="8">
        <v>35957</v>
      </c>
      <c r="AD211" s="8">
        <v>30.35</v>
      </c>
    </row>
    <row r="212" spans="1:30" x14ac:dyDescent="0.25">
      <c r="A212" s="9" t="s">
        <v>1449</v>
      </c>
      <c r="B212" s="1" t="s">
        <v>16</v>
      </c>
      <c r="C212" s="10">
        <v>45055</v>
      </c>
      <c r="D212" s="1">
        <v>1697.75</v>
      </c>
      <c r="F212">
        <f t="shared" si="17"/>
        <v>-0.11766436240623621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1449</v>
      </c>
      <c r="Q212" t="s">
        <v>16</v>
      </c>
      <c r="R212" s="3">
        <v>45055</v>
      </c>
      <c r="S212">
        <v>1699.75</v>
      </c>
      <c r="T212">
        <v>1704.7</v>
      </c>
      <c r="U212">
        <v>1730.6</v>
      </c>
      <c r="V212">
        <v>1691</v>
      </c>
      <c r="W212">
        <v>1694.2</v>
      </c>
      <c r="X212">
        <v>1697.75</v>
      </c>
      <c r="Y212">
        <v>1709.01</v>
      </c>
      <c r="Z212">
        <v>98339</v>
      </c>
      <c r="AA212">
        <v>168062391.40000001</v>
      </c>
      <c r="AB212">
        <v>8263</v>
      </c>
      <c r="AC212" s="8">
        <v>31869</v>
      </c>
      <c r="AD212" s="8">
        <v>32.409999999999997</v>
      </c>
    </row>
    <row r="213" spans="1:30" x14ac:dyDescent="0.25">
      <c r="A213" s="11" t="s">
        <v>1449</v>
      </c>
      <c r="B213" s="2" t="s">
        <v>16</v>
      </c>
      <c r="C213" s="12">
        <v>45056</v>
      </c>
      <c r="D213" s="2">
        <v>1635.3</v>
      </c>
      <c r="F213">
        <f t="shared" si="17"/>
        <v>-3.6783978795464614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1449</v>
      </c>
      <c r="Q213" t="s">
        <v>16</v>
      </c>
      <c r="R213" s="3">
        <v>45056</v>
      </c>
      <c r="S213">
        <v>1697.75</v>
      </c>
      <c r="T213">
        <v>1694.2</v>
      </c>
      <c r="U213">
        <v>1703.25</v>
      </c>
      <c r="V213">
        <v>1631.4</v>
      </c>
      <c r="W213">
        <v>1635</v>
      </c>
      <c r="X213">
        <v>1635.3</v>
      </c>
      <c r="Y213">
        <v>1658.49</v>
      </c>
      <c r="Z213">
        <v>166070</v>
      </c>
      <c r="AA213">
        <v>275424889.10000002</v>
      </c>
      <c r="AB213">
        <v>15095</v>
      </c>
      <c r="AC213" s="8">
        <v>80926</v>
      </c>
      <c r="AD213" s="8">
        <v>48.73</v>
      </c>
    </row>
    <row r="214" spans="1:30" x14ac:dyDescent="0.25">
      <c r="A214" s="9" t="s">
        <v>1449</v>
      </c>
      <c r="B214" s="1" t="s">
        <v>16</v>
      </c>
      <c r="C214" s="10">
        <v>45057</v>
      </c>
      <c r="D214" s="1">
        <v>1624.85</v>
      </c>
      <c r="F214">
        <f t="shared" si="17"/>
        <v>-0.63902647832202319</v>
      </c>
      <c r="G214">
        <f t="shared" si="15"/>
        <v>4</v>
      </c>
      <c r="H214">
        <f t="shared" si="19"/>
        <v>-5.170854124719142</v>
      </c>
      <c r="I214" t="str">
        <f t="shared" si="18"/>
        <v/>
      </c>
      <c r="J214" t="str">
        <f t="shared" si="16"/>
        <v/>
      </c>
      <c r="P214" t="s">
        <v>1449</v>
      </c>
      <c r="Q214" t="s">
        <v>16</v>
      </c>
      <c r="R214" s="3">
        <v>45057</v>
      </c>
      <c r="S214">
        <v>1635.3</v>
      </c>
      <c r="T214">
        <v>1646.4</v>
      </c>
      <c r="U214">
        <v>1654</v>
      </c>
      <c r="V214">
        <v>1611</v>
      </c>
      <c r="W214">
        <v>1617.95</v>
      </c>
      <c r="X214">
        <v>1624.85</v>
      </c>
      <c r="Y214">
        <v>1638.14</v>
      </c>
      <c r="Z214">
        <v>120451</v>
      </c>
      <c r="AA214">
        <v>197316103.34999999</v>
      </c>
      <c r="AB214">
        <v>10970</v>
      </c>
      <c r="AC214" s="8">
        <v>55068</v>
      </c>
      <c r="AD214" s="8">
        <v>45.72</v>
      </c>
    </row>
    <row r="215" spans="1:30" x14ac:dyDescent="0.25">
      <c r="A215" s="11" t="s">
        <v>1449</v>
      </c>
      <c r="B215" s="2" t="s">
        <v>16</v>
      </c>
      <c r="C215" s="12">
        <v>45058</v>
      </c>
      <c r="D215" s="2">
        <v>1589.55</v>
      </c>
      <c r="F215">
        <f t="shared" si="17"/>
        <v>-2.1725082315290618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1449</v>
      </c>
      <c r="Q215" t="s">
        <v>16</v>
      </c>
      <c r="R215" s="3">
        <v>45058</v>
      </c>
      <c r="S215">
        <v>1624.85</v>
      </c>
      <c r="T215">
        <v>1618.05</v>
      </c>
      <c r="U215">
        <v>1631.95</v>
      </c>
      <c r="V215">
        <v>1580</v>
      </c>
      <c r="W215">
        <v>1594</v>
      </c>
      <c r="X215">
        <v>1589.55</v>
      </c>
      <c r="Y215">
        <v>1601.31</v>
      </c>
      <c r="Z215">
        <v>165136</v>
      </c>
      <c r="AA215">
        <v>264434018.40000001</v>
      </c>
      <c r="AB215">
        <v>15205</v>
      </c>
      <c r="AC215" s="8">
        <v>73288</v>
      </c>
      <c r="AD215" s="8">
        <v>44.38</v>
      </c>
    </row>
    <row r="216" spans="1:30" x14ac:dyDescent="0.25">
      <c r="A216" s="9" t="s">
        <v>1449</v>
      </c>
      <c r="B216" s="1" t="s">
        <v>16</v>
      </c>
      <c r="C216" s="10">
        <v>45061</v>
      </c>
      <c r="D216" s="1">
        <v>1536.25</v>
      </c>
      <c r="F216">
        <f t="shared" si="17"/>
        <v>-3.3531502626529495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1449</v>
      </c>
      <c r="Q216" t="s">
        <v>16</v>
      </c>
      <c r="R216" s="3">
        <v>45061</v>
      </c>
      <c r="S216">
        <v>1589.55</v>
      </c>
      <c r="T216">
        <v>1575</v>
      </c>
      <c r="U216">
        <v>1575</v>
      </c>
      <c r="V216">
        <v>1512</v>
      </c>
      <c r="W216">
        <v>1536</v>
      </c>
      <c r="X216">
        <v>1536.25</v>
      </c>
      <c r="Y216">
        <v>1532.25</v>
      </c>
      <c r="Z216">
        <v>287827</v>
      </c>
      <c r="AA216">
        <v>441023211</v>
      </c>
      <c r="AB216">
        <v>24423</v>
      </c>
      <c r="AC216" s="8">
        <v>108599</v>
      </c>
      <c r="AD216" s="8">
        <v>37.729999999999997</v>
      </c>
    </row>
    <row r="217" spans="1:30" x14ac:dyDescent="0.25">
      <c r="A217" s="11" t="s">
        <v>1449</v>
      </c>
      <c r="B217" s="2" t="s">
        <v>16</v>
      </c>
      <c r="C217" s="12">
        <v>45062</v>
      </c>
      <c r="D217" s="2">
        <v>1598.65</v>
      </c>
      <c r="F217">
        <f t="shared" si="17"/>
        <v>4.0618388934092815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1449</v>
      </c>
      <c r="Q217" t="s">
        <v>16</v>
      </c>
      <c r="R217" s="3">
        <v>45062</v>
      </c>
      <c r="S217">
        <v>1536.25</v>
      </c>
      <c r="T217">
        <v>1539.9</v>
      </c>
      <c r="U217">
        <v>1620</v>
      </c>
      <c r="V217">
        <v>1531</v>
      </c>
      <c r="W217">
        <v>1613</v>
      </c>
      <c r="X217">
        <v>1598.65</v>
      </c>
      <c r="Y217">
        <v>1591.2</v>
      </c>
      <c r="Z217">
        <v>347223</v>
      </c>
      <c r="AA217">
        <v>552501191.04999995</v>
      </c>
      <c r="AB217">
        <v>23168</v>
      </c>
      <c r="AC217" s="8">
        <v>91245</v>
      </c>
      <c r="AD217" s="8">
        <v>26.28</v>
      </c>
    </row>
    <row r="218" spans="1:30" x14ac:dyDescent="0.25">
      <c r="A218" s="9" t="s">
        <v>1449</v>
      </c>
      <c r="B218" s="1" t="s">
        <v>16</v>
      </c>
      <c r="C218" s="10">
        <v>45063</v>
      </c>
      <c r="D218" s="1">
        <v>1640.05</v>
      </c>
      <c r="F218">
        <f t="shared" si="17"/>
        <v>2.5896850467581936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1449</v>
      </c>
      <c r="Q218" t="s">
        <v>16</v>
      </c>
      <c r="R218" s="3">
        <v>45063</v>
      </c>
      <c r="S218">
        <v>1598.65</v>
      </c>
      <c r="T218">
        <v>1607.65</v>
      </c>
      <c r="U218">
        <v>1649.95</v>
      </c>
      <c r="V218">
        <v>1607.5</v>
      </c>
      <c r="W218">
        <v>1649</v>
      </c>
      <c r="X218">
        <v>1640.05</v>
      </c>
      <c r="Y218">
        <v>1631.02</v>
      </c>
      <c r="Z218">
        <v>209627</v>
      </c>
      <c r="AA218">
        <v>341906743.75</v>
      </c>
      <c r="AB218">
        <v>14848</v>
      </c>
      <c r="AC218" s="8">
        <v>64782</v>
      </c>
      <c r="AD218" s="8">
        <v>30.9</v>
      </c>
    </row>
    <row r="219" spans="1:30" x14ac:dyDescent="0.25">
      <c r="A219" s="11" t="s">
        <v>1449</v>
      </c>
      <c r="B219" s="2" t="s">
        <v>16</v>
      </c>
      <c r="C219" s="12">
        <v>45064</v>
      </c>
      <c r="D219" s="2">
        <v>1604.8</v>
      </c>
      <c r="F219">
        <f t="shared" si="17"/>
        <v>-2.1493247157098869</v>
      </c>
      <c r="G219">
        <f t="shared" si="15"/>
        <v>4</v>
      </c>
      <c r="H219">
        <f t="shared" si="19"/>
        <v>-1.2339600578514913</v>
      </c>
      <c r="I219" t="str">
        <f t="shared" si="18"/>
        <v/>
      </c>
      <c r="J219" t="str">
        <f t="shared" si="16"/>
        <v/>
      </c>
      <c r="P219" t="s">
        <v>1449</v>
      </c>
      <c r="Q219" t="s">
        <v>16</v>
      </c>
      <c r="R219" s="3">
        <v>45064</v>
      </c>
      <c r="S219">
        <v>1640.05</v>
      </c>
      <c r="T219">
        <v>1646.85</v>
      </c>
      <c r="U219">
        <v>1663</v>
      </c>
      <c r="V219">
        <v>1598</v>
      </c>
      <c r="W219">
        <v>1605.35</v>
      </c>
      <c r="X219">
        <v>1604.8</v>
      </c>
      <c r="Y219">
        <v>1627.92</v>
      </c>
      <c r="Z219">
        <v>126477</v>
      </c>
      <c r="AA219">
        <v>205894506.19999999</v>
      </c>
      <c r="AB219">
        <v>11735</v>
      </c>
      <c r="AC219" s="8">
        <v>42972</v>
      </c>
      <c r="AD219" s="8">
        <v>33.979999999999997</v>
      </c>
    </row>
    <row r="220" spans="1:30" x14ac:dyDescent="0.25">
      <c r="A220" s="9" t="s">
        <v>1449</v>
      </c>
      <c r="B220" s="1" t="s">
        <v>16</v>
      </c>
      <c r="C220" s="10">
        <v>45065</v>
      </c>
      <c r="D220" s="1">
        <v>1602.75</v>
      </c>
      <c r="F220">
        <f t="shared" si="17"/>
        <v>-0.12774177467596926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1449</v>
      </c>
      <c r="Q220" t="s">
        <v>16</v>
      </c>
      <c r="R220" s="3">
        <v>45065</v>
      </c>
      <c r="S220">
        <v>1604.8</v>
      </c>
      <c r="T220">
        <v>1604.95</v>
      </c>
      <c r="U220">
        <v>1628</v>
      </c>
      <c r="V220">
        <v>1585.05</v>
      </c>
      <c r="W220">
        <v>1600.15</v>
      </c>
      <c r="X220">
        <v>1602.75</v>
      </c>
      <c r="Y220">
        <v>1602.28</v>
      </c>
      <c r="Z220">
        <v>95529</v>
      </c>
      <c r="AA220">
        <v>153063862.94999999</v>
      </c>
      <c r="AB220">
        <v>9293</v>
      </c>
      <c r="AC220" s="8">
        <v>28270</v>
      </c>
      <c r="AD220" s="8">
        <v>29.59</v>
      </c>
    </row>
    <row r="221" spans="1:30" x14ac:dyDescent="0.25">
      <c r="A221" s="11" t="s">
        <v>1449</v>
      </c>
      <c r="B221" s="2" t="s">
        <v>16</v>
      </c>
      <c r="C221" s="12">
        <v>45068</v>
      </c>
      <c r="D221" s="2">
        <v>1606.45</v>
      </c>
      <c r="F221">
        <f t="shared" si="17"/>
        <v>0.2308532210263638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1449</v>
      </c>
      <c r="Q221" t="s">
        <v>16</v>
      </c>
      <c r="R221" s="3">
        <v>45068</v>
      </c>
      <c r="S221">
        <v>1602.75</v>
      </c>
      <c r="T221">
        <v>1602</v>
      </c>
      <c r="U221">
        <v>1625</v>
      </c>
      <c r="V221">
        <v>1583</v>
      </c>
      <c r="W221">
        <v>1602.3</v>
      </c>
      <c r="X221">
        <v>1606.45</v>
      </c>
      <c r="Y221">
        <v>1602.65</v>
      </c>
      <c r="Z221">
        <v>95391</v>
      </c>
      <c r="AA221">
        <v>152878428.19999999</v>
      </c>
      <c r="AB221">
        <v>10455</v>
      </c>
      <c r="AC221" s="8">
        <v>28728</v>
      </c>
      <c r="AD221" s="8">
        <v>30.12</v>
      </c>
    </row>
    <row r="222" spans="1:30" x14ac:dyDescent="0.25">
      <c r="A222" s="9" t="s">
        <v>1449</v>
      </c>
      <c r="B222" s="1" t="s">
        <v>16</v>
      </c>
      <c r="C222" s="10">
        <v>45069</v>
      </c>
      <c r="D222" s="1">
        <v>1592.15</v>
      </c>
      <c r="F222">
        <f t="shared" si="17"/>
        <v>-0.89016153630676054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1449</v>
      </c>
      <c r="Q222" t="s">
        <v>16</v>
      </c>
      <c r="R222" s="3">
        <v>45069</v>
      </c>
      <c r="S222">
        <v>1606.45</v>
      </c>
      <c r="T222">
        <v>1606</v>
      </c>
      <c r="U222">
        <v>1615.95</v>
      </c>
      <c r="V222">
        <v>1584.3</v>
      </c>
      <c r="W222">
        <v>1592.85</v>
      </c>
      <c r="X222">
        <v>1592.15</v>
      </c>
      <c r="Y222">
        <v>1597.97</v>
      </c>
      <c r="Z222">
        <v>71447</v>
      </c>
      <c r="AA222">
        <v>114170198.3</v>
      </c>
      <c r="AB222">
        <v>7330</v>
      </c>
      <c r="AC222" s="8">
        <v>26852</v>
      </c>
      <c r="AD222" s="8">
        <v>37.58</v>
      </c>
    </row>
    <row r="223" spans="1:30" x14ac:dyDescent="0.25">
      <c r="A223" s="11" t="s">
        <v>1449</v>
      </c>
      <c r="B223" s="2" t="s">
        <v>16</v>
      </c>
      <c r="C223" s="12">
        <v>45070</v>
      </c>
      <c r="D223" s="2">
        <v>1598.9</v>
      </c>
      <c r="F223">
        <f t="shared" si="17"/>
        <v>0.42395502936281132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1449</v>
      </c>
      <c r="Q223" t="s">
        <v>16</v>
      </c>
      <c r="R223" s="3">
        <v>45070</v>
      </c>
      <c r="S223">
        <v>1592.15</v>
      </c>
      <c r="T223">
        <v>1592</v>
      </c>
      <c r="U223">
        <v>1606.95</v>
      </c>
      <c r="V223">
        <v>1564.95</v>
      </c>
      <c r="W223">
        <v>1600.9</v>
      </c>
      <c r="X223">
        <v>1598.9</v>
      </c>
      <c r="Y223">
        <v>1590.88</v>
      </c>
      <c r="Z223">
        <v>84576</v>
      </c>
      <c r="AA223">
        <v>134550558.59999999</v>
      </c>
      <c r="AB223">
        <v>6930</v>
      </c>
      <c r="AC223" s="8">
        <v>29247</v>
      </c>
      <c r="AD223" s="8">
        <v>34.58</v>
      </c>
    </row>
    <row r="224" spans="1:30" x14ac:dyDescent="0.25">
      <c r="A224" s="9" t="s">
        <v>1449</v>
      </c>
      <c r="B224" s="1" t="s">
        <v>16</v>
      </c>
      <c r="C224" s="10">
        <v>45071</v>
      </c>
      <c r="D224" s="1">
        <v>1606.35</v>
      </c>
      <c r="F224">
        <f t="shared" si="17"/>
        <v>0.46594533741946448</v>
      </c>
      <c r="G224">
        <f t="shared" si="15"/>
        <v>4</v>
      </c>
      <c r="H224">
        <f t="shared" si="19"/>
        <v>9.6585244267195572E-2</v>
      </c>
      <c r="I224" t="str">
        <f t="shared" si="18"/>
        <v/>
      </c>
      <c r="J224" t="str">
        <f t="shared" si="16"/>
        <v/>
      </c>
      <c r="P224" t="s">
        <v>1449</v>
      </c>
      <c r="Q224" t="s">
        <v>16</v>
      </c>
      <c r="R224" s="3">
        <v>45071</v>
      </c>
      <c r="S224">
        <v>1598.9</v>
      </c>
      <c r="T224">
        <v>1595</v>
      </c>
      <c r="U224">
        <v>1618.95</v>
      </c>
      <c r="V224">
        <v>1565.1</v>
      </c>
      <c r="W224">
        <v>1597</v>
      </c>
      <c r="X224">
        <v>1606.35</v>
      </c>
      <c r="Y224">
        <v>1586.65</v>
      </c>
      <c r="Z224">
        <v>113868</v>
      </c>
      <c r="AA224">
        <v>180669226.25</v>
      </c>
      <c r="AB224">
        <v>13345</v>
      </c>
      <c r="AC224" s="8">
        <v>46794</v>
      </c>
      <c r="AD224" s="8">
        <v>41.09</v>
      </c>
    </row>
    <row r="225" spans="1:30" x14ac:dyDescent="0.25">
      <c r="A225" s="11" t="s">
        <v>1449</v>
      </c>
      <c r="B225" s="2" t="s">
        <v>16</v>
      </c>
      <c r="C225" s="12">
        <v>45072</v>
      </c>
      <c r="D225" s="2">
        <v>1603.95</v>
      </c>
      <c r="F225">
        <f t="shared" si="17"/>
        <v>-0.14940704080678954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1449</v>
      </c>
      <c r="Q225" t="s">
        <v>16</v>
      </c>
      <c r="R225" s="3">
        <v>45072</v>
      </c>
      <c r="S225">
        <v>1606.35</v>
      </c>
      <c r="T225">
        <v>1597</v>
      </c>
      <c r="U225">
        <v>1628.75</v>
      </c>
      <c r="V225">
        <v>1591.25</v>
      </c>
      <c r="W225">
        <v>1606</v>
      </c>
      <c r="X225">
        <v>1603.95</v>
      </c>
      <c r="Y225">
        <v>1610.69</v>
      </c>
      <c r="Z225">
        <v>75972</v>
      </c>
      <c r="AA225">
        <v>122367138.40000001</v>
      </c>
      <c r="AB225">
        <v>9549</v>
      </c>
      <c r="AC225" s="8">
        <v>26464</v>
      </c>
      <c r="AD225" s="8">
        <v>34.83</v>
      </c>
    </row>
    <row r="226" spans="1:30" x14ac:dyDescent="0.25">
      <c r="A226" s="9" t="s">
        <v>1449</v>
      </c>
      <c r="B226" s="1" t="s">
        <v>16</v>
      </c>
      <c r="C226" s="10">
        <v>45075</v>
      </c>
      <c r="D226" s="1">
        <v>1661.2</v>
      </c>
      <c r="F226">
        <f t="shared" si="17"/>
        <v>3.5693132578945725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1449</v>
      </c>
      <c r="Q226" t="s">
        <v>16</v>
      </c>
      <c r="R226" s="3">
        <v>45075</v>
      </c>
      <c r="S226">
        <v>1603.95</v>
      </c>
      <c r="T226">
        <v>1623.15</v>
      </c>
      <c r="U226">
        <v>1698.85</v>
      </c>
      <c r="V226">
        <v>1615.6</v>
      </c>
      <c r="W226">
        <v>1657</v>
      </c>
      <c r="X226">
        <v>1661.2</v>
      </c>
      <c r="Y226">
        <v>1664.79</v>
      </c>
      <c r="Z226">
        <v>390463</v>
      </c>
      <c r="AA226">
        <v>650038462.70000005</v>
      </c>
      <c r="AB226">
        <v>27873</v>
      </c>
      <c r="AC226" s="8">
        <v>116687</v>
      </c>
      <c r="AD226" s="8">
        <v>29.88</v>
      </c>
    </row>
    <row r="227" spans="1:30" x14ac:dyDescent="0.25">
      <c r="A227" s="11" t="s">
        <v>1449</v>
      </c>
      <c r="B227" s="2" t="s">
        <v>16</v>
      </c>
      <c r="C227" s="12">
        <v>45076</v>
      </c>
      <c r="D227" s="2">
        <v>1665.25</v>
      </c>
      <c r="F227">
        <f t="shared" si="17"/>
        <v>0.24379966289429056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1449</v>
      </c>
      <c r="Q227" t="s">
        <v>16</v>
      </c>
      <c r="R227" s="3">
        <v>45076</v>
      </c>
      <c r="S227">
        <v>1661.2</v>
      </c>
      <c r="T227">
        <v>1661.25</v>
      </c>
      <c r="U227">
        <v>1747</v>
      </c>
      <c r="V227">
        <v>1653.3</v>
      </c>
      <c r="W227">
        <v>1663</v>
      </c>
      <c r="X227">
        <v>1665.25</v>
      </c>
      <c r="Y227">
        <v>1703.24</v>
      </c>
      <c r="Z227">
        <v>427739</v>
      </c>
      <c r="AA227">
        <v>728540679.04999995</v>
      </c>
      <c r="AB227">
        <v>29382</v>
      </c>
      <c r="AC227" s="8">
        <v>116978</v>
      </c>
      <c r="AD227" s="8">
        <v>27.35</v>
      </c>
    </row>
    <row r="228" spans="1:30" x14ac:dyDescent="0.25">
      <c r="A228" s="9" t="s">
        <v>1449</v>
      </c>
      <c r="B228" s="1" t="s">
        <v>16</v>
      </c>
      <c r="C228" s="10">
        <v>45077</v>
      </c>
      <c r="D228" s="1">
        <v>1689.1</v>
      </c>
      <c r="F228">
        <f t="shared" si="17"/>
        <v>1.432217384777055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1449</v>
      </c>
      <c r="Q228" t="s">
        <v>16</v>
      </c>
      <c r="R228" s="3">
        <v>45077</v>
      </c>
      <c r="S228">
        <v>1665.25</v>
      </c>
      <c r="T228">
        <v>1662.95</v>
      </c>
      <c r="U228">
        <v>1705</v>
      </c>
      <c r="V228">
        <v>1655</v>
      </c>
      <c r="W228">
        <v>1690</v>
      </c>
      <c r="X228">
        <v>1689.1</v>
      </c>
      <c r="Y228">
        <v>1682.64</v>
      </c>
      <c r="Z228">
        <v>202146</v>
      </c>
      <c r="AA228">
        <v>340139454.5</v>
      </c>
      <c r="AB228">
        <v>14346</v>
      </c>
      <c r="AC228" s="8">
        <v>79089</v>
      </c>
      <c r="AD228" s="8">
        <v>39.119999999999997</v>
      </c>
    </row>
    <row r="229" spans="1:30" x14ac:dyDescent="0.25">
      <c r="A229" s="11" t="s">
        <v>1449</v>
      </c>
      <c r="B229" s="2" t="s">
        <v>16</v>
      </c>
      <c r="C229" s="12">
        <v>45078</v>
      </c>
      <c r="D229" s="2">
        <v>1672.05</v>
      </c>
      <c r="F229">
        <f t="shared" si="17"/>
        <v>-1.0094132970220802</v>
      </c>
      <c r="G229">
        <f t="shared" si="15"/>
        <v>4</v>
      </c>
      <c r="H229">
        <f t="shared" si="19"/>
        <v>4.0900177420860988</v>
      </c>
      <c r="I229">
        <f t="shared" si="18"/>
        <v>45078</v>
      </c>
      <c r="J229">
        <f t="shared" si="16"/>
        <v>11.731108519482071</v>
      </c>
      <c r="P229" t="s">
        <v>1449</v>
      </c>
      <c r="Q229" t="s">
        <v>16</v>
      </c>
      <c r="R229" s="3">
        <v>45078</v>
      </c>
      <c r="S229">
        <v>1689.1</v>
      </c>
      <c r="T229">
        <v>1689.1</v>
      </c>
      <c r="U229">
        <v>1689.95</v>
      </c>
      <c r="V229">
        <v>1661</v>
      </c>
      <c r="W229">
        <v>1674</v>
      </c>
      <c r="X229">
        <v>1672.05</v>
      </c>
      <c r="Y229">
        <v>1673.8</v>
      </c>
      <c r="Z229">
        <v>121592</v>
      </c>
      <c r="AA229">
        <v>203520865.55000001</v>
      </c>
      <c r="AB229">
        <v>10776</v>
      </c>
      <c r="AC229" s="8">
        <v>41805</v>
      </c>
      <c r="AD229" s="8">
        <v>34.380000000000003</v>
      </c>
    </row>
    <row r="230" spans="1:30" x14ac:dyDescent="0.25">
      <c r="A230" s="9" t="s">
        <v>1449</v>
      </c>
      <c r="B230" s="1" t="s">
        <v>16</v>
      </c>
      <c r="C230" s="10">
        <v>45079</v>
      </c>
      <c r="D230" s="1">
        <v>1702.05</v>
      </c>
      <c r="F230">
        <f t="shared" si="17"/>
        <v>1.7942047187584103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1449</v>
      </c>
      <c r="Q230" t="s">
        <v>16</v>
      </c>
      <c r="R230" s="3">
        <v>45079</v>
      </c>
      <c r="S230">
        <v>1672.05</v>
      </c>
      <c r="T230">
        <v>1674</v>
      </c>
      <c r="U230">
        <v>1723</v>
      </c>
      <c r="V230">
        <v>1674</v>
      </c>
      <c r="W230">
        <v>1704</v>
      </c>
      <c r="X230">
        <v>1702.05</v>
      </c>
      <c r="Y230">
        <v>1702.42</v>
      </c>
      <c r="Z230">
        <v>174789</v>
      </c>
      <c r="AA230">
        <v>297564642.60000002</v>
      </c>
      <c r="AB230">
        <v>13760</v>
      </c>
      <c r="AC230" s="8">
        <v>60783</v>
      </c>
      <c r="AD230" s="8">
        <v>34.78</v>
      </c>
    </row>
    <row r="231" spans="1:30" x14ac:dyDescent="0.25">
      <c r="A231" s="11" t="s">
        <v>1449</v>
      </c>
      <c r="B231" s="2" t="s">
        <v>16</v>
      </c>
      <c r="C231" s="12">
        <v>45082</v>
      </c>
      <c r="D231" s="2">
        <v>1762.55</v>
      </c>
      <c r="F231">
        <f t="shared" si="17"/>
        <v>3.5545371757586444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1449</v>
      </c>
      <c r="Q231" t="s">
        <v>16</v>
      </c>
      <c r="R231" s="3">
        <v>45082</v>
      </c>
      <c r="S231">
        <v>1702.05</v>
      </c>
      <c r="T231">
        <v>1704</v>
      </c>
      <c r="U231">
        <v>1786</v>
      </c>
      <c r="V231">
        <v>1703.05</v>
      </c>
      <c r="W231">
        <v>1773</v>
      </c>
      <c r="X231">
        <v>1762.55</v>
      </c>
      <c r="Y231">
        <v>1754.07</v>
      </c>
      <c r="Z231">
        <v>390628</v>
      </c>
      <c r="AA231">
        <v>685189374.70000005</v>
      </c>
      <c r="AB231">
        <v>25589</v>
      </c>
      <c r="AC231" s="8">
        <v>151738</v>
      </c>
      <c r="AD231" s="8">
        <v>38.840000000000003</v>
      </c>
    </row>
    <row r="232" spans="1:30" x14ac:dyDescent="0.25">
      <c r="A232" s="9" t="s">
        <v>1449</v>
      </c>
      <c r="B232" s="1" t="s">
        <v>16</v>
      </c>
      <c r="C232" s="10">
        <v>45083</v>
      </c>
      <c r="D232" s="1">
        <v>1795.3</v>
      </c>
      <c r="F232">
        <f t="shared" si="17"/>
        <v>1.8581033162179799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1449</v>
      </c>
      <c r="Q232" t="s">
        <v>16</v>
      </c>
      <c r="R232" s="3">
        <v>45083</v>
      </c>
      <c r="S232">
        <v>1762.55</v>
      </c>
      <c r="T232">
        <v>1789.95</v>
      </c>
      <c r="U232">
        <v>1818.9</v>
      </c>
      <c r="V232">
        <v>1766.05</v>
      </c>
      <c r="W232">
        <v>1800</v>
      </c>
      <c r="X232">
        <v>1795.3</v>
      </c>
      <c r="Y232">
        <v>1789.73</v>
      </c>
      <c r="Z232">
        <v>370090</v>
      </c>
      <c r="AA232">
        <v>662360529.04999995</v>
      </c>
      <c r="AB232">
        <v>25684</v>
      </c>
      <c r="AC232" s="8">
        <v>127736</v>
      </c>
      <c r="AD232" s="8">
        <v>34.51</v>
      </c>
    </row>
    <row r="233" spans="1:30" x14ac:dyDescent="0.25">
      <c r="A233" s="11" t="s">
        <v>1449</v>
      </c>
      <c r="B233" s="2" t="s">
        <v>16</v>
      </c>
      <c r="C233" s="12">
        <v>45084</v>
      </c>
      <c r="D233" s="2">
        <v>1783.7</v>
      </c>
      <c r="F233">
        <f t="shared" si="17"/>
        <v>-0.64613156575502195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1449</v>
      </c>
      <c r="Q233" t="s">
        <v>16</v>
      </c>
      <c r="R233" s="3">
        <v>45084</v>
      </c>
      <c r="S233">
        <v>1795.3</v>
      </c>
      <c r="T233">
        <v>1810</v>
      </c>
      <c r="U233">
        <v>1839.95</v>
      </c>
      <c r="V233">
        <v>1770</v>
      </c>
      <c r="W233">
        <v>1775.85</v>
      </c>
      <c r="X233">
        <v>1783.7</v>
      </c>
      <c r="Y233">
        <v>1794.75</v>
      </c>
      <c r="Z233">
        <v>172811</v>
      </c>
      <c r="AA233">
        <v>310153303.94999999</v>
      </c>
      <c r="AB233">
        <v>13264</v>
      </c>
      <c r="AC233" s="8">
        <v>70011</v>
      </c>
      <c r="AD233" s="8">
        <v>40.51</v>
      </c>
    </row>
    <row r="234" spans="1:30" x14ac:dyDescent="0.25">
      <c r="A234" s="9" t="s">
        <v>1449</v>
      </c>
      <c r="B234" s="1" t="s">
        <v>16</v>
      </c>
      <c r="C234" s="10">
        <v>45085</v>
      </c>
      <c r="D234" s="1">
        <v>1796.5</v>
      </c>
      <c r="F234">
        <f t="shared" si="17"/>
        <v>0.71760946347479704</v>
      </c>
      <c r="G234">
        <f t="shared" si="15"/>
        <v>4</v>
      </c>
      <c r="H234">
        <f t="shared" si="19"/>
        <v>7.4429592416494756</v>
      </c>
      <c r="I234" t="str">
        <f t="shared" si="18"/>
        <v/>
      </c>
      <c r="J234" t="str">
        <f t="shared" si="16"/>
        <v/>
      </c>
      <c r="P234" t="s">
        <v>1449</v>
      </c>
      <c r="Q234" t="s">
        <v>16</v>
      </c>
      <c r="R234" s="3">
        <v>45085</v>
      </c>
      <c r="S234">
        <v>1783.7</v>
      </c>
      <c r="T234">
        <v>1784.95</v>
      </c>
      <c r="U234">
        <v>1829.9</v>
      </c>
      <c r="V234">
        <v>1728.55</v>
      </c>
      <c r="W234">
        <v>1795</v>
      </c>
      <c r="X234">
        <v>1796.5</v>
      </c>
      <c r="Y234">
        <v>1789.74</v>
      </c>
      <c r="Z234">
        <v>317750</v>
      </c>
      <c r="AA234">
        <v>568689426.04999995</v>
      </c>
      <c r="AB234">
        <v>22697</v>
      </c>
      <c r="AC234" s="8">
        <v>86194</v>
      </c>
      <c r="AD234" s="8">
        <v>27.13</v>
      </c>
    </row>
    <row r="235" spans="1:30" x14ac:dyDescent="0.25">
      <c r="A235" s="11" t="s">
        <v>1449</v>
      </c>
      <c r="B235" s="2" t="s">
        <v>16</v>
      </c>
      <c r="C235" s="12">
        <v>45086</v>
      </c>
      <c r="D235" s="2">
        <v>1767.8</v>
      </c>
      <c r="F235">
        <f t="shared" si="17"/>
        <v>-1.59755079320902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1449</v>
      </c>
      <c r="Q235" t="s">
        <v>16</v>
      </c>
      <c r="R235" s="3">
        <v>45086</v>
      </c>
      <c r="S235">
        <v>1796.5</v>
      </c>
      <c r="T235">
        <v>1805.7</v>
      </c>
      <c r="U235">
        <v>1820</v>
      </c>
      <c r="V235">
        <v>1758</v>
      </c>
      <c r="W235">
        <v>1765</v>
      </c>
      <c r="X235">
        <v>1767.8</v>
      </c>
      <c r="Y235">
        <v>1780.73</v>
      </c>
      <c r="Z235">
        <v>138227</v>
      </c>
      <c r="AA235">
        <v>246145201.05000001</v>
      </c>
      <c r="AB235">
        <v>13494</v>
      </c>
      <c r="AC235" s="8">
        <v>49984</v>
      </c>
      <c r="AD235" s="8">
        <v>36.159999999999997</v>
      </c>
    </row>
    <row r="236" spans="1:30" x14ac:dyDescent="0.25">
      <c r="A236" s="9" t="s">
        <v>1449</v>
      </c>
      <c r="B236" s="1" t="s">
        <v>16</v>
      </c>
      <c r="C236" s="10">
        <v>45089</v>
      </c>
      <c r="D236" s="1">
        <v>1739.2</v>
      </c>
      <c r="F236">
        <f t="shared" si="17"/>
        <v>-1.6178300712750262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1449</v>
      </c>
      <c r="Q236" t="s">
        <v>16</v>
      </c>
      <c r="R236" s="3">
        <v>45089</v>
      </c>
      <c r="S236">
        <v>1767.8</v>
      </c>
      <c r="T236">
        <v>1777</v>
      </c>
      <c r="U236">
        <v>1795.1</v>
      </c>
      <c r="V236">
        <v>1730.55</v>
      </c>
      <c r="W236">
        <v>1741</v>
      </c>
      <c r="X236">
        <v>1739.2</v>
      </c>
      <c r="Y236">
        <v>1760.92</v>
      </c>
      <c r="Z236">
        <v>133821</v>
      </c>
      <c r="AA236">
        <v>235647529.19999999</v>
      </c>
      <c r="AB236">
        <v>11801</v>
      </c>
      <c r="AC236" s="8">
        <v>56942</v>
      </c>
      <c r="AD236" s="8">
        <v>42.55</v>
      </c>
    </row>
    <row r="237" spans="1:30" x14ac:dyDescent="0.25">
      <c r="A237" s="11" t="s">
        <v>1449</v>
      </c>
      <c r="B237" s="2" t="s">
        <v>16</v>
      </c>
      <c r="C237" s="12">
        <v>45090</v>
      </c>
      <c r="D237" s="2">
        <v>1691.05</v>
      </c>
      <c r="F237">
        <f t="shared" si="17"/>
        <v>-2.7685142594296277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1449</v>
      </c>
      <c r="Q237" t="s">
        <v>16</v>
      </c>
      <c r="R237" s="3">
        <v>45090</v>
      </c>
      <c r="S237">
        <v>1739.2</v>
      </c>
      <c r="T237">
        <v>1742</v>
      </c>
      <c r="U237">
        <v>1750.9</v>
      </c>
      <c r="V237">
        <v>1682</v>
      </c>
      <c r="W237">
        <v>1690</v>
      </c>
      <c r="X237">
        <v>1691.05</v>
      </c>
      <c r="Y237">
        <v>1712.59</v>
      </c>
      <c r="Z237">
        <v>185361</v>
      </c>
      <c r="AA237">
        <v>317446875.14999998</v>
      </c>
      <c r="AB237">
        <v>17176</v>
      </c>
      <c r="AC237" s="8">
        <v>78207</v>
      </c>
      <c r="AD237" s="8">
        <v>42.19</v>
      </c>
    </row>
    <row r="238" spans="1:30" x14ac:dyDescent="0.25">
      <c r="A238" s="9" t="s">
        <v>1449</v>
      </c>
      <c r="B238" s="1" t="s">
        <v>16</v>
      </c>
      <c r="C238" s="10">
        <v>45091</v>
      </c>
      <c r="D238" s="1">
        <v>1734.8</v>
      </c>
      <c r="F238">
        <f t="shared" si="17"/>
        <v>2.5871499955648858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1449</v>
      </c>
      <c r="Q238" t="s">
        <v>16</v>
      </c>
      <c r="R238" s="3">
        <v>45091</v>
      </c>
      <c r="S238">
        <v>1691.05</v>
      </c>
      <c r="T238">
        <v>1696</v>
      </c>
      <c r="U238">
        <v>1756.75</v>
      </c>
      <c r="V238">
        <v>1696</v>
      </c>
      <c r="W238">
        <v>1743</v>
      </c>
      <c r="X238">
        <v>1734.8</v>
      </c>
      <c r="Y238">
        <v>1732.73</v>
      </c>
      <c r="Z238">
        <v>228857</v>
      </c>
      <c r="AA238">
        <v>396546305.94999999</v>
      </c>
      <c r="AB238">
        <v>17627</v>
      </c>
      <c r="AC238" s="8">
        <v>84462</v>
      </c>
      <c r="AD238" s="8">
        <v>36.909999999999997</v>
      </c>
    </row>
    <row r="239" spans="1:30" x14ac:dyDescent="0.25">
      <c r="A239" s="11" t="s">
        <v>1449</v>
      </c>
      <c r="B239" s="2" t="s">
        <v>16</v>
      </c>
      <c r="C239" s="12">
        <v>45092</v>
      </c>
      <c r="D239" s="2">
        <v>1794.35</v>
      </c>
      <c r="F239">
        <f t="shared" si="17"/>
        <v>3.4326723541618609</v>
      </c>
      <c r="G239">
        <f t="shared" si="15"/>
        <v>4</v>
      </c>
      <c r="H239">
        <f t="shared" si="19"/>
        <v>-0.11967715001392101</v>
      </c>
      <c r="I239" t="str">
        <f t="shared" si="18"/>
        <v/>
      </c>
      <c r="J239" t="str">
        <f t="shared" si="16"/>
        <v/>
      </c>
      <c r="P239" t="s">
        <v>1449</v>
      </c>
      <c r="Q239" t="s">
        <v>16</v>
      </c>
      <c r="R239" s="3">
        <v>45092</v>
      </c>
      <c r="S239">
        <v>1734.8</v>
      </c>
      <c r="T239">
        <v>1742.6</v>
      </c>
      <c r="U239">
        <v>1809</v>
      </c>
      <c r="V239">
        <v>1735</v>
      </c>
      <c r="W239">
        <v>1799</v>
      </c>
      <c r="X239">
        <v>1794.35</v>
      </c>
      <c r="Y239">
        <v>1783.77</v>
      </c>
      <c r="Z239">
        <v>279423</v>
      </c>
      <c r="AA239">
        <v>498426221.44999999</v>
      </c>
      <c r="AB239">
        <v>19589</v>
      </c>
      <c r="AC239" s="8">
        <v>98463</v>
      </c>
      <c r="AD239" s="8">
        <v>35.24</v>
      </c>
    </row>
    <row r="240" spans="1:30" x14ac:dyDescent="0.25">
      <c r="A240" s="9" t="s">
        <v>1449</v>
      </c>
      <c r="B240" s="1" t="s">
        <v>16</v>
      </c>
      <c r="C240" s="10">
        <v>45093</v>
      </c>
      <c r="D240" s="1">
        <v>1870.6</v>
      </c>
      <c r="F240">
        <f t="shared" si="17"/>
        <v>4.2494496614372892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1449</v>
      </c>
      <c r="Q240" t="s">
        <v>16</v>
      </c>
      <c r="R240" s="3">
        <v>45093</v>
      </c>
      <c r="S240">
        <v>1794.35</v>
      </c>
      <c r="T240">
        <v>1802.55</v>
      </c>
      <c r="U240">
        <v>1899.75</v>
      </c>
      <c r="V240">
        <v>1800</v>
      </c>
      <c r="W240">
        <v>1876</v>
      </c>
      <c r="X240">
        <v>1870.6</v>
      </c>
      <c r="Y240">
        <v>1866.39</v>
      </c>
      <c r="Z240">
        <v>646008</v>
      </c>
      <c r="AA240">
        <v>1205699724.5999999</v>
      </c>
      <c r="AB240">
        <v>42023</v>
      </c>
      <c r="AC240" s="8">
        <v>178582</v>
      </c>
      <c r="AD240" s="8">
        <v>27.64</v>
      </c>
    </row>
    <row r="241" spans="1:30" x14ac:dyDescent="0.25">
      <c r="A241" s="11" t="s">
        <v>1449</v>
      </c>
      <c r="B241" s="2" t="s">
        <v>16</v>
      </c>
      <c r="C241" s="12">
        <v>45096</v>
      </c>
      <c r="D241" s="2">
        <v>1921.25</v>
      </c>
      <c r="F241">
        <f t="shared" si="17"/>
        <v>2.707687373035395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1449</v>
      </c>
      <c r="Q241" t="s">
        <v>16</v>
      </c>
      <c r="R241" s="3">
        <v>45096</v>
      </c>
      <c r="S241">
        <v>1870.6</v>
      </c>
      <c r="T241">
        <v>1889.55</v>
      </c>
      <c r="U241">
        <v>1955</v>
      </c>
      <c r="V241">
        <v>1885</v>
      </c>
      <c r="W241">
        <v>1927.95</v>
      </c>
      <c r="X241">
        <v>1921.25</v>
      </c>
      <c r="Y241">
        <v>1929.94</v>
      </c>
      <c r="Z241">
        <v>501070</v>
      </c>
      <c r="AA241">
        <v>967033878.70000005</v>
      </c>
      <c r="AB241">
        <v>36649</v>
      </c>
      <c r="AC241" s="8">
        <v>133340</v>
      </c>
      <c r="AD241" s="8">
        <v>26.61</v>
      </c>
    </row>
    <row r="242" spans="1:30" x14ac:dyDescent="0.25">
      <c r="A242" s="9" t="s">
        <v>1449</v>
      </c>
      <c r="B242" s="1" t="s">
        <v>16</v>
      </c>
      <c r="C242" s="10">
        <v>45097</v>
      </c>
      <c r="D242" s="1">
        <v>1889.85</v>
      </c>
      <c r="F242">
        <f t="shared" si="17"/>
        <v>-1.634352635003258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1449</v>
      </c>
      <c r="Q242" t="s">
        <v>16</v>
      </c>
      <c r="R242" s="3">
        <v>45097</v>
      </c>
      <c r="S242">
        <v>1921.25</v>
      </c>
      <c r="T242">
        <v>1928.45</v>
      </c>
      <c r="U242">
        <v>1948.8</v>
      </c>
      <c r="V242">
        <v>1873.05</v>
      </c>
      <c r="W242">
        <v>1897.5</v>
      </c>
      <c r="X242">
        <v>1889.85</v>
      </c>
      <c r="Y242">
        <v>1895.11</v>
      </c>
      <c r="Z242">
        <v>178052</v>
      </c>
      <c r="AA242">
        <v>337427342.60000002</v>
      </c>
      <c r="AB242">
        <v>15807</v>
      </c>
      <c r="AC242" s="8">
        <v>58812</v>
      </c>
      <c r="AD242" s="8">
        <v>33.03</v>
      </c>
    </row>
    <row r="243" spans="1:30" x14ac:dyDescent="0.25">
      <c r="A243" s="11" t="s">
        <v>1449</v>
      </c>
      <c r="B243" s="2" t="s">
        <v>16</v>
      </c>
      <c r="C243" s="12">
        <v>45098</v>
      </c>
      <c r="D243" s="2">
        <v>1909.8</v>
      </c>
      <c r="F243">
        <f t="shared" si="17"/>
        <v>1.0556393364552767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1449</v>
      </c>
      <c r="Q243" t="s">
        <v>16</v>
      </c>
      <c r="R243" s="3">
        <v>45098</v>
      </c>
      <c r="S243">
        <v>1889.85</v>
      </c>
      <c r="T243">
        <v>1889.85</v>
      </c>
      <c r="U243">
        <v>1925</v>
      </c>
      <c r="V243">
        <v>1871.5</v>
      </c>
      <c r="W243">
        <v>1915</v>
      </c>
      <c r="X243">
        <v>1909.8</v>
      </c>
      <c r="Y243">
        <v>1903.93</v>
      </c>
      <c r="Z243">
        <v>200222</v>
      </c>
      <c r="AA243">
        <v>381208435.5</v>
      </c>
      <c r="AB243">
        <v>17135</v>
      </c>
      <c r="AC243" s="8">
        <v>57883</v>
      </c>
      <c r="AD243" s="8">
        <v>28.91</v>
      </c>
    </row>
    <row r="244" spans="1:30" x14ac:dyDescent="0.25">
      <c r="A244" s="9" t="s">
        <v>1449</v>
      </c>
      <c r="B244" s="1" t="s">
        <v>16</v>
      </c>
      <c r="C244" s="10">
        <v>45099</v>
      </c>
      <c r="D244" s="1">
        <v>1826.1</v>
      </c>
      <c r="F244">
        <f t="shared" si="17"/>
        <v>-4.3826578699340271</v>
      </c>
      <c r="G244">
        <f t="shared" si="15"/>
        <v>4</v>
      </c>
      <c r="H244">
        <f t="shared" si="19"/>
        <v>1.7694429737788058</v>
      </c>
      <c r="I244" t="str">
        <f t="shared" si="18"/>
        <v/>
      </c>
      <c r="J244" t="str">
        <f t="shared" si="16"/>
        <v/>
      </c>
      <c r="P244" t="s">
        <v>1449</v>
      </c>
      <c r="Q244" t="s">
        <v>16</v>
      </c>
      <c r="R244" s="3">
        <v>45099</v>
      </c>
      <c r="S244">
        <v>1909.8</v>
      </c>
      <c r="T244">
        <v>1908.35</v>
      </c>
      <c r="U244">
        <v>1916.05</v>
      </c>
      <c r="V244">
        <v>1815</v>
      </c>
      <c r="W244">
        <v>1818</v>
      </c>
      <c r="X244">
        <v>1826.1</v>
      </c>
      <c r="Y244">
        <v>1856.63</v>
      </c>
      <c r="Z244">
        <v>187915</v>
      </c>
      <c r="AA244">
        <v>348888649.69999999</v>
      </c>
      <c r="AB244">
        <v>16264</v>
      </c>
      <c r="AC244" s="8">
        <v>79751</v>
      </c>
      <c r="AD244" s="8">
        <v>42.44</v>
      </c>
    </row>
    <row r="245" spans="1:30" x14ac:dyDescent="0.25">
      <c r="A245" s="11" t="s">
        <v>1449</v>
      </c>
      <c r="B245" s="2" t="s">
        <v>16</v>
      </c>
      <c r="C245" s="12">
        <v>45100</v>
      </c>
      <c r="D245" s="2">
        <v>1802.2</v>
      </c>
      <c r="F245">
        <f t="shared" si="17"/>
        <v>-1.3088001752368361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1449</v>
      </c>
      <c r="Q245" t="s">
        <v>16</v>
      </c>
      <c r="R245" s="3">
        <v>45100</v>
      </c>
      <c r="S245">
        <v>1826.1</v>
      </c>
      <c r="T245">
        <v>1830.95</v>
      </c>
      <c r="U245">
        <v>1848.65</v>
      </c>
      <c r="V245">
        <v>1781.55</v>
      </c>
      <c r="W245">
        <v>1804</v>
      </c>
      <c r="X245">
        <v>1802.2</v>
      </c>
      <c r="Y245">
        <v>1813.38</v>
      </c>
      <c r="Z245">
        <v>159452</v>
      </c>
      <c r="AA245">
        <v>289146918.35000002</v>
      </c>
      <c r="AB245">
        <v>15289</v>
      </c>
      <c r="AC245" s="8">
        <v>46466</v>
      </c>
      <c r="AD245" s="8">
        <v>29.14</v>
      </c>
    </row>
    <row r="246" spans="1:30" x14ac:dyDescent="0.25">
      <c r="A246" s="9" t="s">
        <v>1449</v>
      </c>
      <c r="B246" s="1" t="s">
        <v>16</v>
      </c>
      <c r="C246" s="10">
        <v>45103</v>
      </c>
      <c r="D246" s="1">
        <v>1806.65</v>
      </c>
      <c r="F246">
        <f t="shared" si="17"/>
        <v>0.24692043058484325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1449</v>
      </c>
      <c r="Q246" t="s">
        <v>16</v>
      </c>
      <c r="R246" s="3">
        <v>45103</v>
      </c>
      <c r="S246">
        <v>1802.2</v>
      </c>
      <c r="T246">
        <v>1792.1</v>
      </c>
      <c r="U246">
        <v>1837</v>
      </c>
      <c r="V246">
        <v>1782.2</v>
      </c>
      <c r="W246">
        <v>1814.95</v>
      </c>
      <c r="X246">
        <v>1806.65</v>
      </c>
      <c r="Y246">
        <v>1810.87</v>
      </c>
      <c r="Z246">
        <v>115511</v>
      </c>
      <c r="AA246">
        <v>209175972.69999999</v>
      </c>
      <c r="AB246">
        <v>12069</v>
      </c>
      <c r="AC246" s="8">
        <v>31746</v>
      </c>
      <c r="AD246" s="8">
        <v>27.48</v>
      </c>
    </row>
    <row r="247" spans="1:30" x14ac:dyDescent="0.25">
      <c r="A247" s="11" t="s">
        <v>1449</v>
      </c>
      <c r="B247" s="2" t="s">
        <v>16</v>
      </c>
      <c r="C247" s="12">
        <v>45104</v>
      </c>
      <c r="D247" s="2">
        <v>1878.05</v>
      </c>
      <c r="F247">
        <f t="shared" si="17"/>
        <v>3.9520659784684282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1449</v>
      </c>
      <c r="Q247" t="s">
        <v>16</v>
      </c>
      <c r="R247" s="3">
        <v>45104</v>
      </c>
      <c r="S247">
        <v>1806.65</v>
      </c>
      <c r="T247">
        <v>1814.65</v>
      </c>
      <c r="U247">
        <v>1891.95</v>
      </c>
      <c r="V247">
        <v>1810.1</v>
      </c>
      <c r="W247">
        <v>1878</v>
      </c>
      <c r="X247">
        <v>1878.05</v>
      </c>
      <c r="Y247">
        <v>1856.22</v>
      </c>
      <c r="Z247">
        <v>166518</v>
      </c>
      <c r="AA247">
        <v>309093966.64999998</v>
      </c>
      <c r="AB247">
        <v>14468</v>
      </c>
      <c r="AC247" s="8">
        <v>51320</v>
      </c>
      <c r="AD247" s="8">
        <v>30.82</v>
      </c>
    </row>
    <row r="248" spans="1:30" x14ac:dyDescent="0.25">
      <c r="A248" s="9" t="s">
        <v>1449</v>
      </c>
      <c r="B248" s="1" t="s">
        <v>16</v>
      </c>
      <c r="C248" s="10">
        <v>45105</v>
      </c>
      <c r="D248" s="1">
        <v>1867.9</v>
      </c>
      <c r="F248">
        <f t="shared" si="17"/>
        <v>-0.540454194510256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1449</v>
      </c>
      <c r="Q248" t="s">
        <v>16</v>
      </c>
      <c r="R248" s="3">
        <v>45105</v>
      </c>
      <c r="S248">
        <v>1878.05</v>
      </c>
      <c r="T248">
        <v>1884.85</v>
      </c>
      <c r="U248">
        <v>1917.95</v>
      </c>
      <c r="V248">
        <v>1858.85</v>
      </c>
      <c r="W248">
        <v>1871.1</v>
      </c>
      <c r="X248">
        <v>1867.9</v>
      </c>
      <c r="Y248">
        <v>1887.93</v>
      </c>
      <c r="Z248">
        <v>137175</v>
      </c>
      <c r="AA248">
        <v>258976340.80000001</v>
      </c>
      <c r="AB248">
        <v>13269</v>
      </c>
      <c r="AC248" s="8">
        <v>40918</v>
      </c>
      <c r="AD248" s="8">
        <v>29.83</v>
      </c>
    </row>
    <row r="249" spans="1:30" x14ac:dyDescent="0.25">
      <c r="A249" s="11" t="s">
        <v>1449</v>
      </c>
      <c r="B249" s="2" t="s">
        <v>16</v>
      </c>
      <c r="C249" s="12">
        <v>45107</v>
      </c>
      <c r="D249" s="2">
        <v>1868.2</v>
      </c>
      <c r="F249">
        <f t="shared" si="17"/>
        <v>1.6060816960220273E-2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1449</v>
      </c>
      <c r="Q249" t="s">
        <v>16</v>
      </c>
      <c r="R249" s="3">
        <v>45107</v>
      </c>
      <c r="S249">
        <v>1867.9</v>
      </c>
      <c r="T249">
        <v>1880.9</v>
      </c>
      <c r="U249">
        <v>1909.85</v>
      </c>
      <c r="V249">
        <v>1862.8</v>
      </c>
      <c r="W249">
        <v>1867</v>
      </c>
      <c r="X249">
        <v>1868.2</v>
      </c>
      <c r="Y249">
        <v>1881.02</v>
      </c>
      <c r="Z249">
        <v>113440</v>
      </c>
      <c r="AA249">
        <v>213382504.15000001</v>
      </c>
      <c r="AB249">
        <v>11069</v>
      </c>
      <c r="AC249" s="8">
        <v>39411</v>
      </c>
      <c r="AD249" s="8">
        <v>34.74</v>
      </c>
    </row>
    <row r="250" spans="1:30" x14ac:dyDescent="0.25">
      <c r="A250" s="9" t="s">
        <v>1449</v>
      </c>
      <c r="B250" s="1" t="s">
        <v>16</v>
      </c>
      <c r="C250" s="10">
        <v>45110</v>
      </c>
      <c r="D250" s="1">
        <v>1890.6</v>
      </c>
      <c r="F250">
        <f t="shared" si="17"/>
        <v>1.199015094743596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7.7805987517190367</v>
      </c>
      <c r="P250" t="s">
        <v>1449</v>
      </c>
      <c r="Q250" t="s">
        <v>16</v>
      </c>
      <c r="R250" s="3">
        <v>45110</v>
      </c>
      <c r="S250">
        <v>1868.2</v>
      </c>
      <c r="T250">
        <v>1882</v>
      </c>
      <c r="U250">
        <v>1900</v>
      </c>
      <c r="V250">
        <v>1869.5</v>
      </c>
      <c r="W250">
        <v>1892</v>
      </c>
      <c r="X250">
        <v>1890.6</v>
      </c>
      <c r="Y250">
        <v>1886.29</v>
      </c>
      <c r="Z250">
        <v>82788</v>
      </c>
      <c r="AA250">
        <v>156162244.15000001</v>
      </c>
      <c r="AB250">
        <v>9604</v>
      </c>
      <c r="AC250" s="8">
        <v>31325</v>
      </c>
      <c r="AD250" s="8">
        <v>37.840000000000003</v>
      </c>
    </row>
    <row r="251" spans="1:30" x14ac:dyDescent="0.25">
      <c r="A251" s="11" t="s">
        <v>1449</v>
      </c>
      <c r="B251" s="2" t="s">
        <v>16</v>
      </c>
      <c r="C251" s="12">
        <v>45111</v>
      </c>
      <c r="D251" s="2">
        <v>1875.55</v>
      </c>
      <c r="F251">
        <f t="shared" si="17"/>
        <v>-0.79604358404739006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1449</v>
      </c>
      <c r="Q251" t="s">
        <v>16</v>
      </c>
      <c r="R251" s="3">
        <v>45111</v>
      </c>
      <c r="S251">
        <v>1890.6</v>
      </c>
      <c r="T251">
        <v>1899.95</v>
      </c>
      <c r="U251">
        <v>1899.95</v>
      </c>
      <c r="V251">
        <v>1852.5</v>
      </c>
      <c r="W251">
        <v>1880.25</v>
      </c>
      <c r="X251">
        <v>1875.55</v>
      </c>
      <c r="Y251">
        <v>1874.21</v>
      </c>
      <c r="Z251">
        <v>84975</v>
      </c>
      <c r="AA251">
        <v>159260767.19999999</v>
      </c>
      <c r="AB251">
        <v>9257</v>
      </c>
      <c r="AC251" s="8">
        <v>21776</v>
      </c>
      <c r="AD251" s="8">
        <v>25.63</v>
      </c>
    </row>
    <row r="252" spans="1:30" x14ac:dyDescent="0.25">
      <c r="A252" s="9" t="s">
        <v>1449</v>
      </c>
      <c r="B252" s="1" t="s">
        <v>16</v>
      </c>
      <c r="C252" s="10">
        <v>45112</v>
      </c>
      <c r="D252" s="1">
        <v>1892.55</v>
      </c>
      <c r="F252">
        <f t="shared" si="17"/>
        <v>0.9064007891018635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1449</v>
      </c>
      <c r="Q252" t="s">
        <v>16</v>
      </c>
      <c r="R252" s="3">
        <v>45112</v>
      </c>
      <c r="S252">
        <v>1875.55</v>
      </c>
      <c r="T252">
        <v>1883</v>
      </c>
      <c r="U252">
        <v>1909</v>
      </c>
      <c r="V252">
        <v>1864</v>
      </c>
      <c r="W252">
        <v>1897.9</v>
      </c>
      <c r="X252">
        <v>1892.55</v>
      </c>
      <c r="Y252">
        <v>1894.68</v>
      </c>
      <c r="Z252">
        <v>149195</v>
      </c>
      <c r="AA252">
        <v>282677521.05000001</v>
      </c>
      <c r="AB252">
        <v>10671</v>
      </c>
      <c r="AC252" s="8">
        <v>75521</v>
      </c>
      <c r="AD252" s="8">
        <v>50.62</v>
      </c>
    </row>
    <row r="253" spans="1:30" x14ac:dyDescent="0.25">
      <c r="A253" s="11" t="s">
        <v>1449</v>
      </c>
      <c r="B253" s="2" t="s">
        <v>16</v>
      </c>
      <c r="C253" s="12">
        <v>45113</v>
      </c>
      <c r="D253" s="2">
        <v>1916.95</v>
      </c>
      <c r="F253">
        <f t="shared" si="17"/>
        <v>1.2892658053948425</v>
      </c>
      <c r="G253">
        <f t="shared" si="15"/>
        <v>4</v>
      </c>
      <c r="H253">
        <f t="shared" si="19"/>
        <v>2.6259435729964102</v>
      </c>
      <c r="I253" t="str">
        <f t="shared" si="18"/>
        <v/>
      </c>
      <c r="J253" t="str">
        <f t="shared" si="16"/>
        <v/>
      </c>
      <c r="P253" t="s">
        <v>1449</v>
      </c>
      <c r="Q253" t="s">
        <v>16</v>
      </c>
      <c r="R253" s="3">
        <v>45113</v>
      </c>
      <c r="S253">
        <v>1892.55</v>
      </c>
      <c r="T253">
        <v>1897.6</v>
      </c>
      <c r="U253">
        <v>1932.45</v>
      </c>
      <c r="V253">
        <v>1878</v>
      </c>
      <c r="W253">
        <v>1911</v>
      </c>
      <c r="X253">
        <v>1916.95</v>
      </c>
      <c r="Y253">
        <v>1911.96</v>
      </c>
      <c r="Z253">
        <v>121744</v>
      </c>
      <c r="AA253">
        <v>232769275.65000001</v>
      </c>
      <c r="AB253">
        <v>10472</v>
      </c>
      <c r="AC253" s="8">
        <v>68865</v>
      </c>
      <c r="AD253" s="8">
        <v>56.57</v>
      </c>
    </row>
    <row r="254" spans="1:30" x14ac:dyDescent="0.25">
      <c r="A254" s="9" t="s">
        <v>1449</v>
      </c>
      <c r="B254" s="1" t="s">
        <v>16</v>
      </c>
      <c r="C254" s="10">
        <v>45114</v>
      </c>
      <c r="D254" s="1">
        <v>1897.7</v>
      </c>
      <c r="F254">
        <f t="shared" si="17"/>
        <v>-1.0041993792222019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1449</v>
      </c>
      <c r="Q254" t="s">
        <v>16</v>
      </c>
      <c r="R254" s="3">
        <v>45114</v>
      </c>
      <c r="S254">
        <v>1916.95</v>
      </c>
      <c r="T254">
        <v>1913.5</v>
      </c>
      <c r="U254">
        <v>1923.9</v>
      </c>
      <c r="V254">
        <v>1889</v>
      </c>
      <c r="W254">
        <v>1895</v>
      </c>
      <c r="X254">
        <v>1897.7</v>
      </c>
      <c r="Y254">
        <v>1904.45</v>
      </c>
      <c r="Z254">
        <v>81754</v>
      </c>
      <c r="AA254">
        <v>155696108.15000001</v>
      </c>
      <c r="AB254">
        <v>9096</v>
      </c>
      <c r="AC254" s="8">
        <v>35713</v>
      </c>
      <c r="AD254" s="8">
        <v>43.68</v>
      </c>
    </row>
    <row r="255" spans="1:30" x14ac:dyDescent="0.25">
      <c r="A255" s="11" t="s">
        <v>1449</v>
      </c>
      <c r="B255" s="2" t="s">
        <v>16</v>
      </c>
      <c r="C255" s="12">
        <v>45117</v>
      </c>
      <c r="D255" s="2">
        <v>1921.5</v>
      </c>
      <c r="F255">
        <f t="shared" si="17"/>
        <v>1.2541497602360727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1449</v>
      </c>
      <c r="Q255" t="s">
        <v>16</v>
      </c>
      <c r="R255" s="3">
        <v>45117</v>
      </c>
      <c r="S255">
        <v>1897.7</v>
      </c>
      <c r="T255">
        <v>1900</v>
      </c>
      <c r="U255">
        <v>1947</v>
      </c>
      <c r="V255">
        <v>1865.65</v>
      </c>
      <c r="W255">
        <v>1910.05</v>
      </c>
      <c r="X255">
        <v>1921.5</v>
      </c>
      <c r="Y255">
        <v>1912.05</v>
      </c>
      <c r="Z255">
        <v>123354</v>
      </c>
      <c r="AA255">
        <v>235858778.25</v>
      </c>
      <c r="AB255">
        <v>11996</v>
      </c>
      <c r="AC255" s="8">
        <v>35120</v>
      </c>
      <c r="AD255" s="8">
        <v>28.47</v>
      </c>
    </row>
    <row r="256" spans="1:30" x14ac:dyDescent="0.25">
      <c r="A256" s="9" t="s">
        <v>1449</v>
      </c>
      <c r="B256" s="1" t="s">
        <v>16</v>
      </c>
      <c r="C256" s="10">
        <v>45118</v>
      </c>
      <c r="D256" s="1">
        <v>1956.95</v>
      </c>
      <c r="F256">
        <f t="shared" si="17"/>
        <v>1.8449128285193881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1449</v>
      </c>
      <c r="Q256" t="s">
        <v>16</v>
      </c>
      <c r="R256" s="3">
        <v>45118</v>
      </c>
      <c r="S256">
        <v>1921.5</v>
      </c>
      <c r="T256">
        <v>1914</v>
      </c>
      <c r="U256">
        <v>1988.8</v>
      </c>
      <c r="V256">
        <v>1908</v>
      </c>
      <c r="W256">
        <v>1940.85</v>
      </c>
      <c r="X256">
        <v>1956.95</v>
      </c>
      <c r="Y256">
        <v>1968.88</v>
      </c>
      <c r="Z256">
        <v>296612</v>
      </c>
      <c r="AA256">
        <v>583992473.20000005</v>
      </c>
      <c r="AB256">
        <v>22107</v>
      </c>
      <c r="AC256" s="8">
        <v>111073</v>
      </c>
      <c r="AD256" s="8">
        <v>37.450000000000003</v>
      </c>
    </row>
    <row r="257" spans="1:30" x14ac:dyDescent="0.25">
      <c r="A257" s="11" t="s">
        <v>1449</v>
      </c>
      <c r="B257" s="2" t="s">
        <v>16</v>
      </c>
      <c r="C257" s="12">
        <v>45119</v>
      </c>
      <c r="D257" s="2">
        <v>2019.75</v>
      </c>
      <c r="F257">
        <f t="shared" si="17"/>
        <v>3.2090753468407445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1449</v>
      </c>
      <c r="Q257" t="s">
        <v>16</v>
      </c>
      <c r="R257" s="3">
        <v>45119</v>
      </c>
      <c r="S257">
        <v>1956.95</v>
      </c>
      <c r="T257">
        <v>1939</v>
      </c>
      <c r="U257">
        <v>2060</v>
      </c>
      <c r="V257">
        <v>1911.05</v>
      </c>
      <c r="W257">
        <v>2055</v>
      </c>
      <c r="X257">
        <v>2019.75</v>
      </c>
      <c r="Y257">
        <v>1998.34</v>
      </c>
      <c r="Z257">
        <v>424435</v>
      </c>
      <c r="AA257">
        <v>848163566.64999998</v>
      </c>
      <c r="AB257">
        <v>25998</v>
      </c>
      <c r="AC257" s="8">
        <v>165958</v>
      </c>
      <c r="AD257" s="8">
        <v>39.1</v>
      </c>
    </row>
    <row r="258" spans="1:30" x14ac:dyDescent="0.25">
      <c r="A258" s="9" t="s">
        <v>1449</v>
      </c>
      <c r="B258" s="1" t="s">
        <v>16</v>
      </c>
      <c r="C258" s="10">
        <v>45120</v>
      </c>
      <c r="D258" s="1">
        <v>2095.4499999999998</v>
      </c>
      <c r="F258">
        <f t="shared" si="17"/>
        <v>3.7479886124520272</v>
      </c>
      <c r="G258">
        <f t="shared" si="15"/>
        <v>4</v>
      </c>
      <c r="H258">
        <f t="shared" si="19"/>
        <v>9.3116669709694975</v>
      </c>
      <c r="I258" t="str">
        <f t="shared" si="18"/>
        <v/>
      </c>
      <c r="J258" t="str">
        <f t="shared" si="16"/>
        <v/>
      </c>
      <c r="P258" t="s">
        <v>1449</v>
      </c>
      <c r="Q258" t="s">
        <v>16</v>
      </c>
      <c r="R258" s="3">
        <v>45120</v>
      </c>
      <c r="S258">
        <v>2019.75</v>
      </c>
      <c r="T258">
        <v>2049.9499999999998</v>
      </c>
      <c r="U258">
        <v>2250</v>
      </c>
      <c r="V258">
        <v>2040.05</v>
      </c>
      <c r="W258">
        <v>2111</v>
      </c>
      <c r="X258">
        <v>2095.4499999999998</v>
      </c>
      <c r="Y258">
        <v>2178.84</v>
      </c>
      <c r="Z258">
        <v>2145382</v>
      </c>
      <c r="AA258">
        <v>4674453605</v>
      </c>
      <c r="AB258">
        <v>113810</v>
      </c>
      <c r="AC258" s="8">
        <v>251011</v>
      </c>
      <c r="AD258" s="8">
        <v>11.7</v>
      </c>
    </row>
    <row r="259" spans="1:30" x14ac:dyDescent="0.25">
      <c r="A259" s="11" t="s">
        <v>1449</v>
      </c>
      <c r="B259" s="2" t="s">
        <v>16</v>
      </c>
      <c r="C259" s="12">
        <v>45121</v>
      </c>
      <c r="D259" s="2">
        <v>2026.5</v>
      </c>
      <c r="F259">
        <f t="shared" si="17"/>
        <v>-3.2904626691164105</v>
      </c>
      <c r="G259">
        <f t="shared" ref="G259:G322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1449</v>
      </c>
      <c r="Q259" t="s">
        <v>16</v>
      </c>
      <c r="R259" s="3">
        <v>45121</v>
      </c>
      <c r="S259">
        <v>2095.4499999999998</v>
      </c>
      <c r="T259">
        <v>2131.9</v>
      </c>
      <c r="U259">
        <v>2174</v>
      </c>
      <c r="V259">
        <v>1980.1</v>
      </c>
      <c r="W259">
        <v>2034.8</v>
      </c>
      <c r="X259">
        <v>2026.5</v>
      </c>
      <c r="Y259">
        <v>2040.64</v>
      </c>
      <c r="Z259">
        <v>651721</v>
      </c>
      <c r="AA259">
        <v>1329927638.8</v>
      </c>
      <c r="AB259">
        <v>48016</v>
      </c>
      <c r="AC259" s="8">
        <v>150400</v>
      </c>
      <c r="AD259" s="8">
        <v>23.08</v>
      </c>
    </row>
    <row r="260" spans="1:30" x14ac:dyDescent="0.25">
      <c r="A260" s="9" t="s">
        <v>1449</v>
      </c>
      <c r="B260" s="1" t="s">
        <v>16</v>
      </c>
      <c r="C260" s="10">
        <v>45124</v>
      </c>
      <c r="D260" s="1">
        <v>2093.9499999999998</v>
      </c>
      <c r="F260">
        <f t="shared" ref="F260:F323" si="22">((D260-D259)/D259)*100</f>
        <v>3.328398716999744</v>
      </c>
      <c r="G260">
        <f t="shared" si="20"/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1"/>
        <v/>
      </c>
      <c r="P260" t="s">
        <v>1449</v>
      </c>
      <c r="Q260" t="s">
        <v>16</v>
      </c>
      <c r="R260" s="3">
        <v>45124</v>
      </c>
      <c r="S260">
        <v>2026.5</v>
      </c>
      <c r="T260">
        <v>2049.8000000000002</v>
      </c>
      <c r="U260">
        <v>2100</v>
      </c>
      <c r="V260">
        <v>2034.55</v>
      </c>
      <c r="W260">
        <v>2099</v>
      </c>
      <c r="X260">
        <v>2093.9499999999998</v>
      </c>
      <c r="Y260">
        <v>2073.0300000000002</v>
      </c>
      <c r="Z260">
        <v>315246</v>
      </c>
      <c r="AA260">
        <v>653514810.25</v>
      </c>
      <c r="AB260">
        <v>25197</v>
      </c>
      <c r="AC260" s="8">
        <v>118631</v>
      </c>
      <c r="AD260" s="8">
        <v>37.630000000000003</v>
      </c>
    </row>
    <row r="261" spans="1:30" x14ac:dyDescent="0.25">
      <c r="A261" s="11" t="s">
        <v>1449</v>
      </c>
      <c r="B261" s="2" t="s">
        <v>16</v>
      </c>
      <c r="C261" s="12">
        <v>45125</v>
      </c>
      <c r="D261" s="2">
        <v>2071.35</v>
      </c>
      <c r="F261">
        <f t="shared" si="22"/>
        <v>-1.07929988777191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1449</v>
      </c>
      <c r="Q261" t="s">
        <v>16</v>
      </c>
      <c r="R261" s="3">
        <v>45125</v>
      </c>
      <c r="S261">
        <v>2093.9499999999998</v>
      </c>
      <c r="T261">
        <v>2099.6</v>
      </c>
      <c r="U261">
        <v>2105</v>
      </c>
      <c r="V261">
        <v>2015.9</v>
      </c>
      <c r="W261">
        <v>2076</v>
      </c>
      <c r="X261">
        <v>2071.35</v>
      </c>
      <c r="Y261">
        <v>2055.75</v>
      </c>
      <c r="Z261">
        <v>163957</v>
      </c>
      <c r="AA261">
        <v>337054863.19999999</v>
      </c>
      <c r="AB261">
        <v>18563</v>
      </c>
      <c r="AC261" s="8">
        <v>51018</v>
      </c>
      <c r="AD261" s="8">
        <v>31.12</v>
      </c>
    </row>
    <row r="262" spans="1:30" x14ac:dyDescent="0.25">
      <c r="A262" s="9" t="s">
        <v>1449</v>
      </c>
      <c r="B262" s="1" t="s">
        <v>16</v>
      </c>
      <c r="C262" s="10">
        <v>45126</v>
      </c>
      <c r="D262" s="1">
        <v>2052.3000000000002</v>
      </c>
      <c r="F262">
        <f t="shared" si="22"/>
        <v>-0.91969005720905339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1449</v>
      </c>
      <c r="Q262" t="s">
        <v>16</v>
      </c>
      <c r="R262" s="3">
        <v>45126</v>
      </c>
      <c r="S262">
        <v>2071.35</v>
      </c>
      <c r="T262">
        <v>2080.0500000000002</v>
      </c>
      <c r="U262">
        <v>2082.85</v>
      </c>
      <c r="V262">
        <v>2040.8</v>
      </c>
      <c r="W262">
        <v>2058</v>
      </c>
      <c r="X262">
        <v>2052.3000000000002</v>
      </c>
      <c r="Y262">
        <v>2059.4699999999998</v>
      </c>
      <c r="Z262">
        <v>95802</v>
      </c>
      <c r="AA262">
        <v>197301359.44999999</v>
      </c>
      <c r="AB262">
        <v>14244</v>
      </c>
      <c r="AC262" s="8">
        <v>36693</v>
      </c>
      <c r="AD262" s="8">
        <v>38.299999999999997</v>
      </c>
    </row>
    <row r="263" spans="1:30" x14ac:dyDescent="0.25">
      <c r="A263" s="11" t="s">
        <v>1449</v>
      </c>
      <c r="B263" s="2" t="s">
        <v>16</v>
      </c>
      <c r="C263" s="12">
        <v>45127</v>
      </c>
      <c r="D263" s="2">
        <v>2079.8000000000002</v>
      </c>
      <c r="F263">
        <f t="shared" si="22"/>
        <v>1.3399600448277542</v>
      </c>
      <c r="G263">
        <f t="shared" si="20"/>
        <v>4</v>
      </c>
      <c r="H263">
        <f t="shared" si="19"/>
        <v>-0.74685628385309299</v>
      </c>
      <c r="I263" t="str">
        <f t="shared" si="23"/>
        <v/>
      </c>
      <c r="J263" t="str">
        <f t="shared" si="21"/>
        <v/>
      </c>
      <c r="P263" t="s">
        <v>1449</v>
      </c>
      <c r="Q263" t="s">
        <v>16</v>
      </c>
      <c r="R263" s="3">
        <v>45127</v>
      </c>
      <c r="S263">
        <v>2052.3000000000002</v>
      </c>
      <c r="T263">
        <v>2062</v>
      </c>
      <c r="U263">
        <v>2099</v>
      </c>
      <c r="V263">
        <v>2042.65</v>
      </c>
      <c r="W263">
        <v>2070</v>
      </c>
      <c r="X263">
        <v>2079.8000000000002</v>
      </c>
      <c r="Y263">
        <v>2074.25</v>
      </c>
      <c r="Z263">
        <v>106388</v>
      </c>
      <c r="AA263">
        <v>220675095.84999999</v>
      </c>
      <c r="AB263">
        <v>13758</v>
      </c>
      <c r="AC263" s="8">
        <v>34697</v>
      </c>
      <c r="AD263" s="8">
        <v>32.61</v>
      </c>
    </row>
    <row r="264" spans="1:30" x14ac:dyDescent="0.25">
      <c r="A264" s="9" t="s">
        <v>1449</v>
      </c>
      <c r="B264" s="1" t="s">
        <v>16</v>
      </c>
      <c r="C264" s="10">
        <v>45128</v>
      </c>
      <c r="D264" s="1">
        <v>2057.5500000000002</v>
      </c>
      <c r="F264">
        <f t="shared" si="22"/>
        <v>-1.0698144052312721</v>
      </c>
      <c r="G264">
        <f t="shared" si="20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1449</v>
      </c>
      <c r="Q264" t="s">
        <v>16</v>
      </c>
      <c r="R264" s="3">
        <v>45128</v>
      </c>
      <c r="S264">
        <v>2079.8000000000002</v>
      </c>
      <c r="T264">
        <v>2070</v>
      </c>
      <c r="U264">
        <v>2079.75</v>
      </c>
      <c r="V264">
        <v>2036.2</v>
      </c>
      <c r="W264">
        <v>2059</v>
      </c>
      <c r="X264">
        <v>2057.5500000000002</v>
      </c>
      <c r="Y264">
        <v>2062.79</v>
      </c>
      <c r="Z264">
        <v>84268</v>
      </c>
      <c r="AA264">
        <v>173827251.94999999</v>
      </c>
      <c r="AB264">
        <v>11999</v>
      </c>
      <c r="AC264" s="8">
        <v>30807</v>
      </c>
      <c r="AD264" s="8">
        <v>36.56</v>
      </c>
    </row>
    <row r="265" spans="1:30" x14ac:dyDescent="0.25">
      <c r="A265" s="11" t="s">
        <v>1449</v>
      </c>
      <c r="B265" s="2" t="s">
        <v>16</v>
      </c>
      <c r="C265" s="12">
        <v>45131</v>
      </c>
      <c r="D265" s="2">
        <v>2012.25</v>
      </c>
      <c r="F265">
        <f t="shared" si="22"/>
        <v>-2.2016475905810395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1449</v>
      </c>
      <c r="Q265" t="s">
        <v>16</v>
      </c>
      <c r="R265" s="3">
        <v>45131</v>
      </c>
      <c r="S265">
        <v>2057.5500000000002</v>
      </c>
      <c r="T265">
        <v>2069.9499999999998</v>
      </c>
      <c r="U265">
        <v>2069.9499999999998</v>
      </c>
      <c r="V265">
        <v>2001</v>
      </c>
      <c r="W265">
        <v>2007.1</v>
      </c>
      <c r="X265">
        <v>2012.25</v>
      </c>
      <c r="Y265">
        <v>2018.72</v>
      </c>
      <c r="Z265">
        <v>135298</v>
      </c>
      <c r="AA265">
        <v>273128270.55000001</v>
      </c>
      <c r="AB265">
        <v>15610</v>
      </c>
      <c r="AC265" s="8">
        <v>57603</v>
      </c>
      <c r="AD265" s="8">
        <v>42.57</v>
      </c>
    </row>
    <row r="266" spans="1:30" x14ac:dyDescent="0.25">
      <c r="A266" s="9" t="s">
        <v>1449</v>
      </c>
      <c r="B266" s="1" t="s">
        <v>16</v>
      </c>
      <c r="C266" s="10">
        <v>45132</v>
      </c>
      <c r="D266" s="1">
        <v>1997.2</v>
      </c>
      <c r="F266">
        <f t="shared" si="22"/>
        <v>-0.74791899614858759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1449</v>
      </c>
      <c r="Q266" t="s">
        <v>16</v>
      </c>
      <c r="R266" s="3">
        <v>45132</v>
      </c>
      <c r="S266">
        <v>2012.25</v>
      </c>
      <c r="T266">
        <v>2013</v>
      </c>
      <c r="U266">
        <v>2025</v>
      </c>
      <c r="V266">
        <v>1975</v>
      </c>
      <c r="W266">
        <v>1988</v>
      </c>
      <c r="X266">
        <v>1997.2</v>
      </c>
      <c r="Y266">
        <v>2003.31</v>
      </c>
      <c r="Z266">
        <v>101917</v>
      </c>
      <c r="AA266">
        <v>204171777.05000001</v>
      </c>
      <c r="AB266">
        <v>15778</v>
      </c>
      <c r="AC266" s="8">
        <v>42567</v>
      </c>
      <c r="AD266" s="8">
        <v>41.77</v>
      </c>
    </row>
    <row r="267" spans="1:30" x14ac:dyDescent="0.25">
      <c r="A267" s="11" t="s">
        <v>1449</v>
      </c>
      <c r="B267" s="2" t="s">
        <v>16</v>
      </c>
      <c r="C267" s="12">
        <v>45133</v>
      </c>
      <c r="D267" s="2">
        <v>2005.45</v>
      </c>
      <c r="F267">
        <f t="shared" si="22"/>
        <v>0.41307830963348685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1449</v>
      </c>
      <c r="Q267" t="s">
        <v>16</v>
      </c>
      <c r="R267" s="3">
        <v>45133</v>
      </c>
      <c r="S267">
        <v>1997.2</v>
      </c>
      <c r="T267">
        <v>1999.9</v>
      </c>
      <c r="U267">
        <v>2045.9</v>
      </c>
      <c r="V267">
        <v>1995.5</v>
      </c>
      <c r="W267">
        <v>2000</v>
      </c>
      <c r="X267">
        <v>2005.45</v>
      </c>
      <c r="Y267">
        <v>2012.65</v>
      </c>
      <c r="Z267">
        <v>87123</v>
      </c>
      <c r="AA267">
        <v>175347747.09999999</v>
      </c>
      <c r="AB267">
        <v>10243</v>
      </c>
      <c r="AC267" s="8">
        <v>30980</v>
      </c>
      <c r="AD267" s="8">
        <v>35.56</v>
      </c>
    </row>
    <row r="268" spans="1:30" x14ac:dyDescent="0.25">
      <c r="A268" s="9" t="s">
        <v>1449</v>
      </c>
      <c r="B268" s="1" t="s">
        <v>16</v>
      </c>
      <c r="C268" s="10">
        <v>45134</v>
      </c>
      <c r="D268" s="1">
        <v>1982.7</v>
      </c>
      <c r="F268">
        <f t="shared" si="22"/>
        <v>-1.1344087361938715</v>
      </c>
      <c r="G268">
        <f t="shared" si="20"/>
        <v>4</v>
      </c>
      <c r="H268">
        <f t="shared" si="24"/>
        <v>-4.6687181459755802</v>
      </c>
      <c r="I268" t="str">
        <f t="shared" si="23"/>
        <v/>
      </c>
      <c r="J268" t="str">
        <f t="shared" si="21"/>
        <v/>
      </c>
      <c r="P268" t="s">
        <v>1449</v>
      </c>
      <c r="Q268" t="s">
        <v>16</v>
      </c>
      <c r="R268" s="3">
        <v>45134</v>
      </c>
      <c r="S268">
        <v>2005.45</v>
      </c>
      <c r="T268">
        <v>2005.45</v>
      </c>
      <c r="U268">
        <v>2010</v>
      </c>
      <c r="V268">
        <v>1979</v>
      </c>
      <c r="W268">
        <v>1984</v>
      </c>
      <c r="X268">
        <v>1982.7</v>
      </c>
      <c r="Y268">
        <v>1990.61</v>
      </c>
      <c r="Z268">
        <v>76933</v>
      </c>
      <c r="AA268">
        <v>153143445.59999999</v>
      </c>
      <c r="AB268">
        <v>8829</v>
      </c>
      <c r="AC268" s="8">
        <v>32150</v>
      </c>
      <c r="AD268" s="8">
        <v>41.79</v>
      </c>
    </row>
    <row r="269" spans="1:30" x14ac:dyDescent="0.25">
      <c r="A269" s="11" t="s">
        <v>1449</v>
      </c>
      <c r="B269" s="2" t="s">
        <v>16</v>
      </c>
      <c r="C269" s="12">
        <v>45135</v>
      </c>
      <c r="D269" s="2">
        <v>2009.25</v>
      </c>
      <c r="F269">
        <f t="shared" si="22"/>
        <v>1.3390830685428936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1449</v>
      </c>
      <c r="Q269" t="s">
        <v>16</v>
      </c>
      <c r="R269" s="3">
        <v>45135</v>
      </c>
      <c r="S269">
        <v>1982.7</v>
      </c>
      <c r="T269">
        <v>1984</v>
      </c>
      <c r="U269">
        <v>2021.55</v>
      </c>
      <c r="V269">
        <v>1944.95</v>
      </c>
      <c r="W269">
        <v>2008</v>
      </c>
      <c r="X269">
        <v>2009.25</v>
      </c>
      <c r="Y269">
        <v>1975.19</v>
      </c>
      <c r="Z269">
        <v>113014</v>
      </c>
      <c r="AA269">
        <v>223224563.59999999</v>
      </c>
      <c r="AB269">
        <v>14727</v>
      </c>
      <c r="AC269" s="8">
        <v>37156</v>
      </c>
      <c r="AD269" s="8">
        <v>32.880000000000003</v>
      </c>
    </row>
    <row r="270" spans="1:30" x14ac:dyDescent="0.25">
      <c r="A270" s="9" t="s">
        <v>1449</v>
      </c>
      <c r="B270" s="1" t="s">
        <v>16</v>
      </c>
      <c r="C270" s="10">
        <v>45138</v>
      </c>
      <c r="D270" s="1">
        <v>2037.7</v>
      </c>
      <c r="F270">
        <f t="shared" si="22"/>
        <v>1.4159512255816871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1449</v>
      </c>
      <c r="Q270" t="s">
        <v>16</v>
      </c>
      <c r="R270" s="3">
        <v>45138</v>
      </c>
      <c r="S270">
        <v>2009.25</v>
      </c>
      <c r="T270">
        <v>2009.95</v>
      </c>
      <c r="U270">
        <v>2045</v>
      </c>
      <c r="V270">
        <v>2005</v>
      </c>
      <c r="W270">
        <v>2035.35</v>
      </c>
      <c r="X270">
        <v>2037.7</v>
      </c>
      <c r="Y270">
        <v>2026.49</v>
      </c>
      <c r="Z270">
        <v>88180</v>
      </c>
      <c r="AA270">
        <v>178696207.75</v>
      </c>
      <c r="AB270">
        <v>11745</v>
      </c>
      <c r="AC270" s="8">
        <v>38382</v>
      </c>
      <c r="AD270" s="8">
        <v>43.53</v>
      </c>
    </row>
    <row r="271" spans="1:30" x14ac:dyDescent="0.25">
      <c r="A271" s="11" t="s">
        <v>1449</v>
      </c>
      <c r="B271" s="2" t="s">
        <v>16</v>
      </c>
      <c r="C271" s="12">
        <v>45139</v>
      </c>
      <c r="D271" s="2">
        <v>2010.65</v>
      </c>
      <c r="F271">
        <f t="shared" si="22"/>
        <v>-1.3274770574667494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17.981747196180329</v>
      </c>
      <c r="P271" t="s">
        <v>1449</v>
      </c>
      <c r="Q271" t="s">
        <v>16</v>
      </c>
      <c r="R271" s="3">
        <v>45139</v>
      </c>
      <c r="S271">
        <v>2037.7</v>
      </c>
      <c r="T271">
        <v>2044.45</v>
      </c>
      <c r="U271">
        <v>2054.65</v>
      </c>
      <c r="V271">
        <v>1999.6</v>
      </c>
      <c r="W271">
        <v>2008</v>
      </c>
      <c r="X271">
        <v>2010.65</v>
      </c>
      <c r="Y271">
        <v>2016.29</v>
      </c>
      <c r="Z271">
        <v>72695</v>
      </c>
      <c r="AA271">
        <v>146574136.25</v>
      </c>
      <c r="AB271">
        <v>13790</v>
      </c>
      <c r="AC271" s="8">
        <v>35405</v>
      </c>
      <c r="AD271" s="8">
        <v>48.7</v>
      </c>
    </row>
    <row r="272" spans="1:30" x14ac:dyDescent="0.25">
      <c r="A272" s="9" t="s">
        <v>1449</v>
      </c>
      <c r="B272" s="1" t="s">
        <v>16</v>
      </c>
      <c r="C272" s="10">
        <v>45140</v>
      </c>
      <c r="D272" s="1">
        <v>1994.2</v>
      </c>
      <c r="F272">
        <f t="shared" si="22"/>
        <v>-0.81814338646706508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1449</v>
      </c>
      <c r="Q272" t="s">
        <v>16</v>
      </c>
      <c r="R272" s="3">
        <v>45140</v>
      </c>
      <c r="S272">
        <v>2010.65</v>
      </c>
      <c r="T272">
        <v>2011</v>
      </c>
      <c r="U272">
        <v>2030</v>
      </c>
      <c r="V272">
        <v>1955.55</v>
      </c>
      <c r="W272">
        <v>2010.85</v>
      </c>
      <c r="X272">
        <v>1994.2</v>
      </c>
      <c r="Y272">
        <v>1999.56</v>
      </c>
      <c r="Z272">
        <v>84200</v>
      </c>
      <c r="AA272">
        <v>168362707.75</v>
      </c>
      <c r="AB272">
        <v>11550</v>
      </c>
      <c r="AC272" s="8">
        <v>34373</v>
      </c>
      <c r="AD272" s="8">
        <v>40.82</v>
      </c>
    </row>
    <row r="273" spans="1:30" x14ac:dyDescent="0.25">
      <c r="A273" s="11" t="s">
        <v>1449</v>
      </c>
      <c r="B273" s="2" t="s">
        <v>16</v>
      </c>
      <c r="C273" s="12">
        <v>45141</v>
      </c>
      <c r="D273" s="2">
        <v>1977.15</v>
      </c>
      <c r="F273">
        <f t="shared" si="22"/>
        <v>-0.85497944037709117</v>
      </c>
      <c r="G273">
        <f t="shared" si="20"/>
        <v>4</v>
      </c>
      <c r="H273">
        <f t="shared" si="24"/>
        <v>-0.27992131941291948</v>
      </c>
      <c r="I273" t="str">
        <f t="shared" si="23"/>
        <v/>
      </c>
      <c r="J273" t="str">
        <f t="shared" si="21"/>
        <v/>
      </c>
      <c r="P273" t="s">
        <v>1449</v>
      </c>
      <c r="Q273" t="s">
        <v>16</v>
      </c>
      <c r="R273" s="3">
        <v>45141</v>
      </c>
      <c r="S273">
        <v>1994.2</v>
      </c>
      <c r="T273">
        <v>1994.2</v>
      </c>
      <c r="U273">
        <v>2019.95</v>
      </c>
      <c r="V273">
        <v>1964</v>
      </c>
      <c r="W273">
        <v>1980</v>
      </c>
      <c r="X273">
        <v>1977.15</v>
      </c>
      <c r="Y273">
        <v>1985.86</v>
      </c>
      <c r="Z273">
        <v>73042</v>
      </c>
      <c r="AA273">
        <v>145051511.05000001</v>
      </c>
      <c r="AB273">
        <v>11512</v>
      </c>
      <c r="AC273" s="8">
        <v>26124</v>
      </c>
      <c r="AD273" s="8">
        <v>35.770000000000003</v>
      </c>
    </row>
    <row r="274" spans="1:30" x14ac:dyDescent="0.25">
      <c r="A274" s="9" t="s">
        <v>1449</v>
      </c>
      <c r="B274" s="1" t="s">
        <v>16</v>
      </c>
      <c r="C274" s="10">
        <v>45142</v>
      </c>
      <c r="D274" s="1">
        <v>1978.75</v>
      </c>
      <c r="F274">
        <f t="shared" si="22"/>
        <v>8.0924563133799102E-2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1449</v>
      </c>
      <c r="Q274" t="s">
        <v>16</v>
      </c>
      <c r="R274" s="3">
        <v>45142</v>
      </c>
      <c r="S274">
        <v>1977.15</v>
      </c>
      <c r="T274">
        <v>1982</v>
      </c>
      <c r="U274">
        <v>1995.6</v>
      </c>
      <c r="V274">
        <v>1965</v>
      </c>
      <c r="W274">
        <v>1980</v>
      </c>
      <c r="X274">
        <v>1978.75</v>
      </c>
      <c r="Y274">
        <v>1980.96</v>
      </c>
      <c r="Z274">
        <v>54340</v>
      </c>
      <c r="AA274">
        <v>107645287.84999999</v>
      </c>
      <c r="AB274">
        <v>8654</v>
      </c>
      <c r="AC274" s="8">
        <v>27669</v>
      </c>
      <c r="AD274" s="8">
        <v>50.92</v>
      </c>
    </row>
    <row r="275" spans="1:30" x14ac:dyDescent="0.25">
      <c r="A275" s="11" t="s">
        <v>1449</v>
      </c>
      <c r="B275" s="2" t="s">
        <v>16</v>
      </c>
      <c r="C275" s="12">
        <v>45145</v>
      </c>
      <c r="D275" s="2">
        <v>2010.75</v>
      </c>
      <c r="F275">
        <f t="shared" si="22"/>
        <v>1.6171825647504738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1449</v>
      </c>
      <c r="Q275" t="s">
        <v>16</v>
      </c>
      <c r="R275" s="3">
        <v>45145</v>
      </c>
      <c r="S275">
        <v>1978.75</v>
      </c>
      <c r="T275">
        <v>1990</v>
      </c>
      <c r="U275">
        <v>2021.5</v>
      </c>
      <c r="V275">
        <v>1960.55</v>
      </c>
      <c r="W275">
        <v>2019.8</v>
      </c>
      <c r="X275">
        <v>2010.75</v>
      </c>
      <c r="Y275">
        <v>1994.81</v>
      </c>
      <c r="Z275">
        <v>92876</v>
      </c>
      <c r="AA275">
        <v>185270423.90000001</v>
      </c>
      <c r="AB275">
        <v>13019</v>
      </c>
      <c r="AC275" s="8">
        <v>38296</v>
      </c>
      <c r="AD275" s="8">
        <v>41.23</v>
      </c>
    </row>
    <row r="276" spans="1:30" x14ac:dyDescent="0.25">
      <c r="A276" s="9" t="s">
        <v>1449</v>
      </c>
      <c r="B276" s="1" t="s">
        <v>16</v>
      </c>
      <c r="C276" s="10">
        <v>45146</v>
      </c>
      <c r="D276" s="1">
        <v>2031.35</v>
      </c>
      <c r="F276">
        <f t="shared" si="22"/>
        <v>1.0244933482531349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1449</v>
      </c>
      <c r="Q276" t="s">
        <v>16</v>
      </c>
      <c r="R276" s="3">
        <v>45146</v>
      </c>
      <c r="S276">
        <v>2010.75</v>
      </c>
      <c r="T276">
        <v>2019.8</v>
      </c>
      <c r="U276">
        <v>2040</v>
      </c>
      <c r="V276">
        <v>2007.7</v>
      </c>
      <c r="W276">
        <v>2040</v>
      </c>
      <c r="X276">
        <v>2031.35</v>
      </c>
      <c r="Y276">
        <v>2021.98</v>
      </c>
      <c r="Z276">
        <v>79352</v>
      </c>
      <c r="AA276">
        <v>160448543</v>
      </c>
      <c r="AB276">
        <v>13576</v>
      </c>
      <c r="AC276" s="8">
        <v>37324</v>
      </c>
      <c r="AD276" s="8">
        <v>47.04</v>
      </c>
    </row>
    <row r="277" spans="1:30" x14ac:dyDescent="0.25">
      <c r="A277" s="11" t="s">
        <v>1449</v>
      </c>
      <c r="B277" s="2" t="s">
        <v>16</v>
      </c>
      <c r="C277" s="12">
        <v>45147</v>
      </c>
      <c r="D277" s="2">
        <v>2112.3000000000002</v>
      </c>
      <c r="F277">
        <f t="shared" si="22"/>
        <v>3.9850345829128546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1449</v>
      </c>
      <c r="Q277" t="s">
        <v>16</v>
      </c>
      <c r="R277" s="3">
        <v>45147</v>
      </c>
      <c r="S277">
        <v>2031.35</v>
      </c>
      <c r="T277">
        <v>2057.9</v>
      </c>
      <c r="U277">
        <v>2130</v>
      </c>
      <c r="V277">
        <v>2057.85</v>
      </c>
      <c r="W277">
        <v>2115</v>
      </c>
      <c r="X277">
        <v>2112.3000000000002</v>
      </c>
      <c r="Y277">
        <v>2108.25</v>
      </c>
      <c r="Z277">
        <v>763272</v>
      </c>
      <c r="AA277">
        <v>1609165565.5</v>
      </c>
      <c r="AB277">
        <v>69823</v>
      </c>
      <c r="AC277" s="8">
        <v>177288</v>
      </c>
      <c r="AD277" s="8">
        <v>23.23</v>
      </c>
    </row>
    <row r="278" spans="1:30" x14ac:dyDescent="0.25">
      <c r="A278" s="9" t="s">
        <v>1449</v>
      </c>
      <c r="B278" s="1" t="s">
        <v>16</v>
      </c>
      <c r="C278" s="10">
        <v>45148</v>
      </c>
      <c r="D278" s="1">
        <v>2122.75</v>
      </c>
      <c r="F278">
        <f t="shared" si="22"/>
        <v>0.49472139374141061</v>
      </c>
      <c r="G278">
        <f t="shared" si="20"/>
        <v>4</v>
      </c>
      <c r="H278">
        <f t="shared" si="24"/>
        <v>7.3641352451761328</v>
      </c>
      <c r="I278" t="str">
        <f t="shared" si="23"/>
        <v/>
      </c>
      <c r="J278" t="str">
        <f t="shared" si="21"/>
        <v/>
      </c>
      <c r="P278" t="s">
        <v>1449</v>
      </c>
      <c r="Q278" t="s">
        <v>16</v>
      </c>
      <c r="R278" s="3">
        <v>45148</v>
      </c>
      <c r="S278">
        <v>2112.3000000000002</v>
      </c>
      <c r="T278">
        <v>2126.9</v>
      </c>
      <c r="U278">
        <v>2130</v>
      </c>
      <c r="V278">
        <v>2060.8000000000002</v>
      </c>
      <c r="W278">
        <v>2125.9499999999998</v>
      </c>
      <c r="X278">
        <v>2122.75</v>
      </c>
      <c r="Y278">
        <v>2109.33</v>
      </c>
      <c r="Z278">
        <v>179981</v>
      </c>
      <c r="AA278">
        <v>379638753.94999999</v>
      </c>
      <c r="AB278">
        <v>21568</v>
      </c>
      <c r="AC278" s="8">
        <v>66657</v>
      </c>
      <c r="AD278" s="8">
        <v>37.04</v>
      </c>
    </row>
    <row r="279" spans="1:30" x14ac:dyDescent="0.25">
      <c r="A279" s="11" t="s">
        <v>1449</v>
      </c>
      <c r="B279" s="2" t="s">
        <v>16</v>
      </c>
      <c r="C279" s="12">
        <v>45149</v>
      </c>
      <c r="D279" s="2">
        <v>2090</v>
      </c>
      <c r="F279">
        <f t="shared" si="22"/>
        <v>-1.5428100341538098</v>
      </c>
      <c r="G279">
        <f t="shared" si="20"/>
        <v>5</v>
      </c>
      <c r="H279" t="str">
        <f t="shared" si="24"/>
        <v/>
      </c>
      <c r="I279" t="str">
        <f t="shared" si="23"/>
        <v/>
      </c>
      <c r="J279" t="str">
        <f t="shared" si="21"/>
        <v/>
      </c>
      <c r="P279" t="s">
        <v>1449</v>
      </c>
      <c r="Q279" t="s">
        <v>16</v>
      </c>
      <c r="R279" s="3">
        <v>45149</v>
      </c>
      <c r="S279">
        <v>2122.75</v>
      </c>
      <c r="T279">
        <v>2130</v>
      </c>
      <c r="U279">
        <v>2130</v>
      </c>
      <c r="V279">
        <v>2075</v>
      </c>
      <c r="W279">
        <v>2090</v>
      </c>
      <c r="X279">
        <v>2090</v>
      </c>
      <c r="Y279">
        <v>2106.41</v>
      </c>
      <c r="Z279">
        <v>109472</v>
      </c>
      <c r="AA279">
        <v>230593155.80000001</v>
      </c>
      <c r="AB279">
        <v>16055</v>
      </c>
      <c r="AC279" s="8">
        <v>51253</v>
      </c>
      <c r="AD279" s="8">
        <v>46.82</v>
      </c>
    </row>
    <row r="280" spans="1:30" x14ac:dyDescent="0.25">
      <c r="A280" s="9" t="s">
        <v>1449</v>
      </c>
      <c r="B280" s="1" t="s">
        <v>16</v>
      </c>
      <c r="C280" s="10">
        <v>45152</v>
      </c>
      <c r="D280" s="1">
        <v>2099.65</v>
      </c>
      <c r="F280">
        <f t="shared" si="22"/>
        <v>0.46172248803828186</v>
      </c>
      <c r="G280">
        <f t="shared" si="20"/>
        <v>1</v>
      </c>
      <c r="H280" t="str">
        <f t="shared" si="24"/>
        <v/>
      </c>
      <c r="I280" t="str">
        <f t="shared" si="23"/>
        <v/>
      </c>
      <c r="J280" t="str">
        <f t="shared" si="21"/>
        <v/>
      </c>
      <c r="P280" t="s">
        <v>1449</v>
      </c>
      <c r="Q280" t="s">
        <v>16</v>
      </c>
      <c r="R280" s="3">
        <v>45152</v>
      </c>
      <c r="S280">
        <v>2090</v>
      </c>
      <c r="T280">
        <v>2090</v>
      </c>
      <c r="U280">
        <v>2118</v>
      </c>
      <c r="V280">
        <v>2025.55</v>
      </c>
      <c r="W280">
        <v>2091</v>
      </c>
      <c r="X280">
        <v>2099.65</v>
      </c>
      <c r="Y280">
        <v>2089.81</v>
      </c>
      <c r="Z280">
        <v>122876</v>
      </c>
      <c r="AA280">
        <v>256788014.09999999</v>
      </c>
      <c r="AB280">
        <v>17269</v>
      </c>
      <c r="AC280" s="8">
        <v>57065</v>
      </c>
      <c r="AD280" s="8">
        <v>46.44</v>
      </c>
    </row>
    <row r="281" spans="1:30" x14ac:dyDescent="0.25">
      <c r="A281" s="11" t="s">
        <v>1449</v>
      </c>
      <c r="B281" s="2" t="s">
        <v>16</v>
      </c>
      <c r="C281" s="12">
        <v>45154</v>
      </c>
      <c r="D281" s="2">
        <v>2164.85</v>
      </c>
      <c r="F281">
        <f t="shared" si="22"/>
        <v>3.1052794513371187</v>
      </c>
      <c r="G281">
        <f t="shared" si="20"/>
        <v>3</v>
      </c>
      <c r="H281" t="str">
        <f t="shared" si="24"/>
        <v/>
      </c>
      <c r="I281" t="str">
        <f t="shared" si="23"/>
        <v/>
      </c>
      <c r="J281" t="str">
        <f t="shared" si="21"/>
        <v/>
      </c>
      <c r="P281" t="s">
        <v>1449</v>
      </c>
      <c r="Q281" t="s">
        <v>16</v>
      </c>
      <c r="R281" s="3">
        <v>45154</v>
      </c>
      <c r="S281">
        <v>2099.65</v>
      </c>
      <c r="T281">
        <v>2104.65</v>
      </c>
      <c r="U281">
        <v>2175</v>
      </c>
      <c r="V281">
        <v>2100</v>
      </c>
      <c r="W281">
        <v>2170.5</v>
      </c>
      <c r="X281">
        <v>2164.85</v>
      </c>
      <c r="Y281">
        <v>2153.88</v>
      </c>
      <c r="Z281">
        <v>294814</v>
      </c>
      <c r="AA281">
        <v>634994146.95000005</v>
      </c>
      <c r="AB281">
        <v>30631</v>
      </c>
      <c r="AC281" s="8">
        <v>121051</v>
      </c>
      <c r="AD281" s="8">
        <v>41.06</v>
      </c>
    </row>
    <row r="282" spans="1:30" x14ac:dyDescent="0.25">
      <c r="A282" s="9" t="s">
        <v>1449</v>
      </c>
      <c r="B282" s="1" t="s">
        <v>16</v>
      </c>
      <c r="C282" s="10">
        <v>45155</v>
      </c>
      <c r="D282" s="1">
        <v>2228.3000000000002</v>
      </c>
      <c r="F282">
        <f t="shared" si="22"/>
        <v>2.9309190013165014</v>
      </c>
      <c r="G282">
        <f t="shared" si="20"/>
        <v>4</v>
      </c>
      <c r="H282">
        <f t="shared" si="24"/>
        <v>5.4916441793305868</v>
      </c>
      <c r="I282" t="str">
        <f t="shared" si="23"/>
        <v/>
      </c>
      <c r="J282" t="str">
        <f t="shared" si="21"/>
        <v/>
      </c>
      <c r="P282" t="s">
        <v>1449</v>
      </c>
      <c r="Q282" t="s">
        <v>16</v>
      </c>
      <c r="R282" s="3">
        <v>45155</v>
      </c>
      <c r="S282">
        <v>2164.85</v>
      </c>
      <c r="T282">
        <v>2179.9499999999998</v>
      </c>
      <c r="U282">
        <v>2267.9499999999998</v>
      </c>
      <c r="V282">
        <v>2173.5</v>
      </c>
      <c r="W282">
        <v>2220</v>
      </c>
      <c r="X282">
        <v>2228.3000000000002</v>
      </c>
      <c r="Y282">
        <v>2230.7199999999998</v>
      </c>
      <c r="Z282">
        <v>320921</v>
      </c>
      <c r="AA282">
        <v>715885710.89999998</v>
      </c>
      <c r="AB282">
        <v>27032</v>
      </c>
      <c r="AC282" s="8">
        <v>99555</v>
      </c>
      <c r="AD282" s="8">
        <v>31.02</v>
      </c>
    </row>
    <row r="283" spans="1:30" x14ac:dyDescent="0.25">
      <c r="A283" s="11" t="s">
        <v>1449</v>
      </c>
      <c r="B283" s="2" t="s">
        <v>16</v>
      </c>
      <c r="C283" s="12">
        <v>45156</v>
      </c>
      <c r="D283" s="2">
        <v>2158.5500000000002</v>
      </c>
      <c r="F283">
        <f t="shared" si="22"/>
        <v>-3.130188933267513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1449</v>
      </c>
      <c r="Q283" t="s">
        <v>16</v>
      </c>
      <c r="R283" s="3">
        <v>45156</v>
      </c>
      <c r="S283">
        <v>2228.3000000000002</v>
      </c>
      <c r="T283">
        <v>2239.9</v>
      </c>
      <c r="U283">
        <v>2248.65</v>
      </c>
      <c r="V283">
        <v>2140.3000000000002</v>
      </c>
      <c r="W283">
        <v>2160</v>
      </c>
      <c r="X283">
        <v>2158.5500000000002</v>
      </c>
      <c r="Y283">
        <v>2182.9499999999998</v>
      </c>
      <c r="Z283">
        <v>178334</v>
      </c>
      <c r="AA283">
        <v>389294424.10000002</v>
      </c>
      <c r="AB283">
        <v>19373</v>
      </c>
      <c r="AC283" s="8">
        <v>83967</v>
      </c>
      <c r="AD283" s="8">
        <v>47.08</v>
      </c>
    </row>
    <row r="284" spans="1:30" x14ac:dyDescent="0.25">
      <c r="A284" s="9" t="s">
        <v>1449</v>
      </c>
      <c r="B284" s="1" t="s">
        <v>16</v>
      </c>
      <c r="C284" s="10">
        <v>45159</v>
      </c>
      <c r="D284" s="1">
        <v>2364.6</v>
      </c>
      <c r="F284">
        <f t="shared" si="22"/>
        <v>9.5457598851080441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1449</v>
      </c>
      <c r="Q284" t="s">
        <v>16</v>
      </c>
      <c r="R284" s="3">
        <v>45159</v>
      </c>
      <c r="S284">
        <v>2158.5500000000002</v>
      </c>
      <c r="T284">
        <v>2178.8000000000002</v>
      </c>
      <c r="U284">
        <v>2415</v>
      </c>
      <c r="V284">
        <v>2172.65</v>
      </c>
      <c r="W284">
        <v>2372.1999999999998</v>
      </c>
      <c r="X284">
        <v>2364.6</v>
      </c>
      <c r="Y284">
        <v>2318.09</v>
      </c>
      <c r="Z284">
        <v>1465162</v>
      </c>
      <c r="AA284">
        <v>3396371470.4000001</v>
      </c>
      <c r="AB284">
        <v>103576</v>
      </c>
      <c r="AC284" s="8">
        <v>301202</v>
      </c>
      <c r="AD284" s="8">
        <v>20.56</v>
      </c>
    </row>
    <row r="285" spans="1:30" x14ac:dyDescent="0.25">
      <c r="A285" s="11" t="s">
        <v>1449</v>
      </c>
      <c r="B285" s="2" t="s">
        <v>16</v>
      </c>
      <c r="C285" s="12">
        <v>45160</v>
      </c>
      <c r="D285" s="2">
        <v>2401.9499999999998</v>
      </c>
      <c r="F285">
        <f t="shared" si="22"/>
        <v>1.579548337985279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1449</v>
      </c>
      <c r="Q285" t="s">
        <v>16</v>
      </c>
      <c r="R285" s="3">
        <v>45160</v>
      </c>
      <c r="S285">
        <v>2364.6</v>
      </c>
      <c r="T285">
        <v>2373.0500000000002</v>
      </c>
      <c r="U285">
        <v>2426</v>
      </c>
      <c r="V285">
        <v>2322.3000000000002</v>
      </c>
      <c r="W285">
        <v>2389</v>
      </c>
      <c r="X285">
        <v>2401.9499999999998</v>
      </c>
      <c r="Y285">
        <v>2376.27</v>
      </c>
      <c r="Z285">
        <v>466812</v>
      </c>
      <c r="AA285">
        <v>1109272764.25</v>
      </c>
      <c r="AB285">
        <v>40186</v>
      </c>
      <c r="AC285" s="8">
        <v>68378</v>
      </c>
      <c r="AD285" s="8">
        <v>14.65</v>
      </c>
    </row>
    <row r="286" spans="1:30" x14ac:dyDescent="0.25">
      <c r="A286" s="9" t="s">
        <v>1449</v>
      </c>
      <c r="B286" s="1" t="s">
        <v>16</v>
      </c>
      <c r="C286" s="10">
        <v>45161</v>
      </c>
      <c r="D286" s="1">
        <v>2375.0500000000002</v>
      </c>
      <c r="F286">
        <f t="shared" si="22"/>
        <v>-1.1199233955744141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1449</v>
      </c>
      <c r="Q286" t="s">
        <v>16</v>
      </c>
      <c r="R286" s="3">
        <v>45161</v>
      </c>
      <c r="S286">
        <v>2401.9499999999998</v>
      </c>
      <c r="T286">
        <v>2400</v>
      </c>
      <c r="U286">
        <v>2424.4</v>
      </c>
      <c r="V286">
        <v>2359.85</v>
      </c>
      <c r="W286">
        <v>2373</v>
      </c>
      <c r="X286">
        <v>2375.0500000000002</v>
      </c>
      <c r="Y286">
        <v>2384.75</v>
      </c>
      <c r="Z286">
        <v>248615</v>
      </c>
      <c r="AA286">
        <v>592885080</v>
      </c>
      <c r="AB286">
        <v>25338</v>
      </c>
      <c r="AC286" s="8">
        <v>50642</v>
      </c>
      <c r="AD286" s="8">
        <v>20.37</v>
      </c>
    </row>
    <row r="287" spans="1:30" x14ac:dyDescent="0.25">
      <c r="A287" s="11" t="s">
        <v>1449</v>
      </c>
      <c r="B287" s="2" t="s">
        <v>16</v>
      </c>
      <c r="C287" s="12">
        <v>45162</v>
      </c>
      <c r="D287" s="2">
        <v>2387.4</v>
      </c>
      <c r="F287">
        <f t="shared" si="22"/>
        <v>0.51998905286204122</v>
      </c>
      <c r="G287">
        <f t="shared" si="20"/>
        <v>4</v>
      </c>
      <c r="H287">
        <f t="shared" si="24"/>
        <v>7.1399721760983663</v>
      </c>
      <c r="I287" t="str">
        <f t="shared" si="23"/>
        <v/>
      </c>
      <c r="J287" t="str">
        <f t="shared" si="21"/>
        <v/>
      </c>
      <c r="P287" t="s">
        <v>1449</v>
      </c>
      <c r="Q287" t="s">
        <v>16</v>
      </c>
      <c r="R287" s="3">
        <v>45162</v>
      </c>
      <c r="S287">
        <v>2375.0500000000002</v>
      </c>
      <c r="T287">
        <v>2400</v>
      </c>
      <c r="U287">
        <v>2411</v>
      </c>
      <c r="V287">
        <v>2332.1999999999998</v>
      </c>
      <c r="W287">
        <v>2387.6</v>
      </c>
      <c r="X287">
        <v>2387.4</v>
      </c>
      <c r="Y287">
        <v>2368.6</v>
      </c>
      <c r="Z287">
        <v>204313</v>
      </c>
      <c r="AA287">
        <v>483936356</v>
      </c>
      <c r="AB287">
        <v>23935</v>
      </c>
      <c r="AC287" s="8">
        <v>59504</v>
      </c>
      <c r="AD287" s="8">
        <v>29.12</v>
      </c>
    </row>
    <row r="288" spans="1:30" x14ac:dyDescent="0.25">
      <c r="A288" s="9" t="s">
        <v>1449</v>
      </c>
      <c r="B288" s="1" t="s">
        <v>16</v>
      </c>
      <c r="C288" s="10">
        <v>45163</v>
      </c>
      <c r="D288" s="1">
        <v>2326.0500000000002</v>
      </c>
      <c r="F288">
        <f t="shared" si="22"/>
        <v>-2.5697411409901947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1449</v>
      </c>
      <c r="Q288" t="s">
        <v>16</v>
      </c>
      <c r="R288" s="3">
        <v>45163</v>
      </c>
      <c r="S288">
        <v>2387.4</v>
      </c>
      <c r="T288">
        <v>2390</v>
      </c>
      <c r="U288">
        <v>2393.6999999999998</v>
      </c>
      <c r="V288">
        <v>2315</v>
      </c>
      <c r="W288">
        <v>2331</v>
      </c>
      <c r="X288">
        <v>2326.0500000000002</v>
      </c>
      <c r="Y288">
        <v>2340.79</v>
      </c>
      <c r="Z288">
        <v>162743</v>
      </c>
      <c r="AA288">
        <v>380947979.35000002</v>
      </c>
      <c r="AB288">
        <v>23004</v>
      </c>
      <c r="AC288" s="8">
        <v>56603</v>
      </c>
      <c r="AD288" s="8">
        <v>34.78</v>
      </c>
    </row>
    <row r="289" spans="1:30" x14ac:dyDescent="0.25">
      <c r="A289" s="11" t="s">
        <v>1449</v>
      </c>
      <c r="B289" s="2" t="s">
        <v>16</v>
      </c>
      <c r="C289" s="12">
        <v>45166</v>
      </c>
      <c r="D289" s="2">
        <v>2340.15</v>
      </c>
      <c r="F289">
        <f t="shared" si="22"/>
        <v>0.60617785516218081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1449</v>
      </c>
      <c r="Q289" t="s">
        <v>16</v>
      </c>
      <c r="R289" s="3">
        <v>45166</v>
      </c>
      <c r="S289">
        <v>2326.0500000000002</v>
      </c>
      <c r="T289">
        <v>2339.9499999999998</v>
      </c>
      <c r="U289">
        <v>2362</v>
      </c>
      <c r="V289">
        <v>2316.4</v>
      </c>
      <c r="W289">
        <v>2330.9</v>
      </c>
      <c r="X289">
        <v>2340.15</v>
      </c>
      <c r="Y289">
        <v>2338.0100000000002</v>
      </c>
      <c r="Z289">
        <v>103275</v>
      </c>
      <c r="AA289">
        <v>241457870</v>
      </c>
      <c r="AB289">
        <v>16980</v>
      </c>
      <c r="AC289" s="8">
        <v>35493</v>
      </c>
      <c r="AD289" s="8">
        <v>34.369999999999997</v>
      </c>
    </row>
    <row r="290" spans="1:30" x14ac:dyDescent="0.25">
      <c r="A290" s="9" t="s">
        <v>1449</v>
      </c>
      <c r="B290" s="1" t="s">
        <v>16</v>
      </c>
      <c r="C290" s="10">
        <v>45167</v>
      </c>
      <c r="D290" s="1">
        <v>2318.6</v>
      </c>
      <c r="F290">
        <f t="shared" si="22"/>
        <v>-0.9208811400978647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1449</v>
      </c>
      <c r="Q290" t="s">
        <v>16</v>
      </c>
      <c r="R290" s="3">
        <v>45167</v>
      </c>
      <c r="S290">
        <v>2340.15</v>
      </c>
      <c r="T290">
        <v>2361.65</v>
      </c>
      <c r="U290">
        <v>2361.65</v>
      </c>
      <c r="V290">
        <v>2290</v>
      </c>
      <c r="W290">
        <v>2310</v>
      </c>
      <c r="X290">
        <v>2318.6</v>
      </c>
      <c r="Y290">
        <v>2324.09</v>
      </c>
      <c r="Z290">
        <v>111989</v>
      </c>
      <c r="AA290">
        <v>260272956.40000001</v>
      </c>
      <c r="AB290">
        <v>16392</v>
      </c>
      <c r="AC290" s="8">
        <v>43600</v>
      </c>
      <c r="AD290" s="8">
        <v>38.93</v>
      </c>
    </row>
    <row r="291" spans="1:30" x14ac:dyDescent="0.25">
      <c r="A291" s="11" t="s">
        <v>1449</v>
      </c>
      <c r="B291" s="2" t="s">
        <v>16</v>
      </c>
      <c r="C291" s="12">
        <v>45168</v>
      </c>
      <c r="D291" s="2">
        <v>2252.35</v>
      </c>
      <c r="F291">
        <f t="shared" si="22"/>
        <v>-2.8573276977486417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1449</v>
      </c>
      <c r="Q291" t="s">
        <v>16</v>
      </c>
      <c r="R291" s="3">
        <v>45168</v>
      </c>
      <c r="S291">
        <v>2318.6</v>
      </c>
      <c r="T291">
        <v>2325</v>
      </c>
      <c r="U291">
        <v>2348.4499999999998</v>
      </c>
      <c r="V291">
        <v>2235</v>
      </c>
      <c r="W291">
        <v>2252</v>
      </c>
      <c r="X291">
        <v>2252.35</v>
      </c>
      <c r="Y291">
        <v>2283.73</v>
      </c>
      <c r="Z291">
        <v>227314</v>
      </c>
      <c r="AA291">
        <v>519124206.39999998</v>
      </c>
      <c r="AB291">
        <v>26508</v>
      </c>
      <c r="AC291" s="8">
        <v>93000</v>
      </c>
      <c r="AD291" s="8">
        <v>40.909999999999997</v>
      </c>
    </row>
    <row r="292" spans="1:30" x14ac:dyDescent="0.25">
      <c r="A292" s="9" t="s">
        <v>1449</v>
      </c>
      <c r="B292" s="1" t="s">
        <v>16</v>
      </c>
      <c r="C292" s="10">
        <v>45169</v>
      </c>
      <c r="D292" s="1">
        <v>2372.1999999999998</v>
      </c>
      <c r="F292">
        <f t="shared" si="22"/>
        <v>5.3211090638666239</v>
      </c>
      <c r="G292">
        <f t="shared" si="20"/>
        <v>4</v>
      </c>
      <c r="H292">
        <f t="shared" si="24"/>
        <v>-0.63667588171233436</v>
      </c>
      <c r="I292" t="str">
        <f t="shared" si="23"/>
        <v/>
      </c>
      <c r="J292" t="str">
        <f t="shared" si="21"/>
        <v/>
      </c>
      <c r="P292" t="s">
        <v>1449</v>
      </c>
      <c r="Q292" t="s">
        <v>16</v>
      </c>
      <c r="R292" s="3">
        <v>45169</v>
      </c>
      <c r="S292">
        <v>2252.35</v>
      </c>
      <c r="T292">
        <v>2252.35</v>
      </c>
      <c r="U292">
        <v>2399.9499999999998</v>
      </c>
      <c r="V292">
        <v>2237.1</v>
      </c>
      <c r="W292">
        <v>2385</v>
      </c>
      <c r="X292">
        <v>2372.1999999999998</v>
      </c>
      <c r="Y292">
        <v>2340.91</v>
      </c>
      <c r="Z292">
        <v>594305</v>
      </c>
      <c r="AA292">
        <v>1391212020.55</v>
      </c>
      <c r="AB292">
        <v>49026</v>
      </c>
      <c r="AC292" s="8">
        <v>201756</v>
      </c>
      <c r="AD292" s="8">
        <v>33.950000000000003</v>
      </c>
    </row>
    <row r="293" spans="1:30" x14ac:dyDescent="0.25">
      <c r="A293" s="11" t="s">
        <v>1449</v>
      </c>
      <c r="B293" s="2" t="s">
        <v>16</v>
      </c>
      <c r="C293" s="12">
        <v>45170</v>
      </c>
      <c r="D293" s="2">
        <v>2469.8000000000002</v>
      </c>
      <c r="F293">
        <f t="shared" si="22"/>
        <v>4.1143242559649424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-14.924285367236223</v>
      </c>
      <c r="P293" t="s">
        <v>1449</v>
      </c>
      <c r="Q293" t="s">
        <v>16</v>
      </c>
      <c r="R293" s="3">
        <v>45170</v>
      </c>
      <c r="S293">
        <v>2372.1999999999998</v>
      </c>
      <c r="T293">
        <v>2389</v>
      </c>
      <c r="U293">
        <v>2485</v>
      </c>
      <c r="V293">
        <v>2374.5</v>
      </c>
      <c r="W293">
        <v>2467.9</v>
      </c>
      <c r="X293">
        <v>2469.8000000000002</v>
      </c>
      <c r="Y293">
        <v>2445.2600000000002</v>
      </c>
      <c r="Z293">
        <v>551556</v>
      </c>
      <c r="AA293">
        <v>1348696021.25</v>
      </c>
      <c r="AB293">
        <v>46584</v>
      </c>
      <c r="AC293" s="8">
        <v>167263</v>
      </c>
      <c r="AD293" s="8">
        <v>30.33</v>
      </c>
    </row>
    <row r="294" spans="1:30" x14ac:dyDescent="0.25">
      <c r="A294" s="9" t="s">
        <v>1449</v>
      </c>
      <c r="B294" s="1" t="s">
        <v>16</v>
      </c>
      <c r="C294" s="10">
        <v>45173</v>
      </c>
      <c r="D294" s="1">
        <v>2411.0500000000002</v>
      </c>
      <c r="F294">
        <f t="shared" si="22"/>
        <v>-2.3787351202526517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1449</v>
      </c>
      <c r="Q294" t="s">
        <v>16</v>
      </c>
      <c r="R294" s="3">
        <v>45173</v>
      </c>
      <c r="S294">
        <v>2469.8000000000002</v>
      </c>
      <c r="T294">
        <v>2470</v>
      </c>
      <c r="U294">
        <v>2477.75</v>
      </c>
      <c r="V294">
        <v>2402</v>
      </c>
      <c r="W294">
        <v>2408.1</v>
      </c>
      <c r="X294">
        <v>2411.0500000000002</v>
      </c>
      <c r="Y294">
        <v>2432.77</v>
      </c>
      <c r="Z294">
        <v>267154</v>
      </c>
      <c r="AA294">
        <v>649924230.89999998</v>
      </c>
      <c r="AB294">
        <v>40802</v>
      </c>
      <c r="AC294" s="8">
        <v>92969</v>
      </c>
      <c r="AD294" s="8">
        <v>34.799999999999997</v>
      </c>
    </row>
    <row r="295" spans="1:30" x14ac:dyDescent="0.25">
      <c r="A295" s="11" t="s">
        <v>1449</v>
      </c>
      <c r="B295" s="2" t="s">
        <v>16</v>
      </c>
      <c r="C295" s="12">
        <v>45174</v>
      </c>
      <c r="D295" s="2">
        <v>2393.0500000000002</v>
      </c>
      <c r="F295">
        <f t="shared" si="22"/>
        <v>-0.74656270089794896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1449</v>
      </c>
      <c r="Q295" t="s">
        <v>16</v>
      </c>
      <c r="R295" s="3">
        <v>45174</v>
      </c>
      <c r="S295">
        <v>2411.0500000000002</v>
      </c>
      <c r="T295">
        <v>2422.1999999999998</v>
      </c>
      <c r="U295">
        <v>2443.4499999999998</v>
      </c>
      <c r="V295">
        <v>2352.0500000000002</v>
      </c>
      <c r="W295">
        <v>2392</v>
      </c>
      <c r="X295">
        <v>2393.0500000000002</v>
      </c>
      <c r="Y295">
        <v>2401.87</v>
      </c>
      <c r="Z295">
        <v>197364</v>
      </c>
      <c r="AA295">
        <v>474042268</v>
      </c>
      <c r="AB295">
        <v>30254</v>
      </c>
      <c r="AC295" s="8">
        <v>68292</v>
      </c>
      <c r="AD295" s="8">
        <v>34.6</v>
      </c>
    </row>
    <row r="296" spans="1:30" x14ac:dyDescent="0.25">
      <c r="A296" s="9" t="s">
        <v>1449</v>
      </c>
      <c r="B296" s="1" t="s">
        <v>16</v>
      </c>
      <c r="C296" s="10">
        <v>45175</v>
      </c>
      <c r="D296" s="1">
        <v>2250.35</v>
      </c>
      <c r="F296">
        <f t="shared" si="22"/>
        <v>-5.9631014813731547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1449</v>
      </c>
      <c r="Q296" t="s">
        <v>16</v>
      </c>
      <c r="R296" s="3">
        <v>45175</v>
      </c>
      <c r="S296">
        <v>2393.0500000000002</v>
      </c>
      <c r="T296">
        <v>2394.9499999999998</v>
      </c>
      <c r="U296">
        <v>2431.35</v>
      </c>
      <c r="V296">
        <v>2242.0500000000002</v>
      </c>
      <c r="W296">
        <v>2243</v>
      </c>
      <c r="X296">
        <v>2250.35</v>
      </c>
      <c r="Y296">
        <v>2322.02</v>
      </c>
      <c r="Z296">
        <v>631087</v>
      </c>
      <c r="AA296">
        <v>1465395887.75</v>
      </c>
      <c r="AB296">
        <v>53303</v>
      </c>
      <c r="AC296" s="8">
        <v>366823</v>
      </c>
      <c r="AD296" s="8">
        <v>58.13</v>
      </c>
    </row>
    <row r="297" spans="1:30" x14ac:dyDescent="0.25">
      <c r="A297" s="11" t="s">
        <v>1449</v>
      </c>
      <c r="B297" s="2" t="s">
        <v>16</v>
      </c>
      <c r="C297" s="12">
        <v>45176</v>
      </c>
      <c r="D297" s="2">
        <v>2189.4499999999998</v>
      </c>
      <c r="F297">
        <f t="shared" si="22"/>
        <v>-2.7062456951140974</v>
      </c>
      <c r="G297">
        <f t="shared" si="20"/>
        <v>4</v>
      </c>
      <c r="H297">
        <f t="shared" si="24"/>
        <v>-7.7038192395244929</v>
      </c>
      <c r="I297" t="str">
        <f t="shared" si="23"/>
        <v/>
      </c>
      <c r="J297" t="str">
        <f t="shared" si="21"/>
        <v/>
      </c>
      <c r="P297" t="s">
        <v>1449</v>
      </c>
      <c r="Q297" t="s">
        <v>16</v>
      </c>
      <c r="R297" s="3">
        <v>45176</v>
      </c>
      <c r="S297">
        <v>2250.35</v>
      </c>
      <c r="T297">
        <v>2269.65</v>
      </c>
      <c r="U297">
        <v>2270</v>
      </c>
      <c r="V297">
        <v>2175</v>
      </c>
      <c r="W297">
        <v>2195</v>
      </c>
      <c r="X297">
        <v>2189.4499999999998</v>
      </c>
      <c r="Y297">
        <v>2227.21</v>
      </c>
      <c r="Z297">
        <v>413921</v>
      </c>
      <c r="AA297">
        <v>921889341.95000005</v>
      </c>
      <c r="AB297">
        <v>36642</v>
      </c>
      <c r="AC297" s="8">
        <v>187882</v>
      </c>
      <c r="AD297" s="8">
        <v>45.39</v>
      </c>
    </row>
    <row r="298" spans="1:30" x14ac:dyDescent="0.25">
      <c r="A298" s="9" t="s">
        <v>1449</v>
      </c>
      <c r="B298" s="1" t="s">
        <v>16</v>
      </c>
      <c r="C298" s="10">
        <v>45177</v>
      </c>
      <c r="D298" s="1">
        <v>2155.75</v>
      </c>
      <c r="F298">
        <f t="shared" si="22"/>
        <v>-1.5391993423005697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1449</v>
      </c>
      <c r="Q298" t="s">
        <v>16</v>
      </c>
      <c r="R298" s="3">
        <v>45177</v>
      </c>
      <c r="S298">
        <v>2189.4499999999998</v>
      </c>
      <c r="T298">
        <v>2212.6</v>
      </c>
      <c r="U298">
        <v>2246</v>
      </c>
      <c r="V298">
        <v>2150.5500000000002</v>
      </c>
      <c r="W298">
        <v>2161.9499999999998</v>
      </c>
      <c r="X298">
        <v>2155.75</v>
      </c>
      <c r="Y298">
        <v>2189.6799999999998</v>
      </c>
      <c r="Z298">
        <v>400770</v>
      </c>
      <c r="AA298">
        <v>877559087.5</v>
      </c>
      <c r="AB298">
        <v>41027</v>
      </c>
      <c r="AC298" s="8">
        <v>188611</v>
      </c>
      <c r="AD298" s="8">
        <v>47.06</v>
      </c>
    </row>
    <row r="299" spans="1:30" x14ac:dyDescent="0.25">
      <c r="A299" s="11" t="s">
        <v>1449</v>
      </c>
      <c r="B299" s="2" t="s">
        <v>16</v>
      </c>
      <c r="C299" s="12">
        <v>45180</v>
      </c>
      <c r="D299" s="2">
        <v>2251.35</v>
      </c>
      <c r="F299">
        <f t="shared" si="22"/>
        <v>4.4346515133944058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1449</v>
      </c>
      <c r="Q299" t="s">
        <v>16</v>
      </c>
      <c r="R299" s="3">
        <v>45180</v>
      </c>
      <c r="S299">
        <v>2155.75</v>
      </c>
      <c r="T299">
        <v>2174.1</v>
      </c>
      <c r="U299">
        <v>2272.9499999999998</v>
      </c>
      <c r="V299">
        <v>2171.1999999999998</v>
      </c>
      <c r="W299">
        <v>2251.5</v>
      </c>
      <c r="X299">
        <v>2251.35</v>
      </c>
      <c r="Y299">
        <v>2243.16</v>
      </c>
      <c r="Z299">
        <v>391482</v>
      </c>
      <c r="AA299">
        <v>878154834.70000005</v>
      </c>
      <c r="AB299">
        <v>37648</v>
      </c>
      <c r="AC299" s="8">
        <v>124891</v>
      </c>
      <c r="AD299" s="8">
        <v>31.9</v>
      </c>
    </row>
    <row r="300" spans="1:30" x14ac:dyDescent="0.25">
      <c r="A300" s="9" t="s">
        <v>1449</v>
      </c>
      <c r="B300" s="1" t="s">
        <v>16</v>
      </c>
      <c r="C300" s="10">
        <v>45181</v>
      </c>
      <c r="D300" s="1">
        <v>2142.1999999999998</v>
      </c>
      <c r="F300">
        <f t="shared" si="22"/>
        <v>-4.8482021897972372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1449</v>
      </c>
      <c r="Q300" t="s">
        <v>16</v>
      </c>
      <c r="R300" s="3">
        <v>45181</v>
      </c>
      <c r="S300">
        <v>2251.35</v>
      </c>
      <c r="T300">
        <v>2295.9499999999998</v>
      </c>
      <c r="U300">
        <v>2295.9499999999998</v>
      </c>
      <c r="V300">
        <v>2115</v>
      </c>
      <c r="W300">
        <v>2144.5</v>
      </c>
      <c r="X300">
        <v>2142.1999999999998</v>
      </c>
      <c r="Y300">
        <v>2173.37</v>
      </c>
      <c r="Z300">
        <v>365688</v>
      </c>
      <c r="AA300">
        <v>794777003.45000005</v>
      </c>
      <c r="AB300">
        <v>39779</v>
      </c>
      <c r="AC300" s="8">
        <v>100125</v>
      </c>
      <c r="AD300" s="8">
        <v>27.38</v>
      </c>
    </row>
    <row r="301" spans="1:30" x14ac:dyDescent="0.25">
      <c r="A301" s="11" t="s">
        <v>1449</v>
      </c>
      <c r="B301" s="2" t="s">
        <v>16</v>
      </c>
      <c r="C301" s="12">
        <v>45182</v>
      </c>
      <c r="D301" s="2">
        <v>2046.15</v>
      </c>
      <c r="F301">
        <f t="shared" si="22"/>
        <v>-4.483708337223403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1449</v>
      </c>
      <c r="Q301" t="s">
        <v>16</v>
      </c>
      <c r="R301" s="3">
        <v>45182</v>
      </c>
      <c r="S301">
        <v>2142.1999999999998</v>
      </c>
      <c r="T301">
        <v>2149.9</v>
      </c>
      <c r="U301">
        <v>2175.4</v>
      </c>
      <c r="V301">
        <v>1986</v>
      </c>
      <c r="W301">
        <v>2044.75</v>
      </c>
      <c r="X301">
        <v>2046.15</v>
      </c>
      <c r="Y301">
        <v>2051.67</v>
      </c>
      <c r="Z301">
        <v>643988</v>
      </c>
      <c r="AA301">
        <v>1321252208.3499999</v>
      </c>
      <c r="AB301">
        <v>64405</v>
      </c>
      <c r="AC301" s="8">
        <v>203064</v>
      </c>
      <c r="AD301" s="8">
        <v>31.53</v>
      </c>
    </row>
    <row r="302" spans="1:30" x14ac:dyDescent="0.25">
      <c r="A302" s="9" t="s">
        <v>1449</v>
      </c>
      <c r="B302" s="1" t="s">
        <v>16</v>
      </c>
      <c r="C302" s="10">
        <v>45183</v>
      </c>
      <c r="D302" s="1">
        <v>2098.65</v>
      </c>
      <c r="F302">
        <f t="shared" si="22"/>
        <v>2.5657942966058207</v>
      </c>
      <c r="G302">
        <f t="shared" si="20"/>
        <v>4</v>
      </c>
      <c r="H302">
        <f t="shared" si="24"/>
        <v>-4.1471602457237999</v>
      </c>
      <c r="I302" t="str">
        <f t="shared" si="23"/>
        <v/>
      </c>
      <c r="J302" t="str">
        <f t="shared" si="21"/>
        <v/>
      </c>
      <c r="P302" t="s">
        <v>1449</v>
      </c>
      <c r="Q302" t="s">
        <v>16</v>
      </c>
      <c r="R302" s="3">
        <v>45183</v>
      </c>
      <c r="S302">
        <v>2046.15</v>
      </c>
      <c r="T302">
        <v>2079</v>
      </c>
      <c r="U302">
        <v>2135</v>
      </c>
      <c r="V302">
        <v>2078.9499999999998</v>
      </c>
      <c r="W302">
        <v>2104</v>
      </c>
      <c r="X302">
        <v>2098.65</v>
      </c>
      <c r="Y302">
        <v>2103.19</v>
      </c>
      <c r="Z302">
        <v>321392</v>
      </c>
      <c r="AA302">
        <v>675949016</v>
      </c>
      <c r="AB302">
        <v>29702</v>
      </c>
      <c r="AC302" s="8">
        <v>130398</v>
      </c>
      <c r="AD302" s="8">
        <v>40.57</v>
      </c>
    </row>
    <row r="303" spans="1:30" x14ac:dyDescent="0.25">
      <c r="A303" s="11" t="s">
        <v>1449</v>
      </c>
      <c r="B303" s="2" t="s">
        <v>16</v>
      </c>
      <c r="C303" s="12">
        <v>45184</v>
      </c>
      <c r="D303" s="2">
        <v>2072.75</v>
      </c>
      <c r="F303">
        <f t="shared" si="22"/>
        <v>-1.2341267004979435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1449</v>
      </c>
      <c r="Q303" t="s">
        <v>16</v>
      </c>
      <c r="R303" s="3">
        <v>45184</v>
      </c>
      <c r="S303">
        <v>2098.65</v>
      </c>
      <c r="T303">
        <v>2121</v>
      </c>
      <c r="U303">
        <v>2132.35</v>
      </c>
      <c r="V303">
        <v>2028</v>
      </c>
      <c r="W303">
        <v>2082.1999999999998</v>
      </c>
      <c r="X303">
        <v>2072.75</v>
      </c>
      <c r="Y303">
        <v>2075.29</v>
      </c>
      <c r="Z303">
        <v>1657875</v>
      </c>
      <c r="AA303">
        <v>3440566433.8000002</v>
      </c>
      <c r="AB303">
        <v>59317</v>
      </c>
      <c r="AC303" s="8">
        <v>1082700</v>
      </c>
      <c r="AD303" s="8">
        <v>65.31</v>
      </c>
    </row>
    <row r="304" spans="1:30" x14ac:dyDescent="0.25">
      <c r="A304" s="9" t="s">
        <v>1449</v>
      </c>
      <c r="B304" s="1" t="s">
        <v>16</v>
      </c>
      <c r="C304" s="10">
        <v>45187</v>
      </c>
      <c r="D304" s="1">
        <v>2074.1</v>
      </c>
      <c r="F304">
        <f t="shared" si="22"/>
        <v>6.513086479314481E-2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1449</v>
      </c>
      <c r="Q304" t="s">
        <v>16</v>
      </c>
      <c r="R304" s="3">
        <v>45187</v>
      </c>
      <c r="S304">
        <v>2072.75</v>
      </c>
      <c r="T304">
        <v>2082.1999999999998</v>
      </c>
      <c r="U304">
        <v>2115</v>
      </c>
      <c r="V304">
        <v>2037.1</v>
      </c>
      <c r="W304">
        <v>2086</v>
      </c>
      <c r="X304">
        <v>2074.1</v>
      </c>
      <c r="Y304">
        <v>2077.91</v>
      </c>
      <c r="Z304">
        <v>211076</v>
      </c>
      <c r="AA304">
        <v>438597146.75</v>
      </c>
      <c r="AB304">
        <v>21815</v>
      </c>
      <c r="AC304" s="8">
        <v>64935</v>
      </c>
      <c r="AD304" s="8">
        <v>30.76</v>
      </c>
    </row>
    <row r="305" spans="1:30" x14ac:dyDescent="0.25">
      <c r="A305" s="11" t="s">
        <v>1449</v>
      </c>
      <c r="B305" s="2" t="s">
        <v>16</v>
      </c>
      <c r="C305" s="12">
        <v>45189</v>
      </c>
      <c r="D305" s="2">
        <v>2074.3000000000002</v>
      </c>
      <c r="F305">
        <f t="shared" si="22"/>
        <v>9.6427366086626904E-3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1449</v>
      </c>
      <c r="Q305" t="s">
        <v>16</v>
      </c>
      <c r="R305" s="3">
        <v>45189</v>
      </c>
      <c r="S305">
        <v>2074.1</v>
      </c>
      <c r="T305">
        <v>2074.1</v>
      </c>
      <c r="U305">
        <v>2150</v>
      </c>
      <c r="V305">
        <v>2051</v>
      </c>
      <c r="W305">
        <v>2082</v>
      </c>
      <c r="X305">
        <v>2074.3000000000002</v>
      </c>
      <c r="Y305">
        <v>2092.4499999999998</v>
      </c>
      <c r="Z305">
        <v>256130</v>
      </c>
      <c r="AA305">
        <v>535939156.14999998</v>
      </c>
      <c r="AB305">
        <v>25682</v>
      </c>
      <c r="AC305" s="8">
        <v>68979</v>
      </c>
      <c r="AD305" s="8">
        <v>26.93</v>
      </c>
    </row>
    <row r="306" spans="1:30" x14ac:dyDescent="0.25">
      <c r="A306" s="9" t="s">
        <v>1449</v>
      </c>
      <c r="B306" s="1" t="s">
        <v>16</v>
      </c>
      <c r="C306" s="10">
        <v>45190</v>
      </c>
      <c r="D306" s="1">
        <v>2095.4</v>
      </c>
      <c r="F306">
        <f t="shared" si="22"/>
        <v>1.0172106252711712</v>
      </c>
      <c r="G306">
        <f t="shared" si="20"/>
        <v>4</v>
      </c>
      <c r="H306">
        <f t="shared" si="24"/>
        <v>2.4069594115778412</v>
      </c>
      <c r="I306" t="str">
        <f t="shared" si="23"/>
        <v/>
      </c>
      <c r="J306" t="str">
        <f t="shared" si="21"/>
        <v/>
      </c>
      <c r="P306" t="s">
        <v>1449</v>
      </c>
      <c r="Q306" t="s">
        <v>16</v>
      </c>
      <c r="R306" s="3">
        <v>45190</v>
      </c>
      <c r="S306">
        <v>2074.3000000000002</v>
      </c>
      <c r="T306">
        <v>2081.8000000000002</v>
      </c>
      <c r="U306">
        <v>2120</v>
      </c>
      <c r="V306">
        <v>2065</v>
      </c>
      <c r="W306">
        <v>2109</v>
      </c>
      <c r="X306">
        <v>2095.4</v>
      </c>
      <c r="Y306">
        <v>2088.64</v>
      </c>
      <c r="Z306">
        <v>147824</v>
      </c>
      <c r="AA306">
        <v>308751781.35000002</v>
      </c>
      <c r="AB306">
        <v>13409</v>
      </c>
      <c r="AC306" s="8">
        <v>39314</v>
      </c>
      <c r="AD306" s="8">
        <v>26.6</v>
      </c>
    </row>
    <row r="307" spans="1:30" x14ac:dyDescent="0.25">
      <c r="A307" s="11" t="s">
        <v>1449</v>
      </c>
      <c r="B307" s="2" t="s">
        <v>16</v>
      </c>
      <c r="C307" s="12">
        <v>45191</v>
      </c>
      <c r="D307" s="2">
        <v>2072</v>
      </c>
      <c r="F307">
        <f t="shared" si="22"/>
        <v>-1.1167318888994984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1449</v>
      </c>
      <c r="Q307" t="s">
        <v>16</v>
      </c>
      <c r="R307" s="3">
        <v>45191</v>
      </c>
      <c r="S307">
        <v>2095.4</v>
      </c>
      <c r="T307">
        <v>2100.0500000000002</v>
      </c>
      <c r="U307">
        <v>2103.5</v>
      </c>
      <c r="V307">
        <v>2052.5500000000002</v>
      </c>
      <c r="W307">
        <v>2065.85</v>
      </c>
      <c r="X307">
        <v>2072</v>
      </c>
      <c r="Y307">
        <v>2070.46</v>
      </c>
      <c r="Z307">
        <v>143240</v>
      </c>
      <c r="AA307">
        <v>296572501.94999999</v>
      </c>
      <c r="AB307">
        <v>15106</v>
      </c>
      <c r="AC307" s="8">
        <v>59668</v>
      </c>
      <c r="AD307" s="8">
        <v>41.66</v>
      </c>
    </row>
    <row r="308" spans="1:30" x14ac:dyDescent="0.25">
      <c r="A308" s="9" t="s">
        <v>1449</v>
      </c>
      <c r="B308" s="1" t="s">
        <v>16</v>
      </c>
      <c r="C308" s="10">
        <v>45194</v>
      </c>
      <c r="D308" s="1">
        <v>2065.3000000000002</v>
      </c>
      <c r="F308">
        <f t="shared" si="22"/>
        <v>-0.32335907335906461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1449</v>
      </c>
      <c r="Q308" t="s">
        <v>16</v>
      </c>
      <c r="R308" s="3">
        <v>45194</v>
      </c>
      <c r="S308">
        <v>2072</v>
      </c>
      <c r="T308">
        <v>2070</v>
      </c>
      <c r="U308">
        <v>2096.5500000000002</v>
      </c>
      <c r="V308">
        <v>2060</v>
      </c>
      <c r="W308">
        <v>2060</v>
      </c>
      <c r="X308">
        <v>2065.3000000000002</v>
      </c>
      <c r="Y308">
        <v>2075.39</v>
      </c>
      <c r="Z308">
        <v>102256</v>
      </c>
      <c r="AA308">
        <v>212221360</v>
      </c>
      <c r="AB308">
        <v>16784</v>
      </c>
      <c r="AC308" s="8">
        <v>45465</v>
      </c>
      <c r="AD308" s="8">
        <v>44.46</v>
      </c>
    </row>
    <row r="309" spans="1:30" x14ac:dyDescent="0.25">
      <c r="A309" s="11" t="s">
        <v>1449</v>
      </c>
      <c r="B309" s="2" t="s">
        <v>16</v>
      </c>
      <c r="C309" s="12">
        <v>45195</v>
      </c>
      <c r="D309" s="2">
        <v>2104.65</v>
      </c>
      <c r="F309">
        <f t="shared" si="22"/>
        <v>1.9052922093642524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1449</v>
      </c>
      <c r="Q309" t="s">
        <v>16</v>
      </c>
      <c r="R309" s="3">
        <v>45195</v>
      </c>
      <c r="S309">
        <v>2065.3000000000002</v>
      </c>
      <c r="T309">
        <v>2065.3000000000002</v>
      </c>
      <c r="U309">
        <v>2109.9499999999998</v>
      </c>
      <c r="V309">
        <v>2051</v>
      </c>
      <c r="W309">
        <v>2103.75</v>
      </c>
      <c r="X309">
        <v>2104.65</v>
      </c>
      <c r="Y309">
        <v>2090.0700000000002</v>
      </c>
      <c r="Z309">
        <v>127666</v>
      </c>
      <c r="AA309">
        <v>266830913.25</v>
      </c>
      <c r="AB309">
        <v>16469</v>
      </c>
      <c r="AC309" s="8">
        <v>53667</v>
      </c>
      <c r="AD309" s="8">
        <v>42.04</v>
      </c>
    </row>
    <row r="310" spans="1:30" x14ac:dyDescent="0.25">
      <c r="A310" s="9" t="s">
        <v>1449</v>
      </c>
      <c r="B310" s="1" t="s">
        <v>16</v>
      </c>
      <c r="C310" s="10">
        <v>45196</v>
      </c>
      <c r="D310" s="1">
        <v>2081</v>
      </c>
      <c r="F310">
        <f t="shared" si="22"/>
        <v>-1.1237022782885557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1449</v>
      </c>
      <c r="Q310" t="s">
        <v>16</v>
      </c>
      <c r="R310" s="3">
        <v>45196</v>
      </c>
      <c r="S310">
        <v>2104.65</v>
      </c>
      <c r="T310">
        <v>2113</v>
      </c>
      <c r="U310">
        <v>2114.4499999999998</v>
      </c>
      <c r="V310">
        <v>2060</v>
      </c>
      <c r="W310">
        <v>2098</v>
      </c>
      <c r="X310">
        <v>2081</v>
      </c>
      <c r="Y310">
        <v>2087.92</v>
      </c>
      <c r="Z310">
        <v>121647</v>
      </c>
      <c r="AA310">
        <v>253988691.65000001</v>
      </c>
      <c r="AB310">
        <v>13200</v>
      </c>
      <c r="AC310" s="8">
        <v>68536</v>
      </c>
      <c r="AD310" s="8">
        <v>56.34</v>
      </c>
    </row>
    <row r="311" spans="1:30" x14ac:dyDescent="0.25">
      <c r="A311" s="11" t="s">
        <v>1449</v>
      </c>
      <c r="B311" s="2" t="s">
        <v>16</v>
      </c>
      <c r="C311" s="12">
        <v>45197</v>
      </c>
      <c r="D311" s="2">
        <v>2098.75</v>
      </c>
      <c r="F311">
        <f t="shared" si="22"/>
        <v>0.85295530994714075</v>
      </c>
      <c r="G311">
        <f t="shared" si="20"/>
        <v>4</v>
      </c>
      <c r="H311">
        <f t="shared" si="24"/>
        <v>0.159874009735607</v>
      </c>
      <c r="I311" t="str">
        <f t="shared" si="23"/>
        <v/>
      </c>
      <c r="J311" t="str">
        <f t="shared" si="21"/>
        <v/>
      </c>
      <c r="P311" t="s">
        <v>1449</v>
      </c>
      <c r="Q311" t="s">
        <v>16</v>
      </c>
      <c r="R311" s="3">
        <v>45197</v>
      </c>
      <c r="S311">
        <v>2081</v>
      </c>
      <c r="T311">
        <v>2098</v>
      </c>
      <c r="U311">
        <v>2113.8000000000002</v>
      </c>
      <c r="V311">
        <v>2083.1999999999998</v>
      </c>
      <c r="W311">
        <v>2103</v>
      </c>
      <c r="X311">
        <v>2098.75</v>
      </c>
      <c r="Y311">
        <v>2096.6</v>
      </c>
      <c r="Z311">
        <v>71256</v>
      </c>
      <c r="AA311">
        <v>149395616.05000001</v>
      </c>
      <c r="AB311">
        <v>7989</v>
      </c>
      <c r="AC311" s="8">
        <v>28446</v>
      </c>
      <c r="AD311" s="8">
        <v>39.92</v>
      </c>
    </row>
    <row r="312" spans="1:30" x14ac:dyDescent="0.25">
      <c r="A312" s="9" t="s">
        <v>1449</v>
      </c>
      <c r="B312" s="1" t="s">
        <v>16</v>
      </c>
      <c r="C312" s="10">
        <v>45198</v>
      </c>
      <c r="D312" s="1">
        <v>2101.1999999999998</v>
      </c>
      <c r="F312">
        <f t="shared" si="22"/>
        <v>0.11673615247170069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1449</v>
      </c>
      <c r="Q312" t="s">
        <v>16</v>
      </c>
      <c r="R312" s="3">
        <v>45198</v>
      </c>
      <c r="S312">
        <v>2098.75</v>
      </c>
      <c r="T312">
        <v>2108.9499999999998</v>
      </c>
      <c r="U312">
        <v>2114.75</v>
      </c>
      <c r="V312">
        <v>2088</v>
      </c>
      <c r="W312">
        <v>2103.9499999999998</v>
      </c>
      <c r="X312">
        <v>2101.1999999999998</v>
      </c>
      <c r="Y312">
        <v>2100.5100000000002</v>
      </c>
      <c r="Z312">
        <v>60426</v>
      </c>
      <c r="AA312">
        <v>126925284.75</v>
      </c>
      <c r="AB312">
        <v>6704</v>
      </c>
      <c r="AC312" s="8">
        <v>24325</v>
      </c>
      <c r="AD312" s="8">
        <v>40.26</v>
      </c>
    </row>
    <row r="313" spans="1:30" x14ac:dyDescent="0.25">
      <c r="A313" s="11" t="s">
        <v>1449</v>
      </c>
      <c r="B313" s="2" t="s">
        <v>16</v>
      </c>
      <c r="C313" s="12">
        <v>45202</v>
      </c>
      <c r="D313" s="2">
        <v>2125.3000000000002</v>
      </c>
      <c r="F313">
        <f t="shared" si="22"/>
        <v>1.1469636398248793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-12.134757446007626</v>
      </c>
      <c r="P313" t="s">
        <v>1449</v>
      </c>
      <c r="Q313" t="s">
        <v>16</v>
      </c>
      <c r="R313" s="3">
        <v>45202</v>
      </c>
      <c r="S313">
        <v>2101.1999999999998</v>
      </c>
      <c r="T313">
        <v>2102.9499999999998</v>
      </c>
      <c r="U313">
        <v>2132</v>
      </c>
      <c r="V313">
        <v>2090.9</v>
      </c>
      <c r="W313">
        <v>2126</v>
      </c>
      <c r="X313">
        <v>2125.3000000000002</v>
      </c>
      <c r="Y313">
        <v>2114.5500000000002</v>
      </c>
      <c r="Z313">
        <v>84206</v>
      </c>
      <c r="AA313">
        <v>178057797.65000001</v>
      </c>
      <c r="AB313">
        <v>11319</v>
      </c>
      <c r="AC313" s="8">
        <v>42158</v>
      </c>
      <c r="AD313" s="8">
        <v>50.07</v>
      </c>
    </row>
    <row r="314" spans="1:30" x14ac:dyDescent="0.25">
      <c r="A314" s="9" t="s">
        <v>1449</v>
      </c>
      <c r="B314" s="1" t="s">
        <v>16</v>
      </c>
      <c r="C314" s="10">
        <v>45203</v>
      </c>
      <c r="D314" s="1">
        <v>2082.75</v>
      </c>
      <c r="F314">
        <f t="shared" si="22"/>
        <v>-2.0020702959582262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1449</v>
      </c>
      <c r="Q314" t="s">
        <v>16</v>
      </c>
      <c r="R314" s="3">
        <v>45203</v>
      </c>
      <c r="S314">
        <v>2125.3000000000002</v>
      </c>
      <c r="T314">
        <v>2111.4499999999998</v>
      </c>
      <c r="U314">
        <v>2135.9499999999998</v>
      </c>
      <c r="V314">
        <v>2062.25</v>
      </c>
      <c r="W314">
        <v>2079.4</v>
      </c>
      <c r="X314">
        <v>2082.75</v>
      </c>
      <c r="Y314">
        <v>2094.6799999999998</v>
      </c>
      <c r="Z314">
        <v>115964</v>
      </c>
      <c r="AA314">
        <v>242906924.34999999</v>
      </c>
      <c r="AB314">
        <v>13198</v>
      </c>
      <c r="AC314" s="8">
        <v>52236</v>
      </c>
      <c r="AD314" s="8">
        <v>45.05</v>
      </c>
    </row>
    <row r="315" spans="1:30" x14ac:dyDescent="0.25">
      <c r="A315" s="11" t="s">
        <v>1449</v>
      </c>
      <c r="B315" s="2" t="s">
        <v>16</v>
      </c>
      <c r="C315" s="12">
        <v>45204</v>
      </c>
      <c r="D315" s="2">
        <v>2093.4</v>
      </c>
      <c r="F315">
        <f t="shared" si="22"/>
        <v>0.51134317608930946</v>
      </c>
      <c r="G315">
        <f t="shared" si="20"/>
        <v>4</v>
      </c>
      <c r="H315">
        <f t="shared" si="24"/>
        <v>0.59586737145603508</v>
      </c>
      <c r="I315" t="str">
        <f t="shared" si="23"/>
        <v/>
      </c>
      <c r="J315" t="str">
        <f t="shared" si="21"/>
        <v/>
      </c>
      <c r="P315" t="s">
        <v>1449</v>
      </c>
      <c r="Q315" t="s">
        <v>16</v>
      </c>
      <c r="R315" s="3">
        <v>45204</v>
      </c>
      <c r="S315">
        <v>2082.75</v>
      </c>
      <c r="T315">
        <v>2108.1</v>
      </c>
      <c r="U315">
        <v>2110</v>
      </c>
      <c r="V315">
        <v>2081</v>
      </c>
      <c r="W315">
        <v>2095</v>
      </c>
      <c r="X315">
        <v>2093.4</v>
      </c>
      <c r="Y315">
        <v>2094.64</v>
      </c>
      <c r="Z315">
        <v>43856</v>
      </c>
      <c r="AA315">
        <v>91862420.75</v>
      </c>
      <c r="AB315">
        <v>5658</v>
      </c>
      <c r="AC315" s="8">
        <v>18013</v>
      </c>
      <c r="AD315" s="8">
        <v>41.07</v>
      </c>
    </row>
    <row r="316" spans="1:30" x14ac:dyDescent="0.25">
      <c r="A316" s="9" t="s">
        <v>1449</v>
      </c>
      <c r="B316" s="1" t="s">
        <v>16</v>
      </c>
      <c r="C316" s="10">
        <v>45205</v>
      </c>
      <c r="D316" s="1">
        <v>2093</v>
      </c>
      <c r="F316">
        <f t="shared" si="22"/>
        <v>-1.9107671730204018E-2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1449</v>
      </c>
      <c r="Q316" t="s">
        <v>16</v>
      </c>
      <c r="R316" s="3">
        <v>45205</v>
      </c>
      <c r="S316">
        <v>2093.4</v>
      </c>
      <c r="T316">
        <v>2095.0500000000002</v>
      </c>
      <c r="U316">
        <v>2106.9499999999998</v>
      </c>
      <c r="V316">
        <v>2088</v>
      </c>
      <c r="W316">
        <v>2094</v>
      </c>
      <c r="X316">
        <v>2093</v>
      </c>
      <c r="Y316">
        <v>2095.7600000000002</v>
      </c>
      <c r="Z316">
        <v>40001</v>
      </c>
      <c r="AA316">
        <v>83832527.25</v>
      </c>
      <c r="AB316">
        <v>4190</v>
      </c>
      <c r="AC316" s="8">
        <v>17038</v>
      </c>
      <c r="AD316" s="8">
        <v>42.59</v>
      </c>
    </row>
    <row r="317" spans="1:30" x14ac:dyDescent="0.25">
      <c r="A317" s="11" t="s">
        <v>1449</v>
      </c>
      <c r="B317" s="2" t="s">
        <v>16</v>
      </c>
      <c r="C317" s="12">
        <v>45208</v>
      </c>
      <c r="D317" s="2">
        <v>2056.8000000000002</v>
      </c>
      <c r="F317">
        <f t="shared" si="22"/>
        <v>-1.7295747730530251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1449</v>
      </c>
      <c r="Q317" t="s">
        <v>16</v>
      </c>
      <c r="R317" s="3">
        <v>45208</v>
      </c>
      <c r="S317">
        <v>2093</v>
      </c>
      <c r="T317">
        <v>2052</v>
      </c>
      <c r="U317">
        <v>2079.9499999999998</v>
      </c>
      <c r="V317">
        <v>2031.55</v>
      </c>
      <c r="W317">
        <v>2058</v>
      </c>
      <c r="X317">
        <v>2056.8000000000002</v>
      </c>
      <c r="Y317">
        <v>2059.11</v>
      </c>
      <c r="Z317">
        <v>65113</v>
      </c>
      <c r="AA317">
        <v>134074653.5</v>
      </c>
      <c r="AB317">
        <v>7685</v>
      </c>
      <c r="AC317" s="8">
        <v>28274</v>
      </c>
      <c r="AD317" s="8">
        <v>43.42</v>
      </c>
    </row>
    <row r="318" spans="1:30" x14ac:dyDescent="0.25">
      <c r="A318" s="9" t="s">
        <v>1449</v>
      </c>
      <c r="B318" s="1" t="s">
        <v>16</v>
      </c>
      <c r="C318" s="10">
        <v>45209</v>
      </c>
      <c r="D318" s="1">
        <v>2067.6999999999998</v>
      </c>
      <c r="F318">
        <f t="shared" si="22"/>
        <v>0.52994943601709621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1449</v>
      </c>
      <c r="Q318" t="s">
        <v>16</v>
      </c>
      <c r="R318" s="3">
        <v>45209</v>
      </c>
      <c r="S318">
        <v>2056.8000000000002</v>
      </c>
      <c r="T318">
        <v>2069.9499999999998</v>
      </c>
      <c r="U318">
        <v>2095.0500000000002</v>
      </c>
      <c r="V318">
        <v>2054.25</v>
      </c>
      <c r="W318">
        <v>2063.1</v>
      </c>
      <c r="X318">
        <v>2067.6999999999998</v>
      </c>
      <c r="Y318">
        <v>2073.58</v>
      </c>
      <c r="Z318">
        <v>32389</v>
      </c>
      <c r="AA318">
        <v>67161109.75</v>
      </c>
      <c r="AB318">
        <v>4655</v>
      </c>
      <c r="AC318" s="8">
        <v>13215</v>
      </c>
      <c r="AD318" s="8">
        <v>40.799999999999997</v>
      </c>
    </row>
    <row r="319" spans="1:30" x14ac:dyDescent="0.25">
      <c r="A319" s="11" t="s">
        <v>1449</v>
      </c>
      <c r="B319" s="2" t="s">
        <v>16</v>
      </c>
      <c r="C319" s="12">
        <v>45210</v>
      </c>
      <c r="D319" s="2">
        <v>2090.6999999999998</v>
      </c>
      <c r="F319">
        <f t="shared" si="22"/>
        <v>1.1123470522803114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1449</v>
      </c>
      <c r="Q319" t="s">
        <v>16</v>
      </c>
      <c r="R319" s="3">
        <v>45210</v>
      </c>
      <c r="S319">
        <v>2067.6999999999998</v>
      </c>
      <c r="T319">
        <v>2084.9499999999998</v>
      </c>
      <c r="U319">
        <v>2097.9499999999998</v>
      </c>
      <c r="V319">
        <v>2066.85</v>
      </c>
      <c r="W319">
        <v>2089.9</v>
      </c>
      <c r="X319">
        <v>2090.6999999999998</v>
      </c>
      <c r="Y319">
        <v>2086.8200000000002</v>
      </c>
      <c r="Z319">
        <v>43950</v>
      </c>
      <c r="AA319">
        <v>91715573</v>
      </c>
      <c r="AB319">
        <v>5094</v>
      </c>
      <c r="AC319" s="8">
        <v>18610</v>
      </c>
      <c r="AD319" s="8">
        <v>42.34</v>
      </c>
    </row>
    <row r="320" spans="1:30" x14ac:dyDescent="0.25">
      <c r="A320" s="9" t="s">
        <v>1449</v>
      </c>
      <c r="B320" s="1" t="s">
        <v>16</v>
      </c>
      <c r="C320" s="10">
        <v>45211</v>
      </c>
      <c r="D320" s="1">
        <v>2062.65</v>
      </c>
      <c r="F320">
        <f t="shared" si="22"/>
        <v>-1.341655904720894</v>
      </c>
      <c r="G320">
        <f t="shared" si="20"/>
        <v>4</v>
      </c>
      <c r="H320">
        <f t="shared" si="24"/>
        <v>-1.4689022642590999</v>
      </c>
      <c r="I320" t="str">
        <f t="shared" si="23"/>
        <v/>
      </c>
      <c r="J320" t="str">
        <f t="shared" si="21"/>
        <v/>
      </c>
      <c r="P320" t="s">
        <v>1449</v>
      </c>
      <c r="Q320" t="s">
        <v>16</v>
      </c>
      <c r="R320" s="3">
        <v>45211</v>
      </c>
      <c r="S320">
        <v>2090.6999999999998</v>
      </c>
      <c r="T320">
        <v>2089.9499999999998</v>
      </c>
      <c r="U320">
        <v>2092</v>
      </c>
      <c r="V320">
        <v>2058.3000000000002</v>
      </c>
      <c r="W320">
        <v>2063</v>
      </c>
      <c r="X320">
        <v>2062.65</v>
      </c>
      <c r="Y320">
        <v>2069.9</v>
      </c>
      <c r="Z320">
        <v>46030</v>
      </c>
      <c r="AA320">
        <v>95277267.450000003</v>
      </c>
      <c r="AB320">
        <v>6156</v>
      </c>
      <c r="AC320" s="8">
        <v>21515</v>
      </c>
      <c r="AD320" s="8">
        <v>46.74</v>
      </c>
    </row>
    <row r="321" spans="1:30" x14ac:dyDescent="0.25">
      <c r="A321" s="11" t="s">
        <v>1449</v>
      </c>
      <c r="B321" s="2" t="s">
        <v>16</v>
      </c>
      <c r="C321" s="12">
        <v>45212</v>
      </c>
      <c r="D321" s="2">
        <v>2027.65</v>
      </c>
      <c r="F321">
        <f t="shared" si="22"/>
        <v>-1.6968462899667902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1449</v>
      </c>
      <c r="Q321" t="s">
        <v>16</v>
      </c>
      <c r="R321" s="3">
        <v>45212</v>
      </c>
      <c r="S321">
        <v>2062.65</v>
      </c>
      <c r="T321">
        <v>2050</v>
      </c>
      <c r="U321">
        <v>2058.9499999999998</v>
      </c>
      <c r="V321">
        <v>2022.55</v>
      </c>
      <c r="W321">
        <v>2028</v>
      </c>
      <c r="X321">
        <v>2027.65</v>
      </c>
      <c r="Y321">
        <v>2038.36</v>
      </c>
      <c r="Z321">
        <v>89647</v>
      </c>
      <c r="AA321">
        <v>182732466.55000001</v>
      </c>
      <c r="AB321">
        <v>8870</v>
      </c>
      <c r="AC321" s="8">
        <v>50559</v>
      </c>
      <c r="AD321" s="8">
        <v>56.4</v>
      </c>
    </row>
    <row r="322" spans="1:30" x14ac:dyDescent="0.25">
      <c r="A322" s="9" t="s">
        <v>1449</v>
      </c>
      <c r="B322" s="1" t="s">
        <v>16</v>
      </c>
      <c r="C322" s="10">
        <v>45215</v>
      </c>
      <c r="D322" s="1">
        <v>1994.65</v>
      </c>
      <c r="F322">
        <f t="shared" si="22"/>
        <v>-1.6274998150568389</v>
      </c>
      <c r="G322">
        <f t="shared" si="20"/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1449</v>
      </c>
      <c r="Q322" t="s">
        <v>16</v>
      </c>
      <c r="R322" s="3">
        <v>45215</v>
      </c>
      <c r="S322">
        <v>2027.65</v>
      </c>
      <c r="T322">
        <v>2005.6</v>
      </c>
      <c r="U322">
        <v>2024</v>
      </c>
      <c r="V322">
        <v>1974.6</v>
      </c>
      <c r="W322">
        <v>1996.95</v>
      </c>
      <c r="X322">
        <v>1994.65</v>
      </c>
      <c r="Y322">
        <v>1997.09</v>
      </c>
      <c r="Z322">
        <v>155320</v>
      </c>
      <c r="AA322">
        <v>310188602.69999999</v>
      </c>
      <c r="AB322">
        <v>18265</v>
      </c>
      <c r="AC322" s="8">
        <v>72794</v>
      </c>
      <c r="AD322" s="8">
        <v>46.87</v>
      </c>
    </row>
    <row r="323" spans="1:30" x14ac:dyDescent="0.25">
      <c r="A323" s="11" t="s">
        <v>1449</v>
      </c>
      <c r="B323" s="2" t="s">
        <v>16</v>
      </c>
      <c r="C323" s="12">
        <v>45216</v>
      </c>
      <c r="D323" s="2">
        <v>2091.1999999999998</v>
      </c>
      <c r="F323">
        <f t="shared" si="22"/>
        <v>4.8404481989321297</v>
      </c>
      <c r="G323">
        <f t="shared" ref="G323:G386" si="25">WEEKDAY(C323, 2)</f>
        <v>2</v>
      </c>
      <c r="H323" t="str">
        <f t="shared" si="24"/>
        <v/>
      </c>
      <c r="I323" t="str">
        <f t="shared" si="23"/>
        <v/>
      </c>
      <c r="J323" t="str">
        <f t="shared" ref="J323:J386" si="26">IF(ISNUMBER(I323), (INDEX(D:D, MATCH(EOMONTH(C323, 0), C:C, 1)) / D323 - 1) * 100, "")</f>
        <v/>
      </c>
      <c r="P323" t="s">
        <v>1449</v>
      </c>
      <c r="Q323" t="s">
        <v>16</v>
      </c>
      <c r="R323" s="3">
        <v>45216</v>
      </c>
      <c r="S323">
        <v>1994.65</v>
      </c>
      <c r="T323">
        <v>2066.4499999999998</v>
      </c>
      <c r="U323">
        <v>2130</v>
      </c>
      <c r="V323">
        <v>2056.1</v>
      </c>
      <c r="W323">
        <v>2089.6999999999998</v>
      </c>
      <c r="X323">
        <v>2091.1999999999998</v>
      </c>
      <c r="Y323">
        <v>2097.63</v>
      </c>
      <c r="Z323">
        <v>368211</v>
      </c>
      <c r="AA323">
        <v>772369922.89999998</v>
      </c>
      <c r="AB323">
        <v>28862</v>
      </c>
      <c r="AC323" s="8">
        <v>83103</v>
      </c>
      <c r="AD323" s="8">
        <v>22.57</v>
      </c>
    </row>
    <row r="324" spans="1:30" x14ac:dyDescent="0.25">
      <c r="A324" s="9" t="s">
        <v>1449</v>
      </c>
      <c r="B324" s="1" t="s">
        <v>16</v>
      </c>
      <c r="C324" s="10">
        <v>45217</v>
      </c>
      <c r="D324" s="1">
        <v>2080.5500000000002</v>
      </c>
      <c r="F324">
        <f t="shared" ref="F324:F387" si="27">((D324-D323)/D323)*100</f>
        <v>-0.50927697016065598</v>
      </c>
      <c r="G324">
        <f t="shared" si="25"/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6"/>
        <v/>
      </c>
      <c r="P324" t="s">
        <v>1449</v>
      </c>
      <c r="Q324" t="s">
        <v>16</v>
      </c>
      <c r="R324" s="3">
        <v>45217</v>
      </c>
      <c r="S324">
        <v>2091.1999999999998</v>
      </c>
      <c r="T324">
        <v>2115</v>
      </c>
      <c r="U324">
        <v>2127.8000000000002</v>
      </c>
      <c r="V324">
        <v>2065</v>
      </c>
      <c r="W324">
        <v>2098.8000000000002</v>
      </c>
      <c r="X324">
        <v>2080.5500000000002</v>
      </c>
      <c r="Y324">
        <v>2092.64</v>
      </c>
      <c r="Z324">
        <v>94606</v>
      </c>
      <c r="AA324">
        <v>197976250.65000001</v>
      </c>
      <c r="AB324">
        <v>9974</v>
      </c>
      <c r="AC324" s="8">
        <v>36089</v>
      </c>
      <c r="AD324" s="8">
        <v>38.15</v>
      </c>
    </row>
    <row r="325" spans="1:30" x14ac:dyDescent="0.25">
      <c r="A325" s="11" t="s">
        <v>1449</v>
      </c>
      <c r="B325" s="2" t="s">
        <v>16</v>
      </c>
      <c r="C325" s="12">
        <v>45218</v>
      </c>
      <c r="D325" s="2">
        <v>2058.35</v>
      </c>
      <c r="F325">
        <f t="shared" si="27"/>
        <v>-1.0670255461296421</v>
      </c>
      <c r="G325">
        <f t="shared" si="25"/>
        <v>4</v>
      </c>
      <c r="H325">
        <f t="shared" si="24"/>
        <v>-0.20846968705307162</v>
      </c>
      <c r="I325" t="str">
        <f t="shared" si="28"/>
        <v/>
      </c>
      <c r="J325" t="str">
        <f t="shared" si="26"/>
        <v/>
      </c>
      <c r="P325" t="s">
        <v>1449</v>
      </c>
      <c r="Q325" t="s">
        <v>16</v>
      </c>
      <c r="R325" s="3">
        <v>45218</v>
      </c>
      <c r="S325">
        <v>2080.5500000000002</v>
      </c>
      <c r="T325">
        <v>2091</v>
      </c>
      <c r="U325">
        <v>2091</v>
      </c>
      <c r="V325">
        <v>2045</v>
      </c>
      <c r="W325">
        <v>2058</v>
      </c>
      <c r="X325">
        <v>2058.35</v>
      </c>
      <c r="Y325">
        <v>2060.96</v>
      </c>
      <c r="Z325">
        <v>55151</v>
      </c>
      <c r="AA325">
        <v>113664235.15000001</v>
      </c>
      <c r="AB325">
        <v>7467</v>
      </c>
      <c r="AC325" s="8">
        <v>26323</v>
      </c>
      <c r="AD325" s="8">
        <v>47.73</v>
      </c>
    </row>
    <row r="326" spans="1:30" x14ac:dyDescent="0.25">
      <c r="A326" s="9" t="s">
        <v>1449</v>
      </c>
      <c r="B326" s="1" t="s">
        <v>16</v>
      </c>
      <c r="C326" s="10">
        <v>45219</v>
      </c>
      <c r="D326" s="1">
        <v>2031</v>
      </c>
      <c r="F326">
        <f t="shared" si="27"/>
        <v>-1.3287341802900339</v>
      </c>
      <c r="G326">
        <f t="shared" si="25"/>
        <v>5</v>
      </c>
      <c r="H326" t="str">
        <f t="shared" si="24"/>
        <v/>
      </c>
      <c r="I326" t="str">
        <f t="shared" si="28"/>
        <v/>
      </c>
      <c r="J326" t="str">
        <f t="shared" si="26"/>
        <v/>
      </c>
      <c r="P326" t="s">
        <v>1449</v>
      </c>
      <c r="Q326" t="s">
        <v>16</v>
      </c>
      <c r="R326" s="3">
        <v>45219</v>
      </c>
      <c r="S326">
        <v>2058.35</v>
      </c>
      <c r="T326">
        <v>2066.9499999999998</v>
      </c>
      <c r="U326">
        <v>2085</v>
      </c>
      <c r="V326">
        <v>2019.25</v>
      </c>
      <c r="W326">
        <v>2031</v>
      </c>
      <c r="X326">
        <v>2031</v>
      </c>
      <c r="Y326">
        <v>2049.4</v>
      </c>
      <c r="Z326">
        <v>45634</v>
      </c>
      <c r="AA326">
        <v>93522431</v>
      </c>
      <c r="AB326">
        <v>6900</v>
      </c>
      <c r="AC326" s="8">
        <v>17649</v>
      </c>
      <c r="AD326" s="8">
        <v>38.68</v>
      </c>
    </row>
    <row r="327" spans="1:30" x14ac:dyDescent="0.25">
      <c r="A327" s="11" t="s">
        <v>1449</v>
      </c>
      <c r="B327" s="2" t="s">
        <v>16</v>
      </c>
      <c r="C327" s="12">
        <v>45222</v>
      </c>
      <c r="D327" s="2">
        <v>1949.05</v>
      </c>
      <c r="F327">
        <f t="shared" si="27"/>
        <v>-4.0349581486952264</v>
      </c>
      <c r="G327">
        <f t="shared" si="25"/>
        <v>1</v>
      </c>
      <c r="H327" t="str">
        <f t="shared" si="24"/>
        <v/>
      </c>
      <c r="I327" t="str">
        <f t="shared" si="28"/>
        <v/>
      </c>
      <c r="J327" t="str">
        <f t="shared" si="26"/>
        <v/>
      </c>
      <c r="P327" t="s">
        <v>1449</v>
      </c>
      <c r="Q327" t="s">
        <v>16</v>
      </c>
      <c r="R327" s="3">
        <v>45222</v>
      </c>
      <c r="S327">
        <v>2031</v>
      </c>
      <c r="T327">
        <v>2030</v>
      </c>
      <c r="U327">
        <v>2030</v>
      </c>
      <c r="V327">
        <v>1912</v>
      </c>
      <c r="W327">
        <v>1928</v>
      </c>
      <c r="X327">
        <v>1949.05</v>
      </c>
      <c r="Y327">
        <v>1979.94</v>
      </c>
      <c r="Z327">
        <v>93956</v>
      </c>
      <c r="AA327">
        <v>186027226.09999999</v>
      </c>
      <c r="AB327">
        <v>12981</v>
      </c>
      <c r="AC327" s="8">
        <v>46031</v>
      </c>
      <c r="AD327" s="8">
        <v>48.99</v>
      </c>
    </row>
    <row r="328" spans="1:30" x14ac:dyDescent="0.25">
      <c r="A328" s="9" t="s">
        <v>1449</v>
      </c>
      <c r="B328" s="1" t="s">
        <v>16</v>
      </c>
      <c r="C328" s="10">
        <v>45224</v>
      </c>
      <c r="D328" s="1">
        <v>1826.25</v>
      </c>
      <c r="F328">
        <f t="shared" si="27"/>
        <v>-6.3005053744131736</v>
      </c>
      <c r="G328">
        <f t="shared" si="25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6"/>
        <v/>
      </c>
      <c r="P328" t="s">
        <v>1449</v>
      </c>
      <c r="Q328" t="s">
        <v>16</v>
      </c>
      <c r="R328" s="3">
        <v>45224</v>
      </c>
      <c r="S328">
        <v>1949.05</v>
      </c>
      <c r="T328">
        <v>1949.05</v>
      </c>
      <c r="U328">
        <v>1954.05</v>
      </c>
      <c r="V328">
        <v>1810</v>
      </c>
      <c r="W328">
        <v>1840</v>
      </c>
      <c r="X328">
        <v>1826.25</v>
      </c>
      <c r="Y328">
        <v>1860.13</v>
      </c>
      <c r="Z328">
        <v>264194</v>
      </c>
      <c r="AA328">
        <v>491435917.35000002</v>
      </c>
      <c r="AB328">
        <v>35695</v>
      </c>
      <c r="AC328" s="8">
        <v>125850</v>
      </c>
      <c r="AD328" s="8">
        <v>47.64</v>
      </c>
    </row>
    <row r="329" spans="1:30" x14ac:dyDescent="0.25">
      <c r="A329" s="11" t="s">
        <v>1449</v>
      </c>
      <c r="B329" s="2" t="s">
        <v>16</v>
      </c>
      <c r="C329" s="12">
        <v>45225</v>
      </c>
      <c r="D329" s="2">
        <v>1835.15</v>
      </c>
      <c r="F329">
        <f t="shared" si="27"/>
        <v>0.48733744010951896</v>
      </c>
      <c r="G329">
        <f t="shared" si="25"/>
        <v>4</v>
      </c>
      <c r="H329">
        <f t="shared" si="29"/>
        <v>-11.794958063973473</v>
      </c>
      <c r="I329" t="str">
        <f t="shared" si="28"/>
        <v/>
      </c>
      <c r="J329" t="str">
        <f t="shared" si="26"/>
        <v/>
      </c>
      <c r="P329" t="s">
        <v>1449</v>
      </c>
      <c r="Q329" t="s">
        <v>16</v>
      </c>
      <c r="R329" s="3">
        <v>45225</v>
      </c>
      <c r="S329">
        <v>1826.25</v>
      </c>
      <c r="T329">
        <v>1826</v>
      </c>
      <c r="U329">
        <v>1894.7</v>
      </c>
      <c r="V329">
        <v>1735</v>
      </c>
      <c r="W329">
        <v>1888.05</v>
      </c>
      <c r="X329">
        <v>1835.15</v>
      </c>
      <c r="Y329">
        <v>1789.66</v>
      </c>
      <c r="Z329">
        <v>261383</v>
      </c>
      <c r="AA329">
        <v>467785750.55000001</v>
      </c>
      <c r="AB329">
        <v>32963</v>
      </c>
      <c r="AC329" s="8">
        <v>99639</v>
      </c>
      <c r="AD329" s="8">
        <v>38.119999999999997</v>
      </c>
    </row>
    <row r="330" spans="1:30" x14ac:dyDescent="0.25">
      <c r="A330" s="9" t="s">
        <v>1449</v>
      </c>
      <c r="B330" s="1" t="s">
        <v>16</v>
      </c>
      <c r="C330" s="10">
        <v>45226</v>
      </c>
      <c r="D330" s="1">
        <v>1925.05</v>
      </c>
      <c r="F330">
        <f t="shared" si="27"/>
        <v>4.8987821159033249</v>
      </c>
      <c r="G330">
        <f t="shared" si="25"/>
        <v>5</v>
      </c>
      <c r="H330" t="str">
        <f t="shared" si="29"/>
        <v/>
      </c>
      <c r="I330" t="str">
        <f t="shared" si="28"/>
        <v/>
      </c>
      <c r="J330" t="str">
        <f t="shared" si="26"/>
        <v/>
      </c>
      <c r="P330" t="s">
        <v>1449</v>
      </c>
      <c r="Q330" t="s">
        <v>16</v>
      </c>
      <c r="R330" s="3">
        <v>45226</v>
      </c>
      <c r="S330">
        <v>1835.15</v>
      </c>
      <c r="T330">
        <v>1874.9</v>
      </c>
      <c r="U330">
        <v>1936.95</v>
      </c>
      <c r="V330">
        <v>1852.9</v>
      </c>
      <c r="W330">
        <v>1930.5</v>
      </c>
      <c r="X330">
        <v>1925.05</v>
      </c>
      <c r="Y330">
        <v>1913.07</v>
      </c>
      <c r="Z330">
        <v>135598</v>
      </c>
      <c r="AA330">
        <v>259408488.15000001</v>
      </c>
      <c r="AB330">
        <v>16280</v>
      </c>
      <c r="AC330" s="8">
        <v>38078</v>
      </c>
      <c r="AD330" s="8">
        <v>28.08</v>
      </c>
    </row>
    <row r="331" spans="1:30" x14ac:dyDescent="0.25">
      <c r="A331" s="11" t="s">
        <v>1449</v>
      </c>
      <c r="B331" s="2" t="s">
        <v>16</v>
      </c>
      <c r="C331" s="12">
        <v>45229</v>
      </c>
      <c r="D331" s="2">
        <v>1892.6</v>
      </c>
      <c r="F331">
        <f t="shared" si="27"/>
        <v>-1.6856705020648839</v>
      </c>
      <c r="G331">
        <f t="shared" si="25"/>
        <v>1</v>
      </c>
      <c r="H331" t="str">
        <f t="shared" si="29"/>
        <v/>
      </c>
      <c r="I331" t="str">
        <f t="shared" si="28"/>
        <v/>
      </c>
      <c r="J331" t="str">
        <f t="shared" si="26"/>
        <v/>
      </c>
      <c r="P331" t="s">
        <v>1449</v>
      </c>
      <c r="Q331" t="s">
        <v>16</v>
      </c>
      <c r="R331" s="3">
        <v>45229</v>
      </c>
      <c r="S331">
        <v>1925.05</v>
      </c>
      <c r="T331">
        <v>1937.65</v>
      </c>
      <c r="U331">
        <v>1938.3</v>
      </c>
      <c r="V331">
        <v>1870.1</v>
      </c>
      <c r="W331">
        <v>1900.1</v>
      </c>
      <c r="X331">
        <v>1892.6</v>
      </c>
      <c r="Y331">
        <v>1899.04</v>
      </c>
      <c r="Z331">
        <v>68118</v>
      </c>
      <c r="AA331">
        <v>129358926.3</v>
      </c>
      <c r="AB331">
        <v>10266</v>
      </c>
      <c r="AC331" s="8">
        <v>28160</v>
      </c>
      <c r="AD331" s="8">
        <v>41.34</v>
      </c>
    </row>
    <row r="332" spans="1:30" x14ac:dyDescent="0.25">
      <c r="A332" s="9" t="s">
        <v>1449</v>
      </c>
      <c r="B332" s="1" t="s">
        <v>16</v>
      </c>
      <c r="C332" s="10">
        <v>45230</v>
      </c>
      <c r="D332" s="1">
        <v>1867.4</v>
      </c>
      <c r="F332">
        <f t="shared" si="27"/>
        <v>-1.3315016379583546</v>
      </c>
      <c r="G332">
        <f t="shared" si="25"/>
        <v>2</v>
      </c>
      <c r="H332" t="str">
        <f t="shared" si="29"/>
        <v/>
      </c>
      <c r="I332" t="str">
        <f t="shared" si="28"/>
        <v/>
      </c>
      <c r="J332" t="str">
        <f t="shared" si="26"/>
        <v/>
      </c>
      <c r="P332" t="s">
        <v>1449</v>
      </c>
      <c r="Q332" t="s">
        <v>16</v>
      </c>
      <c r="R332" s="3">
        <v>45230</v>
      </c>
      <c r="S332">
        <v>1892.6</v>
      </c>
      <c r="T332">
        <v>1901</v>
      </c>
      <c r="U332">
        <v>1928.5</v>
      </c>
      <c r="V332">
        <v>1854.1</v>
      </c>
      <c r="W332">
        <v>1867</v>
      </c>
      <c r="X332">
        <v>1867.4</v>
      </c>
      <c r="Y332">
        <v>1888.13</v>
      </c>
      <c r="Z332">
        <v>78540</v>
      </c>
      <c r="AA332">
        <v>148293385.25</v>
      </c>
      <c r="AB332">
        <v>10112</v>
      </c>
      <c r="AC332" s="8">
        <v>27778</v>
      </c>
      <c r="AD332" s="8">
        <v>35.369999999999997</v>
      </c>
    </row>
    <row r="333" spans="1:30" x14ac:dyDescent="0.25">
      <c r="A333" s="11" t="s">
        <v>1449</v>
      </c>
      <c r="B333" s="2" t="s">
        <v>16</v>
      </c>
      <c r="C333" s="12">
        <v>45231</v>
      </c>
      <c r="D333" s="2">
        <v>1854.9</v>
      </c>
      <c r="F333">
        <f t="shared" si="27"/>
        <v>-0.66937988647317126</v>
      </c>
      <c r="G333">
        <f t="shared" si="25"/>
        <v>3</v>
      </c>
      <c r="H333" t="str">
        <f t="shared" si="29"/>
        <v/>
      </c>
      <c r="I333">
        <f t="shared" si="28"/>
        <v>45231</v>
      </c>
      <c r="J333">
        <f t="shared" si="26"/>
        <v>8.5071971534853574</v>
      </c>
      <c r="P333" t="s">
        <v>1449</v>
      </c>
      <c r="Q333" t="s">
        <v>16</v>
      </c>
      <c r="R333" s="3">
        <v>45231</v>
      </c>
      <c r="S333">
        <v>1867.4</v>
      </c>
      <c r="T333">
        <v>1878.95</v>
      </c>
      <c r="U333">
        <v>1894.95</v>
      </c>
      <c r="V333">
        <v>1840</v>
      </c>
      <c r="W333">
        <v>1856</v>
      </c>
      <c r="X333">
        <v>1854.9</v>
      </c>
      <c r="Y333">
        <v>1867.49</v>
      </c>
      <c r="Z333">
        <v>57981</v>
      </c>
      <c r="AA333">
        <v>108279039.15000001</v>
      </c>
      <c r="AB333">
        <v>9403</v>
      </c>
      <c r="AC333" s="8">
        <v>24915</v>
      </c>
      <c r="AD333" s="8">
        <v>42.97</v>
      </c>
    </row>
    <row r="334" spans="1:30" x14ac:dyDescent="0.25">
      <c r="A334" s="9" t="s">
        <v>1449</v>
      </c>
      <c r="B334" s="1" t="s">
        <v>16</v>
      </c>
      <c r="C334" s="10">
        <v>45232</v>
      </c>
      <c r="D334" s="1">
        <v>1861.05</v>
      </c>
      <c r="F334">
        <f t="shared" si="27"/>
        <v>0.33155426168525864</v>
      </c>
      <c r="G334">
        <f t="shared" si="25"/>
        <v>4</v>
      </c>
      <c r="H334">
        <f t="shared" si="29"/>
        <v>1.4113287742146343</v>
      </c>
      <c r="I334" t="str">
        <f t="shared" si="28"/>
        <v/>
      </c>
      <c r="J334" t="str">
        <f t="shared" si="26"/>
        <v/>
      </c>
      <c r="P334" t="s">
        <v>1449</v>
      </c>
      <c r="Q334" t="s">
        <v>16</v>
      </c>
      <c r="R334" s="3">
        <v>45232</v>
      </c>
      <c r="S334">
        <v>1854.9</v>
      </c>
      <c r="T334">
        <v>1880</v>
      </c>
      <c r="U334">
        <v>1898.2</v>
      </c>
      <c r="V334">
        <v>1845</v>
      </c>
      <c r="W334">
        <v>1862.3</v>
      </c>
      <c r="X334">
        <v>1861.05</v>
      </c>
      <c r="Y334">
        <v>1868.65</v>
      </c>
      <c r="Z334">
        <v>64237</v>
      </c>
      <c r="AA334">
        <v>120036452.59999999</v>
      </c>
      <c r="AB334">
        <v>9250</v>
      </c>
      <c r="AC334" s="8">
        <v>26732</v>
      </c>
      <c r="AD334" s="8">
        <v>41.61</v>
      </c>
    </row>
    <row r="335" spans="1:30" x14ac:dyDescent="0.25">
      <c r="A335" s="11" t="s">
        <v>1449</v>
      </c>
      <c r="B335" s="2" t="s">
        <v>16</v>
      </c>
      <c r="C335" s="12">
        <v>45233</v>
      </c>
      <c r="D335" s="2">
        <v>1918.2</v>
      </c>
      <c r="F335">
        <f t="shared" si="27"/>
        <v>3.0708471024421748</v>
      </c>
      <c r="G335">
        <f t="shared" si="25"/>
        <v>5</v>
      </c>
      <c r="H335" t="str">
        <f t="shared" si="29"/>
        <v/>
      </c>
      <c r="I335" t="str">
        <f t="shared" si="28"/>
        <v/>
      </c>
      <c r="J335" t="str">
        <f t="shared" si="26"/>
        <v/>
      </c>
      <c r="P335" t="s">
        <v>1449</v>
      </c>
      <c r="Q335" t="s">
        <v>16</v>
      </c>
      <c r="R335" s="3">
        <v>45233</v>
      </c>
      <c r="S335">
        <v>1861.05</v>
      </c>
      <c r="T335">
        <v>1874</v>
      </c>
      <c r="U335">
        <v>1938.8</v>
      </c>
      <c r="V335">
        <v>1874</v>
      </c>
      <c r="W335">
        <v>1930</v>
      </c>
      <c r="X335">
        <v>1918.2</v>
      </c>
      <c r="Y335">
        <v>1908.61</v>
      </c>
      <c r="Z335">
        <v>121336</v>
      </c>
      <c r="AA335">
        <v>231582674.80000001</v>
      </c>
      <c r="AB335">
        <v>12236</v>
      </c>
      <c r="AC335" s="8">
        <v>41039</v>
      </c>
      <c r="AD335" s="8">
        <v>33.82</v>
      </c>
    </row>
    <row r="336" spans="1:30" x14ac:dyDescent="0.25">
      <c r="A336" s="9" t="s">
        <v>1449</v>
      </c>
      <c r="B336" s="1" t="s">
        <v>16</v>
      </c>
      <c r="C336" s="10">
        <v>45236</v>
      </c>
      <c r="D336" s="1">
        <v>1956.8</v>
      </c>
      <c r="F336">
        <f t="shared" si="27"/>
        <v>2.0123032009175224</v>
      </c>
      <c r="G336">
        <f t="shared" si="25"/>
        <v>1</v>
      </c>
      <c r="H336" t="str">
        <f t="shared" si="29"/>
        <v/>
      </c>
      <c r="I336" t="str">
        <f t="shared" si="28"/>
        <v/>
      </c>
      <c r="J336" t="str">
        <f t="shared" si="26"/>
        <v/>
      </c>
      <c r="P336" t="s">
        <v>1449</v>
      </c>
      <c r="Q336" t="s">
        <v>16</v>
      </c>
      <c r="R336" s="3">
        <v>45236</v>
      </c>
      <c r="S336">
        <v>1918.2</v>
      </c>
      <c r="T336">
        <v>2000</v>
      </c>
      <c r="U336">
        <v>2031.35</v>
      </c>
      <c r="V336">
        <v>1937.55</v>
      </c>
      <c r="W336">
        <v>1958.4</v>
      </c>
      <c r="X336">
        <v>1956.8</v>
      </c>
      <c r="Y336">
        <v>1990.86</v>
      </c>
      <c r="Z336">
        <v>427944</v>
      </c>
      <c r="AA336">
        <v>851977827.79999995</v>
      </c>
      <c r="AB336">
        <v>31480</v>
      </c>
      <c r="AC336" s="8">
        <v>119946</v>
      </c>
      <c r="AD336" s="8">
        <v>28.03</v>
      </c>
    </row>
    <row r="337" spans="1:30" x14ac:dyDescent="0.25">
      <c r="A337" s="11" t="s">
        <v>1449</v>
      </c>
      <c r="B337" s="2" t="s">
        <v>16</v>
      </c>
      <c r="C337" s="12">
        <v>45237</v>
      </c>
      <c r="D337" s="2">
        <v>1955.35</v>
      </c>
      <c r="F337">
        <f t="shared" si="27"/>
        <v>-7.4100572363044029E-2</v>
      </c>
      <c r="G337">
        <f t="shared" si="25"/>
        <v>2</v>
      </c>
      <c r="H337" t="str">
        <f t="shared" si="29"/>
        <v/>
      </c>
      <c r="I337" t="str">
        <f t="shared" si="28"/>
        <v/>
      </c>
      <c r="J337" t="str">
        <f t="shared" si="26"/>
        <v/>
      </c>
      <c r="P337" t="s">
        <v>1449</v>
      </c>
      <c r="Q337" t="s">
        <v>16</v>
      </c>
      <c r="R337" s="3">
        <v>45237</v>
      </c>
      <c r="S337">
        <v>1956.8</v>
      </c>
      <c r="T337">
        <v>1962.65</v>
      </c>
      <c r="U337">
        <v>1978.75</v>
      </c>
      <c r="V337">
        <v>1950.1</v>
      </c>
      <c r="W337">
        <v>1953.5</v>
      </c>
      <c r="X337">
        <v>1955.35</v>
      </c>
      <c r="Y337">
        <v>1964.24</v>
      </c>
      <c r="Z337">
        <v>81191</v>
      </c>
      <c r="AA337">
        <v>159478334.90000001</v>
      </c>
      <c r="AB337">
        <v>10095</v>
      </c>
      <c r="AC337" s="8">
        <v>34291</v>
      </c>
      <c r="AD337" s="8">
        <v>42.23</v>
      </c>
    </row>
    <row r="338" spans="1:30" x14ac:dyDescent="0.25">
      <c r="A338" s="9" t="s">
        <v>1449</v>
      </c>
      <c r="B338" s="1" t="s">
        <v>16</v>
      </c>
      <c r="C338" s="10">
        <v>45238</v>
      </c>
      <c r="D338" s="1">
        <v>1957.6</v>
      </c>
      <c r="F338">
        <f t="shared" si="27"/>
        <v>0.11506891349374793</v>
      </c>
      <c r="G338">
        <f t="shared" si="25"/>
        <v>3</v>
      </c>
      <c r="H338" t="str">
        <f t="shared" si="29"/>
        <v/>
      </c>
      <c r="I338" t="str">
        <f t="shared" si="28"/>
        <v/>
      </c>
      <c r="J338" t="str">
        <f t="shared" si="26"/>
        <v/>
      </c>
      <c r="P338" t="s">
        <v>1449</v>
      </c>
      <c r="Q338" t="s">
        <v>16</v>
      </c>
      <c r="R338" s="3">
        <v>45238</v>
      </c>
      <c r="S338">
        <v>1955.35</v>
      </c>
      <c r="T338">
        <v>1973.65</v>
      </c>
      <c r="U338">
        <v>1992.95</v>
      </c>
      <c r="V338">
        <v>1950.8</v>
      </c>
      <c r="W338">
        <v>1960</v>
      </c>
      <c r="X338">
        <v>1957.6</v>
      </c>
      <c r="Y338">
        <v>1967.46</v>
      </c>
      <c r="Z338">
        <v>76874</v>
      </c>
      <c r="AA338">
        <v>151246531.15000001</v>
      </c>
      <c r="AB338">
        <v>8633</v>
      </c>
      <c r="AC338" s="8">
        <v>26009</v>
      </c>
      <c r="AD338" s="8">
        <v>33.83</v>
      </c>
    </row>
    <row r="339" spans="1:30" x14ac:dyDescent="0.25">
      <c r="A339" s="11" t="s">
        <v>1449</v>
      </c>
      <c r="B339" s="2" t="s">
        <v>16</v>
      </c>
      <c r="C339" s="12">
        <v>45239</v>
      </c>
      <c r="D339" s="2">
        <v>1883.55</v>
      </c>
      <c r="F339">
        <f t="shared" si="27"/>
        <v>-3.7826930935839784</v>
      </c>
      <c r="G339">
        <f t="shared" si="25"/>
        <v>4</v>
      </c>
      <c r="H339">
        <f t="shared" si="29"/>
        <v>1.2089949222213268</v>
      </c>
      <c r="I339" t="str">
        <f t="shared" si="28"/>
        <v/>
      </c>
      <c r="J339" t="str">
        <f t="shared" si="26"/>
        <v/>
      </c>
      <c r="P339" t="s">
        <v>1449</v>
      </c>
      <c r="Q339" t="s">
        <v>16</v>
      </c>
      <c r="R339" s="3">
        <v>45239</v>
      </c>
      <c r="S339">
        <v>1957.6</v>
      </c>
      <c r="T339">
        <v>1961</v>
      </c>
      <c r="U339">
        <v>1969</v>
      </c>
      <c r="V339">
        <v>1875</v>
      </c>
      <c r="W339">
        <v>1881</v>
      </c>
      <c r="X339">
        <v>1883.55</v>
      </c>
      <c r="Y339">
        <v>1904.6</v>
      </c>
      <c r="Z339">
        <v>149861</v>
      </c>
      <c r="AA339">
        <v>285425948.69999999</v>
      </c>
      <c r="AB339">
        <v>16855</v>
      </c>
      <c r="AC339" s="8">
        <v>85219</v>
      </c>
      <c r="AD339" s="8">
        <v>56.87</v>
      </c>
    </row>
    <row r="340" spans="1:30" x14ac:dyDescent="0.25">
      <c r="A340" s="9" t="s">
        <v>1449</v>
      </c>
      <c r="B340" s="1" t="s">
        <v>16</v>
      </c>
      <c r="C340" s="10">
        <v>45240</v>
      </c>
      <c r="D340" s="1">
        <v>1832.6</v>
      </c>
      <c r="F340">
        <f t="shared" si="27"/>
        <v>-2.7049985399909771</v>
      </c>
      <c r="G340">
        <f t="shared" si="25"/>
        <v>5</v>
      </c>
      <c r="H340" t="str">
        <f t="shared" si="29"/>
        <v/>
      </c>
      <c r="I340" t="str">
        <f t="shared" si="28"/>
        <v/>
      </c>
      <c r="J340" t="str">
        <f t="shared" si="26"/>
        <v/>
      </c>
      <c r="P340" t="s">
        <v>1449</v>
      </c>
      <c r="Q340" t="s">
        <v>16</v>
      </c>
      <c r="R340" s="3">
        <v>45240</v>
      </c>
      <c r="S340">
        <v>1883.55</v>
      </c>
      <c r="T340">
        <v>1883</v>
      </c>
      <c r="U340">
        <v>1890.9</v>
      </c>
      <c r="V340">
        <v>1815</v>
      </c>
      <c r="W340">
        <v>1835</v>
      </c>
      <c r="X340">
        <v>1832.6</v>
      </c>
      <c r="Y340">
        <v>1832.58</v>
      </c>
      <c r="Z340">
        <v>198305</v>
      </c>
      <c r="AA340">
        <v>363409881.25</v>
      </c>
      <c r="AB340">
        <v>20866</v>
      </c>
      <c r="AC340" s="8">
        <v>98286</v>
      </c>
      <c r="AD340" s="8">
        <v>49.56</v>
      </c>
    </row>
    <row r="341" spans="1:30" x14ac:dyDescent="0.25">
      <c r="A341" s="11" t="s">
        <v>1449</v>
      </c>
      <c r="B341" s="2" t="s">
        <v>16</v>
      </c>
      <c r="C341" s="12">
        <v>45242</v>
      </c>
      <c r="D341" s="2">
        <v>1906.15</v>
      </c>
      <c r="F341">
        <f t="shared" si="27"/>
        <v>4.0134235512386871</v>
      </c>
      <c r="G341">
        <f t="shared" si="25"/>
        <v>7</v>
      </c>
      <c r="H341" t="str">
        <f t="shared" si="29"/>
        <v/>
      </c>
      <c r="I341" t="str">
        <f t="shared" si="28"/>
        <v/>
      </c>
      <c r="J341" t="str">
        <f t="shared" si="26"/>
        <v/>
      </c>
      <c r="P341" t="s">
        <v>1449</v>
      </c>
      <c r="Q341" t="s">
        <v>16</v>
      </c>
      <c r="R341" s="3">
        <v>45242</v>
      </c>
      <c r="S341">
        <v>1832.6</v>
      </c>
      <c r="T341">
        <v>1872</v>
      </c>
      <c r="U341">
        <v>1950</v>
      </c>
      <c r="V341">
        <v>1860</v>
      </c>
      <c r="W341">
        <v>1916</v>
      </c>
      <c r="X341">
        <v>1906.15</v>
      </c>
      <c r="Y341">
        <v>1895.68</v>
      </c>
      <c r="Z341">
        <v>55915</v>
      </c>
      <c r="AA341">
        <v>105997003.8</v>
      </c>
      <c r="AB341">
        <v>5243</v>
      </c>
      <c r="AC341" s="8">
        <v>24895</v>
      </c>
      <c r="AD341" s="8">
        <v>44.52</v>
      </c>
    </row>
    <row r="342" spans="1:30" x14ac:dyDescent="0.25">
      <c r="A342" s="9" t="s">
        <v>1449</v>
      </c>
      <c r="B342" s="1" t="s">
        <v>16</v>
      </c>
      <c r="C342" s="10">
        <v>45243</v>
      </c>
      <c r="D342" s="1">
        <v>1868.5</v>
      </c>
      <c r="F342">
        <f t="shared" si="27"/>
        <v>-1.9751855835060246</v>
      </c>
      <c r="G342">
        <f t="shared" si="25"/>
        <v>1</v>
      </c>
      <c r="H342" t="str">
        <f t="shared" si="29"/>
        <v/>
      </c>
      <c r="I342" t="str">
        <f t="shared" si="28"/>
        <v/>
      </c>
      <c r="J342" t="str">
        <f t="shared" si="26"/>
        <v/>
      </c>
      <c r="P342" t="s">
        <v>1449</v>
      </c>
      <c r="Q342" t="s">
        <v>16</v>
      </c>
      <c r="R342" s="3">
        <v>45243</v>
      </c>
      <c r="S342">
        <v>1906.15</v>
      </c>
      <c r="T342">
        <v>1905.05</v>
      </c>
      <c r="U342">
        <v>1905.05</v>
      </c>
      <c r="V342">
        <v>1858</v>
      </c>
      <c r="W342">
        <v>1867.8</v>
      </c>
      <c r="X342">
        <v>1868.5</v>
      </c>
      <c r="Y342">
        <v>1870.46</v>
      </c>
      <c r="Z342">
        <v>83680</v>
      </c>
      <c r="AA342">
        <v>156520028.59999999</v>
      </c>
      <c r="AB342">
        <v>10685</v>
      </c>
      <c r="AC342" s="8">
        <v>41085</v>
      </c>
      <c r="AD342" s="8">
        <v>49.1</v>
      </c>
    </row>
    <row r="343" spans="1:30" x14ac:dyDescent="0.25">
      <c r="A343" s="11" t="s">
        <v>1449</v>
      </c>
      <c r="B343" s="2" t="s">
        <v>16</v>
      </c>
      <c r="C343" s="12">
        <v>45245</v>
      </c>
      <c r="D343" s="2">
        <v>1856.25</v>
      </c>
      <c r="F343">
        <f t="shared" si="27"/>
        <v>-0.65560610115065565</v>
      </c>
      <c r="G343">
        <f t="shared" si="25"/>
        <v>3</v>
      </c>
      <c r="H343" t="str">
        <f t="shared" si="29"/>
        <v/>
      </c>
      <c r="I343" t="str">
        <f t="shared" si="28"/>
        <v/>
      </c>
      <c r="J343" t="str">
        <f t="shared" si="26"/>
        <v/>
      </c>
      <c r="P343" t="s">
        <v>1449</v>
      </c>
      <c r="Q343" t="s">
        <v>16</v>
      </c>
      <c r="R343" s="3">
        <v>45245</v>
      </c>
      <c r="S343">
        <v>1868.5</v>
      </c>
      <c r="T343">
        <v>1877.5</v>
      </c>
      <c r="U343">
        <v>1898</v>
      </c>
      <c r="V343">
        <v>1850</v>
      </c>
      <c r="W343">
        <v>1855</v>
      </c>
      <c r="X343">
        <v>1856.25</v>
      </c>
      <c r="Y343">
        <v>1870.9</v>
      </c>
      <c r="Z343">
        <v>118424</v>
      </c>
      <c r="AA343">
        <v>221559066.84999999</v>
      </c>
      <c r="AB343">
        <v>11941</v>
      </c>
      <c r="AC343" s="8">
        <v>67640</v>
      </c>
      <c r="AD343" s="8">
        <v>57.12</v>
      </c>
    </row>
    <row r="344" spans="1:30" x14ac:dyDescent="0.25">
      <c r="A344" s="9" t="s">
        <v>1449</v>
      </c>
      <c r="B344" s="1" t="s">
        <v>16</v>
      </c>
      <c r="C344" s="10">
        <v>45246</v>
      </c>
      <c r="D344" s="1">
        <v>1851.3</v>
      </c>
      <c r="F344">
        <f t="shared" si="27"/>
        <v>-0.26666666666666911</v>
      </c>
      <c r="G344">
        <f t="shared" si="25"/>
        <v>4</v>
      </c>
      <c r="H344">
        <f t="shared" si="29"/>
        <v>-1.7121924026439437</v>
      </c>
      <c r="I344" t="str">
        <f t="shared" si="28"/>
        <v/>
      </c>
      <c r="J344" t="str">
        <f t="shared" si="26"/>
        <v/>
      </c>
      <c r="P344" t="s">
        <v>1449</v>
      </c>
      <c r="Q344" t="s">
        <v>16</v>
      </c>
      <c r="R344" s="3">
        <v>45246</v>
      </c>
      <c r="S344">
        <v>1856.25</v>
      </c>
      <c r="T344">
        <v>1856.25</v>
      </c>
      <c r="U344">
        <v>1870.25</v>
      </c>
      <c r="V344">
        <v>1845</v>
      </c>
      <c r="W344">
        <v>1855</v>
      </c>
      <c r="X344">
        <v>1851.3</v>
      </c>
      <c r="Y344">
        <v>1855.71</v>
      </c>
      <c r="Z344">
        <v>68795</v>
      </c>
      <c r="AA344">
        <v>127663532.5</v>
      </c>
      <c r="AB344">
        <v>7887</v>
      </c>
      <c r="AC344" s="8">
        <v>36329</v>
      </c>
      <c r="AD344" s="8">
        <v>52.81</v>
      </c>
    </row>
    <row r="345" spans="1:30" x14ac:dyDescent="0.25">
      <c r="A345" s="11" t="s">
        <v>1449</v>
      </c>
      <c r="B345" s="2" t="s">
        <v>16</v>
      </c>
      <c r="C345" s="12">
        <v>45247</v>
      </c>
      <c r="D345" s="2">
        <v>1827.8</v>
      </c>
      <c r="F345">
        <f t="shared" si="27"/>
        <v>-1.2693782747258682</v>
      </c>
      <c r="G345">
        <f t="shared" si="25"/>
        <v>5</v>
      </c>
      <c r="H345" t="str">
        <f t="shared" si="29"/>
        <v/>
      </c>
      <c r="I345" t="str">
        <f t="shared" si="28"/>
        <v/>
      </c>
      <c r="J345" t="str">
        <f t="shared" si="26"/>
        <v/>
      </c>
      <c r="P345" t="s">
        <v>1449</v>
      </c>
      <c r="Q345" t="s">
        <v>16</v>
      </c>
      <c r="R345" s="3">
        <v>45247</v>
      </c>
      <c r="S345">
        <v>1851.3</v>
      </c>
      <c r="T345">
        <v>1850</v>
      </c>
      <c r="U345">
        <v>1859.05</v>
      </c>
      <c r="V345">
        <v>1823.25</v>
      </c>
      <c r="W345">
        <v>1828.75</v>
      </c>
      <c r="X345">
        <v>1827.8</v>
      </c>
      <c r="Y345">
        <v>1835.13</v>
      </c>
      <c r="Z345">
        <v>102230</v>
      </c>
      <c r="AA345">
        <v>187604861.75</v>
      </c>
      <c r="AB345">
        <v>14827</v>
      </c>
      <c r="AC345" s="8">
        <v>61386</v>
      </c>
      <c r="AD345" s="8">
        <v>60.05</v>
      </c>
    </row>
    <row r="346" spans="1:30" x14ac:dyDescent="0.25">
      <c r="A346" s="9" t="s">
        <v>1449</v>
      </c>
      <c r="B346" s="1" t="s">
        <v>16</v>
      </c>
      <c r="C346" s="10">
        <v>45250</v>
      </c>
      <c r="D346" s="1">
        <v>1840.75</v>
      </c>
      <c r="F346">
        <f t="shared" si="27"/>
        <v>0.70850202429150055</v>
      </c>
      <c r="G346">
        <f t="shared" si="25"/>
        <v>1</v>
      </c>
      <c r="H346" t="str">
        <f t="shared" si="29"/>
        <v/>
      </c>
      <c r="I346" t="str">
        <f t="shared" si="28"/>
        <v/>
      </c>
      <c r="J346" t="str">
        <f t="shared" si="26"/>
        <v/>
      </c>
      <c r="P346" t="s">
        <v>1449</v>
      </c>
      <c r="Q346" t="s">
        <v>16</v>
      </c>
      <c r="R346" s="3">
        <v>45250</v>
      </c>
      <c r="S346">
        <v>1827.8</v>
      </c>
      <c r="T346">
        <v>1828.75</v>
      </c>
      <c r="U346">
        <v>1859.9</v>
      </c>
      <c r="V346">
        <v>1828.75</v>
      </c>
      <c r="W346">
        <v>1843.85</v>
      </c>
      <c r="X346">
        <v>1840.75</v>
      </c>
      <c r="Y346">
        <v>1846.21</v>
      </c>
      <c r="Z346">
        <v>59169</v>
      </c>
      <c r="AA346">
        <v>109238480.59999999</v>
      </c>
      <c r="AB346">
        <v>8010</v>
      </c>
      <c r="AC346" s="8">
        <v>26446</v>
      </c>
      <c r="AD346" s="8">
        <v>44.7</v>
      </c>
    </row>
    <row r="347" spans="1:30" x14ac:dyDescent="0.25">
      <c r="A347" s="11" t="s">
        <v>1449</v>
      </c>
      <c r="B347" s="2" t="s">
        <v>16</v>
      </c>
      <c r="C347" s="12">
        <v>45251</v>
      </c>
      <c r="D347" s="2">
        <v>1845.2</v>
      </c>
      <c r="F347">
        <f t="shared" si="27"/>
        <v>0.24174928697542011</v>
      </c>
      <c r="G347">
        <f t="shared" si="25"/>
        <v>2</v>
      </c>
      <c r="H347" t="str">
        <f t="shared" si="29"/>
        <v/>
      </c>
      <c r="I347" t="str">
        <f t="shared" si="28"/>
        <v/>
      </c>
      <c r="J347" t="str">
        <f t="shared" si="26"/>
        <v/>
      </c>
      <c r="P347" t="s">
        <v>1449</v>
      </c>
      <c r="Q347" t="s">
        <v>16</v>
      </c>
      <c r="R347" s="3">
        <v>45251</v>
      </c>
      <c r="S347">
        <v>1840.75</v>
      </c>
      <c r="T347">
        <v>1859.4</v>
      </c>
      <c r="U347">
        <v>1861.9</v>
      </c>
      <c r="V347">
        <v>1840</v>
      </c>
      <c r="W347">
        <v>1845</v>
      </c>
      <c r="X347">
        <v>1845.2</v>
      </c>
      <c r="Y347">
        <v>1851.26</v>
      </c>
      <c r="Z347">
        <v>75914</v>
      </c>
      <c r="AA347">
        <v>140536323.90000001</v>
      </c>
      <c r="AB347">
        <v>7462</v>
      </c>
      <c r="AC347" s="8">
        <v>41791</v>
      </c>
      <c r="AD347" s="8">
        <v>55.05</v>
      </c>
    </row>
    <row r="348" spans="1:30" x14ac:dyDescent="0.25">
      <c r="A348" s="9" t="s">
        <v>1449</v>
      </c>
      <c r="B348" s="1" t="s">
        <v>16</v>
      </c>
      <c r="C348" s="10">
        <v>45252</v>
      </c>
      <c r="D348" s="1">
        <v>1839.2</v>
      </c>
      <c r="F348">
        <f t="shared" si="27"/>
        <v>-0.3251680034684587</v>
      </c>
      <c r="G348">
        <f t="shared" si="25"/>
        <v>3</v>
      </c>
      <c r="H348" t="str">
        <f t="shared" si="29"/>
        <v/>
      </c>
      <c r="I348" t="str">
        <f t="shared" si="28"/>
        <v/>
      </c>
      <c r="J348" t="str">
        <f t="shared" si="26"/>
        <v/>
      </c>
      <c r="P348" t="s">
        <v>1449</v>
      </c>
      <c r="Q348" t="s">
        <v>16</v>
      </c>
      <c r="R348" s="3">
        <v>45252</v>
      </c>
      <c r="S348">
        <v>1845.2</v>
      </c>
      <c r="T348">
        <v>1856.85</v>
      </c>
      <c r="U348">
        <v>1858</v>
      </c>
      <c r="V348">
        <v>1825.8</v>
      </c>
      <c r="W348">
        <v>1849.2</v>
      </c>
      <c r="X348">
        <v>1839.2</v>
      </c>
      <c r="Y348">
        <v>1842.79</v>
      </c>
      <c r="Z348">
        <v>52813</v>
      </c>
      <c r="AA348">
        <v>97323238.25</v>
      </c>
      <c r="AB348">
        <v>6971</v>
      </c>
      <c r="AC348" s="8">
        <v>24816</v>
      </c>
      <c r="AD348" s="8">
        <v>46.99</v>
      </c>
    </row>
    <row r="349" spans="1:30" x14ac:dyDescent="0.25">
      <c r="A349" s="11" t="s">
        <v>1449</v>
      </c>
      <c r="B349" s="2" t="s">
        <v>16</v>
      </c>
      <c r="C349" s="12">
        <v>45253</v>
      </c>
      <c r="D349" s="2">
        <v>1852.4</v>
      </c>
      <c r="F349">
        <f t="shared" si="27"/>
        <v>0.71770334928229906</v>
      </c>
      <c r="G349">
        <f t="shared" si="25"/>
        <v>4</v>
      </c>
      <c r="H349">
        <f t="shared" si="29"/>
        <v>5.9417706476537373E-2</v>
      </c>
      <c r="I349" t="str">
        <f t="shared" si="28"/>
        <v/>
      </c>
      <c r="J349" t="str">
        <f t="shared" si="26"/>
        <v/>
      </c>
      <c r="P349" t="s">
        <v>1449</v>
      </c>
      <c r="Q349" t="s">
        <v>16</v>
      </c>
      <c r="R349" s="3">
        <v>45253</v>
      </c>
      <c r="S349">
        <v>1839.2</v>
      </c>
      <c r="T349">
        <v>1845.25</v>
      </c>
      <c r="U349">
        <v>1867</v>
      </c>
      <c r="V349">
        <v>1838.3</v>
      </c>
      <c r="W349">
        <v>1856</v>
      </c>
      <c r="X349">
        <v>1852.4</v>
      </c>
      <c r="Y349">
        <v>1852.95</v>
      </c>
      <c r="Z349">
        <v>47311</v>
      </c>
      <c r="AA349">
        <v>87665133.549999997</v>
      </c>
      <c r="AB349">
        <v>5641</v>
      </c>
      <c r="AC349" s="8">
        <v>19944</v>
      </c>
      <c r="AD349" s="8">
        <v>42.16</v>
      </c>
    </row>
    <row r="350" spans="1:30" x14ac:dyDescent="0.25">
      <c r="A350" s="9" t="s">
        <v>1449</v>
      </c>
      <c r="B350" s="1" t="s">
        <v>16</v>
      </c>
      <c r="C350" s="10">
        <v>45254</v>
      </c>
      <c r="D350" s="1">
        <v>1979.65</v>
      </c>
      <c r="F350">
        <f t="shared" si="27"/>
        <v>6.8694666378751892</v>
      </c>
      <c r="G350">
        <f t="shared" si="25"/>
        <v>5</v>
      </c>
      <c r="H350" t="str">
        <f t="shared" si="29"/>
        <v/>
      </c>
      <c r="I350" t="str">
        <f t="shared" si="28"/>
        <v/>
      </c>
      <c r="J350" t="str">
        <f t="shared" si="26"/>
        <v/>
      </c>
      <c r="P350" t="s">
        <v>1449</v>
      </c>
      <c r="Q350" t="s">
        <v>16</v>
      </c>
      <c r="R350" s="3">
        <v>45254</v>
      </c>
      <c r="S350">
        <v>1852.4</v>
      </c>
      <c r="T350">
        <v>1859.9</v>
      </c>
      <c r="U350">
        <v>1990</v>
      </c>
      <c r="V350">
        <v>1855.35</v>
      </c>
      <c r="W350">
        <v>1986.5</v>
      </c>
      <c r="X350">
        <v>1979.65</v>
      </c>
      <c r="Y350">
        <v>1949.35</v>
      </c>
      <c r="Z350">
        <v>651391</v>
      </c>
      <c r="AA350">
        <v>1269792130.45</v>
      </c>
      <c r="AB350">
        <v>48722</v>
      </c>
      <c r="AC350" s="8">
        <v>220108</v>
      </c>
      <c r="AD350" s="8">
        <v>33.79</v>
      </c>
    </row>
    <row r="351" spans="1:30" x14ac:dyDescent="0.25">
      <c r="A351" s="11" t="s">
        <v>1449</v>
      </c>
      <c r="B351" s="2" t="s">
        <v>16</v>
      </c>
      <c r="C351" s="12">
        <v>45258</v>
      </c>
      <c r="D351" s="2">
        <v>1939.45</v>
      </c>
      <c r="F351">
        <f t="shared" si="27"/>
        <v>-2.0306619857045458</v>
      </c>
      <c r="G351">
        <f t="shared" si="25"/>
        <v>2</v>
      </c>
      <c r="H351" t="str">
        <f t="shared" si="29"/>
        <v/>
      </c>
      <c r="I351" t="str">
        <f t="shared" si="28"/>
        <v/>
      </c>
      <c r="J351" t="str">
        <f t="shared" si="26"/>
        <v/>
      </c>
      <c r="P351" t="s">
        <v>1449</v>
      </c>
      <c r="Q351" t="s">
        <v>16</v>
      </c>
      <c r="R351" s="3">
        <v>45258</v>
      </c>
      <c r="S351">
        <v>1979.65</v>
      </c>
      <c r="T351">
        <v>2006.65</v>
      </c>
      <c r="U351">
        <v>2024</v>
      </c>
      <c r="V351">
        <v>1933.9</v>
      </c>
      <c r="W351">
        <v>1941</v>
      </c>
      <c r="X351">
        <v>1939.45</v>
      </c>
      <c r="Y351">
        <v>1965.81</v>
      </c>
      <c r="Z351">
        <v>253130</v>
      </c>
      <c r="AA351">
        <v>497606046.69999999</v>
      </c>
      <c r="AB351">
        <v>24155</v>
      </c>
      <c r="AC351" s="8">
        <v>88399</v>
      </c>
      <c r="AD351" s="8">
        <v>34.92</v>
      </c>
    </row>
    <row r="352" spans="1:30" x14ac:dyDescent="0.25">
      <c r="A352" s="9" t="s">
        <v>1449</v>
      </c>
      <c r="B352" s="1" t="s">
        <v>16</v>
      </c>
      <c r="C352" s="10">
        <v>45259</v>
      </c>
      <c r="D352" s="1">
        <v>1971.8</v>
      </c>
      <c r="F352">
        <f t="shared" si="27"/>
        <v>1.6679986594137466</v>
      </c>
      <c r="G352">
        <f t="shared" si="25"/>
        <v>3</v>
      </c>
      <c r="H352" t="str">
        <f t="shared" si="29"/>
        <v/>
      </c>
      <c r="I352" t="str">
        <f t="shared" si="28"/>
        <v/>
      </c>
      <c r="J352" t="str">
        <f t="shared" si="26"/>
        <v/>
      </c>
      <c r="P352" t="s">
        <v>1449</v>
      </c>
      <c r="Q352" t="s">
        <v>16</v>
      </c>
      <c r="R352" s="3">
        <v>45259</v>
      </c>
      <c r="S352">
        <v>1939.45</v>
      </c>
      <c r="T352">
        <v>1949.15</v>
      </c>
      <c r="U352">
        <v>2017.9</v>
      </c>
      <c r="V352">
        <v>1947.05</v>
      </c>
      <c r="W352">
        <v>1968</v>
      </c>
      <c r="X352">
        <v>1971.8</v>
      </c>
      <c r="Y352">
        <v>1979.57</v>
      </c>
      <c r="Z352">
        <v>125111</v>
      </c>
      <c r="AA352">
        <v>247665466.94999999</v>
      </c>
      <c r="AB352">
        <v>14106</v>
      </c>
      <c r="AC352" s="8">
        <v>42209</v>
      </c>
      <c r="AD352" s="8">
        <v>33.74</v>
      </c>
    </row>
    <row r="353" spans="1:30" x14ac:dyDescent="0.25">
      <c r="A353" s="11" t="s">
        <v>1449</v>
      </c>
      <c r="B353" s="2" t="s">
        <v>16</v>
      </c>
      <c r="C353" s="12">
        <v>45260</v>
      </c>
      <c r="D353" s="2">
        <v>2012.7</v>
      </c>
      <c r="F353">
        <f t="shared" si="27"/>
        <v>2.0742468810224208</v>
      </c>
      <c r="G353">
        <f t="shared" si="25"/>
        <v>4</v>
      </c>
      <c r="H353">
        <f t="shared" si="29"/>
        <v>9.4334493257938234</v>
      </c>
      <c r="I353" t="str">
        <f t="shared" si="28"/>
        <v/>
      </c>
      <c r="J353" t="str">
        <f t="shared" si="26"/>
        <v/>
      </c>
      <c r="P353" t="s">
        <v>1449</v>
      </c>
      <c r="Q353" t="s">
        <v>16</v>
      </c>
      <c r="R353" s="3">
        <v>45260</v>
      </c>
      <c r="S353">
        <v>1971.8</v>
      </c>
      <c r="T353">
        <v>1978</v>
      </c>
      <c r="U353">
        <v>2017</v>
      </c>
      <c r="V353">
        <v>1970</v>
      </c>
      <c r="W353">
        <v>2013.95</v>
      </c>
      <c r="X353">
        <v>2012.7</v>
      </c>
      <c r="Y353">
        <v>2001.56</v>
      </c>
      <c r="Z353">
        <v>185308</v>
      </c>
      <c r="AA353">
        <v>370905659.85000002</v>
      </c>
      <c r="AB353">
        <v>19472</v>
      </c>
      <c r="AC353" s="8">
        <v>74084</v>
      </c>
      <c r="AD353" s="8">
        <v>39.979999999999997</v>
      </c>
    </row>
    <row r="354" spans="1:30" x14ac:dyDescent="0.25">
      <c r="A354" s="9" t="s">
        <v>1449</v>
      </c>
      <c r="B354" s="1" t="s">
        <v>16</v>
      </c>
      <c r="C354" s="10">
        <v>45261</v>
      </c>
      <c r="D354" s="1">
        <v>2052.5</v>
      </c>
      <c r="F354">
        <f t="shared" si="27"/>
        <v>1.9774432354548592</v>
      </c>
      <c r="G354">
        <f t="shared" si="25"/>
        <v>5</v>
      </c>
      <c r="H354" t="str">
        <f t="shared" si="29"/>
        <v/>
      </c>
      <c r="I354">
        <f t="shared" si="28"/>
        <v>45261</v>
      </c>
      <c r="J354">
        <f t="shared" si="26"/>
        <v>-9.3203410475030442</v>
      </c>
      <c r="P354" t="s">
        <v>1449</v>
      </c>
      <c r="Q354" t="s">
        <v>16</v>
      </c>
      <c r="R354" s="3">
        <v>45261</v>
      </c>
      <c r="S354">
        <v>2012.7</v>
      </c>
      <c r="T354">
        <v>2025</v>
      </c>
      <c r="U354">
        <v>2086.5500000000002</v>
      </c>
      <c r="V354">
        <v>2022</v>
      </c>
      <c r="W354">
        <v>2048</v>
      </c>
      <c r="X354">
        <v>2052.5</v>
      </c>
      <c r="Y354">
        <v>2056.48</v>
      </c>
      <c r="Z354">
        <v>211808</v>
      </c>
      <c r="AA354">
        <v>435579748.30000001</v>
      </c>
      <c r="AB354">
        <v>19785</v>
      </c>
      <c r="AC354" s="8">
        <v>97314</v>
      </c>
      <c r="AD354" s="8">
        <v>45.94</v>
      </c>
    </row>
    <row r="355" spans="1:30" x14ac:dyDescent="0.25">
      <c r="A355" s="11" t="s">
        <v>1449</v>
      </c>
      <c r="B355" s="2" t="s">
        <v>16</v>
      </c>
      <c r="C355" s="12">
        <v>45264</v>
      </c>
      <c r="D355" s="2">
        <v>2087.65</v>
      </c>
      <c r="F355">
        <f t="shared" si="27"/>
        <v>1.7125456760048765</v>
      </c>
      <c r="G355">
        <f t="shared" si="25"/>
        <v>1</v>
      </c>
      <c r="H355" t="str">
        <f t="shared" si="29"/>
        <v/>
      </c>
      <c r="I355" t="str">
        <f t="shared" si="28"/>
        <v/>
      </c>
      <c r="J355" t="str">
        <f t="shared" si="26"/>
        <v/>
      </c>
      <c r="P355" t="s">
        <v>1449</v>
      </c>
      <c r="Q355" t="s">
        <v>16</v>
      </c>
      <c r="R355" s="3">
        <v>45264</v>
      </c>
      <c r="S355">
        <v>2052.5</v>
      </c>
      <c r="T355">
        <v>2094.8000000000002</v>
      </c>
      <c r="U355">
        <v>2111.1999999999998</v>
      </c>
      <c r="V355">
        <v>2051.0500000000002</v>
      </c>
      <c r="W355">
        <v>2090</v>
      </c>
      <c r="X355">
        <v>2087.65</v>
      </c>
      <c r="Y355">
        <v>2075.17</v>
      </c>
      <c r="Z355">
        <v>196054</v>
      </c>
      <c r="AA355">
        <v>406844962.80000001</v>
      </c>
      <c r="AB355">
        <v>28698</v>
      </c>
      <c r="AC355" s="8">
        <v>95982</v>
      </c>
      <c r="AD355" s="8">
        <v>48.96</v>
      </c>
    </row>
    <row r="356" spans="1:30" x14ac:dyDescent="0.25">
      <c r="A356" s="9" t="s">
        <v>1449</v>
      </c>
      <c r="B356" s="1" t="s">
        <v>16</v>
      </c>
      <c r="C356" s="10">
        <v>45265</v>
      </c>
      <c r="D356" s="1">
        <v>2049.6999999999998</v>
      </c>
      <c r="F356">
        <f t="shared" si="27"/>
        <v>-1.8178334490934911</v>
      </c>
      <c r="G356">
        <f t="shared" si="25"/>
        <v>2</v>
      </c>
      <c r="H356" t="str">
        <f t="shared" si="29"/>
        <v/>
      </c>
      <c r="I356" t="str">
        <f t="shared" si="28"/>
        <v/>
      </c>
      <c r="J356" t="str">
        <f t="shared" si="26"/>
        <v/>
      </c>
      <c r="P356" t="s">
        <v>1449</v>
      </c>
      <c r="Q356" t="s">
        <v>16</v>
      </c>
      <c r="R356" s="3">
        <v>45265</v>
      </c>
      <c r="S356">
        <v>2087.65</v>
      </c>
      <c r="T356">
        <v>2090</v>
      </c>
      <c r="U356">
        <v>2097.9499999999998</v>
      </c>
      <c r="V356">
        <v>2025.05</v>
      </c>
      <c r="W356">
        <v>2047.95</v>
      </c>
      <c r="X356">
        <v>2049.6999999999998</v>
      </c>
      <c r="Y356">
        <v>2051.36</v>
      </c>
      <c r="Z356">
        <v>135025</v>
      </c>
      <c r="AA356">
        <v>276985343</v>
      </c>
      <c r="AB356">
        <v>17735</v>
      </c>
      <c r="AC356" s="8">
        <v>58452</v>
      </c>
      <c r="AD356" s="8">
        <v>43.29</v>
      </c>
    </row>
    <row r="357" spans="1:30" x14ac:dyDescent="0.25">
      <c r="A357" s="11" t="s">
        <v>1449</v>
      </c>
      <c r="B357" s="2" t="s">
        <v>16</v>
      </c>
      <c r="C357" s="12">
        <v>45266</v>
      </c>
      <c r="D357" s="2">
        <v>2042.95</v>
      </c>
      <c r="F357">
        <f t="shared" si="27"/>
        <v>-0.32931648533930685</v>
      </c>
      <c r="G357">
        <f t="shared" si="25"/>
        <v>3</v>
      </c>
      <c r="H357" t="str">
        <f t="shared" si="29"/>
        <v/>
      </c>
      <c r="I357" t="str">
        <f t="shared" si="28"/>
        <v/>
      </c>
      <c r="J357" t="str">
        <f t="shared" si="26"/>
        <v/>
      </c>
      <c r="P357" t="s">
        <v>1449</v>
      </c>
      <c r="Q357" t="s">
        <v>16</v>
      </c>
      <c r="R357" s="3">
        <v>45266</v>
      </c>
      <c r="S357">
        <v>2049.6999999999998</v>
      </c>
      <c r="T357">
        <v>2049.6999999999998</v>
      </c>
      <c r="U357">
        <v>2058</v>
      </c>
      <c r="V357">
        <v>2007</v>
      </c>
      <c r="W357">
        <v>2038.65</v>
      </c>
      <c r="X357">
        <v>2042.95</v>
      </c>
      <c r="Y357">
        <v>2032.61</v>
      </c>
      <c r="Z357">
        <v>106266</v>
      </c>
      <c r="AA357">
        <v>215997382.40000001</v>
      </c>
      <c r="AB357">
        <v>15186</v>
      </c>
      <c r="AC357" s="8">
        <v>40464</v>
      </c>
      <c r="AD357" s="8">
        <v>38.08</v>
      </c>
    </row>
    <row r="358" spans="1:30" x14ac:dyDescent="0.25">
      <c r="A358" s="9" t="s">
        <v>1449</v>
      </c>
      <c r="B358" s="1" t="s">
        <v>16</v>
      </c>
      <c r="C358" s="10">
        <v>45267</v>
      </c>
      <c r="D358" s="1">
        <v>2022.5</v>
      </c>
      <c r="F358">
        <f t="shared" si="27"/>
        <v>-1.0010034508920944</v>
      </c>
      <c r="G358">
        <f t="shared" si="25"/>
        <v>4</v>
      </c>
      <c r="H358">
        <f t="shared" si="29"/>
        <v>0.48690813335320482</v>
      </c>
      <c r="I358" t="str">
        <f t="shared" si="28"/>
        <v/>
      </c>
      <c r="J358" t="str">
        <f t="shared" si="26"/>
        <v/>
      </c>
      <c r="P358" t="s">
        <v>1449</v>
      </c>
      <c r="Q358" t="s">
        <v>16</v>
      </c>
      <c r="R358" s="3">
        <v>45267</v>
      </c>
      <c r="S358">
        <v>2042.95</v>
      </c>
      <c r="T358">
        <v>2042</v>
      </c>
      <c r="U358">
        <v>2059.4499999999998</v>
      </c>
      <c r="V358">
        <v>2015.75</v>
      </c>
      <c r="W358">
        <v>2021.45</v>
      </c>
      <c r="X358">
        <v>2022.5</v>
      </c>
      <c r="Y358">
        <v>2031.25</v>
      </c>
      <c r="Z358">
        <v>72967</v>
      </c>
      <c r="AA358">
        <v>148214162.40000001</v>
      </c>
      <c r="AB358">
        <v>9494</v>
      </c>
      <c r="AC358" s="8">
        <v>35029</v>
      </c>
      <c r="AD358" s="8">
        <v>48.01</v>
      </c>
    </row>
    <row r="359" spans="1:30" x14ac:dyDescent="0.25">
      <c r="A359" s="11" t="s">
        <v>1449</v>
      </c>
      <c r="B359" s="2" t="s">
        <v>16</v>
      </c>
      <c r="C359" s="12">
        <v>45268</v>
      </c>
      <c r="D359" s="2">
        <v>2001.1</v>
      </c>
      <c r="F359">
        <f t="shared" si="27"/>
        <v>-1.0580964153275694</v>
      </c>
      <c r="G359">
        <f t="shared" si="25"/>
        <v>5</v>
      </c>
      <c r="H359" t="str">
        <f t="shared" si="29"/>
        <v/>
      </c>
      <c r="I359" t="str">
        <f t="shared" si="28"/>
        <v/>
      </c>
      <c r="J359" t="str">
        <f t="shared" si="26"/>
        <v/>
      </c>
      <c r="P359" t="s">
        <v>1449</v>
      </c>
      <c r="Q359" t="s">
        <v>16</v>
      </c>
      <c r="R359" s="3">
        <v>45268</v>
      </c>
      <c r="S359">
        <v>2022.5</v>
      </c>
      <c r="T359">
        <v>2022</v>
      </c>
      <c r="U359">
        <v>2048.3000000000002</v>
      </c>
      <c r="V359">
        <v>1983.05</v>
      </c>
      <c r="W359">
        <v>1999.8</v>
      </c>
      <c r="X359">
        <v>2001.1</v>
      </c>
      <c r="Y359">
        <v>2012.41</v>
      </c>
      <c r="Z359">
        <v>82156</v>
      </c>
      <c r="AA359">
        <v>165331267.55000001</v>
      </c>
      <c r="AB359">
        <v>11257</v>
      </c>
      <c r="AC359" s="8">
        <v>34843</v>
      </c>
      <c r="AD359" s="8">
        <v>42.41</v>
      </c>
    </row>
    <row r="360" spans="1:30" x14ac:dyDescent="0.25">
      <c r="A360" s="9" t="s">
        <v>1449</v>
      </c>
      <c r="B360" s="1" t="s">
        <v>16</v>
      </c>
      <c r="C360" s="10">
        <v>45271</v>
      </c>
      <c r="D360" s="1">
        <v>2030.1</v>
      </c>
      <c r="F360">
        <f t="shared" si="27"/>
        <v>1.4492029383838889</v>
      </c>
      <c r="G360">
        <f t="shared" si="25"/>
        <v>1</v>
      </c>
      <c r="H360" t="str">
        <f t="shared" si="29"/>
        <v/>
      </c>
      <c r="I360" t="str">
        <f t="shared" si="28"/>
        <v/>
      </c>
      <c r="J360" t="str">
        <f t="shared" si="26"/>
        <v/>
      </c>
      <c r="P360" t="s">
        <v>1449</v>
      </c>
      <c r="Q360" t="s">
        <v>16</v>
      </c>
      <c r="R360" s="3">
        <v>45271</v>
      </c>
      <c r="S360">
        <v>2001.1</v>
      </c>
      <c r="T360">
        <v>2008.65</v>
      </c>
      <c r="U360">
        <v>2090</v>
      </c>
      <c r="V360">
        <v>2008.65</v>
      </c>
      <c r="W360">
        <v>2024</v>
      </c>
      <c r="X360">
        <v>2030.1</v>
      </c>
      <c r="Y360">
        <v>2054.39</v>
      </c>
      <c r="Z360">
        <v>228686</v>
      </c>
      <c r="AA360">
        <v>469809186.05000001</v>
      </c>
      <c r="AB360">
        <v>23751</v>
      </c>
      <c r="AC360" s="8">
        <v>84275</v>
      </c>
      <c r="AD360" s="8">
        <v>36.85</v>
      </c>
    </row>
    <row r="361" spans="1:30" x14ac:dyDescent="0.25">
      <c r="A361" s="11" t="s">
        <v>1449</v>
      </c>
      <c r="B361" s="2" t="s">
        <v>16</v>
      </c>
      <c r="C361" s="12">
        <v>45272</v>
      </c>
      <c r="D361" s="2">
        <v>2029.4</v>
      </c>
      <c r="F361">
        <f t="shared" si="27"/>
        <v>-3.4481060046294178E-2</v>
      </c>
      <c r="G361">
        <f t="shared" si="25"/>
        <v>2</v>
      </c>
      <c r="H361" t="str">
        <f t="shared" si="29"/>
        <v/>
      </c>
      <c r="I361" t="str">
        <f t="shared" si="28"/>
        <v/>
      </c>
      <c r="J361" t="str">
        <f t="shared" si="26"/>
        <v/>
      </c>
      <c r="P361" t="s">
        <v>1449</v>
      </c>
      <c r="Q361" t="s">
        <v>16</v>
      </c>
      <c r="R361" s="3">
        <v>45272</v>
      </c>
      <c r="S361">
        <v>2030.1</v>
      </c>
      <c r="T361">
        <v>2033</v>
      </c>
      <c r="U361">
        <v>2069</v>
      </c>
      <c r="V361">
        <v>2014.5</v>
      </c>
      <c r="W361">
        <v>2027.6</v>
      </c>
      <c r="X361">
        <v>2029.4</v>
      </c>
      <c r="Y361">
        <v>2033.79</v>
      </c>
      <c r="Z361">
        <v>96208</v>
      </c>
      <c r="AA361">
        <v>195667094.19999999</v>
      </c>
      <c r="AB361">
        <v>11487</v>
      </c>
      <c r="AC361" s="8">
        <v>45381</v>
      </c>
      <c r="AD361" s="8">
        <v>47.17</v>
      </c>
    </row>
    <row r="362" spans="1:30" x14ac:dyDescent="0.25">
      <c r="A362" s="9" t="s">
        <v>1449</v>
      </c>
      <c r="B362" s="1" t="s">
        <v>16</v>
      </c>
      <c r="C362" s="10">
        <v>45273</v>
      </c>
      <c r="D362" s="1">
        <v>2022.1</v>
      </c>
      <c r="F362">
        <f t="shared" si="27"/>
        <v>-0.35971223021583631</v>
      </c>
      <c r="G362">
        <f t="shared" si="25"/>
        <v>3</v>
      </c>
      <c r="H362" t="str">
        <f t="shared" si="29"/>
        <v/>
      </c>
      <c r="I362" t="str">
        <f t="shared" si="28"/>
        <v/>
      </c>
      <c r="J362" t="str">
        <f t="shared" si="26"/>
        <v/>
      </c>
      <c r="P362" t="s">
        <v>1449</v>
      </c>
      <c r="Q362" t="s">
        <v>16</v>
      </c>
      <c r="R362" s="3">
        <v>45273</v>
      </c>
      <c r="S362">
        <v>2029.4</v>
      </c>
      <c r="T362">
        <v>2029.95</v>
      </c>
      <c r="U362">
        <v>2038.8</v>
      </c>
      <c r="V362">
        <v>2003.05</v>
      </c>
      <c r="W362">
        <v>2023.5</v>
      </c>
      <c r="X362">
        <v>2022.1</v>
      </c>
      <c r="Y362">
        <v>2020.99</v>
      </c>
      <c r="Z362">
        <v>50993</v>
      </c>
      <c r="AA362">
        <v>103056378.40000001</v>
      </c>
      <c r="AB362">
        <v>7709</v>
      </c>
      <c r="AC362" s="8">
        <v>24725</v>
      </c>
      <c r="AD362" s="8">
        <v>48.49</v>
      </c>
    </row>
    <row r="363" spans="1:30" x14ac:dyDescent="0.25">
      <c r="A363" s="11" t="s">
        <v>1449</v>
      </c>
      <c r="B363" s="2" t="s">
        <v>16</v>
      </c>
      <c r="C363" s="12">
        <v>45274</v>
      </c>
      <c r="D363" s="2">
        <v>2001.1</v>
      </c>
      <c r="F363">
        <f t="shared" si="27"/>
        <v>-1.0385243064141241</v>
      </c>
      <c r="G363">
        <f t="shared" si="25"/>
        <v>4</v>
      </c>
      <c r="H363">
        <f t="shared" si="29"/>
        <v>-1.0580964153275694</v>
      </c>
      <c r="I363" t="str">
        <f t="shared" si="28"/>
        <v/>
      </c>
      <c r="J363" t="str">
        <f t="shared" si="26"/>
        <v/>
      </c>
      <c r="P363" t="s">
        <v>1449</v>
      </c>
      <c r="Q363" t="s">
        <v>16</v>
      </c>
      <c r="R363" s="3">
        <v>45274</v>
      </c>
      <c r="S363">
        <v>2022.1</v>
      </c>
      <c r="T363">
        <v>2026.5</v>
      </c>
      <c r="U363">
        <v>2039.65</v>
      </c>
      <c r="V363">
        <v>1990</v>
      </c>
      <c r="W363">
        <v>2005</v>
      </c>
      <c r="X363">
        <v>2001.1</v>
      </c>
      <c r="Y363">
        <v>2008.65</v>
      </c>
      <c r="Z363">
        <v>98317</v>
      </c>
      <c r="AA363">
        <v>197484243.44999999</v>
      </c>
      <c r="AB363">
        <v>11916</v>
      </c>
      <c r="AC363" s="8">
        <v>59242</v>
      </c>
      <c r="AD363" s="8">
        <v>60.26</v>
      </c>
    </row>
    <row r="364" spans="1:30" x14ac:dyDescent="0.25">
      <c r="A364" s="9" t="s">
        <v>1449</v>
      </c>
      <c r="B364" s="1" t="s">
        <v>16</v>
      </c>
      <c r="C364" s="10">
        <v>45275</v>
      </c>
      <c r="D364" s="1">
        <v>2002.2</v>
      </c>
      <c r="F364">
        <f t="shared" si="27"/>
        <v>5.4969766628361227E-2</v>
      </c>
      <c r="G364">
        <f t="shared" si="25"/>
        <v>5</v>
      </c>
      <c r="H364" t="str">
        <f t="shared" si="29"/>
        <v/>
      </c>
      <c r="I364" t="str">
        <f t="shared" si="28"/>
        <v/>
      </c>
      <c r="J364" t="str">
        <f t="shared" si="26"/>
        <v/>
      </c>
      <c r="P364" t="s">
        <v>1449</v>
      </c>
      <c r="Q364" t="s">
        <v>16</v>
      </c>
      <c r="R364" s="3">
        <v>45275</v>
      </c>
      <c r="S364">
        <v>2001.1</v>
      </c>
      <c r="T364">
        <v>2005.3</v>
      </c>
      <c r="U364">
        <v>2035.5</v>
      </c>
      <c r="V364">
        <v>1992.6</v>
      </c>
      <c r="W364">
        <v>1999</v>
      </c>
      <c r="X364">
        <v>2002.2</v>
      </c>
      <c r="Y364">
        <v>2007.38</v>
      </c>
      <c r="Z364">
        <v>131010</v>
      </c>
      <c r="AA364">
        <v>262987086.80000001</v>
      </c>
      <c r="AB364">
        <v>15734</v>
      </c>
      <c r="AC364" s="8">
        <v>65505</v>
      </c>
      <c r="AD364" s="8">
        <v>50</v>
      </c>
    </row>
    <row r="365" spans="1:30" x14ac:dyDescent="0.25">
      <c r="A365" s="11" t="s">
        <v>1449</v>
      </c>
      <c r="B365" s="2" t="s">
        <v>16</v>
      </c>
      <c r="C365" s="12">
        <v>45278</v>
      </c>
      <c r="D365" s="2">
        <v>2001.1</v>
      </c>
      <c r="F365">
        <f t="shared" si="27"/>
        <v>-5.4939566476882251E-2</v>
      </c>
      <c r="G365">
        <f t="shared" si="25"/>
        <v>1</v>
      </c>
      <c r="H365" t="str">
        <f t="shared" si="29"/>
        <v/>
      </c>
      <c r="I365" t="str">
        <f t="shared" si="28"/>
        <v/>
      </c>
      <c r="J365" t="str">
        <f t="shared" si="26"/>
        <v/>
      </c>
      <c r="P365" t="s">
        <v>1449</v>
      </c>
      <c r="Q365" t="s">
        <v>16</v>
      </c>
      <c r="R365" s="3">
        <v>45278</v>
      </c>
      <c r="S365">
        <v>2002.2</v>
      </c>
      <c r="T365">
        <v>2003.4</v>
      </c>
      <c r="U365">
        <v>2025</v>
      </c>
      <c r="V365">
        <v>1996.25</v>
      </c>
      <c r="W365">
        <v>1999.05</v>
      </c>
      <c r="X365">
        <v>2001.1</v>
      </c>
      <c r="Y365">
        <v>2006.61</v>
      </c>
      <c r="Z365">
        <v>51892</v>
      </c>
      <c r="AA365">
        <v>104126974.95</v>
      </c>
      <c r="AB365">
        <v>8347</v>
      </c>
      <c r="AC365" s="8">
        <v>28126</v>
      </c>
      <c r="AD365" s="8">
        <v>54.2</v>
      </c>
    </row>
    <row r="366" spans="1:30" x14ac:dyDescent="0.25">
      <c r="A366" s="9" t="s">
        <v>1449</v>
      </c>
      <c r="B366" s="1" t="s">
        <v>16</v>
      </c>
      <c r="C366" s="10">
        <v>45279</v>
      </c>
      <c r="D366" s="1">
        <v>1983</v>
      </c>
      <c r="F366">
        <f t="shared" si="27"/>
        <v>-0.90450252361200889</v>
      </c>
      <c r="G366">
        <f t="shared" si="25"/>
        <v>2</v>
      </c>
      <c r="H366" t="str">
        <f t="shared" si="29"/>
        <v/>
      </c>
      <c r="I366" t="str">
        <f t="shared" si="28"/>
        <v/>
      </c>
      <c r="J366" t="str">
        <f t="shared" si="26"/>
        <v/>
      </c>
      <c r="P366" t="s">
        <v>1449</v>
      </c>
      <c r="Q366" t="s">
        <v>16</v>
      </c>
      <c r="R366" s="3">
        <v>45279</v>
      </c>
      <c r="S366">
        <v>2001.1</v>
      </c>
      <c r="T366">
        <v>2005</v>
      </c>
      <c r="U366">
        <v>2036.95</v>
      </c>
      <c r="V366">
        <v>1978</v>
      </c>
      <c r="W366">
        <v>1983</v>
      </c>
      <c r="X366">
        <v>1983</v>
      </c>
      <c r="Y366">
        <v>2005.18</v>
      </c>
      <c r="Z366">
        <v>128653</v>
      </c>
      <c r="AA366">
        <v>257972508.84999999</v>
      </c>
      <c r="AB366">
        <v>10760</v>
      </c>
      <c r="AC366" s="8">
        <v>82000</v>
      </c>
      <c r="AD366" s="8">
        <v>63.74</v>
      </c>
    </row>
    <row r="367" spans="1:30" x14ac:dyDescent="0.25">
      <c r="A367" s="11" t="s">
        <v>1449</v>
      </c>
      <c r="B367" s="2" t="s">
        <v>16</v>
      </c>
      <c r="C367" s="12">
        <v>45280</v>
      </c>
      <c r="D367" s="2">
        <v>1930.05</v>
      </c>
      <c r="F367">
        <f t="shared" si="27"/>
        <v>-2.6701966717095331</v>
      </c>
      <c r="G367">
        <f t="shared" si="25"/>
        <v>3</v>
      </c>
      <c r="H367" t="str">
        <f t="shared" si="29"/>
        <v/>
      </c>
      <c r="I367" t="str">
        <f t="shared" si="28"/>
        <v/>
      </c>
      <c r="J367" t="str">
        <f t="shared" si="26"/>
        <v/>
      </c>
      <c r="P367" t="s">
        <v>1449</v>
      </c>
      <c r="Q367" t="s">
        <v>16</v>
      </c>
      <c r="R367" s="3">
        <v>45280</v>
      </c>
      <c r="S367">
        <v>1983</v>
      </c>
      <c r="T367">
        <v>1983</v>
      </c>
      <c r="U367">
        <v>2009</v>
      </c>
      <c r="V367">
        <v>1911.55</v>
      </c>
      <c r="W367">
        <v>1920.85</v>
      </c>
      <c r="X367">
        <v>1930.05</v>
      </c>
      <c r="Y367">
        <v>1955.93</v>
      </c>
      <c r="Z367">
        <v>99808</v>
      </c>
      <c r="AA367">
        <v>195217446.65000001</v>
      </c>
      <c r="AB367">
        <v>14672</v>
      </c>
      <c r="AC367" s="8">
        <v>49032</v>
      </c>
      <c r="AD367" s="8">
        <v>49.13</v>
      </c>
    </row>
    <row r="368" spans="1:30" x14ac:dyDescent="0.25">
      <c r="A368" s="9" t="s">
        <v>1449</v>
      </c>
      <c r="B368" s="1" t="s">
        <v>16</v>
      </c>
      <c r="C368" s="10">
        <v>45281</v>
      </c>
      <c r="D368" s="1">
        <v>1942.3</v>
      </c>
      <c r="F368">
        <f t="shared" si="27"/>
        <v>0.63469858293826587</v>
      </c>
      <c r="G368">
        <f t="shared" si="25"/>
        <v>4</v>
      </c>
      <c r="H368">
        <f t="shared" si="29"/>
        <v>-2.9383838888611242</v>
      </c>
      <c r="I368" t="str">
        <f t="shared" si="28"/>
        <v/>
      </c>
      <c r="J368" t="str">
        <f t="shared" si="26"/>
        <v/>
      </c>
      <c r="P368" t="s">
        <v>1449</v>
      </c>
      <c r="Q368" t="s">
        <v>16</v>
      </c>
      <c r="R368" s="3">
        <v>45281</v>
      </c>
      <c r="S368">
        <v>1930.05</v>
      </c>
      <c r="T368">
        <v>1915</v>
      </c>
      <c r="U368">
        <v>1960</v>
      </c>
      <c r="V368">
        <v>1901.25</v>
      </c>
      <c r="W368">
        <v>1940</v>
      </c>
      <c r="X368">
        <v>1942.3</v>
      </c>
      <c r="Y368">
        <v>1938.19</v>
      </c>
      <c r="Z368">
        <v>91390</v>
      </c>
      <c r="AA368">
        <v>177131530.59999999</v>
      </c>
      <c r="AB368">
        <v>11231</v>
      </c>
      <c r="AC368" s="8">
        <v>38510</v>
      </c>
      <c r="AD368" s="8">
        <v>42.14</v>
      </c>
    </row>
    <row r="369" spans="1:30" x14ac:dyDescent="0.25">
      <c r="A369" s="11" t="s">
        <v>1449</v>
      </c>
      <c r="B369" s="2" t="s">
        <v>16</v>
      </c>
      <c r="C369" s="12">
        <v>45282</v>
      </c>
      <c r="D369" s="2">
        <v>1962.85</v>
      </c>
      <c r="F369">
        <f t="shared" si="27"/>
        <v>1.058023992174224</v>
      </c>
      <c r="G369">
        <f t="shared" si="25"/>
        <v>5</v>
      </c>
      <c r="H369" t="str">
        <f t="shared" si="29"/>
        <v/>
      </c>
      <c r="I369" t="str">
        <f t="shared" si="28"/>
        <v/>
      </c>
      <c r="J369" t="str">
        <f t="shared" si="26"/>
        <v/>
      </c>
      <c r="P369" t="s">
        <v>1449</v>
      </c>
      <c r="Q369" t="s">
        <v>16</v>
      </c>
      <c r="R369" s="3">
        <v>45282</v>
      </c>
      <c r="S369">
        <v>1942.3</v>
      </c>
      <c r="T369">
        <v>1954.75</v>
      </c>
      <c r="U369">
        <v>1997.85</v>
      </c>
      <c r="V369">
        <v>1940.05</v>
      </c>
      <c r="W369">
        <v>1962</v>
      </c>
      <c r="X369">
        <v>1962.85</v>
      </c>
      <c r="Y369">
        <v>1967.87</v>
      </c>
      <c r="Z369">
        <v>75188</v>
      </c>
      <c r="AA369">
        <v>147959928.44999999</v>
      </c>
      <c r="AB369">
        <v>11089</v>
      </c>
      <c r="AC369" s="8">
        <v>30317</v>
      </c>
      <c r="AD369" s="8">
        <v>40.32</v>
      </c>
    </row>
    <row r="370" spans="1:30" x14ac:dyDescent="0.25">
      <c r="A370" s="9" t="s">
        <v>1449</v>
      </c>
      <c r="B370" s="1" t="s">
        <v>16</v>
      </c>
      <c r="C370" s="10">
        <v>45286</v>
      </c>
      <c r="D370" s="1">
        <v>1925.45</v>
      </c>
      <c r="F370">
        <f t="shared" si="27"/>
        <v>-1.9053926688233878</v>
      </c>
      <c r="G370">
        <f t="shared" si="25"/>
        <v>2</v>
      </c>
      <c r="H370" t="str">
        <f t="shared" si="29"/>
        <v/>
      </c>
      <c r="I370" t="str">
        <f t="shared" si="28"/>
        <v/>
      </c>
      <c r="J370" t="str">
        <f t="shared" si="26"/>
        <v/>
      </c>
      <c r="P370" t="s">
        <v>1449</v>
      </c>
      <c r="Q370" t="s">
        <v>16</v>
      </c>
      <c r="R370" s="3">
        <v>45286</v>
      </c>
      <c r="S370">
        <v>1962.85</v>
      </c>
      <c r="T370">
        <v>1962.85</v>
      </c>
      <c r="U370">
        <v>1978</v>
      </c>
      <c r="V370">
        <v>1920.05</v>
      </c>
      <c r="W370">
        <v>1925</v>
      </c>
      <c r="X370">
        <v>1925.45</v>
      </c>
      <c r="Y370">
        <v>1941.28</v>
      </c>
      <c r="Z370">
        <v>102068</v>
      </c>
      <c r="AA370">
        <v>198142756.69999999</v>
      </c>
      <c r="AB370">
        <v>14651</v>
      </c>
      <c r="AC370" s="8">
        <v>57892</v>
      </c>
      <c r="AD370" s="8">
        <v>56.72</v>
      </c>
    </row>
    <row r="371" spans="1:30" x14ac:dyDescent="0.25">
      <c r="A371" s="11" t="s">
        <v>1449</v>
      </c>
      <c r="B371" s="2" t="s">
        <v>16</v>
      </c>
      <c r="C371" s="12">
        <v>45287</v>
      </c>
      <c r="D371" s="2">
        <v>1882.9</v>
      </c>
      <c r="F371">
        <f t="shared" si="27"/>
        <v>-2.2098730166973932</v>
      </c>
      <c r="G371">
        <f t="shared" si="25"/>
        <v>3</v>
      </c>
      <c r="H371" t="str">
        <f t="shared" si="29"/>
        <v/>
      </c>
      <c r="I371" t="str">
        <f t="shared" si="28"/>
        <v/>
      </c>
      <c r="J371" t="str">
        <f t="shared" si="26"/>
        <v/>
      </c>
      <c r="P371" t="s">
        <v>1449</v>
      </c>
      <c r="Q371" t="s">
        <v>16</v>
      </c>
      <c r="R371" s="3">
        <v>45287</v>
      </c>
      <c r="S371">
        <v>1925.45</v>
      </c>
      <c r="T371">
        <v>1931.95</v>
      </c>
      <c r="U371">
        <v>1942.9</v>
      </c>
      <c r="V371">
        <v>1878.5</v>
      </c>
      <c r="W371">
        <v>1884</v>
      </c>
      <c r="X371">
        <v>1882.9</v>
      </c>
      <c r="Y371">
        <v>1898.55</v>
      </c>
      <c r="Z371">
        <v>201347</v>
      </c>
      <c r="AA371">
        <v>382267137.75</v>
      </c>
      <c r="AB371">
        <v>21675</v>
      </c>
      <c r="AC371" s="8">
        <v>126399</v>
      </c>
      <c r="AD371" s="8">
        <v>62.78</v>
      </c>
    </row>
    <row r="372" spans="1:30" x14ac:dyDescent="0.25">
      <c r="A372" s="9" t="s">
        <v>1449</v>
      </c>
      <c r="B372" s="1" t="s">
        <v>16</v>
      </c>
      <c r="C372" s="10">
        <v>45288</v>
      </c>
      <c r="D372" s="1">
        <v>1881.75</v>
      </c>
      <c r="F372">
        <f t="shared" si="27"/>
        <v>-6.1075999787566566E-2</v>
      </c>
      <c r="G372">
        <f t="shared" si="25"/>
        <v>4</v>
      </c>
      <c r="H372">
        <f t="shared" si="29"/>
        <v>-2.502525841299446</v>
      </c>
      <c r="I372" t="str">
        <f t="shared" si="28"/>
        <v/>
      </c>
      <c r="J372" t="str">
        <f t="shared" si="26"/>
        <v/>
      </c>
      <c r="P372" t="s">
        <v>1449</v>
      </c>
      <c r="Q372" t="s">
        <v>16</v>
      </c>
      <c r="R372" s="3">
        <v>45288</v>
      </c>
      <c r="S372">
        <v>1882.9</v>
      </c>
      <c r="T372">
        <v>1902.15</v>
      </c>
      <c r="U372">
        <v>1902.15</v>
      </c>
      <c r="V372">
        <v>1874</v>
      </c>
      <c r="W372">
        <v>1875.8</v>
      </c>
      <c r="X372">
        <v>1881.75</v>
      </c>
      <c r="Y372">
        <v>1883.59</v>
      </c>
      <c r="Z372">
        <v>103122</v>
      </c>
      <c r="AA372">
        <v>194239193.30000001</v>
      </c>
      <c r="AB372">
        <v>10170</v>
      </c>
      <c r="AC372" s="8">
        <v>59747</v>
      </c>
      <c r="AD372" s="8">
        <v>57.94</v>
      </c>
    </row>
    <row r="373" spans="1:30" x14ac:dyDescent="0.25">
      <c r="A373" s="11" t="s">
        <v>1449</v>
      </c>
      <c r="B373" s="2" t="s">
        <v>16</v>
      </c>
      <c r="C373" s="12">
        <v>45289</v>
      </c>
      <c r="D373" s="2">
        <v>1861.2</v>
      </c>
      <c r="F373">
        <f t="shared" si="27"/>
        <v>-1.0920685532084471</v>
      </c>
      <c r="G373">
        <f t="shared" si="25"/>
        <v>5</v>
      </c>
      <c r="H373" t="str">
        <f t="shared" si="29"/>
        <v/>
      </c>
      <c r="I373" t="str">
        <f t="shared" si="28"/>
        <v/>
      </c>
      <c r="J373" t="str">
        <f t="shared" si="26"/>
        <v/>
      </c>
      <c r="P373" t="s">
        <v>1449</v>
      </c>
      <c r="Q373" t="s">
        <v>16</v>
      </c>
      <c r="R373" s="3">
        <v>45289</v>
      </c>
      <c r="S373">
        <v>1881.75</v>
      </c>
      <c r="T373">
        <v>1882.95</v>
      </c>
      <c r="U373">
        <v>1903.4</v>
      </c>
      <c r="V373">
        <v>1855</v>
      </c>
      <c r="W373">
        <v>1862</v>
      </c>
      <c r="X373">
        <v>1861.2</v>
      </c>
      <c r="Y373">
        <v>1874.99</v>
      </c>
      <c r="Z373">
        <v>130340</v>
      </c>
      <c r="AA373">
        <v>244386339.75</v>
      </c>
      <c r="AB373">
        <v>13061</v>
      </c>
      <c r="AC373" s="8">
        <v>82151</v>
      </c>
      <c r="AD373" s="8">
        <v>63.03</v>
      </c>
    </row>
    <row r="374" spans="1:30" x14ac:dyDescent="0.25">
      <c r="A374" s="9" t="s">
        <v>1449</v>
      </c>
      <c r="B374" s="1" t="s">
        <v>16</v>
      </c>
      <c r="C374" s="10">
        <v>45292</v>
      </c>
      <c r="D374" s="1">
        <v>1840.9</v>
      </c>
      <c r="F374">
        <f t="shared" si="27"/>
        <v>-1.0906941758005562</v>
      </c>
      <c r="G374">
        <f t="shared" si="25"/>
        <v>1</v>
      </c>
      <c r="H374" t="str">
        <f t="shared" si="29"/>
        <v/>
      </c>
      <c r="I374">
        <f t="shared" si="28"/>
        <v>45292</v>
      </c>
      <c r="J374">
        <f t="shared" si="26"/>
        <v>3.5091531316203906</v>
      </c>
      <c r="P374" t="s">
        <v>1449</v>
      </c>
      <c r="Q374" t="s">
        <v>16</v>
      </c>
      <c r="R374" s="3">
        <v>45292</v>
      </c>
      <c r="S374">
        <v>1861.2</v>
      </c>
      <c r="T374">
        <v>1862</v>
      </c>
      <c r="U374">
        <v>1869.45</v>
      </c>
      <c r="V374">
        <v>1830</v>
      </c>
      <c r="W374">
        <v>1842</v>
      </c>
      <c r="X374">
        <v>1840.9</v>
      </c>
      <c r="Y374">
        <v>1836.8</v>
      </c>
      <c r="Z374">
        <v>404794</v>
      </c>
      <c r="AA374">
        <v>743525210.04999995</v>
      </c>
      <c r="AB374">
        <v>21515</v>
      </c>
      <c r="AC374" s="8">
        <v>311117</v>
      </c>
      <c r="AD374" s="8">
        <v>76.86</v>
      </c>
    </row>
    <row r="375" spans="1:30" x14ac:dyDescent="0.25">
      <c r="A375" s="11" t="s">
        <v>1449</v>
      </c>
      <c r="B375" s="2" t="s">
        <v>16</v>
      </c>
      <c r="C375" s="12">
        <v>45293</v>
      </c>
      <c r="D375" s="2">
        <v>1898.8</v>
      </c>
      <c r="F375">
        <f t="shared" si="27"/>
        <v>3.1452007170405709</v>
      </c>
      <c r="G375">
        <f t="shared" si="25"/>
        <v>2</v>
      </c>
      <c r="H375" t="str">
        <f t="shared" si="29"/>
        <v/>
      </c>
      <c r="I375" t="str">
        <f t="shared" si="28"/>
        <v/>
      </c>
      <c r="J375" t="str">
        <f t="shared" si="26"/>
        <v/>
      </c>
      <c r="P375" t="s">
        <v>1449</v>
      </c>
      <c r="Q375" t="s">
        <v>16</v>
      </c>
      <c r="R375" s="3">
        <v>45293</v>
      </c>
      <c r="S375">
        <v>1840.9</v>
      </c>
      <c r="T375">
        <v>1849.65</v>
      </c>
      <c r="U375">
        <v>1926.8</v>
      </c>
      <c r="V375">
        <v>1849.65</v>
      </c>
      <c r="W375">
        <v>1898</v>
      </c>
      <c r="X375">
        <v>1898.8</v>
      </c>
      <c r="Y375">
        <v>1902.19</v>
      </c>
      <c r="Z375">
        <v>363749</v>
      </c>
      <c r="AA375">
        <v>691920153.45000005</v>
      </c>
      <c r="AB375">
        <v>25753</v>
      </c>
      <c r="AC375" s="8">
        <v>125346</v>
      </c>
      <c r="AD375" s="8">
        <v>34.46</v>
      </c>
    </row>
    <row r="376" spans="1:30" x14ac:dyDescent="0.25">
      <c r="A376" s="9" t="s">
        <v>1449</v>
      </c>
      <c r="B376" s="1" t="s">
        <v>16</v>
      </c>
      <c r="C376" s="10">
        <v>45294</v>
      </c>
      <c r="D376" s="1">
        <v>1855.95</v>
      </c>
      <c r="F376">
        <f t="shared" si="27"/>
        <v>-2.256688434800922</v>
      </c>
      <c r="G376">
        <f t="shared" si="25"/>
        <v>3</v>
      </c>
      <c r="H376" t="str">
        <f t="shared" si="29"/>
        <v/>
      </c>
      <c r="I376" t="str">
        <f t="shared" si="28"/>
        <v/>
      </c>
      <c r="J376" t="str">
        <f t="shared" si="26"/>
        <v/>
      </c>
      <c r="P376" t="s">
        <v>1449</v>
      </c>
      <c r="Q376" t="s">
        <v>16</v>
      </c>
      <c r="R376" s="3">
        <v>45294</v>
      </c>
      <c r="S376">
        <v>1898.8</v>
      </c>
      <c r="T376">
        <v>1911.4</v>
      </c>
      <c r="U376">
        <v>1916.8</v>
      </c>
      <c r="V376">
        <v>1849.5</v>
      </c>
      <c r="W376">
        <v>1865</v>
      </c>
      <c r="X376">
        <v>1855.95</v>
      </c>
      <c r="Y376">
        <v>1871.02</v>
      </c>
      <c r="Z376">
        <v>151537</v>
      </c>
      <c r="AA376">
        <v>283529062.80000001</v>
      </c>
      <c r="AB376">
        <v>15616</v>
      </c>
      <c r="AC376" s="8">
        <v>91546</v>
      </c>
      <c r="AD376" s="8">
        <v>60.41</v>
      </c>
    </row>
    <row r="377" spans="1:30" x14ac:dyDescent="0.25">
      <c r="A377" s="11" t="s">
        <v>1449</v>
      </c>
      <c r="B377" s="2" t="s">
        <v>16</v>
      </c>
      <c r="C377" s="12">
        <v>45295</v>
      </c>
      <c r="D377" s="2">
        <v>1879.3</v>
      </c>
      <c r="F377">
        <f t="shared" si="27"/>
        <v>1.2581157897572623</v>
      </c>
      <c r="G377">
        <f t="shared" si="25"/>
        <v>4</v>
      </c>
      <c r="H377">
        <f t="shared" si="29"/>
        <v>-0.13019795403215334</v>
      </c>
      <c r="I377" t="str">
        <f t="shared" si="28"/>
        <v/>
      </c>
      <c r="J377" t="str">
        <f t="shared" si="26"/>
        <v/>
      </c>
      <c r="P377" t="s">
        <v>1449</v>
      </c>
      <c r="Q377" t="s">
        <v>16</v>
      </c>
      <c r="R377" s="3">
        <v>45295</v>
      </c>
      <c r="S377">
        <v>1855.95</v>
      </c>
      <c r="T377">
        <v>1874.65</v>
      </c>
      <c r="U377">
        <v>1891.35</v>
      </c>
      <c r="V377">
        <v>1866.05</v>
      </c>
      <c r="W377">
        <v>1884</v>
      </c>
      <c r="X377">
        <v>1879.3</v>
      </c>
      <c r="Y377">
        <v>1878.79</v>
      </c>
      <c r="Z377">
        <v>213136</v>
      </c>
      <c r="AA377">
        <v>400438392.5</v>
      </c>
      <c r="AB377">
        <v>12606</v>
      </c>
      <c r="AC377" s="8">
        <v>116531</v>
      </c>
      <c r="AD377" s="8">
        <v>54.67</v>
      </c>
    </row>
    <row r="378" spans="1:30" x14ac:dyDescent="0.25">
      <c r="A378" s="9" t="s">
        <v>1449</v>
      </c>
      <c r="B378" s="1" t="s">
        <v>16</v>
      </c>
      <c r="C378" s="10">
        <v>45296</v>
      </c>
      <c r="D378" s="1">
        <v>1903.45</v>
      </c>
      <c r="F378">
        <f t="shared" si="27"/>
        <v>1.285052945245575</v>
      </c>
      <c r="G378">
        <f t="shared" si="25"/>
        <v>5</v>
      </c>
      <c r="H378" t="str">
        <f t="shared" si="29"/>
        <v/>
      </c>
      <c r="I378" t="str">
        <f t="shared" si="28"/>
        <v/>
      </c>
      <c r="J378" t="str">
        <f t="shared" si="26"/>
        <v/>
      </c>
      <c r="P378" t="s">
        <v>1449</v>
      </c>
      <c r="Q378" t="s">
        <v>16</v>
      </c>
      <c r="R378" s="3">
        <v>45296</v>
      </c>
      <c r="S378">
        <v>1879.3</v>
      </c>
      <c r="T378">
        <v>1900</v>
      </c>
      <c r="U378">
        <v>1922.75</v>
      </c>
      <c r="V378">
        <v>1877</v>
      </c>
      <c r="W378">
        <v>1902.9</v>
      </c>
      <c r="X378">
        <v>1903.45</v>
      </c>
      <c r="Y378">
        <v>1901.24</v>
      </c>
      <c r="Z378">
        <v>116200</v>
      </c>
      <c r="AA378">
        <v>220924125.25</v>
      </c>
      <c r="AB378">
        <v>11569</v>
      </c>
      <c r="AC378" s="8">
        <v>53620</v>
      </c>
      <c r="AD378" s="8">
        <v>46.14</v>
      </c>
    </row>
    <row r="379" spans="1:30" x14ac:dyDescent="0.25">
      <c r="A379" s="11" t="s">
        <v>1449</v>
      </c>
      <c r="B379" s="2" t="s">
        <v>16</v>
      </c>
      <c r="C379" s="12">
        <v>45299</v>
      </c>
      <c r="D379" s="2">
        <v>1978.55</v>
      </c>
      <c r="F379">
        <f t="shared" si="27"/>
        <v>3.945467440699777</v>
      </c>
      <c r="G379">
        <f t="shared" si="25"/>
        <v>1</v>
      </c>
      <c r="H379" t="str">
        <f t="shared" si="29"/>
        <v/>
      </c>
      <c r="I379" t="str">
        <f t="shared" si="28"/>
        <v/>
      </c>
      <c r="J379" t="str">
        <f t="shared" si="26"/>
        <v/>
      </c>
      <c r="P379" t="s">
        <v>1449</v>
      </c>
      <c r="Q379" t="s">
        <v>16</v>
      </c>
      <c r="R379" s="3">
        <v>45299</v>
      </c>
      <c r="S379">
        <v>1903.45</v>
      </c>
      <c r="T379">
        <v>1903.5</v>
      </c>
      <c r="U379">
        <v>1995.45</v>
      </c>
      <c r="V379">
        <v>1890.3</v>
      </c>
      <c r="W379">
        <v>1980</v>
      </c>
      <c r="X379">
        <v>1978.55</v>
      </c>
      <c r="Y379">
        <v>1962.9</v>
      </c>
      <c r="Z379">
        <v>464287</v>
      </c>
      <c r="AA379">
        <v>911350892.35000002</v>
      </c>
      <c r="AB379">
        <v>37233</v>
      </c>
      <c r="AC379" s="8">
        <v>174106</v>
      </c>
      <c r="AD379" s="8">
        <v>37.5</v>
      </c>
    </row>
    <row r="380" spans="1:30" x14ac:dyDescent="0.25">
      <c r="A380" s="9" t="s">
        <v>1449</v>
      </c>
      <c r="B380" s="1" t="s">
        <v>16</v>
      </c>
      <c r="C380" s="10">
        <v>45300</v>
      </c>
      <c r="D380" s="1">
        <v>1961.05</v>
      </c>
      <c r="F380">
        <f t="shared" si="27"/>
        <v>-0.88448611356801687</v>
      </c>
      <c r="G380">
        <f t="shared" si="25"/>
        <v>2</v>
      </c>
      <c r="H380" t="str">
        <f t="shared" si="29"/>
        <v/>
      </c>
      <c r="I380" t="str">
        <f t="shared" si="28"/>
        <v/>
      </c>
      <c r="J380" t="str">
        <f t="shared" si="26"/>
        <v/>
      </c>
      <c r="P380" t="s">
        <v>1449</v>
      </c>
      <c r="Q380" t="s">
        <v>16</v>
      </c>
      <c r="R380" s="3">
        <v>45300</v>
      </c>
      <c r="S380">
        <v>1978.55</v>
      </c>
      <c r="T380">
        <v>2000</v>
      </c>
      <c r="U380">
        <v>2007.8</v>
      </c>
      <c r="V380">
        <v>1945</v>
      </c>
      <c r="W380">
        <v>1960</v>
      </c>
      <c r="X380">
        <v>1961.05</v>
      </c>
      <c r="Y380">
        <v>1970.34</v>
      </c>
      <c r="Z380">
        <v>146932</v>
      </c>
      <c r="AA380">
        <v>289505619.75</v>
      </c>
      <c r="AB380">
        <v>15852</v>
      </c>
      <c r="AC380" s="8">
        <v>73313</v>
      </c>
      <c r="AD380" s="8">
        <v>49.9</v>
      </c>
    </row>
    <row r="381" spans="1:30" x14ac:dyDescent="0.25">
      <c r="A381" s="11" t="s">
        <v>1449</v>
      </c>
      <c r="B381" s="2" t="s">
        <v>16</v>
      </c>
      <c r="C381" s="12">
        <v>45301</v>
      </c>
      <c r="D381" s="2">
        <v>1978.1</v>
      </c>
      <c r="F381">
        <f t="shared" si="27"/>
        <v>0.86943219193799015</v>
      </c>
      <c r="G381">
        <f t="shared" si="25"/>
        <v>3</v>
      </c>
      <c r="H381" t="str">
        <f t="shared" si="29"/>
        <v/>
      </c>
      <c r="I381" t="str">
        <f t="shared" si="28"/>
        <v/>
      </c>
      <c r="J381" t="str">
        <f t="shared" si="26"/>
        <v/>
      </c>
      <c r="P381" t="s">
        <v>1449</v>
      </c>
      <c r="Q381" t="s">
        <v>16</v>
      </c>
      <c r="R381" s="3">
        <v>45301</v>
      </c>
      <c r="S381">
        <v>1961.05</v>
      </c>
      <c r="T381">
        <v>1964.95</v>
      </c>
      <c r="U381">
        <v>2001.1</v>
      </c>
      <c r="V381">
        <v>1934.05</v>
      </c>
      <c r="W381">
        <v>1979</v>
      </c>
      <c r="X381">
        <v>1978.1</v>
      </c>
      <c r="Y381">
        <v>1973.72</v>
      </c>
      <c r="Z381">
        <v>147756</v>
      </c>
      <c r="AA381">
        <v>291628257.30000001</v>
      </c>
      <c r="AB381">
        <v>15042</v>
      </c>
      <c r="AC381" s="8">
        <v>61767</v>
      </c>
      <c r="AD381" s="8">
        <v>41.8</v>
      </c>
    </row>
    <row r="382" spans="1:30" x14ac:dyDescent="0.25">
      <c r="A382" s="9" t="s">
        <v>1449</v>
      </c>
      <c r="B382" s="1" t="s">
        <v>16</v>
      </c>
      <c r="C382" s="10">
        <v>45302</v>
      </c>
      <c r="D382" s="1">
        <v>1973.2</v>
      </c>
      <c r="F382">
        <f t="shared" si="27"/>
        <v>-0.24771245134219017</v>
      </c>
      <c r="G382">
        <f t="shared" si="25"/>
        <v>4</v>
      </c>
      <c r="H382">
        <f t="shared" si="29"/>
        <v>4.9965412653647689</v>
      </c>
      <c r="I382" t="str">
        <f t="shared" si="28"/>
        <v/>
      </c>
      <c r="J382" t="str">
        <f t="shared" si="26"/>
        <v/>
      </c>
      <c r="P382" t="s">
        <v>1449</v>
      </c>
      <c r="Q382" t="s">
        <v>16</v>
      </c>
      <c r="R382" s="3">
        <v>45302</v>
      </c>
      <c r="S382">
        <v>1978.1</v>
      </c>
      <c r="T382">
        <v>1994</v>
      </c>
      <c r="U382">
        <v>1994</v>
      </c>
      <c r="V382">
        <v>1958.95</v>
      </c>
      <c r="W382">
        <v>1970</v>
      </c>
      <c r="X382">
        <v>1973.2</v>
      </c>
      <c r="Y382">
        <v>1972.53</v>
      </c>
      <c r="Z382">
        <v>71143</v>
      </c>
      <c r="AA382">
        <v>140331487.80000001</v>
      </c>
      <c r="AB382">
        <v>8763</v>
      </c>
      <c r="AC382" s="8">
        <v>35925</v>
      </c>
      <c r="AD382" s="8">
        <v>50.5</v>
      </c>
    </row>
    <row r="383" spans="1:30" x14ac:dyDescent="0.25">
      <c r="A383" s="11" t="s">
        <v>1449</v>
      </c>
      <c r="B383" s="2" t="s">
        <v>16</v>
      </c>
      <c r="C383" s="12">
        <v>45303</v>
      </c>
      <c r="D383" s="2">
        <v>1983.65</v>
      </c>
      <c r="F383">
        <f t="shared" si="27"/>
        <v>0.52959659436448647</v>
      </c>
      <c r="G383">
        <f t="shared" si="25"/>
        <v>5</v>
      </c>
      <c r="H383" t="str">
        <f t="shared" si="29"/>
        <v/>
      </c>
      <c r="I383" t="str">
        <f t="shared" si="28"/>
        <v/>
      </c>
      <c r="J383" t="str">
        <f t="shared" si="26"/>
        <v/>
      </c>
      <c r="P383" t="s">
        <v>1449</v>
      </c>
      <c r="Q383" t="s">
        <v>16</v>
      </c>
      <c r="R383" s="3">
        <v>45303</v>
      </c>
      <c r="S383">
        <v>1973.2</v>
      </c>
      <c r="T383">
        <v>1980.8</v>
      </c>
      <c r="U383">
        <v>2000</v>
      </c>
      <c r="V383">
        <v>1970</v>
      </c>
      <c r="W383">
        <v>1978</v>
      </c>
      <c r="X383">
        <v>1983.65</v>
      </c>
      <c r="Y383">
        <v>1985.85</v>
      </c>
      <c r="Z383">
        <v>123598</v>
      </c>
      <c r="AA383">
        <v>245447623.75</v>
      </c>
      <c r="AB383">
        <v>12221</v>
      </c>
      <c r="AC383" s="8">
        <v>60551</v>
      </c>
      <c r="AD383" s="8">
        <v>48.99</v>
      </c>
    </row>
    <row r="384" spans="1:30" x14ac:dyDescent="0.25">
      <c r="A384" s="9" t="s">
        <v>1449</v>
      </c>
      <c r="B384" s="1" t="s">
        <v>16</v>
      </c>
      <c r="C384" s="10">
        <v>45306</v>
      </c>
      <c r="D384" s="1">
        <v>1958.35</v>
      </c>
      <c r="F384">
        <f t="shared" si="27"/>
        <v>-1.2754266125576679</v>
      </c>
      <c r="G384">
        <f t="shared" si="25"/>
        <v>1</v>
      </c>
      <c r="H384" t="str">
        <f t="shared" si="29"/>
        <v/>
      </c>
      <c r="I384" t="str">
        <f t="shared" si="28"/>
        <v/>
      </c>
      <c r="J384" t="str">
        <f t="shared" si="26"/>
        <v/>
      </c>
      <c r="P384" t="s">
        <v>1449</v>
      </c>
      <c r="Q384" t="s">
        <v>16</v>
      </c>
      <c r="R384" s="3">
        <v>45306</v>
      </c>
      <c r="S384">
        <v>1983.65</v>
      </c>
      <c r="T384">
        <v>1999.65</v>
      </c>
      <c r="U384">
        <v>1999.65</v>
      </c>
      <c r="V384">
        <v>1955</v>
      </c>
      <c r="W384">
        <v>1960</v>
      </c>
      <c r="X384">
        <v>1958.35</v>
      </c>
      <c r="Y384">
        <v>1967.7</v>
      </c>
      <c r="Z384">
        <v>92887</v>
      </c>
      <c r="AA384">
        <v>182773345.55000001</v>
      </c>
      <c r="AB384">
        <v>11773</v>
      </c>
      <c r="AC384" s="8">
        <v>42725</v>
      </c>
      <c r="AD384" s="8">
        <v>46</v>
      </c>
    </row>
    <row r="385" spans="1:30" x14ac:dyDescent="0.25">
      <c r="A385" s="11" t="s">
        <v>1449</v>
      </c>
      <c r="B385" s="2" t="s">
        <v>16</v>
      </c>
      <c r="C385" s="12">
        <v>45307</v>
      </c>
      <c r="D385" s="2">
        <v>1923.8</v>
      </c>
      <c r="F385">
        <f t="shared" si="27"/>
        <v>-1.7642403043378334</v>
      </c>
      <c r="G385">
        <f t="shared" si="25"/>
        <v>2</v>
      </c>
      <c r="H385" t="str">
        <f t="shared" si="29"/>
        <v/>
      </c>
      <c r="I385" t="str">
        <f t="shared" si="28"/>
        <v/>
      </c>
      <c r="J385" t="str">
        <f t="shared" si="26"/>
        <v/>
      </c>
      <c r="P385" t="s">
        <v>1449</v>
      </c>
      <c r="Q385" t="s">
        <v>16</v>
      </c>
      <c r="R385" s="3">
        <v>45307</v>
      </c>
      <c r="S385">
        <v>1958.35</v>
      </c>
      <c r="T385">
        <v>1959</v>
      </c>
      <c r="U385">
        <v>1983.85</v>
      </c>
      <c r="V385">
        <v>1902</v>
      </c>
      <c r="W385">
        <v>1925</v>
      </c>
      <c r="X385">
        <v>1923.8</v>
      </c>
      <c r="Y385">
        <v>1946.7</v>
      </c>
      <c r="Z385">
        <v>110536</v>
      </c>
      <c r="AA385">
        <v>215180761</v>
      </c>
      <c r="AB385">
        <v>14071</v>
      </c>
      <c r="AC385" s="8">
        <v>43826</v>
      </c>
      <c r="AD385" s="8">
        <v>39.65</v>
      </c>
    </row>
    <row r="386" spans="1:30" x14ac:dyDescent="0.25">
      <c r="A386" s="9" t="s">
        <v>1449</v>
      </c>
      <c r="B386" s="1" t="s">
        <v>16</v>
      </c>
      <c r="C386" s="10">
        <v>45308</v>
      </c>
      <c r="D386" s="1">
        <v>1976.15</v>
      </c>
      <c r="F386">
        <f t="shared" si="27"/>
        <v>2.7211768375091037</v>
      </c>
      <c r="G386">
        <f t="shared" si="25"/>
        <v>3</v>
      </c>
      <c r="H386" t="str">
        <f t="shared" si="29"/>
        <v/>
      </c>
      <c r="I386" t="str">
        <f t="shared" si="28"/>
        <v/>
      </c>
      <c r="J386" t="str">
        <f t="shared" si="26"/>
        <v/>
      </c>
      <c r="P386" t="s">
        <v>1449</v>
      </c>
      <c r="Q386" t="s">
        <v>16</v>
      </c>
      <c r="R386" s="3">
        <v>45308</v>
      </c>
      <c r="S386">
        <v>1923.8</v>
      </c>
      <c r="T386">
        <v>1905</v>
      </c>
      <c r="U386">
        <v>1980</v>
      </c>
      <c r="V386">
        <v>1881.7</v>
      </c>
      <c r="W386">
        <v>1978</v>
      </c>
      <c r="X386">
        <v>1976.15</v>
      </c>
      <c r="Y386">
        <v>1962.51</v>
      </c>
      <c r="Z386">
        <v>207091</v>
      </c>
      <c r="AA386">
        <v>406418960.14999998</v>
      </c>
      <c r="AB386">
        <v>20234</v>
      </c>
      <c r="AC386" s="8">
        <v>111248</v>
      </c>
      <c r="AD386" s="8">
        <v>53.72</v>
      </c>
    </row>
    <row r="387" spans="1:30" x14ac:dyDescent="0.25">
      <c r="A387" s="11" t="s">
        <v>1449</v>
      </c>
      <c r="B387" s="2" t="s">
        <v>16</v>
      </c>
      <c r="C387" s="12">
        <v>45309</v>
      </c>
      <c r="D387" s="2">
        <v>1933.35</v>
      </c>
      <c r="F387">
        <f t="shared" si="27"/>
        <v>-2.1658274928522721</v>
      </c>
      <c r="G387">
        <f t="shared" ref="G387:G450" si="30">WEEKDAY(C387, 2)</f>
        <v>4</v>
      </c>
      <c r="H387">
        <f t="shared" si="29"/>
        <v>-2.0195621325765321</v>
      </c>
      <c r="I387" t="str">
        <f t="shared" si="28"/>
        <v/>
      </c>
      <c r="J387" t="str">
        <f t="shared" ref="J387:J450" si="31">IF(ISNUMBER(I387), (INDEX(D:D, MATCH(EOMONTH(C387, 0), C:C, 1)) / D387 - 1) * 100, "")</f>
        <v/>
      </c>
      <c r="P387" t="s">
        <v>1449</v>
      </c>
      <c r="Q387" t="s">
        <v>16</v>
      </c>
      <c r="R387" s="3">
        <v>45309</v>
      </c>
      <c r="S387">
        <v>1976.15</v>
      </c>
      <c r="T387">
        <v>1971.75</v>
      </c>
      <c r="U387">
        <v>1982.15</v>
      </c>
      <c r="V387">
        <v>1900</v>
      </c>
      <c r="W387">
        <v>1933.1</v>
      </c>
      <c r="X387">
        <v>1933.35</v>
      </c>
      <c r="Y387">
        <v>1934.49</v>
      </c>
      <c r="Z387">
        <v>105851</v>
      </c>
      <c r="AA387">
        <v>204767987.40000001</v>
      </c>
      <c r="AB387">
        <v>14022</v>
      </c>
      <c r="AC387" s="8">
        <v>47995</v>
      </c>
      <c r="AD387" s="8">
        <v>45.34</v>
      </c>
    </row>
    <row r="388" spans="1:30" x14ac:dyDescent="0.25">
      <c r="A388" s="9" t="s">
        <v>1449</v>
      </c>
      <c r="B388" s="1" t="s">
        <v>16</v>
      </c>
      <c r="C388" s="10">
        <v>45310</v>
      </c>
      <c r="D388" s="1">
        <v>1922.85</v>
      </c>
      <c r="F388">
        <f t="shared" ref="F388:F451" si="32">((D388-D387)/D387)*100</f>
        <v>-0.54309876638994492</v>
      </c>
      <c r="G388">
        <f t="shared" si="30"/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1"/>
        <v/>
      </c>
      <c r="P388" t="s">
        <v>1449</v>
      </c>
      <c r="Q388" t="s">
        <v>16</v>
      </c>
      <c r="R388" s="3">
        <v>45310</v>
      </c>
      <c r="S388">
        <v>1933.35</v>
      </c>
      <c r="T388">
        <v>1958.65</v>
      </c>
      <c r="U388">
        <v>1963.8</v>
      </c>
      <c r="V388">
        <v>1912.3</v>
      </c>
      <c r="W388">
        <v>1920</v>
      </c>
      <c r="X388">
        <v>1922.85</v>
      </c>
      <c r="Y388">
        <v>1934.13</v>
      </c>
      <c r="Z388">
        <v>57018</v>
      </c>
      <c r="AA388">
        <v>110280268.05</v>
      </c>
      <c r="AB388">
        <v>8432</v>
      </c>
      <c r="AC388" s="8">
        <v>28770</v>
      </c>
      <c r="AD388" s="8">
        <v>50.46</v>
      </c>
    </row>
    <row r="389" spans="1:30" x14ac:dyDescent="0.25">
      <c r="A389" s="11" t="s">
        <v>1449</v>
      </c>
      <c r="B389" s="2" t="s">
        <v>16</v>
      </c>
      <c r="C389" s="12">
        <v>45311</v>
      </c>
      <c r="D389" s="2">
        <v>1882.5</v>
      </c>
      <c r="F389">
        <f t="shared" si="32"/>
        <v>-2.0984476168187798</v>
      </c>
      <c r="G389">
        <f t="shared" si="30"/>
        <v>6</v>
      </c>
      <c r="H389" t="str">
        <f t="shared" si="29"/>
        <v/>
      </c>
      <c r="I389" t="str">
        <f t="shared" si="33"/>
        <v/>
      </c>
      <c r="J389" t="str">
        <f t="shared" si="31"/>
        <v/>
      </c>
      <c r="P389" t="s">
        <v>1449</v>
      </c>
      <c r="Q389" t="s">
        <v>16</v>
      </c>
      <c r="R389" s="3">
        <v>45311</v>
      </c>
      <c r="S389">
        <v>1922.85</v>
      </c>
      <c r="T389">
        <v>1929.55</v>
      </c>
      <c r="U389">
        <v>1945.5</v>
      </c>
      <c r="V389">
        <v>1869.2</v>
      </c>
      <c r="W389">
        <v>1883.3</v>
      </c>
      <c r="X389">
        <v>1882.5</v>
      </c>
      <c r="Y389">
        <v>1898.3</v>
      </c>
      <c r="Z389">
        <v>135974</v>
      </c>
      <c r="AA389">
        <v>258119245.90000001</v>
      </c>
      <c r="AB389">
        <v>11930</v>
      </c>
      <c r="AC389" s="8">
        <v>94011</v>
      </c>
      <c r="AD389" s="8">
        <v>69.14</v>
      </c>
    </row>
    <row r="390" spans="1:30" x14ac:dyDescent="0.25">
      <c r="A390" s="9" t="s">
        <v>1449</v>
      </c>
      <c r="B390" s="1" t="s">
        <v>16</v>
      </c>
      <c r="C390" s="10">
        <v>45314</v>
      </c>
      <c r="D390" s="1">
        <v>1860.15</v>
      </c>
      <c r="F390">
        <f t="shared" si="32"/>
        <v>-1.1872509960159314</v>
      </c>
      <c r="G390">
        <f t="shared" si="30"/>
        <v>2</v>
      </c>
      <c r="H390" t="str">
        <f t="shared" si="29"/>
        <v/>
      </c>
      <c r="I390" t="str">
        <f t="shared" si="33"/>
        <v/>
      </c>
      <c r="J390" t="str">
        <f t="shared" si="31"/>
        <v/>
      </c>
      <c r="P390" t="s">
        <v>1449</v>
      </c>
      <c r="Q390" t="s">
        <v>16</v>
      </c>
      <c r="R390" s="3">
        <v>45314</v>
      </c>
      <c r="S390">
        <v>1882.5</v>
      </c>
      <c r="T390">
        <v>1889.95</v>
      </c>
      <c r="U390">
        <v>1909</v>
      </c>
      <c r="V390">
        <v>1832.9</v>
      </c>
      <c r="W390">
        <v>1859.35</v>
      </c>
      <c r="X390">
        <v>1860.15</v>
      </c>
      <c r="Y390">
        <v>1870.78</v>
      </c>
      <c r="Z390">
        <v>95697</v>
      </c>
      <c r="AA390">
        <v>179028487.80000001</v>
      </c>
      <c r="AB390">
        <v>14527</v>
      </c>
      <c r="AC390" s="8">
        <v>43452</v>
      </c>
      <c r="AD390" s="8">
        <v>45.41</v>
      </c>
    </row>
    <row r="391" spans="1:30" x14ac:dyDescent="0.25">
      <c r="A391" s="11" t="s">
        <v>1449</v>
      </c>
      <c r="B391" s="2" t="s">
        <v>16</v>
      </c>
      <c r="C391" s="12">
        <v>45315</v>
      </c>
      <c r="D391" s="2">
        <v>1866.6</v>
      </c>
      <c r="F391">
        <f t="shared" si="32"/>
        <v>0.3467462301427206</v>
      </c>
      <c r="G391">
        <f t="shared" si="30"/>
        <v>3</v>
      </c>
      <c r="H391" t="str">
        <f t="shared" si="29"/>
        <v/>
      </c>
      <c r="I391" t="str">
        <f t="shared" si="33"/>
        <v/>
      </c>
      <c r="J391" t="str">
        <f t="shared" si="31"/>
        <v/>
      </c>
      <c r="P391" t="s">
        <v>1449</v>
      </c>
      <c r="Q391" t="s">
        <v>16</v>
      </c>
      <c r="R391" s="3">
        <v>45315</v>
      </c>
      <c r="S391">
        <v>1860.15</v>
      </c>
      <c r="T391">
        <v>1859</v>
      </c>
      <c r="U391">
        <v>1874.4</v>
      </c>
      <c r="V391">
        <v>1811.1</v>
      </c>
      <c r="W391">
        <v>1870</v>
      </c>
      <c r="X391">
        <v>1866.6</v>
      </c>
      <c r="Y391">
        <v>1848.12</v>
      </c>
      <c r="Z391">
        <v>94735</v>
      </c>
      <c r="AA391">
        <v>175082054.90000001</v>
      </c>
      <c r="AB391">
        <v>15616</v>
      </c>
      <c r="AC391" s="8">
        <v>35748</v>
      </c>
      <c r="AD391" s="8">
        <v>37.729999999999997</v>
      </c>
    </row>
    <row r="392" spans="1:30" x14ac:dyDescent="0.25">
      <c r="A392" s="9" t="s">
        <v>1449</v>
      </c>
      <c r="B392" s="1" t="s">
        <v>16</v>
      </c>
      <c r="C392" s="10">
        <v>45316</v>
      </c>
      <c r="D392" s="1">
        <v>1858.15</v>
      </c>
      <c r="F392">
        <f t="shared" si="32"/>
        <v>-0.45269473909781516</v>
      </c>
      <c r="G392">
        <f t="shared" si="30"/>
        <v>4</v>
      </c>
      <c r="H392">
        <f t="shared" ref="H392:H455" si="34">IF(G392=4, ((D392 - D387) / D387)*100, "")</f>
        <v>-3.8896216411927393</v>
      </c>
      <c r="I392" t="str">
        <f t="shared" si="33"/>
        <v/>
      </c>
      <c r="J392" t="str">
        <f t="shared" si="31"/>
        <v/>
      </c>
      <c r="P392" t="s">
        <v>1449</v>
      </c>
      <c r="Q392" t="s">
        <v>16</v>
      </c>
      <c r="R392" s="3">
        <v>45316</v>
      </c>
      <c r="S392">
        <v>1866.6</v>
      </c>
      <c r="T392">
        <v>1876.6</v>
      </c>
      <c r="U392">
        <v>1920</v>
      </c>
      <c r="V392">
        <v>1852.1</v>
      </c>
      <c r="W392">
        <v>1866</v>
      </c>
      <c r="X392">
        <v>1858.15</v>
      </c>
      <c r="Y392">
        <v>1886.72</v>
      </c>
      <c r="Z392">
        <v>99093</v>
      </c>
      <c r="AA392">
        <v>186960934.59999999</v>
      </c>
      <c r="AB392">
        <v>9767</v>
      </c>
      <c r="AC392" s="8">
        <v>51029</v>
      </c>
      <c r="AD392" s="8">
        <v>51.5</v>
      </c>
    </row>
    <row r="393" spans="1:30" x14ac:dyDescent="0.25">
      <c r="A393" s="11" t="s">
        <v>1449</v>
      </c>
      <c r="B393" s="2" t="s">
        <v>16</v>
      </c>
      <c r="C393" s="12">
        <v>45320</v>
      </c>
      <c r="D393" s="2">
        <v>1869.15</v>
      </c>
      <c r="F393">
        <f t="shared" si="32"/>
        <v>0.59198665339181444</v>
      </c>
      <c r="G393">
        <f t="shared" si="30"/>
        <v>1</v>
      </c>
      <c r="H393" t="str">
        <f t="shared" si="34"/>
        <v/>
      </c>
      <c r="I393" t="str">
        <f t="shared" si="33"/>
        <v/>
      </c>
      <c r="J393" t="str">
        <f t="shared" si="31"/>
        <v/>
      </c>
      <c r="P393" t="s">
        <v>1449</v>
      </c>
      <c r="Q393" t="s">
        <v>16</v>
      </c>
      <c r="R393" s="3">
        <v>45320</v>
      </c>
      <c r="S393">
        <v>1858.15</v>
      </c>
      <c r="T393">
        <v>1868.95</v>
      </c>
      <c r="U393">
        <v>1879.35</v>
      </c>
      <c r="V393">
        <v>1851.05</v>
      </c>
      <c r="W393">
        <v>1873.55</v>
      </c>
      <c r="X393">
        <v>1869.15</v>
      </c>
      <c r="Y393">
        <v>1864.29</v>
      </c>
      <c r="Z393">
        <v>77080</v>
      </c>
      <c r="AA393">
        <v>143699662.84999999</v>
      </c>
      <c r="AB393">
        <v>8344</v>
      </c>
      <c r="AC393" s="8">
        <v>40958</v>
      </c>
      <c r="AD393" s="8">
        <v>53.14</v>
      </c>
    </row>
    <row r="394" spans="1:30" x14ac:dyDescent="0.25">
      <c r="A394" s="9" t="s">
        <v>1449</v>
      </c>
      <c r="B394" s="1" t="s">
        <v>16</v>
      </c>
      <c r="C394" s="10">
        <v>45321</v>
      </c>
      <c r="D394" s="1">
        <v>1953.75</v>
      </c>
      <c r="F394">
        <f t="shared" si="32"/>
        <v>4.5261214990771155</v>
      </c>
      <c r="G394">
        <f t="shared" si="30"/>
        <v>2</v>
      </c>
      <c r="H394" t="str">
        <f t="shared" si="34"/>
        <v/>
      </c>
      <c r="I394" t="str">
        <f t="shared" si="33"/>
        <v/>
      </c>
      <c r="J394" t="str">
        <f t="shared" si="31"/>
        <v/>
      </c>
      <c r="P394" t="s">
        <v>1449</v>
      </c>
      <c r="Q394" t="s">
        <v>16</v>
      </c>
      <c r="R394" s="3">
        <v>45321</v>
      </c>
      <c r="S394">
        <v>1869.15</v>
      </c>
      <c r="T394">
        <v>1875</v>
      </c>
      <c r="U394">
        <v>1967.65</v>
      </c>
      <c r="V394">
        <v>1875</v>
      </c>
      <c r="W394">
        <v>1955</v>
      </c>
      <c r="X394">
        <v>1953.75</v>
      </c>
      <c r="Y394">
        <v>1942.51</v>
      </c>
      <c r="Z394">
        <v>193352</v>
      </c>
      <c r="AA394">
        <v>375587628.44999999</v>
      </c>
      <c r="AB394">
        <v>18957</v>
      </c>
      <c r="AC394" s="8">
        <v>90517</v>
      </c>
      <c r="AD394" s="8">
        <v>46.81</v>
      </c>
    </row>
    <row r="395" spans="1:30" x14ac:dyDescent="0.25">
      <c r="A395" s="11" t="s">
        <v>1449</v>
      </c>
      <c r="B395" s="2" t="s">
        <v>16</v>
      </c>
      <c r="C395" s="12">
        <v>45322</v>
      </c>
      <c r="D395" s="2">
        <v>1905.5</v>
      </c>
      <c r="F395">
        <f t="shared" si="32"/>
        <v>-2.4696097248880355</v>
      </c>
      <c r="G395">
        <f t="shared" si="30"/>
        <v>3</v>
      </c>
      <c r="H395" t="str">
        <f t="shared" si="34"/>
        <v/>
      </c>
      <c r="I395" t="str">
        <f t="shared" si="33"/>
        <v/>
      </c>
      <c r="J395" t="str">
        <f t="shared" si="31"/>
        <v/>
      </c>
      <c r="P395" t="s">
        <v>1449</v>
      </c>
      <c r="Q395" t="s">
        <v>16</v>
      </c>
      <c r="R395" s="3">
        <v>45322</v>
      </c>
      <c r="S395">
        <v>1953.75</v>
      </c>
      <c r="T395">
        <v>1956.6</v>
      </c>
      <c r="U395">
        <v>1961.95</v>
      </c>
      <c r="V395">
        <v>1880.1</v>
      </c>
      <c r="W395">
        <v>1908</v>
      </c>
      <c r="X395">
        <v>1905.5</v>
      </c>
      <c r="Y395">
        <v>1905.72</v>
      </c>
      <c r="Z395">
        <v>225263</v>
      </c>
      <c r="AA395">
        <v>429287176.85000002</v>
      </c>
      <c r="AB395">
        <v>22351</v>
      </c>
      <c r="AC395" s="8">
        <v>85811</v>
      </c>
      <c r="AD395" s="8">
        <v>38.090000000000003</v>
      </c>
    </row>
    <row r="396" spans="1:30" x14ac:dyDescent="0.25">
      <c r="A396" s="9" t="s">
        <v>1449</v>
      </c>
      <c r="B396" s="1" t="s">
        <v>16</v>
      </c>
      <c r="C396" s="10">
        <v>45323</v>
      </c>
      <c r="D396" s="1">
        <v>1942.45</v>
      </c>
      <c r="F396">
        <f t="shared" si="32"/>
        <v>1.9391235896090289</v>
      </c>
      <c r="G396">
        <f t="shared" si="30"/>
        <v>4</v>
      </c>
      <c r="H396">
        <f t="shared" si="34"/>
        <v>4.0635379834994181</v>
      </c>
      <c r="I396">
        <f t="shared" si="33"/>
        <v>45323</v>
      </c>
      <c r="J396">
        <f t="shared" si="31"/>
        <v>27.897757986048543</v>
      </c>
      <c r="P396" t="s">
        <v>1449</v>
      </c>
      <c r="Q396" t="s">
        <v>16</v>
      </c>
      <c r="R396" s="3">
        <v>45323</v>
      </c>
      <c r="S396">
        <v>1905.5</v>
      </c>
      <c r="T396">
        <v>2050</v>
      </c>
      <c r="U396">
        <v>2050</v>
      </c>
      <c r="V396">
        <v>1919.05</v>
      </c>
      <c r="W396">
        <v>1943</v>
      </c>
      <c r="X396">
        <v>1942.45</v>
      </c>
      <c r="Y396">
        <v>1979</v>
      </c>
      <c r="Z396">
        <v>477814</v>
      </c>
      <c r="AA396">
        <v>945593986.29999995</v>
      </c>
      <c r="AB396">
        <v>39119</v>
      </c>
      <c r="AC396" s="8">
        <v>148204</v>
      </c>
      <c r="AD396" s="8">
        <v>31.02</v>
      </c>
    </row>
    <row r="397" spans="1:30" x14ac:dyDescent="0.25">
      <c r="A397" s="11" t="s">
        <v>1449</v>
      </c>
      <c r="B397" s="2" t="s">
        <v>16</v>
      </c>
      <c r="C397" s="12">
        <v>45324</v>
      </c>
      <c r="D397" s="2">
        <v>1914.95</v>
      </c>
      <c r="F397">
        <f t="shared" si="32"/>
        <v>-1.4157378568302916</v>
      </c>
      <c r="G397">
        <f t="shared" si="30"/>
        <v>5</v>
      </c>
      <c r="H397" t="str">
        <f t="shared" si="34"/>
        <v/>
      </c>
      <c r="I397" t="str">
        <f t="shared" si="33"/>
        <v/>
      </c>
      <c r="J397" t="str">
        <f t="shared" si="31"/>
        <v/>
      </c>
      <c r="P397" t="s">
        <v>1449</v>
      </c>
      <c r="Q397" t="s">
        <v>16</v>
      </c>
      <c r="R397" s="3">
        <v>45324</v>
      </c>
      <c r="S397">
        <v>1942.45</v>
      </c>
      <c r="T397">
        <v>1956</v>
      </c>
      <c r="U397">
        <v>1969.2</v>
      </c>
      <c r="V397">
        <v>1905.1</v>
      </c>
      <c r="W397">
        <v>1912</v>
      </c>
      <c r="X397">
        <v>1914.95</v>
      </c>
      <c r="Y397">
        <v>1921.7</v>
      </c>
      <c r="Z397">
        <v>170748</v>
      </c>
      <c r="AA397">
        <v>328127155.69999999</v>
      </c>
      <c r="AB397">
        <v>15862</v>
      </c>
      <c r="AC397" s="8">
        <v>106623</v>
      </c>
      <c r="AD397" s="8">
        <v>62.44</v>
      </c>
    </row>
    <row r="398" spans="1:30" x14ac:dyDescent="0.25">
      <c r="A398" s="9" t="s">
        <v>1449</v>
      </c>
      <c r="B398" s="1" t="s">
        <v>16</v>
      </c>
      <c r="C398" s="10">
        <v>45327</v>
      </c>
      <c r="D398" s="1">
        <v>1889.6</v>
      </c>
      <c r="F398">
        <f t="shared" si="32"/>
        <v>-1.3237943549440003</v>
      </c>
      <c r="G398">
        <f t="shared" si="30"/>
        <v>1</v>
      </c>
      <c r="H398" t="str">
        <f t="shared" si="34"/>
        <v/>
      </c>
      <c r="I398" t="str">
        <f t="shared" si="33"/>
        <v/>
      </c>
      <c r="J398" t="str">
        <f t="shared" si="31"/>
        <v/>
      </c>
      <c r="P398" t="s">
        <v>1449</v>
      </c>
      <c r="Q398" t="s">
        <v>16</v>
      </c>
      <c r="R398" s="3">
        <v>45327</v>
      </c>
      <c r="S398">
        <v>1914.95</v>
      </c>
      <c r="T398">
        <v>1935.95</v>
      </c>
      <c r="U398">
        <v>1938.35</v>
      </c>
      <c r="V398">
        <v>1882.1</v>
      </c>
      <c r="W398">
        <v>1890.5</v>
      </c>
      <c r="X398">
        <v>1889.6</v>
      </c>
      <c r="Y398">
        <v>1894.21</v>
      </c>
      <c r="Z398">
        <v>133091</v>
      </c>
      <c r="AA398">
        <v>252102230.34999999</v>
      </c>
      <c r="AB398">
        <v>16789</v>
      </c>
      <c r="AC398" s="8">
        <v>73505</v>
      </c>
      <c r="AD398" s="8">
        <v>55.23</v>
      </c>
    </row>
    <row r="399" spans="1:30" x14ac:dyDescent="0.25">
      <c r="A399" s="11" t="s">
        <v>1449</v>
      </c>
      <c r="B399" s="2" t="s">
        <v>16</v>
      </c>
      <c r="C399" s="12">
        <v>45328</v>
      </c>
      <c r="D399" s="2">
        <v>1888.4</v>
      </c>
      <c r="F399">
        <f t="shared" si="32"/>
        <v>-6.3505503810320607E-2</v>
      </c>
      <c r="G399">
        <f t="shared" si="30"/>
        <v>2</v>
      </c>
      <c r="H399" t="str">
        <f t="shared" si="34"/>
        <v/>
      </c>
      <c r="I399" t="str">
        <f t="shared" si="33"/>
        <v/>
      </c>
      <c r="J399" t="str">
        <f t="shared" si="31"/>
        <v/>
      </c>
      <c r="P399" t="s">
        <v>1449</v>
      </c>
      <c r="Q399" t="s">
        <v>16</v>
      </c>
      <c r="R399" s="3">
        <v>45328</v>
      </c>
      <c r="S399">
        <v>1889.6</v>
      </c>
      <c r="T399">
        <v>1905</v>
      </c>
      <c r="U399">
        <v>1905</v>
      </c>
      <c r="V399">
        <v>1867.9</v>
      </c>
      <c r="W399">
        <v>1885</v>
      </c>
      <c r="X399">
        <v>1888.4</v>
      </c>
      <c r="Y399">
        <v>1880.78</v>
      </c>
      <c r="Z399">
        <v>86253</v>
      </c>
      <c r="AA399">
        <v>162222772.80000001</v>
      </c>
      <c r="AB399">
        <v>11576</v>
      </c>
      <c r="AC399" s="8">
        <v>46161</v>
      </c>
      <c r="AD399" s="8">
        <v>53.52</v>
      </c>
    </row>
    <row r="400" spans="1:30" x14ac:dyDescent="0.25">
      <c r="A400" s="9" t="s">
        <v>1449</v>
      </c>
      <c r="B400" s="1" t="s">
        <v>16</v>
      </c>
      <c r="C400" s="10">
        <v>45329</v>
      </c>
      <c r="D400" s="1">
        <v>1889.5</v>
      </c>
      <c r="F400">
        <f t="shared" si="32"/>
        <v>5.8250370684172256E-2</v>
      </c>
      <c r="G400">
        <f t="shared" si="30"/>
        <v>3</v>
      </c>
      <c r="H400" t="str">
        <f t="shared" si="34"/>
        <v/>
      </c>
      <c r="I400" t="str">
        <f t="shared" si="33"/>
        <v/>
      </c>
      <c r="J400" t="str">
        <f t="shared" si="31"/>
        <v/>
      </c>
      <c r="P400" t="s">
        <v>1449</v>
      </c>
      <c r="Q400" t="s">
        <v>16</v>
      </c>
      <c r="R400" s="3">
        <v>45329</v>
      </c>
      <c r="S400">
        <v>1888.4</v>
      </c>
      <c r="T400">
        <v>1900</v>
      </c>
      <c r="U400">
        <v>1918.9</v>
      </c>
      <c r="V400">
        <v>1886.6</v>
      </c>
      <c r="W400">
        <v>1891</v>
      </c>
      <c r="X400">
        <v>1889.5</v>
      </c>
      <c r="Y400">
        <v>1900.72</v>
      </c>
      <c r="Z400">
        <v>123639</v>
      </c>
      <c r="AA400">
        <v>235002671.65000001</v>
      </c>
      <c r="AB400">
        <v>9395</v>
      </c>
      <c r="AC400" s="8">
        <v>75425</v>
      </c>
      <c r="AD400" s="8">
        <v>61</v>
      </c>
    </row>
    <row r="401" spans="1:30" x14ac:dyDescent="0.25">
      <c r="A401" s="11" t="s">
        <v>1449</v>
      </c>
      <c r="B401" s="2" t="s">
        <v>16</v>
      </c>
      <c r="C401" s="12">
        <v>45330</v>
      </c>
      <c r="D401" s="2">
        <v>1901.3</v>
      </c>
      <c r="F401">
        <f t="shared" si="32"/>
        <v>0.62450383699391132</v>
      </c>
      <c r="G401">
        <f t="shared" si="30"/>
        <v>4</v>
      </c>
      <c r="H401">
        <f t="shared" si="34"/>
        <v>-2.1184586475842409</v>
      </c>
      <c r="I401" t="str">
        <f t="shared" si="33"/>
        <v/>
      </c>
      <c r="J401" t="str">
        <f t="shared" si="31"/>
        <v/>
      </c>
      <c r="P401" t="s">
        <v>1449</v>
      </c>
      <c r="Q401" t="s">
        <v>16</v>
      </c>
      <c r="R401" s="3">
        <v>45330</v>
      </c>
      <c r="S401">
        <v>1889.5</v>
      </c>
      <c r="T401">
        <v>1905</v>
      </c>
      <c r="U401">
        <v>1924.45</v>
      </c>
      <c r="V401">
        <v>1892.55</v>
      </c>
      <c r="W401">
        <v>1900.05</v>
      </c>
      <c r="X401">
        <v>1901.3</v>
      </c>
      <c r="Y401">
        <v>1905.25</v>
      </c>
      <c r="Z401">
        <v>72153</v>
      </c>
      <c r="AA401">
        <v>137469796</v>
      </c>
      <c r="AB401">
        <v>9770</v>
      </c>
      <c r="AC401" s="8">
        <v>32375</v>
      </c>
      <c r="AD401" s="8">
        <v>44.87</v>
      </c>
    </row>
    <row r="402" spans="1:30" x14ac:dyDescent="0.25">
      <c r="A402" s="9" t="s">
        <v>1449</v>
      </c>
      <c r="B402" s="1" t="s">
        <v>16</v>
      </c>
      <c r="C402" s="10">
        <v>45331</v>
      </c>
      <c r="D402" s="1">
        <v>1875.6</v>
      </c>
      <c r="F402">
        <f t="shared" si="32"/>
        <v>-1.3517067269762819</v>
      </c>
      <c r="G402">
        <f t="shared" si="30"/>
        <v>5</v>
      </c>
      <c r="H402" t="str">
        <f t="shared" si="34"/>
        <v/>
      </c>
      <c r="I402" t="str">
        <f t="shared" si="33"/>
        <v/>
      </c>
      <c r="J402" t="str">
        <f t="shared" si="31"/>
        <v/>
      </c>
      <c r="P402" t="s">
        <v>1449</v>
      </c>
      <c r="Q402" t="s">
        <v>16</v>
      </c>
      <c r="R402" s="3">
        <v>45331</v>
      </c>
      <c r="S402">
        <v>1901.3</v>
      </c>
      <c r="T402">
        <v>1912</v>
      </c>
      <c r="U402">
        <v>1912.85</v>
      </c>
      <c r="V402">
        <v>1852.8</v>
      </c>
      <c r="W402">
        <v>1882</v>
      </c>
      <c r="X402">
        <v>1875.6</v>
      </c>
      <c r="Y402">
        <v>1877.28</v>
      </c>
      <c r="Z402">
        <v>103426</v>
      </c>
      <c r="AA402">
        <v>194159654.94999999</v>
      </c>
      <c r="AB402">
        <v>15048</v>
      </c>
      <c r="AC402" s="8">
        <v>49299</v>
      </c>
      <c r="AD402" s="8">
        <v>47.67</v>
      </c>
    </row>
    <row r="403" spans="1:30" x14ac:dyDescent="0.25">
      <c r="A403" s="11" t="s">
        <v>1449</v>
      </c>
      <c r="B403" s="2" t="s">
        <v>16</v>
      </c>
      <c r="C403" s="12">
        <v>45334</v>
      </c>
      <c r="D403" s="2">
        <v>1851.15</v>
      </c>
      <c r="F403">
        <f t="shared" si="32"/>
        <v>-1.3035828534868745</v>
      </c>
      <c r="G403">
        <f t="shared" si="30"/>
        <v>1</v>
      </c>
      <c r="H403" t="str">
        <f t="shared" si="34"/>
        <v/>
      </c>
      <c r="I403" t="str">
        <f t="shared" si="33"/>
        <v/>
      </c>
      <c r="J403" t="str">
        <f t="shared" si="31"/>
        <v/>
      </c>
      <c r="P403" t="s">
        <v>1449</v>
      </c>
      <c r="Q403" t="s">
        <v>16</v>
      </c>
      <c r="R403" s="3">
        <v>45334</v>
      </c>
      <c r="S403">
        <v>1875.6</v>
      </c>
      <c r="T403">
        <v>1879.95</v>
      </c>
      <c r="U403">
        <v>1900</v>
      </c>
      <c r="V403">
        <v>1836</v>
      </c>
      <c r="W403">
        <v>1848</v>
      </c>
      <c r="X403">
        <v>1851.15</v>
      </c>
      <c r="Y403">
        <v>1854.26</v>
      </c>
      <c r="Z403">
        <v>83399</v>
      </c>
      <c r="AA403">
        <v>154643152.75</v>
      </c>
      <c r="AB403">
        <v>11042</v>
      </c>
      <c r="AC403" s="8">
        <v>46476</v>
      </c>
      <c r="AD403" s="8">
        <v>55.73</v>
      </c>
    </row>
    <row r="404" spans="1:30" x14ac:dyDescent="0.25">
      <c r="A404" s="9" t="s">
        <v>1449</v>
      </c>
      <c r="B404" s="1" t="s">
        <v>16</v>
      </c>
      <c r="C404" s="10">
        <v>45335</v>
      </c>
      <c r="D404" s="1">
        <v>1791.7</v>
      </c>
      <c r="F404">
        <f t="shared" si="32"/>
        <v>-3.2115171650055396</v>
      </c>
      <c r="G404">
        <f t="shared" si="30"/>
        <v>2</v>
      </c>
      <c r="H404" t="str">
        <f t="shared" si="34"/>
        <v/>
      </c>
      <c r="I404" t="str">
        <f t="shared" si="33"/>
        <v/>
      </c>
      <c r="J404" t="str">
        <f t="shared" si="31"/>
        <v/>
      </c>
      <c r="P404" t="s">
        <v>1449</v>
      </c>
      <c r="Q404" t="s">
        <v>16</v>
      </c>
      <c r="R404" s="3">
        <v>45335</v>
      </c>
      <c r="S404">
        <v>1851.15</v>
      </c>
      <c r="T404">
        <v>1840.05</v>
      </c>
      <c r="U404">
        <v>1849.9</v>
      </c>
      <c r="V404">
        <v>1777.25</v>
      </c>
      <c r="W404">
        <v>1790</v>
      </c>
      <c r="X404">
        <v>1791.7</v>
      </c>
      <c r="Y404">
        <v>1801.7</v>
      </c>
      <c r="Z404">
        <v>125897</v>
      </c>
      <c r="AA404">
        <v>226828177.75</v>
      </c>
      <c r="AB404">
        <v>16649</v>
      </c>
      <c r="AC404" s="8">
        <v>67485</v>
      </c>
      <c r="AD404" s="8">
        <v>53.6</v>
      </c>
    </row>
    <row r="405" spans="1:30" x14ac:dyDescent="0.25">
      <c r="A405" s="11" t="s">
        <v>1449</v>
      </c>
      <c r="B405" s="2" t="s">
        <v>16</v>
      </c>
      <c r="C405" s="12">
        <v>45336</v>
      </c>
      <c r="D405" s="2">
        <v>1872.05</v>
      </c>
      <c r="F405">
        <f t="shared" si="32"/>
        <v>4.484567728972479</v>
      </c>
      <c r="G405">
        <f t="shared" si="30"/>
        <v>3</v>
      </c>
      <c r="H405" t="str">
        <f t="shared" si="34"/>
        <v/>
      </c>
      <c r="I405" t="str">
        <f t="shared" si="33"/>
        <v/>
      </c>
      <c r="J405" t="str">
        <f t="shared" si="31"/>
        <v/>
      </c>
      <c r="P405" t="s">
        <v>1449</v>
      </c>
      <c r="Q405" t="s">
        <v>16</v>
      </c>
      <c r="R405" s="3">
        <v>45336</v>
      </c>
      <c r="S405">
        <v>1791.7</v>
      </c>
      <c r="T405">
        <v>1751.05</v>
      </c>
      <c r="U405">
        <v>1888</v>
      </c>
      <c r="V405">
        <v>1751</v>
      </c>
      <c r="W405">
        <v>1870.95</v>
      </c>
      <c r="X405">
        <v>1872.05</v>
      </c>
      <c r="Y405">
        <v>1846.19</v>
      </c>
      <c r="Z405">
        <v>122411</v>
      </c>
      <c r="AA405">
        <v>225993637.69999999</v>
      </c>
      <c r="AB405">
        <v>15417</v>
      </c>
      <c r="AC405" s="8">
        <v>41128</v>
      </c>
      <c r="AD405" s="8">
        <v>33.6</v>
      </c>
    </row>
    <row r="406" spans="1:30" x14ac:dyDescent="0.25">
      <c r="A406" s="9" t="s">
        <v>1449</v>
      </c>
      <c r="B406" s="1" t="s">
        <v>16</v>
      </c>
      <c r="C406" s="10">
        <v>45337</v>
      </c>
      <c r="D406" s="1">
        <v>1854.65</v>
      </c>
      <c r="F406">
        <f t="shared" si="32"/>
        <v>-0.92946235410378275</v>
      </c>
      <c r="G406">
        <f t="shared" si="30"/>
        <v>4</v>
      </c>
      <c r="H406">
        <f t="shared" si="34"/>
        <v>-2.453584389628142</v>
      </c>
      <c r="I406" t="str">
        <f t="shared" si="33"/>
        <v/>
      </c>
      <c r="J406" t="str">
        <f t="shared" si="31"/>
        <v/>
      </c>
      <c r="P406" t="s">
        <v>1449</v>
      </c>
      <c r="Q406" t="s">
        <v>16</v>
      </c>
      <c r="R406" s="3">
        <v>45337</v>
      </c>
      <c r="S406">
        <v>1872.05</v>
      </c>
      <c r="T406">
        <v>1877.4</v>
      </c>
      <c r="U406">
        <v>1892.75</v>
      </c>
      <c r="V406">
        <v>1851</v>
      </c>
      <c r="W406">
        <v>1859</v>
      </c>
      <c r="X406">
        <v>1854.65</v>
      </c>
      <c r="Y406">
        <v>1869.15</v>
      </c>
      <c r="Z406">
        <v>43034</v>
      </c>
      <c r="AA406">
        <v>80437128.75</v>
      </c>
      <c r="AB406">
        <v>6899</v>
      </c>
      <c r="AC406" s="8">
        <v>20744</v>
      </c>
      <c r="AD406" s="8">
        <v>48.2</v>
      </c>
    </row>
    <row r="407" spans="1:30" x14ac:dyDescent="0.25">
      <c r="A407" s="11" t="s">
        <v>1449</v>
      </c>
      <c r="B407" s="2" t="s">
        <v>16</v>
      </c>
      <c r="C407" s="12">
        <v>45338</v>
      </c>
      <c r="D407" s="2">
        <v>2019.15</v>
      </c>
      <c r="F407">
        <f t="shared" si="32"/>
        <v>8.8695980373655399</v>
      </c>
      <c r="G407">
        <f t="shared" si="30"/>
        <v>5</v>
      </c>
      <c r="H407" t="str">
        <f t="shared" si="34"/>
        <v/>
      </c>
      <c r="I407" t="str">
        <f t="shared" si="33"/>
        <v/>
      </c>
      <c r="J407" t="str">
        <f t="shared" si="31"/>
        <v/>
      </c>
      <c r="P407" t="s">
        <v>1449</v>
      </c>
      <c r="Q407" t="s">
        <v>16</v>
      </c>
      <c r="R407" s="3">
        <v>45338</v>
      </c>
      <c r="S407">
        <v>1854.65</v>
      </c>
      <c r="T407">
        <v>1905</v>
      </c>
      <c r="U407">
        <v>2037.95</v>
      </c>
      <c r="V407">
        <v>1905</v>
      </c>
      <c r="W407">
        <v>2018</v>
      </c>
      <c r="X407">
        <v>2019.15</v>
      </c>
      <c r="Y407">
        <v>2006.24</v>
      </c>
      <c r="Z407">
        <v>1536264</v>
      </c>
      <c r="AA407">
        <v>3082121605.5</v>
      </c>
      <c r="AB407">
        <v>96036</v>
      </c>
      <c r="AC407" s="8">
        <v>330021</v>
      </c>
      <c r="AD407" s="8">
        <v>21.48</v>
      </c>
    </row>
    <row r="408" spans="1:30" x14ac:dyDescent="0.25">
      <c r="A408" s="9" t="s">
        <v>1449</v>
      </c>
      <c r="B408" s="1" t="s">
        <v>16</v>
      </c>
      <c r="C408" s="10">
        <v>45341</v>
      </c>
      <c r="D408" s="1">
        <v>2058.65</v>
      </c>
      <c r="F408">
        <f t="shared" si="32"/>
        <v>1.9562687269395536</v>
      </c>
      <c r="G408">
        <f t="shared" si="30"/>
        <v>1</v>
      </c>
      <c r="H408" t="str">
        <f t="shared" si="34"/>
        <v/>
      </c>
      <c r="I408" t="str">
        <f t="shared" si="33"/>
        <v/>
      </c>
      <c r="J408" t="str">
        <f t="shared" si="31"/>
        <v/>
      </c>
      <c r="P408" t="s">
        <v>1449</v>
      </c>
      <c r="Q408" t="s">
        <v>16</v>
      </c>
      <c r="R408" s="3">
        <v>45341</v>
      </c>
      <c r="S408">
        <v>2019.15</v>
      </c>
      <c r="T408">
        <v>2061</v>
      </c>
      <c r="U408">
        <v>2161</v>
      </c>
      <c r="V408">
        <v>2046</v>
      </c>
      <c r="W408">
        <v>2053.25</v>
      </c>
      <c r="X408">
        <v>2058.65</v>
      </c>
      <c r="Y408">
        <v>2124.8200000000002</v>
      </c>
      <c r="Z408">
        <v>1055425</v>
      </c>
      <c r="AA408">
        <v>2242590464.5999999</v>
      </c>
      <c r="AB408">
        <v>77245</v>
      </c>
      <c r="AC408" s="8">
        <v>292239</v>
      </c>
      <c r="AD408" s="8">
        <v>27.69</v>
      </c>
    </row>
    <row r="409" spans="1:30" x14ac:dyDescent="0.25">
      <c r="A409" s="11" t="s">
        <v>1449</v>
      </c>
      <c r="B409" s="2" t="s">
        <v>16</v>
      </c>
      <c r="C409" s="12">
        <v>45342</v>
      </c>
      <c r="D409" s="2">
        <v>2036.95</v>
      </c>
      <c r="F409">
        <f t="shared" si="32"/>
        <v>-1.0540888446311925</v>
      </c>
      <c r="G409">
        <f t="shared" si="30"/>
        <v>2</v>
      </c>
      <c r="H409" t="str">
        <f t="shared" si="34"/>
        <v/>
      </c>
      <c r="I409" t="str">
        <f t="shared" si="33"/>
        <v/>
      </c>
      <c r="J409" t="str">
        <f t="shared" si="31"/>
        <v/>
      </c>
      <c r="P409" t="s">
        <v>1449</v>
      </c>
      <c r="Q409" t="s">
        <v>16</v>
      </c>
      <c r="R409" s="3">
        <v>45342</v>
      </c>
      <c r="S409">
        <v>2058.65</v>
      </c>
      <c r="T409">
        <v>2053.9499999999998</v>
      </c>
      <c r="U409">
        <v>2099.9499999999998</v>
      </c>
      <c r="V409">
        <v>2018</v>
      </c>
      <c r="W409">
        <v>2049.0500000000002</v>
      </c>
      <c r="X409">
        <v>2036.95</v>
      </c>
      <c r="Y409">
        <v>2055.7399999999998</v>
      </c>
      <c r="Z409">
        <v>255189</v>
      </c>
      <c r="AA409">
        <v>524602223.69999999</v>
      </c>
      <c r="AB409">
        <v>23507</v>
      </c>
      <c r="AC409" s="8">
        <v>72661</v>
      </c>
      <c r="AD409" s="8">
        <v>28.47</v>
      </c>
    </row>
    <row r="410" spans="1:30" x14ac:dyDescent="0.25">
      <c r="A410" s="9" t="s">
        <v>1449</v>
      </c>
      <c r="B410" s="1" t="s">
        <v>16</v>
      </c>
      <c r="C410" s="10">
        <v>45343</v>
      </c>
      <c r="D410" s="1">
        <v>2060.4499999999998</v>
      </c>
      <c r="F410">
        <f t="shared" si="32"/>
        <v>1.1536856574780812</v>
      </c>
      <c r="G410">
        <f t="shared" si="30"/>
        <v>3</v>
      </c>
      <c r="H410" t="str">
        <f t="shared" si="34"/>
        <v/>
      </c>
      <c r="I410" t="str">
        <f t="shared" si="33"/>
        <v/>
      </c>
      <c r="J410" t="str">
        <f t="shared" si="31"/>
        <v/>
      </c>
      <c r="P410" t="s">
        <v>1449</v>
      </c>
      <c r="Q410" t="s">
        <v>16</v>
      </c>
      <c r="R410" s="3">
        <v>45343</v>
      </c>
      <c r="S410">
        <v>2036.95</v>
      </c>
      <c r="T410">
        <v>2036.95</v>
      </c>
      <c r="U410">
        <v>2110</v>
      </c>
      <c r="V410">
        <v>2018.2</v>
      </c>
      <c r="W410">
        <v>2054</v>
      </c>
      <c r="X410">
        <v>2060.4499999999998</v>
      </c>
      <c r="Y410">
        <v>2063.29</v>
      </c>
      <c r="Z410">
        <v>274446</v>
      </c>
      <c r="AA410">
        <v>566262047.85000002</v>
      </c>
      <c r="AB410">
        <v>28234</v>
      </c>
      <c r="AC410" s="8">
        <v>80902</v>
      </c>
      <c r="AD410" s="8">
        <v>29.48</v>
      </c>
    </row>
    <row r="411" spans="1:30" x14ac:dyDescent="0.25">
      <c r="A411" s="11" t="s">
        <v>1449</v>
      </c>
      <c r="B411" s="2" t="s">
        <v>16</v>
      </c>
      <c r="C411" s="12">
        <v>45344</v>
      </c>
      <c r="D411" s="2">
        <v>2239.0500000000002</v>
      </c>
      <c r="F411">
        <f t="shared" si="32"/>
        <v>8.6680094154189806</v>
      </c>
      <c r="G411">
        <f t="shared" si="30"/>
        <v>4</v>
      </c>
      <c r="H411">
        <f t="shared" si="34"/>
        <v>20.726282587011031</v>
      </c>
      <c r="I411" t="str">
        <f t="shared" si="33"/>
        <v/>
      </c>
      <c r="J411" t="str">
        <f t="shared" si="31"/>
        <v/>
      </c>
      <c r="P411" t="s">
        <v>1449</v>
      </c>
      <c r="Q411" t="s">
        <v>16</v>
      </c>
      <c r="R411" s="3">
        <v>45344</v>
      </c>
      <c r="S411">
        <v>2060.4499999999998</v>
      </c>
      <c r="T411">
        <v>2101.9499999999998</v>
      </c>
      <c r="U411">
        <v>2255</v>
      </c>
      <c r="V411">
        <v>2045.45</v>
      </c>
      <c r="W411">
        <v>2245.25</v>
      </c>
      <c r="X411">
        <v>2239.0500000000002</v>
      </c>
      <c r="Y411">
        <v>2177.62</v>
      </c>
      <c r="Z411">
        <v>1648007</v>
      </c>
      <c r="AA411">
        <v>3588732833.0999999</v>
      </c>
      <c r="AB411">
        <v>106412</v>
      </c>
      <c r="AC411" s="8">
        <v>419709</v>
      </c>
      <c r="AD411" s="8">
        <v>25.47</v>
      </c>
    </row>
    <row r="412" spans="1:30" x14ac:dyDescent="0.25">
      <c r="A412" s="9" t="s">
        <v>1449</v>
      </c>
      <c r="B412" s="1" t="s">
        <v>16</v>
      </c>
      <c r="C412" s="10">
        <v>45345</v>
      </c>
      <c r="D412" s="1">
        <v>2362.15</v>
      </c>
      <c r="F412">
        <f t="shared" si="32"/>
        <v>5.4978673991201576</v>
      </c>
      <c r="G412">
        <f t="shared" si="30"/>
        <v>5</v>
      </c>
      <c r="H412" t="str">
        <f t="shared" si="34"/>
        <v/>
      </c>
      <c r="I412" t="str">
        <f t="shared" si="33"/>
        <v/>
      </c>
      <c r="J412" t="str">
        <f t="shared" si="31"/>
        <v/>
      </c>
      <c r="P412" t="s">
        <v>1449</v>
      </c>
      <c r="Q412" t="s">
        <v>16</v>
      </c>
      <c r="R412" s="3">
        <v>45345</v>
      </c>
      <c r="S412">
        <v>2239.0500000000002</v>
      </c>
      <c r="T412">
        <v>2265</v>
      </c>
      <c r="U412">
        <v>2419</v>
      </c>
      <c r="V412">
        <v>2220</v>
      </c>
      <c r="W412">
        <v>2358</v>
      </c>
      <c r="X412">
        <v>2362.15</v>
      </c>
      <c r="Y412">
        <v>2355.3000000000002</v>
      </c>
      <c r="Z412">
        <v>2547512</v>
      </c>
      <c r="AA412">
        <v>6000149435.75</v>
      </c>
      <c r="AB412">
        <v>144591</v>
      </c>
      <c r="AC412" s="8">
        <v>396178</v>
      </c>
      <c r="AD412" s="8">
        <v>15.55</v>
      </c>
    </row>
    <row r="413" spans="1:30" x14ac:dyDescent="0.25">
      <c r="A413" s="11" t="s">
        <v>1449</v>
      </c>
      <c r="B413" s="2" t="s">
        <v>16</v>
      </c>
      <c r="C413" s="12">
        <v>45348</v>
      </c>
      <c r="D413" s="2">
        <v>2572.3000000000002</v>
      </c>
      <c r="F413">
        <f t="shared" si="32"/>
        <v>8.8965561035497345</v>
      </c>
      <c r="G413">
        <f t="shared" si="30"/>
        <v>1</v>
      </c>
      <c r="H413" t="str">
        <f t="shared" si="34"/>
        <v/>
      </c>
      <c r="I413" t="str">
        <f t="shared" si="33"/>
        <v/>
      </c>
      <c r="J413" t="str">
        <f t="shared" si="31"/>
        <v/>
      </c>
      <c r="P413" t="s">
        <v>1449</v>
      </c>
      <c r="Q413" t="s">
        <v>16</v>
      </c>
      <c r="R413" s="3">
        <v>45348</v>
      </c>
      <c r="S413">
        <v>2362.15</v>
      </c>
      <c r="T413">
        <v>2350</v>
      </c>
      <c r="U413">
        <v>2625</v>
      </c>
      <c r="V413">
        <v>2350</v>
      </c>
      <c r="W413">
        <v>2609</v>
      </c>
      <c r="X413">
        <v>2572.3000000000002</v>
      </c>
      <c r="Y413">
        <v>2505.19</v>
      </c>
      <c r="Z413">
        <v>2464376</v>
      </c>
      <c r="AA413">
        <v>6173738617.5500002</v>
      </c>
      <c r="AB413">
        <v>134157</v>
      </c>
      <c r="AC413" s="8">
        <v>461626</v>
      </c>
      <c r="AD413" s="8">
        <v>18.73</v>
      </c>
    </row>
    <row r="414" spans="1:30" x14ac:dyDescent="0.25">
      <c r="A414" s="9" t="s">
        <v>1449</v>
      </c>
      <c r="B414" s="1" t="s">
        <v>16</v>
      </c>
      <c r="C414" s="10">
        <v>45349</v>
      </c>
      <c r="D414" s="1">
        <v>2549.35</v>
      </c>
      <c r="F414">
        <f t="shared" si="32"/>
        <v>-0.89219764413172153</v>
      </c>
      <c r="G414">
        <f t="shared" si="30"/>
        <v>2</v>
      </c>
      <c r="H414" t="str">
        <f t="shared" si="34"/>
        <v/>
      </c>
      <c r="I414" t="str">
        <f t="shared" si="33"/>
        <v/>
      </c>
      <c r="J414" t="str">
        <f t="shared" si="31"/>
        <v/>
      </c>
      <c r="P414" t="s">
        <v>1449</v>
      </c>
      <c r="Q414" t="s">
        <v>16</v>
      </c>
      <c r="R414" s="3">
        <v>45349</v>
      </c>
      <c r="S414">
        <v>2572.3000000000002</v>
      </c>
      <c r="T414">
        <v>2620</v>
      </c>
      <c r="U414">
        <v>2679.95</v>
      </c>
      <c r="V414">
        <v>2529.1</v>
      </c>
      <c r="W414">
        <v>2564</v>
      </c>
      <c r="X414">
        <v>2549.35</v>
      </c>
      <c r="Y414">
        <v>2598.4699999999998</v>
      </c>
      <c r="Z414">
        <v>2048941</v>
      </c>
      <c r="AA414">
        <v>5324109626</v>
      </c>
      <c r="AB414">
        <v>111716</v>
      </c>
      <c r="AC414" s="8">
        <v>360089</v>
      </c>
      <c r="AD414" s="8">
        <v>17.57</v>
      </c>
    </row>
    <row r="415" spans="1:30" x14ac:dyDescent="0.25">
      <c r="A415" s="11" t="s">
        <v>1449</v>
      </c>
      <c r="B415" s="2" t="s">
        <v>16</v>
      </c>
      <c r="C415" s="12">
        <v>45350</v>
      </c>
      <c r="D415" s="2">
        <v>2490.75</v>
      </c>
      <c r="F415">
        <f t="shared" si="32"/>
        <v>-2.2986251397414992</v>
      </c>
      <c r="G415">
        <f t="shared" si="30"/>
        <v>3</v>
      </c>
      <c r="H415" t="str">
        <f t="shared" si="34"/>
        <v/>
      </c>
      <c r="I415" t="str">
        <f t="shared" si="33"/>
        <v/>
      </c>
      <c r="J415" t="str">
        <f t="shared" si="31"/>
        <v/>
      </c>
      <c r="P415" t="s">
        <v>1449</v>
      </c>
      <c r="Q415" t="s">
        <v>16</v>
      </c>
      <c r="R415" s="3">
        <v>45350</v>
      </c>
      <c r="S415">
        <v>2549.35</v>
      </c>
      <c r="T415">
        <v>2564</v>
      </c>
      <c r="U415">
        <v>2587.9499999999998</v>
      </c>
      <c r="V415">
        <v>2430</v>
      </c>
      <c r="W415">
        <v>2481.8000000000002</v>
      </c>
      <c r="X415">
        <v>2490.75</v>
      </c>
      <c r="Y415">
        <v>2499.9299999999998</v>
      </c>
      <c r="Z415">
        <v>703132</v>
      </c>
      <c r="AA415">
        <v>1757783752.6500001</v>
      </c>
      <c r="AB415">
        <v>52148</v>
      </c>
      <c r="AC415" s="8">
        <v>206722</v>
      </c>
      <c r="AD415" s="8">
        <v>29.4</v>
      </c>
    </row>
    <row r="416" spans="1:30" x14ac:dyDescent="0.25">
      <c r="A416" s="9" t="s">
        <v>1449</v>
      </c>
      <c r="B416" s="1" t="s">
        <v>16</v>
      </c>
      <c r="C416" s="10">
        <v>45351</v>
      </c>
      <c r="D416" s="1">
        <v>2484.35</v>
      </c>
      <c r="F416">
        <f t="shared" si="32"/>
        <v>-0.25695071765532834</v>
      </c>
      <c r="G416">
        <f t="shared" si="30"/>
        <v>4</v>
      </c>
      <c r="H416">
        <f t="shared" si="34"/>
        <v>10.955539179562749</v>
      </c>
      <c r="I416" t="str">
        <f t="shared" si="33"/>
        <v/>
      </c>
      <c r="J416" t="str">
        <f t="shared" si="31"/>
        <v/>
      </c>
      <c r="P416" t="s">
        <v>1449</v>
      </c>
      <c r="Q416" t="s">
        <v>16</v>
      </c>
      <c r="R416" s="3">
        <v>45351</v>
      </c>
      <c r="S416">
        <v>2490.75</v>
      </c>
      <c r="T416">
        <v>2488</v>
      </c>
      <c r="U416">
        <v>2547.75</v>
      </c>
      <c r="V416">
        <v>2405</v>
      </c>
      <c r="W416">
        <v>2456</v>
      </c>
      <c r="X416">
        <v>2484.35</v>
      </c>
      <c r="Y416">
        <v>2483.5300000000002</v>
      </c>
      <c r="Z416">
        <v>289201</v>
      </c>
      <c r="AA416">
        <v>718238605.70000005</v>
      </c>
      <c r="AB416">
        <v>18974</v>
      </c>
      <c r="AC416" s="8">
        <v>78225</v>
      </c>
      <c r="AD416" s="8">
        <v>27.05</v>
      </c>
    </row>
    <row r="417" spans="1:30" x14ac:dyDescent="0.25">
      <c r="A417" s="11" t="s">
        <v>1449</v>
      </c>
      <c r="B417" s="2" t="s">
        <v>16</v>
      </c>
      <c r="C417" s="12">
        <v>45352</v>
      </c>
      <c r="D417" s="2">
        <v>2662.95</v>
      </c>
      <c r="F417">
        <f t="shared" si="32"/>
        <v>7.1890031597802206</v>
      </c>
      <c r="G417">
        <f t="shared" si="30"/>
        <v>5</v>
      </c>
      <c r="H417" t="str">
        <f t="shared" si="34"/>
        <v/>
      </c>
      <c r="I417">
        <f t="shared" si="33"/>
        <v>45352</v>
      </c>
      <c r="J417">
        <f t="shared" si="31"/>
        <v>-9.0482359788955797</v>
      </c>
      <c r="P417" t="s">
        <v>1449</v>
      </c>
      <c r="Q417" t="s">
        <v>16</v>
      </c>
      <c r="R417" s="3">
        <v>45352</v>
      </c>
      <c r="S417">
        <v>2484.35</v>
      </c>
      <c r="T417">
        <v>2495.0500000000002</v>
      </c>
      <c r="U417">
        <v>2699.9</v>
      </c>
      <c r="V417">
        <v>2471.3000000000002</v>
      </c>
      <c r="W417">
        <v>2699</v>
      </c>
      <c r="X417">
        <v>2662.95</v>
      </c>
      <c r="Y417">
        <v>2603.61</v>
      </c>
      <c r="Z417">
        <v>898910</v>
      </c>
      <c r="AA417">
        <v>2340411194.75</v>
      </c>
      <c r="AB417">
        <v>47171</v>
      </c>
      <c r="AC417" s="8">
        <v>214655</v>
      </c>
      <c r="AD417" s="8">
        <v>23.88</v>
      </c>
    </row>
    <row r="418" spans="1:30" x14ac:dyDescent="0.25">
      <c r="A418" s="9" t="s">
        <v>1449</v>
      </c>
      <c r="B418" s="1" t="s">
        <v>16</v>
      </c>
      <c r="C418" s="10">
        <v>45353</v>
      </c>
      <c r="D418" s="1">
        <v>2796.05</v>
      </c>
      <c r="F418">
        <f t="shared" si="32"/>
        <v>4.9982162639178496</v>
      </c>
      <c r="G418">
        <f t="shared" si="30"/>
        <v>6</v>
      </c>
      <c r="H418" t="str">
        <f t="shared" si="34"/>
        <v/>
      </c>
      <c r="I418" t="str">
        <f t="shared" si="33"/>
        <v/>
      </c>
      <c r="J418" t="str">
        <f t="shared" si="31"/>
        <v/>
      </c>
      <c r="P418" t="s">
        <v>1449</v>
      </c>
      <c r="Q418" t="s">
        <v>16</v>
      </c>
      <c r="R418" s="3">
        <v>45353</v>
      </c>
      <c r="S418">
        <v>2662.95</v>
      </c>
      <c r="T418">
        <v>2704</v>
      </c>
      <c r="U418">
        <v>2796.05</v>
      </c>
      <c r="V418">
        <v>2703</v>
      </c>
      <c r="W418">
        <v>2796.05</v>
      </c>
      <c r="X418">
        <v>2796.05</v>
      </c>
      <c r="Y418">
        <v>2783.46</v>
      </c>
      <c r="Z418">
        <v>127552</v>
      </c>
      <c r="AA418">
        <v>355036038.25</v>
      </c>
      <c r="AB418">
        <v>7147</v>
      </c>
      <c r="AC418" s="8">
        <v>76378</v>
      </c>
      <c r="AD418" s="8">
        <v>59.88</v>
      </c>
    </row>
    <row r="419" spans="1:30" x14ac:dyDescent="0.25">
      <c r="A419" s="11" t="s">
        <v>1449</v>
      </c>
      <c r="B419" s="2" t="s">
        <v>16</v>
      </c>
      <c r="C419" s="12">
        <v>45355</v>
      </c>
      <c r="D419" s="2">
        <v>2894.1</v>
      </c>
      <c r="F419">
        <f t="shared" si="32"/>
        <v>3.5067327122190135</v>
      </c>
      <c r="G419">
        <f t="shared" si="30"/>
        <v>1</v>
      </c>
      <c r="H419" t="str">
        <f t="shared" si="34"/>
        <v/>
      </c>
      <c r="I419" t="str">
        <f t="shared" si="33"/>
        <v/>
      </c>
      <c r="J419" t="str">
        <f t="shared" si="31"/>
        <v/>
      </c>
      <c r="P419" t="s">
        <v>1449</v>
      </c>
      <c r="Q419" t="s">
        <v>16</v>
      </c>
      <c r="R419" s="3">
        <v>45355</v>
      </c>
      <c r="S419">
        <v>2796.05</v>
      </c>
      <c r="T419">
        <v>2800</v>
      </c>
      <c r="U419">
        <v>3080</v>
      </c>
      <c r="V419">
        <v>2799</v>
      </c>
      <c r="W419">
        <v>2942</v>
      </c>
      <c r="X419">
        <v>2894.1</v>
      </c>
      <c r="Y419">
        <v>2967.31</v>
      </c>
      <c r="Z419">
        <v>1880574</v>
      </c>
      <c r="AA419">
        <v>5580244008.6000004</v>
      </c>
      <c r="AB419">
        <v>123250</v>
      </c>
      <c r="AC419" s="8">
        <v>360540</v>
      </c>
      <c r="AD419" s="8">
        <v>19.170000000000002</v>
      </c>
    </row>
    <row r="420" spans="1:30" x14ac:dyDescent="0.25">
      <c r="A420" s="9" t="s">
        <v>1449</v>
      </c>
      <c r="B420" s="1" t="s">
        <v>16</v>
      </c>
      <c r="C420" s="10">
        <v>45356</v>
      </c>
      <c r="D420" s="1">
        <v>2669.9</v>
      </c>
      <c r="F420">
        <f t="shared" si="32"/>
        <v>-7.7467952040357906</v>
      </c>
      <c r="G420">
        <f t="shared" si="30"/>
        <v>2</v>
      </c>
      <c r="H420" t="str">
        <f t="shared" si="34"/>
        <v/>
      </c>
      <c r="I420" t="str">
        <f t="shared" si="33"/>
        <v/>
      </c>
      <c r="J420" t="str">
        <f t="shared" si="31"/>
        <v/>
      </c>
      <c r="P420" t="s">
        <v>1449</v>
      </c>
      <c r="Q420" t="s">
        <v>16</v>
      </c>
      <c r="R420" s="3">
        <v>45356</v>
      </c>
      <c r="S420">
        <v>2894.1</v>
      </c>
      <c r="T420">
        <v>2930</v>
      </c>
      <c r="U420">
        <v>2939.85</v>
      </c>
      <c r="V420">
        <v>2635.1</v>
      </c>
      <c r="W420">
        <v>2710</v>
      </c>
      <c r="X420">
        <v>2669.9</v>
      </c>
      <c r="Y420">
        <v>2748.78</v>
      </c>
      <c r="Z420">
        <v>694807</v>
      </c>
      <c r="AA420">
        <v>1909873912.0999999</v>
      </c>
      <c r="AB420">
        <v>52846</v>
      </c>
      <c r="AC420" s="8">
        <v>216296</v>
      </c>
      <c r="AD420" s="8">
        <v>31.13</v>
      </c>
    </row>
    <row r="421" spans="1:30" x14ac:dyDescent="0.25">
      <c r="A421" s="11" t="s">
        <v>1449</v>
      </c>
      <c r="B421" s="2" t="s">
        <v>16</v>
      </c>
      <c r="C421" s="12">
        <v>45357</v>
      </c>
      <c r="D421" s="2">
        <v>2634.4</v>
      </c>
      <c r="F421">
        <f t="shared" si="32"/>
        <v>-1.3296378141503427</v>
      </c>
      <c r="G421">
        <f t="shared" si="30"/>
        <v>3</v>
      </c>
      <c r="H421" t="str">
        <f t="shared" si="34"/>
        <v/>
      </c>
      <c r="I421" t="str">
        <f t="shared" si="33"/>
        <v/>
      </c>
      <c r="J421" t="str">
        <f t="shared" si="31"/>
        <v/>
      </c>
      <c r="P421" t="s">
        <v>1449</v>
      </c>
      <c r="Q421" t="s">
        <v>16</v>
      </c>
      <c r="R421" s="3">
        <v>45357</v>
      </c>
      <c r="S421">
        <v>2669.9</v>
      </c>
      <c r="T421">
        <v>2709.9</v>
      </c>
      <c r="U421">
        <v>2799</v>
      </c>
      <c r="V421">
        <v>2568.65</v>
      </c>
      <c r="W421">
        <v>2673</v>
      </c>
      <c r="X421">
        <v>2634.4</v>
      </c>
      <c r="Y421">
        <v>2648.41</v>
      </c>
      <c r="Z421">
        <v>410898</v>
      </c>
      <c r="AA421">
        <v>1088227672</v>
      </c>
      <c r="AB421">
        <v>37461</v>
      </c>
      <c r="AC421" s="8">
        <v>133485</v>
      </c>
      <c r="AD421" s="8">
        <v>32.49</v>
      </c>
    </row>
    <row r="422" spans="1:30" x14ac:dyDescent="0.25">
      <c r="A422" s="9" t="s">
        <v>1449</v>
      </c>
      <c r="B422" s="1" t="s">
        <v>16</v>
      </c>
      <c r="C422" s="10">
        <v>45358</v>
      </c>
      <c r="D422" s="1">
        <v>2698.1</v>
      </c>
      <c r="F422">
        <f t="shared" si="32"/>
        <v>2.4180078955359785</v>
      </c>
      <c r="G422">
        <f t="shared" si="30"/>
        <v>4</v>
      </c>
      <c r="H422">
        <f t="shared" si="34"/>
        <v>1.3199647008017461</v>
      </c>
      <c r="I422" t="str">
        <f t="shared" si="33"/>
        <v/>
      </c>
      <c r="J422" t="str">
        <f t="shared" si="31"/>
        <v/>
      </c>
      <c r="P422" t="s">
        <v>1449</v>
      </c>
      <c r="Q422" t="s">
        <v>16</v>
      </c>
      <c r="R422" s="3">
        <v>45358</v>
      </c>
      <c r="S422">
        <v>2634.4</v>
      </c>
      <c r="T422">
        <v>2797.7</v>
      </c>
      <c r="U422">
        <v>2797.7</v>
      </c>
      <c r="V422">
        <v>2665</v>
      </c>
      <c r="W422">
        <v>2700</v>
      </c>
      <c r="X422">
        <v>2698.1</v>
      </c>
      <c r="Y422">
        <v>2705.87</v>
      </c>
      <c r="Z422">
        <v>312456</v>
      </c>
      <c r="AA422">
        <v>845464962.25</v>
      </c>
      <c r="AB422">
        <v>23734</v>
      </c>
      <c r="AC422" s="8">
        <v>102954</v>
      </c>
      <c r="AD422" s="8">
        <v>32.950000000000003</v>
      </c>
    </row>
    <row r="423" spans="1:30" x14ac:dyDescent="0.25">
      <c r="A423" s="11" t="s">
        <v>1449</v>
      </c>
      <c r="B423" s="2" t="s">
        <v>16</v>
      </c>
      <c r="C423" s="12">
        <v>45362</v>
      </c>
      <c r="D423" s="2">
        <v>2555.4499999999998</v>
      </c>
      <c r="F423">
        <f t="shared" si="32"/>
        <v>-5.2870538527111712</v>
      </c>
      <c r="G423">
        <f t="shared" si="30"/>
        <v>1</v>
      </c>
      <c r="H423" t="str">
        <f t="shared" si="34"/>
        <v/>
      </c>
      <c r="I423" t="str">
        <f t="shared" si="33"/>
        <v/>
      </c>
      <c r="J423" t="str">
        <f t="shared" si="31"/>
        <v/>
      </c>
      <c r="P423" t="s">
        <v>1449</v>
      </c>
      <c r="Q423" t="s">
        <v>16</v>
      </c>
      <c r="R423" s="3">
        <v>45362</v>
      </c>
      <c r="S423">
        <v>2698.1</v>
      </c>
      <c r="T423">
        <v>2720</v>
      </c>
      <c r="U423">
        <v>2722.85</v>
      </c>
      <c r="V423">
        <v>2538</v>
      </c>
      <c r="W423">
        <v>2552</v>
      </c>
      <c r="X423">
        <v>2555.4499999999998</v>
      </c>
      <c r="Y423">
        <v>2601.46</v>
      </c>
      <c r="Z423">
        <v>265622</v>
      </c>
      <c r="AA423">
        <v>691003903.35000002</v>
      </c>
      <c r="AB423">
        <v>24620</v>
      </c>
      <c r="AC423" s="8">
        <v>101009</v>
      </c>
      <c r="AD423" s="8">
        <v>38.03</v>
      </c>
    </row>
    <row r="424" spans="1:30" x14ac:dyDescent="0.25">
      <c r="A424" s="9" t="s">
        <v>1449</v>
      </c>
      <c r="B424" s="1" t="s">
        <v>16</v>
      </c>
      <c r="C424" s="10">
        <v>45363</v>
      </c>
      <c r="D424" s="1">
        <v>2423.85</v>
      </c>
      <c r="F424">
        <f t="shared" si="32"/>
        <v>-5.1497779256099676</v>
      </c>
      <c r="G424">
        <f t="shared" si="30"/>
        <v>2</v>
      </c>
      <c r="H424" t="str">
        <f t="shared" si="34"/>
        <v/>
      </c>
      <c r="I424" t="str">
        <f t="shared" si="33"/>
        <v/>
      </c>
      <c r="J424" t="str">
        <f t="shared" si="31"/>
        <v/>
      </c>
      <c r="P424" t="s">
        <v>1449</v>
      </c>
      <c r="Q424" t="s">
        <v>16</v>
      </c>
      <c r="R424" s="3">
        <v>45363</v>
      </c>
      <c r="S424">
        <v>2555.4499999999998</v>
      </c>
      <c r="T424">
        <v>2542.1</v>
      </c>
      <c r="U424">
        <v>2555</v>
      </c>
      <c r="V424">
        <v>2400</v>
      </c>
      <c r="W424">
        <v>2412</v>
      </c>
      <c r="X424">
        <v>2423.85</v>
      </c>
      <c r="Y424">
        <v>2461.98</v>
      </c>
      <c r="Z424">
        <v>277203</v>
      </c>
      <c r="AA424">
        <v>682469486.54999995</v>
      </c>
      <c r="AB424">
        <v>26333</v>
      </c>
      <c r="AC424" s="8">
        <v>108009</v>
      </c>
      <c r="AD424" s="8">
        <v>38.96</v>
      </c>
    </row>
    <row r="425" spans="1:30" x14ac:dyDescent="0.25">
      <c r="A425" s="11" t="s">
        <v>1449</v>
      </c>
      <c r="B425" s="2" t="s">
        <v>16</v>
      </c>
      <c r="C425" s="12">
        <v>45364</v>
      </c>
      <c r="D425" s="2">
        <v>2183.25</v>
      </c>
      <c r="F425">
        <f t="shared" si="32"/>
        <v>-9.9263568290116933</v>
      </c>
      <c r="G425">
        <f t="shared" si="30"/>
        <v>3</v>
      </c>
      <c r="H425" t="str">
        <f t="shared" si="34"/>
        <v/>
      </c>
      <c r="I425" t="str">
        <f t="shared" si="33"/>
        <v/>
      </c>
      <c r="J425" t="str">
        <f t="shared" si="31"/>
        <v/>
      </c>
      <c r="P425" t="s">
        <v>1449</v>
      </c>
      <c r="Q425" t="s">
        <v>16</v>
      </c>
      <c r="R425" s="3">
        <v>45364</v>
      </c>
      <c r="S425">
        <v>2423.85</v>
      </c>
      <c r="T425">
        <v>2420</v>
      </c>
      <c r="U425">
        <v>2463.6</v>
      </c>
      <c r="V425">
        <v>2181.5</v>
      </c>
      <c r="W425">
        <v>2181.5</v>
      </c>
      <c r="X425">
        <v>2183.25</v>
      </c>
      <c r="Y425">
        <v>2257.91</v>
      </c>
      <c r="Z425">
        <v>619844</v>
      </c>
      <c r="AA425">
        <v>1399551210.3</v>
      </c>
      <c r="AB425">
        <v>49465</v>
      </c>
      <c r="AC425" s="8">
        <v>236332</v>
      </c>
      <c r="AD425" s="8">
        <v>38.130000000000003</v>
      </c>
    </row>
    <row r="426" spans="1:30" x14ac:dyDescent="0.25">
      <c r="A426" s="9" t="s">
        <v>1449</v>
      </c>
      <c r="B426" s="1" t="s">
        <v>16</v>
      </c>
      <c r="C426" s="10">
        <v>45365</v>
      </c>
      <c r="D426" s="1">
        <v>2379.1999999999998</v>
      </c>
      <c r="F426">
        <f t="shared" si="32"/>
        <v>8.9751517233482119</v>
      </c>
      <c r="G426">
        <f t="shared" si="30"/>
        <v>4</v>
      </c>
      <c r="H426">
        <f t="shared" si="34"/>
        <v>-9.6872153051928436</v>
      </c>
      <c r="I426" t="str">
        <f t="shared" si="33"/>
        <v/>
      </c>
      <c r="J426" t="str">
        <f t="shared" si="31"/>
        <v/>
      </c>
      <c r="P426" t="s">
        <v>1449</v>
      </c>
      <c r="Q426" t="s">
        <v>16</v>
      </c>
      <c r="R426" s="3">
        <v>45365</v>
      </c>
      <c r="S426">
        <v>2183.25</v>
      </c>
      <c r="T426">
        <v>2120.25</v>
      </c>
      <c r="U426">
        <v>2401.5500000000002</v>
      </c>
      <c r="V426">
        <v>2101</v>
      </c>
      <c r="W426">
        <v>2401.5500000000002</v>
      </c>
      <c r="X426">
        <v>2379.1999999999998</v>
      </c>
      <c r="Y426">
        <v>2299.1799999999998</v>
      </c>
      <c r="Z426">
        <v>537063</v>
      </c>
      <c r="AA426">
        <v>1234805747.8499999</v>
      </c>
      <c r="AB426">
        <v>35784</v>
      </c>
      <c r="AC426" s="8">
        <v>147933</v>
      </c>
      <c r="AD426" s="8">
        <v>27.54</v>
      </c>
    </row>
    <row r="427" spans="1:30" x14ac:dyDescent="0.25">
      <c r="A427" s="11" t="s">
        <v>1449</v>
      </c>
      <c r="B427" s="2" t="s">
        <v>16</v>
      </c>
      <c r="C427" s="12">
        <v>45366</v>
      </c>
      <c r="D427" s="2">
        <v>2363.85</v>
      </c>
      <c r="F427">
        <f t="shared" si="32"/>
        <v>-0.64517484868863106</v>
      </c>
      <c r="G427">
        <f t="shared" si="30"/>
        <v>5</v>
      </c>
      <c r="H427" t="str">
        <f t="shared" si="34"/>
        <v/>
      </c>
      <c r="I427" t="str">
        <f t="shared" si="33"/>
        <v/>
      </c>
      <c r="J427" t="str">
        <f t="shared" si="31"/>
        <v/>
      </c>
      <c r="P427" t="s">
        <v>1449</v>
      </c>
      <c r="Q427" t="s">
        <v>16</v>
      </c>
      <c r="R427" s="3">
        <v>45366</v>
      </c>
      <c r="S427">
        <v>2379.1999999999998</v>
      </c>
      <c r="T427">
        <v>2410.15</v>
      </c>
      <c r="U427">
        <v>2436</v>
      </c>
      <c r="V427">
        <v>2270</v>
      </c>
      <c r="W427">
        <v>2355</v>
      </c>
      <c r="X427">
        <v>2363.85</v>
      </c>
      <c r="Y427">
        <v>2338.37</v>
      </c>
      <c r="Z427">
        <v>354905</v>
      </c>
      <c r="AA427">
        <v>829900558.85000002</v>
      </c>
      <c r="AB427">
        <v>27959</v>
      </c>
      <c r="AC427" s="8">
        <v>77227</v>
      </c>
      <c r="AD427" s="8">
        <v>21.76</v>
      </c>
    </row>
    <row r="428" spans="1:30" x14ac:dyDescent="0.25">
      <c r="A428" s="9" t="s">
        <v>1449</v>
      </c>
      <c r="B428" s="1" t="s">
        <v>16</v>
      </c>
      <c r="C428" s="10">
        <v>45369</v>
      </c>
      <c r="D428" s="1">
        <v>2338.4</v>
      </c>
      <c r="F428">
        <f t="shared" si="32"/>
        <v>-1.0766334581297383</v>
      </c>
      <c r="G428">
        <f t="shared" si="30"/>
        <v>1</v>
      </c>
      <c r="H428" t="str">
        <f t="shared" si="34"/>
        <v/>
      </c>
      <c r="I428" t="str">
        <f t="shared" si="33"/>
        <v/>
      </c>
      <c r="J428" t="str">
        <f t="shared" si="31"/>
        <v/>
      </c>
      <c r="P428" t="s">
        <v>1449</v>
      </c>
      <c r="Q428" t="s">
        <v>16</v>
      </c>
      <c r="R428" s="3">
        <v>45369</v>
      </c>
      <c r="S428">
        <v>2363.85</v>
      </c>
      <c r="T428">
        <v>2363.1</v>
      </c>
      <c r="U428">
        <v>2446.9499999999998</v>
      </c>
      <c r="V428">
        <v>2322</v>
      </c>
      <c r="W428">
        <v>2331</v>
      </c>
      <c r="X428">
        <v>2338.4</v>
      </c>
      <c r="Y428">
        <v>2375.25</v>
      </c>
      <c r="Z428">
        <v>215180</v>
      </c>
      <c r="AA428">
        <v>511106888.89999998</v>
      </c>
      <c r="AB428">
        <v>16806</v>
      </c>
      <c r="AC428" s="8">
        <v>54424</v>
      </c>
      <c r="AD428" s="8">
        <v>25.29</v>
      </c>
    </row>
    <row r="429" spans="1:30" x14ac:dyDescent="0.25">
      <c r="A429" s="11" t="s">
        <v>1449</v>
      </c>
      <c r="B429" s="2" t="s">
        <v>16</v>
      </c>
      <c r="C429" s="12">
        <v>45370</v>
      </c>
      <c r="D429" s="2">
        <v>2245.1999999999998</v>
      </c>
      <c r="F429">
        <f t="shared" si="32"/>
        <v>-3.9856312008210861</v>
      </c>
      <c r="G429">
        <f t="shared" si="30"/>
        <v>2</v>
      </c>
      <c r="H429" t="str">
        <f t="shared" si="34"/>
        <v/>
      </c>
      <c r="I429" t="str">
        <f t="shared" si="33"/>
        <v/>
      </c>
      <c r="J429" t="str">
        <f t="shared" si="31"/>
        <v/>
      </c>
      <c r="P429" t="s">
        <v>1449</v>
      </c>
      <c r="Q429" t="s">
        <v>16</v>
      </c>
      <c r="R429" s="3">
        <v>45370</v>
      </c>
      <c r="S429">
        <v>2338.4</v>
      </c>
      <c r="T429">
        <v>2350</v>
      </c>
      <c r="U429">
        <v>2351</v>
      </c>
      <c r="V429">
        <v>2226.9499999999998</v>
      </c>
      <c r="W429">
        <v>2249</v>
      </c>
      <c r="X429">
        <v>2245.1999999999998</v>
      </c>
      <c r="Y429">
        <v>2272.02</v>
      </c>
      <c r="Z429">
        <v>214928</v>
      </c>
      <c r="AA429">
        <v>488321236.05000001</v>
      </c>
      <c r="AB429">
        <v>22342</v>
      </c>
      <c r="AC429" s="8">
        <v>93458</v>
      </c>
      <c r="AD429" s="8">
        <v>43.48</v>
      </c>
    </row>
    <row r="430" spans="1:30" x14ac:dyDescent="0.25">
      <c r="A430" s="9" t="s">
        <v>1449</v>
      </c>
      <c r="B430" s="1" t="s">
        <v>16</v>
      </c>
      <c r="C430" s="10">
        <v>45371</v>
      </c>
      <c r="D430" s="1">
        <v>2254.6</v>
      </c>
      <c r="F430">
        <f t="shared" si="32"/>
        <v>0.41867094245501923</v>
      </c>
      <c r="G430">
        <f t="shared" si="30"/>
        <v>3</v>
      </c>
      <c r="H430" t="str">
        <f t="shared" si="34"/>
        <v/>
      </c>
      <c r="I430" t="str">
        <f t="shared" si="33"/>
        <v/>
      </c>
      <c r="J430" t="str">
        <f t="shared" si="31"/>
        <v/>
      </c>
      <c r="P430" t="s">
        <v>1449</v>
      </c>
      <c r="Q430" t="s">
        <v>16</v>
      </c>
      <c r="R430" s="3">
        <v>45371</v>
      </c>
      <c r="S430">
        <v>2245.1999999999998</v>
      </c>
      <c r="T430">
        <v>2250</v>
      </c>
      <c r="U430">
        <v>2283.9499999999998</v>
      </c>
      <c r="V430">
        <v>2210</v>
      </c>
      <c r="W430">
        <v>2249.9499999999998</v>
      </c>
      <c r="X430">
        <v>2254.6</v>
      </c>
      <c r="Y430">
        <v>2252.0100000000002</v>
      </c>
      <c r="Z430">
        <v>151009</v>
      </c>
      <c r="AA430">
        <v>340073811.94999999</v>
      </c>
      <c r="AB430">
        <v>14360</v>
      </c>
      <c r="AC430" s="8">
        <v>38070</v>
      </c>
      <c r="AD430" s="8">
        <v>25.21</v>
      </c>
    </row>
    <row r="431" spans="1:30" x14ac:dyDescent="0.25">
      <c r="A431" s="11" t="s">
        <v>1449</v>
      </c>
      <c r="B431" s="2" t="s">
        <v>16</v>
      </c>
      <c r="C431" s="12">
        <v>45372</v>
      </c>
      <c r="D431" s="2">
        <v>2352.1</v>
      </c>
      <c r="F431">
        <f t="shared" si="32"/>
        <v>4.3244921493834827</v>
      </c>
      <c r="G431">
        <f t="shared" si="30"/>
        <v>4</v>
      </c>
      <c r="H431">
        <f t="shared" si="34"/>
        <v>-1.1390383322125046</v>
      </c>
      <c r="I431" t="str">
        <f t="shared" si="33"/>
        <v/>
      </c>
      <c r="J431" t="str">
        <f t="shared" si="31"/>
        <v/>
      </c>
      <c r="P431" t="s">
        <v>1449</v>
      </c>
      <c r="Q431" t="s">
        <v>16</v>
      </c>
      <c r="R431" s="3">
        <v>45372</v>
      </c>
      <c r="S431">
        <v>2254.6</v>
      </c>
      <c r="T431">
        <v>2295</v>
      </c>
      <c r="U431">
        <v>2386.6</v>
      </c>
      <c r="V431">
        <v>2265</v>
      </c>
      <c r="W431">
        <v>2350</v>
      </c>
      <c r="X431">
        <v>2352.1</v>
      </c>
      <c r="Y431">
        <v>2334.4</v>
      </c>
      <c r="Z431">
        <v>245041</v>
      </c>
      <c r="AA431">
        <v>572022527.10000002</v>
      </c>
      <c r="AB431">
        <v>25528</v>
      </c>
      <c r="AC431" s="8">
        <v>80966</v>
      </c>
      <c r="AD431" s="8">
        <v>33.04</v>
      </c>
    </row>
    <row r="432" spans="1:30" x14ac:dyDescent="0.25">
      <c r="A432" s="9" t="s">
        <v>1449</v>
      </c>
      <c r="B432" s="1" t="s">
        <v>16</v>
      </c>
      <c r="C432" s="10">
        <v>45373</v>
      </c>
      <c r="D432" s="1">
        <v>2328.35</v>
      </c>
      <c r="F432">
        <f t="shared" si="32"/>
        <v>-1.0097359806130692</v>
      </c>
      <c r="G432">
        <f t="shared" si="30"/>
        <v>5</v>
      </c>
      <c r="H432" t="str">
        <f t="shared" si="34"/>
        <v/>
      </c>
      <c r="I432" t="str">
        <f t="shared" si="33"/>
        <v/>
      </c>
      <c r="J432" t="str">
        <f t="shared" si="31"/>
        <v/>
      </c>
      <c r="P432" t="s">
        <v>1449</v>
      </c>
      <c r="Q432" t="s">
        <v>16</v>
      </c>
      <c r="R432" s="3">
        <v>45373</v>
      </c>
      <c r="S432">
        <v>2352.1</v>
      </c>
      <c r="T432">
        <v>2371.9499999999998</v>
      </c>
      <c r="U432">
        <v>2371.9499999999998</v>
      </c>
      <c r="V432">
        <v>2300</v>
      </c>
      <c r="W432">
        <v>2320.0500000000002</v>
      </c>
      <c r="X432">
        <v>2328.35</v>
      </c>
      <c r="Y432">
        <v>2334.16</v>
      </c>
      <c r="Z432">
        <v>139560</v>
      </c>
      <c r="AA432">
        <v>325755232.10000002</v>
      </c>
      <c r="AB432">
        <v>12161</v>
      </c>
      <c r="AC432" s="8">
        <v>42977</v>
      </c>
      <c r="AD432" s="8">
        <v>30.79</v>
      </c>
    </row>
    <row r="433" spans="1:30" x14ac:dyDescent="0.25">
      <c r="A433" s="11" t="s">
        <v>1449</v>
      </c>
      <c r="B433" s="2" t="s">
        <v>16</v>
      </c>
      <c r="C433" s="12">
        <v>45377</v>
      </c>
      <c r="D433" s="2">
        <v>2347.4499999999998</v>
      </c>
      <c r="F433">
        <f t="shared" si="32"/>
        <v>0.82032340498635981</v>
      </c>
      <c r="G433">
        <f t="shared" si="30"/>
        <v>2</v>
      </c>
      <c r="H433" t="str">
        <f t="shared" si="34"/>
        <v/>
      </c>
      <c r="I433" t="str">
        <f t="shared" si="33"/>
        <v/>
      </c>
      <c r="J433" t="str">
        <f t="shared" si="31"/>
        <v/>
      </c>
      <c r="P433" t="s">
        <v>1449</v>
      </c>
      <c r="Q433" t="s">
        <v>16</v>
      </c>
      <c r="R433" s="3">
        <v>45377</v>
      </c>
      <c r="S433">
        <v>2328.35</v>
      </c>
      <c r="T433">
        <v>2301.0500000000002</v>
      </c>
      <c r="U433">
        <v>2389.4</v>
      </c>
      <c r="V433">
        <v>2301</v>
      </c>
      <c r="W433">
        <v>2345</v>
      </c>
      <c r="X433">
        <v>2347.4499999999998</v>
      </c>
      <c r="Y433">
        <v>2343.75</v>
      </c>
      <c r="Z433">
        <v>154303</v>
      </c>
      <c r="AA433">
        <v>361647326.89999998</v>
      </c>
      <c r="AB433">
        <v>12796</v>
      </c>
      <c r="AC433" s="8">
        <v>48976</v>
      </c>
      <c r="AD433" s="8">
        <v>31.74</v>
      </c>
    </row>
    <row r="434" spans="1:30" x14ac:dyDescent="0.25">
      <c r="A434" s="9" t="s">
        <v>1449</v>
      </c>
      <c r="B434" s="1" t="s">
        <v>16</v>
      </c>
      <c r="C434" s="10">
        <v>45378</v>
      </c>
      <c r="D434" s="1">
        <v>2456.0500000000002</v>
      </c>
      <c r="F434">
        <f t="shared" si="32"/>
        <v>4.6262966197363253</v>
      </c>
      <c r="G434">
        <f t="shared" si="30"/>
        <v>3</v>
      </c>
      <c r="H434" t="str">
        <f t="shared" si="34"/>
        <v/>
      </c>
      <c r="I434" t="str">
        <f t="shared" si="33"/>
        <v/>
      </c>
      <c r="J434" t="str">
        <f t="shared" si="31"/>
        <v/>
      </c>
      <c r="P434" t="s">
        <v>1449</v>
      </c>
      <c r="Q434" t="s">
        <v>16</v>
      </c>
      <c r="R434" s="3">
        <v>45378</v>
      </c>
      <c r="S434">
        <v>2347.4499999999998</v>
      </c>
      <c r="T434">
        <v>2376.9</v>
      </c>
      <c r="U434">
        <v>2487.4499999999998</v>
      </c>
      <c r="V434">
        <v>2357.6</v>
      </c>
      <c r="W434">
        <v>2446</v>
      </c>
      <c r="X434">
        <v>2456.0500000000002</v>
      </c>
      <c r="Y434">
        <v>2435.77</v>
      </c>
      <c r="Z434">
        <v>432498</v>
      </c>
      <c r="AA434">
        <v>1053466970.4</v>
      </c>
      <c r="AB434">
        <v>29369</v>
      </c>
      <c r="AC434" s="8">
        <v>124619</v>
      </c>
      <c r="AD434" s="8">
        <v>28.81</v>
      </c>
    </row>
    <row r="435" spans="1:30" x14ac:dyDescent="0.25">
      <c r="A435" s="11" t="s">
        <v>1449</v>
      </c>
      <c r="B435" s="2" t="s">
        <v>16</v>
      </c>
      <c r="C435" s="12">
        <v>45379</v>
      </c>
      <c r="D435" s="2">
        <v>2422</v>
      </c>
      <c r="F435">
        <f t="shared" si="32"/>
        <v>-1.3863724272714391</v>
      </c>
      <c r="G435">
        <f t="shared" si="30"/>
        <v>4</v>
      </c>
      <c r="H435">
        <f t="shared" si="34"/>
        <v>7.4248203672491835</v>
      </c>
      <c r="I435" t="str">
        <f t="shared" si="33"/>
        <v/>
      </c>
      <c r="J435" t="str">
        <f t="shared" si="31"/>
        <v/>
      </c>
      <c r="P435" t="s">
        <v>1449</v>
      </c>
      <c r="Q435" t="s">
        <v>16</v>
      </c>
      <c r="R435" s="3">
        <v>45379</v>
      </c>
      <c r="S435">
        <v>2456.0500000000002</v>
      </c>
      <c r="T435">
        <v>2490</v>
      </c>
      <c r="U435">
        <v>2495.1</v>
      </c>
      <c r="V435">
        <v>2408</v>
      </c>
      <c r="W435">
        <v>2429</v>
      </c>
      <c r="X435">
        <v>2422</v>
      </c>
      <c r="Y435">
        <v>2449.0100000000002</v>
      </c>
      <c r="Z435">
        <v>153271</v>
      </c>
      <c r="AA435">
        <v>375361875.10000002</v>
      </c>
      <c r="AB435">
        <v>12317</v>
      </c>
      <c r="AC435" s="8">
        <v>54257</v>
      </c>
      <c r="AD435" s="8">
        <v>35.4</v>
      </c>
    </row>
    <row r="436" spans="1:30" x14ac:dyDescent="0.25">
      <c r="A436" s="9" t="s">
        <v>1449</v>
      </c>
      <c r="B436" s="1" t="s">
        <v>16</v>
      </c>
      <c r="C436" s="10">
        <v>45383</v>
      </c>
      <c r="D436" s="1">
        <v>2563.5500000000002</v>
      </c>
      <c r="F436">
        <f t="shared" si="32"/>
        <v>5.8443435177539298</v>
      </c>
      <c r="G436">
        <f t="shared" si="30"/>
        <v>1</v>
      </c>
      <c r="H436" t="str">
        <f t="shared" si="34"/>
        <v/>
      </c>
      <c r="I436">
        <f t="shared" si="33"/>
        <v>45383</v>
      </c>
      <c r="J436">
        <f t="shared" si="31"/>
        <v>15.853016325018032</v>
      </c>
      <c r="P436" t="s">
        <v>1449</v>
      </c>
      <c r="Q436" t="s">
        <v>16</v>
      </c>
      <c r="R436" s="3">
        <v>45383</v>
      </c>
      <c r="S436">
        <v>2422</v>
      </c>
      <c r="T436">
        <v>2469</v>
      </c>
      <c r="U436">
        <v>2610</v>
      </c>
      <c r="V436">
        <v>2464.65</v>
      </c>
      <c r="W436">
        <v>2562</v>
      </c>
      <c r="X436">
        <v>2563.5500000000002</v>
      </c>
      <c r="Y436">
        <v>2533.09</v>
      </c>
      <c r="Z436">
        <v>253417</v>
      </c>
      <c r="AA436">
        <v>641927243.45000005</v>
      </c>
      <c r="AB436">
        <v>19888</v>
      </c>
      <c r="AC436" s="8">
        <v>89460</v>
      </c>
      <c r="AD436" s="8">
        <v>35.299999999999997</v>
      </c>
    </row>
    <row r="437" spans="1:30" x14ac:dyDescent="0.25">
      <c r="A437" s="11" t="s">
        <v>1449</v>
      </c>
      <c r="B437" s="2" t="s">
        <v>16</v>
      </c>
      <c r="C437" s="12">
        <v>45384</v>
      </c>
      <c r="D437" s="2">
        <v>2713.3</v>
      </c>
      <c r="F437">
        <f t="shared" si="32"/>
        <v>5.841508845156131</v>
      </c>
      <c r="G437">
        <f t="shared" si="30"/>
        <v>2</v>
      </c>
      <c r="H437" t="str">
        <f t="shared" si="34"/>
        <v/>
      </c>
      <c r="I437" t="str">
        <f t="shared" si="33"/>
        <v/>
      </c>
      <c r="J437" t="str">
        <f t="shared" si="31"/>
        <v/>
      </c>
      <c r="P437" t="s">
        <v>1449</v>
      </c>
      <c r="Q437" t="s">
        <v>16</v>
      </c>
      <c r="R437" s="3">
        <v>45384</v>
      </c>
      <c r="S437">
        <v>2563.5500000000002</v>
      </c>
      <c r="T437">
        <v>2750</v>
      </c>
      <c r="U437">
        <v>2814.7</v>
      </c>
      <c r="V437">
        <v>2657.65</v>
      </c>
      <c r="W437">
        <v>2714.5</v>
      </c>
      <c r="X437">
        <v>2713.3</v>
      </c>
      <c r="Y437">
        <v>2729.22</v>
      </c>
      <c r="Z437">
        <v>978509</v>
      </c>
      <c r="AA437">
        <v>2670570922.6500001</v>
      </c>
      <c r="AB437">
        <v>58548</v>
      </c>
      <c r="AC437" s="8">
        <v>266419</v>
      </c>
      <c r="AD437" s="8">
        <v>27.23</v>
      </c>
    </row>
    <row r="438" spans="1:30" x14ac:dyDescent="0.25">
      <c r="A438" s="9" t="s">
        <v>1449</v>
      </c>
      <c r="B438" s="1" t="s">
        <v>16</v>
      </c>
      <c r="C438" s="10">
        <v>45385</v>
      </c>
      <c r="D438" s="1">
        <v>2739</v>
      </c>
      <c r="F438">
        <f t="shared" si="32"/>
        <v>0.94718608336711085</v>
      </c>
      <c r="G438">
        <f t="shared" si="30"/>
        <v>3</v>
      </c>
      <c r="H438" t="str">
        <f t="shared" si="34"/>
        <v/>
      </c>
      <c r="I438" t="str">
        <f t="shared" si="33"/>
        <v/>
      </c>
      <c r="J438" t="str">
        <f t="shared" si="31"/>
        <v/>
      </c>
      <c r="P438" t="s">
        <v>1449</v>
      </c>
      <c r="Q438" t="s">
        <v>16</v>
      </c>
      <c r="R438" s="3">
        <v>45385</v>
      </c>
      <c r="S438">
        <v>2713.3</v>
      </c>
      <c r="T438">
        <v>2717.3</v>
      </c>
      <c r="U438">
        <v>2780</v>
      </c>
      <c r="V438">
        <v>2686.2</v>
      </c>
      <c r="W438">
        <v>2733.35</v>
      </c>
      <c r="X438">
        <v>2739</v>
      </c>
      <c r="Y438">
        <v>2739.9</v>
      </c>
      <c r="Z438">
        <v>283982</v>
      </c>
      <c r="AA438">
        <v>778082753.85000002</v>
      </c>
      <c r="AB438">
        <v>21483</v>
      </c>
      <c r="AC438" s="8">
        <v>77374</v>
      </c>
      <c r="AD438" s="8">
        <v>27.25</v>
      </c>
    </row>
    <row r="439" spans="1:30" x14ac:dyDescent="0.25">
      <c r="A439" s="11" t="s">
        <v>1449</v>
      </c>
      <c r="B439" s="2" t="s">
        <v>16</v>
      </c>
      <c r="C439" s="12">
        <v>45386</v>
      </c>
      <c r="D439" s="2">
        <v>2692.9</v>
      </c>
      <c r="F439">
        <f t="shared" si="32"/>
        <v>-1.6830960204454146</v>
      </c>
      <c r="G439">
        <f t="shared" si="30"/>
        <v>4</v>
      </c>
      <c r="H439">
        <f t="shared" si="34"/>
        <v>9.6435333156898224</v>
      </c>
      <c r="I439" t="str">
        <f t="shared" si="33"/>
        <v/>
      </c>
      <c r="J439" t="str">
        <f t="shared" si="31"/>
        <v/>
      </c>
      <c r="P439" t="s">
        <v>1449</v>
      </c>
      <c r="Q439" t="s">
        <v>16</v>
      </c>
      <c r="R439" s="3">
        <v>45386</v>
      </c>
      <c r="S439">
        <v>2739</v>
      </c>
      <c r="T439">
        <v>2762.85</v>
      </c>
      <c r="U439">
        <v>2781.95</v>
      </c>
      <c r="V439">
        <v>2625</v>
      </c>
      <c r="W439">
        <v>2698.95</v>
      </c>
      <c r="X439">
        <v>2692.9</v>
      </c>
      <c r="Y439">
        <v>2692.31</v>
      </c>
      <c r="Z439">
        <v>395967</v>
      </c>
      <c r="AA439">
        <v>1066064438.7</v>
      </c>
      <c r="AB439">
        <v>25113</v>
      </c>
      <c r="AC439" s="8">
        <v>228077</v>
      </c>
      <c r="AD439" s="8">
        <v>57.6</v>
      </c>
    </row>
    <row r="440" spans="1:30" x14ac:dyDescent="0.25">
      <c r="A440" s="9" t="s">
        <v>1449</v>
      </c>
      <c r="B440" s="1" t="s">
        <v>16</v>
      </c>
      <c r="C440" s="10">
        <v>45387</v>
      </c>
      <c r="D440" s="1">
        <v>2694.9</v>
      </c>
      <c r="F440">
        <f t="shared" si="32"/>
        <v>7.4269375023209169E-2</v>
      </c>
      <c r="G440">
        <f t="shared" si="30"/>
        <v>5</v>
      </c>
      <c r="H440" t="str">
        <f t="shared" si="34"/>
        <v/>
      </c>
      <c r="I440" t="str">
        <f t="shared" si="33"/>
        <v/>
      </c>
      <c r="J440" t="str">
        <f t="shared" si="31"/>
        <v/>
      </c>
      <c r="P440" t="s">
        <v>1449</v>
      </c>
      <c r="Q440" t="s">
        <v>16</v>
      </c>
      <c r="R440" s="3">
        <v>45387</v>
      </c>
      <c r="S440">
        <v>2692.9</v>
      </c>
      <c r="T440">
        <v>2707.95</v>
      </c>
      <c r="U440">
        <v>2721.1</v>
      </c>
      <c r="V440">
        <v>2665.3</v>
      </c>
      <c r="W440">
        <v>2695</v>
      </c>
      <c r="X440">
        <v>2694.9</v>
      </c>
      <c r="Y440">
        <v>2695.53</v>
      </c>
      <c r="Z440">
        <v>148352</v>
      </c>
      <c r="AA440">
        <v>399887838</v>
      </c>
      <c r="AB440">
        <v>18000</v>
      </c>
      <c r="AC440" s="8">
        <v>48093</v>
      </c>
      <c r="AD440" s="8">
        <v>32.42</v>
      </c>
    </row>
    <row r="441" spans="1:30" x14ac:dyDescent="0.25">
      <c r="A441" s="11" t="s">
        <v>1449</v>
      </c>
      <c r="B441" s="2" t="s">
        <v>16</v>
      </c>
      <c r="C441" s="12">
        <v>45390</v>
      </c>
      <c r="D441" s="2">
        <v>2653.6</v>
      </c>
      <c r="F441">
        <f t="shared" si="32"/>
        <v>-1.5325243979368504</v>
      </c>
      <c r="G441">
        <f t="shared" si="30"/>
        <v>1</v>
      </c>
      <c r="H441" t="str">
        <f t="shared" si="34"/>
        <v/>
      </c>
      <c r="I441" t="str">
        <f t="shared" si="33"/>
        <v/>
      </c>
      <c r="J441" t="str">
        <f t="shared" si="31"/>
        <v/>
      </c>
      <c r="P441" t="s">
        <v>1449</v>
      </c>
      <c r="Q441" t="s">
        <v>16</v>
      </c>
      <c r="R441" s="3">
        <v>45390</v>
      </c>
      <c r="S441">
        <v>2694.9</v>
      </c>
      <c r="T441">
        <v>2733.35</v>
      </c>
      <c r="U441">
        <v>2734</v>
      </c>
      <c r="V441">
        <v>2635</v>
      </c>
      <c r="W441">
        <v>2653.5</v>
      </c>
      <c r="X441">
        <v>2653.6</v>
      </c>
      <c r="Y441">
        <v>2672.68</v>
      </c>
      <c r="Z441">
        <v>113084</v>
      </c>
      <c r="AA441">
        <v>302237586.19999999</v>
      </c>
      <c r="AB441">
        <v>15377</v>
      </c>
      <c r="AC441" s="8">
        <v>46211</v>
      </c>
      <c r="AD441" s="8">
        <v>40.86</v>
      </c>
    </row>
    <row r="442" spans="1:30" x14ac:dyDescent="0.25">
      <c r="A442" s="9" t="s">
        <v>1449</v>
      </c>
      <c r="B442" s="1" t="s">
        <v>16</v>
      </c>
      <c r="C442" s="10">
        <v>45391</v>
      </c>
      <c r="D442" s="1">
        <v>2688.3</v>
      </c>
      <c r="F442">
        <f t="shared" si="32"/>
        <v>1.30765752185711</v>
      </c>
      <c r="G442">
        <f t="shared" si="30"/>
        <v>2</v>
      </c>
      <c r="H442" t="str">
        <f t="shared" si="34"/>
        <v/>
      </c>
      <c r="I442" t="str">
        <f t="shared" si="33"/>
        <v/>
      </c>
      <c r="J442" t="str">
        <f t="shared" si="31"/>
        <v/>
      </c>
      <c r="P442" t="s">
        <v>1449</v>
      </c>
      <c r="Q442" t="s">
        <v>16</v>
      </c>
      <c r="R442" s="3">
        <v>45391</v>
      </c>
      <c r="S442">
        <v>2653.6</v>
      </c>
      <c r="T442">
        <v>2671.9</v>
      </c>
      <c r="U442">
        <v>2719.95</v>
      </c>
      <c r="V442">
        <v>2632.7</v>
      </c>
      <c r="W442">
        <v>2693</v>
      </c>
      <c r="X442">
        <v>2688.3</v>
      </c>
      <c r="Y442">
        <v>2679.03</v>
      </c>
      <c r="Z442">
        <v>155038</v>
      </c>
      <c r="AA442">
        <v>415352121.94999999</v>
      </c>
      <c r="AB442">
        <v>20372</v>
      </c>
      <c r="AC442" s="8">
        <v>50450</v>
      </c>
      <c r="AD442" s="8">
        <v>32.54</v>
      </c>
    </row>
    <row r="443" spans="1:30" x14ac:dyDescent="0.25">
      <c r="A443" s="11" t="s">
        <v>1449</v>
      </c>
      <c r="B443" s="2" t="s">
        <v>16</v>
      </c>
      <c r="C443" s="12">
        <v>45392</v>
      </c>
      <c r="D443" s="2">
        <v>3007</v>
      </c>
      <c r="F443">
        <f t="shared" si="32"/>
        <v>11.855075698396748</v>
      </c>
      <c r="G443">
        <f t="shared" si="30"/>
        <v>3</v>
      </c>
      <c r="H443" t="str">
        <f t="shared" si="34"/>
        <v/>
      </c>
      <c r="I443" t="str">
        <f t="shared" si="33"/>
        <v/>
      </c>
      <c r="J443" t="str">
        <f t="shared" si="31"/>
        <v/>
      </c>
      <c r="P443" t="s">
        <v>1449</v>
      </c>
      <c r="Q443" t="s">
        <v>16</v>
      </c>
      <c r="R443" s="3">
        <v>45392</v>
      </c>
      <c r="S443">
        <v>2688.3</v>
      </c>
      <c r="T443">
        <v>2700</v>
      </c>
      <c r="U443">
        <v>3043.95</v>
      </c>
      <c r="V443">
        <v>2646.2</v>
      </c>
      <c r="W443">
        <v>2996.05</v>
      </c>
      <c r="X443">
        <v>3007</v>
      </c>
      <c r="Y443">
        <v>2911.44</v>
      </c>
      <c r="Z443">
        <v>2503203</v>
      </c>
      <c r="AA443">
        <v>7287936224.6000004</v>
      </c>
      <c r="AB443">
        <v>158875</v>
      </c>
      <c r="AC443" s="8">
        <v>526657</v>
      </c>
      <c r="AD443" s="8">
        <v>21.04</v>
      </c>
    </row>
    <row r="444" spans="1:30" x14ac:dyDescent="0.25">
      <c r="A444" s="9" t="s">
        <v>1449</v>
      </c>
      <c r="B444" s="1" t="s">
        <v>16</v>
      </c>
      <c r="C444" s="10">
        <v>45394</v>
      </c>
      <c r="D444" s="1">
        <v>2938.7</v>
      </c>
      <c r="F444">
        <f t="shared" si="32"/>
        <v>-2.2713668107748646</v>
      </c>
      <c r="G444">
        <f t="shared" si="30"/>
        <v>5</v>
      </c>
      <c r="H444" t="str">
        <f t="shared" si="34"/>
        <v/>
      </c>
      <c r="I444" t="str">
        <f t="shared" si="33"/>
        <v/>
      </c>
      <c r="J444" t="str">
        <f t="shared" si="31"/>
        <v/>
      </c>
      <c r="P444" t="s">
        <v>1449</v>
      </c>
      <c r="Q444" t="s">
        <v>16</v>
      </c>
      <c r="R444" s="3">
        <v>45394</v>
      </c>
      <c r="S444">
        <v>3007</v>
      </c>
      <c r="T444">
        <v>3006</v>
      </c>
      <c r="U444">
        <v>3019</v>
      </c>
      <c r="V444">
        <v>2920.65</v>
      </c>
      <c r="W444">
        <v>2942</v>
      </c>
      <c r="X444">
        <v>2938.7</v>
      </c>
      <c r="Y444">
        <v>2970.12</v>
      </c>
      <c r="Z444">
        <v>695653</v>
      </c>
      <c r="AA444">
        <v>2066175672.3499999</v>
      </c>
      <c r="AB444">
        <v>57387</v>
      </c>
      <c r="AC444" s="8">
        <v>154405</v>
      </c>
      <c r="AD444" s="8">
        <v>22.2</v>
      </c>
    </row>
    <row r="445" spans="1:30" x14ac:dyDescent="0.25">
      <c r="A445" s="11" t="s">
        <v>1449</v>
      </c>
      <c r="B445" s="2" t="s">
        <v>16</v>
      </c>
      <c r="C445" s="12">
        <v>45397</v>
      </c>
      <c r="D445" s="2">
        <v>2836.85</v>
      </c>
      <c r="F445">
        <f t="shared" si="32"/>
        <v>-3.4658182189403446</v>
      </c>
      <c r="G445">
        <f t="shared" si="30"/>
        <v>1</v>
      </c>
      <c r="H445" t="str">
        <f t="shared" si="34"/>
        <v/>
      </c>
      <c r="I445" t="str">
        <f t="shared" si="33"/>
        <v/>
      </c>
      <c r="J445" t="str">
        <f t="shared" si="31"/>
        <v/>
      </c>
      <c r="P445" t="s">
        <v>1449</v>
      </c>
      <c r="Q445" t="s">
        <v>16</v>
      </c>
      <c r="R445" s="3">
        <v>45397</v>
      </c>
      <c r="S445">
        <v>2938.7</v>
      </c>
      <c r="T445">
        <v>2835</v>
      </c>
      <c r="U445">
        <v>2902.2</v>
      </c>
      <c r="V445">
        <v>2767.7</v>
      </c>
      <c r="W445">
        <v>2850</v>
      </c>
      <c r="X445">
        <v>2836.85</v>
      </c>
      <c r="Y445">
        <v>2848.76</v>
      </c>
      <c r="Z445">
        <v>488505</v>
      </c>
      <c r="AA445">
        <v>1391631813.95</v>
      </c>
      <c r="AB445">
        <v>44440</v>
      </c>
      <c r="AC445" s="8">
        <v>130298</v>
      </c>
      <c r="AD445" s="8">
        <v>26.67</v>
      </c>
    </row>
    <row r="446" spans="1:30" x14ac:dyDescent="0.25">
      <c r="A446" s="9" t="s">
        <v>1449</v>
      </c>
      <c r="B446" s="1" t="s">
        <v>16</v>
      </c>
      <c r="C446" s="10">
        <v>45398</v>
      </c>
      <c r="D446" s="1">
        <v>2805.65</v>
      </c>
      <c r="F446">
        <f t="shared" si="32"/>
        <v>-1.0998114105433781</v>
      </c>
      <c r="G446">
        <f t="shared" si="30"/>
        <v>2</v>
      </c>
      <c r="H446" t="str">
        <f t="shared" si="34"/>
        <v/>
      </c>
      <c r="I446" t="str">
        <f t="shared" si="33"/>
        <v/>
      </c>
      <c r="J446" t="str">
        <f t="shared" si="31"/>
        <v/>
      </c>
      <c r="P446" t="s">
        <v>1449</v>
      </c>
      <c r="Q446" t="s">
        <v>16</v>
      </c>
      <c r="R446" s="3">
        <v>45398</v>
      </c>
      <c r="S446">
        <v>2836.85</v>
      </c>
      <c r="T446">
        <v>2841.95</v>
      </c>
      <c r="U446">
        <v>2918.8</v>
      </c>
      <c r="V446">
        <v>2792</v>
      </c>
      <c r="W446">
        <v>2805</v>
      </c>
      <c r="X446">
        <v>2805.65</v>
      </c>
      <c r="Y446">
        <v>2837.4</v>
      </c>
      <c r="Z446">
        <v>340391</v>
      </c>
      <c r="AA446">
        <v>965825131.10000002</v>
      </c>
      <c r="AB446">
        <v>32565</v>
      </c>
      <c r="AC446" s="8">
        <v>79455</v>
      </c>
      <c r="AD446" s="8">
        <v>23.34</v>
      </c>
    </row>
    <row r="447" spans="1:30" x14ac:dyDescent="0.25">
      <c r="A447" s="11" t="s">
        <v>1449</v>
      </c>
      <c r="B447" s="2" t="s">
        <v>16</v>
      </c>
      <c r="C447" s="12">
        <v>45400</v>
      </c>
      <c r="D447" s="2">
        <v>2737.35</v>
      </c>
      <c r="F447">
        <f t="shared" si="32"/>
        <v>-2.4343734963377535</v>
      </c>
      <c r="G447">
        <f t="shared" si="30"/>
        <v>4</v>
      </c>
      <c r="H447">
        <f t="shared" si="34"/>
        <v>1.8245731503180345</v>
      </c>
      <c r="I447" t="str">
        <f t="shared" si="33"/>
        <v/>
      </c>
      <c r="J447" t="str">
        <f t="shared" si="31"/>
        <v/>
      </c>
      <c r="P447" t="s">
        <v>1449</v>
      </c>
      <c r="Q447" t="s">
        <v>16</v>
      </c>
      <c r="R447" s="3">
        <v>45400</v>
      </c>
      <c r="S447">
        <v>2805.65</v>
      </c>
      <c r="T447">
        <v>2840</v>
      </c>
      <c r="U447">
        <v>2845.7</v>
      </c>
      <c r="V447">
        <v>2718</v>
      </c>
      <c r="W447">
        <v>2744.5</v>
      </c>
      <c r="X447">
        <v>2737.35</v>
      </c>
      <c r="Y447">
        <v>2780.92</v>
      </c>
      <c r="Z447">
        <v>209903</v>
      </c>
      <c r="AA447">
        <v>583723650.79999995</v>
      </c>
      <c r="AB447">
        <v>23318</v>
      </c>
      <c r="AC447" s="8">
        <v>73998</v>
      </c>
      <c r="AD447" s="8">
        <v>35.25</v>
      </c>
    </row>
    <row r="448" spans="1:30" x14ac:dyDescent="0.25">
      <c r="A448" s="9" t="s">
        <v>1449</v>
      </c>
      <c r="B448" s="1" t="s">
        <v>16</v>
      </c>
      <c r="C448" s="10">
        <v>45401</v>
      </c>
      <c r="D448" s="1">
        <v>2795.3</v>
      </c>
      <c r="F448">
        <f t="shared" si="32"/>
        <v>2.1170109777704815</v>
      </c>
      <c r="G448">
        <f t="shared" si="30"/>
        <v>5</v>
      </c>
      <c r="H448" t="str">
        <f t="shared" si="34"/>
        <v/>
      </c>
      <c r="I448" t="str">
        <f t="shared" si="33"/>
        <v/>
      </c>
      <c r="J448" t="str">
        <f t="shared" si="31"/>
        <v/>
      </c>
      <c r="P448" t="s">
        <v>1449</v>
      </c>
      <c r="Q448" t="s">
        <v>16</v>
      </c>
      <c r="R448" s="3">
        <v>45401</v>
      </c>
      <c r="S448">
        <v>2737.35</v>
      </c>
      <c r="T448">
        <v>2724.95</v>
      </c>
      <c r="U448">
        <v>2900</v>
      </c>
      <c r="V448">
        <v>2640</v>
      </c>
      <c r="W448">
        <v>2791</v>
      </c>
      <c r="X448">
        <v>2795.3</v>
      </c>
      <c r="Y448">
        <v>2811.21</v>
      </c>
      <c r="Z448">
        <v>920556</v>
      </c>
      <c r="AA448">
        <v>2587876120.5500002</v>
      </c>
      <c r="AB448">
        <v>76921</v>
      </c>
      <c r="AC448" s="8">
        <v>138328</v>
      </c>
      <c r="AD448" s="8">
        <v>15.03</v>
      </c>
    </row>
    <row r="449" spans="1:30" x14ac:dyDescent="0.25">
      <c r="A449" s="11" t="s">
        <v>1449</v>
      </c>
      <c r="B449" s="2" t="s">
        <v>16</v>
      </c>
      <c r="C449" s="12">
        <v>45404</v>
      </c>
      <c r="D449" s="2">
        <v>2909.05</v>
      </c>
      <c r="F449">
        <f t="shared" si="32"/>
        <v>4.0693306621829493</v>
      </c>
      <c r="G449">
        <f t="shared" si="30"/>
        <v>1</v>
      </c>
      <c r="H449" t="str">
        <f t="shared" si="34"/>
        <v/>
      </c>
      <c r="I449" t="str">
        <f t="shared" si="33"/>
        <v/>
      </c>
      <c r="J449" t="str">
        <f t="shared" si="31"/>
        <v/>
      </c>
      <c r="P449" t="s">
        <v>1449</v>
      </c>
      <c r="Q449" t="s">
        <v>16</v>
      </c>
      <c r="R449" s="3">
        <v>45404</v>
      </c>
      <c r="S449">
        <v>2795.3</v>
      </c>
      <c r="T449">
        <v>2820.5</v>
      </c>
      <c r="U449">
        <v>2966</v>
      </c>
      <c r="V449">
        <v>2815.3</v>
      </c>
      <c r="W449">
        <v>2900</v>
      </c>
      <c r="X449">
        <v>2909.05</v>
      </c>
      <c r="Y449">
        <v>2914.72</v>
      </c>
      <c r="Z449">
        <v>694556</v>
      </c>
      <c r="AA449">
        <v>2024433944.05</v>
      </c>
      <c r="AB449">
        <v>59409</v>
      </c>
      <c r="AC449" s="8">
        <v>137219</v>
      </c>
      <c r="AD449" s="8">
        <v>19.760000000000002</v>
      </c>
    </row>
    <row r="450" spans="1:30" x14ac:dyDescent="0.25">
      <c r="A450" s="9" t="s">
        <v>1449</v>
      </c>
      <c r="B450" s="1" t="s">
        <v>16</v>
      </c>
      <c r="C450" s="10">
        <v>45405</v>
      </c>
      <c r="D450" s="1">
        <v>2888.55</v>
      </c>
      <c r="F450">
        <f t="shared" si="32"/>
        <v>-0.70469740980732531</v>
      </c>
      <c r="G450">
        <f t="shared" si="30"/>
        <v>2</v>
      </c>
      <c r="H450" t="str">
        <f t="shared" si="34"/>
        <v/>
      </c>
      <c r="I450" t="str">
        <f t="shared" si="33"/>
        <v/>
      </c>
      <c r="J450" t="str">
        <f t="shared" si="31"/>
        <v/>
      </c>
      <c r="P450" t="s">
        <v>1449</v>
      </c>
      <c r="Q450" t="s">
        <v>16</v>
      </c>
      <c r="R450" s="3">
        <v>45405</v>
      </c>
      <c r="S450">
        <v>2909.05</v>
      </c>
      <c r="T450">
        <v>2919.95</v>
      </c>
      <c r="U450">
        <v>2923.55</v>
      </c>
      <c r="V450">
        <v>2856</v>
      </c>
      <c r="W450">
        <v>2890</v>
      </c>
      <c r="X450">
        <v>2888.55</v>
      </c>
      <c r="Y450">
        <v>2891.1</v>
      </c>
      <c r="Z450">
        <v>238442</v>
      </c>
      <c r="AA450">
        <v>689359572.54999995</v>
      </c>
      <c r="AB450">
        <v>21131</v>
      </c>
      <c r="AC450" s="8">
        <v>59981</v>
      </c>
      <c r="AD450" s="8">
        <v>25.16</v>
      </c>
    </row>
    <row r="451" spans="1:30" x14ac:dyDescent="0.25">
      <c r="A451" s="11" t="s">
        <v>1449</v>
      </c>
      <c r="B451" s="2" t="s">
        <v>16</v>
      </c>
      <c r="C451" s="12">
        <v>45406</v>
      </c>
      <c r="D451" s="2">
        <v>3064.45</v>
      </c>
      <c r="F451">
        <f t="shared" si="32"/>
        <v>6.0895605061362836</v>
      </c>
      <c r="G451">
        <f t="shared" ref="G451:G496" si="35">WEEKDAY(C451, 2)</f>
        <v>3</v>
      </c>
      <c r="H451" t="str">
        <f t="shared" si="34"/>
        <v/>
      </c>
      <c r="I451" t="str">
        <f t="shared" si="33"/>
        <v/>
      </c>
      <c r="J451" t="str">
        <f t="shared" ref="J451:J514" si="36">IF(ISNUMBER(I451), (INDEX(D:D, MATCH(EOMONTH(C451, 0), C:C, 1)) / D451 - 1) * 100, "")</f>
        <v/>
      </c>
      <c r="P451" t="s">
        <v>1449</v>
      </c>
      <c r="Q451" t="s">
        <v>16</v>
      </c>
      <c r="R451" s="3">
        <v>45406</v>
      </c>
      <c r="S451">
        <v>2888.55</v>
      </c>
      <c r="T451">
        <v>2900</v>
      </c>
      <c r="U451">
        <v>3208.95</v>
      </c>
      <c r="V451">
        <v>2898</v>
      </c>
      <c r="W451">
        <v>3069</v>
      </c>
      <c r="X451">
        <v>3064.45</v>
      </c>
      <c r="Y451">
        <v>3109.5</v>
      </c>
      <c r="Z451">
        <v>2349179</v>
      </c>
      <c r="AA451">
        <v>7304779927.5</v>
      </c>
      <c r="AB451">
        <v>156883</v>
      </c>
      <c r="AC451" s="8">
        <v>302617</v>
      </c>
      <c r="AD451" s="8">
        <v>12.88</v>
      </c>
    </row>
    <row r="452" spans="1:30" x14ac:dyDescent="0.25">
      <c r="A452" s="9" t="s">
        <v>1449</v>
      </c>
      <c r="B452" s="1" t="s">
        <v>16</v>
      </c>
      <c r="C452" s="10">
        <v>45407</v>
      </c>
      <c r="D452" s="1">
        <v>3083.1</v>
      </c>
      <c r="F452">
        <f t="shared" ref="F452:F496" si="37">((D452-D451)/D451)*100</f>
        <v>0.60859208014489041</v>
      </c>
      <c r="G452">
        <f t="shared" si="35"/>
        <v>4</v>
      </c>
      <c r="H452">
        <f t="shared" si="34"/>
        <v>12.630829086525289</v>
      </c>
      <c r="I452" t="str">
        <f t="shared" ref="I452:I496" si="38">IF(MONTH(C452)&lt;&gt;MONTH(C451), C452, "")</f>
        <v/>
      </c>
      <c r="J452" t="str">
        <f t="shared" si="36"/>
        <v/>
      </c>
      <c r="P452" t="s">
        <v>1449</v>
      </c>
      <c r="Q452" t="s">
        <v>16</v>
      </c>
      <c r="R452" s="3">
        <v>45407</v>
      </c>
      <c r="S452">
        <v>3064.45</v>
      </c>
      <c r="T452">
        <v>3074.95</v>
      </c>
      <c r="U452">
        <v>3157.1</v>
      </c>
      <c r="V452">
        <v>3030</v>
      </c>
      <c r="W452">
        <v>3061</v>
      </c>
      <c r="X452">
        <v>3083.1</v>
      </c>
      <c r="Y452">
        <v>3089.33</v>
      </c>
      <c r="Z452">
        <v>469299</v>
      </c>
      <c r="AA452">
        <v>1449821260.55</v>
      </c>
      <c r="AB452">
        <v>39953</v>
      </c>
      <c r="AC452" s="8">
        <v>95577</v>
      </c>
      <c r="AD452" s="8">
        <v>20.37</v>
      </c>
    </row>
    <row r="453" spans="1:30" x14ac:dyDescent="0.25">
      <c r="A453" s="11" t="s">
        <v>1449</v>
      </c>
      <c r="B453" s="2" t="s">
        <v>16</v>
      </c>
      <c r="C453" s="12">
        <v>45408</v>
      </c>
      <c r="D453" s="2">
        <v>3105.05</v>
      </c>
      <c r="F453">
        <f t="shared" si="37"/>
        <v>0.71194576886900429</v>
      </c>
      <c r="G453">
        <f t="shared" si="35"/>
        <v>5</v>
      </c>
      <c r="H453" t="str">
        <f t="shared" si="34"/>
        <v/>
      </c>
      <c r="I453" t="str">
        <f t="shared" si="38"/>
        <v/>
      </c>
      <c r="J453" t="str">
        <f t="shared" si="36"/>
        <v/>
      </c>
      <c r="P453" t="s">
        <v>1449</v>
      </c>
      <c r="Q453" t="s">
        <v>16</v>
      </c>
      <c r="R453" s="3">
        <v>45408</v>
      </c>
      <c r="S453">
        <v>3083.1</v>
      </c>
      <c r="T453">
        <v>3100</v>
      </c>
      <c r="U453">
        <v>3137</v>
      </c>
      <c r="V453">
        <v>3043.8</v>
      </c>
      <c r="W453">
        <v>3085</v>
      </c>
      <c r="X453">
        <v>3105.05</v>
      </c>
      <c r="Y453">
        <v>3093.69</v>
      </c>
      <c r="Z453">
        <v>307418</v>
      </c>
      <c r="AA453">
        <v>951057480.60000002</v>
      </c>
      <c r="AB453">
        <v>27771</v>
      </c>
      <c r="AC453" s="8">
        <v>63909</v>
      </c>
      <c r="AD453" s="8">
        <v>20.79</v>
      </c>
    </row>
    <row r="454" spans="1:30" x14ac:dyDescent="0.25">
      <c r="A454" s="9" t="s">
        <v>1449</v>
      </c>
      <c r="B454" s="1" t="s">
        <v>16</v>
      </c>
      <c r="C454" s="10">
        <v>45411</v>
      </c>
      <c r="D454" s="1">
        <v>3011.55</v>
      </c>
      <c r="F454">
        <f t="shared" si="37"/>
        <v>-3.0112236517930469</v>
      </c>
      <c r="G454">
        <f t="shared" si="35"/>
        <v>1</v>
      </c>
      <c r="H454" t="str">
        <f t="shared" si="34"/>
        <v/>
      </c>
      <c r="I454" t="str">
        <f t="shared" si="38"/>
        <v/>
      </c>
      <c r="J454" t="str">
        <f t="shared" si="36"/>
        <v/>
      </c>
      <c r="P454" t="s">
        <v>1449</v>
      </c>
      <c r="Q454" t="s">
        <v>16</v>
      </c>
      <c r="R454" s="3">
        <v>45411</v>
      </c>
      <c r="S454">
        <v>3105.05</v>
      </c>
      <c r="T454">
        <v>3124</v>
      </c>
      <c r="U454">
        <v>3133</v>
      </c>
      <c r="V454">
        <v>2906.35</v>
      </c>
      <c r="W454">
        <v>3003</v>
      </c>
      <c r="X454">
        <v>3011.55</v>
      </c>
      <c r="Y454">
        <v>3004.99</v>
      </c>
      <c r="Z454">
        <v>548093</v>
      </c>
      <c r="AA454">
        <v>1647012085.4000001</v>
      </c>
      <c r="AB454">
        <v>53958</v>
      </c>
      <c r="AC454" s="8">
        <v>116665</v>
      </c>
      <c r="AD454" s="8">
        <v>21.29</v>
      </c>
    </row>
    <row r="455" spans="1:30" x14ac:dyDescent="0.25">
      <c r="A455" s="11" t="s">
        <v>1449</v>
      </c>
      <c r="B455" s="2" t="s">
        <v>16</v>
      </c>
      <c r="C455" s="12">
        <v>45412</v>
      </c>
      <c r="D455" s="2">
        <v>2969.95</v>
      </c>
      <c r="F455">
        <f t="shared" si="37"/>
        <v>-1.3813484750377831</v>
      </c>
      <c r="G455">
        <f t="shared" si="35"/>
        <v>2</v>
      </c>
      <c r="H455" t="str">
        <f t="shared" si="34"/>
        <v/>
      </c>
      <c r="I455" t="str">
        <f t="shared" si="38"/>
        <v/>
      </c>
      <c r="J455" t="str">
        <f t="shared" si="36"/>
        <v/>
      </c>
      <c r="P455" t="s">
        <v>1449</v>
      </c>
      <c r="Q455" t="s">
        <v>16</v>
      </c>
      <c r="R455" s="3">
        <v>45412</v>
      </c>
      <c r="S455">
        <v>3011.55</v>
      </c>
      <c r="T455">
        <v>3020</v>
      </c>
      <c r="U455">
        <v>3036.8</v>
      </c>
      <c r="V455">
        <v>2952.2</v>
      </c>
      <c r="W455">
        <v>2962</v>
      </c>
      <c r="X455">
        <v>2969.95</v>
      </c>
      <c r="Y455">
        <v>2988.91</v>
      </c>
      <c r="Z455">
        <v>232625</v>
      </c>
      <c r="AA455">
        <v>695294721.10000002</v>
      </c>
      <c r="AB455">
        <v>24225</v>
      </c>
      <c r="AC455" s="8">
        <v>68066</v>
      </c>
      <c r="AD455" s="8">
        <v>29.26</v>
      </c>
    </row>
    <row r="456" spans="1:30" x14ac:dyDescent="0.25">
      <c r="A456" s="9" t="s">
        <v>1449</v>
      </c>
      <c r="B456" s="1" t="s">
        <v>16</v>
      </c>
      <c r="C456" s="10">
        <v>45414</v>
      </c>
      <c r="D456" s="1">
        <v>2948.1</v>
      </c>
      <c r="F456">
        <f t="shared" si="37"/>
        <v>-0.73570262125624708</v>
      </c>
      <c r="G456">
        <f t="shared" si="35"/>
        <v>4</v>
      </c>
      <c r="H456">
        <f t="shared" ref="H456:H496" si="39">IF(G456=4, ((D456 - D451) / D451)*100, "")</f>
        <v>-3.7967661407430344</v>
      </c>
      <c r="I456">
        <f t="shared" si="38"/>
        <v>45414</v>
      </c>
      <c r="J456">
        <f t="shared" si="36"/>
        <v>0.48505817306061516</v>
      </c>
      <c r="P456" t="s">
        <v>1449</v>
      </c>
      <c r="Q456" t="s">
        <v>16</v>
      </c>
      <c r="R456" s="3">
        <v>45414</v>
      </c>
      <c r="S456">
        <v>2969.95</v>
      </c>
      <c r="T456">
        <v>2975</v>
      </c>
      <c r="U456">
        <v>3002.5</v>
      </c>
      <c r="V456">
        <v>2942</v>
      </c>
      <c r="W456">
        <v>2945</v>
      </c>
      <c r="X456">
        <v>2948.1</v>
      </c>
      <c r="Y456">
        <v>2963.77</v>
      </c>
      <c r="Z456">
        <v>154056</v>
      </c>
      <c r="AA456">
        <v>456585796.64999998</v>
      </c>
      <c r="AB456">
        <v>16344</v>
      </c>
      <c r="AC456" s="8">
        <v>59570</v>
      </c>
      <c r="AD456" s="8">
        <v>38.67</v>
      </c>
    </row>
    <row r="457" spans="1:30" x14ac:dyDescent="0.25">
      <c r="A457" s="11" t="s">
        <v>1449</v>
      </c>
      <c r="B457" s="2" t="s">
        <v>16</v>
      </c>
      <c r="C457" s="12">
        <v>45415</v>
      </c>
      <c r="D457" s="2">
        <v>2892.9</v>
      </c>
      <c r="F457">
        <f t="shared" si="37"/>
        <v>-1.8723923883178937</v>
      </c>
      <c r="G457">
        <f t="shared" si="35"/>
        <v>5</v>
      </c>
      <c r="H457" t="str">
        <f t="shared" si="39"/>
        <v/>
      </c>
      <c r="I457" t="str">
        <f t="shared" si="38"/>
        <v/>
      </c>
      <c r="J457" t="str">
        <f t="shared" si="36"/>
        <v/>
      </c>
      <c r="P457" t="s">
        <v>1449</v>
      </c>
      <c r="Q457" t="s">
        <v>16</v>
      </c>
      <c r="R457" s="3">
        <v>45415</v>
      </c>
      <c r="S457">
        <v>2948.1</v>
      </c>
      <c r="T457">
        <v>2959.95</v>
      </c>
      <c r="U457">
        <v>2978.75</v>
      </c>
      <c r="V457">
        <v>2862.95</v>
      </c>
      <c r="W457">
        <v>2886.3</v>
      </c>
      <c r="X457">
        <v>2892.9</v>
      </c>
      <c r="Y457">
        <v>2903.38</v>
      </c>
      <c r="Z457">
        <v>221661</v>
      </c>
      <c r="AA457">
        <v>643566160.64999998</v>
      </c>
      <c r="AB457">
        <v>28724</v>
      </c>
      <c r="AC457" s="8">
        <v>75886</v>
      </c>
      <c r="AD457" s="8">
        <v>34.24</v>
      </c>
    </row>
    <row r="458" spans="1:30" x14ac:dyDescent="0.25">
      <c r="A458" s="9" t="s">
        <v>1449</v>
      </c>
      <c r="B458" s="1" t="s">
        <v>16</v>
      </c>
      <c r="C458" s="10">
        <v>45418</v>
      </c>
      <c r="D458" s="1">
        <v>2820.65</v>
      </c>
      <c r="F458">
        <f t="shared" si="37"/>
        <v>-2.4974938642884306</v>
      </c>
      <c r="G458">
        <f t="shared" si="35"/>
        <v>1</v>
      </c>
      <c r="H458" t="str">
        <f t="shared" si="39"/>
        <v/>
      </c>
      <c r="I458" t="str">
        <f t="shared" si="38"/>
        <v/>
      </c>
      <c r="J458" t="str">
        <f t="shared" si="36"/>
        <v/>
      </c>
      <c r="P458" t="s">
        <v>1449</v>
      </c>
      <c r="Q458" t="s">
        <v>16</v>
      </c>
      <c r="R458" s="3">
        <v>45418</v>
      </c>
      <c r="S458">
        <v>2892.9</v>
      </c>
      <c r="T458">
        <v>2909</v>
      </c>
      <c r="U458">
        <v>2909</v>
      </c>
      <c r="V458">
        <v>2775</v>
      </c>
      <c r="W458">
        <v>2822.7</v>
      </c>
      <c r="X458">
        <v>2820.65</v>
      </c>
      <c r="Y458">
        <v>2844.97</v>
      </c>
      <c r="Z458">
        <v>288726</v>
      </c>
      <c r="AA458">
        <v>821416150.04999995</v>
      </c>
      <c r="AB458">
        <v>40249</v>
      </c>
      <c r="AC458" s="8">
        <v>58221</v>
      </c>
      <c r="AD458" s="8">
        <v>20.16</v>
      </c>
    </row>
    <row r="459" spans="1:30" x14ac:dyDescent="0.25">
      <c r="A459" s="11" t="s">
        <v>1449</v>
      </c>
      <c r="B459" s="2" t="s">
        <v>16</v>
      </c>
      <c r="C459" s="12">
        <v>45419</v>
      </c>
      <c r="D459" s="2">
        <v>2736.7</v>
      </c>
      <c r="F459">
        <f t="shared" si="37"/>
        <v>-2.9762643362345655</v>
      </c>
      <c r="G459">
        <f t="shared" si="35"/>
        <v>2</v>
      </c>
      <c r="H459" t="str">
        <f t="shared" si="39"/>
        <v/>
      </c>
      <c r="I459" t="str">
        <f t="shared" si="38"/>
        <v/>
      </c>
      <c r="J459" t="str">
        <f t="shared" si="36"/>
        <v/>
      </c>
      <c r="P459" t="s">
        <v>1449</v>
      </c>
      <c r="Q459" t="s">
        <v>16</v>
      </c>
      <c r="R459" s="3">
        <v>45419</v>
      </c>
      <c r="S459">
        <v>2820.65</v>
      </c>
      <c r="T459">
        <v>2833</v>
      </c>
      <c r="U459">
        <v>2875</v>
      </c>
      <c r="V459">
        <v>2714.6</v>
      </c>
      <c r="W459">
        <v>2735</v>
      </c>
      <c r="X459">
        <v>2736.7</v>
      </c>
      <c r="Y459">
        <v>2788.19</v>
      </c>
      <c r="Z459">
        <v>267352</v>
      </c>
      <c r="AA459">
        <v>745426903.10000002</v>
      </c>
      <c r="AB459">
        <v>37109</v>
      </c>
      <c r="AC459" s="8">
        <v>75500</v>
      </c>
      <c r="AD459" s="8">
        <v>28.24</v>
      </c>
    </row>
    <row r="460" spans="1:30" x14ac:dyDescent="0.25">
      <c r="A460" s="9" t="s">
        <v>1449</v>
      </c>
      <c r="B460" s="1" t="s">
        <v>16</v>
      </c>
      <c r="C460" s="10">
        <v>45420</v>
      </c>
      <c r="D460" s="1">
        <v>2796.35</v>
      </c>
      <c r="F460">
        <f t="shared" si="37"/>
        <v>2.1796324039902104</v>
      </c>
      <c r="G460">
        <f t="shared" si="35"/>
        <v>3</v>
      </c>
      <c r="H460" t="str">
        <f t="shared" si="39"/>
        <v/>
      </c>
      <c r="I460" t="str">
        <f t="shared" si="38"/>
        <v/>
      </c>
      <c r="J460" t="str">
        <f t="shared" si="36"/>
        <v/>
      </c>
      <c r="P460" t="s">
        <v>1449</v>
      </c>
      <c r="Q460" t="s">
        <v>16</v>
      </c>
      <c r="R460" s="3">
        <v>45420</v>
      </c>
      <c r="S460">
        <v>2736.7</v>
      </c>
      <c r="T460">
        <v>2740</v>
      </c>
      <c r="U460">
        <v>2860</v>
      </c>
      <c r="V460">
        <v>2715.1</v>
      </c>
      <c r="W460">
        <v>2790</v>
      </c>
      <c r="X460">
        <v>2796.35</v>
      </c>
      <c r="Y460">
        <v>2814.97</v>
      </c>
      <c r="Z460">
        <v>296586</v>
      </c>
      <c r="AA460">
        <v>834880222.29999995</v>
      </c>
      <c r="AB460">
        <v>39061</v>
      </c>
      <c r="AC460" s="8">
        <v>56553</v>
      </c>
      <c r="AD460" s="8">
        <v>19.07</v>
      </c>
    </row>
    <row r="461" spans="1:30" x14ac:dyDescent="0.25">
      <c r="A461" s="11" t="s">
        <v>1449</v>
      </c>
      <c r="B461" s="2" t="s">
        <v>16</v>
      </c>
      <c r="C461" s="12">
        <v>45421</v>
      </c>
      <c r="D461" s="2">
        <v>2848.65</v>
      </c>
      <c r="F461">
        <f t="shared" si="37"/>
        <v>1.8702952062510123</v>
      </c>
      <c r="G461">
        <f t="shared" si="35"/>
        <v>4</v>
      </c>
      <c r="H461">
        <f t="shared" si="39"/>
        <v>-3.3733591126488189</v>
      </c>
      <c r="I461" t="str">
        <f t="shared" si="38"/>
        <v/>
      </c>
      <c r="J461" t="str">
        <f t="shared" si="36"/>
        <v/>
      </c>
      <c r="P461" t="s">
        <v>1449</v>
      </c>
      <c r="Q461" t="s">
        <v>16</v>
      </c>
      <c r="R461" s="3">
        <v>45421</v>
      </c>
      <c r="S461">
        <v>2796.35</v>
      </c>
      <c r="T461">
        <v>2801</v>
      </c>
      <c r="U461">
        <v>2934</v>
      </c>
      <c r="V461">
        <v>2797.55</v>
      </c>
      <c r="W461">
        <v>2839.95</v>
      </c>
      <c r="X461">
        <v>2848.65</v>
      </c>
      <c r="Y461">
        <v>2895.63</v>
      </c>
      <c r="Z461">
        <v>842977</v>
      </c>
      <c r="AA461">
        <v>2440948674.8499999</v>
      </c>
      <c r="AB461">
        <v>78294</v>
      </c>
      <c r="AC461" s="8">
        <v>139600</v>
      </c>
      <c r="AD461" s="8">
        <v>16.559999999999999</v>
      </c>
    </row>
    <row r="462" spans="1:30" x14ac:dyDescent="0.25">
      <c r="A462" s="9" t="s">
        <v>1449</v>
      </c>
      <c r="B462" s="1" t="s">
        <v>16</v>
      </c>
      <c r="C462" s="10">
        <v>45422</v>
      </c>
      <c r="D462" s="1">
        <v>2812.75</v>
      </c>
      <c r="F462">
        <f t="shared" si="37"/>
        <v>-1.2602460814771941</v>
      </c>
      <c r="G462">
        <f t="shared" si="35"/>
        <v>5</v>
      </c>
      <c r="H462" t="str">
        <f t="shared" si="39"/>
        <v/>
      </c>
      <c r="I462" t="str">
        <f t="shared" si="38"/>
        <v/>
      </c>
      <c r="J462" t="str">
        <f t="shared" si="36"/>
        <v/>
      </c>
      <c r="P462" t="s">
        <v>1449</v>
      </c>
      <c r="Q462" t="s">
        <v>16</v>
      </c>
      <c r="R462" s="3">
        <v>45422</v>
      </c>
      <c r="S462">
        <v>2848.65</v>
      </c>
      <c r="T462">
        <v>2880</v>
      </c>
      <c r="U462">
        <v>2889.85</v>
      </c>
      <c r="V462">
        <v>2755</v>
      </c>
      <c r="W462">
        <v>2812</v>
      </c>
      <c r="X462">
        <v>2812.75</v>
      </c>
      <c r="Y462">
        <v>2831.23</v>
      </c>
      <c r="Z462">
        <v>289083</v>
      </c>
      <c r="AA462">
        <v>818459671.39999998</v>
      </c>
      <c r="AB462">
        <v>35561</v>
      </c>
      <c r="AC462" s="8">
        <v>49748</v>
      </c>
      <c r="AD462" s="8">
        <v>17.21</v>
      </c>
    </row>
    <row r="463" spans="1:30" x14ac:dyDescent="0.25">
      <c r="A463" s="11" t="s">
        <v>1449</v>
      </c>
      <c r="B463" s="2" t="s">
        <v>16</v>
      </c>
      <c r="C463" s="12">
        <v>45425</v>
      </c>
      <c r="D463" s="2">
        <v>2768.55</v>
      </c>
      <c r="F463">
        <f t="shared" si="37"/>
        <v>-1.5714158741445141</v>
      </c>
      <c r="G463">
        <f t="shared" si="35"/>
        <v>1</v>
      </c>
      <c r="H463" t="str">
        <f t="shared" si="39"/>
        <v/>
      </c>
      <c r="I463" t="str">
        <f t="shared" si="38"/>
        <v/>
      </c>
      <c r="J463" t="str">
        <f t="shared" si="36"/>
        <v/>
      </c>
      <c r="P463" t="s">
        <v>1449</v>
      </c>
      <c r="Q463" t="s">
        <v>16</v>
      </c>
      <c r="R463" s="3">
        <v>45425</v>
      </c>
      <c r="S463">
        <v>2812.75</v>
      </c>
      <c r="T463">
        <v>2812.7</v>
      </c>
      <c r="U463">
        <v>2839.95</v>
      </c>
      <c r="V463">
        <v>2737.85</v>
      </c>
      <c r="W463">
        <v>2775.45</v>
      </c>
      <c r="X463">
        <v>2768.55</v>
      </c>
      <c r="Y463">
        <v>2776.22</v>
      </c>
      <c r="Z463">
        <v>188211</v>
      </c>
      <c r="AA463">
        <v>522514629.94999999</v>
      </c>
      <c r="AB463">
        <v>26848</v>
      </c>
      <c r="AC463" s="8">
        <v>59767</v>
      </c>
      <c r="AD463" s="8">
        <v>31.76</v>
      </c>
    </row>
    <row r="464" spans="1:30" x14ac:dyDescent="0.25">
      <c r="A464" s="9" t="s">
        <v>1449</v>
      </c>
      <c r="B464" s="1" t="s">
        <v>16</v>
      </c>
      <c r="C464" s="10">
        <v>45426</v>
      </c>
      <c r="D464" s="1">
        <v>2959.55</v>
      </c>
      <c r="F464">
        <f t="shared" si="37"/>
        <v>6.8989182062812651</v>
      </c>
      <c r="G464">
        <f t="shared" si="35"/>
        <v>2</v>
      </c>
      <c r="H464" t="str">
        <f t="shared" si="39"/>
        <v/>
      </c>
      <c r="I464" t="str">
        <f t="shared" si="38"/>
        <v/>
      </c>
      <c r="J464" t="str">
        <f t="shared" si="36"/>
        <v/>
      </c>
      <c r="P464" t="s">
        <v>1449</v>
      </c>
      <c r="Q464" t="s">
        <v>16</v>
      </c>
      <c r="R464" s="3">
        <v>45426</v>
      </c>
      <c r="S464">
        <v>2768.55</v>
      </c>
      <c r="T464">
        <v>2859.95</v>
      </c>
      <c r="U464">
        <v>2984</v>
      </c>
      <c r="V464">
        <v>2808.75</v>
      </c>
      <c r="W464">
        <v>2951</v>
      </c>
      <c r="X464">
        <v>2959.55</v>
      </c>
      <c r="Y464">
        <v>2919.8</v>
      </c>
      <c r="Z464">
        <v>674627</v>
      </c>
      <c r="AA464">
        <v>1969777852.8</v>
      </c>
      <c r="AB464">
        <v>69737</v>
      </c>
      <c r="AC464" s="8">
        <v>91248</v>
      </c>
      <c r="AD464" s="8">
        <v>13.53</v>
      </c>
    </row>
    <row r="465" spans="1:30" x14ac:dyDescent="0.25">
      <c r="A465" s="11" t="s">
        <v>1449</v>
      </c>
      <c r="B465" s="2" t="s">
        <v>16</v>
      </c>
      <c r="C465" s="12">
        <v>45427</v>
      </c>
      <c r="D465" s="2">
        <v>2865.65</v>
      </c>
      <c r="F465">
        <f t="shared" si="37"/>
        <v>-3.1727796455542259</v>
      </c>
      <c r="G465">
        <f t="shared" si="35"/>
        <v>3</v>
      </c>
      <c r="H465" t="str">
        <f t="shared" si="39"/>
        <v/>
      </c>
      <c r="I465" t="str">
        <f t="shared" si="38"/>
        <v/>
      </c>
      <c r="J465" t="str">
        <f t="shared" si="36"/>
        <v/>
      </c>
      <c r="P465" t="s">
        <v>1449</v>
      </c>
      <c r="Q465" t="s">
        <v>16</v>
      </c>
      <c r="R465" s="3">
        <v>45427</v>
      </c>
      <c r="S465">
        <v>2959.55</v>
      </c>
      <c r="T465">
        <v>2960</v>
      </c>
      <c r="U465">
        <v>2996.1</v>
      </c>
      <c r="V465">
        <v>2840.6</v>
      </c>
      <c r="W465">
        <v>2869</v>
      </c>
      <c r="X465">
        <v>2865.65</v>
      </c>
      <c r="Y465">
        <v>2915.12</v>
      </c>
      <c r="Z465">
        <v>217907</v>
      </c>
      <c r="AA465">
        <v>635224132.95000005</v>
      </c>
      <c r="AB465">
        <v>24998</v>
      </c>
      <c r="AC465" s="8">
        <v>80714</v>
      </c>
      <c r="AD465" s="8">
        <v>37.04</v>
      </c>
    </row>
    <row r="466" spans="1:30" x14ac:dyDescent="0.25">
      <c r="A466" s="9" t="s">
        <v>1449</v>
      </c>
      <c r="B466" s="1" t="s">
        <v>16</v>
      </c>
      <c r="C466" s="10">
        <v>45428</v>
      </c>
      <c r="D466" s="1">
        <v>2966.25</v>
      </c>
      <c r="F466">
        <f t="shared" si="37"/>
        <v>3.5105473452794271</v>
      </c>
      <c r="G466">
        <f t="shared" si="35"/>
        <v>4</v>
      </c>
      <c r="H466">
        <f t="shared" si="39"/>
        <v>4.1282712863988174</v>
      </c>
      <c r="I466" t="str">
        <f t="shared" si="38"/>
        <v/>
      </c>
      <c r="J466" t="str">
        <f t="shared" si="36"/>
        <v/>
      </c>
      <c r="P466" t="s">
        <v>1449</v>
      </c>
      <c r="Q466" t="s">
        <v>16</v>
      </c>
      <c r="R466" s="3">
        <v>45428</v>
      </c>
      <c r="S466">
        <v>2865.65</v>
      </c>
      <c r="T466">
        <v>2896.7</v>
      </c>
      <c r="U466">
        <v>2975.4</v>
      </c>
      <c r="V466">
        <v>2868.05</v>
      </c>
      <c r="W466">
        <v>2960.1</v>
      </c>
      <c r="X466">
        <v>2966.25</v>
      </c>
      <c r="Y466">
        <v>2925.83</v>
      </c>
      <c r="Z466">
        <v>369254</v>
      </c>
      <c r="AA466">
        <v>1080375370.0999999</v>
      </c>
      <c r="AB466">
        <v>39001</v>
      </c>
      <c r="AC466" s="8">
        <v>84902</v>
      </c>
      <c r="AD466" s="8">
        <v>22.99</v>
      </c>
    </row>
    <row r="467" spans="1:30" x14ac:dyDescent="0.25">
      <c r="A467" s="11" t="s">
        <v>1449</v>
      </c>
      <c r="B467" s="2" t="s">
        <v>16</v>
      </c>
      <c r="C467" s="12">
        <v>45429</v>
      </c>
      <c r="D467" s="2">
        <v>3188.8</v>
      </c>
      <c r="F467">
        <f t="shared" si="37"/>
        <v>7.502739148756854</v>
      </c>
      <c r="G467">
        <f t="shared" si="35"/>
        <v>5</v>
      </c>
      <c r="H467" t="str">
        <f t="shared" si="39"/>
        <v/>
      </c>
      <c r="I467" t="str">
        <f t="shared" si="38"/>
        <v/>
      </c>
      <c r="J467" t="str">
        <f t="shared" si="36"/>
        <v/>
      </c>
      <c r="P467" t="s">
        <v>1449</v>
      </c>
      <c r="Q467" t="s">
        <v>16</v>
      </c>
      <c r="R467" s="3">
        <v>45429</v>
      </c>
      <c r="S467">
        <v>2966.25</v>
      </c>
      <c r="T467">
        <v>2998.7</v>
      </c>
      <c r="U467">
        <v>3200</v>
      </c>
      <c r="V467">
        <v>2954</v>
      </c>
      <c r="W467">
        <v>3162.25</v>
      </c>
      <c r="X467">
        <v>3188.8</v>
      </c>
      <c r="Y467">
        <v>3113.65</v>
      </c>
      <c r="Z467">
        <v>1276483</v>
      </c>
      <c r="AA467">
        <v>3974525851.0999999</v>
      </c>
      <c r="AB467">
        <v>99356</v>
      </c>
      <c r="AC467" s="8">
        <v>276532</v>
      </c>
      <c r="AD467" s="8">
        <v>21.66</v>
      </c>
    </row>
    <row r="468" spans="1:30" x14ac:dyDescent="0.25">
      <c r="A468" s="9" t="s">
        <v>1449</v>
      </c>
      <c r="B468" s="1" t="s">
        <v>16</v>
      </c>
      <c r="C468" s="10">
        <v>45430</v>
      </c>
      <c r="D468" s="1">
        <v>3321.05</v>
      </c>
      <c r="F468">
        <f t="shared" si="37"/>
        <v>4.1473281485198186</v>
      </c>
      <c r="G468">
        <f t="shared" si="35"/>
        <v>6</v>
      </c>
      <c r="H468" t="str">
        <f t="shared" si="39"/>
        <v/>
      </c>
      <c r="I468" t="str">
        <f t="shared" si="38"/>
        <v/>
      </c>
      <c r="J468" t="str">
        <f t="shared" si="36"/>
        <v/>
      </c>
      <c r="P468" t="s">
        <v>1449</v>
      </c>
      <c r="Q468" t="s">
        <v>16</v>
      </c>
      <c r="R468" s="3">
        <v>45430</v>
      </c>
      <c r="S468">
        <v>3188.8</v>
      </c>
      <c r="T468">
        <v>3201</v>
      </c>
      <c r="U468">
        <v>3348.2</v>
      </c>
      <c r="V468">
        <v>3199.95</v>
      </c>
      <c r="W468">
        <v>3308</v>
      </c>
      <c r="X468">
        <v>3321.05</v>
      </c>
      <c r="Y468">
        <v>3302.09</v>
      </c>
      <c r="Z468">
        <v>255937</v>
      </c>
      <c r="AA468">
        <v>845126426.70000005</v>
      </c>
      <c r="AB468">
        <v>17465</v>
      </c>
      <c r="AC468" s="8">
        <v>121580</v>
      </c>
      <c r="AD468" s="8">
        <v>47.5</v>
      </c>
    </row>
    <row r="469" spans="1:30" x14ac:dyDescent="0.25">
      <c r="A469" s="11" t="s">
        <v>1449</v>
      </c>
      <c r="B469" s="2" t="s">
        <v>16</v>
      </c>
      <c r="C469" s="12">
        <v>45433</v>
      </c>
      <c r="D469" s="2">
        <v>3176.1</v>
      </c>
      <c r="F469">
        <f t="shared" si="37"/>
        <v>-4.3645834901612526</v>
      </c>
      <c r="G469">
        <f t="shared" si="35"/>
        <v>2</v>
      </c>
      <c r="H469" t="str">
        <f t="shared" si="39"/>
        <v/>
      </c>
      <c r="I469" t="str">
        <f t="shared" si="38"/>
        <v/>
      </c>
      <c r="J469" t="str">
        <f t="shared" si="36"/>
        <v/>
      </c>
      <c r="P469" t="s">
        <v>1449</v>
      </c>
      <c r="Q469" t="s">
        <v>16</v>
      </c>
      <c r="R469" s="3">
        <v>45433</v>
      </c>
      <c r="S469">
        <v>3321.05</v>
      </c>
      <c r="T469">
        <v>3400</v>
      </c>
      <c r="U469">
        <v>3443.9</v>
      </c>
      <c r="V469">
        <v>3170</v>
      </c>
      <c r="W469">
        <v>3180</v>
      </c>
      <c r="X469">
        <v>3176.1</v>
      </c>
      <c r="Y469">
        <v>3240.14</v>
      </c>
      <c r="Z469">
        <v>1047688</v>
      </c>
      <c r="AA469">
        <v>3394657773.9499998</v>
      </c>
      <c r="AB469">
        <v>99665</v>
      </c>
      <c r="AC469" s="8">
        <v>423342</v>
      </c>
      <c r="AD469" s="8">
        <v>40.409999999999997</v>
      </c>
    </row>
    <row r="470" spans="1:30" x14ac:dyDescent="0.25">
      <c r="A470" s="9" t="s">
        <v>1449</v>
      </c>
      <c r="B470" s="1" t="s">
        <v>16</v>
      </c>
      <c r="C470" s="10">
        <v>45434</v>
      </c>
      <c r="D470" s="1">
        <v>3050.55</v>
      </c>
      <c r="F470">
        <f t="shared" si="37"/>
        <v>-3.9529611788041854</v>
      </c>
      <c r="G470">
        <f t="shared" si="35"/>
        <v>3</v>
      </c>
      <c r="H470" t="str">
        <f t="shared" si="39"/>
        <v/>
      </c>
      <c r="I470" t="str">
        <f t="shared" si="38"/>
        <v/>
      </c>
      <c r="J470" t="str">
        <f t="shared" si="36"/>
        <v/>
      </c>
      <c r="P470" t="s">
        <v>1449</v>
      </c>
      <c r="Q470" t="s">
        <v>16</v>
      </c>
      <c r="R470" s="3">
        <v>45434</v>
      </c>
      <c r="S470">
        <v>3176.1</v>
      </c>
      <c r="T470">
        <v>3249.95</v>
      </c>
      <c r="U470">
        <v>3259.55</v>
      </c>
      <c r="V470">
        <v>3041</v>
      </c>
      <c r="W470">
        <v>3060</v>
      </c>
      <c r="X470">
        <v>3050.55</v>
      </c>
      <c r="Y470">
        <v>3112.56</v>
      </c>
      <c r="Z470">
        <v>665765</v>
      </c>
      <c r="AA470">
        <v>2072235173.1500001</v>
      </c>
      <c r="AB470">
        <v>60597</v>
      </c>
      <c r="AC470" s="8">
        <v>259102</v>
      </c>
      <c r="AD470" s="8">
        <v>38.92</v>
      </c>
    </row>
    <row r="471" spans="1:30" x14ac:dyDescent="0.25">
      <c r="A471" s="11" t="s">
        <v>1449</v>
      </c>
      <c r="B471" s="2" t="s">
        <v>16</v>
      </c>
      <c r="C471" s="12">
        <v>45435</v>
      </c>
      <c r="D471" s="2">
        <v>3095.65</v>
      </c>
      <c r="F471">
        <f t="shared" si="37"/>
        <v>1.4784219239153564</v>
      </c>
      <c r="G471">
        <f t="shared" si="35"/>
        <v>4</v>
      </c>
      <c r="H471">
        <f t="shared" si="39"/>
        <v>4.3624104509060295</v>
      </c>
      <c r="I471" t="str">
        <f t="shared" si="38"/>
        <v/>
      </c>
      <c r="J471" t="str">
        <f t="shared" si="36"/>
        <v/>
      </c>
      <c r="P471" t="s">
        <v>1449</v>
      </c>
      <c r="Q471" t="s">
        <v>16</v>
      </c>
      <c r="R471" s="3">
        <v>45435</v>
      </c>
      <c r="S471">
        <v>3050.55</v>
      </c>
      <c r="T471">
        <v>3081.05</v>
      </c>
      <c r="U471">
        <v>3215</v>
      </c>
      <c r="V471">
        <v>3030.4</v>
      </c>
      <c r="W471">
        <v>3100</v>
      </c>
      <c r="X471">
        <v>3095.65</v>
      </c>
      <c r="Y471">
        <v>3139.33</v>
      </c>
      <c r="Z471">
        <v>797508</v>
      </c>
      <c r="AA471">
        <v>2503638786.9000001</v>
      </c>
      <c r="AB471">
        <v>75401</v>
      </c>
      <c r="AC471" s="8">
        <v>166255</v>
      </c>
      <c r="AD471" s="8">
        <v>20.85</v>
      </c>
    </row>
    <row r="472" spans="1:30" x14ac:dyDescent="0.25">
      <c r="A472" s="9" t="s">
        <v>1449</v>
      </c>
      <c r="B472" s="1" t="s">
        <v>16</v>
      </c>
      <c r="C472" s="10">
        <v>45436</v>
      </c>
      <c r="D472" s="1">
        <v>3039.75</v>
      </c>
      <c r="F472">
        <f t="shared" si="37"/>
        <v>-1.8057596950559685</v>
      </c>
      <c r="G472">
        <f t="shared" si="35"/>
        <v>5</v>
      </c>
      <c r="H472" t="str">
        <f t="shared" si="39"/>
        <v/>
      </c>
      <c r="I472" t="str">
        <f t="shared" si="38"/>
        <v/>
      </c>
      <c r="J472" t="str">
        <f t="shared" si="36"/>
        <v/>
      </c>
      <c r="P472" t="s">
        <v>1449</v>
      </c>
      <c r="Q472" t="s">
        <v>16</v>
      </c>
      <c r="R472" s="3">
        <v>45436</v>
      </c>
      <c r="S472">
        <v>3095.65</v>
      </c>
      <c r="T472">
        <v>3115</v>
      </c>
      <c r="U472">
        <v>3178</v>
      </c>
      <c r="V472">
        <v>3022.55</v>
      </c>
      <c r="W472">
        <v>3042</v>
      </c>
      <c r="X472">
        <v>3039.75</v>
      </c>
      <c r="Y472">
        <v>3105.98</v>
      </c>
      <c r="Z472">
        <v>640292</v>
      </c>
      <c r="AA472">
        <v>1988731015.7</v>
      </c>
      <c r="AB472">
        <v>58347</v>
      </c>
      <c r="AC472" s="8">
        <v>151386</v>
      </c>
      <c r="AD472" s="8">
        <v>23.64</v>
      </c>
    </row>
    <row r="473" spans="1:30" x14ac:dyDescent="0.25">
      <c r="A473" s="11" t="s">
        <v>1449</v>
      </c>
      <c r="B473" s="2" t="s">
        <v>16</v>
      </c>
      <c r="C473" s="12">
        <v>45439</v>
      </c>
      <c r="D473" s="2">
        <v>2919.1</v>
      </c>
      <c r="F473">
        <f t="shared" si="37"/>
        <v>-3.9690764043095674</v>
      </c>
      <c r="G473">
        <f t="shared" si="35"/>
        <v>1</v>
      </c>
      <c r="H473" t="str">
        <f t="shared" si="39"/>
        <v/>
      </c>
      <c r="I473" t="str">
        <f t="shared" si="38"/>
        <v/>
      </c>
      <c r="J473" t="str">
        <f t="shared" si="36"/>
        <v/>
      </c>
      <c r="P473" t="s">
        <v>1449</v>
      </c>
      <c r="Q473" t="s">
        <v>16</v>
      </c>
      <c r="R473" s="3">
        <v>45439</v>
      </c>
      <c r="S473">
        <v>3039.75</v>
      </c>
      <c r="T473">
        <v>3085</v>
      </c>
      <c r="U473">
        <v>3085.5</v>
      </c>
      <c r="V473">
        <v>2905.8</v>
      </c>
      <c r="W473">
        <v>2919.5</v>
      </c>
      <c r="X473">
        <v>2919.1</v>
      </c>
      <c r="Y473">
        <v>2947.27</v>
      </c>
      <c r="Z473">
        <v>617186</v>
      </c>
      <c r="AA473">
        <v>1819013063.45</v>
      </c>
      <c r="AB473">
        <v>54014</v>
      </c>
      <c r="AC473" s="8">
        <v>280921</v>
      </c>
      <c r="AD473" s="8">
        <v>45.52</v>
      </c>
    </row>
    <row r="474" spans="1:30" x14ac:dyDescent="0.25">
      <c r="A474" s="9" t="s">
        <v>1449</v>
      </c>
      <c r="B474" s="1" t="s">
        <v>16</v>
      </c>
      <c r="C474" s="10">
        <v>45440</v>
      </c>
      <c r="D474" s="1">
        <v>2834.1</v>
      </c>
      <c r="F474">
        <f t="shared" si="37"/>
        <v>-2.91185639409407</v>
      </c>
      <c r="G474">
        <f t="shared" si="35"/>
        <v>2</v>
      </c>
      <c r="H474" t="str">
        <f t="shared" si="39"/>
        <v/>
      </c>
      <c r="I474" t="str">
        <f t="shared" si="38"/>
        <v/>
      </c>
      <c r="J474" t="str">
        <f t="shared" si="36"/>
        <v/>
      </c>
      <c r="P474" t="s">
        <v>1449</v>
      </c>
      <c r="Q474" t="s">
        <v>16</v>
      </c>
      <c r="R474" s="3">
        <v>45440</v>
      </c>
      <c r="S474">
        <v>2919.1</v>
      </c>
      <c r="T474">
        <v>2933.45</v>
      </c>
      <c r="U474">
        <v>2966.5</v>
      </c>
      <c r="V474">
        <v>2827.05</v>
      </c>
      <c r="W474">
        <v>2835</v>
      </c>
      <c r="X474">
        <v>2834.1</v>
      </c>
      <c r="Y474">
        <v>2877.84</v>
      </c>
      <c r="Z474">
        <v>417024</v>
      </c>
      <c r="AA474">
        <v>1200128097.5999999</v>
      </c>
      <c r="AB474">
        <v>44820</v>
      </c>
      <c r="AC474" s="8">
        <v>158600</v>
      </c>
      <c r="AD474" s="8">
        <v>38.03</v>
      </c>
    </row>
    <row r="475" spans="1:30" x14ac:dyDescent="0.25">
      <c r="A475" s="11" t="s">
        <v>1449</v>
      </c>
      <c r="B475" s="2" t="s">
        <v>16</v>
      </c>
      <c r="C475" s="12">
        <v>45441</v>
      </c>
      <c r="D475" s="2">
        <v>2868.4</v>
      </c>
      <c r="F475">
        <f t="shared" si="37"/>
        <v>1.2102607529727316</v>
      </c>
      <c r="G475">
        <f t="shared" si="35"/>
        <v>3</v>
      </c>
      <c r="H475" t="str">
        <f t="shared" si="39"/>
        <v/>
      </c>
      <c r="I475" t="str">
        <f t="shared" si="38"/>
        <v/>
      </c>
      <c r="J475" t="str">
        <f t="shared" si="36"/>
        <v/>
      </c>
      <c r="P475" t="s">
        <v>1449</v>
      </c>
      <c r="Q475" t="s">
        <v>16</v>
      </c>
      <c r="R475" s="3">
        <v>45441</v>
      </c>
      <c r="S475">
        <v>2834.1</v>
      </c>
      <c r="T475">
        <v>2835.8</v>
      </c>
      <c r="U475">
        <v>2943.9</v>
      </c>
      <c r="V475">
        <v>2829.35</v>
      </c>
      <c r="W475">
        <v>2870</v>
      </c>
      <c r="X475">
        <v>2868.4</v>
      </c>
      <c r="Y475">
        <v>2887.32</v>
      </c>
      <c r="Z475">
        <v>390445</v>
      </c>
      <c r="AA475">
        <v>1127341572.45</v>
      </c>
      <c r="AB475">
        <v>40462</v>
      </c>
      <c r="AC475" s="8">
        <v>115802</v>
      </c>
      <c r="AD475" s="8">
        <v>29.66</v>
      </c>
    </row>
    <row r="476" spans="1:30" x14ac:dyDescent="0.25">
      <c r="A476" s="9" t="s">
        <v>1449</v>
      </c>
      <c r="B476" s="1" t="s">
        <v>16</v>
      </c>
      <c r="C476" s="10">
        <v>45442</v>
      </c>
      <c r="D476" s="1">
        <v>2843.25</v>
      </c>
      <c r="F476">
        <f t="shared" si="37"/>
        <v>-0.87679542602147853</v>
      </c>
      <c r="G476">
        <f t="shared" si="35"/>
        <v>4</v>
      </c>
      <c r="H476">
        <f t="shared" si="39"/>
        <v>-8.153376512202609</v>
      </c>
      <c r="I476" t="str">
        <f t="shared" si="38"/>
        <v/>
      </c>
      <c r="J476" t="str">
        <f t="shared" si="36"/>
        <v/>
      </c>
      <c r="P476" t="s">
        <v>1449</v>
      </c>
      <c r="Q476" t="s">
        <v>16</v>
      </c>
      <c r="R476" s="3">
        <v>45442</v>
      </c>
      <c r="S476">
        <v>2868.4</v>
      </c>
      <c r="T476">
        <v>2865</v>
      </c>
      <c r="U476">
        <v>2932</v>
      </c>
      <c r="V476">
        <v>2817</v>
      </c>
      <c r="W476">
        <v>2845</v>
      </c>
      <c r="X476">
        <v>2843.25</v>
      </c>
      <c r="Y476">
        <v>2864.18</v>
      </c>
      <c r="Z476">
        <v>325722</v>
      </c>
      <c r="AA476">
        <v>932925354.54999995</v>
      </c>
      <c r="AB476">
        <v>35553</v>
      </c>
      <c r="AC476" s="8">
        <v>81509</v>
      </c>
      <c r="AD476" s="8">
        <v>25.02</v>
      </c>
    </row>
    <row r="477" spans="1:30" x14ac:dyDescent="0.25">
      <c r="A477" s="11" t="s">
        <v>1449</v>
      </c>
      <c r="B477" s="2" t="s">
        <v>16</v>
      </c>
      <c r="C477" s="12">
        <v>45443</v>
      </c>
      <c r="D477" s="2">
        <v>2962.4</v>
      </c>
      <c r="F477">
        <f t="shared" si="37"/>
        <v>4.1906269234151088</v>
      </c>
      <c r="G477">
        <f t="shared" si="35"/>
        <v>5</v>
      </c>
      <c r="H477" t="str">
        <f t="shared" si="39"/>
        <v/>
      </c>
      <c r="I477" t="str">
        <f t="shared" si="38"/>
        <v/>
      </c>
      <c r="J477" t="str">
        <f t="shared" si="36"/>
        <v/>
      </c>
      <c r="P477" t="s">
        <v>1449</v>
      </c>
      <c r="Q477" t="s">
        <v>16</v>
      </c>
      <c r="R477" s="3">
        <v>45443</v>
      </c>
      <c r="S477">
        <v>2843.25</v>
      </c>
      <c r="T477">
        <v>2860</v>
      </c>
      <c r="U477">
        <v>3000</v>
      </c>
      <c r="V477">
        <v>2765.5</v>
      </c>
      <c r="W477">
        <v>2908.05</v>
      </c>
      <c r="X477">
        <v>2962.4</v>
      </c>
      <c r="Y477">
        <v>2903.19</v>
      </c>
      <c r="Z477">
        <v>1253026</v>
      </c>
      <c r="AA477">
        <v>3637774348.6999998</v>
      </c>
      <c r="AB477">
        <v>102444</v>
      </c>
      <c r="AC477" s="8">
        <v>349418</v>
      </c>
      <c r="AD477" s="8">
        <v>27.89</v>
      </c>
    </row>
    <row r="478" spans="1:30" x14ac:dyDescent="0.25">
      <c r="A478" s="9" t="s">
        <v>1449</v>
      </c>
      <c r="B478" s="1" t="s">
        <v>16</v>
      </c>
      <c r="C478" s="10">
        <v>45446</v>
      </c>
      <c r="D478" s="1">
        <v>2974.15</v>
      </c>
      <c r="F478">
        <f t="shared" si="37"/>
        <v>0.39663786119362676</v>
      </c>
      <c r="G478">
        <f t="shared" si="35"/>
        <v>1</v>
      </c>
      <c r="H478" t="str">
        <f t="shared" si="39"/>
        <v/>
      </c>
      <c r="I478">
        <f t="shared" si="38"/>
        <v>45446</v>
      </c>
      <c r="J478">
        <f t="shared" si="36"/>
        <v>0.9162281660306304</v>
      </c>
      <c r="P478" t="s">
        <v>1449</v>
      </c>
      <c r="Q478" t="s">
        <v>16</v>
      </c>
      <c r="R478" s="3">
        <v>45446</v>
      </c>
      <c r="S478">
        <v>2962.4</v>
      </c>
      <c r="T478">
        <v>3098</v>
      </c>
      <c r="U478">
        <v>3098</v>
      </c>
      <c r="V478">
        <v>2960</v>
      </c>
      <c r="W478">
        <v>2974.95</v>
      </c>
      <c r="X478">
        <v>2974.15</v>
      </c>
      <c r="Y478">
        <v>2990.23</v>
      </c>
      <c r="Z478">
        <v>459103</v>
      </c>
      <c r="AA478">
        <v>1372821730.5999999</v>
      </c>
      <c r="AB478">
        <v>39253</v>
      </c>
      <c r="AC478" s="8">
        <v>201681</v>
      </c>
      <c r="AD478" s="8">
        <v>43.93</v>
      </c>
    </row>
    <row r="479" spans="1:30" x14ac:dyDescent="0.25">
      <c r="A479" s="11" t="s">
        <v>1449</v>
      </c>
      <c r="B479" s="2" t="s">
        <v>16</v>
      </c>
      <c r="C479" s="12">
        <v>45447</v>
      </c>
      <c r="D479" s="2">
        <v>2617.75</v>
      </c>
      <c r="F479">
        <f t="shared" si="37"/>
        <v>-11.983255720121718</v>
      </c>
      <c r="G479">
        <f t="shared" si="35"/>
        <v>2</v>
      </c>
      <c r="H479" t="str">
        <f t="shared" si="39"/>
        <v/>
      </c>
      <c r="I479" t="str">
        <f t="shared" si="38"/>
        <v/>
      </c>
      <c r="J479" t="str">
        <f t="shared" si="36"/>
        <v/>
      </c>
      <c r="P479" t="s">
        <v>1449</v>
      </c>
      <c r="Q479" t="s">
        <v>16</v>
      </c>
      <c r="R479" s="3">
        <v>45447</v>
      </c>
      <c r="S479">
        <v>2974.15</v>
      </c>
      <c r="T479">
        <v>2974.15</v>
      </c>
      <c r="U479">
        <v>2979.95</v>
      </c>
      <c r="V479">
        <v>2379.35</v>
      </c>
      <c r="W479">
        <v>2660</v>
      </c>
      <c r="X479">
        <v>2617.75</v>
      </c>
      <c r="Y479">
        <v>2675.41</v>
      </c>
      <c r="Z479">
        <v>954722</v>
      </c>
      <c r="AA479">
        <v>2554273793.6999998</v>
      </c>
      <c r="AB479">
        <v>116040</v>
      </c>
      <c r="AC479" s="8">
        <v>331799</v>
      </c>
      <c r="AD479" s="8">
        <v>34.75</v>
      </c>
    </row>
    <row r="480" spans="1:30" x14ac:dyDescent="0.25">
      <c r="A480" s="9" t="s">
        <v>1449</v>
      </c>
      <c r="B480" s="1" t="s">
        <v>16</v>
      </c>
      <c r="C480" s="10">
        <v>45448</v>
      </c>
      <c r="D480" s="1">
        <v>2475.85</v>
      </c>
      <c r="F480">
        <f t="shared" si="37"/>
        <v>-5.4206857033712188</v>
      </c>
      <c r="G480">
        <f t="shared" si="35"/>
        <v>3</v>
      </c>
      <c r="H480" t="str">
        <f t="shared" si="39"/>
        <v/>
      </c>
      <c r="I480" t="str">
        <f t="shared" si="38"/>
        <v/>
      </c>
      <c r="J480" t="str">
        <f t="shared" si="36"/>
        <v/>
      </c>
      <c r="P480" t="s">
        <v>1449</v>
      </c>
      <c r="Q480" t="s">
        <v>16</v>
      </c>
      <c r="R480" s="3">
        <v>45448</v>
      </c>
      <c r="S480">
        <v>2617.75</v>
      </c>
      <c r="T480">
        <v>2635</v>
      </c>
      <c r="U480">
        <v>2698</v>
      </c>
      <c r="V480">
        <v>2425</v>
      </c>
      <c r="W480">
        <v>2485</v>
      </c>
      <c r="X480">
        <v>2475.85</v>
      </c>
      <c r="Y480">
        <v>2494.7399999999998</v>
      </c>
      <c r="Z480">
        <v>843110</v>
      </c>
      <c r="AA480">
        <v>2103337868.8499999</v>
      </c>
      <c r="AB480">
        <v>107081</v>
      </c>
      <c r="AC480" s="8">
        <v>374310</v>
      </c>
      <c r="AD480" s="8">
        <v>44.4</v>
      </c>
    </row>
    <row r="481" spans="1:30" x14ac:dyDescent="0.25">
      <c r="A481" s="11" t="s">
        <v>1449</v>
      </c>
      <c r="B481" s="2" t="s">
        <v>16</v>
      </c>
      <c r="C481" s="12">
        <v>45449</v>
      </c>
      <c r="D481" s="2">
        <v>2617.85</v>
      </c>
      <c r="F481">
        <f t="shared" si="37"/>
        <v>5.7354040026657511</v>
      </c>
      <c r="G481">
        <f t="shared" si="35"/>
        <v>4</v>
      </c>
      <c r="H481">
        <f t="shared" si="39"/>
        <v>-7.92754770069463</v>
      </c>
      <c r="I481" t="str">
        <f t="shared" si="38"/>
        <v/>
      </c>
      <c r="J481" t="str">
        <f t="shared" si="36"/>
        <v/>
      </c>
      <c r="P481" t="s">
        <v>1449</v>
      </c>
      <c r="Q481" t="s">
        <v>16</v>
      </c>
      <c r="R481" s="3">
        <v>45449</v>
      </c>
      <c r="S481">
        <v>2475.85</v>
      </c>
      <c r="T481">
        <v>2587</v>
      </c>
      <c r="U481">
        <v>2713</v>
      </c>
      <c r="V481">
        <v>2554.35</v>
      </c>
      <c r="W481">
        <v>2629.8</v>
      </c>
      <c r="X481">
        <v>2617.85</v>
      </c>
      <c r="Y481">
        <v>2637.3</v>
      </c>
      <c r="Z481">
        <v>784340</v>
      </c>
      <c r="AA481">
        <v>2068542146.45</v>
      </c>
      <c r="AB481">
        <v>84464</v>
      </c>
      <c r="AC481" s="8">
        <v>313403</v>
      </c>
      <c r="AD481" s="8">
        <v>39.96</v>
      </c>
    </row>
    <row r="482" spans="1:30" x14ac:dyDescent="0.25">
      <c r="A482" s="9" t="s">
        <v>1449</v>
      </c>
      <c r="B482" s="1" t="s">
        <v>16</v>
      </c>
      <c r="C482" s="10">
        <v>45450</v>
      </c>
      <c r="D482" s="1">
        <v>2633.35</v>
      </c>
      <c r="F482">
        <f t="shared" si="37"/>
        <v>0.59208892793704759</v>
      </c>
      <c r="G482">
        <f t="shared" si="35"/>
        <v>5</v>
      </c>
      <c r="H482" t="str">
        <f t="shared" si="39"/>
        <v/>
      </c>
      <c r="I482" t="str">
        <f t="shared" si="38"/>
        <v/>
      </c>
      <c r="J482" t="str">
        <f t="shared" si="36"/>
        <v/>
      </c>
      <c r="P482" t="s">
        <v>1449</v>
      </c>
      <c r="Q482" t="s">
        <v>16</v>
      </c>
      <c r="R482" s="3">
        <v>45450</v>
      </c>
      <c r="S482">
        <v>2617.85</v>
      </c>
      <c r="T482">
        <v>2649.8</v>
      </c>
      <c r="U482">
        <v>2689.95</v>
      </c>
      <c r="V482">
        <v>2619.1</v>
      </c>
      <c r="W482">
        <v>2638</v>
      </c>
      <c r="X482">
        <v>2633.35</v>
      </c>
      <c r="Y482">
        <v>2642.43</v>
      </c>
      <c r="Z482">
        <v>347845</v>
      </c>
      <c r="AA482">
        <v>919157490.75</v>
      </c>
      <c r="AB482">
        <v>35663</v>
      </c>
      <c r="AC482" s="8">
        <v>150407</v>
      </c>
      <c r="AD482" s="8">
        <v>43.24</v>
      </c>
    </row>
    <row r="483" spans="1:30" x14ac:dyDescent="0.25">
      <c r="A483" s="11" t="s">
        <v>1449</v>
      </c>
      <c r="B483" s="2" t="s">
        <v>16</v>
      </c>
      <c r="C483" s="12">
        <v>45453</v>
      </c>
      <c r="D483" s="2">
        <v>2658.35</v>
      </c>
      <c r="F483">
        <f t="shared" si="37"/>
        <v>0.94936107999316466</v>
      </c>
      <c r="G483">
        <f t="shared" si="35"/>
        <v>1</v>
      </c>
      <c r="H483" t="str">
        <f t="shared" si="39"/>
        <v/>
      </c>
      <c r="I483" t="str">
        <f t="shared" si="38"/>
        <v/>
      </c>
      <c r="J483" t="str">
        <f t="shared" si="36"/>
        <v/>
      </c>
      <c r="P483" t="s">
        <v>1449</v>
      </c>
      <c r="Q483" t="s">
        <v>16</v>
      </c>
      <c r="R483" s="3">
        <v>45453</v>
      </c>
      <c r="S483">
        <v>2633.35</v>
      </c>
      <c r="T483">
        <v>2680.2</v>
      </c>
      <c r="U483">
        <v>2689.85</v>
      </c>
      <c r="V483">
        <v>2626</v>
      </c>
      <c r="W483">
        <v>2644</v>
      </c>
      <c r="X483">
        <v>2658.35</v>
      </c>
      <c r="Y483">
        <v>2657.81</v>
      </c>
      <c r="Z483">
        <v>295830</v>
      </c>
      <c r="AA483">
        <v>786260985.75</v>
      </c>
      <c r="AB483">
        <v>35103</v>
      </c>
      <c r="AC483" s="8">
        <v>158699</v>
      </c>
      <c r="AD483" s="8">
        <v>53.65</v>
      </c>
    </row>
    <row r="484" spans="1:30" x14ac:dyDescent="0.25">
      <c r="A484" s="9" t="s">
        <v>1449</v>
      </c>
      <c r="B484" s="1" t="s">
        <v>16</v>
      </c>
      <c r="C484" s="10">
        <v>45454</v>
      </c>
      <c r="D484" s="1">
        <v>2673.85</v>
      </c>
      <c r="F484">
        <f t="shared" si="37"/>
        <v>0.58306844471194541</v>
      </c>
      <c r="G484">
        <f t="shared" si="35"/>
        <v>2</v>
      </c>
      <c r="H484" t="str">
        <f t="shared" si="39"/>
        <v/>
      </c>
      <c r="I484" t="str">
        <f t="shared" si="38"/>
        <v/>
      </c>
      <c r="J484" t="str">
        <f t="shared" si="36"/>
        <v/>
      </c>
      <c r="P484" t="s">
        <v>1449</v>
      </c>
      <c r="Q484" t="s">
        <v>16</v>
      </c>
      <c r="R484" s="3">
        <v>45454</v>
      </c>
      <c r="S484">
        <v>2658.35</v>
      </c>
      <c r="T484">
        <v>2669.6</v>
      </c>
      <c r="U484">
        <v>2732</v>
      </c>
      <c r="V484">
        <v>2650.25</v>
      </c>
      <c r="W484">
        <v>2670</v>
      </c>
      <c r="X484">
        <v>2673.85</v>
      </c>
      <c r="Y484">
        <v>2701.42</v>
      </c>
      <c r="Z484">
        <v>430848</v>
      </c>
      <c r="AA484">
        <v>1163900416.5999999</v>
      </c>
      <c r="AB484">
        <v>50191</v>
      </c>
      <c r="AC484" s="8">
        <v>142119</v>
      </c>
      <c r="AD484" s="8">
        <v>32.99</v>
      </c>
    </row>
    <row r="485" spans="1:30" x14ac:dyDescent="0.25">
      <c r="A485" s="11" t="s">
        <v>1449</v>
      </c>
      <c r="B485" s="2" t="s">
        <v>16</v>
      </c>
      <c r="C485" s="12">
        <v>45455</v>
      </c>
      <c r="D485" s="2">
        <v>2724.9</v>
      </c>
      <c r="F485">
        <f t="shared" si="37"/>
        <v>1.9092320062830819</v>
      </c>
      <c r="G485">
        <f t="shared" si="35"/>
        <v>3</v>
      </c>
      <c r="H485" t="str">
        <f t="shared" si="39"/>
        <v/>
      </c>
      <c r="I485" t="str">
        <f t="shared" si="38"/>
        <v/>
      </c>
      <c r="J485" t="str">
        <f t="shared" si="36"/>
        <v/>
      </c>
      <c r="P485" t="s">
        <v>1449</v>
      </c>
      <c r="Q485" t="s">
        <v>16</v>
      </c>
      <c r="R485" s="3">
        <v>45455</v>
      </c>
      <c r="S485">
        <v>2673.85</v>
      </c>
      <c r="T485">
        <v>2691.4</v>
      </c>
      <c r="U485">
        <v>2785</v>
      </c>
      <c r="V485">
        <v>2683</v>
      </c>
      <c r="W485">
        <v>2730</v>
      </c>
      <c r="X485">
        <v>2724.9</v>
      </c>
      <c r="Y485">
        <v>2740.74</v>
      </c>
      <c r="Z485">
        <v>445791</v>
      </c>
      <c r="AA485">
        <v>1221795258.05</v>
      </c>
      <c r="AB485">
        <v>40706</v>
      </c>
      <c r="AC485" s="8">
        <v>147363</v>
      </c>
      <c r="AD485" s="8">
        <v>33.06</v>
      </c>
    </row>
    <row r="486" spans="1:30" x14ac:dyDescent="0.25">
      <c r="A486" s="9" t="s">
        <v>1449</v>
      </c>
      <c r="B486" s="1" t="s">
        <v>16</v>
      </c>
      <c r="C486" s="10">
        <v>45456</v>
      </c>
      <c r="D486" s="1">
        <v>2733.55</v>
      </c>
      <c r="F486">
        <f t="shared" si="37"/>
        <v>0.31744284193915706</v>
      </c>
      <c r="G486">
        <f t="shared" si="35"/>
        <v>4</v>
      </c>
      <c r="H486">
        <f t="shared" si="39"/>
        <v>4.41965735240752</v>
      </c>
      <c r="I486" t="str">
        <f t="shared" si="38"/>
        <v/>
      </c>
      <c r="J486" t="str">
        <f t="shared" si="36"/>
        <v/>
      </c>
      <c r="P486" t="s">
        <v>1449</v>
      </c>
      <c r="Q486" t="s">
        <v>16</v>
      </c>
      <c r="R486" s="3">
        <v>45456</v>
      </c>
      <c r="S486">
        <v>2724.9</v>
      </c>
      <c r="T486">
        <v>2748.6</v>
      </c>
      <c r="U486">
        <v>2766.95</v>
      </c>
      <c r="V486">
        <v>2701.1</v>
      </c>
      <c r="W486">
        <v>2720</v>
      </c>
      <c r="X486">
        <v>2733.55</v>
      </c>
      <c r="Y486">
        <v>2732.67</v>
      </c>
      <c r="Z486">
        <v>369905</v>
      </c>
      <c r="AA486">
        <v>1010827920.5</v>
      </c>
      <c r="AB486">
        <v>28133</v>
      </c>
      <c r="AC486" s="8">
        <v>174722</v>
      </c>
      <c r="AD486" s="8">
        <v>47.23</v>
      </c>
    </row>
    <row r="487" spans="1:30" x14ac:dyDescent="0.25">
      <c r="A487" s="11" t="s">
        <v>1449</v>
      </c>
      <c r="B487" s="2" t="s">
        <v>16</v>
      </c>
      <c r="C487" s="12">
        <v>45457</v>
      </c>
      <c r="D487" s="2">
        <v>2936.2</v>
      </c>
      <c r="F487">
        <f t="shared" si="37"/>
        <v>7.4134367397706136</v>
      </c>
      <c r="G487">
        <f t="shared" si="35"/>
        <v>5</v>
      </c>
      <c r="H487" t="str">
        <f t="shared" si="39"/>
        <v/>
      </c>
      <c r="I487" t="str">
        <f t="shared" si="38"/>
        <v/>
      </c>
      <c r="J487" t="str">
        <f t="shared" si="36"/>
        <v/>
      </c>
      <c r="P487" t="s">
        <v>1449</v>
      </c>
      <c r="Q487" t="s">
        <v>16</v>
      </c>
      <c r="R487" s="3">
        <v>45457</v>
      </c>
      <c r="S487">
        <v>2733.55</v>
      </c>
      <c r="T487">
        <v>2750</v>
      </c>
      <c r="U487">
        <v>2964.9</v>
      </c>
      <c r="V487">
        <v>2741</v>
      </c>
      <c r="W487">
        <v>2933</v>
      </c>
      <c r="X487">
        <v>2936.2</v>
      </c>
      <c r="Y487">
        <v>2892.51</v>
      </c>
      <c r="Z487">
        <v>1636012</v>
      </c>
      <c r="AA487">
        <v>4732183315.25</v>
      </c>
      <c r="AB487">
        <v>100626</v>
      </c>
      <c r="AC487" s="8">
        <v>365018</v>
      </c>
      <c r="AD487" s="8">
        <v>22.31</v>
      </c>
    </row>
    <row r="488" spans="1:30" x14ac:dyDescent="0.25">
      <c r="A488" s="9" t="s">
        <v>1449</v>
      </c>
      <c r="B488" s="1" t="s">
        <v>16</v>
      </c>
      <c r="C488" s="10">
        <v>45461</v>
      </c>
      <c r="D488" s="1">
        <v>3088.1</v>
      </c>
      <c r="F488">
        <f t="shared" si="37"/>
        <v>5.1733533138069649</v>
      </c>
      <c r="G488">
        <f t="shared" si="35"/>
        <v>2</v>
      </c>
      <c r="H488" t="str">
        <f t="shared" si="39"/>
        <v/>
      </c>
      <c r="I488" t="str">
        <f t="shared" si="38"/>
        <v/>
      </c>
      <c r="J488" t="str">
        <f t="shared" si="36"/>
        <v/>
      </c>
      <c r="P488" t="s">
        <v>1449</v>
      </c>
      <c r="Q488" t="s">
        <v>16</v>
      </c>
      <c r="R488" s="3">
        <v>45461</v>
      </c>
      <c r="S488">
        <v>2936.2</v>
      </c>
      <c r="T488">
        <v>2975</v>
      </c>
      <c r="U488">
        <v>3158</v>
      </c>
      <c r="V488">
        <v>2951.6</v>
      </c>
      <c r="W488">
        <v>3090</v>
      </c>
      <c r="X488">
        <v>3088.1</v>
      </c>
      <c r="Y488">
        <v>3073.45</v>
      </c>
      <c r="Z488">
        <v>1977723</v>
      </c>
      <c r="AA488">
        <v>6078442257.6499996</v>
      </c>
      <c r="AB488">
        <v>126218</v>
      </c>
      <c r="AC488" s="8">
        <v>404537</v>
      </c>
      <c r="AD488" s="8">
        <v>20.45</v>
      </c>
    </row>
    <row r="489" spans="1:30" x14ac:dyDescent="0.25">
      <c r="A489" s="11" t="s">
        <v>1449</v>
      </c>
      <c r="B489" s="2" t="s">
        <v>16</v>
      </c>
      <c r="C489" s="12">
        <v>45462</v>
      </c>
      <c r="D489" s="2">
        <v>2993.5</v>
      </c>
      <c r="F489">
        <f t="shared" si="37"/>
        <v>-3.0633723001198119</v>
      </c>
      <c r="G489">
        <f t="shared" si="35"/>
        <v>3</v>
      </c>
      <c r="H489" t="str">
        <f t="shared" si="39"/>
        <v/>
      </c>
      <c r="I489" t="str">
        <f t="shared" si="38"/>
        <v/>
      </c>
      <c r="J489" t="str">
        <f t="shared" si="36"/>
        <v/>
      </c>
      <c r="P489" t="s">
        <v>1449</v>
      </c>
      <c r="Q489" t="s">
        <v>16</v>
      </c>
      <c r="R489" s="3">
        <v>45462</v>
      </c>
      <c r="S489">
        <v>3088.1</v>
      </c>
      <c r="T489">
        <v>3115.05</v>
      </c>
      <c r="U489">
        <v>3148</v>
      </c>
      <c r="V489">
        <v>2961</v>
      </c>
      <c r="W489">
        <v>2992.95</v>
      </c>
      <c r="X489">
        <v>2993.5</v>
      </c>
      <c r="Y489">
        <v>3017.87</v>
      </c>
      <c r="Z489">
        <v>846140</v>
      </c>
      <c r="AA489">
        <v>2553543587.25</v>
      </c>
      <c r="AB489">
        <v>66766</v>
      </c>
      <c r="AC489" s="8">
        <v>290441</v>
      </c>
      <c r="AD489" s="8">
        <v>34.33</v>
      </c>
    </row>
    <row r="490" spans="1:30" x14ac:dyDescent="0.25">
      <c r="A490" s="9" t="s">
        <v>1449</v>
      </c>
      <c r="B490" s="1" t="s">
        <v>16</v>
      </c>
      <c r="C490" s="10">
        <v>45463</v>
      </c>
      <c r="D490" s="1">
        <v>2942.9</v>
      </c>
      <c r="F490">
        <f t="shared" si="37"/>
        <v>-1.6903290462669085</v>
      </c>
      <c r="G490">
        <f t="shared" si="35"/>
        <v>4</v>
      </c>
      <c r="H490">
        <f t="shared" si="39"/>
        <v>8.0002935887555502</v>
      </c>
      <c r="I490" t="str">
        <f t="shared" si="38"/>
        <v/>
      </c>
      <c r="J490" t="str">
        <f t="shared" si="36"/>
        <v/>
      </c>
      <c r="P490" t="s">
        <v>1449</v>
      </c>
      <c r="Q490" t="s">
        <v>16</v>
      </c>
      <c r="R490" s="3">
        <v>45463</v>
      </c>
      <c r="S490">
        <v>2993.5</v>
      </c>
      <c r="T490">
        <v>2992.95</v>
      </c>
      <c r="U490">
        <v>3028</v>
      </c>
      <c r="V490">
        <v>2931.15</v>
      </c>
      <c r="W490">
        <v>2954.9</v>
      </c>
      <c r="X490">
        <v>2942.9</v>
      </c>
      <c r="Y490">
        <v>2982.22</v>
      </c>
      <c r="Z490">
        <v>425450</v>
      </c>
      <c r="AA490">
        <v>1268783671.5</v>
      </c>
      <c r="AB490">
        <v>39067</v>
      </c>
      <c r="AC490" s="8">
        <v>115436</v>
      </c>
      <c r="AD490" s="8">
        <v>27.13</v>
      </c>
    </row>
    <row r="491" spans="1:30" x14ac:dyDescent="0.25">
      <c r="A491" s="11" t="s">
        <v>1449</v>
      </c>
      <c r="B491" s="2" t="s">
        <v>16</v>
      </c>
      <c r="C491" s="12">
        <v>45464</v>
      </c>
      <c r="D491" s="2">
        <v>2946.55</v>
      </c>
      <c r="F491">
        <f t="shared" si="37"/>
        <v>0.12402731999048866</v>
      </c>
      <c r="G491">
        <f t="shared" si="35"/>
        <v>5</v>
      </c>
      <c r="H491" t="str">
        <f t="shared" si="39"/>
        <v/>
      </c>
      <c r="I491" t="str">
        <f t="shared" si="38"/>
        <v/>
      </c>
      <c r="J491" t="str">
        <f t="shared" si="36"/>
        <v/>
      </c>
      <c r="P491" t="s">
        <v>1449</v>
      </c>
      <c r="Q491" t="s">
        <v>16</v>
      </c>
      <c r="R491" s="3">
        <v>45464</v>
      </c>
      <c r="S491">
        <v>2942.9</v>
      </c>
      <c r="T491">
        <v>2963.8</v>
      </c>
      <c r="U491">
        <v>3040</v>
      </c>
      <c r="V491">
        <v>2863</v>
      </c>
      <c r="W491">
        <v>2930</v>
      </c>
      <c r="X491">
        <v>2946.55</v>
      </c>
      <c r="Y491">
        <v>2972.34</v>
      </c>
      <c r="Z491">
        <v>420948</v>
      </c>
      <c r="AA491">
        <v>1251198781.0999999</v>
      </c>
      <c r="AB491">
        <v>40395</v>
      </c>
      <c r="AC491" s="8">
        <v>111720</v>
      </c>
      <c r="AD491" s="8">
        <v>26.54</v>
      </c>
    </row>
    <row r="492" spans="1:30" x14ac:dyDescent="0.25">
      <c r="A492" s="9" t="s">
        <v>1449</v>
      </c>
      <c r="B492" s="1" t="s">
        <v>16</v>
      </c>
      <c r="C492" s="10">
        <v>45467</v>
      </c>
      <c r="D492" s="1">
        <v>2992.6</v>
      </c>
      <c r="F492">
        <f t="shared" si="37"/>
        <v>1.5628446827645797</v>
      </c>
      <c r="G492">
        <f t="shared" si="35"/>
        <v>1</v>
      </c>
      <c r="H492" t="str">
        <f t="shared" si="39"/>
        <v/>
      </c>
      <c r="I492" t="str">
        <f t="shared" si="38"/>
        <v/>
      </c>
      <c r="J492" t="str">
        <f t="shared" si="36"/>
        <v/>
      </c>
      <c r="P492" t="s">
        <v>1449</v>
      </c>
      <c r="Q492" t="s">
        <v>16</v>
      </c>
      <c r="R492" s="3">
        <v>45467</v>
      </c>
      <c r="S492">
        <v>2946.55</v>
      </c>
      <c r="T492">
        <v>2934.05</v>
      </c>
      <c r="U492">
        <v>3010</v>
      </c>
      <c r="V492">
        <v>2898</v>
      </c>
      <c r="W492">
        <v>2988.2</v>
      </c>
      <c r="X492">
        <v>2992.6</v>
      </c>
      <c r="Y492">
        <v>2975.01</v>
      </c>
      <c r="Z492">
        <v>328116</v>
      </c>
      <c r="AA492">
        <v>976147541.35000002</v>
      </c>
      <c r="AB492">
        <v>34051</v>
      </c>
      <c r="AC492" s="8">
        <v>102079</v>
      </c>
      <c r="AD492" s="8">
        <v>31.11</v>
      </c>
    </row>
    <row r="493" spans="1:30" x14ac:dyDescent="0.25">
      <c r="A493" s="11" t="s">
        <v>1449</v>
      </c>
      <c r="B493" s="2" t="s">
        <v>16</v>
      </c>
      <c r="C493" s="12">
        <v>45468</v>
      </c>
      <c r="D493" s="2">
        <v>2971.65</v>
      </c>
      <c r="F493">
        <f t="shared" si="37"/>
        <v>-0.70006014836596331</v>
      </c>
      <c r="G493">
        <f t="shared" si="35"/>
        <v>2</v>
      </c>
      <c r="H493" t="str">
        <f t="shared" si="39"/>
        <v/>
      </c>
      <c r="I493" t="str">
        <f t="shared" si="38"/>
        <v/>
      </c>
      <c r="J493" t="str">
        <f t="shared" si="36"/>
        <v/>
      </c>
      <c r="P493" t="s">
        <v>1449</v>
      </c>
      <c r="Q493" t="s">
        <v>16</v>
      </c>
      <c r="R493" s="3">
        <v>45468</v>
      </c>
      <c r="S493">
        <v>2992.6</v>
      </c>
      <c r="T493">
        <v>3006.8</v>
      </c>
      <c r="U493">
        <v>3069.95</v>
      </c>
      <c r="V493">
        <v>2950</v>
      </c>
      <c r="W493">
        <v>2967</v>
      </c>
      <c r="X493">
        <v>2971.65</v>
      </c>
      <c r="Y493">
        <v>3022.73</v>
      </c>
      <c r="Z493">
        <v>409230</v>
      </c>
      <c r="AA493">
        <v>1236992343.3499999</v>
      </c>
      <c r="AB493">
        <v>39390</v>
      </c>
      <c r="AC493" s="8">
        <v>121021</v>
      </c>
      <c r="AD493" s="8">
        <v>29.57</v>
      </c>
    </row>
    <row r="494" spans="1:30" x14ac:dyDescent="0.25">
      <c r="A494" s="9" t="s">
        <v>1449</v>
      </c>
      <c r="B494" s="1" t="s">
        <v>16</v>
      </c>
      <c r="C494" s="10">
        <v>45469</v>
      </c>
      <c r="D494" s="1">
        <v>2983.85</v>
      </c>
      <c r="F494">
        <f t="shared" si="37"/>
        <v>0.41054632948024888</v>
      </c>
      <c r="G494">
        <f t="shared" si="35"/>
        <v>3</v>
      </c>
      <c r="H494" t="str">
        <f t="shared" si="39"/>
        <v/>
      </c>
      <c r="I494" t="str">
        <f t="shared" si="38"/>
        <v/>
      </c>
      <c r="J494" t="str">
        <f t="shared" si="36"/>
        <v/>
      </c>
      <c r="P494" t="s">
        <v>1449</v>
      </c>
      <c r="Q494" t="s">
        <v>16</v>
      </c>
      <c r="R494" s="3">
        <v>45469</v>
      </c>
      <c r="S494">
        <v>2971.65</v>
      </c>
      <c r="T494">
        <v>2982</v>
      </c>
      <c r="U494">
        <v>3029.95</v>
      </c>
      <c r="V494">
        <v>2952.2</v>
      </c>
      <c r="W494">
        <v>2991</v>
      </c>
      <c r="X494">
        <v>2983.85</v>
      </c>
      <c r="Y494">
        <v>2998.2</v>
      </c>
      <c r="Z494">
        <v>228986</v>
      </c>
      <c r="AA494">
        <v>686546313.75</v>
      </c>
      <c r="AB494">
        <v>22469</v>
      </c>
      <c r="AC494" s="8">
        <v>76009</v>
      </c>
      <c r="AD494" s="8">
        <v>33.19</v>
      </c>
    </row>
    <row r="495" spans="1:30" x14ac:dyDescent="0.25">
      <c r="A495" s="11" t="s">
        <v>1449</v>
      </c>
      <c r="B495" s="2" t="s">
        <v>16</v>
      </c>
      <c r="C495" s="12">
        <v>45470</v>
      </c>
      <c r="D495" s="2">
        <v>3014.3</v>
      </c>
      <c r="F495">
        <f t="shared" si="37"/>
        <v>1.0204936575230079</v>
      </c>
      <c r="G495">
        <f t="shared" si="35"/>
        <v>4</v>
      </c>
      <c r="H495">
        <f t="shared" si="39"/>
        <v>2.4261782595399124</v>
      </c>
      <c r="I495" t="str">
        <f t="shared" si="38"/>
        <v/>
      </c>
      <c r="J495" t="str">
        <f t="shared" si="36"/>
        <v/>
      </c>
      <c r="P495" t="s">
        <v>1449</v>
      </c>
      <c r="Q495" t="s">
        <v>16</v>
      </c>
      <c r="R495" s="3">
        <v>45470</v>
      </c>
      <c r="S495">
        <v>2983.85</v>
      </c>
      <c r="T495">
        <v>3015</v>
      </c>
      <c r="U495">
        <v>3099</v>
      </c>
      <c r="V495">
        <v>2961.8</v>
      </c>
      <c r="W495">
        <v>3013.55</v>
      </c>
      <c r="X495">
        <v>3014.3</v>
      </c>
      <c r="Y495">
        <v>3041.14</v>
      </c>
      <c r="Z495">
        <v>693922</v>
      </c>
      <c r="AA495">
        <v>2110314506.2</v>
      </c>
      <c r="AB495">
        <v>58148</v>
      </c>
      <c r="AC495" s="8">
        <v>178526</v>
      </c>
      <c r="AD495" s="8">
        <v>25.73</v>
      </c>
    </row>
    <row r="496" spans="1:30" x14ac:dyDescent="0.25">
      <c r="A496" s="9" t="s">
        <v>1449</v>
      </c>
      <c r="B496" s="1" t="s">
        <v>16</v>
      </c>
      <c r="C496" s="10">
        <v>45471</v>
      </c>
      <c r="D496" s="1">
        <v>3001.4</v>
      </c>
      <c r="F496">
        <f t="shared" si="37"/>
        <v>-0.42796005706134388</v>
      </c>
      <c r="G496">
        <f t="shared" si="35"/>
        <v>5</v>
      </c>
      <c r="H496" t="str">
        <f t="shared" si="39"/>
        <v/>
      </c>
      <c r="I496" t="str">
        <f t="shared" si="38"/>
        <v/>
      </c>
      <c r="J496" t="str">
        <f t="shared" si="36"/>
        <v/>
      </c>
      <c r="P496" t="s">
        <v>1449</v>
      </c>
      <c r="Q496" t="s">
        <v>16</v>
      </c>
      <c r="R496" s="3">
        <v>45471</v>
      </c>
      <c r="S496">
        <v>3014.3</v>
      </c>
      <c r="T496">
        <v>3043.7</v>
      </c>
      <c r="U496">
        <v>3052</v>
      </c>
      <c r="V496">
        <v>2982.55</v>
      </c>
      <c r="W496">
        <v>3000</v>
      </c>
      <c r="X496">
        <v>3001.4</v>
      </c>
      <c r="Y496">
        <v>3009.53</v>
      </c>
      <c r="Z496">
        <v>192617</v>
      </c>
      <c r="AA496">
        <v>579685794.64999998</v>
      </c>
      <c r="AB496">
        <v>18029</v>
      </c>
      <c r="AC496" s="8">
        <v>67683</v>
      </c>
      <c r="AD496" s="8">
        <v>35.14</v>
      </c>
    </row>
  </sheetData>
  <conditionalFormatting sqref="G2:G496">
    <cfRule type="cellIs" dxfId="4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DA1B-7B38-49C4-8A84-F219AA0D970A}">
  <dimension ref="A1:AD502"/>
  <sheetViews>
    <sheetView zoomScale="63" workbookViewId="0">
      <selection activeCell="K6" sqref="K6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4.42578125" bestFit="1" customWidth="1"/>
    <col min="10" max="10" width="16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4484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1450</v>
      </c>
      <c r="B2" s="1" t="s">
        <v>16</v>
      </c>
      <c r="C2" s="10">
        <v>44742</v>
      </c>
      <c r="D2" s="1">
        <v>572.95000000000005</v>
      </c>
      <c r="G2">
        <f>WEEKDAY(C2, 2)</f>
        <v>4</v>
      </c>
      <c r="P2" t="s">
        <v>1450</v>
      </c>
      <c r="Q2" t="s">
        <v>16</v>
      </c>
      <c r="R2" s="3">
        <v>44742</v>
      </c>
      <c r="S2">
        <v>589.15</v>
      </c>
      <c r="T2">
        <v>592.9</v>
      </c>
      <c r="U2">
        <v>594</v>
      </c>
      <c r="V2">
        <v>566.1</v>
      </c>
      <c r="W2">
        <v>567</v>
      </c>
      <c r="X2">
        <v>572.95000000000005</v>
      </c>
      <c r="Y2">
        <v>581.51</v>
      </c>
      <c r="Z2">
        <v>346545</v>
      </c>
      <c r="AA2">
        <v>201519227.09999999</v>
      </c>
      <c r="AB2">
        <v>12817</v>
      </c>
      <c r="AC2" t="s">
        <v>1451</v>
      </c>
      <c r="AD2" t="s">
        <v>1452</v>
      </c>
    </row>
    <row r="3" spans="1:30" x14ac:dyDescent="0.25">
      <c r="A3" s="11" t="s">
        <v>1450</v>
      </c>
      <c r="B3" s="2" t="s">
        <v>16</v>
      </c>
      <c r="C3" s="12">
        <v>44743</v>
      </c>
      <c r="D3" s="2">
        <v>588.04999999999995</v>
      </c>
      <c r="F3">
        <f>((D3-D2)/D2)*100</f>
        <v>2.6354830264420817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-20.372417311453106</v>
      </c>
      <c r="P3" t="s">
        <v>1450</v>
      </c>
      <c r="Q3" t="s">
        <v>16</v>
      </c>
      <c r="R3" s="3">
        <v>44743</v>
      </c>
      <c r="S3">
        <v>572.95000000000005</v>
      </c>
      <c r="T3">
        <v>571.95000000000005</v>
      </c>
      <c r="U3">
        <v>603</v>
      </c>
      <c r="V3">
        <v>571.4</v>
      </c>
      <c r="W3">
        <v>585.04999999999995</v>
      </c>
      <c r="X3">
        <v>588.04999999999995</v>
      </c>
      <c r="Y3">
        <v>593.04</v>
      </c>
      <c r="Z3">
        <v>543062</v>
      </c>
      <c r="AA3">
        <v>322056825.19999999</v>
      </c>
      <c r="AB3">
        <v>18101</v>
      </c>
      <c r="AC3" t="s">
        <v>1453</v>
      </c>
      <c r="AD3" t="s">
        <v>1454</v>
      </c>
    </row>
    <row r="4" spans="1:30" x14ac:dyDescent="0.25">
      <c r="A4" s="9" t="s">
        <v>1450</v>
      </c>
      <c r="B4" s="1" t="s">
        <v>16</v>
      </c>
      <c r="C4" s="10">
        <v>44746</v>
      </c>
      <c r="D4" s="1">
        <v>584.70000000000005</v>
      </c>
      <c r="F4">
        <f t="shared" ref="F4:F67" si="2">((D4-D3)/D3)*100</f>
        <v>-0.56967944902642786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1450</v>
      </c>
      <c r="Q4" t="s">
        <v>16</v>
      </c>
      <c r="R4" s="3">
        <v>44746</v>
      </c>
      <c r="S4">
        <v>588.04999999999995</v>
      </c>
      <c r="T4">
        <v>588.04999999999995</v>
      </c>
      <c r="U4">
        <v>590.85</v>
      </c>
      <c r="V4">
        <v>582.25</v>
      </c>
      <c r="W4">
        <v>583.5</v>
      </c>
      <c r="X4">
        <v>584.70000000000005</v>
      </c>
      <c r="Y4">
        <v>586.28</v>
      </c>
      <c r="Z4">
        <v>478599</v>
      </c>
      <c r="AA4">
        <v>280591968.19999999</v>
      </c>
      <c r="AB4">
        <v>15393</v>
      </c>
      <c r="AC4" t="s">
        <v>1455</v>
      </c>
      <c r="AD4" t="s">
        <v>1456</v>
      </c>
    </row>
    <row r="5" spans="1:30" x14ac:dyDescent="0.25">
      <c r="A5" s="11" t="s">
        <v>1450</v>
      </c>
      <c r="B5" s="2" t="s">
        <v>16</v>
      </c>
      <c r="C5" s="12">
        <v>44747</v>
      </c>
      <c r="D5" s="2">
        <v>585.85</v>
      </c>
      <c r="F5">
        <f t="shared" si="2"/>
        <v>0.19668205917564172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1450</v>
      </c>
      <c r="Q5" t="s">
        <v>16</v>
      </c>
      <c r="R5" s="3">
        <v>44747</v>
      </c>
      <c r="S5">
        <v>584.70000000000005</v>
      </c>
      <c r="T5">
        <v>589</v>
      </c>
      <c r="U5">
        <v>593.95000000000005</v>
      </c>
      <c r="V5">
        <v>582.5</v>
      </c>
      <c r="W5">
        <v>584</v>
      </c>
      <c r="X5">
        <v>585.85</v>
      </c>
      <c r="Y5">
        <v>588.91999999999996</v>
      </c>
      <c r="Z5">
        <v>307837</v>
      </c>
      <c r="AA5">
        <v>181290029.5</v>
      </c>
      <c r="AB5">
        <v>7649</v>
      </c>
      <c r="AC5" t="s">
        <v>1457</v>
      </c>
      <c r="AD5" t="s">
        <v>1458</v>
      </c>
    </row>
    <row r="6" spans="1:30" x14ac:dyDescent="0.25">
      <c r="A6" s="9" t="s">
        <v>1450</v>
      </c>
      <c r="B6" s="1" t="s">
        <v>16</v>
      </c>
      <c r="C6" s="10">
        <v>44748</v>
      </c>
      <c r="D6" s="1">
        <v>572.54999999999995</v>
      </c>
      <c r="F6">
        <f t="shared" si="2"/>
        <v>-2.2702056840488294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1450</v>
      </c>
      <c r="Q6" t="s">
        <v>16</v>
      </c>
      <c r="R6" s="3">
        <v>44748</v>
      </c>
      <c r="S6">
        <v>585.85</v>
      </c>
      <c r="T6">
        <v>583</v>
      </c>
      <c r="U6">
        <v>585.79999999999995</v>
      </c>
      <c r="V6">
        <v>570</v>
      </c>
      <c r="W6">
        <v>572.85</v>
      </c>
      <c r="X6">
        <v>572.54999999999995</v>
      </c>
      <c r="Y6">
        <v>575.74</v>
      </c>
      <c r="Z6">
        <v>1140593</v>
      </c>
      <c r="AA6">
        <v>656686107.10000002</v>
      </c>
      <c r="AB6">
        <v>17204</v>
      </c>
      <c r="AC6" t="s">
        <v>1459</v>
      </c>
      <c r="AD6" t="s">
        <v>1460</v>
      </c>
    </row>
    <row r="7" spans="1:30" x14ac:dyDescent="0.25">
      <c r="A7" s="11" t="s">
        <v>1450</v>
      </c>
      <c r="B7" s="2" t="s">
        <v>16</v>
      </c>
      <c r="C7" s="12">
        <v>44749</v>
      </c>
      <c r="D7" s="2">
        <v>569.79999999999995</v>
      </c>
      <c r="F7">
        <f t="shared" si="2"/>
        <v>-0.48030739673390976</v>
      </c>
      <c r="G7">
        <f t="shared" si="0"/>
        <v>4</v>
      </c>
      <c r="H7">
        <f>IF(G7=4, ((D7 - D2) / D2)*100, "")</f>
        <v>-0.54978619425780451</v>
      </c>
      <c r="I7" t="str">
        <f t="shared" si="3"/>
        <v/>
      </c>
      <c r="J7" t="str">
        <f t="shared" si="1"/>
        <v/>
      </c>
      <c r="P7" t="s">
        <v>1450</v>
      </c>
      <c r="Q7" t="s">
        <v>16</v>
      </c>
      <c r="R7" s="3">
        <v>44749</v>
      </c>
      <c r="S7">
        <v>572.54999999999995</v>
      </c>
      <c r="T7">
        <v>579.45000000000005</v>
      </c>
      <c r="U7">
        <v>584.04999999999995</v>
      </c>
      <c r="V7">
        <v>568.29999999999995</v>
      </c>
      <c r="W7">
        <v>572</v>
      </c>
      <c r="X7">
        <v>569.79999999999995</v>
      </c>
      <c r="Y7">
        <v>570.47</v>
      </c>
      <c r="Z7">
        <v>989250</v>
      </c>
      <c r="AA7">
        <v>564333505.04999995</v>
      </c>
      <c r="AB7">
        <v>13430</v>
      </c>
      <c r="AC7" t="s">
        <v>1461</v>
      </c>
      <c r="AD7" t="s">
        <v>1462</v>
      </c>
    </row>
    <row r="8" spans="1:30" x14ac:dyDescent="0.25">
      <c r="A8" s="9" t="s">
        <v>1450</v>
      </c>
      <c r="B8" s="1" t="s">
        <v>16</v>
      </c>
      <c r="C8" s="10">
        <v>44750</v>
      </c>
      <c r="D8" s="1">
        <v>564.04999999999995</v>
      </c>
      <c r="F8">
        <f t="shared" si="2"/>
        <v>-1.0091260091260092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1450</v>
      </c>
      <c r="Q8" t="s">
        <v>16</v>
      </c>
      <c r="R8" s="3">
        <v>44750</v>
      </c>
      <c r="S8">
        <v>569.79999999999995</v>
      </c>
      <c r="T8">
        <v>575</v>
      </c>
      <c r="U8">
        <v>576.4</v>
      </c>
      <c r="V8">
        <v>561</v>
      </c>
      <c r="W8">
        <v>563.20000000000005</v>
      </c>
      <c r="X8">
        <v>564.04999999999995</v>
      </c>
      <c r="Y8">
        <v>568.16999999999996</v>
      </c>
      <c r="Z8">
        <v>304414</v>
      </c>
      <c r="AA8">
        <v>172959000.05000001</v>
      </c>
      <c r="AB8">
        <v>16188</v>
      </c>
      <c r="AC8" t="s">
        <v>1463</v>
      </c>
      <c r="AD8" t="s">
        <v>1464</v>
      </c>
    </row>
    <row r="9" spans="1:30" x14ac:dyDescent="0.25">
      <c r="A9" s="11" t="s">
        <v>1450</v>
      </c>
      <c r="B9" s="2" t="s">
        <v>16</v>
      </c>
      <c r="C9" s="12">
        <v>44753</v>
      </c>
      <c r="D9" s="2">
        <v>558.35</v>
      </c>
      <c r="F9">
        <f t="shared" si="2"/>
        <v>-1.0105487102207131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1450</v>
      </c>
      <c r="Q9" t="s">
        <v>16</v>
      </c>
      <c r="R9" s="3">
        <v>44753</v>
      </c>
      <c r="S9">
        <v>564.04999999999995</v>
      </c>
      <c r="T9">
        <v>564.9</v>
      </c>
      <c r="U9">
        <v>567.25</v>
      </c>
      <c r="V9">
        <v>555.1</v>
      </c>
      <c r="W9">
        <v>559.45000000000005</v>
      </c>
      <c r="X9">
        <v>558.35</v>
      </c>
      <c r="Y9">
        <v>559.27</v>
      </c>
      <c r="Z9">
        <v>329851</v>
      </c>
      <c r="AA9">
        <v>184475876</v>
      </c>
      <c r="AB9">
        <v>15165</v>
      </c>
      <c r="AC9" t="s">
        <v>1465</v>
      </c>
      <c r="AD9" t="s">
        <v>1466</v>
      </c>
    </row>
    <row r="10" spans="1:30" x14ac:dyDescent="0.25">
      <c r="A10" s="9" t="s">
        <v>1450</v>
      </c>
      <c r="B10" s="1" t="s">
        <v>16</v>
      </c>
      <c r="C10" s="10">
        <v>44754</v>
      </c>
      <c r="D10" s="1">
        <v>560.25</v>
      </c>
      <c r="F10">
        <f t="shared" si="2"/>
        <v>0.34028834960150034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1450</v>
      </c>
      <c r="Q10" t="s">
        <v>16</v>
      </c>
      <c r="R10" s="3">
        <v>44754</v>
      </c>
      <c r="S10">
        <v>558.35</v>
      </c>
      <c r="T10">
        <v>559.04999999999995</v>
      </c>
      <c r="U10">
        <v>564.85</v>
      </c>
      <c r="V10">
        <v>553.70000000000005</v>
      </c>
      <c r="W10">
        <v>559.04999999999995</v>
      </c>
      <c r="X10">
        <v>560.25</v>
      </c>
      <c r="Y10">
        <v>558</v>
      </c>
      <c r="Z10">
        <v>460535</v>
      </c>
      <c r="AA10">
        <v>256978220.55000001</v>
      </c>
      <c r="AB10">
        <v>25896</v>
      </c>
      <c r="AC10" t="s">
        <v>1467</v>
      </c>
      <c r="AD10" t="s">
        <v>1468</v>
      </c>
    </row>
    <row r="11" spans="1:30" x14ac:dyDescent="0.25">
      <c r="A11" s="11" t="s">
        <v>1450</v>
      </c>
      <c r="B11" s="2" t="s">
        <v>16</v>
      </c>
      <c r="C11" s="12">
        <v>44755</v>
      </c>
      <c r="D11" s="2">
        <v>559.70000000000005</v>
      </c>
      <c r="F11">
        <f t="shared" si="2"/>
        <v>-9.8170459616234634E-2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1450</v>
      </c>
      <c r="Q11" t="s">
        <v>16</v>
      </c>
      <c r="R11" s="3">
        <v>44755</v>
      </c>
      <c r="S11">
        <v>560.25</v>
      </c>
      <c r="T11">
        <v>563.95000000000005</v>
      </c>
      <c r="U11">
        <v>573.04999999999995</v>
      </c>
      <c r="V11">
        <v>557.5</v>
      </c>
      <c r="W11">
        <v>560</v>
      </c>
      <c r="X11">
        <v>559.70000000000005</v>
      </c>
      <c r="Y11">
        <v>566.95000000000005</v>
      </c>
      <c r="Z11">
        <v>635436</v>
      </c>
      <c r="AA11">
        <v>360262325.89999998</v>
      </c>
      <c r="AB11">
        <v>13213</v>
      </c>
      <c r="AC11" t="s">
        <v>1469</v>
      </c>
      <c r="AD11" t="s">
        <v>1470</v>
      </c>
    </row>
    <row r="12" spans="1:30" x14ac:dyDescent="0.25">
      <c r="A12" s="9" t="s">
        <v>1450</v>
      </c>
      <c r="B12" s="1" t="s">
        <v>16</v>
      </c>
      <c r="C12" s="10">
        <v>44756</v>
      </c>
      <c r="D12" s="1">
        <v>544.9</v>
      </c>
      <c r="F12">
        <f t="shared" si="2"/>
        <v>-2.6442737180632601</v>
      </c>
      <c r="G12">
        <f t="shared" si="0"/>
        <v>4</v>
      </c>
      <c r="H12">
        <f t="shared" si="4"/>
        <v>-4.3699543699543666</v>
      </c>
      <c r="I12" t="str">
        <f t="shared" si="3"/>
        <v/>
      </c>
      <c r="J12" t="str">
        <f t="shared" si="1"/>
        <v/>
      </c>
      <c r="P12" t="s">
        <v>1450</v>
      </c>
      <c r="Q12" t="s">
        <v>16</v>
      </c>
      <c r="R12" s="3">
        <v>44756</v>
      </c>
      <c r="S12">
        <v>559.70000000000005</v>
      </c>
      <c r="T12">
        <v>560</v>
      </c>
      <c r="U12">
        <v>562.6</v>
      </c>
      <c r="V12">
        <v>542.25</v>
      </c>
      <c r="W12">
        <v>548.79999999999995</v>
      </c>
      <c r="X12">
        <v>544.9</v>
      </c>
      <c r="Y12">
        <v>548.98</v>
      </c>
      <c r="Z12">
        <v>298130</v>
      </c>
      <c r="AA12">
        <v>163668409</v>
      </c>
      <c r="AB12">
        <v>13272</v>
      </c>
      <c r="AC12" t="s">
        <v>1471</v>
      </c>
      <c r="AD12" t="s">
        <v>1472</v>
      </c>
    </row>
    <row r="13" spans="1:30" x14ac:dyDescent="0.25">
      <c r="A13" s="11" t="s">
        <v>1450</v>
      </c>
      <c r="B13" s="2" t="s">
        <v>16</v>
      </c>
      <c r="C13" s="12">
        <v>44757</v>
      </c>
      <c r="D13" s="2">
        <v>524.15</v>
      </c>
      <c r="F13">
        <f t="shared" si="2"/>
        <v>-3.8080381721416776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1450</v>
      </c>
      <c r="Q13" t="s">
        <v>16</v>
      </c>
      <c r="R13" s="3">
        <v>44757</v>
      </c>
      <c r="S13">
        <v>544.9</v>
      </c>
      <c r="T13">
        <v>548.20000000000005</v>
      </c>
      <c r="U13">
        <v>551.20000000000005</v>
      </c>
      <c r="V13">
        <v>521.5</v>
      </c>
      <c r="W13">
        <v>525.85</v>
      </c>
      <c r="X13">
        <v>524.15</v>
      </c>
      <c r="Y13">
        <v>526.89</v>
      </c>
      <c r="Z13">
        <v>3465291</v>
      </c>
      <c r="AA13">
        <v>1825824309.3499999</v>
      </c>
      <c r="AB13">
        <v>26086</v>
      </c>
      <c r="AC13" t="s">
        <v>1473</v>
      </c>
      <c r="AD13" t="s">
        <v>1474</v>
      </c>
    </row>
    <row r="14" spans="1:30" x14ac:dyDescent="0.25">
      <c r="A14" s="9" t="s">
        <v>1450</v>
      </c>
      <c r="B14" s="1" t="s">
        <v>16</v>
      </c>
      <c r="C14" s="10">
        <v>44760</v>
      </c>
      <c r="D14" s="1">
        <v>524.95000000000005</v>
      </c>
      <c r="F14">
        <f t="shared" si="2"/>
        <v>0.15262806448537025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1450</v>
      </c>
      <c r="Q14" t="s">
        <v>16</v>
      </c>
      <c r="R14" s="3">
        <v>44760</v>
      </c>
      <c r="S14">
        <v>524.15</v>
      </c>
      <c r="T14">
        <v>530.4</v>
      </c>
      <c r="U14">
        <v>533.6</v>
      </c>
      <c r="V14">
        <v>521.20000000000005</v>
      </c>
      <c r="W14">
        <v>524.95000000000005</v>
      </c>
      <c r="X14">
        <v>524.95000000000005</v>
      </c>
      <c r="Y14">
        <v>526.29</v>
      </c>
      <c r="Z14">
        <v>400588</v>
      </c>
      <c r="AA14">
        <v>210824236.40000001</v>
      </c>
      <c r="AB14">
        <v>16265</v>
      </c>
      <c r="AC14" t="s">
        <v>1475</v>
      </c>
      <c r="AD14" t="s">
        <v>1476</v>
      </c>
    </row>
    <row r="15" spans="1:30" x14ac:dyDescent="0.25">
      <c r="A15" s="11" t="s">
        <v>1450</v>
      </c>
      <c r="B15" s="2" t="s">
        <v>16</v>
      </c>
      <c r="C15" s="12">
        <v>44761</v>
      </c>
      <c r="D15" s="2">
        <v>527.4</v>
      </c>
      <c r="F15">
        <f t="shared" si="2"/>
        <v>0.46671111534430548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1450</v>
      </c>
      <c r="Q15" t="s">
        <v>16</v>
      </c>
      <c r="R15" s="3">
        <v>44761</v>
      </c>
      <c r="S15">
        <v>524.95000000000005</v>
      </c>
      <c r="T15">
        <v>528.9</v>
      </c>
      <c r="U15">
        <v>541.85</v>
      </c>
      <c r="V15">
        <v>523.1</v>
      </c>
      <c r="W15">
        <v>525</v>
      </c>
      <c r="X15">
        <v>527.4</v>
      </c>
      <c r="Y15">
        <v>530.49</v>
      </c>
      <c r="Z15">
        <v>1400712</v>
      </c>
      <c r="AA15">
        <v>743063966.85000002</v>
      </c>
      <c r="AB15">
        <v>43458</v>
      </c>
      <c r="AC15" t="s">
        <v>1477</v>
      </c>
      <c r="AD15" t="s">
        <v>1478</v>
      </c>
    </row>
    <row r="16" spans="1:30" x14ac:dyDescent="0.25">
      <c r="A16" s="9" t="s">
        <v>1450</v>
      </c>
      <c r="B16" s="1" t="s">
        <v>16</v>
      </c>
      <c r="C16" s="10">
        <v>44762</v>
      </c>
      <c r="D16" s="1">
        <v>524.29999999999995</v>
      </c>
      <c r="F16">
        <f t="shared" si="2"/>
        <v>-0.58778915434205969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1450</v>
      </c>
      <c r="Q16" t="s">
        <v>16</v>
      </c>
      <c r="R16" s="3">
        <v>44762</v>
      </c>
      <c r="S16">
        <v>527.4</v>
      </c>
      <c r="T16">
        <v>534.95000000000005</v>
      </c>
      <c r="U16">
        <v>547</v>
      </c>
      <c r="V16">
        <v>522</v>
      </c>
      <c r="W16">
        <v>522.45000000000005</v>
      </c>
      <c r="X16">
        <v>524.29999999999995</v>
      </c>
      <c r="Y16">
        <v>530.13</v>
      </c>
      <c r="Z16">
        <v>1535225</v>
      </c>
      <c r="AA16">
        <v>813868947.39999998</v>
      </c>
      <c r="AB16">
        <v>26113</v>
      </c>
      <c r="AC16" t="s">
        <v>1479</v>
      </c>
      <c r="AD16" t="s">
        <v>1480</v>
      </c>
    </row>
    <row r="17" spans="1:30" x14ac:dyDescent="0.25">
      <c r="A17" s="11" t="s">
        <v>1450</v>
      </c>
      <c r="B17" s="2" t="s">
        <v>16</v>
      </c>
      <c r="C17" s="12">
        <v>44763</v>
      </c>
      <c r="D17" s="2">
        <v>527.15</v>
      </c>
      <c r="F17">
        <f t="shared" si="2"/>
        <v>0.54358191874881223</v>
      </c>
      <c r="G17">
        <f t="shared" si="0"/>
        <v>4</v>
      </c>
      <c r="H17">
        <f t="shared" si="4"/>
        <v>-3.2574784364103508</v>
      </c>
      <c r="I17" t="str">
        <f t="shared" si="3"/>
        <v/>
      </c>
      <c r="J17" t="str">
        <f t="shared" si="1"/>
        <v/>
      </c>
      <c r="P17" t="s">
        <v>1450</v>
      </c>
      <c r="Q17" t="s">
        <v>16</v>
      </c>
      <c r="R17" s="3">
        <v>44763</v>
      </c>
      <c r="S17">
        <v>524.29999999999995</v>
      </c>
      <c r="T17">
        <v>524.35</v>
      </c>
      <c r="U17">
        <v>530</v>
      </c>
      <c r="V17">
        <v>515.6</v>
      </c>
      <c r="W17">
        <v>526.29999999999995</v>
      </c>
      <c r="X17">
        <v>527.15</v>
      </c>
      <c r="Y17">
        <v>526.24</v>
      </c>
      <c r="Z17">
        <v>339125</v>
      </c>
      <c r="AA17">
        <v>178461763.5</v>
      </c>
      <c r="AB17">
        <v>9628</v>
      </c>
      <c r="AC17" t="s">
        <v>1481</v>
      </c>
      <c r="AD17" t="s">
        <v>856</v>
      </c>
    </row>
    <row r="18" spans="1:30" x14ac:dyDescent="0.25">
      <c r="A18" s="9" t="s">
        <v>1450</v>
      </c>
      <c r="B18" s="1" t="s">
        <v>16</v>
      </c>
      <c r="C18" s="10">
        <v>44764</v>
      </c>
      <c r="D18" s="1">
        <v>520.1</v>
      </c>
      <c r="F18">
        <f t="shared" si="2"/>
        <v>-1.3373802523000957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1450</v>
      </c>
      <c r="Q18" t="s">
        <v>16</v>
      </c>
      <c r="R18" s="3">
        <v>44764</v>
      </c>
      <c r="S18">
        <v>527.15</v>
      </c>
      <c r="T18">
        <v>530</v>
      </c>
      <c r="U18">
        <v>539.54999999999995</v>
      </c>
      <c r="V18">
        <v>516</v>
      </c>
      <c r="W18">
        <v>522</v>
      </c>
      <c r="X18">
        <v>520.1</v>
      </c>
      <c r="Y18">
        <v>525.39</v>
      </c>
      <c r="Z18">
        <v>427503</v>
      </c>
      <c r="AA18">
        <v>224606100.69999999</v>
      </c>
      <c r="AB18">
        <v>11790</v>
      </c>
      <c r="AC18" t="s">
        <v>1482</v>
      </c>
      <c r="AD18" t="s">
        <v>1483</v>
      </c>
    </row>
    <row r="19" spans="1:30" x14ac:dyDescent="0.25">
      <c r="A19" s="11" t="s">
        <v>1450</v>
      </c>
      <c r="B19" s="2" t="s">
        <v>16</v>
      </c>
      <c r="C19" s="12">
        <v>44767</v>
      </c>
      <c r="D19" s="2">
        <v>499.7</v>
      </c>
      <c r="F19">
        <f t="shared" si="2"/>
        <v>-3.9223226302634173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1450</v>
      </c>
      <c r="Q19" t="s">
        <v>16</v>
      </c>
      <c r="R19" s="3">
        <v>44767</v>
      </c>
      <c r="S19">
        <v>520.1</v>
      </c>
      <c r="T19">
        <v>519.5</v>
      </c>
      <c r="U19">
        <v>520.9</v>
      </c>
      <c r="V19">
        <v>497.3</v>
      </c>
      <c r="W19">
        <v>499.7</v>
      </c>
      <c r="X19">
        <v>499.7</v>
      </c>
      <c r="Y19">
        <v>504.46</v>
      </c>
      <c r="Z19">
        <v>607803</v>
      </c>
      <c r="AA19">
        <v>306610959.19999999</v>
      </c>
      <c r="AB19">
        <v>24851</v>
      </c>
      <c r="AC19" t="s">
        <v>1484</v>
      </c>
      <c r="AD19" t="s">
        <v>1485</v>
      </c>
    </row>
    <row r="20" spans="1:30" x14ac:dyDescent="0.25">
      <c r="A20" s="9" t="s">
        <v>1450</v>
      </c>
      <c r="B20" s="1" t="s">
        <v>16</v>
      </c>
      <c r="C20" s="10">
        <v>44768</v>
      </c>
      <c r="D20" s="1">
        <v>471.85</v>
      </c>
      <c r="F20">
        <f t="shared" si="2"/>
        <v>-5.5733440064038353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1450</v>
      </c>
      <c r="Q20" t="s">
        <v>16</v>
      </c>
      <c r="R20" s="3">
        <v>44768</v>
      </c>
      <c r="S20">
        <v>499.7</v>
      </c>
      <c r="T20">
        <v>501</v>
      </c>
      <c r="U20">
        <v>502.2</v>
      </c>
      <c r="V20">
        <v>467.4</v>
      </c>
      <c r="W20">
        <v>479.25</v>
      </c>
      <c r="X20">
        <v>471.85</v>
      </c>
      <c r="Y20">
        <v>477.37</v>
      </c>
      <c r="Z20">
        <v>1744983</v>
      </c>
      <c r="AA20">
        <v>833005539.79999995</v>
      </c>
      <c r="AB20">
        <v>43478</v>
      </c>
      <c r="AC20" t="s">
        <v>1486</v>
      </c>
      <c r="AD20" t="s">
        <v>1487</v>
      </c>
    </row>
    <row r="21" spans="1:30" x14ac:dyDescent="0.25">
      <c r="A21" s="11" t="s">
        <v>1450</v>
      </c>
      <c r="B21" s="2" t="s">
        <v>16</v>
      </c>
      <c r="C21" s="12">
        <v>44769</v>
      </c>
      <c r="D21" s="2">
        <v>458.05</v>
      </c>
      <c r="F21">
        <f t="shared" si="2"/>
        <v>-2.9246582600402693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1450</v>
      </c>
      <c r="Q21" t="s">
        <v>16</v>
      </c>
      <c r="R21" s="3">
        <v>44769</v>
      </c>
      <c r="S21">
        <v>471.85</v>
      </c>
      <c r="T21">
        <v>474.3</v>
      </c>
      <c r="U21">
        <v>479.7</v>
      </c>
      <c r="V21">
        <v>456.25</v>
      </c>
      <c r="W21">
        <v>458.2</v>
      </c>
      <c r="X21">
        <v>458.05</v>
      </c>
      <c r="Y21">
        <v>466.7</v>
      </c>
      <c r="Z21">
        <v>817499</v>
      </c>
      <c r="AA21">
        <v>381525652.25</v>
      </c>
      <c r="AB21">
        <v>26605</v>
      </c>
      <c r="AC21" t="s">
        <v>1488</v>
      </c>
      <c r="AD21" t="s">
        <v>1489</v>
      </c>
    </row>
    <row r="22" spans="1:30" x14ac:dyDescent="0.25">
      <c r="A22" s="9" t="s">
        <v>1450</v>
      </c>
      <c r="B22" s="1" t="s">
        <v>16</v>
      </c>
      <c r="C22" s="10">
        <v>44770</v>
      </c>
      <c r="D22" s="1">
        <v>459.5</v>
      </c>
      <c r="F22">
        <f t="shared" si="2"/>
        <v>0.31655932758432237</v>
      </c>
      <c r="G22">
        <f t="shared" si="0"/>
        <v>4</v>
      </c>
      <c r="H22">
        <f t="shared" si="4"/>
        <v>-12.833159442283975</v>
      </c>
      <c r="I22" t="str">
        <f t="shared" si="3"/>
        <v/>
      </c>
      <c r="J22" t="str">
        <f t="shared" si="1"/>
        <v/>
      </c>
      <c r="P22" t="s">
        <v>1450</v>
      </c>
      <c r="Q22" t="s">
        <v>16</v>
      </c>
      <c r="R22" s="3">
        <v>44770</v>
      </c>
      <c r="S22">
        <v>458.05</v>
      </c>
      <c r="T22">
        <v>463</v>
      </c>
      <c r="U22">
        <v>488</v>
      </c>
      <c r="V22">
        <v>454.3</v>
      </c>
      <c r="W22">
        <v>460.8</v>
      </c>
      <c r="X22">
        <v>459.5</v>
      </c>
      <c r="Y22">
        <v>470.71</v>
      </c>
      <c r="Z22">
        <v>1622673</v>
      </c>
      <c r="AA22">
        <v>763814132.60000002</v>
      </c>
      <c r="AB22">
        <v>56474</v>
      </c>
      <c r="AC22" t="s">
        <v>1490</v>
      </c>
      <c r="AD22" t="s">
        <v>1491</v>
      </c>
    </row>
    <row r="23" spans="1:30" x14ac:dyDescent="0.25">
      <c r="A23" s="11" t="s">
        <v>1450</v>
      </c>
      <c r="B23" s="2" t="s">
        <v>16</v>
      </c>
      <c r="C23" s="12">
        <v>44771</v>
      </c>
      <c r="D23" s="2">
        <v>468.25</v>
      </c>
      <c r="F23">
        <f t="shared" si="2"/>
        <v>1.9042437431991295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1450</v>
      </c>
      <c r="Q23" t="s">
        <v>16</v>
      </c>
      <c r="R23" s="3">
        <v>44771</v>
      </c>
      <c r="S23">
        <v>459.5</v>
      </c>
      <c r="T23">
        <v>465.65</v>
      </c>
      <c r="U23">
        <v>471.55</v>
      </c>
      <c r="V23">
        <v>459.5</v>
      </c>
      <c r="W23">
        <v>469.15</v>
      </c>
      <c r="X23">
        <v>468.25</v>
      </c>
      <c r="Y23">
        <v>465.93</v>
      </c>
      <c r="Z23">
        <v>623055</v>
      </c>
      <c r="AA23">
        <v>290297797.25</v>
      </c>
      <c r="AB23">
        <v>21164</v>
      </c>
      <c r="AC23" t="s">
        <v>1492</v>
      </c>
      <c r="AD23" t="s">
        <v>1493</v>
      </c>
    </row>
    <row r="24" spans="1:30" x14ac:dyDescent="0.25">
      <c r="A24" s="9" t="s">
        <v>1450</v>
      </c>
      <c r="B24" s="1" t="s">
        <v>16</v>
      </c>
      <c r="C24" s="10">
        <v>44774</v>
      </c>
      <c r="D24" s="1">
        <v>504.2</v>
      </c>
      <c r="F24">
        <f t="shared" si="2"/>
        <v>7.6775226908702585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-0.22808409361364523</v>
      </c>
      <c r="P24" t="s">
        <v>1450</v>
      </c>
      <c r="Q24" t="s">
        <v>16</v>
      </c>
      <c r="R24" s="3">
        <v>44774</v>
      </c>
      <c r="S24">
        <v>468.25</v>
      </c>
      <c r="T24">
        <v>471.45</v>
      </c>
      <c r="U24">
        <v>512</v>
      </c>
      <c r="V24">
        <v>466.3</v>
      </c>
      <c r="W24">
        <v>506</v>
      </c>
      <c r="X24">
        <v>504.2</v>
      </c>
      <c r="Y24">
        <v>483.66</v>
      </c>
      <c r="Z24">
        <v>2844670</v>
      </c>
      <c r="AA24">
        <v>1375839298.3</v>
      </c>
      <c r="AB24">
        <v>50301</v>
      </c>
      <c r="AC24" t="s">
        <v>1494</v>
      </c>
      <c r="AD24" t="s">
        <v>1002</v>
      </c>
    </row>
    <row r="25" spans="1:30" x14ac:dyDescent="0.25">
      <c r="A25" s="11" t="s">
        <v>1450</v>
      </c>
      <c r="B25" s="2" t="s">
        <v>16</v>
      </c>
      <c r="C25" s="12">
        <v>44775</v>
      </c>
      <c r="D25" s="2">
        <v>559.4</v>
      </c>
      <c r="F25">
        <f t="shared" si="2"/>
        <v>10.948036493454977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1450</v>
      </c>
      <c r="Q25" t="s">
        <v>16</v>
      </c>
      <c r="R25" s="3">
        <v>44775</v>
      </c>
      <c r="S25">
        <v>504.2</v>
      </c>
      <c r="T25">
        <v>506</v>
      </c>
      <c r="U25">
        <v>566.95000000000005</v>
      </c>
      <c r="V25">
        <v>506</v>
      </c>
      <c r="W25">
        <v>554.5</v>
      </c>
      <c r="X25">
        <v>559.4</v>
      </c>
      <c r="Y25">
        <v>546.66</v>
      </c>
      <c r="Z25">
        <v>4589177</v>
      </c>
      <c r="AA25">
        <v>2508709619.25</v>
      </c>
      <c r="AB25">
        <v>116486</v>
      </c>
      <c r="AC25" t="s">
        <v>1495</v>
      </c>
      <c r="AD25" t="s">
        <v>1496</v>
      </c>
    </row>
    <row r="26" spans="1:30" x14ac:dyDescent="0.25">
      <c r="A26" s="9" t="s">
        <v>1450</v>
      </c>
      <c r="B26" s="1" t="s">
        <v>16</v>
      </c>
      <c r="C26" s="10">
        <v>44776</v>
      </c>
      <c r="D26" s="1">
        <v>555.45000000000005</v>
      </c>
      <c r="F26">
        <f t="shared" si="2"/>
        <v>-0.70611369324274786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1450</v>
      </c>
      <c r="Q26" t="s">
        <v>16</v>
      </c>
      <c r="R26" s="3">
        <v>44776</v>
      </c>
      <c r="S26">
        <v>559.4</v>
      </c>
      <c r="T26">
        <v>554.5</v>
      </c>
      <c r="U26">
        <v>572.5</v>
      </c>
      <c r="V26">
        <v>539.1</v>
      </c>
      <c r="W26">
        <v>558.95000000000005</v>
      </c>
      <c r="X26">
        <v>555.45000000000005</v>
      </c>
      <c r="Y26">
        <v>555.29999999999995</v>
      </c>
      <c r="Z26">
        <v>1915143</v>
      </c>
      <c r="AA26">
        <v>1063486892.35</v>
      </c>
      <c r="AB26">
        <v>63954</v>
      </c>
      <c r="AC26" t="s">
        <v>1497</v>
      </c>
      <c r="AD26" t="s">
        <v>1498</v>
      </c>
    </row>
    <row r="27" spans="1:30" x14ac:dyDescent="0.25">
      <c r="A27" s="11" t="s">
        <v>1450</v>
      </c>
      <c r="B27" s="2" t="s">
        <v>16</v>
      </c>
      <c r="C27" s="12">
        <v>44777</v>
      </c>
      <c r="D27" s="2">
        <v>549.85</v>
      </c>
      <c r="F27">
        <f t="shared" si="2"/>
        <v>-1.0081915563957191</v>
      </c>
      <c r="G27">
        <f t="shared" si="0"/>
        <v>4</v>
      </c>
      <c r="H27">
        <f t="shared" si="4"/>
        <v>19.662676822633301</v>
      </c>
      <c r="I27" t="str">
        <f t="shared" si="3"/>
        <v/>
      </c>
      <c r="J27" t="str">
        <f t="shared" si="1"/>
        <v/>
      </c>
      <c r="P27" t="s">
        <v>1450</v>
      </c>
      <c r="Q27" t="s">
        <v>16</v>
      </c>
      <c r="R27" s="3">
        <v>44777</v>
      </c>
      <c r="S27">
        <v>555.45000000000005</v>
      </c>
      <c r="T27">
        <v>557</v>
      </c>
      <c r="U27">
        <v>557</v>
      </c>
      <c r="V27">
        <v>524.45000000000005</v>
      </c>
      <c r="W27">
        <v>546</v>
      </c>
      <c r="X27">
        <v>549.85</v>
      </c>
      <c r="Y27">
        <v>542.29</v>
      </c>
      <c r="Z27">
        <v>1050779</v>
      </c>
      <c r="AA27">
        <v>569830499.39999998</v>
      </c>
      <c r="AB27">
        <v>43471</v>
      </c>
      <c r="AC27" t="s">
        <v>1499</v>
      </c>
      <c r="AD27" t="s">
        <v>1500</v>
      </c>
    </row>
    <row r="28" spans="1:30" x14ac:dyDescent="0.25">
      <c r="A28" s="9" t="s">
        <v>1450</v>
      </c>
      <c r="B28" s="1" t="s">
        <v>16</v>
      </c>
      <c r="C28" s="10">
        <v>44778</v>
      </c>
      <c r="D28" s="1">
        <v>571.25</v>
      </c>
      <c r="F28">
        <f t="shared" si="2"/>
        <v>3.8919705374192919</v>
      </c>
      <c r="G28">
        <f t="shared" si="0"/>
        <v>5</v>
      </c>
      <c r="H28" t="str">
        <f t="shared" si="4"/>
        <v/>
      </c>
      <c r="I28" t="str">
        <f t="shared" si="3"/>
        <v/>
      </c>
      <c r="J28" t="str">
        <f t="shared" si="1"/>
        <v/>
      </c>
      <c r="P28" t="s">
        <v>1450</v>
      </c>
      <c r="Q28" t="s">
        <v>16</v>
      </c>
      <c r="R28" s="3">
        <v>44778</v>
      </c>
      <c r="S28">
        <v>549.85</v>
      </c>
      <c r="T28">
        <v>552.04999999999995</v>
      </c>
      <c r="U28">
        <v>574.6</v>
      </c>
      <c r="V28">
        <v>550.85</v>
      </c>
      <c r="W28">
        <v>566.95000000000005</v>
      </c>
      <c r="X28">
        <v>571.25</v>
      </c>
      <c r="Y28">
        <v>564.83000000000004</v>
      </c>
      <c r="Z28">
        <v>1233198</v>
      </c>
      <c r="AA28">
        <v>696543339.20000005</v>
      </c>
      <c r="AB28">
        <v>48745</v>
      </c>
      <c r="AC28" t="s">
        <v>1501</v>
      </c>
      <c r="AD28" t="s">
        <v>1141</v>
      </c>
    </row>
    <row r="29" spans="1:30" x14ac:dyDescent="0.25">
      <c r="A29" s="11" t="s">
        <v>1450</v>
      </c>
      <c r="B29" s="2" t="s">
        <v>16</v>
      </c>
      <c r="C29" s="12">
        <v>44781</v>
      </c>
      <c r="D29" s="2">
        <v>557.45000000000005</v>
      </c>
      <c r="F29">
        <f t="shared" si="2"/>
        <v>-2.4157549234135587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1450</v>
      </c>
      <c r="Q29" t="s">
        <v>16</v>
      </c>
      <c r="R29" s="3">
        <v>44781</v>
      </c>
      <c r="S29">
        <v>571.25</v>
      </c>
      <c r="T29">
        <v>571</v>
      </c>
      <c r="U29">
        <v>571</v>
      </c>
      <c r="V29">
        <v>553</v>
      </c>
      <c r="W29">
        <v>560.04999999999995</v>
      </c>
      <c r="X29">
        <v>557.45000000000005</v>
      </c>
      <c r="Y29">
        <v>559.58000000000004</v>
      </c>
      <c r="Z29">
        <v>643976</v>
      </c>
      <c r="AA29">
        <v>360355814.89999998</v>
      </c>
      <c r="AB29">
        <v>47078</v>
      </c>
      <c r="AC29" t="s">
        <v>1502</v>
      </c>
      <c r="AD29" t="s">
        <v>1360</v>
      </c>
    </row>
    <row r="30" spans="1:30" x14ac:dyDescent="0.25">
      <c r="A30" s="9" t="s">
        <v>1450</v>
      </c>
      <c r="B30" s="1" t="s">
        <v>16</v>
      </c>
      <c r="C30" s="10">
        <v>44783</v>
      </c>
      <c r="D30" s="1">
        <v>560.5</v>
      </c>
      <c r="F30">
        <f t="shared" si="2"/>
        <v>0.54713427213202159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1450</v>
      </c>
      <c r="Q30" t="s">
        <v>16</v>
      </c>
      <c r="R30" s="3">
        <v>44783</v>
      </c>
      <c r="S30">
        <v>557.45000000000005</v>
      </c>
      <c r="T30">
        <v>560</v>
      </c>
      <c r="U30">
        <v>572.5</v>
      </c>
      <c r="V30">
        <v>550</v>
      </c>
      <c r="W30">
        <v>561.9</v>
      </c>
      <c r="X30">
        <v>560.5</v>
      </c>
      <c r="Y30">
        <v>558.71</v>
      </c>
      <c r="Z30">
        <v>758279</v>
      </c>
      <c r="AA30">
        <v>423655424.85000002</v>
      </c>
      <c r="AB30">
        <v>72069</v>
      </c>
      <c r="AC30" t="s">
        <v>1503</v>
      </c>
      <c r="AD30" t="s">
        <v>1504</v>
      </c>
    </row>
    <row r="31" spans="1:30" x14ac:dyDescent="0.25">
      <c r="A31" s="11" t="s">
        <v>1450</v>
      </c>
      <c r="B31" s="2" t="s">
        <v>16</v>
      </c>
      <c r="C31" s="12">
        <v>44784</v>
      </c>
      <c r="D31" s="2">
        <v>583.25</v>
      </c>
      <c r="F31">
        <f t="shared" si="2"/>
        <v>4.0588760035682423</v>
      </c>
      <c r="G31">
        <f t="shared" si="0"/>
        <v>4</v>
      </c>
      <c r="H31">
        <f t="shared" si="4"/>
        <v>5.0049509406787207</v>
      </c>
      <c r="I31" t="str">
        <f t="shared" si="3"/>
        <v/>
      </c>
      <c r="J31" t="str">
        <f t="shared" si="1"/>
        <v/>
      </c>
      <c r="P31" t="s">
        <v>1450</v>
      </c>
      <c r="Q31" t="s">
        <v>16</v>
      </c>
      <c r="R31" s="3">
        <v>44784</v>
      </c>
      <c r="S31">
        <v>560.5</v>
      </c>
      <c r="T31">
        <v>565</v>
      </c>
      <c r="U31">
        <v>597.29999999999995</v>
      </c>
      <c r="V31">
        <v>558.1</v>
      </c>
      <c r="W31">
        <v>580.70000000000005</v>
      </c>
      <c r="X31">
        <v>583.25</v>
      </c>
      <c r="Y31">
        <v>581.17999999999995</v>
      </c>
      <c r="Z31">
        <v>2679317</v>
      </c>
      <c r="AA31">
        <v>1557163461.8</v>
      </c>
      <c r="AB31">
        <v>102075</v>
      </c>
      <c r="AC31" t="s">
        <v>1505</v>
      </c>
      <c r="AD31" t="s">
        <v>1506</v>
      </c>
    </row>
    <row r="32" spans="1:30" x14ac:dyDescent="0.25">
      <c r="A32" s="9" t="s">
        <v>1450</v>
      </c>
      <c r="B32" s="1" t="s">
        <v>16</v>
      </c>
      <c r="C32" s="10">
        <v>44785</v>
      </c>
      <c r="D32" s="1">
        <v>573.15</v>
      </c>
      <c r="F32">
        <f t="shared" si="2"/>
        <v>-1.7316759537076762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1450</v>
      </c>
      <c r="Q32" t="s">
        <v>16</v>
      </c>
      <c r="R32" s="3">
        <v>44785</v>
      </c>
      <c r="S32">
        <v>583.25</v>
      </c>
      <c r="T32">
        <v>580.70000000000005</v>
      </c>
      <c r="U32">
        <v>584.65</v>
      </c>
      <c r="V32">
        <v>560.4</v>
      </c>
      <c r="W32">
        <v>573</v>
      </c>
      <c r="X32">
        <v>573.15</v>
      </c>
      <c r="Y32">
        <v>571.79999999999995</v>
      </c>
      <c r="Z32">
        <v>788235</v>
      </c>
      <c r="AA32">
        <v>450714834.30000001</v>
      </c>
      <c r="AB32">
        <v>41527</v>
      </c>
      <c r="AC32" t="s">
        <v>1507</v>
      </c>
      <c r="AD32" t="s">
        <v>1508</v>
      </c>
    </row>
    <row r="33" spans="1:30" x14ac:dyDescent="0.25">
      <c r="A33" s="11" t="s">
        <v>1450</v>
      </c>
      <c r="B33" s="2" t="s">
        <v>16</v>
      </c>
      <c r="C33" s="12">
        <v>44789</v>
      </c>
      <c r="D33" s="2">
        <v>577.1</v>
      </c>
      <c r="F33">
        <f t="shared" si="2"/>
        <v>0.68917386373550482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1450</v>
      </c>
      <c r="Q33" t="s">
        <v>16</v>
      </c>
      <c r="R33" s="3">
        <v>44789</v>
      </c>
      <c r="S33">
        <v>573.15</v>
      </c>
      <c r="T33">
        <v>574</v>
      </c>
      <c r="U33">
        <v>582.95000000000005</v>
      </c>
      <c r="V33">
        <v>502.35</v>
      </c>
      <c r="W33">
        <v>575.45000000000005</v>
      </c>
      <c r="X33">
        <v>577.1</v>
      </c>
      <c r="Y33">
        <v>573.01</v>
      </c>
      <c r="Z33">
        <v>1231108</v>
      </c>
      <c r="AA33">
        <v>705437416.60000002</v>
      </c>
      <c r="AB33">
        <v>48638</v>
      </c>
      <c r="AC33" t="s">
        <v>1509</v>
      </c>
      <c r="AD33" t="s">
        <v>1510</v>
      </c>
    </row>
    <row r="34" spans="1:30" x14ac:dyDescent="0.25">
      <c r="A34" s="9" t="s">
        <v>1450</v>
      </c>
      <c r="B34" s="1" t="s">
        <v>16</v>
      </c>
      <c r="C34" s="10">
        <v>44790</v>
      </c>
      <c r="D34" s="1">
        <v>571.79999999999995</v>
      </c>
      <c r="F34">
        <f t="shared" si="2"/>
        <v>-0.91838502859124382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1450</v>
      </c>
      <c r="Q34" t="s">
        <v>16</v>
      </c>
      <c r="R34" s="3">
        <v>44790</v>
      </c>
      <c r="S34">
        <v>577.1</v>
      </c>
      <c r="T34">
        <v>575.4</v>
      </c>
      <c r="U34">
        <v>584.54999999999995</v>
      </c>
      <c r="V34">
        <v>548</v>
      </c>
      <c r="W34">
        <v>567</v>
      </c>
      <c r="X34">
        <v>571.79999999999995</v>
      </c>
      <c r="Y34">
        <v>573.79</v>
      </c>
      <c r="Z34">
        <v>677320</v>
      </c>
      <c r="AA34">
        <v>388638897.39999998</v>
      </c>
      <c r="AB34">
        <v>23668</v>
      </c>
      <c r="AC34" t="s">
        <v>1511</v>
      </c>
      <c r="AD34" t="s">
        <v>1512</v>
      </c>
    </row>
    <row r="35" spans="1:30" x14ac:dyDescent="0.25">
      <c r="A35" s="11" t="s">
        <v>1450</v>
      </c>
      <c r="B35" s="2" t="s">
        <v>16</v>
      </c>
      <c r="C35" s="12">
        <v>44791</v>
      </c>
      <c r="D35" s="2">
        <v>560.20000000000005</v>
      </c>
      <c r="F35">
        <f t="shared" si="2"/>
        <v>-2.0286813571178577</v>
      </c>
      <c r="G35">
        <f t="shared" si="0"/>
        <v>4</v>
      </c>
      <c r="H35">
        <f t="shared" si="4"/>
        <v>-5.3523639607485199E-2</v>
      </c>
      <c r="I35" t="str">
        <f t="shared" si="3"/>
        <v/>
      </c>
      <c r="J35" t="str">
        <f t="shared" si="1"/>
        <v/>
      </c>
      <c r="P35" t="s">
        <v>1450</v>
      </c>
      <c r="Q35" t="s">
        <v>16</v>
      </c>
      <c r="R35" s="3">
        <v>44791</v>
      </c>
      <c r="S35">
        <v>571.79999999999995</v>
      </c>
      <c r="T35">
        <v>569.5</v>
      </c>
      <c r="U35">
        <v>569.5</v>
      </c>
      <c r="V35">
        <v>549.25</v>
      </c>
      <c r="W35">
        <v>563</v>
      </c>
      <c r="X35">
        <v>560.20000000000005</v>
      </c>
      <c r="Y35">
        <v>556.79</v>
      </c>
      <c r="Z35">
        <v>871833</v>
      </c>
      <c r="AA35">
        <v>485426146.85000002</v>
      </c>
      <c r="AB35">
        <v>37995</v>
      </c>
      <c r="AC35" t="s">
        <v>1513</v>
      </c>
      <c r="AD35" t="s">
        <v>1514</v>
      </c>
    </row>
    <row r="36" spans="1:30" x14ac:dyDescent="0.25">
      <c r="A36" s="9" t="s">
        <v>1450</v>
      </c>
      <c r="B36" s="1" t="s">
        <v>16</v>
      </c>
      <c r="C36" s="10">
        <v>44792</v>
      </c>
      <c r="D36" s="1">
        <v>554.54999999999995</v>
      </c>
      <c r="F36">
        <f t="shared" si="2"/>
        <v>-1.0085683684398592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1450</v>
      </c>
      <c r="Q36" t="s">
        <v>16</v>
      </c>
      <c r="R36" s="3">
        <v>44792</v>
      </c>
      <c r="S36">
        <v>560.20000000000005</v>
      </c>
      <c r="T36">
        <v>564.65</v>
      </c>
      <c r="U36">
        <v>564.65</v>
      </c>
      <c r="V36">
        <v>551.70000000000005</v>
      </c>
      <c r="W36">
        <v>552.5</v>
      </c>
      <c r="X36">
        <v>554.54999999999995</v>
      </c>
      <c r="Y36">
        <v>555.22</v>
      </c>
      <c r="Z36">
        <v>552806</v>
      </c>
      <c r="AA36">
        <v>306928220.19999999</v>
      </c>
      <c r="AB36">
        <v>18778</v>
      </c>
      <c r="AC36" t="s">
        <v>1515</v>
      </c>
      <c r="AD36" t="s">
        <v>514</v>
      </c>
    </row>
    <row r="37" spans="1:30" x14ac:dyDescent="0.25">
      <c r="A37" s="11" t="s">
        <v>1450</v>
      </c>
      <c r="B37" s="2" t="s">
        <v>16</v>
      </c>
      <c r="C37" s="12">
        <v>44795</v>
      </c>
      <c r="D37" s="2">
        <v>524.45000000000005</v>
      </c>
      <c r="F37">
        <f t="shared" si="2"/>
        <v>-5.4278243620953761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1450</v>
      </c>
      <c r="Q37" t="s">
        <v>16</v>
      </c>
      <c r="R37" s="3">
        <v>44795</v>
      </c>
      <c r="S37">
        <v>554.54999999999995</v>
      </c>
      <c r="T37">
        <v>554.54999999999995</v>
      </c>
      <c r="U37">
        <v>554.54999999999995</v>
      </c>
      <c r="V37">
        <v>521.04999999999995</v>
      </c>
      <c r="W37">
        <v>524.5</v>
      </c>
      <c r="X37">
        <v>524.45000000000005</v>
      </c>
      <c r="Y37">
        <v>530.96</v>
      </c>
      <c r="Z37">
        <v>621571</v>
      </c>
      <c r="AA37">
        <v>330031525.80000001</v>
      </c>
      <c r="AB37">
        <v>18007</v>
      </c>
      <c r="AC37" t="s">
        <v>1516</v>
      </c>
      <c r="AD37" t="s">
        <v>1517</v>
      </c>
    </row>
    <row r="38" spans="1:30" x14ac:dyDescent="0.25">
      <c r="A38" s="9" t="s">
        <v>1450</v>
      </c>
      <c r="B38" s="1" t="s">
        <v>16</v>
      </c>
      <c r="C38" s="10">
        <v>44796</v>
      </c>
      <c r="D38" s="1">
        <v>512.45000000000005</v>
      </c>
      <c r="F38">
        <f t="shared" si="2"/>
        <v>-2.2881113547525977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1450</v>
      </c>
      <c r="Q38" t="s">
        <v>16</v>
      </c>
      <c r="R38" s="3">
        <v>44796</v>
      </c>
      <c r="S38">
        <v>524.45000000000005</v>
      </c>
      <c r="T38">
        <v>524.75</v>
      </c>
      <c r="U38">
        <v>528.9</v>
      </c>
      <c r="V38">
        <v>508.4</v>
      </c>
      <c r="W38">
        <v>513</v>
      </c>
      <c r="X38">
        <v>512.45000000000005</v>
      </c>
      <c r="Y38">
        <v>516.67999999999995</v>
      </c>
      <c r="Z38">
        <v>656313</v>
      </c>
      <c r="AA38">
        <v>339102650.10000002</v>
      </c>
      <c r="AB38">
        <v>17228</v>
      </c>
      <c r="AC38" t="s">
        <v>1518</v>
      </c>
      <c r="AD38" t="s">
        <v>1519</v>
      </c>
    </row>
    <row r="39" spans="1:30" x14ac:dyDescent="0.25">
      <c r="A39" s="11" t="s">
        <v>1450</v>
      </c>
      <c r="B39" s="2" t="s">
        <v>16</v>
      </c>
      <c r="C39" s="12">
        <v>44797</v>
      </c>
      <c r="D39" s="2">
        <v>512.70000000000005</v>
      </c>
      <c r="F39">
        <f t="shared" si="2"/>
        <v>4.8785247341204013E-2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1450</v>
      </c>
      <c r="Q39" t="s">
        <v>16</v>
      </c>
      <c r="R39" s="3">
        <v>44797</v>
      </c>
      <c r="S39">
        <v>512.45000000000005</v>
      </c>
      <c r="T39">
        <v>515</v>
      </c>
      <c r="U39">
        <v>520.45000000000005</v>
      </c>
      <c r="V39">
        <v>501</v>
      </c>
      <c r="W39">
        <v>520</v>
      </c>
      <c r="X39">
        <v>512.70000000000005</v>
      </c>
      <c r="Y39">
        <v>508.93</v>
      </c>
      <c r="Z39">
        <v>1239122</v>
      </c>
      <c r="AA39">
        <v>630622120.45000005</v>
      </c>
      <c r="AB39">
        <v>25178</v>
      </c>
      <c r="AC39" t="s">
        <v>1520</v>
      </c>
      <c r="AD39" t="s">
        <v>1521</v>
      </c>
    </row>
    <row r="40" spans="1:30" x14ac:dyDescent="0.25">
      <c r="A40" s="9" t="s">
        <v>1450</v>
      </c>
      <c r="B40" s="1" t="s">
        <v>16</v>
      </c>
      <c r="C40" s="10">
        <v>44798</v>
      </c>
      <c r="D40" s="1">
        <v>505.75</v>
      </c>
      <c r="F40">
        <f t="shared" si="2"/>
        <v>-1.3555685586112824</v>
      </c>
      <c r="G40">
        <f t="shared" si="0"/>
        <v>4</v>
      </c>
      <c r="H40">
        <f t="shared" si="4"/>
        <v>-9.7197429489468128</v>
      </c>
      <c r="I40" t="str">
        <f t="shared" si="3"/>
        <v/>
      </c>
      <c r="J40" t="str">
        <f t="shared" si="1"/>
        <v/>
      </c>
      <c r="P40" t="s">
        <v>1450</v>
      </c>
      <c r="Q40" t="s">
        <v>16</v>
      </c>
      <c r="R40" s="3">
        <v>44798</v>
      </c>
      <c r="S40">
        <v>512.70000000000005</v>
      </c>
      <c r="T40">
        <v>525</v>
      </c>
      <c r="U40">
        <v>554</v>
      </c>
      <c r="V40">
        <v>496.45</v>
      </c>
      <c r="W40">
        <v>505.7</v>
      </c>
      <c r="X40">
        <v>505.75</v>
      </c>
      <c r="Y40">
        <v>527.17999999999995</v>
      </c>
      <c r="Z40">
        <v>3055638</v>
      </c>
      <c r="AA40">
        <v>1610864094.2</v>
      </c>
      <c r="AB40">
        <v>69944</v>
      </c>
      <c r="AC40" t="s">
        <v>1522</v>
      </c>
      <c r="AD40" t="s">
        <v>1523</v>
      </c>
    </row>
    <row r="41" spans="1:30" x14ac:dyDescent="0.25">
      <c r="A41" s="11" t="s">
        <v>1450</v>
      </c>
      <c r="B41" s="2" t="s">
        <v>16</v>
      </c>
      <c r="C41" s="12">
        <v>44799</v>
      </c>
      <c r="D41" s="2">
        <v>512.15</v>
      </c>
      <c r="F41">
        <f t="shared" si="2"/>
        <v>1.2654473554127488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1450</v>
      </c>
      <c r="Q41" t="s">
        <v>16</v>
      </c>
      <c r="R41" s="3">
        <v>44799</v>
      </c>
      <c r="S41">
        <v>505.75</v>
      </c>
      <c r="T41">
        <v>512.95000000000005</v>
      </c>
      <c r="U41">
        <v>518.75</v>
      </c>
      <c r="V41">
        <v>501</v>
      </c>
      <c r="W41">
        <v>512.20000000000005</v>
      </c>
      <c r="X41">
        <v>512.15</v>
      </c>
      <c r="Y41">
        <v>508.79</v>
      </c>
      <c r="Z41">
        <v>1385009</v>
      </c>
      <c r="AA41">
        <v>704673534</v>
      </c>
      <c r="AB41">
        <v>26552</v>
      </c>
      <c r="AC41" t="s">
        <v>1524</v>
      </c>
      <c r="AD41" t="s">
        <v>1525</v>
      </c>
    </row>
    <row r="42" spans="1:30" x14ac:dyDescent="0.25">
      <c r="A42" s="9" t="s">
        <v>1450</v>
      </c>
      <c r="B42" s="1" t="s">
        <v>16</v>
      </c>
      <c r="C42" s="10">
        <v>44802</v>
      </c>
      <c r="D42" s="1">
        <v>496.15</v>
      </c>
      <c r="F42">
        <f t="shared" si="2"/>
        <v>-3.1240847407985943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1450</v>
      </c>
      <c r="Q42" t="s">
        <v>16</v>
      </c>
      <c r="R42" s="3">
        <v>44802</v>
      </c>
      <c r="S42">
        <v>512.15</v>
      </c>
      <c r="T42">
        <v>501</v>
      </c>
      <c r="U42">
        <v>508.15</v>
      </c>
      <c r="V42">
        <v>492</v>
      </c>
      <c r="W42">
        <v>498.65</v>
      </c>
      <c r="X42">
        <v>496.15</v>
      </c>
      <c r="Y42">
        <v>497.54</v>
      </c>
      <c r="Z42">
        <v>853049</v>
      </c>
      <c r="AA42">
        <v>424422020.25</v>
      </c>
      <c r="AB42">
        <v>21855</v>
      </c>
      <c r="AC42" t="s">
        <v>1526</v>
      </c>
      <c r="AD42" t="s">
        <v>1527</v>
      </c>
    </row>
    <row r="43" spans="1:30" x14ac:dyDescent="0.25">
      <c r="A43" s="11" t="s">
        <v>1450</v>
      </c>
      <c r="B43" s="2" t="s">
        <v>16</v>
      </c>
      <c r="C43" s="12">
        <v>44803</v>
      </c>
      <c r="D43" s="2">
        <v>503.05</v>
      </c>
      <c r="F43">
        <f t="shared" si="2"/>
        <v>1.3907084551043101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1450</v>
      </c>
      <c r="Q43" t="s">
        <v>16</v>
      </c>
      <c r="R43" s="3">
        <v>44803</v>
      </c>
      <c r="S43">
        <v>496.15</v>
      </c>
      <c r="T43">
        <v>503.5</v>
      </c>
      <c r="U43">
        <v>508.5</v>
      </c>
      <c r="V43">
        <v>494.65</v>
      </c>
      <c r="W43">
        <v>503.7</v>
      </c>
      <c r="X43">
        <v>503.05</v>
      </c>
      <c r="Y43">
        <v>501.54</v>
      </c>
      <c r="Z43">
        <v>782278</v>
      </c>
      <c r="AA43">
        <v>392345296.5</v>
      </c>
      <c r="AB43">
        <v>18465</v>
      </c>
      <c r="AC43" t="s">
        <v>1528</v>
      </c>
      <c r="AD43" t="s">
        <v>1529</v>
      </c>
    </row>
    <row r="44" spans="1:30" x14ac:dyDescent="0.25">
      <c r="A44" s="9" t="s">
        <v>1450</v>
      </c>
      <c r="B44" s="1" t="s">
        <v>16</v>
      </c>
      <c r="C44" s="10">
        <v>44805</v>
      </c>
      <c r="D44" s="1">
        <v>495.55</v>
      </c>
      <c r="F44">
        <f t="shared" si="2"/>
        <v>-1.4909054765927841</v>
      </c>
      <c r="G44">
        <f t="shared" si="0"/>
        <v>4</v>
      </c>
      <c r="H44">
        <f t="shared" si="4"/>
        <v>-3.3450360834796236</v>
      </c>
      <c r="I44">
        <f t="shared" si="3"/>
        <v>44805</v>
      </c>
      <c r="J44">
        <f t="shared" si="1"/>
        <v>-4.6413076379780094</v>
      </c>
      <c r="P44" t="s">
        <v>1450</v>
      </c>
      <c r="Q44" t="s">
        <v>16</v>
      </c>
      <c r="R44" s="3">
        <v>44805</v>
      </c>
      <c r="S44">
        <v>503.05</v>
      </c>
      <c r="T44">
        <v>504.5</v>
      </c>
      <c r="U44">
        <v>504.5</v>
      </c>
      <c r="V44">
        <v>491.5</v>
      </c>
      <c r="W44">
        <v>496.3</v>
      </c>
      <c r="X44">
        <v>495.55</v>
      </c>
      <c r="Y44">
        <v>494.97</v>
      </c>
      <c r="Z44">
        <v>675053</v>
      </c>
      <c r="AA44">
        <v>334134172.39999998</v>
      </c>
      <c r="AB44">
        <v>26049</v>
      </c>
      <c r="AC44" t="s">
        <v>1530</v>
      </c>
      <c r="AD44" t="s">
        <v>1531</v>
      </c>
    </row>
    <row r="45" spans="1:30" x14ac:dyDescent="0.25">
      <c r="A45" s="11" t="s">
        <v>1450</v>
      </c>
      <c r="B45" s="2" t="s">
        <v>16</v>
      </c>
      <c r="C45" s="12">
        <v>44806</v>
      </c>
      <c r="D45" s="2">
        <v>483.3</v>
      </c>
      <c r="F45">
        <f t="shared" si="2"/>
        <v>-2.472000807183937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1450</v>
      </c>
      <c r="Q45" t="s">
        <v>16</v>
      </c>
      <c r="R45" s="3">
        <v>44806</v>
      </c>
      <c r="S45">
        <v>495.55</v>
      </c>
      <c r="T45">
        <v>500.7</v>
      </c>
      <c r="U45">
        <v>502.35</v>
      </c>
      <c r="V45">
        <v>481.55</v>
      </c>
      <c r="W45">
        <v>483.6</v>
      </c>
      <c r="X45">
        <v>483.3</v>
      </c>
      <c r="Y45">
        <v>488.96</v>
      </c>
      <c r="Z45">
        <v>682387</v>
      </c>
      <c r="AA45">
        <v>333660220.75</v>
      </c>
      <c r="AB45">
        <v>26740</v>
      </c>
      <c r="AC45" t="s">
        <v>1532</v>
      </c>
      <c r="AD45" t="s">
        <v>1533</v>
      </c>
    </row>
    <row r="46" spans="1:30" x14ac:dyDescent="0.25">
      <c r="A46" s="9" t="s">
        <v>1450</v>
      </c>
      <c r="B46" s="1" t="s">
        <v>16</v>
      </c>
      <c r="C46" s="10">
        <v>44809</v>
      </c>
      <c r="D46" s="1">
        <v>495.35</v>
      </c>
      <c r="F46">
        <f t="shared" si="2"/>
        <v>2.4932753983033336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1450</v>
      </c>
      <c r="Q46" t="s">
        <v>16</v>
      </c>
      <c r="R46" s="3">
        <v>44809</v>
      </c>
      <c r="S46">
        <v>483.3</v>
      </c>
      <c r="T46">
        <v>485.5</v>
      </c>
      <c r="U46">
        <v>499.85</v>
      </c>
      <c r="V46">
        <v>472</v>
      </c>
      <c r="W46">
        <v>499</v>
      </c>
      <c r="X46">
        <v>495.35</v>
      </c>
      <c r="Y46">
        <v>484.03</v>
      </c>
      <c r="Z46">
        <v>1289741</v>
      </c>
      <c r="AA46">
        <v>624267869.29999995</v>
      </c>
      <c r="AB46">
        <v>28613</v>
      </c>
      <c r="AC46" t="s">
        <v>1534</v>
      </c>
      <c r="AD46" t="s">
        <v>1535</v>
      </c>
    </row>
    <row r="47" spans="1:30" x14ac:dyDescent="0.25">
      <c r="A47" s="11" t="s">
        <v>1450</v>
      </c>
      <c r="B47" s="2" t="s">
        <v>16</v>
      </c>
      <c r="C47" s="12">
        <v>44810</v>
      </c>
      <c r="D47" s="2">
        <v>489.9</v>
      </c>
      <c r="F47">
        <f t="shared" si="2"/>
        <v>-1.1002321590794479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1450</v>
      </c>
      <c r="Q47" t="s">
        <v>16</v>
      </c>
      <c r="R47" s="3">
        <v>44810</v>
      </c>
      <c r="S47">
        <v>495.35</v>
      </c>
      <c r="T47">
        <v>500.25</v>
      </c>
      <c r="U47">
        <v>504.55</v>
      </c>
      <c r="V47">
        <v>487.1</v>
      </c>
      <c r="W47">
        <v>490.5</v>
      </c>
      <c r="X47">
        <v>489.9</v>
      </c>
      <c r="Y47">
        <v>491.53</v>
      </c>
      <c r="Z47">
        <v>547492</v>
      </c>
      <c r="AA47">
        <v>269109991.19999999</v>
      </c>
      <c r="AB47">
        <v>15594</v>
      </c>
      <c r="AC47" t="s">
        <v>1536</v>
      </c>
      <c r="AD47" t="s">
        <v>1537</v>
      </c>
    </row>
    <row r="48" spans="1:30" x14ac:dyDescent="0.25">
      <c r="A48" s="9" t="s">
        <v>1450</v>
      </c>
      <c r="B48" s="1" t="s">
        <v>16</v>
      </c>
      <c r="C48" s="10">
        <v>44811</v>
      </c>
      <c r="D48" s="1">
        <v>489.9</v>
      </c>
      <c r="F48">
        <f t="shared" si="2"/>
        <v>0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1450</v>
      </c>
      <c r="Q48" t="s">
        <v>16</v>
      </c>
      <c r="R48" s="3">
        <v>44811</v>
      </c>
      <c r="S48">
        <v>489.9</v>
      </c>
      <c r="T48">
        <v>488</v>
      </c>
      <c r="U48">
        <v>495.25</v>
      </c>
      <c r="V48">
        <v>482.15</v>
      </c>
      <c r="W48">
        <v>488.3</v>
      </c>
      <c r="X48">
        <v>489.9</v>
      </c>
      <c r="Y48">
        <v>489.72</v>
      </c>
      <c r="Z48">
        <v>428723</v>
      </c>
      <c r="AA48">
        <v>209953682.59999999</v>
      </c>
      <c r="AB48">
        <v>20412</v>
      </c>
      <c r="AC48" t="s">
        <v>1538</v>
      </c>
      <c r="AD48" t="s">
        <v>1539</v>
      </c>
    </row>
    <row r="49" spans="1:30" x14ac:dyDescent="0.25">
      <c r="A49" s="11" t="s">
        <v>1450</v>
      </c>
      <c r="B49" s="2" t="s">
        <v>16</v>
      </c>
      <c r="C49" s="12">
        <v>44812</v>
      </c>
      <c r="D49" s="2">
        <v>498.65</v>
      </c>
      <c r="F49">
        <f t="shared" si="2"/>
        <v>1.7860787915901204</v>
      </c>
      <c r="G49">
        <f t="shared" si="0"/>
        <v>4</v>
      </c>
      <c r="H49">
        <f t="shared" si="4"/>
        <v>0.62556755120572405</v>
      </c>
      <c r="I49" t="str">
        <f t="shared" si="3"/>
        <v/>
      </c>
      <c r="J49" t="str">
        <f t="shared" si="1"/>
        <v/>
      </c>
      <c r="P49" t="s">
        <v>1450</v>
      </c>
      <c r="Q49" t="s">
        <v>16</v>
      </c>
      <c r="R49" s="3">
        <v>44812</v>
      </c>
      <c r="S49">
        <v>489.9</v>
      </c>
      <c r="T49">
        <v>496.25</v>
      </c>
      <c r="U49">
        <v>500.05</v>
      </c>
      <c r="V49">
        <v>488.3</v>
      </c>
      <c r="W49">
        <v>499.1</v>
      </c>
      <c r="X49">
        <v>498.65</v>
      </c>
      <c r="Y49">
        <v>496.11</v>
      </c>
      <c r="Z49">
        <v>552856</v>
      </c>
      <c r="AA49">
        <v>274276607.14999998</v>
      </c>
      <c r="AB49">
        <v>14899</v>
      </c>
      <c r="AC49" t="s">
        <v>1540</v>
      </c>
      <c r="AD49" t="s">
        <v>1541</v>
      </c>
    </row>
    <row r="50" spans="1:30" x14ac:dyDescent="0.25">
      <c r="A50" s="9" t="s">
        <v>1450</v>
      </c>
      <c r="B50" s="1" t="s">
        <v>16</v>
      </c>
      <c r="C50" s="10">
        <v>44813</v>
      </c>
      <c r="D50" s="1">
        <v>513.35</v>
      </c>
      <c r="F50">
        <f t="shared" si="2"/>
        <v>2.947959490624696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1450</v>
      </c>
      <c r="Q50" t="s">
        <v>16</v>
      </c>
      <c r="R50" s="3">
        <v>44813</v>
      </c>
      <c r="S50">
        <v>498.65</v>
      </c>
      <c r="T50">
        <v>501</v>
      </c>
      <c r="U50">
        <v>521.6</v>
      </c>
      <c r="V50">
        <v>500.05</v>
      </c>
      <c r="W50">
        <v>513.4</v>
      </c>
      <c r="X50">
        <v>513.35</v>
      </c>
      <c r="Y50">
        <v>513.12</v>
      </c>
      <c r="Z50">
        <v>1432845</v>
      </c>
      <c r="AA50">
        <v>735223466.60000002</v>
      </c>
      <c r="AB50">
        <v>34272</v>
      </c>
      <c r="AC50" t="s">
        <v>1542</v>
      </c>
      <c r="AD50" t="s">
        <v>1543</v>
      </c>
    </row>
    <row r="51" spans="1:30" x14ac:dyDescent="0.25">
      <c r="A51" s="11" t="s">
        <v>1450</v>
      </c>
      <c r="B51" s="2" t="s">
        <v>16</v>
      </c>
      <c r="C51" s="12">
        <v>44816</v>
      </c>
      <c r="D51" s="2">
        <v>505.05</v>
      </c>
      <c r="F51">
        <f t="shared" si="2"/>
        <v>-1.6168306223823921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1450</v>
      </c>
      <c r="Q51" t="s">
        <v>16</v>
      </c>
      <c r="R51" s="3">
        <v>44816</v>
      </c>
      <c r="S51">
        <v>513.35</v>
      </c>
      <c r="T51">
        <v>517.70000000000005</v>
      </c>
      <c r="U51">
        <v>518</v>
      </c>
      <c r="V51">
        <v>500.6</v>
      </c>
      <c r="W51">
        <v>508</v>
      </c>
      <c r="X51">
        <v>505.05</v>
      </c>
      <c r="Y51">
        <v>505.1</v>
      </c>
      <c r="Z51">
        <v>689953</v>
      </c>
      <c r="AA51">
        <v>348496123.25</v>
      </c>
      <c r="AB51">
        <v>18213</v>
      </c>
      <c r="AC51" t="s">
        <v>1544</v>
      </c>
      <c r="AD51" t="s">
        <v>1545</v>
      </c>
    </row>
    <row r="52" spans="1:30" x14ac:dyDescent="0.25">
      <c r="A52" s="9" t="s">
        <v>1450</v>
      </c>
      <c r="B52" s="1" t="s">
        <v>16</v>
      </c>
      <c r="C52" s="10">
        <v>44817</v>
      </c>
      <c r="D52" s="1">
        <v>565.04999999999995</v>
      </c>
      <c r="F52">
        <f t="shared" si="2"/>
        <v>11.880011880011869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1450</v>
      </c>
      <c r="Q52" t="s">
        <v>16</v>
      </c>
      <c r="R52" s="3">
        <v>44817</v>
      </c>
      <c r="S52">
        <v>505.05</v>
      </c>
      <c r="T52">
        <v>509.6</v>
      </c>
      <c r="U52">
        <v>575</v>
      </c>
      <c r="V52">
        <v>508</v>
      </c>
      <c r="W52">
        <v>563.70000000000005</v>
      </c>
      <c r="X52">
        <v>565.04999999999995</v>
      </c>
      <c r="Y52">
        <v>549.1</v>
      </c>
      <c r="Z52">
        <v>5207482</v>
      </c>
      <c r="AA52">
        <v>2859436902.8000002</v>
      </c>
      <c r="AB52">
        <v>85373</v>
      </c>
      <c r="AC52" t="s">
        <v>1546</v>
      </c>
      <c r="AD52" t="s">
        <v>1547</v>
      </c>
    </row>
    <row r="53" spans="1:30" x14ac:dyDescent="0.25">
      <c r="A53" s="11" t="s">
        <v>1450</v>
      </c>
      <c r="B53" s="2" t="s">
        <v>16</v>
      </c>
      <c r="C53" s="12">
        <v>44818</v>
      </c>
      <c r="D53" s="2">
        <v>546.65</v>
      </c>
      <c r="F53">
        <f t="shared" si="2"/>
        <v>-3.256348995664097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1450</v>
      </c>
      <c r="Q53" t="s">
        <v>16</v>
      </c>
      <c r="R53" s="3">
        <v>44818</v>
      </c>
      <c r="S53">
        <v>565.04999999999995</v>
      </c>
      <c r="T53">
        <v>551.1</v>
      </c>
      <c r="U53">
        <v>558.35</v>
      </c>
      <c r="V53">
        <v>540.1</v>
      </c>
      <c r="W53">
        <v>547.79999999999995</v>
      </c>
      <c r="X53">
        <v>546.65</v>
      </c>
      <c r="Y53">
        <v>550.36</v>
      </c>
      <c r="Z53">
        <v>2201491</v>
      </c>
      <c r="AA53">
        <v>1211615434.8</v>
      </c>
      <c r="AB53">
        <v>48202</v>
      </c>
      <c r="AC53" t="s">
        <v>1548</v>
      </c>
      <c r="AD53" t="s">
        <v>1549</v>
      </c>
    </row>
    <row r="54" spans="1:30" x14ac:dyDescent="0.25">
      <c r="A54" s="9" t="s">
        <v>1450</v>
      </c>
      <c r="B54" s="1" t="s">
        <v>16</v>
      </c>
      <c r="C54" s="10">
        <v>44819</v>
      </c>
      <c r="D54" s="1">
        <v>519.65</v>
      </c>
      <c r="F54">
        <f t="shared" si="2"/>
        <v>-4.9391749748467948</v>
      </c>
      <c r="G54">
        <f t="shared" si="0"/>
        <v>4</v>
      </c>
      <c r="H54">
        <f t="shared" si="4"/>
        <v>4.2113707008924095</v>
      </c>
      <c r="I54" t="str">
        <f t="shared" si="3"/>
        <v/>
      </c>
      <c r="J54" t="str">
        <f t="shared" si="1"/>
        <v/>
      </c>
      <c r="P54" t="s">
        <v>1450</v>
      </c>
      <c r="Q54" t="s">
        <v>16</v>
      </c>
      <c r="R54" s="3">
        <v>44819</v>
      </c>
      <c r="S54">
        <v>546.65</v>
      </c>
      <c r="T54">
        <v>554</v>
      </c>
      <c r="U54">
        <v>554</v>
      </c>
      <c r="V54">
        <v>512.79999999999995</v>
      </c>
      <c r="W54">
        <v>520.45000000000005</v>
      </c>
      <c r="X54">
        <v>519.65</v>
      </c>
      <c r="Y54">
        <v>522.53</v>
      </c>
      <c r="Z54">
        <v>1586997</v>
      </c>
      <c r="AA54">
        <v>829256574.25</v>
      </c>
      <c r="AB54">
        <v>52287</v>
      </c>
      <c r="AC54" t="s">
        <v>1550</v>
      </c>
      <c r="AD54" t="s">
        <v>1551</v>
      </c>
    </row>
    <row r="55" spans="1:30" x14ac:dyDescent="0.25">
      <c r="A55" s="11" t="s">
        <v>1450</v>
      </c>
      <c r="B55" s="2" t="s">
        <v>16</v>
      </c>
      <c r="C55" s="12">
        <v>44820</v>
      </c>
      <c r="D55" s="2">
        <v>518.65</v>
      </c>
      <c r="F55">
        <f t="shared" si="2"/>
        <v>-0.192437217357837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1450</v>
      </c>
      <c r="Q55" t="s">
        <v>16</v>
      </c>
      <c r="R55" s="3">
        <v>44820</v>
      </c>
      <c r="S55">
        <v>519.65</v>
      </c>
      <c r="T55">
        <v>522.85</v>
      </c>
      <c r="U55">
        <v>524</v>
      </c>
      <c r="V55">
        <v>511.6</v>
      </c>
      <c r="W55">
        <v>517.1</v>
      </c>
      <c r="X55">
        <v>518.65</v>
      </c>
      <c r="Y55">
        <v>517.03</v>
      </c>
      <c r="Z55">
        <v>1447653</v>
      </c>
      <c r="AA55">
        <v>748486295.45000005</v>
      </c>
      <c r="AB55">
        <v>32855</v>
      </c>
      <c r="AC55" t="s">
        <v>1552</v>
      </c>
      <c r="AD55" t="s">
        <v>1553</v>
      </c>
    </row>
    <row r="56" spans="1:30" x14ac:dyDescent="0.25">
      <c r="A56" s="9" t="s">
        <v>1450</v>
      </c>
      <c r="B56" s="1" t="s">
        <v>16</v>
      </c>
      <c r="C56" s="10">
        <v>44823</v>
      </c>
      <c r="D56" s="1">
        <v>514</v>
      </c>
      <c r="F56">
        <f t="shared" si="2"/>
        <v>-0.89655837269834704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1450</v>
      </c>
      <c r="Q56" t="s">
        <v>16</v>
      </c>
      <c r="R56" s="3">
        <v>44823</v>
      </c>
      <c r="S56">
        <v>518.65</v>
      </c>
      <c r="T56">
        <v>518</v>
      </c>
      <c r="U56">
        <v>518.04999999999995</v>
      </c>
      <c r="V56">
        <v>504.45</v>
      </c>
      <c r="W56">
        <v>514.75</v>
      </c>
      <c r="X56">
        <v>514</v>
      </c>
      <c r="Y56">
        <v>510.42</v>
      </c>
      <c r="Z56">
        <v>546631</v>
      </c>
      <c r="AA56">
        <v>279009514.25</v>
      </c>
      <c r="AB56">
        <v>16038</v>
      </c>
      <c r="AC56" t="s">
        <v>1554</v>
      </c>
      <c r="AD56" t="s">
        <v>1555</v>
      </c>
    </row>
    <row r="57" spans="1:30" x14ac:dyDescent="0.25">
      <c r="A57" s="11" t="s">
        <v>1450</v>
      </c>
      <c r="B57" s="2" t="s">
        <v>16</v>
      </c>
      <c r="C57" s="12">
        <v>44824</v>
      </c>
      <c r="D57" s="2">
        <v>511.35</v>
      </c>
      <c r="F57">
        <f t="shared" si="2"/>
        <v>-0.51556420233462597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1450</v>
      </c>
      <c r="Q57" t="s">
        <v>16</v>
      </c>
      <c r="R57" s="3">
        <v>44824</v>
      </c>
      <c r="S57">
        <v>514</v>
      </c>
      <c r="T57">
        <v>516.95000000000005</v>
      </c>
      <c r="U57">
        <v>523.45000000000005</v>
      </c>
      <c r="V57">
        <v>510.55</v>
      </c>
      <c r="W57">
        <v>511</v>
      </c>
      <c r="X57">
        <v>511.35</v>
      </c>
      <c r="Y57">
        <v>515.44000000000005</v>
      </c>
      <c r="Z57">
        <v>506662</v>
      </c>
      <c r="AA57">
        <v>261153284.59999999</v>
      </c>
      <c r="AB57">
        <v>20047</v>
      </c>
      <c r="AC57" t="s">
        <v>1556</v>
      </c>
      <c r="AD57" t="s">
        <v>1557</v>
      </c>
    </row>
    <row r="58" spans="1:30" x14ac:dyDescent="0.25">
      <c r="A58" s="9" t="s">
        <v>1450</v>
      </c>
      <c r="B58" s="1" t="s">
        <v>16</v>
      </c>
      <c r="C58" s="10">
        <v>44825</v>
      </c>
      <c r="D58" s="1">
        <v>509.9</v>
      </c>
      <c r="F58">
        <f t="shared" si="2"/>
        <v>-0.28356311723869082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1450</v>
      </c>
      <c r="Q58" t="s">
        <v>16</v>
      </c>
      <c r="R58" s="3">
        <v>44825</v>
      </c>
      <c r="S58">
        <v>511.35</v>
      </c>
      <c r="T58">
        <v>515</v>
      </c>
      <c r="U58">
        <v>524.95000000000005</v>
      </c>
      <c r="V58">
        <v>507.9</v>
      </c>
      <c r="W58">
        <v>508.9</v>
      </c>
      <c r="X58">
        <v>509.9</v>
      </c>
      <c r="Y58">
        <v>513.77</v>
      </c>
      <c r="Z58">
        <v>584741</v>
      </c>
      <c r="AA58">
        <v>300423230.80000001</v>
      </c>
      <c r="AB58">
        <v>20267</v>
      </c>
      <c r="AC58" t="s">
        <v>1558</v>
      </c>
      <c r="AD58" t="s">
        <v>1559</v>
      </c>
    </row>
    <row r="59" spans="1:30" x14ac:dyDescent="0.25">
      <c r="A59" s="11" t="s">
        <v>1450</v>
      </c>
      <c r="B59" s="2" t="s">
        <v>16</v>
      </c>
      <c r="C59" s="12">
        <v>44826</v>
      </c>
      <c r="D59" s="2">
        <v>506.65</v>
      </c>
      <c r="F59">
        <f t="shared" si="2"/>
        <v>-0.63737987840753085</v>
      </c>
      <c r="G59">
        <f t="shared" si="0"/>
        <v>4</v>
      </c>
      <c r="H59">
        <f t="shared" si="4"/>
        <v>-2.5016838256518814</v>
      </c>
      <c r="I59" t="str">
        <f t="shared" si="3"/>
        <v/>
      </c>
      <c r="J59" t="str">
        <f t="shared" si="1"/>
        <v/>
      </c>
      <c r="P59" t="s">
        <v>1450</v>
      </c>
      <c r="Q59" t="s">
        <v>16</v>
      </c>
      <c r="R59" s="3">
        <v>44826</v>
      </c>
      <c r="S59">
        <v>509.9</v>
      </c>
      <c r="T59">
        <v>515</v>
      </c>
      <c r="U59">
        <v>519.79999999999995</v>
      </c>
      <c r="V59">
        <v>504.6</v>
      </c>
      <c r="W59">
        <v>506.4</v>
      </c>
      <c r="X59">
        <v>506.65</v>
      </c>
      <c r="Y59">
        <v>510.44</v>
      </c>
      <c r="Z59">
        <v>527539</v>
      </c>
      <c r="AA59">
        <v>269275252.35000002</v>
      </c>
      <c r="AB59">
        <v>14491</v>
      </c>
      <c r="AC59" t="s">
        <v>1560</v>
      </c>
      <c r="AD59" t="s">
        <v>1561</v>
      </c>
    </row>
    <row r="60" spans="1:30" x14ac:dyDescent="0.25">
      <c r="A60" s="9" t="s">
        <v>1450</v>
      </c>
      <c r="B60" s="1" t="s">
        <v>16</v>
      </c>
      <c r="C60" s="10">
        <v>44827</v>
      </c>
      <c r="D60" s="1">
        <v>492.55</v>
      </c>
      <c r="F60">
        <f t="shared" si="2"/>
        <v>-2.7829862824434946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1450</v>
      </c>
      <c r="Q60" t="s">
        <v>16</v>
      </c>
      <c r="R60" s="3">
        <v>44827</v>
      </c>
      <c r="S60">
        <v>506.65</v>
      </c>
      <c r="T60">
        <v>505</v>
      </c>
      <c r="U60">
        <v>509.3</v>
      </c>
      <c r="V60">
        <v>490</v>
      </c>
      <c r="W60">
        <v>490.2</v>
      </c>
      <c r="X60">
        <v>492.55</v>
      </c>
      <c r="Y60">
        <v>497.94</v>
      </c>
      <c r="Z60">
        <v>482059</v>
      </c>
      <c r="AA60">
        <v>240034184.59999999</v>
      </c>
      <c r="AB60">
        <v>21213</v>
      </c>
      <c r="AC60" t="s">
        <v>1562</v>
      </c>
      <c r="AD60" t="s">
        <v>1563</v>
      </c>
    </row>
    <row r="61" spans="1:30" x14ac:dyDescent="0.25">
      <c r="A61" s="11" t="s">
        <v>1450</v>
      </c>
      <c r="B61" s="2" t="s">
        <v>16</v>
      </c>
      <c r="C61" s="12">
        <v>44830</v>
      </c>
      <c r="D61" s="2">
        <v>478.9</v>
      </c>
      <c r="F61">
        <f t="shared" si="2"/>
        <v>-2.7712922545934493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1450</v>
      </c>
      <c r="Q61" t="s">
        <v>16</v>
      </c>
      <c r="R61" s="3">
        <v>44830</v>
      </c>
      <c r="S61">
        <v>492.55</v>
      </c>
      <c r="T61">
        <v>489</v>
      </c>
      <c r="U61">
        <v>489.1</v>
      </c>
      <c r="V61">
        <v>461</v>
      </c>
      <c r="W61">
        <v>482</v>
      </c>
      <c r="X61">
        <v>478.9</v>
      </c>
      <c r="Y61">
        <v>473.45</v>
      </c>
      <c r="Z61">
        <v>909161</v>
      </c>
      <c r="AA61">
        <v>430440927.44999999</v>
      </c>
      <c r="AB61">
        <v>46382</v>
      </c>
      <c r="AC61" t="s">
        <v>1564</v>
      </c>
      <c r="AD61" t="s">
        <v>1565</v>
      </c>
    </row>
    <row r="62" spans="1:30" x14ac:dyDescent="0.25">
      <c r="A62" s="9" t="s">
        <v>1450</v>
      </c>
      <c r="B62" s="1" t="s">
        <v>16</v>
      </c>
      <c r="C62" s="10">
        <v>44831</v>
      </c>
      <c r="D62" s="1">
        <v>477.65</v>
      </c>
      <c r="F62">
        <f t="shared" si="2"/>
        <v>-0.26101482564209649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1450</v>
      </c>
      <c r="Q62" t="s">
        <v>16</v>
      </c>
      <c r="R62" s="3">
        <v>44831</v>
      </c>
      <c r="S62">
        <v>478.9</v>
      </c>
      <c r="T62">
        <v>487.9</v>
      </c>
      <c r="U62">
        <v>487.9</v>
      </c>
      <c r="V62">
        <v>466</v>
      </c>
      <c r="W62">
        <v>475.05</v>
      </c>
      <c r="X62">
        <v>477.65</v>
      </c>
      <c r="Y62">
        <v>473.69</v>
      </c>
      <c r="Z62">
        <v>763330</v>
      </c>
      <c r="AA62">
        <v>361583368.19999999</v>
      </c>
      <c r="AB62">
        <v>27135</v>
      </c>
      <c r="AC62" t="s">
        <v>1566</v>
      </c>
      <c r="AD62" t="s">
        <v>1567</v>
      </c>
    </row>
    <row r="63" spans="1:30" x14ac:dyDescent="0.25">
      <c r="A63" s="11" t="s">
        <v>1450</v>
      </c>
      <c r="B63" s="2" t="s">
        <v>16</v>
      </c>
      <c r="C63" s="12">
        <v>44832</v>
      </c>
      <c r="D63" s="2">
        <v>469.45</v>
      </c>
      <c r="F63">
        <f t="shared" si="2"/>
        <v>-1.7167381974248903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1450</v>
      </c>
      <c r="Q63" t="s">
        <v>16</v>
      </c>
      <c r="R63" s="3">
        <v>44832</v>
      </c>
      <c r="S63">
        <v>477.65</v>
      </c>
      <c r="T63">
        <v>473</v>
      </c>
      <c r="U63">
        <v>474.8</v>
      </c>
      <c r="V63">
        <v>466</v>
      </c>
      <c r="W63">
        <v>468.7</v>
      </c>
      <c r="X63">
        <v>469.45</v>
      </c>
      <c r="Y63">
        <v>470.26</v>
      </c>
      <c r="Z63">
        <v>371986</v>
      </c>
      <c r="AA63">
        <v>174928610.90000001</v>
      </c>
      <c r="AB63">
        <v>26343</v>
      </c>
      <c r="AC63" t="s">
        <v>1568</v>
      </c>
      <c r="AD63" t="s">
        <v>1569</v>
      </c>
    </row>
    <row r="64" spans="1:30" x14ac:dyDescent="0.25">
      <c r="A64" s="9" t="s">
        <v>1450</v>
      </c>
      <c r="B64" s="1" t="s">
        <v>16</v>
      </c>
      <c r="C64" s="10">
        <v>44833</v>
      </c>
      <c r="D64" s="1">
        <v>467.2</v>
      </c>
      <c r="F64">
        <f t="shared" si="2"/>
        <v>-0.47928426882522096</v>
      </c>
      <c r="G64">
        <f t="shared" si="0"/>
        <v>4</v>
      </c>
      <c r="H64">
        <f t="shared" si="4"/>
        <v>-7.7864403434323481</v>
      </c>
      <c r="I64" t="str">
        <f t="shared" si="3"/>
        <v/>
      </c>
      <c r="J64" t="str">
        <f t="shared" si="1"/>
        <v/>
      </c>
      <c r="P64" t="s">
        <v>1450</v>
      </c>
      <c r="Q64" t="s">
        <v>16</v>
      </c>
      <c r="R64" s="3">
        <v>44833</v>
      </c>
      <c r="S64">
        <v>469.45</v>
      </c>
      <c r="T64">
        <v>475</v>
      </c>
      <c r="U64">
        <v>482.9</v>
      </c>
      <c r="V64">
        <v>465</v>
      </c>
      <c r="W64">
        <v>465.8</v>
      </c>
      <c r="X64">
        <v>467.2</v>
      </c>
      <c r="Y64">
        <v>473.11</v>
      </c>
      <c r="Z64">
        <v>338411</v>
      </c>
      <c r="AA64">
        <v>160107293.59999999</v>
      </c>
      <c r="AB64">
        <v>18996</v>
      </c>
      <c r="AC64" t="s">
        <v>1570</v>
      </c>
      <c r="AD64" t="s">
        <v>537</v>
      </c>
    </row>
    <row r="65" spans="1:30" x14ac:dyDescent="0.25">
      <c r="A65" s="11" t="s">
        <v>1450</v>
      </c>
      <c r="B65" s="2" t="s">
        <v>16</v>
      </c>
      <c r="C65" s="12">
        <v>44834</v>
      </c>
      <c r="D65" s="2">
        <v>472.55</v>
      </c>
      <c r="F65">
        <f t="shared" si="2"/>
        <v>1.1451198630137036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1450</v>
      </c>
      <c r="Q65" t="s">
        <v>16</v>
      </c>
      <c r="R65" s="3">
        <v>44834</v>
      </c>
      <c r="S65">
        <v>467.2</v>
      </c>
      <c r="T65">
        <v>470.15</v>
      </c>
      <c r="U65">
        <v>479.8</v>
      </c>
      <c r="V65">
        <v>468.05</v>
      </c>
      <c r="W65">
        <v>472.4</v>
      </c>
      <c r="X65">
        <v>472.55</v>
      </c>
      <c r="Y65">
        <v>474.1</v>
      </c>
      <c r="Z65">
        <v>332783</v>
      </c>
      <c r="AA65">
        <v>157773666.40000001</v>
      </c>
      <c r="AB65">
        <v>16917</v>
      </c>
      <c r="AC65" t="s">
        <v>1571</v>
      </c>
      <c r="AD65" t="s">
        <v>1572</v>
      </c>
    </row>
    <row r="66" spans="1:30" x14ac:dyDescent="0.25">
      <c r="A66" s="11" t="s">
        <v>1450</v>
      </c>
      <c r="B66" s="2" t="s">
        <v>16</v>
      </c>
      <c r="C66" s="12">
        <v>44837</v>
      </c>
      <c r="D66" s="2">
        <v>468.85</v>
      </c>
      <c r="F66">
        <f t="shared" si="2"/>
        <v>-0.78298592741508599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-17.660232483736806</v>
      </c>
      <c r="P66" t="s">
        <v>1450</v>
      </c>
      <c r="Q66" t="s">
        <v>145</v>
      </c>
      <c r="R66" s="3">
        <v>44837</v>
      </c>
      <c r="S66">
        <v>980</v>
      </c>
      <c r="T66">
        <v>472.55</v>
      </c>
      <c r="U66">
        <v>472.55</v>
      </c>
      <c r="V66">
        <v>472.55</v>
      </c>
      <c r="W66">
        <v>472.55</v>
      </c>
      <c r="X66">
        <v>472.55</v>
      </c>
      <c r="Y66">
        <v>472.55</v>
      </c>
      <c r="Z66">
        <v>263228</v>
      </c>
      <c r="AA66">
        <v>124388391.40000001</v>
      </c>
      <c r="AB66">
        <v>1</v>
      </c>
      <c r="AC66" t="s">
        <v>146</v>
      </c>
      <c r="AD66" t="s">
        <v>146</v>
      </c>
    </row>
    <row r="67" spans="1:30" x14ac:dyDescent="0.25">
      <c r="A67" s="9" t="s">
        <v>1450</v>
      </c>
      <c r="B67" s="1" t="s">
        <v>16</v>
      </c>
      <c r="C67" s="10">
        <v>44838</v>
      </c>
      <c r="D67" s="1">
        <v>482.15</v>
      </c>
      <c r="F67">
        <f t="shared" si="2"/>
        <v>2.8367281646581963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1450</v>
      </c>
      <c r="Q67" t="s">
        <v>16</v>
      </c>
      <c r="R67" s="3">
        <v>44837</v>
      </c>
      <c r="S67">
        <v>472.55</v>
      </c>
      <c r="T67">
        <v>473</v>
      </c>
      <c r="U67">
        <v>476.95</v>
      </c>
      <c r="V67">
        <v>466</v>
      </c>
      <c r="W67">
        <v>468.5</v>
      </c>
      <c r="X67">
        <v>468.85</v>
      </c>
      <c r="Y67">
        <v>472.17</v>
      </c>
      <c r="Z67">
        <v>176149</v>
      </c>
      <c r="AA67">
        <v>83172750.200000003</v>
      </c>
      <c r="AB67">
        <v>11560</v>
      </c>
      <c r="AC67" t="s">
        <v>1573</v>
      </c>
      <c r="AD67" t="s">
        <v>1493</v>
      </c>
    </row>
    <row r="68" spans="1:30" x14ac:dyDescent="0.25">
      <c r="A68" s="11" t="s">
        <v>1450</v>
      </c>
      <c r="B68" s="2" t="s">
        <v>16</v>
      </c>
      <c r="C68" s="12">
        <v>44840</v>
      </c>
      <c r="D68" s="2">
        <v>490.4</v>
      </c>
      <c r="F68">
        <f t="shared" ref="F68:F131" si="7">((D68-D67)/D67)*100</f>
        <v>1.7110857616924195</v>
      </c>
      <c r="G68">
        <f t="shared" si="5"/>
        <v>4</v>
      </c>
      <c r="H68">
        <f t="shared" si="4"/>
        <v>4.4626690808392784</v>
      </c>
      <c r="I68" t="str">
        <f t="shared" ref="I68:I131" si="8">IF(MONTH(C68)&lt;&gt;MONTH(C67), C68, "")</f>
        <v/>
      </c>
      <c r="J68" t="str">
        <f t="shared" si="6"/>
        <v/>
      </c>
      <c r="P68" t="s">
        <v>1450</v>
      </c>
      <c r="Q68" t="s">
        <v>16</v>
      </c>
      <c r="R68" s="3">
        <v>44838</v>
      </c>
      <c r="S68">
        <v>468.85</v>
      </c>
      <c r="T68">
        <v>475.1</v>
      </c>
      <c r="U68">
        <v>483.45</v>
      </c>
      <c r="V68">
        <v>474.3</v>
      </c>
      <c r="W68">
        <v>481</v>
      </c>
      <c r="X68">
        <v>482.15</v>
      </c>
      <c r="Y68">
        <v>479.59</v>
      </c>
      <c r="Z68">
        <v>229697</v>
      </c>
      <c r="AA68">
        <v>110160969.40000001</v>
      </c>
      <c r="AB68">
        <v>10696</v>
      </c>
      <c r="AC68" t="s">
        <v>1574</v>
      </c>
      <c r="AD68" t="s">
        <v>1575</v>
      </c>
    </row>
    <row r="69" spans="1:30" x14ac:dyDescent="0.25">
      <c r="A69" s="9" t="s">
        <v>1450</v>
      </c>
      <c r="B69" s="1" t="s">
        <v>16</v>
      </c>
      <c r="C69" s="10">
        <v>44841</v>
      </c>
      <c r="D69" s="1">
        <v>487.6</v>
      </c>
      <c r="F69">
        <f t="shared" si="7"/>
        <v>-0.57096247960847357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1450</v>
      </c>
      <c r="Q69" t="s">
        <v>16</v>
      </c>
      <c r="R69" s="3">
        <v>44840</v>
      </c>
      <c r="S69">
        <v>482.15</v>
      </c>
      <c r="T69">
        <v>482.15</v>
      </c>
      <c r="U69">
        <v>494.5</v>
      </c>
      <c r="V69">
        <v>481.3</v>
      </c>
      <c r="W69">
        <v>490.5</v>
      </c>
      <c r="X69">
        <v>490.4</v>
      </c>
      <c r="Y69">
        <v>488.57</v>
      </c>
      <c r="Z69">
        <v>214233</v>
      </c>
      <c r="AA69">
        <v>104666927.8</v>
      </c>
      <c r="AB69">
        <v>8080</v>
      </c>
      <c r="AC69" t="s">
        <v>1576</v>
      </c>
      <c r="AD69" t="s">
        <v>1577</v>
      </c>
    </row>
    <row r="70" spans="1:30" x14ac:dyDescent="0.25">
      <c r="A70" s="11" t="s">
        <v>1450</v>
      </c>
      <c r="B70" s="2" t="s">
        <v>16</v>
      </c>
      <c r="C70" s="12">
        <v>44844</v>
      </c>
      <c r="D70" s="2">
        <v>479.1</v>
      </c>
      <c r="F70">
        <f t="shared" si="7"/>
        <v>-1.7432321575061522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1450</v>
      </c>
      <c r="Q70" t="s">
        <v>16</v>
      </c>
      <c r="R70" s="3">
        <v>44841</v>
      </c>
      <c r="S70">
        <v>490.4</v>
      </c>
      <c r="T70">
        <v>490.4</v>
      </c>
      <c r="U70">
        <v>495.8</v>
      </c>
      <c r="V70">
        <v>485.15</v>
      </c>
      <c r="W70">
        <v>488</v>
      </c>
      <c r="X70">
        <v>487.6</v>
      </c>
      <c r="Y70">
        <v>490.15</v>
      </c>
      <c r="Z70">
        <v>168832</v>
      </c>
      <c r="AA70">
        <v>82752907.400000006</v>
      </c>
      <c r="AB70">
        <v>8219</v>
      </c>
      <c r="AC70" t="s">
        <v>1578</v>
      </c>
      <c r="AD70" t="s">
        <v>1579</v>
      </c>
    </row>
    <row r="71" spans="1:30" x14ac:dyDescent="0.25">
      <c r="A71" s="9" t="s">
        <v>1450</v>
      </c>
      <c r="B71" s="1" t="s">
        <v>16</v>
      </c>
      <c r="C71" s="10">
        <v>44845</v>
      </c>
      <c r="D71" s="1">
        <v>467.65</v>
      </c>
      <c r="F71">
        <f t="shared" si="7"/>
        <v>-2.3898977249008651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1450</v>
      </c>
      <c r="Q71" t="s">
        <v>16</v>
      </c>
      <c r="R71" s="3">
        <v>44844</v>
      </c>
      <c r="S71">
        <v>487.6</v>
      </c>
      <c r="T71">
        <v>486</v>
      </c>
      <c r="U71">
        <v>486.2</v>
      </c>
      <c r="V71">
        <v>471.15</v>
      </c>
      <c r="W71">
        <v>480</v>
      </c>
      <c r="X71">
        <v>479.1</v>
      </c>
      <c r="Y71">
        <v>478.57</v>
      </c>
      <c r="Z71">
        <v>207061</v>
      </c>
      <c r="AA71">
        <v>99092222.849999994</v>
      </c>
      <c r="AB71">
        <v>9033</v>
      </c>
      <c r="AC71" t="s">
        <v>1580</v>
      </c>
      <c r="AD71" t="s">
        <v>1581</v>
      </c>
    </row>
    <row r="72" spans="1:30" x14ac:dyDescent="0.25">
      <c r="A72" s="11" t="s">
        <v>1450</v>
      </c>
      <c r="B72" s="2" t="s">
        <v>16</v>
      </c>
      <c r="C72" s="12">
        <v>44846</v>
      </c>
      <c r="D72" s="2">
        <v>457.3</v>
      </c>
      <c r="F72">
        <f t="shared" si="7"/>
        <v>-2.213193627713026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1450</v>
      </c>
      <c r="Q72" t="s">
        <v>16</v>
      </c>
      <c r="R72" s="3">
        <v>44845</v>
      </c>
      <c r="S72">
        <v>479.1</v>
      </c>
      <c r="T72">
        <v>481.55</v>
      </c>
      <c r="U72">
        <v>481.55</v>
      </c>
      <c r="V72">
        <v>465.15</v>
      </c>
      <c r="W72">
        <v>466</v>
      </c>
      <c r="X72">
        <v>467.65</v>
      </c>
      <c r="Y72">
        <v>473.56</v>
      </c>
      <c r="Z72">
        <v>174773</v>
      </c>
      <c r="AA72">
        <v>82764684.400000006</v>
      </c>
      <c r="AB72">
        <v>7348</v>
      </c>
      <c r="AC72" t="s">
        <v>1582</v>
      </c>
      <c r="AD72" t="s">
        <v>1583</v>
      </c>
    </row>
    <row r="73" spans="1:30" x14ac:dyDescent="0.25">
      <c r="A73" s="9" t="s">
        <v>1450</v>
      </c>
      <c r="B73" s="1" t="s">
        <v>16</v>
      </c>
      <c r="C73" s="10">
        <v>44847</v>
      </c>
      <c r="D73" s="1">
        <v>452.6</v>
      </c>
      <c r="F73">
        <f t="shared" si="7"/>
        <v>-1.0277717034769274</v>
      </c>
      <c r="G73">
        <f t="shared" si="5"/>
        <v>4</v>
      </c>
      <c r="H73">
        <f t="shared" si="9"/>
        <v>-7.7079934747145096</v>
      </c>
      <c r="I73" t="str">
        <f t="shared" si="8"/>
        <v/>
      </c>
      <c r="J73" t="str">
        <f t="shared" si="6"/>
        <v/>
      </c>
      <c r="P73" t="s">
        <v>1450</v>
      </c>
      <c r="Q73" t="s">
        <v>16</v>
      </c>
      <c r="R73" s="3">
        <v>44846</v>
      </c>
      <c r="S73">
        <v>467.65</v>
      </c>
      <c r="T73">
        <v>472.4</v>
      </c>
      <c r="U73">
        <v>472.5</v>
      </c>
      <c r="V73">
        <v>455.55</v>
      </c>
      <c r="W73">
        <v>459</v>
      </c>
      <c r="X73">
        <v>457.3</v>
      </c>
      <c r="Y73">
        <v>460.91</v>
      </c>
      <c r="Z73">
        <v>476156</v>
      </c>
      <c r="AA73">
        <v>219463920.94999999</v>
      </c>
      <c r="AB73">
        <v>11243</v>
      </c>
      <c r="AC73" t="s">
        <v>1584</v>
      </c>
      <c r="AD73" t="s">
        <v>1585</v>
      </c>
    </row>
    <row r="74" spans="1:30" x14ac:dyDescent="0.25">
      <c r="A74" s="11" t="s">
        <v>1450</v>
      </c>
      <c r="B74" s="2" t="s">
        <v>16</v>
      </c>
      <c r="C74" s="12">
        <v>44848</v>
      </c>
      <c r="D74" s="2">
        <v>442.4</v>
      </c>
      <c r="F74">
        <f t="shared" si="7"/>
        <v>-2.253645603181627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1450</v>
      </c>
      <c r="Q74" t="s">
        <v>16</v>
      </c>
      <c r="R74" s="3">
        <v>44847</v>
      </c>
      <c r="S74">
        <v>457.3</v>
      </c>
      <c r="T74">
        <v>461</v>
      </c>
      <c r="U74">
        <v>461</v>
      </c>
      <c r="V74">
        <v>450</v>
      </c>
      <c r="W74">
        <v>454</v>
      </c>
      <c r="X74">
        <v>452.6</v>
      </c>
      <c r="Y74">
        <v>454.96</v>
      </c>
      <c r="Z74">
        <v>239571</v>
      </c>
      <c r="AA74">
        <v>108995275.75</v>
      </c>
      <c r="AB74">
        <v>10407</v>
      </c>
      <c r="AC74" t="s">
        <v>1586</v>
      </c>
      <c r="AD74" t="s">
        <v>1587</v>
      </c>
    </row>
    <row r="75" spans="1:30" x14ac:dyDescent="0.25">
      <c r="A75" s="9" t="s">
        <v>1450</v>
      </c>
      <c r="B75" s="1" t="s">
        <v>16</v>
      </c>
      <c r="C75" s="10">
        <v>44851</v>
      </c>
      <c r="D75" s="1">
        <v>426.5</v>
      </c>
      <c r="F75">
        <f t="shared" si="7"/>
        <v>-3.5940325497287469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1450</v>
      </c>
      <c r="Q75" t="s">
        <v>16</v>
      </c>
      <c r="R75" s="3">
        <v>44848</v>
      </c>
      <c r="S75">
        <v>452.6</v>
      </c>
      <c r="T75">
        <v>460</v>
      </c>
      <c r="U75">
        <v>460</v>
      </c>
      <c r="V75">
        <v>437.35</v>
      </c>
      <c r="W75">
        <v>442</v>
      </c>
      <c r="X75">
        <v>442.4</v>
      </c>
      <c r="Y75">
        <v>449.97</v>
      </c>
      <c r="Z75">
        <v>385703</v>
      </c>
      <c r="AA75">
        <v>173553631.75</v>
      </c>
      <c r="AB75">
        <v>20858</v>
      </c>
      <c r="AC75" t="s">
        <v>1588</v>
      </c>
      <c r="AD75" t="s">
        <v>1018</v>
      </c>
    </row>
    <row r="76" spans="1:30" x14ac:dyDescent="0.25">
      <c r="A76" s="11" t="s">
        <v>1450</v>
      </c>
      <c r="B76" s="2" t="s">
        <v>16</v>
      </c>
      <c r="C76" s="12">
        <v>44852</v>
      </c>
      <c r="D76" s="2">
        <v>430</v>
      </c>
      <c r="F76">
        <f t="shared" si="7"/>
        <v>0.82063305978898016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1450</v>
      </c>
      <c r="Q76" t="s">
        <v>16</v>
      </c>
      <c r="R76" s="3">
        <v>44851</v>
      </c>
      <c r="S76">
        <v>442.4</v>
      </c>
      <c r="T76">
        <v>442</v>
      </c>
      <c r="U76">
        <v>443.9</v>
      </c>
      <c r="V76">
        <v>423.45</v>
      </c>
      <c r="W76">
        <v>427.7</v>
      </c>
      <c r="X76">
        <v>426.5</v>
      </c>
      <c r="Y76">
        <v>432.64</v>
      </c>
      <c r="Z76">
        <v>425365</v>
      </c>
      <c r="AA76">
        <v>184030974.65000001</v>
      </c>
      <c r="AB76">
        <v>18089</v>
      </c>
      <c r="AC76" t="s">
        <v>1589</v>
      </c>
      <c r="AD76" t="s">
        <v>1590</v>
      </c>
    </row>
    <row r="77" spans="1:30" x14ac:dyDescent="0.25">
      <c r="A77" s="9" t="s">
        <v>1450</v>
      </c>
      <c r="B77" s="1" t="s">
        <v>16</v>
      </c>
      <c r="C77" s="10">
        <v>44853</v>
      </c>
      <c r="D77" s="1">
        <v>427.15</v>
      </c>
      <c r="F77">
        <f t="shared" si="7"/>
        <v>-0.66279069767442389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1450</v>
      </c>
      <c r="Q77" t="s">
        <v>16</v>
      </c>
      <c r="R77" s="3">
        <v>44852</v>
      </c>
      <c r="S77">
        <v>426.5</v>
      </c>
      <c r="T77">
        <v>434.45</v>
      </c>
      <c r="U77">
        <v>436</v>
      </c>
      <c r="V77">
        <v>427.55</v>
      </c>
      <c r="W77">
        <v>428.9</v>
      </c>
      <c r="X77">
        <v>430</v>
      </c>
      <c r="Y77">
        <v>430.06</v>
      </c>
      <c r="Z77">
        <v>455624</v>
      </c>
      <c r="AA77">
        <v>195947481.65000001</v>
      </c>
      <c r="AB77">
        <v>10392</v>
      </c>
      <c r="AC77" t="s">
        <v>1591</v>
      </c>
      <c r="AD77" t="s">
        <v>1592</v>
      </c>
    </row>
    <row r="78" spans="1:30" x14ac:dyDescent="0.25">
      <c r="A78" s="11" t="s">
        <v>1450</v>
      </c>
      <c r="B78" s="2" t="s">
        <v>16</v>
      </c>
      <c r="C78" s="12">
        <v>44854</v>
      </c>
      <c r="D78" s="2">
        <v>400.75</v>
      </c>
      <c r="F78">
        <f t="shared" si="7"/>
        <v>-6.1804986538686597</v>
      </c>
      <c r="G78">
        <f t="shared" si="5"/>
        <v>4</v>
      </c>
      <c r="H78">
        <f t="shared" si="9"/>
        <v>-11.456031816173226</v>
      </c>
      <c r="I78" t="str">
        <f t="shared" si="8"/>
        <v/>
      </c>
      <c r="J78" t="str">
        <f t="shared" si="6"/>
        <v/>
      </c>
      <c r="P78" t="s">
        <v>1450</v>
      </c>
      <c r="Q78" t="s">
        <v>16</v>
      </c>
      <c r="R78" s="3">
        <v>44853</v>
      </c>
      <c r="S78">
        <v>430</v>
      </c>
      <c r="T78">
        <v>434.95</v>
      </c>
      <c r="U78">
        <v>434.95</v>
      </c>
      <c r="V78">
        <v>425.85</v>
      </c>
      <c r="W78">
        <v>427.5</v>
      </c>
      <c r="X78">
        <v>427.15</v>
      </c>
      <c r="Y78">
        <v>429.49</v>
      </c>
      <c r="Z78">
        <v>317478</v>
      </c>
      <c r="AA78">
        <v>136354217</v>
      </c>
      <c r="AB78">
        <v>9455</v>
      </c>
      <c r="AC78" t="s">
        <v>1593</v>
      </c>
      <c r="AD78" t="s">
        <v>971</v>
      </c>
    </row>
    <row r="79" spans="1:30" x14ac:dyDescent="0.25">
      <c r="A79" s="9" t="s">
        <v>1450</v>
      </c>
      <c r="B79" s="1" t="s">
        <v>16</v>
      </c>
      <c r="C79" s="10">
        <v>44855</v>
      </c>
      <c r="D79" s="1">
        <v>379.65</v>
      </c>
      <c r="F79">
        <f t="shared" si="7"/>
        <v>-5.265127885215227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1450</v>
      </c>
      <c r="Q79" t="s">
        <v>16</v>
      </c>
      <c r="R79" s="3">
        <v>44854</v>
      </c>
      <c r="S79">
        <v>427.15</v>
      </c>
      <c r="T79">
        <v>424.5</v>
      </c>
      <c r="U79">
        <v>424.5</v>
      </c>
      <c r="V79">
        <v>398.25</v>
      </c>
      <c r="W79">
        <v>400.05</v>
      </c>
      <c r="X79">
        <v>400.75</v>
      </c>
      <c r="Y79">
        <v>406.52</v>
      </c>
      <c r="Z79">
        <v>2085369</v>
      </c>
      <c r="AA79">
        <v>847749882</v>
      </c>
      <c r="AB79">
        <v>64764</v>
      </c>
      <c r="AC79" t="s">
        <v>1594</v>
      </c>
      <c r="AD79" t="s">
        <v>1595</v>
      </c>
    </row>
    <row r="80" spans="1:30" x14ac:dyDescent="0.25">
      <c r="A80" s="11" t="s">
        <v>1450</v>
      </c>
      <c r="B80" s="2" t="s">
        <v>16</v>
      </c>
      <c r="C80" s="12">
        <v>44858</v>
      </c>
      <c r="D80" s="2">
        <v>394.45</v>
      </c>
      <c r="F80">
        <f t="shared" si="7"/>
        <v>3.8983274068220761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1450</v>
      </c>
      <c r="Q80" t="s">
        <v>16</v>
      </c>
      <c r="R80" s="3">
        <v>44855</v>
      </c>
      <c r="S80">
        <v>400.75</v>
      </c>
      <c r="T80">
        <v>404.1</v>
      </c>
      <c r="U80">
        <v>404.15</v>
      </c>
      <c r="V80">
        <v>372.8</v>
      </c>
      <c r="W80">
        <v>383</v>
      </c>
      <c r="X80">
        <v>379.65</v>
      </c>
      <c r="Y80">
        <v>382.44</v>
      </c>
      <c r="Z80">
        <v>3189565</v>
      </c>
      <c r="AA80">
        <v>1219826730.5</v>
      </c>
      <c r="AB80">
        <v>67805</v>
      </c>
      <c r="AC80" t="s">
        <v>1596</v>
      </c>
      <c r="AD80" t="s">
        <v>1597</v>
      </c>
    </row>
    <row r="81" spans="1:30" x14ac:dyDescent="0.25">
      <c r="A81" s="9" t="s">
        <v>1450</v>
      </c>
      <c r="B81" s="1" t="s">
        <v>16</v>
      </c>
      <c r="C81" s="10">
        <v>44859</v>
      </c>
      <c r="D81" s="1">
        <v>384.25</v>
      </c>
      <c r="F81">
        <f t="shared" si="7"/>
        <v>-2.5858790721257416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1450</v>
      </c>
      <c r="Q81" t="s">
        <v>16</v>
      </c>
      <c r="R81" s="3">
        <v>44858</v>
      </c>
      <c r="S81">
        <v>379.65</v>
      </c>
      <c r="T81">
        <v>385.9</v>
      </c>
      <c r="U81">
        <v>399</v>
      </c>
      <c r="V81">
        <v>384.75</v>
      </c>
      <c r="W81">
        <v>395</v>
      </c>
      <c r="X81">
        <v>394.45</v>
      </c>
      <c r="Y81">
        <v>391.22</v>
      </c>
      <c r="Z81">
        <v>246359</v>
      </c>
      <c r="AA81">
        <v>96381587</v>
      </c>
      <c r="AB81">
        <v>8279</v>
      </c>
      <c r="AC81" t="s">
        <v>1598</v>
      </c>
      <c r="AD81" t="s">
        <v>1599</v>
      </c>
    </row>
    <row r="82" spans="1:30" x14ac:dyDescent="0.25">
      <c r="A82" s="11" t="s">
        <v>1450</v>
      </c>
      <c r="B82" s="2" t="s">
        <v>16</v>
      </c>
      <c r="C82" s="12">
        <v>44861</v>
      </c>
      <c r="D82" s="2">
        <v>381.6</v>
      </c>
      <c r="F82">
        <f t="shared" si="7"/>
        <v>-0.68965517241378715</v>
      </c>
      <c r="G82">
        <f t="shared" si="5"/>
        <v>4</v>
      </c>
      <c r="H82">
        <f t="shared" si="9"/>
        <v>-10.663701275898386</v>
      </c>
      <c r="I82" t="str">
        <f t="shared" si="8"/>
        <v/>
      </c>
      <c r="J82" t="str">
        <f t="shared" si="6"/>
        <v/>
      </c>
      <c r="P82" t="s">
        <v>1450</v>
      </c>
      <c r="Q82" t="s">
        <v>16</v>
      </c>
      <c r="R82" s="3">
        <v>44859</v>
      </c>
      <c r="S82">
        <v>394.45</v>
      </c>
      <c r="T82">
        <v>396.5</v>
      </c>
      <c r="U82">
        <v>397.75</v>
      </c>
      <c r="V82">
        <v>381</v>
      </c>
      <c r="W82">
        <v>385</v>
      </c>
      <c r="X82">
        <v>384.25</v>
      </c>
      <c r="Y82">
        <v>385.15</v>
      </c>
      <c r="Z82">
        <v>797729</v>
      </c>
      <c r="AA82">
        <v>307247390.64999998</v>
      </c>
      <c r="AB82">
        <v>26586</v>
      </c>
      <c r="AC82" t="s">
        <v>1600</v>
      </c>
      <c r="AD82" t="s">
        <v>40</v>
      </c>
    </row>
    <row r="83" spans="1:30" x14ac:dyDescent="0.25">
      <c r="A83" s="9" t="s">
        <v>1450</v>
      </c>
      <c r="B83" s="1" t="s">
        <v>16</v>
      </c>
      <c r="C83" s="10">
        <v>44862</v>
      </c>
      <c r="D83" s="1">
        <v>393.15</v>
      </c>
      <c r="F83">
        <f t="shared" si="7"/>
        <v>3.0267295597484156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1450</v>
      </c>
      <c r="Q83" t="s">
        <v>16</v>
      </c>
      <c r="R83" s="3">
        <v>44861</v>
      </c>
      <c r="S83">
        <v>384.25</v>
      </c>
      <c r="T83">
        <v>390</v>
      </c>
      <c r="U83">
        <v>391.8</v>
      </c>
      <c r="V83">
        <v>380</v>
      </c>
      <c r="W83">
        <v>381.5</v>
      </c>
      <c r="X83">
        <v>381.6</v>
      </c>
      <c r="Y83">
        <v>385.43</v>
      </c>
      <c r="Z83">
        <v>652393</v>
      </c>
      <c r="AA83">
        <v>251450412.40000001</v>
      </c>
      <c r="AB83">
        <v>23213</v>
      </c>
      <c r="AC83" t="s">
        <v>1601</v>
      </c>
      <c r="AD83" t="s">
        <v>1602</v>
      </c>
    </row>
    <row r="84" spans="1:30" x14ac:dyDescent="0.25">
      <c r="A84" s="11" t="s">
        <v>1450</v>
      </c>
      <c r="B84" s="2" t="s">
        <v>16</v>
      </c>
      <c r="C84" s="12">
        <v>44865</v>
      </c>
      <c r="D84" s="2">
        <v>386.05</v>
      </c>
      <c r="F84">
        <f t="shared" si="7"/>
        <v>-1.8059264911611257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1450</v>
      </c>
      <c r="Q84" t="s">
        <v>16</v>
      </c>
      <c r="R84" s="3">
        <v>44862</v>
      </c>
      <c r="S84">
        <v>381.6</v>
      </c>
      <c r="T84">
        <v>383.5</v>
      </c>
      <c r="U84">
        <v>399.8</v>
      </c>
      <c r="V84">
        <v>371</v>
      </c>
      <c r="W84">
        <v>391.5</v>
      </c>
      <c r="X84">
        <v>393.15</v>
      </c>
      <c r="Y84">
        <v>384.78</v>
      </c>
      <c r="Z84">
        <v>756862</v>
      </c>
      <c r="AA84">
        <v>291228137.25</v>
      </c>
      <c r="AB84">
        <v>22453</v>
      </c>
      <c r="AC84" t="s">
        <v>1603</v>
      </c>
      <c r="AD84" t="s">
        <v>1604</v>
      </c>
    </row>
    <row r="85" spans="1:30" x14ac:dyDescent="0.25">
      <c r="A85" s="9" t="s">
        <v>1450</v>
      </c>
      <c r="B85" s="1" t="s">
        <v>16</v>
      </c>
      <c r="C85" s="10">
        <v>44866</v>
      </c>
      <c r="D85" s="1">
        <v>391.75</v>
      </c>
      <c r="F85">
        <f t="shared" si="7"/>
        <v>1.4764926822950366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15.571155073388642</v>
      </c>
      <c r="P85" t="s">
        <v>1450</v>
      </c>
      <c r="Q85" t="s">
        <v>16</v>
      </c>
      <c r="R85" s="3">
        <v>44865</v>
      </c>
      <c r="S85">
        <v>393.15</v>
      </c>
      <c r="T85">
        <v>394.8</v>
      </c>
      <c r="U85">
        <v>395.85</v>
      </c>
      <c r="V85">
        <v>382.55</v>
      </c>
      <c r="W85">
        <v>383.5</v>
      </c>
      <c r="X85">
        <v>386.05</v>
      </c>
      <c r="Y85">
        <v>387.8</v>
      </c>
      <c r="Z85">
        <v>1094690</v>
      </c>
      <c r="AA85">
        <v>424522478.89999998</v>
      </c>
      <c r="AB85">
        <v>32811</v>
      </c>
      <c r="AC85" t="s">
        <v>1605</v>
      </c>
      <c r="AD85" t="s">
        <v>276</v>
      </c>
    </row>
    <row r="86" spans="1:30" x14ac:dyDescent="0.25">
      <c r="A86" s="11" t="s">
        <v>1450</v>
      </c>
      <c r="B86" s="2" t="s">
        <v>16</v>
      </c>
      <c r="C86" s="12">
        <v>44867</v>
      </c>
      <c r="D86" s="2">
        <v>388.1</v>
      </c>
      <c r="F86">
        <f t="shared" si="7"/>
        <v>-0.93171665603062592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1450</v>
      </c>
      <c r="Q86" t="s">
        <v>16</v>
      </c>
      <c r="R86" s="3">
        <v>44866</v>
      </c>
      <c r="S86">
        <v>386.05</v>
      </c>
      <c r="T86">
        <v>386.05</v>
      </c>
      <c r="U86">
        <v>404.85</v>
      </c>
      <c r="V86">
        <v>383.6</v>
      </c>
      <c r="W86">
        <v>390.05</v>
      </c>
      <c r="X86">
        <v>391.75</v>
      </c>
      <c r="Y86">
        <v>395.52</v>
      </c>
      <c r="Z86">
        <v>2105500</v>
      </c>
      <c r="AA86">
        <v>832761216.39999998</v>
      </c>
      <c r="AB86">
        <v>41926</v>
      </c>
      <c r="AC86" t="s">
        <v>1606</v>
      </c>
      <c r="AD86" t="s">
        <v>1607</v>
      </c>
    </row>
    <row r="87" spans="1:30" x14ac:dyDescent="0.25">
      <c r="A87" s="9" t="s">
        <v>1450</v>
      </c>
      <c r="B87" s="1" t="s">
        <v>16</v>
      </c>
      <c r="C87" s="10">
        <v>44868</v>
      </c>
      <c r="D87" s="1">
        <v>381.05</v>
      </c>
      <c r="F87">
        <f t="shared" si="7"/>
        <v>-1.8165421283174468</v>
      </c>
      <c r="G87">
        <f t="shared" si="5"/>
        <v>4</v>
      </c>
      <c r="H87">
        <f t="shared" si="9"/>
        <v>-0.14412997903564237</v>
      </c>
      <c r="I87" t="str">
        <f t="shared" si="8"/>
        <v/>
      </c>
      <c r="J87" t="str">
        <f t="shared" si="6"/>
        <v/>
      </c>
      <c r="P87" t="s">
        <v>1450</v>
      </c>
      <c r="Q87" t="s">
        <v>16</v>
      </c>
      <c r="R87" s="3">
        <v>44867</v>
      </c>
      <c r="S87">
        <v>391.75</v>
      </c>
      <c r="T87">
        <v>393.75</v>
      </c>
      <c r="U87">
        <v>394.9</v>
      </c>
      <c r="V87">
        <v>385.1</v>
      </c>
      <c r="W87">
        <v>387.9</v>
      </c>
      <c r="X87">
        <v>388.1</v>
      </c>
      <c r="Y87">
        <v>389.38</v>
      </c>
      <c r="Z87">
        <v>750356</v>
      </c>
      <c r="AA87">
        <v>292171296.80000001</v>
      </c>
      <c r="AB87">
        <v>11964</v>
      </c>
      <c r="AC87" t="s">
        <v>1608</v>
      </c>
      <c r="AD87" t="s">
        <v>745</v>
      </c>
    </row>
    <row r="88" spans="1:30" x14ac:dyDescent="0.25">
      <c r="A88" s="11" t="s">
        <v>1450</v>
      </c>
      <c r="B88" s="2" t="s">
        <v>16</v>
      </c>
      <c r="C88" s="12">
        <v>44869</v>
      </c>
      <c r="D88" s="2">
        <v>376.75</v>
      </c>
      <c r="F88">
        <f t="shared" si="7"/>
        <v>-1.1284608319118257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1450</v>
      </c>
      <c r="Q88" t="s">
        <v>16</v>
      </c>
      <c r="R88" s="3">
        <v>44868</v>
      </c>
      <c r="S88">
        <v>388.1</v>
      </c>
      <c r="T88">
        <v>386.5</v>
      </c>
      <c r="U88">
        <v>386.5</v>
      </c>
      <c r="V88">
        <v>376.8</v>
      </c>
      <c r="W88">
        <v>381</v>
      </c>
      <c r="X88">
        <v>381.05</v>
      </c>
      <c r="Y88">
        <v>381.39</v>
      </c>
      <c r="Z88">
        <v>390698</v>
      </c>
      <c r="AA88">
        <v>149007617.90000001</v>
      </c>
      <c r="AB88">
        <v>11215</v>
      </c>
      <c r="AC88" t="s">
        <v>1609</v>
      </c>
      <c r="AD88" t="s">
        <v>1610</v>
      </c>
    </row>
    <row r="89" spans="1:30" x14ac:dyDescent="0.25">
      <c r="A89" s="9" t="s">
        <v>1450</v>
      </c>
      <c r="B89" s="1" t="s">
        <v>16</v>
      </c>
      <c r="C89" s="10">
        <v>44872</v>
      </c>
      <c r="D89" s="1">
        <v>385.85</v>
      </c>
      <c r="F89">
        <f t="shared" si="7"/>
        <v>2.4153948241539545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1450</v>
      </c>
      <c r="Q89" t="s">
        <v>16</v>
      </c>
      <c r="R89" s="3">
        <v>44869</v>
      </c>
      <c r="S89">
        <v>381.05</v>
      </c>
      <c r="T89">
        <v>381.05</v>
      </c>
      <c r="U89">
        <v>384</v>
      </c>
      <c r="V89">
        <v>375</v>
      </c>
      <c r="W89">
        <v>376.4</v>
      </c>
      <c r="X89">
        <v>376.75</v>
      </c>
      <c r="Y89">
        <v>381.36</v>
      </c>
      <c r="Z89">
        <v>955838</v>
      </c>
      <c r="AA89">
        <v>364514187.85000002</v>
      </c>
      <c r="AB89">
        <v>16177</v>
      </c>
      <c r="AC89" t="s">
        <v>1611</v>
      </c>
      <c r="AD89" t="s">
        <v>1612</v>
      </c>
    </row>
    <row r="90" spans="1:30" x14ac:dyDescent="0.25">
      <c r="A90" s="11" t="s">
        <v>1450</v>
      </c>
      <c r="B90" s="2" t="s">
        <v>16</v>
      </c>
      <c r="C90" s="12">
        <v>44874</v>
      </c>
      <c r="D90" s="2">
        <v>389.95</v>
      </c>
      <c r="F90">
        <f t="shared" si="7"/>
        <v>1.0625890890242233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1450</v>
      </c>
      <c r="Q90" t="s">
        <v>16</v>
      </c>
      <c r="R90" s="3">
        <v>44872</v>
      </c>
      <c r="S90">
        <v>376.75</v>
      </c>
      <c r="T90">
        <v>378</v>
      </c>
      <c r="U90">
        <v>407.95</v>
      </c>
      <c r="V90">
        <v>378</v>
      </c>
      <c r="W90">
        <v>384</v>
      </c>
      <c r="X90">
        <v>385.85</v>
      </c>
      <c r="Y90">
        <v>393.04</v>
      </c>
      <c r="Z90">
        <v>1582369</v>
      </c>
      <c r="AA90">
        <v>621933227.60000002</v>
      </c>
      <c r="AB90">
        <v>32221</v>
      </c>
      <c r="AC90" t="s">
        <v>1613</v>
      </c>
      <c r="AD90" t="s">
        <v>1614</v>
      </c>
    </row>
    <row r="91" spans="1:30" x14ac:dyDescent="0.25">
      <c r="A91" s="9" t="s">
        <v>1450</v>
      </c>
      <c r="B91" s="1" t="s">
        <v>16</v>
      </c>
      <c r="C91" s="10">
        <v>44875</v>
      </c>
      <c r="D91" s="1">
        <v>373.9</v>
      </c>
      <c r="F91">
        <f t="shared" si="7"/>
        <v>-4.1159122964482657</v>
      </c>
      <c r="G91">
        <f t="shared" si="5"/>
        <v>4</v>
      </c>
      <c r="H91">
        <f t="shared" si="9"/>
        <v>-3.6588508116464942</v>
      </c>
      <c r="I91" t="str">
        <f t="shared" si="8"/>
        <v/>
      </c>
      <c r="J91" t="str">
        <f t="shared" si="6"/>
        <v/>
      </c>
      <c r="P91" t="s">
        <v>1450</v>
      </c>
      <c r="Q91" t="s">
        <v>16</v>
      </c>
      <c r="R91" s="3">
        <v>44874</v>
      </c>
      <c r="S91">
        <v>385.85</v>
      </c>
      <c r="T91">
        <v>407</v>
      </c>
      <c r="U91">
        <v>409.75</v>
      </c>
      <c r="V91">
        <v>385</v>
      </c>
      <c r="W91">
        <v>389.8</v>
      </c>
      <c r="X91">
        <v>389.95</v>
      </c>
      <c r="Y91">
        <v>395.4</v>
      </c>
      <c r="Z91">
        <v>2529290</v>
      </c>
      <c r="AA91">
        <v>1000084393.9</v>
      </c>
      <c r="AB91">
        <v>44513</v>
      </c>
      <c r="AC91" t="s">
        <v>1615</v>
      </c>
      <c r="AD91" t="s">
        <v>1616</v>
      </c>
    </row>
    <row r="92" spans="1:30" x14ac:dyDescent="0.25">
      <c r="A92" s="11" t="s">
        <v>1450</v>
      </c>
      <c r="B92" s="2" t="s">
        <v>16</v>
      </c>
      <c r="C92" s="12">
        <v>44876</v>
      </c>
      <c r="D92" s="2">
        <v>399.3</v>
      </c>
      <c r="F92">
        <f t="shared" si="7"/>
        <v>6.7932602300080331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1450</v>
      </c>
      <c r="Q92" t="s">
        <v>16</v>
      </c>
      <c r="R92" s="3">
        <v>44875</v>
      </c>
      <c r="S92">
        <v>389.95</v>
      </c>
      <c r="T92">
        <v>388.8</v>
      </c>
      <c r="U92">
        <v>388.8</v>
      </c>
      <c r="V92">
        <v>367.5</v>
      </c>
      <c r="W92">
        <v>378</v>
      </c>
      <c r="X92">
        <v>373.9</v>
      </c>
      <c r="Y92">
        <v>377.9</v>
      </c>
      <c r="Z92">
        <v>896110</v>
      </c>
      <c r="AA92">
        <v>338644159.14999998</v>
      </c>
      <c r="AB92">
        <v>22647</v>
      </c>
      <c r="AC92" t="s">
        <v>1617</v>
      </c>
      <c r="AD92" t="s">
        <v>1618</v>
      </c>
    </row>
    <row r="93" spans="1:30" x14ac:dyDescent="0.25">
      <c r="A93" s="9" t="s">
        <v>1450</v>
      </c>
      <c r="B93" s="1" t="s">
        <v>16</v>
      </c>
      <c r="C93" s="10">
        <v>44879</v>
      </c>
      <c r="D93" s="1">
        <v>388.15</v>
      </c>
      <c r="F93">
        <f t="shared" si="7"/>
        <v>-2.7923866766842056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1450</v>
      </c>
      <c r="Q93" t="s">
        <v>16</v>
      </c>
      <c r="R93" s="3">
        <v>44876</v>
      </c>
      <c r="S93">
        <v>373.9</v>
      </c>
      <c r="T93">
        <v>380</v>
      </c>
      <c r="U93">
        <v>402.3</v>
      </c>
      <c r="V93">
        <v>375.7</v>
      </c>
      <c r="W93">
        <v>399.9</v>
      </c>
      <c r="X93">
        <v>399.3</v>
      </c>
      <c r="Y93">
        <v>386.58</v>
      </c>
      <c r="Z93">
        <v>33170651</v>
      </c>
      <c r="AA93">
        <v>12823165154.299999</v>
      </c>
      <c r="AB93">
        <v>238339</v>
      </c>
      <c r="AC93" t="s">
        <v>1619</v>
      </c>
      <c r="AD93" t="s">
        <v>1620</v>
      </c>
    </row>
    <row r="94" spans="1:30" x14ac:dyDescent="0.25">
      <c r="A94" s="11" t="s">
        <v>1450</v>
      </c>
      <c r="B94" s="2" t="s">
        <v>16</v>
      </c>
      <c r="C94" s="12">
        <v>44880</v>
      </c>
      <c r="D94" s="2">
        <v>388.25</v>
      </c>
      <c r="F94">
        <f t="shared" si="7"/>
        <v>2.5763235862430178E-2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1450</v>
      </c>
      <c r="Q94" t="s">
        <v>16</v>
      </c>
      <c r="R94" s="3">
        <v>44879</v>
      </c>
      <c r="S94">
        <v>399.3</v>
      </c>
      <c r="T94">
        <v>403</v>
      </c>
      <c r="U94">
        <v>404.7</v>
      </c>
      <c r="V94">
        <v>383.05</v>
      </c>
      <c r="W94">
        <v>387.1</v>
      </c>
      <c r="X94">
        <v>388.15</v>
      </c>
      <c r="Y94">
        <v>390.35</v>
      </c>
      <c r="Z94">
        <v>19064112</v>
      </c>
      <c r="AA94">
        <v>7441726969</v>
      </c>
      <c r="AB94">
        <v>83100</v>
      </c>
      <c r="AC94" t="s">
        <v>1621</v>
      </c>
      <c r="AD94" t="s">
        <v>1622</v>
      </c>
    </row>
    <row r="95" spans="1:30" x14ac:dyDescent="0.25">
      <c r="A95" s="9" t="s">
        <v>1450</v>
      </c>
      <c r="B95" s="1" t="s">
        <v>16</v>
      </c>
      <c r="C95" s="10">
        <v>44881</v>
      </c>
      <c r="D95" s="1">
        <v>377.45</v>
      </c>
      <c r="F95">
        <f t="shared" si="7"/>
        <v>-2.781712813908567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1450</v>
      </c>
      <c r="Q95" t="s">
        <v>16</v>
      </c>
      <c r="R95" s="3">
        <v>44880</v>
      </c>
      <c r="S95">
        <v>388.15</v>
      </c>
      <c r="T95">
        <v>389</v>
      </c>
      <c r="U95">
        <v>405.7</v>
      </c>
      <c r="V95">
        <v>373.25</v>
      </c>
      <c r="W95">
        <v>388.2</v>
      </c>
      <c r="X95">
        <v>388.25</v>
      </c>
      <c r="Y95">
        <v>391.45</v>
      </c>
      <c r="Z95">
        <v>9367085</v>
      </c>
      <c r="AA95">
        <v>3666729483.75</v>
      </c>
      <c r="AB95">
        <v>101000</v>
      </c>
      <c r="AC95" t="s">
        <v>1623</v>
      </c>
      <c r="AD95" t="s">
        <v>1624</v>
      </c>
    </row>
    <row r="96" spans="1:30" x14ac:dyDescent="0.25">
      <c r="A96" s="11" t="s">
        <v>1450</v>
      </c>
      <c r="B96" s="2" t="s">
        <v>16</v>
      </c>
      <c r="C96" s="12">
        <v>44882</v>
      </c>
      <c r="D96" s="2">
        <v>371.55</v>
      </c>
      <c r="F96">
        <f t="shared" si="7"/>
        <v>-1.5631209431712749</v>
      </c>
      <c r="G96">
        <f t="shared" si="5"/>
        <v>4</v>
      </c>
      <c r="H96">
        <f t="shared" si="9"/>
        <v>-0.62851029687081195</v>
      </c>
      <c r="I96" t="str">
        <f t="shared" si="8"/>
        <v/>
      </c>
      <c r="J96" t="str">
        <f t="shared" si="6"/>
        <v/>
      </c>
      <c r="P96" t="s">
        <v>1450</v>
      </c>
      <c r="Q96" t="s">
        <v>16</v>
      </c>
      <c r="R96" s="3">
        <v>44881</v>
      </c>
      <c r="S96">
        <v>388.25</v>
      </c>
      <c r="T96">
        <v>399</v>
      </c>
      <c r="U96">
        <v>403.3</v>
      </c>
      <c r="V96">
        <v>374.5</v>
      </c>
      <c r="W96">
        <v>378.15</v>
      </c>
      <c r="X96">
        <v>377.45</v>
      </c>
      <c r="Y96">
        <v>383.55</v>
      </c>
      <c r="Z96">
        <v>7246933</v>
      </c>
      <c r="AA96">
        <v>2779574630.0999999</v>
      </c>
      <c r="AB96">
        <v>70078</v>
      </c>
      <c r="AC96" t="s">
        <v>1625</v>
      </c>
      <c r="AD96" t="s">
        <v>1626</v>
      </c>
    </row>
    <row r="97" spans="1:30" x14ac:dyDescent="0.25">
      <c r="A97" s="9" t="s">
        <v>1450</v>
      </c>
      <c r="B97" s="1" t="s">
        <v>16</v>
      </c>
      <c r="C97" s="10">
        <v>44883</v>
      </c>
      <c r="D97" s="1">
        <v>402.4</v>
      </c>
      <c r="F97">
        <f t="shared" si="7"/>
        <v>8.3030547705557698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1450</v>
      </c>
      <c r="Q97" t="s">
        <v>16</v>
      </c>
      <c r="R97" s="3">
        <v>44882</v>
      </c>
      <c r="S97">
        <v>377.45</v>
      </c>
      <c r="T97">
        <v>378</v>
      </c>
      <c r="U97">
        <v>384</v>
      </c>
      <c r="V97">
        <v>356.2</v>
      </c>
      <c r="W97">
        <v>370.8</v>
      </c>
      <c r="X97">
        <v>371.55</v>
      </c>
      <c r="Y97">
        <v>370.74</v>
      </c>
      <c r="Z97">
        <v>7388845</v>
      </c>
      <c r="AA97">
        <v>2739309231.0500002</v>
      </c>
      <c r="AB97">
        <v>86635</v>
      </c>
      <c r="AC97" t="s">
        <v>1627</v>
      </c>
      <c r="AD97" t="s">
        <v>1628</v>
      </c>
    </row>
    <row r="98" spans="1:30" x14ac:dyDescent="0.25">
      <c r="A98" s="11" t="s">
        <v>1450</v>
      </c>
      <c r="B98" s="2" t="s">
        <v>16</v>
      </c>
      <c r="C98" s="12">
        <v>44886</v>
      </c>
      <c r="D98" s="2">
        <v>411.55</v>
      </c>
      <c r="F98">
        <f t="shared" si="7"/>
        <v>2.2738568588469272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1450</v>
      </c>
      <c r="Q98" t="s">
        <v>16</v>
      </c>
      <c r="R98" s="3">
        <v>44883</v>
      </c>
      <c r="S98">
        <v>371.55</v>
      </c>
      <c r="T98">
        <v>376.55</v>
      </c>
      <c r="U98">
        <v>418</v>
      </c>
      <c r="V98">
        <v>376.2</v>
      </c>
      <c r="W98">
        <v>401.8</v>
      </c>
      <c r="X98">
        <v>402.4</v>
      </c>
      <c r="Y98">
        <v>399.42</v>
      </c>
      <c r="Z98">
        <v>18241850</v>
      </c>
      <c r="AA98">
        <v>7286215567.5500002</v>
      </c>
      <c r="AB98">
        <v>176442</v>
      </c>
      <c r="AC98" t="s">
        <v>1629</v>
      </c>
      <c r="AD98" t="s">
        <v>1630</v>
      </c>
    </row>
    <row r="99" spans="1:30" x14ac:dyDescent="0.25">
      <c r="A99" s="9" t="s">
        <v>1450</v>
      </c>
      <c r="B99" s="1" t="s">
        <v>16</v>
      </c>
      <c r="C99" s="10">
        <v>44887</v>
      </c>
      <c r="D99" s="1">
        <v>400.95</v>
      </c>
      <c r="F99">
        <f t="shared" si="7"/>
        <v>-2.5756287206900796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1450</v>
      </c>
      <c r="Q99" t="s">
        <v>16</v>
      </c>
      <c r="R99" s="3">
        <v>44886</v>
      </c>
      <c r="S99">
        <v>402.4</v>
      </c>
      <c r="T99">
        <v>398.95</v>
      </c>
      <c r="U99">
        <v>419.4</v>
      </c>
      <c r="V99">
        <v>396.9</v>
      </c>
      <c r="W99">
        <v>412</v>
      </c>
      <c r="X99">
        <v>411.55</v>
      </c>
      <c r="Y99">
        <v>410.47</v>
      </c>
      <c r="Z99">
        <v>5561641</v>
      </c>
      <c r="AA99">
        <v>2282872406.5</v>
      </c>
      <c r="AB99">
        <v>67630</v>
      </c>
      <c r="AC99" t="s">
        <v>1631</v>
      </c>
      <c r="AD99" t="s">
        <v>1632</v>
      </c>
    </row>
    <row r="100" spans="1:30" x14ac:dyDescent="0.25">
      <c r="A100" s="11" t="s">
        <v>1450</v>
      </c>
      <c r="B100" s="2" t="s">
        <v>16</v>
      </c>
      <c r="C100" s="12">
        <v>44888</v>
      </c>
      <c r="D100" s="2">
        <v>400.4</v>
      </c>
      <c r="F100">
        <f t="shared" si="7"/>
        <v>-0.13717421124828816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1450</v>
      </c>
      <c r="Q100" t="s">
        <v>16</v>
      </c>
      <c r="R100" s="3">
        <v>44887</v>
      </c>
      <c r="S100">
        <v>411.55</v>
      </c>
      <c r="T100">
        <v>410</v>
      </c>
      <c r="U100">
        <v>415</v>
      </c>
      <c r="V100">
        <v>394.25</v>
      </c>
      <c r="W100">
        <v>399.55</v>
      </c>
      <c r="X100">
        <v>400.95</v>
      </c>
      <c r="Y100">
        <v>405.18</v>
      </c>
      <c r="Z100">
        <v>3549334</v>
      </c>
      <c r="AA100">
        <v>1438109103.25</v>
      </c>
      <c r="AB100">
        <v>47359</v>
      </c>
      <c r="AC100" t="s">
        <v>1633</v>
      </c>
      <c r="AD100" t="s">
        <v>1634</v>
      </c>
    </row>
    <row r="101" spans="1:30" x14ac:dyDescent="0.25">
      <c r="A101" s="9" t="s">
        <v>1450</v>
      </c>
      <c r="B101" s="1" t="s">
        <v>16</v>
      </c>
      <c r="C101" s="10">
        <v>44889</v>
      </c>
      <c r="D101" s="1">
        <v>432</v>
      </c>
      <c r="F101">
        <f t="shared" si="7"/>
        <v>7.892107892107898</v>
      </c>
      <c r="G101">
        <f t="shared" si="5"/>
        <v>4</v>
      </c>
      <c r="H101">
        <f t="shared" si="9"/>
        <v>16.269681065805404</v>
      </c>
      <c r="I101" t="str">
        <f t="shared" si="8"/>
        <v/>
      </c>
      <c r="J101" t="str">
        <f t="shared" si="6"/>
        <v/>
      </c>
      <c r="P101" t="s">
        <v>1450</v>
      </c>
      <c r="Q101" t="s">
        <v>16</v>
      </c>
      <c r="R101" s="3">
        <v>44888</v>
      </c>
      <c r="S101">
        <v>400.95</v>
      </c>
      <c r="T101">
        <v>402.45</v>
      </c>
      <c r="U101">
        <v>405.7</v>
      </c>
      <c r="V101">
        <v>391</v>
      </c>
      <c r="W101">
        <v>400.4</v>
      </c>
      <c r="X101">
        <v>400.4</v>
      </c>
      <c r="Y101">
        <v>399.28</v>
      </c>
      <c r="Z101">
        <v>2703908</v>
      </c>
      <c r="AA101">
        <v>1079626958.45</v>
      </c>
      <c r="AB101">
        <v>30408</v>
      </c>
      <c r="AC101" t="s">
        <v>1635</v>
      </c>
      <c r="AD101" t="s">
        <v>1636</v>
      </c>
    </row>
    <row r="102" spans="1:30" x14ac:dyDescent="0.25">
      <c r="A102" s="11" t="s">
        <v>1450</v>
      </c>
      <c r="B102" s="2" t="s">
        <v>16</v>
      </c>
      <c r="C102" s="12">
        <v>44890</v>
      </c>
      <c r="D102" s="2">
        <v>460.55</v>
      </c>
      <c r="F102">
        <f t="shared" si="7"/>
        <v>6.6087962962962985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1450</v>
      </c>
      <c r="Q102" t="s">
        <v>16</v>
      </c>
      <c r="R102" s="3">
        <v>44889</v>
      </c>
      <c r="S102">
        <v>400.4</v>
      </c>
      <c r="T102">
        <v>410.05</v>
      </c>
      <c r="U102">
        <v>448</v>
      </c>
      <c r="V102">
        <v>400</v>
      </c>
      <c r="W102">
        <v>440.7</v>
      </c>
      <c r="X102">
        <v>432</v>
      </c>
      <c r="Y102">
        <v>424.18</v>
      </c>
      <c r="Z102">
        <v>22377697</v>
      </c>
      <c r="AA102">
        <v>9492158563.2000008</v>
      </c>
      <c r="AB102">
        <v>193109</v>
      </c>
      <c r="AC102" t="s">
        <v>1637</v>
      </c>
      <c r="AD102" t="s">
        <v>1638</v>
      </c>
    </row>
    <row r="103" spans="1:30" x14ac:dyDescent="0.25">
      <c r="A103" s="9" t="s">
        <v>1450</v>
      </c>
      <c r="B103" s="1" t="s">
        <v>16</v>
      </c>
      <c r="C103" s="10">
        <v>44893</v>
      </c>
      <c r="D103" s="1">
        <v>451.8</v>
      </c>
      <c r="F103">
        <f t="shared" si="7"/>
        <v>-1.8999022907393335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1450</v>
      </c>
      <c r="Q103" t="s">
        <v>16</v>
      </c>
      <c r="R103" s="3">
        <v>44890</v>
      </c>
      <c r="S103">
        <v>432</v>
      </c>
      <c r="T103">
        <v>447</v>
      </c>
      <c r="U103">
        <v>466.9</v>
      </c>
      <c r="V103">
        <v>437</v>
      </c>
      <c r="W103">
        <v>458.5</v>
      </c>
      <c r="X103">
        <v>460.55</v>
      </c>
      <c r="Y103">
        <v>452.8</v>
      </c>
      <c r="Z103">
        <v>11076526</v>
      </c>
      <c r="AA103">
        <v>5015414963.3999996</v>
      </c>
      <c r="AB103">
        <v>148103</v>
      </c>
      <c r="AC103" t="s">
        <v>1639</v>
      </c>
      <c r="AD103" t="s">
        <v>1640</v>
      </c>
    </row>
    <row r="104" spans="1:30" x14ac:dyDescent="0.25">
      <c r="A104" s="11" t="s">
        <v>1450</v>
      </c>
      <c r="B104" s="2" t="s">
        <v>16</v>
      </c>
      <c r="C104" s="12">
        <v>44894</v>
      </c>
      <c r="D104" s="2">
        <v>460.35</v>
      </c>
      <c r="F104">
        <f t="shared" si="7"/>
        <v>1.8924302788844647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1450</v>
      </c>
      <c r="Q104" t="s">
        <v>16</v>
      </c>
      <c r="R104" s="3">
        <v>44893</v>
      </c>
      <c r="S104">
        <v>460.55</v>
      </c>
      <c r="T104">
        <v>459.95</v>
      </c>
      <c r="U104">
        <v>482</v>
      </c>
      <c r="V104">
        <v>447.65</v>
      </c>
      <c r="W104">
        <v>449.75</v>
      </c>
      <c r="X104">
        <v>451.8</v>
      </c>
      <c r="Y104">
        <v>465.74</v>
      </c>
      <c r="Z104">
        <v>7874338</v>
      </c>
      <c r="AA104">
        <v>3667384805.5999999</v>
      </c>
      <c r="AB104">
        <v>94752</v>
      </c>
      <c r="AC104" t="s">
        <v>1641</v>
      </c>
      <c r="AD104" t="s">
        <v>1642</v>
      </c>
    </row>
    <row r="105" spans="1:30" x14ac:dyDescent="0.25">
      <c r="A105" s="9" t="s">
        <v>1450</v>
      </c>
      <c r="B105" s="1" t="s">
        <v>16</v>
      </c>
      <c r="C105" s="10">
        <v>44895</v>
      </c>
      <c r="D105" s="1">
        <v>452.75</v>
      </c>
      <c r="F105">
        <f t="shared" si="7"/>
        <v>-1.6509177799500427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1450</v>
      </c>
      <c r="Q105" t="s">
        <v>16</v>
      </c>
      <c r="R105" s="3">
        <v>44894</v>
      </c>
      <c r="S105">
        <v>451.8</v>
      </c>
      <c r="T105">
        <v>445</v>
      </c>
      <c r="U105">
        <v>466</v>
      </c>
      <c r="V105">
        <v>440.2</v>
      </c>
      <c r="W105">
        <v>459.05</v>
      </c>
      <c r="X105">
        <v>460.35</v>
      </c>
      <c r="Y105">
        <v>457.94</v>
      </c>
      <c r="Z105">
        <v>4906264</v>
      </c>
      <c r="AA105">
        <v>2246765633.1999998</v>
      </c>
      <c r="AB105">
        <v>67361</v>
      </c>
      <c r="AC105" t="s">
        <v>1643</v>
      </c>
      <c r="AD105" t="s">
        <v>1644</v>
      </c>
    </row>
    <row r="106" spans="1:30" x14ac:dyDescent="0.25">
      <c r="A106" s="11" t="s">
        <v>1450</v>
      </c>
      <c r="B106" s="2" t="s">
        <v>16</v>
      </c>
      <c r="C106" s="12">
        <v>44896</v>
      </c>
      <c r="D106" s="2">
        <v>461</v>
      </c>
      <c r="F106">
        <f t="shared" si="7"/>
        <v>1.8221976808393152</v>
      </c>
      <c r="G106">
        <f t="shared" si="5"/>
        <v>4</v>
      </c>
      <c r="H106">
        <f t="shared" si="9"/>
        <v>6.7129629629629637</v>
      </c>
      <c r="I106">
        <f t="shared" si="8"/>
        <v>44896</v>
      </c>
      <c r="J106">
        <f t="shared" si="6"/>
        <v>-2.7548806941431692</v>
      </c>
      <c r="P106" t="s">
        <v>1450</v>
      </c>
      <c r="Q106" t="s">
        <v>16</v>
      </c>
      <c r="R106" s="3">
        <v>44895</v>
      </c>
      <c r="S106">
        <v>460.35</v>
      </c>
      <c r="T106">
        <v>464.4</v>
      </c>
      <c r="U106">
        <v>466.85</v>
      </c>
      <c r="V106">
        <v>447.05</v>
      </c>
      <c r="W106">
        <v>453.5</v>
      </c>
      <c r="X106">
        <v>452.75</v>
      </c>
      <c r="Y106">
        <v>456.9</v>
      </c>
      <c r="Z106">
        <v>2436559</v>
      </c>
      <c r="AA106">
        <v>1113267710.9000001</v>
      </c>
      <c r="AB106">
        <v>34624</v>
      </c>
      <c r="AC106" t="s">
        <v>1645</v>
      </c>
      <c r="AD106" t="s">
        <v>1646</v>
      </c>
    </row>
    <row r="107" spans="1:30" x14ac:dyDescent="0.25">
      <c r="A107" s="11" t="s">
        <v>1450</v>
      </c>
      <c r="B107" s="2" t="s">
        <v>16</v>
      </c>
      <c r="C107" s="12">
        <v>44897</v>
      </c>
      <c r="D107" s="2">
        <v>483</v>
      </c>
      <c r="F107">
        <f t="shared" si="7"/>
        <v>4.7722342733188716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1450</v>
      </c>
      <c r="Q107" t="s">
        <v>16</v>
      </c>
      <c r="R107" s="3">
        <v>44896</v>
      </c>
      <c r="S107">
        <v>452.75</v>
      </c>
      <c r="T107">
        <v>458.5</v>
      </c>
      <c r="U107">
        <v>466</v>
      </c>
      <c r="V107">
        <v>453.25</v>
      </c>
      <c r="W107">
        <v>460</v>
      </c>
      <c r="X107">
        <v>461</v>
      </c>
      <c r="Y107">
        <v>460.02</v>
      </c>
      <c r="Z107">
        <v>1916324</v>
      </c>
      <c r="AA107">
        <v>881550822.04999995</v>
      </c>
      <c r="AB107">
        <v>25541</v>
      </c>
      <c r="AC107" t="s">
        <v>1647</v>
      </c>
      <c r="AD107" t="s">
        <v>1648</v>
      </c>
    </row>
    <row r="108" spans="1:30" x14ac:dyDescent="0.25">
      <c r="A108" s="9" t="s">
        <v>1450</v>
      </c>
      <c r="B108" s="1" t="s">
        <v>16</v>
      </c>
      <c r="C108" s="10">
        <v>44900</v>
      </c>
      <c r="D108" s="1">
        <v>477.4</v>
      </c>
      <c r="F108">
        <f t="shared" si="7"/>
        <v>-1.1594202898550772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1450</v>
      </c>
      <c r="Q108" t="s">
        <v>145</v>
      </c>
      <c r="R108" s="3">
        <v>44897</v>
      </c>
      <c r="S108">
        <v>472.55</v>
      </c>
      <c r="T108">
        <v>456.4</v>
      </c>
      <c r="U108">
        <v>456.4</v>
      </c>
      <c r="V108">
        <v>456.4</v>
      </c>
      <c r="W108">
        <v>456.4</v>
      </c>
      <c r="X108">
        <v>456.4</v>
      </c>
      <c r="Y108">
        <v>456.4</v>
      </c>
      <c r="Z108">
        <v>22842424</v>
      </c>
      <c r="AA108">
        <v>10425282313.6</v>
      </c>
      <c r="AB108">
        <v>20</v>
      </c>
      <c r="AC108" t="s">
        <v>146</v>
      </c>
      <c r="AD108" t="s">
        <v>146</v>
      </c>
    </row>
    <row r="109" spans="1:30" x14ac:dyDescent="0.25">
      <c r="A109" s="11" t="s">
        <v>1450</v>
      </c>
      <c r="B109" s="2" t="s">
        <v>16</v>
      </c>
      <c r="C109" s="12">
        <v>44901</v>
      </c>
      <c r="D109" s="2">
        <v>457.7</v>
      </c>
      <c r="F109">
        <f t="shared" si="7"/>
        <v>-4.1265186426476728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1450</v>
      </c>
      <c r="Q109" t="s">
        <v>16</v>
      </c>
      <c r="R109" s="3">
        <v>44897</v>
      </c>
      <c r="S109">
        <v>461</v>
      </c>
      <c r="T109">
        <v>481</v>
      </c>
      <c r="U109">
        <v>489</v>
      </c>
      <c r="V109">
        <v>465.1</v>
      </c>
      <c r="W109">
        <v>485</v>
      </c>
      <c r="X109">
        <v>483</v>
      </c>
      <c r="Y109">
        <v>476.68</v>
      </c>
      <c r="Z109">
        <v>10221985</v>
      </c>
      <c r="AA109">
        <v>4872571995.8000002</v>
      </c>
      <c r="AB109">
        <v>114279</v>
      </c>
      <c r="AC109" t="s">
        <v>1649</v>
      </c>
      <c r="AD109" t="s">
        <v>1650</v>
      </c>
    </row>
    <row r="110" spans="1:30" x14ac:dyDescent="0.25">
      <c r="A110" s="9" t="s">
        <v>1450</v>
      </c>
      <c r="B110" s="1" t="s">
        <v>16</v>
      </c>
      <c r="C110" s="10">
        <v>44902</v>
      </c>
      <c r="D110" s="1">
        <v>458.55</v>
      </c>
      <c r="F110">
        <f t="shared" si="7"/>
        <v>0.18571116451824837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1450</v>
      </c>
      <c r="Q110" t="s">
        <v>16</v>
      </c>
      <c r="R110" s="3">
        <v>44900</v>
      </c>
      <c r="S110">
        <v>483</v>
      </c>
      <c r="T110">
        <v>486</v>
      </c>
      <c r="U110">
        <v>500.7</v>
      </c>
      <c r="V110">
        <v>475.15</v>
      </c>
      <c r="W110">
        <v>477</v>
      </c>
      <c r="X110">
        <v>477.4</v>
      </c>
      <c r="Y110">
        <v>489.15</v>
      </c>
      <c r="Z110">
        <v>6208330</v>
      </c>
      <c r="AA110">
        <v>3036796178.9499998</v>
      </c>
      <c r="AB110">
        <v>95234</v>
      </c>
      <c r="AC110" t="s">
        <v>1651</v>
      </c>
      <c r="AD110" t="s">
        <v>1652</v>
      </c>
    </row>
    <row r="111" spans="1:30" x14ac:dyDescent="0.25">
      <c r="A111" s="11" t="s">
        <v>1450</v>
      </c>
      <c r="B111" s="2" t="s">
        <v>16</v>
      </c>
      <c r="C111" s="12">
        <v>44903</v>
      </c>
      <c r="D111" s="2">
        <v>481.9</v>
      </c>
      <c r="F111">
        <f t="shared" si="7"/>
        <v>5.0921382619125426</v>
      </c>
      <c r="G111">
        <f t="shared" si="5"/>
        <v>4</v>
      </c>
      <c r="H111">
        <f t="shared" si="9"/>
        <v>4.5336225596529234</v>
      </c>
      <c r="I111" t="str">
        <f t="shared" si="8"/>
        <v/>
      </c>
      <c r="J111" t="str">
        <f t="shared" si="6"/>
        <v/>
      </c>
      <c r="P111" t="s">
        <v>1450</v>
      </c>
      <c r="Q111" t="s">
        <v>16</v>
      </c>
      <c r="R111" s="3">
        <v>44901</v>
      </c>
      <c r="S111">
        <v>477.4</v>
      </c>
      <c r="T111">
        <v>479.4</v>
      </c>
      <c r="U111">
        <v>482.3</v>
      </c>
      <c r="V111">
        <v>455</v>
      </c>
      <c r="W111">
        <v>457</v>
      </c>
      <c r="X111">
        <v>457.7</v>
      </c>
      <c r="Y111">
        <v>465.61</v>
      </c>
      <c r="Z111">
        <v>4408452</v>
      </c>
      <c r="AA111">
        <v>2052627860.45</v>
      </c>
      <c r="AB111">
        <v>65899</v>
      </c>
      <c r="AC111" t="s">
        <v>1653</v>
      </c>
      <c r="AD111" t="s">
        <v>1654</v>
      </c>
    </row>
    <row r="112" spans="1:30" x14ac:dyDescent="0.25">
      <c r="A112" s="9" t="s">
        <v>1450</v>
      </c>
      <c r="B112" s="1" t="s">
        <v>16</v>
      </c>
      <c r="C112" s="10">
        <v>44904</v>
      </c>
      <c r="D112" s="1">
        <v>466.85</v>
      </c>
      <c r="F112">
        <f t="shared" si="7"/>
        <v>-3.1230545756380899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1450</v>
      </c>
      <c r="Q112" t="s">
        <v>16</v>
      </c>
      <c r="R112" s="3">
        <v>44902</v>
      </c>
      <c r="S112">
        <v>457.7</v>
      </c>
      <c r="T112">
        <v>460</v>
      </c>
      <c r="U112">
        <v>461.7</v>
      </c>
      <c r="V112">
        <v>451</v>
      </c>
      <c r="W112">
        <v>457.8</v>
      </c>
      <c r="X112">
        <v>458.55</v>
      </c>
      <c r="Y112">
        <v>457.58</v>
      </c>
      <c r="Z112">
        <v>3227033</v>
      </c>
      <c r="AA112">
        <v>1476631576.75</v>
      </c>
      <c r="AB112">
        <v>58404</v>
      </c>
      <c r="AC112" t="s">
        <v>1655</v>
      </c>
      <c r="AD112" t="s">
        <v>1656</v>
      </c>
    </row>
    <row r="113" spans="1:30" x14ac:dyDescent="0.25">
      <c r="A113" s="11" t="s">
        <v>1450</v>
      </c>
      <c r="B113" s="2" t="s">
        <v>16</v>
      </c>
      <c r="C113" s="12">
        <v>44907</v>
      </c>
      <c r="D113" s="2">
        <v>457.75</v>
      </c>
      <c r="F113">
        <f t="shared" si="7"/>
        <v>-1.9492342294098792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1450</v>
      </c>
      <c r="Q113" t="s">
        <v>16</v>
      </c>
      <c r="R113" s="3">
        <v>44903</v>
      </c>
      <c r="S113">
        <v>458.55</v>
      </c>
      <c r="T113">
        <v>459.3</v>
      </c>
      <c r="U113">
        <v>485</v>
      </c>
      <c r="V113">
        <v>457</v>
      </c>
      <c r="W113">
        <v>477.9</v>
      </c>
      <c r="X113">
        <v>481.9</v>
      </c>
      <c r="Y113">
        <v>474.86</v>
      </c>
      <c r="Z113">
        <v>6396544</v>
      </c>
      <c r="AA113">
        <v>3037457533.8499999</v>
      </c>
      <c r="AB113">
        <v>85207</v>
      </c>
      <c r="AC113" t="s">
        <v>1657</v>
      </c>
      <c r="AD113" t="s">
        <v>1658</v>
      </c>
    </row>
    <row r="114" spans="1:30" x14ac:dyDescent="0.25">
      <c r="A114" s="9" t="s">
        <v>1450</v>
      </c>
      <c r="B114" s="1" t="s">
        <v>16</v>
      </c>
      <c r="C114" s="10">
        <v>44908</v>
      </c>
      <c r="D114" s="1">
        <v>460.1</v>
      </c>
      <c r="F114">
        <f t="shared" si="7"/>
        <v>0.51338066630257184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1450</v>
      </c>
      <c r="Q114" t="s">
        <v>16</v>
      </c>
      <c r="R114" s="3">
        <v>44904</v>
      </c>
      <c r="S114">
        <v>481.9</v>
      </c>
      <c r="T114">
        <v>477.9</v>
      </c>
      <c r="U114">
        <v>482.25</v>
      </c>
      <c r="V114">
        <v>460.5</v>
      </c>
      <c r="W114">
        <v>468.5</v>
      </c>
      <c r="X114">
        <v>466.85</v>
      </c>
      <c r="Y114">
        <v>469.5</v>
      </c>
      <c r="Z114">
        <v>3673714</v>
      </c>
      <c r="AA114">
        <v>1724809709.25</v>
      </c>
      <c r="AB114">
        <v>83069</v>
      </c>
      <c r="AC114" t="s">
        <v>1659</v>
      </c>
      <c r="AD114" t="s">
        <v>628</v>
      </c>
    </row>
    <row r="115" spans="1:30" x14ac:dyDescent="0.25">
      <c r="A115" s="11" t="s">
        <v>1450</v>
      </c>
      <c r="B115" s="2" t="s">
        <v>16</v>
      </c>
      <c r="C115" s="12">
        <v>44909</v>
      </c>
      <c r="D115" s="2">
        <v>465.85</v>
      </c>
      <c r="F115">
        <f t="shared" si="7"/>
        <v>1.2497283199304499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1450</v>
      </c>
      <c r="Q115" t="s">
        <v>16</v>
      </c>
      <c r="R115" s="3">
        <v>44907</v>
      </c>
      <c r="S115">
        <v>466.85</v>
      </c>
      <c r="T115">
        <v>468</v>
      </c>
      <c r="U115">
        <v>468</v>
      </c>
      <c r="V115">
        <v>455</v>
      </c>
      <c r="W115">
        <v>457.35</v>
      </c>
      <c r="X115">
        <v>457.75</v>
      </c>
      <c r="Y115">
        <v>458.35</v>
      </c>
      <c r="Z115">
        <v>2398505</v>
      </c>
      <c r="AA115">
        <v>1099347059.6500001</v>
      </c>
      <c r="AB115">
        <v>35087</v>
      </c>
      <c r="AC115" t="s">
        <v>1660</v>
      </c>
      <c r="AD115" t="s">
        <v>1661</v>
      </c>
    </row>
    <row r="116" spans="1:30" x14ac:dyDescent="0.25">
      <c r="A116" s="9" t="s">
        <v>1450</v>
      </c>
      <c r="B116" s="1" t="s">
        <v>16</v>
      </c>
      <c r="C116" s="10">
        <v>44910</v>
      </c>
      <c r="D116" s="1">
        <v>453.15</v>
      </c>
      <c r="F116">
        <f t="shared" si="7"/>
        <v>-2.7261994204143063</v>
      </c>
      <c r="G116">
        <f t="shared" si="5"/>
        <v>4</v>
      </c>
      <c r="H116">
        <f t="shared" si="9"/>
        <v>-5.9659680431624817</v>
      </c>
      <c r="I116" t="str">
        <f t="shared" si="8"/>
        <v/>
      </c>
      <c r="J116" t="str">
        <f t="shared" si="6"/>
        <v/>
      </c>
      <c r="P116" t="s">
        <v>1450</v>
      </c>
      <c r="Q116" t="s">
        <v>16</v>
      </c>
      <c r="R116" s="3">
        <v>44908</v>
      </c>
      <c r="S116">
        <v>457.75</v>
      </c>
      <c r="T116">
        <v>460</v>
      </c>
      <c r="U116">
        <v>465.9</v>
      </c>
      <c r="V116">
        <v>454</v>
      </c>
      <c r="W116">
        <v>458.5</v>
      </c>
      <c r="X116">
        <v>460.1</v>
      </c>
      <c r="Y116">
        <v>458.91</v>
      </c>
      <c r="Z116">
        <v>2143043</v>
      </c>
      <c r="AA116">
        <v>983464355.54999995</v>
      </c>
      <c r="AB116">
        <v>33900</v>
      </c>
      <c r="AC116" t="s">
        <v>1662</v>
      </c>
      <c r="AD116" t="s">
        <v>1663</v>
      </c>
    </row>
    <row r="117" spans="1:30" x14ac:dyDescent="0.25">
      <c r="A117" s="11" t="s">
        <v>1450</v>
      </c>
      <c r="B117" s="2" t="s">
        <v>16</v>
      </c>
      <c r="C117" s="12">
        <v>44911</v>
      </c>
      <c r="D117" s="2">
        <v>463.65</v>
      </c>
      <c r="F117">
        <f t="shared" si="7"/>
        <v>2.3171135385633899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1450</v>
      </c>
      <c r="Q117" t="s">
        <v>16</v>
      </c>
      <c r="R117" s="3">
        <v>44909</v>
      </c>
      <c r="S117">
        <v>460.1</v>
      </c>
      <c r="T117">
        <v>462</v>
      </c>
      <c r="U117">
        <v>468.45</v>
      </c>
      <c r="V117">
        <v>456.65</v>
      </c>
      <c r="W117">
        <v>465.45</v>
      </c>
      <c r="X117">
        <v>465.85</v>
      </c>
      <c r="Y117">
        <v>461.53</v>
      </c>
      <c r="Z117">
        <v>1257340</v>
      </c>
      <c r="AA117">
        <v>580300493.75</v>
      </c>
      <c r="AB117">
        <v>20919</v>
      </c>
      <c r="AC117" t="s">
        <v>1664</v>
      </c>
      <c r="AD117" t="s">
        <v>217</v>
      </c>
    </row>
    <row r="118" spans="1:30" x14ac:dyDescent="0.25">
      <c r="A118" s="9" t="s">
        <v>1450</v>
      </c>
      <c r="B118" s="1" t="s">
        <v>16</v>
      </c>
      <c r="C118" s="10">
        <v>44914</v>
      </c>
      <c r="D118" s="1">
        <v>485.6</v>
      </c>
      <c r="F118">
        <f t="shared" si="7"/>
        <v>4.7341744850641749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1450</v>
      </c>
      <c r="Q118" t="s">
        <v>16</v>
      </c>
      <c r="R118" s="3">
        <v>44910</v>
      </c>
      <c r="S118">
        <v>465.85</v>
      </c>
      <c r="T118">
        <v>464.5</v>
      </c>
      <c r="U118">
        <v>467.4</v>
      </c>
      <c r="V118">
        <v>450</v>
      </c>
      <c r="W118">
        <v>451</v>
      </c>
      <c r="X118">
        <v>453.15</v>
      </c>
      <c r="Y118">
        <v>458.22</v>
      </c>
      <c r="Z118">
        <v>1177822</v>
      </c>
      <c r="AA118">
        <v>539707328.14999998</v>
      </c>
      <c r="AB118">
        <v>30955</v>
      </c>
      <c r="AC118" t="s">
        <v>1665</v>
      </c>
      <c r="AD118" t="s">
        <v>1666</v>
      </c>
    </row>
    <row r="119" spans="1:30" x14ac:dyDescent="0.25">
      <c r="A119" s="11" t="s">
        <v>1450</v>
      </c>
      <c r="B119" s="2" t="s">
        <v>16</v>
      </c>
      <c r="C119" s="12">
        <v>44915</v>
      </c>
      <c r="D119" s="2">
        <v>476.95</v>
      </c>
      <c r="F119">
        <f t="shared" si="7"/>
        <v>-1.7813014827018192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1450</v>
      </c>
      <c r="Q119" t="s">
        <v>16</v>
      </c>
      <c r="R119" s="3">
        <v>44911</v>
      </c>
      <c r="S119">
        <v>453.15</v>
      </c>
      <c r="T119">
        <v>451</v>
      </c>
      <c r="U119">
        <v>469.95</v>
      </c>
      <c r="V119">
        <v>451</v>
      </c>
      <c r="W119">
        <v>461.5</v>
      </c>
      <c r="X119">
        <v>463.65</v>
      </c>
      <c r="Y119">
        <v>462.47</v>
      </c>
      <c r="Z119">
        <v>3690768</v>
      </c>
      <c r="AA119">
        <v>1706856641.1500001</v>
      </c>
      <c r="AB119">
        <v>54265</v>
      </c>
      <c r="AC119" t="s">
        <v>1667</v>
      </c>
      <c r="AD119" t="s">
        <v>1668</v>
      </c>
    </row>
    <row r="120" spans="1:30" x14ac:dyDescent="0.25">
      <c r="A120" s="9" t="s">
        <v>1450</v>
      </c>
      <c r="B120" s="1" t="s">
        <v>16</v>
      </c>
      <c r="C120" s="10">
        <v>44916</v>
      </c>
      <c r="D120" s="1">
        <v>460.1</v>
      </c>
      <c r="F120">
        <f t="shared" si="7"/>
        <v>-3.5328650801970785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1450</v>
      </c>
      <c r="Q120" t="s">
        <v>16</v>
      </c>
      <c r="R120" s="3">
        <v>44914</v>
      </c>
      <c r="S120">
        <v>463.65</v>
      </c>
      <c r="T120">
        <v>461.5</v>
      </c>
      <c r="U120">
        <v>492.85</v>
      </c>
      <c r="V120">
        <v>460.85</v>
      </c>
      <c r="W120">
        <v>485.35</v>
      </c>
      <c r="X120">
        <v>485.6</v>
      </c>
      <c r="Y120">
        <v>481.72</v>
      </c>
      <c r="Z120">
        <v>5516786</v>
      </c>
      <c r="AA120">
        <v>2657550232.1500001</v>
      </c>
      <c r="AB120">
        <v>114456</v>
      </c>
      <c r="AC120" t="s">
        <v>1669</v>
      </c>
      <c r="AD120" t="s">
        <v>1670</v>
      </c>
    </row>
    <row r="121" spans="1:30" x14ac:dyDescent="0.25">
      <c r="A121" s="11" t="s">
        <v>1450</v>
      </c>
      <c r="B121" s="2" t="s">
        <v>16</v>
      </c>
      <c r="C121" s="12">
        <v>44917</v>
      </c>
      <c r="D121" s="2">
        <v>450.1</v>
      </c>
      <c r="F121">
        <f t="shared" si="7"/>
        <v>-2.1734405564007826</v>
      </c>
      <c r="G121">
        <f t="shared" si="5"/>
        <v>4</v>
      </c>
      <c r="H121">
        <f t="shared" si="9"/>
        <v>-0.67306631358268887</v>
      </c>
      <c r="I121" t="str">
        <f t="shared" si="8"/>
        <v/>
      </c>
      <c r="J121" t="str">
        <f t="shared" si="6"/>
        <v/>
      </c>
      <c r="P121" t="s">
        <v>1450</v>
      </c>
      <c r="Q121" t="s">
        <v>16</v>
      </c>
      <c r="R121" s="3">
        <v>44915</v>
      </c>
      <c r="S121">
        <v>485.6</v>
      </c>
      <c r="T121">
        <v>478</v>
      </c>
      <c r="U121">
        <v>489.9</v>
      </c>
      <c r="V121">
        <v>472.35</v>
      </c>
      <c r="W121">
        <v>477.5</v>
      </c>
      <c r="X121">
        <v>476.95</v>
      </c>
      <c r="Y121">
        <v>477.98</v>
      </c>
      <c r="Z121">
        <v>2078626</v>
      </c>
      <c r="AA121">
        <v>993544398.54999995</v>
      </c>
      <c r="AB121">
        <v>30224</v>
      </c>
      <c r="AC121" t="s">
        <v>1671</v>
      </c>
      <c r="AD121" t="s">
        <v>1672</v>
      </c>
    </row>
    <row r="122" spans="1:30" x14ac:dyDescent="0.25">
      <c r="A122" s="9" t="s">
        <v>1450</v>
      </c>
      <c r="B122" s="1" t="s">
        <v>16</v>
      </c>
      <c r="C122" s="10">
        <v>44918</v>
      </c>
      <c r="D122" s="1">
        <v>439.3</v>
      </c>
      <c r="F122">
        <f t="shared" si="7"/>
        <v>-2.399466785158856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1450</v>
      </c>
      <c r="Q122" t="s">
        <v>16</v>
      </c>
      <c r="R122" s="3">
        <v>44916</v>
      </c>
      <c r="S122">
        <v>476.95</v>
      </c>
      <c r="T122">
        <v>478.45</v>
      </c>
      <c r="U122">
        <v>480.6</v>
      </c>
      <c r="V122">
        <v>453.5</v>
      </c>
      <c r="W122">
        <v>460.9</v>
      </c>
      <c r="X122">
        <v>460.1</v>
      </c>
      <c r="Y122">
        <v>465.57</v>
      </c>
      <c r="Z122">
        <v>2178624</v>
      </c>
      <c r="AA122">
        <v>1014307969.45</v>
      </c>
      <c r="AB122">
        <v>31332</v>
      </c>
      <c r="AC122" t="s">
        <v>1673</v>
      </c>
      <c r="AD122" t="s">
        <v>1674</v>
      </c>
    </row>
    <row r="123" spans="1:30" x14ac:dyDescent="0.25">
      <c r="A123" s="11" t="s">
        <v>1450</v>
      </c>
      <c r="B123" s="2" t="s">
        <v>16</v>
      </c>
      <c r="C123" s="12">
        <v>44921</v>
      </c>
      <c r="D123" s="2">
        <v>456.9</v>
      </c>
      <c r="F123">
        <f t="shared" si="7"/>
        <v>4.0063737764625458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1450</v>
      </c>
      <c r="Q123" t="s">
        <v>16</v>
      </c>
      <c r="R123" s="3">
        <v>44917</v>
      </c>
      <c r="S123">
        <v>460.1</v>
      </c>
      <c r="T123">
        <v>462</v>
      </c>
      <c r="U123">
        <v>466.45</v>
      </c>
      <c r="V123">
        <v>445</v>
      </c>
      <c r="W123">
        <v>451.1</v>
      </c>
      <c r="X123">
        <v>450.1</v>
      </c>
      <c r="Y123">
        <v>453.75</v>
      </c>
      <c r="Z123">
        <v>2101608</v>
      </c>
      <c r="AA123">
        <v>953606529.89999998</v>
      </c>
      <c r="AB123">
        <v>42706</v>
      </c>
      <c r="AC123" t="s">
        <v>1675</v>
      </c>
      <c r="AD123" t="s">
        <v>969</v>
      </c>
    </row>
    <row r="124" spans="1:30" x14ac:dyDescent="0.25">
      <c r="A124" s="9" t="s">
        <v>1450</v>
      </c>
      <c r="B124" s="1" t="s">
        <v>16</v>
      </c>
      <c r="C124" s="10">
        <v>44922</v>
      </c>
      <c r="D124" s="1">
        <v>465.05</v>
      </c>
      <c r="F124">
        <f t="shared" si="7"/>
        <v>1.7837601225651205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1450</v>
      </c>
      <c r="Q124" t="s">
        <v>16</v>
      </c>
      <c r="R124" s="3">
        <v>44918</v>
      </c>
      <c r="S124">
        <v>450.1</v>
      </c>
      <c r="T124">
        <v>442.35</v>
      </c>
      <c r="U124">
        <v>467.5</v>
      </c>
      <c r="V124">
        <v>433</v>
      </c>
      <c r="W124">
        <v>439.6</v>
      </c>
      <c r="X124">
        <v>439.3</v>
      </c>
      <c r="Y124">
        <v>445.72</v>
      </c>
      <c r="Z124">
        <v>4388081</v>
      </c>
      <c r="AA124">
        <v>1955858637.2</v>
      </c>
      <c r="AB124">
        <v>75500</v>
      </c>
      <c r="AC124" t="s">
        <v>1676</v>
      </c>
      <c r="AD124" t="s">
        <v>1677</v>
      </c>
    </row>
    <row r="125" spans="1:30" x14ac:dyDescent="0.25">
      <c r="A125" s="11" t="s">
        <v>1450</v>
      </c>
      <c r="B125" s="2" t="s">
        <v>16</v>
      </c>
      <c r="C125" s="12">
        <v>44923</v>
      </c>
      <c r="D125" s="2">
        <v>460.6</v>
      </c>
      <c r="F125">
        <f t="shared" si="7"/>
        <v>-0.95688635630577101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1450</v>
      </c>
      <c r="Q125" t="s">
        <v>16</v>
      </c>
      <c r="R125" s="3">
        <v>44921</v>
      </c>
      <c r="S125">
        <v>439.3</v>
      </c>
      <c r="T125">
        <v>448</v>
      </c>
      <c r="U125">
        <v>471.95</v>
      </c>
      <c r="V125">
        <v>440</v>
      </c>
      <c r="W125">
        <v>458</v>
      </c>
      <c r="X125">
        <v>456.9</v>
      </c>
      <c r="Y125">
        <v>459.07</v>
      </c>
      <c r="Z125">
        <v>1805425</v>
      </c>
      <c r="AA125">
        <v>828818817.89999998</v>
      </c>
      <c r="AB125">
        <v>45852</v>
      </c>
      <c r="AC125" t="s">
        <v>1678</v>
      </c>
      <c r="AD125" t="s">
        <v>1679</v>
      </c>
    </row>
    <row r="126" spans="1:30" x14ac:dyDescent="0.25">
      <c r="A126" s="9" t="s">
        <v>1450</v>
      </c>
      <c r="B126" s="1" t="s">
        <v>16</v>
      </c>
      <c r="C126" s="10">
        <v>44924</v>
      </c>
      <c r="D126" s="1">
        <v>453.9</v>
      </c>
      <c r="F126">
        <f t="shared" si="7"/>
        <v>-1.4546244029526803</v>
      </c>
      <c r="G126">
        <f t="shared" si="5"/>
        <v>4</v>
      </c>
      <c r="H126">
        <f t="shared" si="9"/>
        <v>0.84425683181514211</v>
      </c>
      <c r="I126" t="str">
        <f t="shared" si="8"/>
        <v/>
      </c>
      <c r="J126" t="str">
        <f t="shared" si="6"/>
        <v/>
      </c>
      <c r="P126" t="s">
        <v>1450</v>
      </c>
      <c r="Q126" t="s">
        <v>16</v>
      </c>
      <c r="R126" s="3">
        <v>44922</v>
      </c>
      <c r="S126">
        <v>456.9</v>
      </c>
      <c r="T126">
        <v>458</v>
      </c>
      <c r="U126">
        <v>477.95</v>
      </c>
      <c r="V126">
        <v>458</v>
      </c>
      <c r="W126">
        <v>466</v>
      </c>
      <c r="X126">
        <v>465.05</v>
      </c>
      <c r="Y126">
        <v>467.84</v>
      </c>
      <c r="Z126">
        <v>1813687</v>
      </c>
      <c r="AA126">
        <v>848523426.79999995</v>
      </c>
      <c r="AB126">
        <v>46053</v>
      </c>
      <c r="AC126" t="s">
        <v>1680</v>
      </c>
      <c r="AD126" t="s">
        <v>1681</v>
      </c>
    </row>
    <row r="127" spans="1:30" x14ac:dyDescent="0.25">
      <c r="A127" s="11" t="s">
        <v>1450</v>
      </c>
      <c r="B127" s="2" t="s">
        <v>16</v>
      </c>
      <c r="C127" s="12">
        <v>44925</v>
      </c>
      <c r="D127" s="2">
        <v>448.3</v>
      </c>
      <c r="F127">
        <f t="shared" si="7"/>
        <v>-1.2337519277373796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1450</v>
      </c>
      <c r="Q127" t="s">
        <v>16</v>
      </c>
      <c r="R127" s="3">
        <v>44923</v>
      </c>
      <c r="S127">
        <v>465.05</v>
      </c>
      <c r="T127">
        <v>466.05</v>
      </c>
      <c r="U127">
        <v>474.65</v>
      </c>
      <c r="V127">
        <v>458.25</v>
      </c>
      <c r="W127">
        <v>462</v>
      </c>
      <c r="X127">
        <v>460.6</v>
      </c>
      <c r="Y127">
        <v>466.71</v>
      </c>
      <c r="Z127">
        <v>1555868</v>
      </c>
      <c r="AA127">
        <v>726144373.79999995</v>
      </c>
      <c r="AB127">
        <v>41509</v>
      </c>
      <c r="AC127" t="s">
        <v>1682</v>
      </c>
      <c r="AD127" t="s">
        <v>1683</v>
      </c>
    </row>
    <row r="128" spans="1:30" x14ac:dyDescent="0.25">
      <c r="A128" s="9" t="s">
        <v>1450</v>
      </c>
      <c r="B128" s="1" t="s">
        <v>16</v>
      </c>
      <c r="C128" s="10">
        <v>44928</v>
      </c>
      <c r="D128" s="1">
        <v>452.15</v>
      </c>
      <c r="F128">
        <f t="shared" si="7"/>
        <v>0.85879991077402762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-5.2195068008404233</v>
      </c>
      <c r="P128" t="s">
        <v>1450</v>
      </c>
      <c r="Q128" t="s">
        <v>16</v>
      </c>
      <c r="R128" s="3">
        <v>44924</v>
      </c>
      <c r="S128">
        <v>460.6</v>
      </c>
      <c r="T128">
        <v>460</v>
      </c>
      <c r="U128">
        <v>463.45</v>
      </c>
      <c r="V128">
        <v>450</v>
      </c>
      <c r="W128">
        <v>453.5</v>
      </c>
      <c r="X128">
        <v>453.9</v>
      </c>
      <c r="Y128">
        <v>455.08</v>
      </c>
      <c r="Z128">
        <v>1141756</v>
      </c>
      <c r="AA128">
        <v>519594463</v>
      </c>
      <c r="AB128">
        <v>28733</v>
      </c>
      <c r="AC128" t="s">
        <v>1684</v>
      </c>
      <c r="AD128" t="s">
        <v>1685</v>
      </c>
    </row>
    <row r="129" spans="1:30" x14ac:dyDescent="0.25">
      <c r="A129" s="11" t="s">
        <v>1450</v>
      </c>
      <c r="B129" s="2" t="s">
        <v>16</v>
      </c>
      <c r="C129" s="12">
        <v>44929</v>
      </c>
      <c r="D129" s="2">
        <v>453.85</v>
      </c>
      <c r="F129">
        <f t="shared" si="7"/>
        <v>0.37598142209444779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1450</v>
      </c>
      <c r="Q129" t="s">
        <v>16</v>
      </c>
      <c r="R129" s="3">
        <v>44925</v>
      </c>
      <c r="S129">
        <v>453.9</v>
      </c>
      <c r="T129">
        <v>459.7</v>
      </c>
      <c r="U129">
        <v>462.2</v>
      </c>
      <c r="V129">
        <v>442.35</v>
      </c>
      <c r="W129">
        <v>447.8</v>
      </c>
      <c r="X129">
        <v>448.3</v>
      </c>
      <c r="Y129">
        <v>453.22</v>
      </c>
      <c r="Z129">
        <v>938701</v>
      </c>
      <c r="AA129">
        <v>425440587.25</v>
      </c>
      <c r="AB129">
        <v>32145</v>
      </c>
      <c r="AC129" t="s">
        <v>1686</v>
      </c>
      <c r="AD129" t="s">
        <v>1687</v>
      </c>
    </row>
    <row r="130" spans="1:30" x14ac:dyDescent="0.25">
      <c r="A130" s="9" t="s">
        <v>1450</v>
      </c>
      <c r="B130" s="1" t="s">
        <v>16</v>
      </c>
      <c r="C130" s="10">
        <v>44930</v>
      </c>
      <c r="D130" s="1">
        <v>452.6</v>
      </c>
      <c r="F130">
        <f t="shared" si="7"/>
        <v>-0.27542139473394295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1450</v>
      </c>
      <c r="Q130" t="s">
        <v>16</v>
      </c>
      <c r="R130" s="3">
        <v>44928</v>
      </c>
      <c r="S130">
        <v>448.3</v>
      </c>
      <c r="T130">
        <v>451</v>
      </c>
      <c r="U130">
        <v>455.5</v>
      </c>
      <c r="V130">
        <v>447.8</v>
      </c>
      <c r="W130">
        <v>453.8</v>
      </c>
      <c r="X130">
        <v>452.15</v>
      </c>
      <c r="Y130">
        <v>451.22</v>
      </c>
      <c r="Z130">
        <v>860698</v>
      </c>
      <c r="AA130">
        <v>388365853</v>
      </c>
      <c r="AB130">
        <v>14802</v>
      </c>
      <c r="AC130" t="s">
        <v>1688</v>
      </c>
      <c r="AD130" t="s">
        <v>1689</v>
      </c>
    </row>
    <row r="131" spans="1:30" x14ac:dyDescent="0.25">
      <c r="A131" s="11" t="s">
        <v>1450</v>
      </c>
      <c r="B131" s="2" t="s">
        <v>16</v>
      </c>
      <c r="C131" s="12">
        <v>44931</v>
      </c>
      <c r="D131" s="2">
        <v>464.9</v>
      </c>
      <c r="F131">
        <f t="shared" si="7"/>
        <v>2.7176314626601754</v>
      </c>
      <c r="G131">
        <f t="shared" ref="G131:G194" si="10">WEEKDAY(C131, 2)</f>
        <v>4</v>
      </c>
      <c r="H131">
        <f t="shared" si="9"/>
        <v>2.4234412866270105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1450</v>
      </c>
      <c r="Q131" t="s">
        <v>16</v>
      </c>
      <c r="R131" s="3">
        <v>44929</v>
      </c>
      <c r="S131">
        <v>452.15</v>
      </c>
      <c r="T131">
        <v>455</v>
      </c>
      <c r="U131">
        <v>456.7</v>
      </c>
      <c r="V131">
        <v>446.15</v>
      </c>
      <c r="W131">
        <v>452.95</v>
      </c>
      <c r="X131">
        <v>453.85</v>
      </c>
      <c r="Y131">
        <v>451.08</v>
      </c>
      <c r="Z131">
        <v>973628</v>
      </c>
      <c r="AA131">
        <v>439187006.5</v>
      </c>
      <c r="AB131">
        <v>17879</v>
      </c>
      <c r="AC131" t="s">
        <v>1690</v>
      </c>
      <c r="AD131" t="s">
        <v>1691</v>
      </c>
    </row>
    <row r="132" spans="1:30" x14ac:dyDescent="0.25">
      <c r="A132" s="9" t="s">
        <v>1450</v>
      </c>
      <c r="B132" s="1" t="s">
        <v>16</v>
      </c>
      <c r="C132" s="10">
        <v>44932</v>
      </c>
      <c r="D132" s="1">
        <v>460.6</v>
      </c>
      <c r="F132">
        <f t="shared" ref="F132:F195" si="12">((D132-D131)/D131)*100</f>
        <v>-0.92493009249299951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1450</v>
      </c>
      <c r="Q132" t="s">
        <v>16</v>
      </c>
      <c r="R132" s="3">
        <v>44930</v>
      </c>
      <c r="S132">
        <v>453.85</v>
      </c>
      <c r="T132">
        <v>451</v>
      </c>
      <c r="U132">
        <v>454.95</v>
      </c>
      <c r="V132">
        <v>446.05</v>
      </c>
      <c r="W132">
        <v>452.2</v>
      </c>
      <c r="X132">
        <v>452.6</v>
      </c>
      <c r="Y132">
        <v>450.46</v>
      </c>
      <c r="Z132">
        <v>707594</v>
      </c>
      <c r="AA132">
        <v>318742421.35000002</v>
      </c>
      <c r="AB132">
        <v>12268</v>
      </c>
      <c r="AC132" t="s">
        <v>1692</v>
      </c>
      <c r="AD132" t="s">
        <v>925</v>
      </c>
    </row>
    <row r="133" spans="1:30" x14ac:dyDescent="0.25">
      <c r="A133" s="11" t="s">
        <v>1450</v>
      </c>
      <c r="B133" s="2" t="s">
        <v>16</v>
      </c>
      <c r="C133" s="12">
        <v>44935</v>
      </c>
      <c r="D133" s="2">
        <v>466.1</v>
      </c>
      <c r="F133">
        <f t="shared" si="12"/>
        <v>1.1940946591402519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1450</v>
      </c>
      <c r="Q133" t="s">
        <v>16</v>
      </c>
      <c r="R133" s="3">
        <v>44931</v>
      </c>
      <c r="S133">
        <v>452.6</v>
      </c>
      <c r="T133">
        <v>452</v>
      </c>
      <c r="U133">
        <v>472.85</v>
      </c>
      <c r="V133">
        <v>449.15</v>
      </c>
      <c r="W133">
        <v>467.5</v>
      </c>
      <c r="X133">
        <v>464.9</v>
      </c>
      <c r="Y133">
        <v>462.72</v>
      </c>
      <c r="Z133">
        <v>2357522</v>
      </c>
      <c r="AA133">
        <v>1090862589</v>
      </c>
      <c r="AB133">
        <v>43749</v>
      </c>
      <c r="AC133" t="s">
        <v>1693</v>
      </c>
      <c r="AD133" t="s">
        <v>542</v>
      </c>
    </row>
    <row r="134" spans="1:30" x14ac:dyDescent="0.25">
      <c r="A134" s="9" t="s">
        <v>1450</v>
      </c>
      <c r="B134" s="1" t="s">
        <v>16</v>
      </c>
      <c r="C134" s="10">
        <v>44936</v>
      </c>
      <c r="D134" s="1">
        <v>466.05</v>
      </c>
      <c r="F134">
        <f t="shared" si="12"/>
        <v>-1.0727311735681477E-2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1450</v>
      </c>
      <c r="Q134" t="s">
        <v>16</v>
      </c>
      <c r="R134" s="3">
        <v>44932</v>
      </c>
      <c r="S134">
        <v>464.9</v>
      </c>
      <c r="T134">
        <v>463</v>
      </c>
      <c r="U134">
        <v>465.7</v>
      </c>
      <c r="V134">
        <v>456.05</v>
      </c>
      <c r="W134">
        <v>461</v>
      </c>
      <c r="X134">
        <v>460.6</v>
      </c>
      <c r="Y134">
        <v>460.44</v>
      </c>
      <c r="Z134">
        <v>829112</v>
      </c>
      <c r="AA134">
        <v>381753120.75</v>
      </c>
      <c r="AB134">
        <v>20043</v>
      </c>
      <c r="AC134" t="s">
        <v>1694</v>
      </c>
      <c r="AD134" t="s">
        <v>1695</v>
      </c>
    </row>
    <row r="135" spans="1:30" x14ac:dyDescent="0.25">
      <c r="A135" s="11" t="s">
        <v>1450</v>
      </c>
      <c r="B135" s="2" t="s">
        <v>16</v>
      </c>
      <c r="C135" s="12">
        <v>44937</v>
      </c>
      <c r="D135" s="2">
        <v>467.7</v>
      </c>
      <c r="F135">
        <f t="shared" si="12"/>
        <v>0.35403926617315251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1450</v>
      </c>
      <c r="Q135" t="s">
        <v>16</v>
      </c>
      <c r="R135" s="3">
        <v>44935</v>
      </c>
      <c r="S135">
        <v>460.6</v>
      </c>
      <c r="T135">
        <v>458.5</v>
      </c>
      <c r="U135">
        <v>471.85</v>
      </c>
      <c r="V135">
        <v>457.5</v>
      </c>
      <c r="W135">
        <v>464.6</v>
      </c>
      <c r="X135">
        <v>466.1</v>
      </c>
      <c r="Y135">
        <v>465.1</v>
      </c>
      <c r="Z135">
        <v>767914</v>
      </c>
      <c r="AA135">
        <v>357154583</v>
      </c>
      <c r="AB135">
        <v>21838</v>
      </c>
      <c r="AC135" t="s">
        <v>1696</v>
      </c>
      <c r="AD135" t="s">
        <v>1697</v>
      </c>
    </row>
    <row r="136" spans="1:30" x14ac:dyDescent="0.25">
      <c r="A136" s="9" t="s">
        <v>1450</v>
      </c>
      <c r="B136" s="1" t="s">
        <v>16</v>
      </c>
      <c r="C136" s="10">
        <v>44938</v>
      </c>
      <c r="D136" s="1">
        <v>465.8</v>
      </c>
      <c r="F136">
        <f t="shared" si="12"/>
        <v>-0.40624331836646937</v>
      </c>
      <c r="G136">
        <f t="shared" si="10"/>
        <v>4</v>
      </c>
      <c r="H136">
        <f t="shared" ref="H136:H199" si="14">IF(G136=4, ((D136 - D131) / D131)*100, "")</f>
        <v>0.1935900193590093</v>
      </c>
      <c r="I136" t="str">
        <f t="shared" si="13"/>
        <v/>
      </c>
      <c r="J136" t="str">
        <f t="shared" si="11"/>
        <v/>
      </c>
      <c r="P136" t="s">
        <v>1450</v>
      </c>
      <c r="Q136" t="s">
        <v>16</v>
      </c>
      <c r="R136" s="3">
        <v>44936</v>
      </c>
      <c r="S136">
        <v>466.1</v>
      </c>
      <c r="T136">
        <v>465</v>
      </c>
      <c r="U136">
        <v>469.7</v>
      </c>
      <c r="V136">
        <v>454.5</v>
      </c>
      <c r="W136">
        <v>465.45</v>
      </c>
      <c r="X136">
        <v>466.05</v>
      </c>
      <c r="Y136">
        <v>461.06</v>
      </c>
      <c r="Z136">
        <v>975925</v>
      </c>
      <c r="AA136">
        <v>449959164.85000002</v>
      </c>
      <c r="AB136">
        <v>21110</v>
      </c>
      <c r="AC136" t="s">
        <v>1698</v>
      </c>
      <c r="AD136" t="s">
        <v>1699</v>
      </c>
    </row>
    <row r="137" spans="1:30" x14ac:dyDescent="0.25">
      <c r="A137" s="11" t="s">
        <v>1450</v>
      </c>
      <c r="B137" s="2" t="s">
        <v>16</v>
      </c>
      <c r="C137" s="12">
        <v>44939</v>
      </c>
      <c r="D137" s="2">
        <v>464.3</v>
      </c>
      <c r="F137">
        <f t="shared" si="12"/>
        <v>-0.32202662086732503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1450</v>
      </c>
      <c r="Q137" t="s">
        <v>16</v>
      </c>
      <c r="R137" s="3">
        <v>44937</v>
      </c>
      <c r="S137">
        <v>466.05</v>
      </c>
      <c r="T137">
        <v>466</v>
      </c>
      <c r="U137">
        <v>476.9</v>
      </c>
      <c r="V137">
        <v>462</v>
      </c>
      <c r="W137">
        <v>467</v>
      </c>
      <c r="X137">
        <v>467.7</v>
      </c>
      <c r="Y137">
        <v>466.97</v>
      </c>
      <c r="Z137">
        <v>933792</v>
      </c>
      <c r="AA137">
        <v>436052289.64999998</v>
      </c>
      <c r="AB137">
        <v>28495</v>
      </c>
      <c r="AC137" t="s">
        <v>1700</v>
      </c>
      <c r="AD137" t="s">
        <v>1439</v>
      </c>
    </row>
    <row r="138" spans="1:30" x14ac:dyDescent="0.25">
      <c r="A138" s="9" t="s">
        <v>1450</v>
      </c>
      <c r="B138" s="1" t="s">
        <v>16</v>
      </c>
      <c r="C138" s="10">
        <v>44942</v>
      </c>
      <c r="D138" s="1">
        <v>450.8</v>
      </c>
      <c r="F138">
        <f t="shared" si="12"/>
        <v>-2.9076028429894465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1450</v>
      </c>
      <c r="Q138" t="s">
        <v>16</v>
      </c>
      <c r="R138" s="3">
        <v>44938</v>
      </c>
      <c r="S138">
        <v>467.7</v>
      </c>
      <c r="T138">
        <v>471.9</v>
      </c>
      <c r="U138">
        <v>477.95</v>
      </c>
      <c r="V138">
        <v>459</v>
      </c>
      <c r="W138">
        <v>467.5</v>
      </c>
      <c r="X138">
        <v>465.8</v>
      </c>
      <c r="Y138">
        <v>470.73</v>
      </c>
      <c r="Z138">
        <v>1322618</v>
      </c>
      <c r="AA138">
        <v>622596150.39999998</v>
      </c>
      <c r="AB138">
        <v>30121</v>
      </c>
      <c r="AC138" t="s">
        <v>1701</v>
      </c>
      <c r="AD138" t="s">
        <v>1702</v>
      </c>
    </row>
    <row r="139" spans="1:30" x14ac:dyDescent="0.25">
      <c r="A139" s="11" t="s">
        <v>1450</v>
      </c>
      <c r="B139" s="2" t="s">
        <v>16</v>
      </c>
      <c r="C139" s="12">
        <v>44943</v>
      </c>
      <c r="D139" s="2">
        <v>441.95</v>
      </c>
      <c r="F139">
        <f t="shared" si="12"/>
        <v>-1.9631765749778221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1450</v>
      </c>
      <c r="Q139" t="s">
        <v>16</v>
      </c>
      <c r="R139" s="3">
        <v>44939</v>
      </c>
      <c r="S139">
        <v>465.8</v>
      </c>
      <c r="T139">
        <v>468</v>
      </c>
      <c r="U139">
        <v>468.2</v>
      </c>
      <c r="V139">
        <v>461</v>
      </c>
      <c r="W139">
        <v>462.5</v>
      </c>
      <c r="X139">
        <v>464.3</v>
      </c>
      <c r="Y139">
        <v>464.32</v>
      </c>
      <c r="Z139">
        <v>351770</v>
      </c>
      <c r="AA139">
        <v>163333470.19999999</v>
      </c>
      <c r="AB139">
        <v>15322</v>
      </c>
      <c r="AC139" t="s">
        <v>1703</v>
      </c>
      <c r="AD139" t="s">
        <v>1287</v>
      </c>
    </row>
    <row r="140" spans="1:30" x14ac:dyDescent="0.25">
      <c r="A140" s="9" t="s">
        <v>1450</v>
      </c>
      <c r="B140" s="1" t="s">
        <v>16</v>
      </c>
      <c r="C140" s="10">
        <v>44944</v>
      </c>
      <c r="D140" s="1">
        <v>445</v>
      </c>
      <c r="F140">
        <f t="shared" si="12"/>
        <v>0.69012331711732355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1450</v>
      </c>
      <c r="Q140" t="s">
        <v>16</v>
      </c>
      <c r="R140" s="3">
        <v>44942</v>
      </c>
      <c r="S140">
        <v>464.3</v>
      </c>
      <c r="T140">
        <v>464.3</v>
      </c>
      <c r="U140">
        <v>467.5</v>
      </c>
      <c r="V140">
        <v>449.05</v>
      </c>
      <c r="W140">
        <v>451.45</v>
      </c>
      <c r="X140">
        <v>450.8</v>
      </c>
      <c r="Y140">
        <v>456.61</v>
      </c>
      <c r="Z140">
        <v>542020</v>
      </c>
      <c r="AA140">
        <v>247490314.5</v>
      </c>
      <c r="AB140">
        <v>10589</v>
      </c>
      <c r="AC140" t="s">
        <v>1704</v>
      </c>
      <c r="AD140" t="s">
        <v>66</v>
      </c>
    </row>
    <row r="141" spans="1:30" x14ac:dyDescent="0.25">
      <c r="A141" s="11" t="s">
        <v>1450</v>
      </c>
      <c r="B141" s="2" t="s">
        <v>16</v>
      </c>
      <c r="C141" s="12">
        <v>44945</v>
      </c>
      <c r="D141" s="2">
        <v>438.75</v>
      </c>
      <c r="F141">
        <f t="shared" si="12"/>
        <v>-1.4044943820224718</v>
      </c>
      <c r="G141">
        <f t="shared" si="10"/>
        <v>4</v>
      </c>
      <c r="H141">
        <f t="shared" si="14"/>
        <v>-5.8072133963074304</v>
      </c>
      <c r="I141" t="str">
        <f t="shared" si="13"/>
        <v/>
      </c>
      <c r="J141" t="str">
        <f t="shared" si="11"/>
        <v/>
      </c>
      <c r="P141" t="s">
        <v>1450</v>
      </c>
      <c r="Q141" t="s">
        <v>16</v>
      </c>
      <c r="R141" s="3">
        <v>44943</v>
      </c>
      <c r="S141">
        <v>450.8</v>
      </c>
      <c r="T141">
        <v>451.95</v>
      </c>
      <c r="U141">
        <v>455.3</v>
      </c>
      <c r="V141">
        <v>438.05</v>
      </c>
      <c r="W141">
        <v>440.8</v>
      </c>
      <c r="X141">
        <v>441.95</v>
      </c>
      <c r="Y141">
        <v>444.85</v>
      </c>
      <c r="Z141">
        <v>1106941</v>
      </c>
      <c r="AA141">
        <v>492426916.55000001</v>
      </c>
      <c r="AB141">
        <v>20504</v>
      </c>
      <c r="AC141" t="s">
        <v>1705</v>
      </c>
      <c r="AD141" t="s">
        <v>1315</v>
      </c>
    </row>
    <row r="142" spans="1:30" x14ac:dyDescent="0.25">
      <c r="A142" s="9" t="s">
        <v>1450</v>
      </c>
      <c r="B142" s="1" t="s">
        <v>16</v>
      </c>
      <c r="C142" s="10">
        <v>44946</v>
      </c>
      <c r="D142" s="1">
        <v>434.4</v>
      </c>
      <c r="F142">
        <f t="shared" si="12"/>
        <v>-0.99145299145299659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1450</v>
      </c>
      <c r="Q142" t="s">
        <v>16</v>
      </c>
      <c r="R142" s="3">
        <v>44944</v>
      </c>
      <c r="S142">
        <v>441.95</v>
      </c>
      <c r="T142">
        <v>449</v>
      </c>
      <c r="U142">
        <v>449</v>
      </c>
      <c r="V142">
        <v>434</v>
      </c>
      <c r="W142">
        <v>447.5</v>
      </c>
      <c r="X142">
        <v>445</v>
      </c>
      <c r="Y142">
        <v>438.55</v>
      </c>
      <c r="Z142">
        <v>2116735</v>
      </c>
      <c r="AA142">
        <v>928285273.64999998</v>
      </c>
      <c r="AB142">
        <v>28189</v>
      </c>
      <c r="AC142" t="s">
        <v>1706</v>
      </c>
      <c r="AD142" t="s">
        <v>605</v>
      </c>
    </row>
    <row r="143" spans="1:30" x14ac:dyDescent="0.25">
      <c r="A143" s="11" t="s">
        <v>1450</v>
      </c>
      <c r="B143" s="2" t="s">
        <v>16</v>
      </c>
      <c r="C143" s="12">
        <v>44949</v>
      </c>
      <c r="D143" s="2">
        <v>419.55</v>
      </c>
      <c r="F143">
        <f t="shared" si="12"/>
        <v>-3.4185082872928105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1450</v>
      </c>
      <c r="Q143" t="s">
        <v>16</v>
      </c>
      <c r="R143" s="3">
        <v>44945</v>
      </c>
      <c r="S143">
        <v>445</v>
      </c>
      <c r="T143">
        <v>445.05</v>
      </c>
      <c r="U143">
        <v>457.95</v>
      </c>
      <c r="V143">
        <v>436.9</v>
      </c>
      <c r="W143">
        <v>438.4</v>
      </c>
      <c r="X143">
        <v>438.75</v>
      </c>
      <c r="Y143">
        <v>447.01</v>
      </c>
      <c r="Z143">
        <v>753789</v>
      </c>
      <c r="AA143">
        <v>336950655.39999998</v>
      </c>
      <c r="AB143">
        <v>14860</v>
      </c>
      <c r="AC143" t="s">
        <v>1707</v>
      </c>
      <c r="AD143" t="s">
        <v>1708</v>
      </c>
    </row>
    <row r="144" spans="1:30" x14ac:dyDescent="0.25">
      <c r="A144" s="9" t="s">
        <v>1450</v>
      </c>
      <c r="B144" s="1" t="s">
        <v>16</v>
      </c>
      <c r="C144" s="10">
        <v>44950</v>
      </c>
      <c r="D144" s="1">
        <v>420.65</v>
      </c>
      <c r="F144">
        <f t="shared" si="12"/>
        <v>0.26218567512810531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1450</v>
      </c>
      <c r="Q144" t="s">
        <v>16</v>
      </c>
      <c r="R144" s="3">
        <v>44946</v>
      </c>
      <c r="S144">
        <v>438.75</v>
      </c>
      <c r="T144">
        <v>440.15</v>
      </c>
      <c r="U144">
        <v>443.9</v>
      </c>
      <c r="V144">
        <v>432</v>
      </c>
      <c r="W144">
        <v>433.75</v>
      </c>
      <c r="X144">
        <v>434.4</v>
      </c>
      <c r="Y144">
        <v>438.44</v>
      </c>
      <c r="Z144">
        <v>1198308</v>
      </c>
      <c r="AA144">
        <v>525385092.10000002</v>
      </c>
      <c r="AB144">
        <v>26171</v>
      </c>
      <c r="AC144" t="s">
        <v>1709</v>
      </c>
      <c r="AD144" t="s">
        <v>1710</v>
      </c>
    </row>
    <row r="145" spans="1:30" x14ac:dyDescent="0.25">
      <c r="A145" s="11" t="s">
        <v>1450</v>
      </c>
      <c r="B145" s="2" t="s">
        <v>16</v>
      </c>
      <c r="C145" s="12">
        <v>44951</v>
      </c>
      <c r="D145" s="2">
        <v>405.95</v>
      </c>
      <c r="F145">
        <f t="shared" si="12"/>
        <v>-3.4945917033162939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1450</v>
      </c>
      <c r="Q145" t="s">
        <v>16</v>
      </c>
      <c r="R145" s="3">
        <v>44949</v>
      </c>
      <c r="S145">
        <v>434.4</v>
      </c>
      <c r="T145">
        <v>435.9</v>
      </c>
      <c r="U145">
        <v>437.95</v>
      </c>
      <c r="V145">
        <v>406.6</v>
      </c>
      <c r="W145">
        <v>420</v>
      </c>
      <c r="X145">
        <v>419.55</v>
      </c>
      <c r="Y145">
        <v>420.41</v>
      </c>
      <c r="Z145">
        <v>2174182</v>
      </c>
      <c r="AA145">
        <v>914041907.89999998</v>
      </c>
      <c r="AB145">
        <v>41351</v>
      </c>
      <c r="AC145" t="s">
        <v>1711</v>
      </c>
      <c r="AD145" t="s">
        <v>1712</v>
      </c>
    </row>
    <row r="146" spans="1:30" x14ac:dyDescent="0.25">
      <c r="A146" s="9" t="s">
        <v>1450</v>
      </c>
      <c r="B146" s="1" t="s">
        <v>16</v>
      </c>
      <c r="C146" s="10">
        <v>44953</v>
      </c>
      <c r="D146" s="1">
        <v>401.5</v>
      </c>
      <c r="F146">
        <f t="shared" si="12"/>
        <v>-1.0961941125754375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1450</v>
      </c>
      <c r="Q146" t="s">
        <v>16</v>
      </c>
      <c r="R146" s="3">
        <v>44950</v>
      </c>
      <c r="S146">
        <v>419.55</v>
      </c>
      <c r="T146">
        <v>421.65</v>
      </c>
      <c r="U146">
        <v>426.2</v>
      </c>
      <c r="V146">
        <v>412.85</v>
      </c>
      <c r="W146">
        <v>423</v>
      </c>
      <c r="X146">
        <v>420.65</v>
      </c>
      <c r="Y146">
        <v>421.14</v>
      </c>
      <c r="Z146">
        <v>1414819</v>
      </c>
      <c r="AA146">
        <v>595843011.25</v>
      </c>
      <c r="AB146">
        <v>27784</v>
      </c>
      <c r="AC146" t="s">
        <v>1713</v>
      </c>
      <c r="AD146" t="s">
        <v>1714</v>
      </c>
    </row>
    <row r="147" spans="1:30" x14ac:dyDescent="0.25">
      <c r="A147" s="11" t="s">
        <v>1450</v>
      </c>
      <c r="B147" s="2" t="s">
        <v>16</v>
      </c>
      <c r="C147" s="12">
        <v>44956</v>
      </c>
      <c r="D147" s="2">
        <v>420.4</v>
      </c>
      <c r="F147">
        <f t="shared" si="12"/>
        <v>4.7073474470734693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1450</v>
      </c>
      <c r="Q147" t="s">
        <v>16</v>
      </c>
      <c r="R147" s="3">
        <v>44951</v>
      </c>
      <c r="S147">
        <v>420.65</v>
      </c>
      <c r="T147">
        <v>422.8</v>
      </c>
      <c r="U147">
        <v>424.5</v>
      </c>
      <c r="V147">
        <v>396.5</v>
      </c>
      <c r="W147">
        <v>407.5</v>
      </c>
      <c r="X147">
        <v>405.95</v>
      </c>
      <c r="Y147">
        <v>406.74</v>
      </c>
      <c r="Z147">
        <v>1582388</v>
      </c>
      <c r="AA147">
        <v>643626587.89999998</v>
      </c>
      <c r="AB147">
        <v>28206</v>
      </c>
      <c r="AC147" t="s">
        <v>1715</v>
      </c>
      <c r="AD147" t="s">
        <v>1716</v>
      </c>
    </row>
    <row r="148" spans="1:30" x14ac:dyDescent="0.25">
      <c r="A148" s="9" t="s">
        <v>1450</v>
      </c>
      <c r="B148" s="1" t="s">
        <v>16</v>
      </c>
      <c r="C148" s="10">
        <v>44957</v>
      </c>
      <c r="D148" s="1">
        <v>428.55</v>
      </c>
      <c r="F148">
        <f t="shared" si="12"/>
        <v>1.9386298763082861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1450</v>
      </c>
      <c r="Q148" t="s">
        <v>16</v>
      </c>
      <c r="R148" s="3">
        <v>44953</v>
      </c>
      <c r="S148">
        <v>405.95</v>
      </c>
      <c r="T148">
        <v>405.95</v>
      </c>
      <c r="U148">
        <v>409.8</v>
      </c>
      <c r="V148">
        <v>395</v>
      </c>
      <c r="W148">
        <v>403.75</v>
      </c>
      <c r="X148">
        <v>401.5</v>
      </c>
      <c r="Y148">
        <v>401.22</v>
      </c>
      <c r="Z148">
        <v>917475</v>
      </c>
      <c r="AA148">
        <v>368105694.14999998</v>
      </c>
      <c r="AB148">
        <v>34702</v>
      </c>
      <c r="AC148" t="s">
        <v>1717</v>
      </c>
      <c r="AD148" t="s">
        <v>1583</v>
      </c>
    </row>
    <row r="149" spans="1:30" x14ac:dyDescent="0.25">
      <c r="A149" s="11" t="s">
        <v>1450</v>
      </c>
      <c r="B149" s="2" t="s">
        <v>16</v>
      </c>
      <c r="C149" s="12">
        <v>44958</v>
      </c>
      <c r="D149" s="2">
        <v>402.45</v>
      </c>
      <c r="F149">
        <f t="shared" si="12"/>
        <v>-6.0903045152257667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38.712883588023359</v>
      </c>
      <c r="P149" t="s">
        <v>1450</v>
      </c>
      <c r="Q149" t="s">
        <v>16</v>
      </c>
      <c r="R149" s="3">
        <v>44956</v>
      </c>
      <c r="S149">
        <v>401.5</v>
      </c>
      <c r="T149">
        <v>399.9</v>
      </c>
      <c r="U149">
        <v>424.45</v>
      </c>
      <c r="V149">
        <v>395.45</v>
      </c>
      <c r="W149">
        <v>419.6</v>
      </c>
      <c r="X149">
        <v>420.4</v>
      </c>
      <c r="Y149">
        <v>411.41</v>
      </c>
      <c r="Z149">
        <v>1221074</v>
      </c>
      <c r="AA149">
        <v>502364702.19999999</v>
      </c>
      <c r="AB149">
        <v>28628</v>
      </c>
      <c r="AC149" t="s">
        <v>1718</v>
      </c>
      <c r="AD149" t="s">
        <v>1719</v>
      </c>
    </row>
    <row r="150" spans="1:30" x14ac:dyDescent="0.25">
      <c r="A150" s="9" t="s">
        <v>1450</v>
      </c>
      <c r="B150" s="1" t="s">
        <v>16</v>
      </c>
      <c r="C150" s="10">
        <v>44959</v>
      </c>
      <c r="D150" s="1">
        <v>420.9</v>
      </c>
      <c r="F150">
        <f t="shared" si="12"/>
        <v>4.5844204248975</v>
      </c>
      <c r="G150">
        <f t="shared" si="10"/>
        <v>4</v>
      </c>
      <c r="H150">
        <f t="shared" si="14"/>
        <v>3.6827195467422067</v>
      </c>
      <c r="I150" t="str">
        <f t="shared" si="13"/>
        <v/>
      </c>
      <c r="J150" t="str">
        <f t="shared" si="11"/>
        <v/>
      </c>
      <c r="P150" t="s">
        <v>1450</v>
      </c>
      <c r="Q150" t="s">
        <v>16</v>
      </c>
      <c r="R150" s="3">
        <v>44957</v>
      </c>
      <c r="S150">
        <v>420.4</v>
      </c>
      <c r="T150">
        <v>420.4</v>
      </c>
      <c r="U150">
        <v>438.95</v>
      </c>
      <c r="V150">
        <v>404</v>
      </c>
      <c r="W150">
        <v>428.05</v>
      </c>
      <c r="X150">
        <v>428.55</v>
      </c>
      <c r="Y150">
        <v>415.85</v>
      </c>
      <c r="Z150">
        <v>1252394</v>
      </c>
      <c r="AA150">
        <v>520806305.30000001</v>
      </c>
      <c r="AB150">
        <v>31386</v>
      </c>
      <c r="AC150" t="s">
        <v>1720</v>
      </c>
      <c r="AD150" t="s">
        <v>1721</v>
      </c>
    </row>
    <row r="151" spans="1:30" x14ac:dyDescent="0.25">
      <c r="A151" s="11" t="s">
        <v>1450</v>
      </c>
      <c r="B151" s="2" t="s">
        <v>16</v>
      </c>
      <c r="C151" s="12">
        <v>44960</v>
      </c>
      <c r="D151" s="2">
        <v>427.95</v>
      </c>
      <c r="F151">
        <f t="shared" si="12"/>
        <v>1.67498218104063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1450</v>
      </c>
      <c r="Q151" t="s">
        <v>16</v>
      </c>
      <c r="R151" s="3">
        <v>44958</v>
      </c>
      <c r="S151">
        <v>428.55</v>
      </c>
      <c r="T151">
        <v>427.95</v>
      </c>
      <c r="U151">
        <v>432</v>
      </c>
      <c r="V151">
        <v>390.7</v>
      </c>
      <c r="W151">
        <v>400.1</v>
      </c>
      <c r="X151">
        <v>402.45</v>
      </c>
      <c r="Y151">
        <v>407.09</v>
      </c>
      <c r="Z151">
        <v>2364947</v>
      </c>
      <c r="AA151">
        <v>962753789.60000002</v>
      </c>
      <c r="AB151">
        <v>46201</v>
      </c>
      <c r="AC151" t="s">
        <v>1722</v>
      </c>
      <c r="AD151" t="s">
        <v>1723</v>
      </c>
    </row>
    <row r="152" spans="1:30" x14ac:dyDescent="0.25">
      <c r="A152" s="9" t="s">
        <v>1450</v>
      </c>
      <c r="B152" s="1" t="s">
        <v>16</v>
      </c>
      <c r="C152" s="10">
        <v>44963</v>
      </c>
      <c r="D152" s="1">
        <v>442.15</v>
      </c>
      <c r="F152">
        <f t="shared" si="12"/>
        <v>3.3181446430657764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1450</v>
      </c>
      <c r="Q152" t="s">
        <v>16</v>
      </c>
      <c r="R152" s="3">
        <v>44959</v>
      </c>
      <c r="S152">
        <v>402.45</v>
      </c>
      <c r="T152">
        <v>392</v>
      </c>
      <c r="U152">
        <v>425.9</v>
      </c>
      <c r="V152">
        <v>391.4</v>
      </c>
      <c r="W152">
        <v>422</v>
      </c>
      <c r="X152">
        <v>420.9</v>
      </c>
      <c r="Y152">
        <v>411.36</v>
      </c>
      <c r="Z152">
        <v>912435</v>
      </c>
      <c r="AA152">
        <v>375341906.85000002</v>
      </c>
      <c r="AB152">
        <v>21767</v>
      </c>
      <c r="AC152" t="s">
        <v>1724</v>
      </c>
      <c r="AD152" t="s">
        <v>1725</v>
      </c>
    </row>
    <row r="153" spans="1:30" x14ac:dyDescent="0.25">
      <c r="A153" s="11" t="s">
        <v>1450</v>
      </c>
      <c r="B153" s="2" t="s">
        <v>16</v>
      </c>
      <c r="C153" s="12">
        <v>44964</v>
      </c>
      <c r="D153" s="2">
        <v>451.5</v>
      </c>
      <c r="F153">
        <f t="shared" si="12"/>
        <v>2.1146669682234589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1450</v>
      </c>
      <c r="Q153" t="s">
        <v>16</v>
      </c>
      <c r="R153" s="3">
        <v>44960</v>
      </c>
      <c r="S153">
        <v>420.9</v>
      </c>
      <c r="T153">
        <v>422</v>
      </c>
      <c r="U153">
        <v>438.9</v>
      </c>
      <c r="V153">
        <v>416.25</v>
      </c>
      <c r="W153">
        <v>427</v>
      </c>
      <c r="X153">
        <v>427.95</v>
      </c>
      <c r="Y153">
        <v>429.86</v>
      </c>
      <c r="Z153">
        <v>1486286</v>
      </c>
      <c r="AA153">
        <v>638890177.95000005</v>
      </c>
      <c r="AB153">
        <v>39688</v>
      </c>
      <c r="AC153" t="s">
        <v>1726</v>
      </c>
      <c r="AD153" t="s">
        <v>1727</v>
      </c>
    </row>
    <row r="154" spans="1:30" x14ac:dyDescent="0.25">
      <c r="A154" s="9" t="s">
        <v>1450</v>
      </c>
      <c r="B154" s="1" t="s">
        <v>16</v>
      </c>
      <c r="C154" s="10">
        <v>44965</v>
      </c>
      <c r="D154" s="1">
        <v>481.75</v>
      </c>
      <c r="F154">
        <f t="shared" si="12"/>
        <v>6.6998892580287936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1450</v>
      </c>
      <c r="Q154" t="s">
        <v>16</v>
      </c>
      <c r="R154" s="3">
        <v>44963</v>
      </c>
      <c r="S154">
        <v>427.95</v>
      </c>
      <c r="T154">
        <v>427.75</v>
      </c>
      <c r="U154">
        <v>444.4</v>
      </c>
      <c r="V154">
        <v>425.05</v>
      </c>
      <c r="W154">
        <v>442.2</v>
      </c>
      <c r="X154">
        <v>442.15</v>
      </c>
      <c r="Y154">
        <v>437.46</v>
      </c>
      <c r="Z154">
        <v>772849</v>
      </c>
      <c r="AA154">
        <v>338092834.55000001</v>
      </c>
      <c r="AB154">
        <v>28815</v>
      </c>
      <c r="AC154" t="s">
        <v>1728</v>
      </c>
      <c r="AD154" t="s">
        <v>1729</v>
      </c>
    </row>
    <row r="155" spans="1:30" x14ac:dyDescent="0.25">
      <c r="A155" s="11" t="s">
        <v>1450</v>
      </c>
      <c r="B155" s="2" t="s">
        <v>16</v>
      </c>
      <c r="C155" s="12">
        <v>44966</v>
      </c>
      <c r="D155" s="2">
        <v>510.3</v>
      </c>
      <c r="F155">
        <f t="shared" si="12"/>
        <v>5.9263103269330593</v>
      </c>
      <c r="G155">
        <f t="shared" si="10"/>
        <v>4</v>
      </c>
      <c r="H155">
        <f t="shared" si="14"/>
        <v>21.240199572344984</v>
      </c>
      <c r="I155" t="str">
        <f t="shared" si="13"/>
        <v/>
      </c>
      <c r="J155" t="str">
        <f t="shared" si="11"/>
        <v/>
      </c>
      <c r="P155" t="s">
        <v>1450</v>
      </c>
      <c r="Q155" t="s">
        <v>16</v>
      </c>
      <c r="R155" s="3">
        <v>44964</v>
      </c>
      <c r="S155">
        <v>442.15</v>
      </c>
      <c r="T155">
        <v>439.95</v>
      </c>
      <c r="U155">
        <v>458</v>
      </c>
      <c r="V155">
        <v>438.5</v>
      </c>
      <c r="W155">
        <v>449.5</v>
      </c>
      <c r="X155">
        <v>451.5</v>
      </c>
      <c r="Y155">
        <v>449.76</v>
      </c>
      <c r="Z155">
        <v>1356987</v>
      </c>
      <c r="AA155">
        <v>610313932.70000005</v>
      </c>
      <c r="AB155">
        <v>39479</v>
      </c>
      <c r="AC155" t="s">
        <v>1730</v>
      </c>
      <c r="AD155" t="s">
        <v>1731</v>
      </c>
    </row>
    <row r="156" spans="1:30" x14ac:dyDescent="0.25">
      <c r="A156" s="9" t="s">
        <v>1450</v>
      </c>
      <c r="B156" s="1" t="s">
        <v>16</v>
      </c>
      <c r="C156" s="10">
        <v>44967</v>
      </c>
      <c r="D156" s="1">
        <v>525.9</v>
      </c>
      <c r="F156">
        <f t="shared" si="12"/>
        <v>3.0570252792474948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1450</v>
      </c>
      <c r="Q156" t="s">
        <v>16</v>
      </c>
      <c r="R156" s="3">
        <v>44965</v>
      </c>
      <c r="S156">
        <v>451.5</v>
      </c>
      <c r="T156">
        <v>451</v>
      </c>
      <c r="U156">
        <v>492.8</v>
      </c>
      <c r="V156">
        <v>450.1</v>
      </c>
      <c r="W156">
        <v>480.1</v>
      </c>
      <c r="X156">
        <v>481.75</v>
      </c>
      <c r="Y156">
        <v>477.25</v>
      </c>
      <c r="Z156">
        <v>4488873</v>
      </c>
      <c r="AA156">
        <v>2142301387</v>
      </c>
      <c r="AB156">
        <v>70033</v>
      </c>
      <c r="AC156" t="s">
        <v>1732</v>
      </c>
      <c r="AD156" t="s">
        <v>1733</v>
      </c>
    </row>
    <row r="157" spans="1:30" x14ac:dyDescent="0.25">
      <c r="A157" s="11" t="s">
        <v>1450</v>
      </c>
      <c r="B157" s="2" t="s">
        <v>16</v>
      </c>
      <c r="C157" s="12">
        <v>44970</v>
      </c>
      <c r="D157" s="2">
        <v>526.15</v>
      </c>
      <c r="F157">
        <f t="shared" si="12"/>
        <v>4.7537554668187869E-2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1450</v>
      </c>
      <c r="Q157" t="s">
        <v>16</v>
      </c>
      <c r="R157" s="3">
        <v>44966</v>
      </c>
      <c r="S157">
        <v>481.75</v>
      </c>
      <c r="T157">
        <v>482.25</v>
      </c>
      <c r="U157">
        <v>520</v>
      </c>
      <c r="V157">
        <v>475</v>
      </c>
      <c r="W157">
        <v>520</v>
      </c>
      <c r="X157">
        <v>510.3</v>
      </c>
      <c r="Y157">
        <v>502.01</v>
      </c>
      <c r="Z157">
        <v>6069534</v>
      </c>
      <c r="AA157">
        <v>3046979685.1999998</v>
      </c>
      <c r="AB157">
        <v>113604</v>
      </c>
      <c r="AC157" t="s">
        <v>1734</v>
      </c>
      <c r="AD157" t="s">
        <v>1735</v>
      </c>
    </row>
    <row r="158" spans="1:30" x14ac:dyDescent="0.25">
      <c r="A158" s="9" t="s">
        <v>1450</v>
      </c>
      <c r="B158" s="1" t="s">
        <v>16</v>
      </c>
      <c r="C158" s="10">
        <v>44971</v>
      </c>
      <c r="D158" s="1">
        <v>502.85</v>
      </c>
      <c r="F158">
        <f t="shared" si="12"/>
        <v>-4.4283949444074802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1450</v>
      </c>
      <c r="Q158" t="s">
        <v>16</v>
      </c>
      <c r="R158" s="3">
        <v>44967</v>
      </c>
      <c r="S158">
        <v>510.3</v>
      </c>
      <c r="T158">
        <v>511.9</v>
      </c>
      <c r="U158">
        <v>535.4</v>
      </c>
      <c r="V158">
        <v>495.8</v>
      </c>
      <c r="W158">
        <v>517</v>
      </c>
      <c r="X158">
        <v>525.9</v>
      </c>
      <c r="Y158">
        <v>519.54999999999995</v>
      </c>
      <c r="Z158">
        <v>6080396</v>
      </c>
      <c r="AA158">
        <v>3159072472.5500002</v>
      </c>
      <c r="AB158">
        <v>113499</v>
      </c>
      <c r="AC158" t="s">
        <v>1736</v>
      </c>
      <c r="AD158" t="s">
        <v>1737</v>
      </c>
    </row>
    <row r="159" spans="1:30" x14ac:dyDescent="0.25">
      <c r="A159" s="11" t="s">
        <v>1450</v>
      </c>
      <c r="B159" s="2" t="s">
        <v>16</v>
      </c>
      <c r="C159" s="12">
        <v>44972</v>
      </c>
      <c r="D159" s="2">
        <v>496.45</v>
      </c>
      <c r="F159">
        <f t="shared" si="12"/>
        <v>-1.2727453514964768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1450</v>
      </c>
      <c r="Q159" t="s">
        <v>16</v>
      </c>
      <c r="R159" s="3">
        <v>44970</v>
      </c>
      <c r="S159">
        <v>525.9</v>
      </c>
      <c r="T159">
        <v>530</v>
      </c>
      <c r="U159">
        <v>545.9</v>
      </c>
      <c r="V159">
        <v>511.3</v>
      </c>
      <c r="W159">
        <v>533.85</v>
      </c>
      <c r="X159">
        <v>526.15</v>
      </c>
      <c r="Y159">
        <v>532.07000000000005</v>
      </c>
      <c r="Z159">
        <v>7785779</v>
      </c>
      <c r="AA159">
        <v>4142585274.5</v>
      </c>
      <c r="AB159">
        <v>183021</v>
      </c>
      <c r="AC159" t="s">
        <v>1738</v>
      </c>
      <c r="AD159" t="s">
        <v>1739</v>
      </c>
    </row>
    <row r="160" spans="1:30" x14ac:dyDescent="0.25">
      <c r="A160" s="9" t="s">
        <v>1450</v>
      </c>
      <c r="B160" s="1" t="s">
        <v>16</v>
      </c>
      <c r="C160" s="10">
        <v>44973</v>
      </c>
      <c r="D160" s="1">
        <v>500</v>
      </c>
      <c r="F160">
        <f t="shared" si="12"/>
        <v>0.71507704703394326</v>
      </c>
      <c r="G160">
        <f t="shared" si="10"/>
        <v>4</v>
      </c>
      <c r="H160">
        <f t="shared" si="14"/>
        <v>-2.0184205369390575</v>
      </c>
      <c r="I160" t="str">
        <f t="shared" si="13"/>
        <v/>
      </c>
      <c r="J160" t="str">
        <f t="shared" si="11"/>
        <v/>
      </c>
      <c r="P160" t="s">
        <v>1450</v>
      </c>
      <c r="Q160" t="s">
        <v>16</v>
      </c>
      <c r="R160" s="3">
        <v>44971</v>
      </c>
      <c r="S160">
        <v>526.15</v>
      </c>
      <c r="T160">
        <v>526.15</v>
      </c>
      <c r="U160">
        <v>533.04999999999995</v>
      </c>
      <c r="V160">
        <v>497.55</v>
      </c>
      <c r="W160">
        <v>498.95</v>
      </c>
      <c r="X160">
        <v>502.85</v>
      </c>
      <c r="Y160">
        <v>512.79999999999995</v>
      </c>
      <c r="Z160">
        <v>2213328</v>
      </c>
      <c r="AA160">
        <v>1134999594.0999999</v>
      </c>
      <c r="AB160">
        <v>48285</v>
      </c>
      <c r="AC160" t="s">
        <v>1740</v>
      </c>
      <c r="AD160" t="s">
        <v>1741</v>
      </c>
    </row>
    <row r="161" spans="1:30" x14ac:dyDescent="0.25">
      <c r="A161" s="11" t="s">
        <v>1450</v>
      </c>
      <c r="B161" s="2" t="s">
        <v>16</v>
      </c>
      <c r="C161" s="12">
        <v>44974</v>
      </c>
      <c r="D161" s="2">
        <v>484.8</v>
      </c>
      <c r="F161">
        <f t="shared" si="12"/>
        <v>-3.0399999999999974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1450</v>
      </c>
      <c r="Q161" t="s">
        <v>16</v>
      </c>
      <c r="R161" s="3">
        <v>44972</v>
      </c>
      <c r="S161">
        <v>502.85</v>
      </c>
      <c r="T161">
        <v>497.95</v>
      </c>
      <c r="U161">
        <v>508.7</v>
      </c>
      <c r="V161">
        <v>490.6</v>
      </c>
      <c r="W161">
        <v>496</v>
      </c>
      <c r="X161">
        <v>496.45</v>
      </c>
      <c r="Y161">
        <v>499.77</v>
      </c>
      <c r="Z161">
        <v>1662947</v>
      </c>
      <c r="AA161">
        <v>831093036.54999995</v>
      </c>
      <c r="AB161">
        <v>29951</v>
      </c>
      <c r="AC161" t="s">
        <v>1742</v>
      </c>
      <c r="AD161" t="s">
        <v>1743</v>
      </c>
    </row>
    <row r="162" spans="1:30" x14ac:dyDescent="0.25">
      <c r="A162" s="9" t="s">
        <v>1450</v>
      </c>
      <c r="B162" s="1" t="s">
        <v>16</v>
      </c>
      <c r="C162" s="10">
        <v>44977</v>
      </c>
      <c r="D162" s="1">
        <v>490.45</v>
      </c>
      <c r="F162">
        <f t="shared" si="12"/>
        <v>1.1654290429042857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1450</v>
      </c>
      <c r="Q162" t="s">
        <v>16</v>
      </c>
      <c r="R162" s="3">
        <v>44973</v>
      </c>
      <c r="S162">
        <v>496.45</v>
      </c>
      <c r="T162">
        <v>500.7</v>
      </c>
      <c r="U162">
        <v>507.85</v>
      </c>
      <c r="V162">
        <v>496.1</v>
      </c>
      <c r="W162">
        <v>497</v>
      </c>
      <c r="X162">
        <v>500</v>
      </c>
      <c r="Y162">
        <v>502.23</v>
      </c>
      <c r="Z162">
        <v>1353170</v>
      </c>
      <c r="AA162">
        <v>679603358.04999995</v>
      </c>
      <c r="AB162">
        <v>40039</v>
      </c>
      <c r="AC162" t="s">
        <v>1744</v>
      </c>
      <c r="AD162" t="s">
        <v>1745</v>
      </c>
    </row>
    <row r="163" spans="1:30" x14ac:dyDescent="0.25">
      <c r="A163" s="11" t="s">
        <v>1450</v>
      </c>
      <c r="B163" s="2" t="s">
        <v>16</v>
      </c>
      <c r="C163" s="12">
        <v>44978</v>
      </c>
      <c r="D163" s="2">
        <v>498.1</v>
      </c>
      <c r="F163">
        <f t="shared" si="12"/>
        <v>1.5597920277296431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1450</v>
      </c>
      <c r="Q163" t="s">
        <v>16</v>
      </c>
      <c r="R163" s="3">
        <v>44974</v>
      </c>
      <c r="S163">
        <v>500</v>
      </c>
      <c r="T163">
        <v>498.45</v>
      </c>
      <c r="U163">
        <v>506</v>
      </c>
      <c r="V163">
        <v>481</v>
      </c>
      <c r="W163">
        <v>481.9</v>
      </c>
      <c r="X163">
        <v>484.8</v>
      </c>
      <c r="Y163">
        <v>493.65</v>
      </c>
      <c r="Z163">
        <v>1075257</v>
      </c>
      <c r="AA163">
        <v>530800354.14999998</v>
      </c>
      <c r="AB163">
        <v>20232</v>
      </c>
      <c r="AC163" t="s">
        <v>1746</v>
      </c>
      <c r="AD163" t="s">
        <v>644</v>
      </c>
    </row>
    <row r="164" spans="1:30" x14ac:dyDescent="0.25">
      <c r="A164" s="9" t="s">
        <v>1450</v>
      </c>
      <c r="B164" s="1" t="s">
        <v>16</v>
      </c>
      <c r="C164" s="10">
        <v>44979</v>
      </c>
      <c r="D164" s="1">
        <v>516.4</v>
      </c>
      <c r="F164">
        <f t="shared" si="12"/>
        <v>3.6739610519975816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1450</v>
      </c>
      <c r="Q164" t="s">
        <v>16</v>
      </c>
      <c r="R164" s="3">
        <v>44977</v>
      </c>
      <c r="S164">
        <v>484.8</v>
      </c>
      <c r="T164">
        <v>484.8</v>
      </c>
      <c r="U164">
        <v>494.5</v>
      </c>
      <c r="V164">
        <v>482.05</v>
      </c>
      <c r="W164">
        <v>490.05</v>
      </c>
      <c r="X164">
        <v>490.45</v>
      </c>
      <c r="Y164">
        <v>488.47</v>
      </c>
      <c r="Z164">
        <v>890856</v>
      </c>
      <c r="AA164">
        <v>435157030.10000002</v>
      </c>
      <c r="AB164">
        <v>29865</v>
      </c>
      <c r="AC164" t="s">
        <v>1747</v>
      </c>
      <c r="AD164" t="s">
        <v>1748</v>
      </c>
    </row>
    <row r="165" spans="1:30" x14ac:dyDescent="0.25">
      <c r="A165" s="11" t="s">
        <v>1450</v>
      </c>
      <c r="B165" s="2" t="s">
        <v>16</v>
      </c>
      <c r="C165" s="12">
        <v>44980</v>
      </c>
      <c r="D165" s="2">
        <v>521.54999999999995</v>
      </c>
      <c r="F165">
        <f t="shared" si="12"/>
        <v>0.99728892331525509</v>
      </c>
      <c r="G165">
        <f t="shared" si="10"/>
        <v>4</v>
      </c>
      <c r="H165">
        <f t="shared" si="14"/>
        <v>4.3099999999999907</v>
      </c>
      <c r="I165" t="str">
        <f t="shared" si="13"/>
        <v/>
      </c>
      <c r="J165" t="str">
        <f t="shared" si="11"/>
        <v/>
      </c>
      <c r="P165" t="s">
        <v>1450</v>
      </c>
      <c r="Q165" t="s">
        <v>16</v>
      </c>
      <c r="R165" s="3">
        <v>44978</v>
      </c>
      <c r="S165">
        <v>490.45</v>
      </c>
      <c r="T165">
        <v>492</v>
      </c>
      <c r="U165">
        <v>508.8</v>
      </c>
      <c r="V165">
        <v>489.25</v>
      </c>
      <c r="W165">
        <v>506</v>
      </c>
      <c r="X165">
        <v>498.1</v>
      </c>
      <c r="Y165">
        <v>495.71</v>
      </c>
      <c r="Z165">
        <v>1061277</v>
      </c>
      <c r="AA165">
        <v>526084557</v>
      </c>
      <c r="AB165">
        <v>18016</v>
      </c>
      <c r="AC165" t="s">
        <v>1749</v>
      </c>
      <c r="AD165" t="s">
        <v>150</v>
      </c>
    </row>
    <row r="166" spans="1:30" x14ac:dyDescent="0.25">
      <c r="A166" s="9" t="s">
        <v>1450</v>
      </c>
      <c r="B166" s="1" t="s">
        <v>16</v>
      </c>
      <c r="C166" s="10">
        <v>44981</v>
      </c>
      <c r="D166" s="1">
        <v>576.79999999999995</v>
      </c>
      <c r="F166">
        <f t="shared" si="12"/>
        <v>10.593423449333718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1450</v>
      </c>
      <c r="Q166" t="s">
        <v>16</v>
      </c>
      <c r="R166" s="3">
        <v>44979</v>
      </c>
      <c r="S166">
        <v>498.1</v>
      </c>
      <c r="T166">
        <v>499</v>
      </c>
      <c r="U166">
        <v>524.9</v>
      </c>
      <c r="V166">
        <v>487.5</v>
      </c>
      <c r="W166">
        <v>508.9</v>
      </c>
      <c r="X166">
        <v>516.4</v>
      </c>
      <c r="Y166">
        <v>510.87</v>
      </c>
      <c r="Z166">
        <v>3884825</v>
      </c>
      <c r="AA166">
        <v>1984635290.7</v>
      </c>
      <c r="AB166">
        <v>65243</v>
      </c>
      <c r="AC166" t="s">
        <v>1750</v>
      </c>
      <c r="AD166" t="s">
        <v>1751</v>
      </c>
    </row>
    <row r="167" spans="1:30" x14ac:dyDescent="0.25">
      <c r="A167" s="11" t="s">
        <v>1450</v>
      </c>
      <c r="B167" s="2" t="s">
        <v>16</v>
      </c>
      <c r="C167" s="12">
        <v>44984</v>
      </c>
      <c r="D167" s="2">
        <v>549.4</v>
      </c>
      <c r="F167">
        <f t="shared" si="12"/>
        <v>-4.7503467406379993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1450</v>
      </c>
      <c r="Q167" t="s">
        <v>16</v>
      </c>
      <c r="R167" s="3">
        <v>44980</v>
      </c>
      <c r="S167">
        <v>516.4</v>
      </c>
      <c r="T167">
        <v>512.70000000000005</v>
      </c>
      <c r="U167">
        <v>529.85</v>
      </c>
      <c r="V167">
        <v>497.15</v>
      </c>
      <c r="W167">
        <v>520.5</v>
      </c>
      <c r="X167">
        <v>521.54999999999995</v>
      </c>
      <c r="Y167">
        <v>516.35</v>
      </c>
      <c r="Z167">
        <v>1991242</v>
      </c>
      <c r="AA167">
        <v>1028170088.55</v>
      </c>
      <c r="AB167">
        <v>39705</v>
      </c>
      <c r="AC167" t="s">
        <v>1752</v>
      </c>
      <c r="AD167" t="s">
        <v>1753</v>
      </c>
    </row>
    <row r="168" spans="1:30" x14ac:dyDescent="0.25">
      <c r="A168" s="9" t="s">
        <v>1450</v>
      </c>
      <c r="B168" s="1" t="s">
        <v>16</v>
      </c>
      <c r="C168" s="10">
        <v>44985</v>
      </c>
      <c r="D168" s="1">
        <v>558.25</v>
      </c>
      <c r="F168">
        <f t="shared" si="12"/>
        <v>1.6108481980342231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1450</v>
      </c>
      <c r="Q168" t="s">
        <v>16</v>
      </c>
      <c r="R168" s="3">
        <v>44981</v>
      </c>
      <c r="S168">
        <v>521.54999999999995</v>
      </c>
      <c r="T168">
        <v>521.54999999999995</v>
      </c>
      <c r="U168">
        <v>586</v>
      </c>
      <c r="V168">
        <v>521</v>
      </c>
      <c r="W168">
        <v>569.1</v>
      </c>
      <c r="X168">
        <v>576.79999999999995</v>
      </c>
      <c r="Y168">
        <v>561.08000000000004</v>
      </c>
      <c r="Z168">
        <v>11455996</v>
      </c>
      <c r="AA168">
        <v>6427767027.0500002</v>
      </c>
      <c r="AB168">
        <v>190901</v>
      </c>
      <c r="AC168" t="s">
        <v>1754</v>
      </c>
      <c r="AD168" t="s">
        <v>1755</v>
      </c>
    </row>
    <row r="169" spans="1:30" x14ac:dyDescent="0.25">
      <c r="A169" s="11" t="s">
        <v>1450</v>
      </c>
      <c r="B169" s="2" t="s">
        <v>16</v>
      </c>
      <c r="C169" s="12">
        <v>44986</v>
      </c>
      <c r="D169" s="2">
        <v>574.70000000000005</v>
      </c>
      <c r="F169">
        <f t="shared" si="12"/>
        <v>2.9467084639498515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11.171045763006781</v>
      </c>
      <c r="P169" t="s">
        <v>1450</v>
      </c>
      <c r="Q169" t="s">
        <v>16</v>
      </c>
      <c r="R169" s="3">
        <v>44984</v>
      </c>
      <c r="S169">
        <v>576.79999999999995</v>
      </c>
      <c r="T169">
        <v>567</v>
      </c>
      <c r="U169">
        <v>588.4</v>
      </c>
      <c r="V169">
        <v>545.1</v>
      </c>
      <c r="W169">
        <v>550.04999999999995</v>
      </c>
      <c r="X169">
        <v>549.4</v>
      </c>
      <c r="Y169">
        <v>562.26</v>
      </c>
      <c r="Z169">
        <v>5034699</v>
      </c>
      <c r="AA169">
        <v>2830806556.4499998</v>
      </c>
      <c r="AB169">
        <v>82734</v>
      </c>
      <c r="AC169" t="s">
        <v>1756</v>
      </c>
      <c r="AD169" t="s">
        <v>1757</v>
      </c>
    </row>
    <row r="170" spans="1:30" x14ac:dyDescent="0.25">
      <c r="A170" s="9" t="s">
        <v>1450</v>
      </c>
      <c r="B170" s="1" t="s">
        <v>16</v>
      </c>
      <c r="C170" s="10">
        <v>44987</v>
      </c>
      <c r="D170" s="1">
        <v>561.70000000000005</v>
      </c>
      <c r="F170">
        <f t="shared" si="12"/>
        <v>-2.2620497650948321</v>
      </c>
      <c r="G170">
        <f t="shared" si="10"/>
        <v>4</v>
      </c>
      <c r="H170">
        <f t="shared" si="14"/>
        <v>7.6982072668009005</v>
      </c>
      <c r="I170" t="str">
        <f t="shared" si="13"/>
        <v/>
      </c>
      <c r="J170" t="str">
        <f t="shared" si="11"/>
        <v/>
      </c>
      <c r="P170" t="s">
        <v>1450</v>
      </c>
      <c r="Q170" t="s">
        <v>16</v>
      </c>
      <c r="R170" s="3">
        <v>44985</v>
      </c>
      <c r="S170">
        <v>549.4</v>
      </c>
      <c r="T170">
        <v>551.5</v>
      </c>
      <c r="U170">
        <v>570.70000000000005</v>
      </c>
      <c r="V170">
        <v>545.29999999999995</v>
      </c>
      <c r="W170">
        <v>570.29999999999995</v>
      </c>
      <c r="X170">
        <v>558.25</v>
      </c>
      <c r="Y170">
        <v>554.9</v>
      </c>
      <c r="Z170">
        <v>2612326</v>
      </c>
      <c r="AA170">
        <v>1449570969.2</v>
      </c>
      <c r="AB170">
        <v>38768</v>
      </c>
      <c r="AC170" t="s">
        <v>1758</v>
      </c>
      <c r="AD170" t="s">
        <v>288</v>
      </c>
    </row>
    <row r="171" spans="1:30" x14ac:dyDescent="0.25">
      <c r="A171" s="11" t="s">
        <v>1450</v>
      </c>
      <c r="B171" s="2" t="s">
        <v>16</v>
      </c>
      <c r="C171" s="12">
        <v>44988</v>
      </c>
      <c r="D171" s="2">
        <v>598.04999999999995</v>
      </c>
      <c r="F171">
        <f t="shared" si="12"/>
        <v>6.471426028128878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1450</v>
      </c>
      <c r="Q171" t="s">
        <v>16</v>
      </c>
      <c r="R171" s="3">
        <v>44986</v>
      </c>
      <c r="S171">
        <v>558.25</v>
      </c>
      <c r="T171">
        <v>562.25</v>
      </c>
      <c r="U171">
        <v>583</v>
      </c>
      <c r="V171">
        <v>560.20000000000005</v>
      </c>
      <c r="W171">
        <v>571.9</v>
      </c>
      <c r="X171">
        <v>574.70000000000005</v>
      </c>
      <c r="Y171">
        <v>574.20000000000005</v>
      </c>
      <c r="Z171">
        <v>2176463</v>
      </c>
      <c r="AA171">
        <v>1249725888</v>
      </c>
      <c r="AB171">
        <v>61482</v>
      </c>
      <c r="AC171" t="s">
        <v>1759</v>
      </c>
      <c r="AD171" t="s">
        <v>1760</v>
      </c>
    </row>
    <row r="172" spans="1:30" x14ac:dyDescent="0.25">
      <c r="A172" s="9" t="s">
        <v>1450</v>
      </c>
      <c r="B172" s="1" t="s">
        <v>16</v>
      </c>
      <c r="C172" s="10">
        <v>44991</v>
      </c>
      <c r="D172" s="1">
        <v>595.20000000000005</v>
      </c>
      <c r="F172">
        <f t="shared" si="12"/>
        <v>-0.47654878354651098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1450</v>
      </c>
      <c r="Q172" t="s">
        <v>16</v>
      </c>
      <c r="R172" s="3">
        <v>44987</v>
      </c>
      <c r="S172">
        <v>574.70000000000005</v>
      </c>
      <c r="T172">
        <v>571.9</v>
      </c>
      <c r="U172">
        <v>575.79999999999995</v>
      </c>
      <c r="V172">
        <v>548.25</v>
      </c>
      <c r="W172">
        <v>560</v>
      </c>
      <c r="X172">
        <v>561.70000000000005</v>
      </c>
      <c r="Y172">
        <v>560.66999999999996</v>
      </c>
      <c r="Z172">
        <v>1741060</v>
      </c>
      <c r="AA172">
        <v>976156343.5</v>
      </c>
      <c r="AB172">
        <v>44381</v>
      </c>
      <c r="AC172" t="s">
        <v>1761</v>
      </c>
      <c r="AD172" t="s">
        <v>1762</v>
      </c>
    </row>
    <row r="173" spans="1:30" x14ac:dyDescent="0.25">
      <c r="A173" s="11" t="s">
        <v>1450</v>
      </c>
      <c r="B173" s="2" t="s">
        <v>16</v>
      </c>
      <c r="C173" s="12">
        <v>44993</v>
      </c>
      <c r="D173" s="2">
        <v>571.54999999999995</v>
      </c>
      <c r="F173">
        <f t="shared" si="12"/>
        <v>-3.9734543010752841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1450</v>
      </c>
      <c r="Q173" t="s">
        <v>16</v>
      </c>
      <c r="R173" s="3">
        <v>44988</v>
      </c>
      <c r="S173">
        <v>561.70000000000005</v>
      </c>
      <c r="T173">
        <v>570</v>
      </c>
      <c r="U173">
        <v>601.25</v>
      </c>
      <c r="V173">
        <v>566.54999999999995</v>
      </c>
      <c r="W173">
        <v>596</v>
      </c>
      <c r="X173">
        <v>598.04999999999995</v>
      </c>
      <c r="Y173">
        <v>589.32000000000005</v>
      </c>
      <c r="Z173">
        <v>4307763</v>
      </c>
      <c r="AA173">
        <v>2538659163.8499999</v>
      </c>
      <c r="AB173">
        <v>78016</v>
      </c>
      <c r="AC173" t="s">
        <v>1763</v>
      </c>
      <c r="AD173" t="s">
        <v>1764</v>
      </c>
    </row>
    <row r="174" spans="1:30" x14ac:dyDescent="0.25">
      <c r="A174" s="9" t="s">
        <v>1450</v>
      </c>
      <c r="B174" s="1" t="s">
        <v>16</v>
      </c>
      <c r="C174" s="10">
        <v>44994</v>
      </c>
      <c r="D174" s="1">
        <v>567.95000000000005</v>
      </c>
      <c r="F174">
        <f t="shared" si="12"/>
        <v>-0.62986615344237762</v>
      </c>
      <c r="G174">
        <f t="shared" si="10"/>
        <v>4</v>
      </c>
      <c r="H174">
        <f t="shared" si="14"/>
        <v>-1.1745258395684703</v>
      </c>
      <c r="I174" t="str">
        <f t="shared" si="13"/>
        <v/>
      </c>
      <c r="J174" t="str">
        <f t="shared" si="11"/>
        <v/>
      </c>
      <c r="P174" t="s">
        <v>1450</v>
      </c>
      <c r="Q174" t="s">
        <v>16</v>
      </c>
      <c r="R174" s="3">
        <v>44991</v>
      </c>
      <c r="S174">
        <v>598.04999999999995</v>
      </c>
      <c r="T174">
        <v>605.04999999999995</v>
      </c>
      <c r="U174">
        <v>616.70000000000005</v>
      </c>
      <c r="V174">
        <v>592.1</v>
      </c>
      <c r="W174">
        <v>597.20000000000005</v>
      </c>
      <c r="X174">
        <v>595.20000000000005</v>
      </c>
      <c r="Y174">
        <v>606.55999999999995</v>
      </c>
      <c r="Z174">
        <v>3212131</v>
      </c>
      <c r="AA174">
        <v>1948344720.6500001</v>
      </c>
      <c r="AB174">
        <v>60613</v>
      </c>
      <c r="AC174" t="s">
        <v>1765</v>
      </c>
      <c r="AD174" t="s">
        <v>1766</v>
      </c>
    </row>
    <row r="175" spans="1:30" x14ac:dyDescent="0.25">
      <c r="A175" s="11" t="s">
        <v>1450</v>
      </c>
      <c r="B175" s="2" t="s">
        <v>16</v>
      </c>
      <c r="C175" s="12">
        <v>44995</v>
      </c>
      <c r="D175" s="2">
        <v>579.04999999999995</v>
      </c>
      <c r="F175">
        <f t="shared" si="12"/>
        <v>1.9543973941367916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1450</v>
      </c>
      <c r="Q175" t="s">
        <v>16</v>
      </c>
      <c r="R175" s="3">
        <v>44993</v>
      </c>
      <c r="S175">
        <v>595.20000000000005</v>
      </c>
      <c r="T175">
        <v>594</v>
      </c>
      <c r="U175">
        <v>594</v>
      </c>
      <c r="V175">
        <v>563.75</v>
      </c>
      <c r="W175">
        <v>571</v>
      </c>
      <c r="X175">
        <v>571.54999999999995</v>
      </c>
      <c r="Y175">
        <v>573.98</v>
      </c>
      <c r="Z175">
        <v>4272399</v>
      </c>
      <c r="AA175">
        <v>2452280934</v>
      </c>
      <c r="AB175">
        <v>57142</v>
      </c>
      <c r="AC175" t="s">
        <v>1767</v>
      </c>
      <c r="AD175" t="s">
        <v>1768</v>
      </c>
    </row>
    <row r="176" spans="1:30" x14ac:dyDescent="0.25">
      <c r="A176" s="9" t="s">
        <v>1450</v>
      </c>
      <c r="B176" s="1" t="s">
        <v>16</v>
      </c>
      <c r="C176" s="10">
        <v>44998</v>
      </c>
      <c r="D176" s="1">
        <v>567.04999999999995</v>
      </c>
      <c r="F176">
        <f t="shared" si="12"/>
        <v>-2.0723598998359383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1450</v>
      </c>
      <c r="Q176" t="s">
        <v>16</v>
      </c>
      <c r="R176" s="3">
        <v>44994</v>
      </c>
      <c r="S176">
        <v>571.54999999999995</v>
      </c>
      <c r="T176">
        <v>574.45000000000005</v>
      </c>
      <c r="U176">
        <v>577.45000000000005</v>
      </c>
      <c r="V176">
        <v>564</v>
      </c>
      <c r="W176">
        <v>566.54999999999995</v>
      </c>
      <c r="X176">
        <v>567.95000000000005</v>
      </c>
      <c r="Y176">
        <v>569.01</v>
      </c>
      <c r="Z176">
        <v>1338689</v>
      </c>
      <c r="AA176">
        <v>761731456.04999995</v>
      </c>
      <c r="AB176">
        <v>27243</v>
      </c>
      <c r="AC176" t="s">
        <v>1769</v>
      </c>
      <c r="AD176" t="s">
        <v>1770</v>
      </c>
    </row>
    <row r="177" spans="1:30" x14ac:dyDescent="0.25">
      <c r="A177" s="11" t="s">
        <v>1450</v>
      </c>
      <c r="B177" s="2" t="s">
        <v>16</v>
      </c>
      <c r="C177" s="12">
        <v>44999</v>
      </c>
      <c r="D177" s="2">
        <v>554.79999999999995</v>
      </c>
      <c r="F177">
        <f t="shared" si="12"/>
        <v>-2.1603033242218501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1450</v>
      </c>
      <c r="Q177" t="s">
        <v>16</v>
      </c>
      <c r="R177" s="3">
        <v>44995</v>
      </c>
      <c r="S177">
        <v>567.95000000000005</v>
      </c>
      <c r="T177">
        <v>564</v>
      </c>
      <c r="U177">
        <v>583</v>
      </c>
      <c r="V177">
        <v>557.85</v>
      </c>
      <c r="W177">
        <v>579</v>
      </c>
      <c r="X177">
        <v>579.04999999999995</v>
      </c>
      <c r="Y177">
        <v>570.25</v>
      </c>
      <c r="Z177">
        <v>2999701</v>
      </c>
      <c r="AA177">
        <v>1710568753.7</v>
      </c>
      <c r="AB177">
        <v>95483</v>
      </c>
      <c r="AC177" t="s">
        <v>1771</v>
      </c>
      <c r="AD177" t="s">
        <v>689</v>
      </c>
    </row>
    <row r="178" spans="1:30" x14ac:dyDescent="0.25">
      <c r="A178" s="9" t="s">
        <v>1450</v>
      </c>
      <c r="B178" s="1" t="s">
        <v>16</v>
      </c>
      <c r="C178" s="10">
        <v>45000</v>
      </c>
      <c r="D178" s="1">
        <v>564.25</v>
      </c>
      <c r="F178">
        <f t="shared" si="12"/>
        <v>1.7033165104542261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1450</v>
      </c>
      <c r="Q178" t="s">
        <v>16</v>
      </c>
      <c r="R178" s="3">
        <v>44998</v>
      </c>
      <c r="S178">
        <v>579.04999999999995</v>
      </c>
      <c r="T178">
        <v>575.1</v>
      </c>
      <c r="U178">
        <v>589.9</v>
      </c>
      <c r="V178">
        <v>558.1</v>
      </c>
      <c r="W178">
        <v>566.5</v>
      </c>
      <c r="X178">
        <v>567.04999999999995</v>
      </c>
      <c r="Y178">
        <v>569.16</v>
      </c>
      <c r="Z178">
        <v>2088372</v>
      </c>
      <c r="AA178">
        <v>1188612509.7</v>
      </c>
      <c r="AB178">
        <v>50114</v>
      </c>
      <c r="AC178" t="s">
        <v>1772</v>
      </c>
      <c r="AD178" t="s">
        <v>1362</v>
      </c>
    </row>
    <row r="179" spans="1:30" x14ac:dyDescent="0.25">
      <c r="A179" s="11" t="s">
        <v>1450</v>
      </c>
      <c r="B179" s="2" t="s">
        <v>16</v>
      </c>
      <c r="C179" s="12">
        <v>45001</v>
      </c>
      <c r="D179" s="2">
        <v>581.79999999999995</v>
      </c>
      <c r="F179">
        <f t="shared" si="12"/>
        <v>3.1103234381922826</v>
      </c>
      <c r="G179">
        <f t="shared" si="10"/>
        <v>4</v>
      </c>
      <c r="H179">
        <f t="shared" si="14"/>
        <v>2.4385949467382528</v>
      </c>
      <c r="I179" t="str">
        <f t="shared" si="13"/>
        <v/>
      </c>
      <c r="J179" t="str">
        <f t="shared" si="11"/>
        <v/>
      </c>
      <c r="P179" t="s">
        <v>1450</v>
      </c>
      <c r="Q179" t="s">
        <v>16</v>
      </c>
      <c r="R179" s="3">
        <v>44999</v>
      </c>
      <c r="S179">
        <v>567.04999999999995</v>
      </c>
      <c r="T179">
        <v>573</v>
      </c>
      <c r="U179">
        <v>589.70000000000005</v>
      </c>
      <c r="V179">
        <v>547.04999999999995</v>
      </c>
      <c r="W179">
        <v>554</v>
      </c>
      <c r="X179">
        <v>554.79999999999995</v>
      </c>
      <c r="Y179">
        <v>566.74</v>
      </c>
      <c r="Z179">
        <v>2945791</v>
      </c>
      <c r="AA179">
        <v>1669497659.05</v>
      </c>
      <c r="AB179">
        <v>56739</v>
      </c>
      <c r="AC179" t="s">
        <v>1773</v>
      </c>
      <c r="AD179" t="s">
        <v>1774</v>
      </c>
    </row>
    <row r="180" spans="1:30" x14ac:dyDescent="0.25">
      <c r="A180" s="9" t="s">
        <v>1450</v>
      </c>
      <c r="B180" s="1" t="s">
        <v>16</v>
      </c>
      <c r="C180" s="10">
        <v>45002</v>
      </c>
      <c r="D180" s="1">
        <v>588.75</v>
      </c>
      <c r="F180">
        <f t="shared" si="12"/>
        <v>1.1945685802681414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1450</v>
      </c>
      <c r="Q180" t="s">
        <v>16</v>
      </c>
      <c r="R180" s="3">
        <v>45000</v>
      </c>
      <c r="S180">
        <v>554.79999999999995</v>
      </c>
      <c r="T180">
        <v>563</v>
      </c>
      <c r="U180">
        <v>579.9</v>
      </c>
      <c r="V180">
        <v>557</v>
      </c>
      <c r="W180">
        <v>563.45000000000005</v>
      </c>
      <c r="X180">
        <v>564.25</v>
      </c>
      <c r="Y180">
        <v>571.74</v>
      </c>
      <c r="Z180">
        <v>1943368</v>
      </c>
      <c r="AA180">
        <v>1111104213.7</v>
      </c>
      <c r="AB180">
        <v>44216</v>
      </c>
      <c r="AC180" t="s">
        <v>1775</v>
      </c>
      <c r="AD180" t="s">
        <v>1776</v>
      </c>
    </row>
    <row r="181" spans="1:30" x14ac:dyDescent="0.25">
      <c r="A181" s="11" t="s">
        <v>1450</v>
      </c>
      <c r="B181" s="2" t="s">
        <v>16</v>
      </c>
      <c r="C181" s="12">
        <v>45005</v>
      </c>
      <c r="D181" s="2">
        <v>581.79999999999995</v>
      </c>
      <c r="F181">
        <f t="shared" si="12"/>
        <v>-1.1804670912951245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1450</v>
      </c>
      <c r="Q181" t="s">
        <v>16</v>
      </c>
      <c r="R181" s="3">
        <v>45001</v>
      </c>
      <c r="S181">
        <v>564.25</v>
      </c>
      <c r="T181">
        <v>567.04999999999995</v>
      </c>
      <c r="U181">
        <v>591.29999999999995</v>
      </c>
      <c r="V181">
        <v>562.1</v>
      </c>
      <c r="W181">
        <v>584.79999999999995</v>
      </c>
      <c r="X181">
        <v>581.79999999999995</v>
      </c>
      <c r="Y181">
        <v>573.25</v>
      </c>
      <c r="Z181">
        <v>3083121</v>
      </c>
      <c r="AA181">
        <v>1767406139.8</v>
      </c>
      <c r="AB181">
        <v>47613</v>
      </c>
      <c r="AC181" t="s">
        <v>1777</v>
      </c>
      <c r="AD181" t="s">
        <v>1778</v>
      </c>
    </row>
    <row r="182" spans="1:30" x14ac:dyDescent="0.25">
      <c r="A182" s="9" t="s">
        <v>1450</v>
      </c>
      <c r="B182" s="1" t="s">
        <v>16</v>
      </c>
      <c r="C182" s="10">
        <v>45006</v>
      </c>
      <c r="D182" s="1">
        <v>589.1</v>
      </c>
      <c r="F182">
        <f t="shared" si="12"/>
        <v>1.2547267102097059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1450</v>
      </c>
      <c r="Q182" t="s">
        <v>16</v>
      </c>
      <c r="R182" s="3">
        <v>45002</v>
      </c>
      <c r="S182">
        <v>581.79999999999995</v>
      </c>
      <c r="T182">
        <v>588.9</v>
      </c>
      <c r="U182">
        <v>607.20000000000005</v>
      </c>
      <c r="V182">
        <v>581</v>
      </c>
      <c r="W182">
        <v>595</v>
      </c>
      <c r="X182">
        <v>588.75</v>
      </c>
      <c r="Y182">
        <v>589.95000000000005</v>
      </c>
      <c r="Z182">
        <v>9030654</v>
      </c>
      <c r="AA182">
        <v>5327606013.9499998</v>
      </c>
      <c r="AB182">
        <v>88105</v>
      </c>
      <c r="AC182" t="s">
        <v>1779</v>
      </c>
      <c r="AD182" t="s">
        <v>1780</v>
      </c>
    </row>
    <row r="183" spans="1:30" x14ac:dyDescent="0.25">
      <c r="A183" s="11" t="s">
        <v>1450</v>
      </c>
      <c r="B183" s="2" t="s">
        <v>16</v>
      </c>
      <c r="C183" s="12">
        <v>45007</v>
      </c>
      <c r="D183" s="2">
        <v>575.29999999999995</v>
      </c>
      <c r="F183">
        <f t="shared" si="12"/>
        <v>-2.3425564420302272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1450</v>
      </c>
      <c r="Q183" t="s">
        <v>16</v>
      </c>
      <c r="R183" s="3">
        <v>45005</v>
      </c>
      <c r="S183">
        <v>588.75</v>
      </c>
      <c r="T183">
        <v>588.75</v>
      </c>
      <c r="U183">
        <v>598.85</v>
      </c>
      <c r="V183">
        <v>578.54999999999995</v>
      </c>
      <c r="W183">
        <v>581.95000000000005</v>
      </c>
      <c r="X183">
        <v>581.79999999999995</v>
      </c>
      <c r="Y183">
        <v>585.09</v>
      </c>
      <c r="Z183">
        <v>1997900</v>
      </c>
      <c r="AA183">
        <v>1168944011.2</v>
      </c>
      <c r="AB183">
        <v>63297</v>
      </c>
      <c r="AC183" t="s">
        <v>1781</v>
      </c>
      <c r="AD183" t="s">
        <v>1287</v>
      </c>
    </row>
    <row r="184" spans="1:30" x14ac:dyDescent="0.25">
      <c r="A184" s="9" t="s">
        <v>1450</v>
      </c>
      <c r="B184" s="1" t="s">
        <v>16</v>
      </c>
      <c r="C184" s="10">
        <v>45008</v>
      </c>
      <c r="D184" s="1">
        <v>580.29999999999995</v>
      </c>
      <c r="F184">
        <f t="shared" si="12"/>
        <v>0.86911176777333576</v>
      </c>
      <c r="G184">
        <f t="shared" si="10"/>
        <v>4</v>
      </c>
      <c r="H184">
        <f t="shared" si="14"/>
        <v>-0.25782055689240291</v>
      </c>
      <c r="I184" t="str">
        <f t="shared" si="13"/>
        <v/>
      </c>
      <c r="J184" t="str">
        <f t="shared" si="11"/>
        <v/>
      </c>
      <c r="P184" t="s">
        <v>1450</v>
      </c>
      <c r="Q184" t="s">
        <v>16</v>
      </c>
      <c r="R184" s="3">
        <v>45006</v>
      </c>
      <c r="S184">
        <v>581.79999999999995</v>
      </c>
      <c r="T184">
        <v>587</v>
      </c>
      <c r="U184">
        <v>597</v>
      </c>
      <c r="V184">
        <v>581</v>
      </c>
      <c r="W184">
        <v>587.45000000000005</v>
      </c>
      <c r="X184">
        <v>589.1</v>
      </c>
      <c r="Y184">
        <v>588.98</v>
      </c>
      <c r="Z184">
        <v>1053555</v>
      </c>
      <c r="AA184">
        <v>620519346.95000005</v>
      </c>
      <c r="AB184">
        <v>25828</v>
      </c>
      <c r="AC184" t="s">
        <v>1782</v>
      </c>
      <c r="AD184" t="s">
        <v>1783</v>
      </c>
    </row>
    <row r="185" spans="1:30" x14ac:dyDescent="0.25">
      <c r="A185" s="11" t="s">
        <v>1450</v>
      </c>
      <c r="B185" s="2" t="s">
        <v>16</v>
      </c>
      <c r="C185" s="12">
        <v>45009</v>
      </c>
      <c r="D185" s="2">
        <v>578.70000000000005</v>
      </c>
      <c r="F185">
        <f t="shared" si="12"/>
        <v>-0.27571945545405985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1450</v>
      </c>
      <c r="Q185" t="s">
        <v>16</v>
      </c>
      <c r="R185" s="3">
        <v>45007</v>
      </c>
      <c r="S185">
        <v>589.1</v>
      </c>
      <c r="T185">
        <v>593.79999999999995</v>
      </c>
      <c r="U185">
        <v>593.79999999999995</v>
      </c>
      <c r="V185">
        <v>572.20000000000005</v>
      </c>
      <c r="W185">
        <v>582</v>
      </c>
      <c r="X185">
        <v>575.29999999999995</v>
      </c>
      <c r="Y185">
        <v>578.74</v>
      </c>
      <c r="Z185">
        <v>2690368</v>
      </c>
      <c r="AA185">
        <v>1557011595.95</v>
      </c>
      <c r="AB185">
        <v>33416</v>
      </c>
      <c r="AC185" t="s">
        <v>1784</v>
      </c>
      <c r="AD185" t="s">
        <v>1785</v>
      </c>
    </row>
    <row r="186" spans="1:30" x14ac:dyDescent="0.25">
      <c r="A186" s="9" t="s">
        <v>1450</v>
      </c>
      <c r="B186" s="1" t="s">
        <v>16</v>
      </c>
      <c r="C186" s="10">
        <v>45012</v>
      </c>
      <c r="D186" s="1">
        <v>580.70000000000005</v>
      </c>
      <c r="F186">
        <f t="shared" si="12"/>
        <v>0.34560221185415585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1450</v>
      </c>
      <c r="Q186" t="s">
        <v>16</v>
      </c>
      <c r="R186" s="3">
        <v>45008</v>
      </c>
      <c r="S186">
        <v>575.29999999999995</v>
      </c>
      <c r="T186">
        <v>579</v>
      </c>
      <c r="U186">
        <v>594.20000000000005</v>
      </c>
      <c r="V186">
        <v>576.54999999999995</v>
      </c>
      <c r="W186">
        <v>581</v>
      </c>
      <c r="X186">
        <v>580.29999999999995</v>
      </c>
      <c r="Y186">
        <v>584.12</v>
      </c>
      <c r="Z186">
        <v>1354790</v>
      </c>
      <c r="AA186">
        <v>791355222.04999995</v>
      </c>
      <c r="AB186">
        <v>35408</v>
      </c>
      <c r="AC186" t="s">
        <v>1786</v>
      </c>
      <c r="AD186" t="s">
        <v>1787</v>
      </c>
    </row>
    <row r="187" spans="1:30" x14ac:dyDescent="0.25">
      <c r="A187" s="11" t="s">
        <v>1450</v>
      </c>
      <c r="B187" s="2" t="s">
        <v>16</v>
      </c>
      <c r="C187" s="12">
        <v>45013</v>
      </c>
      <c r="D187" s="2">
        <v>594.29999999999995</v>
      </c>
      <c r="F187">
        <f t="shared" si="12"/>
        <v>2.3420010332357339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1450</v>
      </c>
      <c r="Q187" t="s">
        <v>16</v>
      </c>
      <c r="R187" s="3">
        <v>45009</v>
      </c>
      <c r="S187">
        <v>580.29999999999995</v>
      </c>
      <c r="T187">
        <v>583.79999999999995</v>
      </c>
      <c r="U187">
        <v>590.54999999999995</v>
      </c>
      <c r="V187">
        <v>575</v>
      </c>
      <c r="W187">
        <v>578.95000000000005</v>
      </c>
      <c r="X187">
        <v>578.70000000000005</v>
      </c>
      <c r="Y187">
        <v>582.25</v>
      </c>
      <c r="Z187">
        <v>1023188</v>
      </c>
      <c r="AA187">
        <v>595753073.10000002</v>
      </c>
      <c r="AB187">
        <v>28426</v>
      </c>
      <c r="AC187" t="s">
        <v>1788</v>
      </c>
      <c r="AD187" t="s">
        <v>1789</v>
      </c>
    </row>
    <row r="188" spans="1:30" x14ac:dyDescent="0.25">
      <c r="A188" s="9" t="s">
        <v>1450</v>
      </c>
      <c r="B188" s="1" t="s">
        <v>16</v>
      </c>
      <c r="C188" s="10">
        <v>45014</v>
      </c>
      <c r="D188" s="1">
        <v>623.85</v>
      </c>
      <c r="F188">
        <f t="shared" si="12"/>
        <v>4.9722362443210617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1450</v>
      </c>
      <c r="Q188" t="s">
        <v>16</v>
      </c>
      <c r="R188" s="3">
        <v>45012</v>
      </c>
      <c r="S188">
        <v>578.70000000000005</v>
      </c>
      <c r="T188">
        <v>582</v>
      </c>
      <c r="U188">
        <v>584.25</v>
      </c>
      <c r="V188">
        <v>572.5</v>
      </c>
      <c r="W188">
        <v>580.79999999999995</v>
      </c>
      <c r="X188">
        <v>580.70000000000005</v>
      </c>
      <c r="Y188">
        <v>579.85</v>
      </c>
      <c r="Z188">
        <v>1090003</v>
      </c>
      <c r="AA188">
        <v>632043493.45000005</v>
      </c>
      <c r="AB188">
        <v>44585</v>
      </c>
      <c r="AC188" t="s">
        <v>1790</v>
      </c>
      <c r="AD188" t="s">
        <v>1791</v>
      </c>
    </row>
    <row r="189" spans="1:30" x14ac:dyDescent="0.25">
      <c r="A189" s="11" t="s">
        <v>1450</v>
      </c>
      <c r="B189" s="2" t="s">
        <v>16</v>
      </c>
      <c r="C189" s="12">
        <v>45016</v>
      </c>
      <c r="D189" s="2">
        <v>638.9</v>
      </c>
      <c r="F189">
        <f t="shared" si="12"/>
        <v>2.4124388875530904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1450</v>
      </c>
      <c r="Q189" t="s">
        <v>16</v>
      </c>
      <c r="R189" s="3">
        <v>45013</v>
      </c>
      <c r="S189">
        <v>580.70000000000005</v>
      </c>
      <c r="T189">
        <v>586</v>
      </c>
      <c r="U189">
        <v>599.70000000000005</v>
      </c>
      <c r="V189">
        <v>581.5</v>
      </c>
      <c r="W189">
        <v>595.04999999999995</v>
      </c>
      <c r="X189">
        <v>594.29999999999995</v>
      </c>
      <c r="Y189">
        <v>590.38</v>
      </c>
      <c r="Z189">
        <v>2222092</v>
      </c>
      <c r="AA189">
        <v>1311876192.5</v>
      </c>
      <c r="AB189">
        <v>60162</v>
      </c>
      <c r="AC189" t="s">
        <v>1792</v>
      </c>
      <c r="AD189" t="s">
        <v>1793</v>
      </c>
    </row>
    <row r="190" spans="1:30" x14ac:dyDescent="0.25">
      <c r="A190" s="9" t="s">
        <v>1450</v>
      </c>
      <c r="B190" s="1" t="s">
        <v>16</v>
      </c>
      <c r="C190" s="10">
        <v>45019</v>
      </c>
      <c r="D190" s="1">
        <v>622.70000000000005</v>
      </c>
      <c r="F190">
        <f t="shared" si="12"/>
        <v>-2.5356080763812696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-3.629356030191111</v>
      </c>
      <c r="P190" t="s">
        <v>1450</v>
      </c>
      <c r="Q190" t="s">
        <v>16</v>
      </c>
      <c r="R190" s="3">
        <v>45014</v>
      </c>
      <c r="S190">
        <v>594.29999999999995</v>
      </c>
      <c r="T190">
        <v>594.29999999999995</v>
      </c>
      <c r="U190">
        <v>629.79999999999995</v>
      </c>
      <c r="V190">
        <v>586.5</v>
      </c>
      <c r="W190">
        <v>621.5</v>
      </c>
      <c r="X190">
        <v>623.85</v>
      </c>
      <c r="Y190">
        <v>608.83000000000004</v>
      </c>
      <c r="Z190">
        <v>2210413</v>
      </c>
      <c r="AA190">
        <v>1345756488.3499999</v>
      </c>
      <c r="AB190">
        <v>49747</v>
      </c>
      <c r="AC190" t="s">
        <v>1794</v>
      </c>
      <c r="AD190" t="s">
        <v>1795</v>
      </c>
    </row>
    <row r="191" spans="1:30" x14ac:dyDescent="0.25">
      <c r="A191" s="11" t="s">
        <v>1450</v>
      </c>
      <c r="B191" s="2" t="s">
        <v>16</v>
      </c>
      <c r="C191" s="12">
        <v>45021</v>
      </c>
      <c r="D191" s="2">
        <v>601.1</v>
      </c>
      <c r="F191">
        <f t="shared" si="12"/>
        <v>-3.4687650554038898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1450</v>
      </c>
      <c r="Q191" t="s">
        <v>16</v>
      </c>
      <c r="R191" s="3">
        <v>45016</v>
      </c>
      <c r="S191">
        <v>623.85</v>
      </c>
      <c r="T191">
        <v>623</v>
      </c>
      <c r="U191">
        <v>655.6</v>
      </c>
      <c r="V191">
        <v>621.15</v>
      </c>
      <c r="W191">
        <v>634.9</v>
      </c>
      <c r="X191">
        <v>638.9</v>
      </c>
      <c r="Y191">
        <v>642.5</v>
      </c>
      <c r="Z191">
        <v>2198965</v>
      </c>
      <c r="AA191">
        <v>1412844273.6500001</v>
      </c>
      <c r="AB191">
        <v>88762</v>
      </c>
      <c r="AC191" t="s">
        <v>1796</v>
      </c>
      <c r="AD191" t="s">
        <v>1024</v>
      </c>
    </row>
    <row r="192" spans="1:30" x14ac:dyDescent="0.25">
      <c r="A192" s="9" t="s">
        <v>1450</v>
      </c>
      <c r="B192" s="1" t="s">
        <v>16</v>
      </c>
      <c r="C192" s="10">
        <v>45022</v>
      </c>
      <c r="D192" s="1">
        <v>593.5</v>
      </c>
      <c r="F192">
        <f t="shared" si="12"/>
        <v>-1.2643486940608921</v>
      </c>
      <c r="G192">
        <f t="shared" si="10"/>
        <v>4</v>
      </c>
      <c r="H192">
        <f t="shared" si="14"/>
        <v>-0.13461214874641672</v>
      </c>
      <c r="I192" t="str">
        <f t="shared" si="13"/>
        <v/>
      </c>
      <c r="J192" t="str">
        <f t="shared" si="11"/>
        <v/>
      </c>
      <c r="P192" t="s">
        <v>1450</v>
      </c>
      <c r="Q192" t="s">
        <v>16</v>
      </c>
      <c r="R192" s="3">
        <v>45019</v>
      </c>
      <c r="S192">
        <v>638.9</v>
      </c>
      <c r="T192">
        <v>641.6</v>
      </c>
      <c r="U192">
        <v>646.95000000000005</v>
      </c>
      <c r="V192">
        <v>612.15</v>
      </c>
      <c r="W192">
        <v>624</v>
      </c>
      <c r="X192">
        <v>622.70000000000005</v>
      </c>
      <c r="Y192">
        <v>624.14</v>
      </c>
      <c r="Z192">
        <v>1734011</v>
      </c>
      <c r="AA192">
        <v>1082270669.75</v>
      </c>
      <c r="AB192">
        <v>50584</v>
      </c>
      <c r="AC192" t="s">
        <v>1797</v>
      </c>
      <c r="AD192" t="s">
        <v>1798</v>
      </c>
    </row>
    <row r="193" spans="1:30" x14ac:dyDescent="0.25">
      <c r="A193" s="11" t="s">
        <v>1450</v>
      </c>
      <c r="B193" s="2" t="s">
        <v>16</v>
      </c>
      <c r="C193" s="12">
        <v>45026</v>
      </c>
      <c r="D193" s="2">
        <v>589.6</v>
      </c>
      <c r="F193">
        <f t="shared" si="12"/>
        <v>-0.65711878685762037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1450</v>
      </c>
      <c r="Q193" t="s">
        <v>16</v>
      </c>
      <c r="R193" s="3">
        <v>45021</v>
      </c>
      <c r="S193">
        <v>622.70000000000005</v>
      </c>
      <c r="T193">
        <v>622.70000000000005</v>
      </c>
      <c r="U193">
        <v>632</v>
      </c>
      <c r="V193">
        <v>598</v>
      </c>
      <c r="W193">
        <v>602.79999999999995</v>
      </c>
      <c r="X193">
        <v>601.1</v>
      </c>
      <c r="Y193">
        <v>615.86</v>
      </c>
      <c r="Z193">
        <v>3313309</v>
      </c>
      <c r="AA193">
        <v>2040543255.45</v>
      </c>
      <c r="AB193">
        <v>60403</v>
      </c>
      <c r="AC193" t="s">
        <v>1799</v>
      </c>
      <c r="AD193" t="s">
        <v>1800</v>
      </c>
    </row>
    <row r="194" spans="1:30" x14ac:dyDescent="0.25">
      <c r="A194" s="9" t="s">
        <v>1450</v>
      </c>
      <c r="B194" s="1" t="s">
        <v>16</v>
      </c>
      <c r="C194" s="10">
        <v>45027</v>
      </c>
      <c r="D194" s="1">
        <v>596.70000000000005</v>
      </c>
      <c r="F194">
        <f t="shared" si="12"/>
        <v>1.2042062415196781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1450</v>
      </c>
      <c r="Q194" t="s">
        <v>16</v>
      </c>
      <c r="R194" s="3">
        <v>45022</v>
      </c>
      <c r="S194">
        <v>601.1</v>
      </c>
      <c r="T194">
        <v>603.95000000000005</v>
      </c>
      <c r="U194">
        <v>609.9</v>
      </c>
      <c r="V194">
        <v>590.75</v>
      </c>
      <c r="W194">
        <v>595</v>
      </c>
      <c r="X194">
        <v>593.5</v>
      </c>
      <c r="Y194">
        <v>597.35</v>
      </c>
      <c r="Z194">
        <v>1706637</v>
      </c>
      <c r="AA194">
        <v>1019461820.75</v>
      </c>
      <c r="AB194">
        <v>42282</v>
      </c>
      <c r="AC194" t="s">
        <v>1801</v>
      </c>
      <c r="AD194" t="s">
        <v>1802</v>
      </c>
    </row>
    <row r="195" spans="1:30" x14ac:dyDescent="0.25">
      <c r="A195" s="11" t="s">
        <v>1450</v>
      </c>
      <c r="B195" s="2" t="s">
        <v>16</v>
      </c>
      <c r="C195" s="12">
        <v>45028</v>
      </c>
      <c r="D195" s="2">
        <v>592.15</v>
      </c>
      <c r="F195">
        <f t="shared" si="12"/>
        <v>-0.76252723311547976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1450</v>
      </c>
      <c r="Q195" t="s">
        <v>16</v>
      </c>
      <c r="R195" s="3">
        <v>45026</v>
      </c>
      <c r="S195">
        <v>593.5</v>
      </c>
      <c r="T195">
        <v>595.9</v>
      </c>
      <c r="U195">
        <v>607.35</v>
      </c>
      <c r="V195">
        <v>581.6</v>
      </c>
      <c r="W195">
        <v>589.9</v>
      </c>
      <c r="X195">
        <v>589.6</v>
      </c>
      <c r="Y195">
        <v>594.30999999999995</v>
      </c>
      <c r="Z195">
        <v>1082946</v>
      </c>
      <c r="AA195">
        <v>643602060.5</v>
      </c>
      <c r="AB195">
        <v>23908</v>
      </c>
      <c r="AC195" t="s">
        <v>1803</v>
      </c>
      <c r="AD195" t="s">
        <v>1804</v>
      </c>
    </row>
    <row r="196" spans="1:30" x14ac:dyDescent="0.25">
      <c r="A196" s="9" t="s">
        <v>1450</v>
      </c>
      <c r="B196" s="1" t="s">
        <v>16</v>
      </c>
      <c r="C196" s="10">
        <v>45029</v>
      </c>
      <c r="D196" s="1">
        <v>583.70000000000005</v>
      </c>
      <c r="F196">
        <f t="shared" ref="F196:F259" si="17">((D196-D195)/D195)*100</f>
        <v>-1.4270032930845109</v>
      </c>
      <c r="G196">
        <f t="shared" si="15"/>
        <v>4</v>
      </c>
      <c r="H196">
        <f t="shared" si="14"/>
        <v>-2.8946930627183458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1450</v>
      </c>
      <c r="Q196" t="s">
        <v>16</v>
      </c>
      <c r="R196" s="3">
        <v>45027</v>
      </c>
      <c r="S196">
        <v>589.6</v>
      </c>
      <c r="T196">
        <v>592.1</v>
      </c>
      <c r="U196">
        <v>613.95000000000005</v>
      </c>
      <c r="V196">
        <v>591.1</v>
      </c>
      <c r="W196">
        <v>599.5</v>
      </c>
      <c r="X196">
        <v>596.70000000000005</v>
      </c>
      <c r="Y196">
        <v>599.70000000000005</v>
      </c>
      <c r="Z196">
        <v>3117575</v>
      </c>
      <c r="AA196">
        <v>1869624416.7</v>
      </c>
      <c r="AB196">
        <v>37154</v>
      </c>
      <c r="AC196" t="s">
        <v>1805</v>
      </c>
      <c r="AD196" t="s">
        <v>1806</v>
      </c>
    </row>
    <row r="197" spans="1:30" x14ac:dyDescent="0.25">
      <c r="A197" s="11" t="s">
        <v>1450</v>
      </c>
      <c r="B197" s="2" t="s">
        <v>16</v>
      </c>
      <c r="C197" s="12">
        <v>45033</v>
      </c>
      <c r="D197" s="2">
        <v>595.45000000000005</v>
      </c>
      <c r="F197">
        <f t="shared" si="17"/>
        <v>2.0130203871851977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1450</v>
      </c>
      <c r="Q197" t="s">
        <v>16</v>
      </c>
      <c r="R197" s="3">
        <v>45028</v>
      </c>
      <c r="S197">
        <v>596.70000000000005</v>
      </c>
      <c r="T197">
        <v>599.79999999999995</v>
      </c>
      <c r="U197">
        <v>603</v>
      </c>
      <c r="V197">
        <v>587</v>
      </c>
      <c r="W197">
        <v>591.5</v>
      </c>
      <c r="X197">
        <v>592.15</v>
      </c>
      <c r="Y197">
        <v>594</v>
      </c>
      <c r="Z197">
        <v>498068</v>
      </c>
      <c r="AA197">
        <v>295854018.44999999</v>
      </c>
      <c r="AB197">
        <v>11357</v>
      </c>
      <c r="AC197" t="s">
        <v>1807</v>
      </c>
      <c r="AD197" t="s">
        <v>1808</v>
      </c>
    </row>
    <row r="198" spans="1:30" x14ac:dyDescent="0.25">
      <c r="A198" s="9" t="s">
        <v>1450</v>
      </c>
      <c r="B198" s="1" t="s">
        <v>16</v>
      </c>
      <c r="C198" s="10">
        <v>45034</v>
      </c>
      <c r="D198" s="1">
        <v>594.85</v>
      </c>
      <c r="F198">
        <f t="shared" si="17"/>
        <v>-0.10076412797044633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1450</v>
      </c>
      <c r="Q198" t="s">
        <v>16</v>
      </c>
      <c r="R198" s="3">
        <v>45029</v>
      </c>
      <c r="S198">
        <v>592.15</v>
      </c>
      <c r="T198">
        <v>593</v>
      </c>
      <c r="U198">
        <v>595.1</v>
      </c>
      <c r="V198">
        <v>580.1</v>
      </c>
      <c r="W198">
        <v>584</v>
      </c>
      <c r="X198">
        <v>583.70000000000005</v>
      </c>
      <c r="Y198">
        <v>583.65</v>
      </c>
      <c r="Z198">
        <v>684726</v>
      </c>
      <c r="AA198">
        <v>399639280.44999999</v>
      </c>
      <c r="AB198">
        <v>11747</v>
      </c>
      <c r="AC198" t="s">
        <v>1809</v>
      </c>
      <c r="AD198" t="s">
        <v>1810</v>
      </c>
    </row>
    <row r="199" spans="1:30" x14ac:dyDescent="0.25">
      <c r="A199" s="11" t="s">
        <v>1450</v>
      </c>
      <c r="B199" s="2" t="s">
        <v>16</v>
      </c>
      <c r="C199" s="12">
        <v>45035</v>
      </c>
      <c r="D199" s="2">
        <v>582.75</v>
      </c>
      <c r="F199">
        <f t="shared" si="17"/>
        <v>-2.0341262503152091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1450</v>
      </c>
      <c r="Q199" t="s">
        <v>16</v>
      </c>
      <c r="R199" s="3">
        <v>45033</v>
      </c>
      <c r="S199">
        <v>583.70000000000005</v>
      </c>
      <c r="T199">
        <v>574</v>
      </c>
      <c r="U199">
        <v>598.9</v>
      </c>
      <c r="V199">
        <v>566.29999999999995</v>
      </c>
      <c r="W199">
        <v>594.9</v>
      </c>
      <c r="X199">
        <v>595.45000000000005</v>
      </c>
      <c r="Y199">
        <v>585.04999999999995</v>
      </c>
      <c r="Z199">
        <v>915266</v>
      </c>
      <c r="AA199">
        <v>535474651.64999998</v>
      </c>
      <c r="AB199">
        <v>17638</v>
      </c>
      <c r="AC199" t="s">
        <v>1811</v>
      </c>
      <c r="AD199" t="s">
        <v>1812</v>
      </c>
    </row>
    <row r="200" spans="1:30" x14ac:dyDescent="0.25">
      <c r="A200" s="9" t="s">
        <v>1450</v>
      </c>
      <c r="B200" s="1" t="s">
        <v>16</v>
      </c>
      <c r="C200" s="10">
        <v>45036</v>
      </c>
      <c r="D200" s="1">
        <v>585.20000000000005</v>
      </c>
      <c r="F200">
        <f t="shared" si="17"/>
        <v>0.42042042042042826</v>
      </c>
      <c r="G200">
        <f t="shared" si="15"/>
        <v>4</v>
      </c>
      <c r="H200">
        <f t="shared" ref="H200:H263" si="19">IF(G200=4, ((D200 - D195) / D195)*100, "")</f>
        <v>-1.1736890990458384</v>
      </c>
      <c r="I200" t="str">
        <f t="shared" si="18"/>
        <v/>
      </c>
      <c r="J200" t="str">
        <f t="shared" si="16"/>
        <v/>
      </c>
      <c r="P200" t="s">
        <v>1450</v>
      </c>
      <c r="Q200" t="s">
        <v>16</v>
      </c>
      <c r="R200" s="3">
        <v>45034</v>
      </c>
      <c r="S200">
        <v>595.45000000000005</v>
      </c>
      <c r="T200">
        <v>595.45000000000005</v>
      </c>
      <c r="U200">
        <v>604.29999999999995</v>
      </c>
      <c r="V200">
        <v>591</v>
      </c>
      <c r="W200">
        <v>595.35</v>
      </c>
      <c r="X200">
        <v>594.85</v>
      </c>
      <c r="Y200">
        <v>597.02</v>
      </c>
      <c r="Z200">
        <v>449873</v>
      </c>
      <c r="AA200">
        <v>268581843.55000001</v>
      </c>
      <c r="AB200">
        <v>15485</v>
      </c>
      <c r="AC200" t="s">
        <v>1813</v>
      </c>
      <c r="AD200" t="s">
        <v>1814</v>
      </c>
    </row>
    <row r="201" spans="1:30" x14ac:dyDescent="0.25">
      <c r="A201" s="11" t="s">
        <v>1450</v>
      </c>
      <c r="B201" s="2" t="s">
        <v>16</v>
      </c>
      <c r="C201" s="12">
        <v>45037</v>
      </c>
      <c r="D201" s="2">
        <v>593.6</v>
      </c>
      <c r="F201">
        <f t="shared" si="17"/>
        <v>1.4354066985645892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1450</v>
      </c>
      <c r="Q201" t="s">
        <v>16</v>
      </c>
      <c r="R201" s="3">
        <v>45035</v>
      </c>
      <c r="S201">
        <v>594.85</v>
      </c>
      <c r="T201">
        <v>596</v>
      </c>
      <c r="U201">
        <v>596</v>
      </c>
      <c r="V201">
        <v>580</v>
      </c>
      <c r="W201">
        <v>582.9</v>
      </c>
      <c r="X201">
        <v>582.75</v>
      </c>
      <c r="Y201">
        <v>586.36</v>
      </c>
      <c r="Z201">
        <v>355458</v>
      </c>
      <c r="AA201">
        <v>208424695.34999999</v>
      </c>
      <c r="AB201">
        <v>12787</v>
      </c>
      <c r="AC201" t="s">
        <v>1815</v>
      </c>
      <c r="AD201" t="s">
        <v>1816</v>
      </c>
    </row>
    <row r="202" spans="1:30" x14ac:dyDescent="0.25">
      <c r="A202" s="9" t="s">
        <v>1450</v>
      </c>
      <c r="B202" s="1" t="s">
        <v>16</v>
      </c>
      <c r="C202" s="10">
        <v>45040</v>
      </c>
      <c r="D202" s="1">
        <v>586.79999999999995</v>
      </c>
      <c r="F202">
        <f t="shared" si="17"/>
        <v>-1.1455525606469117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1450</v>
      </c>
      <c r="Q202" t="s">
        <v>16</v>
      </c>
      <c r="R202" s="3">
        <v>45036</v>
      </c>
      <c r="S202">
        <v>582.75</v>
      </c>
      <c r="T202">
        <v>584.79999999999995</v>
      </c>
      <c r="U202">
        <v>591.70000000000005</v>
      </c>
      <c r="V202">
        <v>580</v>
      </c>
      <c r="W202">
        <v>583.9</v>
      </c>
      <c r="X202">
        <v>585.20000000000005</v>
      </c>
      <c r="Y202">
        <v>585.53</v>
      </c>
      <c r="Z202">
        <v>332047</v>
      </c>
      <c r="AA202">
        <v>194422886.19999999</v>
      </c>
      <c r="AB202">
        <v>8814</v>
      </c>
      <c r="AC202" t="s">
        <v>1817</v>
      </c>
      <c r="AD202" t="s">
        <v>1818</v>
      </c>
    </row>
    <row r="203" spans="1:30" x14ac:dyDescent="0.25">
      <c r="A203" s="11" t="s">
        <v>1450</v>
      </c>
      <c r="B203" s="2" t="s">
        <v>16</v>
      </c>
      <c r="C203" s="12">
        <v>45041</v>
      </c>
      <c r="D203" s="2">
        <v>586.5</v>
      </c>
      <c r="F203">
        <f t="shared" si="17"/>
        <v>-5.1124744376270369E-2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1450</v>
      </c>
      <c r="Q203" t="s">
        <v>16</v>
      </c>
      <c r="R203" s="3">
        <v>45037</v>
      </c>
      <c r="S203">
        <v>585.20000000000005</v>
      </c>
      <c r="T203">
        <v>587</v>
      </c>
      <c r="U203">
        <v>600</v>
      </c>
      <c r="V203">
        <v>580.29999999999995</v>
      </c>
      <c r="W203">
        <v>593.1</v>
      </c>
      <c r="X203">
        <v>593.6</v>
      </c>
      <c r="Y203">
        <v>589.49</v>
      </c>
      <c r="Z203">
        <v>301176</v>
      </c>
      <c r="AA203">
        <v>177539145.80000001</v>
      </c>
      <c r="AB203">
        <v>6842</v>
      </c>
      <c r="AC203" t="s">
        <v>1819</v>
      </c>
      <c r="AD203" t="s">
        <v>1820</v>
      </c>
    </row>
    <row r="204" spans="1:30" x14ac:dyDescent="0.25">
      <c r="A204" s="9" t="s">
        <v>1450</v>
      </c>
      <c r="B204" s="1" t="s">
        <v>16</v>
      </c>
      <c r="C204" s="10">
        <v>45042</v>
      </c>
      <c r="D204" s="1">
        <v>578.6</v>
      </c>
      <c r="F204">
        <f t="shared" si="17"/>
        <v>-1.3469735720375067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1450</v>
      </c>
      <c r="Q204" t="s">
        <v>16</v>
      </c>
      <c r="R204" s="3">
        <v>45040</v>
      </c>
      <c r="S204">
        <v>593.6</v>
      </c>
      <c r="T204">
        <v>593.25</v>
      </c>
      <c r="U204">
        <v>597.5</v>
      </c>
      <c r="V204">
        <v>582.04999999999995</v>
      </c>
      <c r="W204">
        <v>586.25</v>
      </c>
      <c r="X204">
        <v>586.79999999999995</v>
      </c>
      <c r="Y204">
        <v>587.79</v>
      </c>
      <c r="Z204">
        <v>545824</v>
      </c>
      <c r="AA204">
        <v>320830695.05000001</v>
      </c>
      <c r="AB204">
        <v>15486</v>
      </c>
      <c r="AC204" t="s">
        <v>1821</v>
      </c>
      <c r="AD204" t="s">
        <v>1822</v>
      </c>
    </row>
    <row r="205" spans="1:30" x14ac:dyDescent="0.25">
      <c r="A205" s="11" t="s">
        <v>1450</v>
      </c>
      <c r="B205" s="2" t="s">
        <v>16</v>
      </c>
      <c r="C205" s="12">
        <v>45043</v>
      </c>
      <c r="D205" s="2">
        <v>581.25</v>
      </c>
      <c r="F205">
        <f t="shared" si="17"/>
        <v>0.45800207397165177</v>
      </c>
      <c r="G205">
        <f t="shared" si="15"/>
        <v>4</v>
      </c>
      <c r="H205">
        <f t="shared" si="19"/>
        <v>-0.67498291182502479</v>
      </c>
      <c r="I205" t="str">
        <f t="shared" si="18"/>
        <v/>
      </c>
      <c r="J205" t="str">
        <f t="shared" si="16"/>
        <v/>
      </c>
      <c r="P205" t="s">
        <v>1450</v>
      </c>
      <c r="Q205" t="s">
        <v>16</v>
      </c>
      <c r="R205" s="3">
        <v>45041</v>
      </c>
      <c r="S205">
        <v>586.79999999999995</v>
      </c>
      <c r="T205">
        <v>586.79999999999995</v>
      </c>
      <c r="U205">
        <v>597.6</v>
      </c>
      <c r="V205">
        <v>584.20000000000005</v>
      </c>
      <c r="W205">
        <v>585.70000000000005</v>
      </c>
      <c r="X205">
        <v>586.5</v>
      </c>
      <c r="Y205">
        <v>590.91</v>
      </c>
      <c r="Z205">
        <v>601984</v>
      </c>
      <c r="AA205">
        <v>355720665.30000001</v>
      </c>
      <c r="AB205">
        <v>15109</v>
      </c>
      <c r="AC205" t="s">
        <v>1823</v>
      </c>
      <c r="AD205" t="s">
        <v>1824</v>
      </c>
    </row>
    <row r="206" spans="1:30" x14ac:dyDescent="0.25">
      <c r="A206" s="9" t="s">
        <v>1450</v>
      </c>
      <c r="B206" s="1" t="s">
        <v>16</v>
      </c>
      <c r="C206" s="10">
        <v>45044</v>
      </c>
      <c r="D206" s="1">
        <v>600.1</v>
      </c>
      <c r="F206">
        <f t="shared" si="17"/>
        <v>3.2430107526881762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1450</v>
      </c>
      <c r="Q206" t="s">
        <v>16</v>
      </c>
      <c r="R206" s="3">
        <v>45042</v>
      </c>
      <c r="S206">
        <v>586.5</v>
      </c>
      <c r="T206">
        <v>585.85</v>
      </c>
      <c r="U206">
        <v>586.75</v>
      </c>
      <c r="V206">
        <v>577</v>
      </c>
      <c r="W206">
        <v>579.45000000000005</v>
      </c>
      <c r="X206">
        <v>578.6</v>
      </c>
      <c r="Y206">
        <v>579.26</v>
      </c>
      <c r="Z206">
        <v>381859</v>
      </c>
      <c r="AA206">
        <v>221195840.09999999</v>
      </c>
      <c r="AB206">
        <v>12983</v>
      </c>
      <c r="AC206" t="s">
        <v>1825</v>
      </c>
      <c r="AD206" t="s">
        <v>1826</v>
      </c>
    </row>
    <row r="207" spans="1:30" x14ac:dyDescent="0.25">
      <c r="A207" s="11" t="s">
        <v>1450</v>
      </c>
      <c r="B207" s="2" t="s">
        <v>16</v>
      </c>
      <c r="C207" s="12">
        <v>45048</v>
      </c>
      <c r="D207" s="2">
        <v>595.95000000000005</v>
      </c>
      <c r="F207">
        <f t="shared" si="17"/>
        <v>-0.69155140809864646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1.677993120228205</v>
      </c>
      <c r="P207" t="s">
        <v>1450</v>
      </c>
      <c r="Q207" t="s">
        <v>16</v>
      </c>
      <c r="R207" s="3">
        <v>45043</v>
      </c>
      <c r="S207">
        <v>578.6</v>
      </c>
      <c r="T207">
        <v>579</v>
      </c>
      <c r="U207">
        <v>584</v>
      </c>
      <c r="V207">
        <v>573</v>
      </c>
      <c r="W207">
        <v>581.5</v>
      </c>
      <c r="X207">
        <v>581.25</v>
      </c>
      <c r="Y207">
        <v>578.63</v>
      </c>
      <c r="Z207">
        <v>429510</v>
      </c>
      <c r="AA207">
        <v>248526851.34999999</v>
      </c>
      <c r="AB207">
        <v>11088</v>
      </c>
      <c r="AC207" t="s">
        <v>1827</v>
      </c>
      <c r="AD207" t="s">
        <v>1828</v>
      </c>
    </row>
    <row r="208" spans="1:30" x14ac:dyDescent="0.25">
      <c r="A208" s="9" t="s">
        <v>1450</v>
      </c>
      <c r="B208" s="1" t="s">
        <v>16</v>
      </c>
      <c r="C208" s="10">
        <v>45049</v>
      </c>
      <c r="D208" s="1">
        <v>598.25</v>
      </c>
      <c r="F208">
        <f t="shared" si="17"/>
        <v>0.38593841765247994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1450</v>
      </c>
      <c r="Q208" t="s">
        <v>16</v>
      </c>
      <c r="R208" s="3">
        <v>45044</v>
      </c>
      <c r="S208">
        <v>581.25</v>
      </c>
      <c r="T208">
        <v>585.04999999999995</v>
      </c>
      <c r="U208">
        <v>614.79999999999995</v>
      </c>
      <c r="V208">
        <v>585</v>
      </c>
      <c r="W208">
        <v>598.20000000000005</v>
      </c>
      <c r="X208">
        <v>600.1</v>
      </c>
      <c r="Y208">
        <v>600.21</v>
      </c>
      <c r="Z208">
        <v>2929927</v>
      </c>
      <c r="AA208">
        <v>1758559561.75</v>
      </c>
      <c r="AB208">
        <v>43345</v>
      </c>
      <c r="AC208" t="s">
        <v>1829</v>
      </c>
      <c r="AD208" t="s">
        <v>1830</v>
      </c>
    </row>
    <row r="209" spans="1:30" x14ac:dyDescent="0.25">
      <c r="A209" s="11" t="s">
        <v>1450</v>
      </c>
      <c r="B209" s="2" t="s">
        <v>16</v>
      </c>
      <c r="C209" s="12">
        <v>45050</v>
      </c>
      <c r="D209" s="2">
        <v>597.15</v>
      </c>
      <c r="F209">
        <f t="shared" si="17"/>
        <v>-0.18386961972419938</v>
      </c>
      <c r="G209">
        <f t="shared" si="15"/>
        <v>4</v>
      </c>
      <c r="H209">
        <f t="shared" si="19"/>
        <v>3.2060145178015822</v>
      </c>
      <c r="I209" t="str">
        <f t="shared" si="18"/>
        <v/>
      </c>
      <c r="J209" t="str">
        <f t="shared" si="16"/>
        <v/>
      </c>
      <c r="P209" t="s">
        <v>1450</v>
      </c>
      <c r="Q209" t="s">
        <v>16</v>
      </c>
      <c r="R209" s="3">
        <v>45048</v>
      </c>
      <c r="S209">
        <v>600.1</v>
      </c>
      <c r="T209">
        <v>601.9</v>
      </c>
      <c r="U209">
        <v>606.95000000000005</v>
      </c>
      <c r="V209">
        <v>593.15</v>
      </c>
      <c r="W209">
        <v>596</v>
      </c>
      <c r="X209">
        <v>595.95000000000005</v>
      </c>
      <c r="Y209">
        <v>597.33000000000004</v>
      </c>
      <c r="Z209">
        <v>802694</v>
      </c>
      <c r="AA209">
        <v>479472569.44999999</v>
      </c>
      <c r="AB209">
        <v>37324</v>
      </c>
      <c r="AC209" t="s">
        <v>1831</v>
      </c>
      <c r="AD209" t="s">
        <v>1832</v>
      </c>
    </row>
    <row r="210" spans="1:30" x14ac:dyDescent="0.25">
      <c r="A210" s="9" t="s">
        <v>1450</v>
      </c>
      <c r="B210" s="1" t="s">
        <v>16</v>
      </c>
      <c r="C210" s="10">
        <v>45051</v>
      </c>
      <c r="D210" s="1">
        <v>596.85</v>
      </c>
      <c r="F210">
        <f t="shared" si="17"/>
        <v>-5.0238633509160933E-2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1450</v>
      </c>
      <c r="Q210" t="s">
        <v>16</v>
      </c>
      <c r="R210" s="3">
        <v>45049</v>
      </c>
      <c r="S210">
        <v>595.95000000000005</v>
      </c>
      <c r="T210">
        <v>594</v>
      </c>
      <c r="U210">
        <v>601.65</v>
      </c>
      <c r="V210">
        <v>586.1</v>
      </c>
      <c r="W210">
        <v>595.4</v>
      </c>
      <c r="X210">
        <v>598.25</v>
      </c>
      <c r="Y210">
        <v>595.65</v>
      </c>
      <c r="Z210">
        <v>703177</v>
      </c>
      <c r="AA210">
        <v>418848209.55000001</v>
      </c>
      <c r="AB210">
        <v>45248</v>
      </c>
      <c r="AC210" t="s">
        <v>1833</v>
      </c>
      <c r="AD210" t="s">
        <v>1834</v>
      </c>
    </row>
    <row r="211" spans="1:30" x14ac:dyDescent="0.25">
      <c r="A211" s="11" t="s">
        <v>1450</v>
      </c>
      <c r="B211" s="2" t="s">
        <v>16</v>
      </c>
      <c r="C211" s="12">
        <v>45054</v>
      </c>
      <c r="D211" s="2">
        <v>614.54999999999995</v>
      </c>
      <c r="F211">
        <f t="shared" si="17"/>
        <v>2.9655692385021251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1450</v>
      </c>
      <c r="Q211" t="s">
        <v>16</v>
      </c>
      <c r="R211" s="3">
        <v>45050</v>
      </c>
      <c r="S211">
        <v>598.25</v>
      </c>
      <c r="T211">
        <v>594</v>
      </c>
      <c r="U211">
        <v>608.5</v>
      </c>
      <c r="V211">
        <v>594</v>
      </c>
      <c r="W211">
        <v>599</v>
      </c>
      <c r="X211">
        <v>597.15</v>
      </c>
      <c r="Y211">
        <v>601.01</v>
      </c>
      <c r="Z211">
        <v>884307</v>
      </c>
      <c r="AA211">
        <v>531481227.25</v>
      </c>
      <c r="AB211">
        <v>22817</v>
      </c>
      <c r="AC211" t="s">
        <v>1835</v>
      </c>
      <c r="AD211" t="s">
        <v>488</v>
      </c>
    </row>
    <row r="212" spans="1:30" x14ac:dyDescent="0.25">
      <c r="A212" s="9" t="s">
        <v>1450</v>
      </c>
      <c r="B212" s="1" t="s">
        <v>16</v>
      </c>
      <c r="C212" s="10">
        <v>45055</v>
      </c>
      <c r="D212" s="1">
        <v>610.45000000000005</v>
      </c>
      <c r="F212">
        <f t="shared" si="17"/>
        <v>-0.66715482873645904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1450</v>
      </c>
      <c r="Q212" t="s">
        <v>16</v>
      </c>
      <c r="R212" s="3">
        <v>45051</v>
      </c>
      <c r="S212">
        <v>597.15</v>
      </c>
      <c r="T212">
        <v>596</v>
      </c>
      <c r="U212">
        <v>602.79999999999995</v>
      </c>
      <c r="V212">
        <v>583.5</v>
      </c>
      <c r="W212">
        <v>594.95000000000005</v>
      </c>
      <c r="X212">
        <v>596.85</v>
      </c>
      <c r="Y212">
        <v>593.08000000000004</v>
      </c>
      <c r="Z212">
        <v>535291</v>
      </c>
      <c r="AA212">
        <v>317472748.85000002</v>
      </c>
      <c r="AB212">
        <v>22336</v>
      </c>
      <c r="AC212" t="s">
        <v>1836</v>
      </c>
      <c r="AD212" t="s">
        <v>1837</v>
      </c>
    </row>
    <row r="213" spans="1:30" x14ac:dyDescent="0.25">
      <c r="A213" s="11" t="s">
        <v>1450</v>
      </c>
      <c r="B213" s="2" t="s">
        <v>16</v>
      </c>
      <c r="C213" s="12">
        <v>45056</v>
      </c>
      <c r="D213" s="2">
        <v>614.5</v>
      </c>
      <c r="F213">
        <f t="shared" si="17"/>
        <v>0.66344499959045855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1450</v>
      </c>
      <c r="Q213" t="s">
        <v>16</v>
      </c>
      <c r="R213" s="3">
        <v>45054</v>
      </c>
      <c r="S213">
        <v>596.85</v>
      </c>
      <c r="T213">
        <v>599</v>
      </c>
      <c r="U213">
        <v>617.9</v>
      </c>
      <c r="V213">
        <v>595</v>
      </c>
      <c r="W213">
        <v>613.5</v>
      </c>
      <c r="X213">
        <v>614.54999999999995</v>
      </c>
      <c r="Y213">
        <v>610.87</v>
      </c>
      <c r="Z213">
        <v>2593240</v>
      </c>
      <c r="AA213">
        <v>1584140431.3499999</v>
      </c>
      <c r="AB213">
        <v>36511</v>
      </c>
      <c r="AC213" t="s">
        <v>1838</v>
      </c>
      <c r="AD213" t="s">
        <v>1839</v>
      </c>
    </row>
    <row r="214" spans="1:30" x14ac:dyDescent="0.25">
      <c r="A214" s="9" t="s">
        <v>1450</v>
      </c>
      <c r="B214" s="1" t="s">
        <v>16</v>
      </c>
      <c r="C214" s="10">
        <v>45057</v>
      </c>
      <c r="D214" s="1">
        <v>617.1</v>
      </c>
      <c r="F214">
        <f t="shared" si="17"/>
        <v>0.42310821806346999</v>
      </c>
      <c r="G214">
        <f t="shared" si="15"/>
        <v>4</v>
      </c>
      <c r="H214">
        <f t="shared" si="19"/>
        <v>3.3408691283597163</v>
      </c>
      <c r="I214" t="str">
        <f t="shared" si="18"/>
        <v/>
      </c>
      <c r="J214" t="str">
        <f t="shared" si="16"/>
        <v/>
      </c>
      <c r="P214" t="s">
        <v>1450</v>
      </c>
      <c r="Q214" t="s">
        <v>16</v>
      </c>
      <c r="R214" s="3">
        <v>45055</v>
      </c>
      <c r="S214">
        <v>614.54999999999995</v>
      </c>
      <c r="T214">
        <v>613.54999999999995</v>
      </c>
      <c r="U214">
        <v>621.70000000000005</v>
      </c>
      <c r="V214">
        <v>607</v>
      </c>
      <c r="W214">
        <v>610.5</v>
      </c>
      <c r="X214">
        <v>610.45000000000005</v>
      </c>
      <c r="Y214">
        <v>612.91999999999996</v>
      </c>
      <c r="Z214">
        <v>757346</v>
      </c>
      <c r="AA214">
        <v>464191126.85000002</v>
      </c>
      <c r="AB214">
        <v>22649</v>
      </c>
      <c r="AC214" t="s">
        <v>1840</v>
      </c>
      <c r="AD214" t="s">
        <v>1841</v>
      </c>
    </row>
    <row r="215" spans="1:30" x14ac:dyDescent="0.25">
      <c r="A215" s="11" t="s">
        <v>1450</v>
      </c>
      <c r="B215" s="2" t="s">
        <v>16</v>
      </c>
      <c r="C215" s="12">
        <v>45058</v>
      </c>
      <c r="D215" s="2">
        <v>606.45000000000005</v>
      </c>
      <c r="F215">
        <f t="shared" si="17"/>
        <v>-1.7258142926592088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1450</v>
      </c>
      <c r="Q215" t="s">
        <v>16</v>
      </c>
      <c r="R215" s="3">
        <v>45056</v>
      </c>
      <c r="S215">
        <v>610.45000000000005</v>
      </c>
      <c r="T215">
        <v>612.29999999999995</v>
      </c>
      <c r="U215">
        <v>618</v>
      </c>
      <c r="V215">
        <v>595.04999999999995</v>
      </c>
      <c r="W215">
        <v>616</v>
      </c>
      <c r="X215">
        <v>614.5</v>
      </c>
      <c r="Y215">
        <v>605.73</v>
      </c>
      <c r="Z215">
        <v>553571</v>
      </c>
      <c r="AA215">
        <v>335315088.30000001</v>
      </c>
      <c r="AB215">
        <v>22699</v>
      </c>
      <c r="AC215" t="s">
        <v>1842</v>
      </c>
      <c r="AD215" t="s">
        <v>1843</v>
      </c>
    </row>
    <row r="216" spans="1:30" x14ac:dyDescent="0.25">
      <c r="A216" s="9" t="s">
        <v>1450</v>
      </c>
      <c r="B216" s="1" t="s">
        <v>16</v>
      </c>
      <c r="C216" s="10">
        <v>45061</v>
      </c>
      <c r="D216" s="1">
        <v>599.35</v>
      </c>
      <c r="F216">
        <f t="shared" si="17"/>
        <v>-1.1707477945420104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1450</v>
      </c>
      <c r="Q216" t="s">
        <v>16</v>
      </c>
      <c r="R216" s="3">
        <v>45057</v>
      </c>
      <c r="S216">
        <v>614.5</v>
      </c>
      <c r="T216">
        <v>618.5</v>
      </c>
      <c r="U216">
        <v>625.9</v>
      </c>
      <c r="V216">
        <v>609.54999999999995</v>
      </c>
      <c r="W216">
        <v>618</v>
      </c>
      <c r="X216">
        <v>617.1</v>
      </c>
      <c r="Y216">
        <v>616.55999999999995</v>
      </c>
      <c r="Z216">
        <v>510475</v>
      </c>
      <c r="AA216">
        <v>314737529.60000002</v>
      </c>
      <c r="AB216">
        <v>17544</v>
      </c>
      <c r="AC216" t="s">
        <v>1844</v>
      </c>
      <c r="AD216" t="s">
        <v>1845</v>
      </c>
    </row>
    <row r="217" spans="1:30" x14ac:dyDescent="0.25">
      <c r="A217" s="11" t="s">
        <v>1450</v>
      </c>
      <c r="B217" s="2" t="s">
        <v>16</v>
      </c>
      <c r="C217" s="12">
        <v>45062</v>
      </c>
      <c r="D217" s="2">
        <v>627.5</v>
      </c>
      <c r="F217">
        <f t="shared" si="17"/>
        <v>4.6967548177191922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1450</v>
      </c>
      <c r="Q217" t="s">
        <v>16</v>
      </c>
      <c r="R217" s="3">
        <v>45058</v>
      </c>
      <c r="S217">
        <v>617.1</v>
      </c>
      <c r="T217">
        <v>619.9</v>
      </c>
      <c r="U217">
        <v>620.95000000000005</v>
      </c>
      <c r="V217">
        <v>602</v>
      </c>
      <c r="W217">
        <v>604</v>
      </c>
      <c r="X217">
        <v>606.45000000000005</v>
      </c>
      <c r="Y217">
        <v>609.63</v>
      </c>
      <c r="Z217">
        <v>323807</v>
      </c>
      <c r="AA217">
        <v>197401986.09999999</v>
      </c>
      <c r="AB217">
        <v>12713</v>
      </c>
      <c r="AC217" t="s">
        <v>1846</v>
      </c>
      <c r="AD217" t="s">
        <v>1808</v>
      </c>
    </row>
    <row r="218" spans="1:30" x14ac:dyDescent="0.25">
      <c r="A218" s="9" t="s">
        <v>1450</v>
      </c>
      <c r="B218" s="1" t="s">
        <v>16</v>
      </c>
      <c r="C218" s="10">
        <v>45063</v>
      </c>
      <c r="D218" s="1">
        <v>636.54999999999995</v>
      </c>
      <c r="F218">
        <f t="shared" si="17"/>
        <v>1.4422310756972039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1450</v>
      </c>
      <c r="Q218" t="s">
        <v>16</v>
      </c>
      <c r="R218" s="3">
        <v>45061</v>
      </c>
      <c r="S218">
        <v>606.45000000000005</v>
      </c>
      <c r="T218">
        <v>591.35</v>
      </c>
      <c r="U218">
        <v>605.5</v>
      </c>
      <c r="V218">
        <v>591.35</v>
      </c>
      <c r="W218">
        <v>598</v>
      </c>
      <c r="X218">
        <v>599.35</v>
      </c>
      <c r="Y218">
        <v>598.5</v>
      </c>
      <c r="Z218">
        <v>2483314</v>
      </c>
      <c r="AA218">
        <v>1486253123.5999999</v>
      </c>
      <c r="AB218">
        <v>15909</v>
      </c>
      <c r="AC218" t="s">
        <v>1847</v>
      </c>
      <c r="AD218" t="s">
        <v>1848</v>
      </c>
    </row>
    <row r="219" spans="1:30" x14ac:dyDescent="0.25">
      <c r="A219" s="11" t="s">
        <v>1450</v>
      </c>
      <c r="B219" s="2" t="s">
        <v>16</v>
      </c>
      <c r="C219" s="12">
        <v>45064</v>
      </c>
      <c r="D219" s="2">
        <v>633.79999999999995</v>
      </c>
      <c r="F219">
        <f t="shared" si="17"/>
        <v>-0.43201633807242168</v>
      </c>
      <c r="G219">
        <f t="shared" si="15"/>
        <v>4</v>
      </c>
      <c r="H219">
        <f t="shared" si="19"/>
        <v>2.7062064495219462</v>
      </c>
      <c r="I219" t="str">
        <f t="shared" si="18"/>
        <v/>
      </c>
      <c r="J219" t="str">
        <f t="shared" si="16"/>
        <v/>
      </c>
      <c r="P219" t="s">
        <v>1450</v>
      </c>
      <c r="Q219" t="s">
        <v>16</v>
      </c>
      <c r="R219" s="3">
        <v>45062</v>
      </c>
      <c r="S219">
        <v>599.35</v>
      </c>
      <c r="T219">
        <v>599</v>
      </c>
      <c r="U219">
        <v>631.15</v>
      </c>
      <c r="V219">
        <v>599</v>
      </c>
      <c r="W219">
        <v>625</v>
      </c>
      <c r="X219">
        <v>627.5</v>
      </c>
      <c r="Y219">
        <v>620.38</v>
      </c>
      <c r="Z219">
        <v>1970686</v>
      </c>
      <c r="AA219">
        <v>1222575460</v>
      </c>
      <c r="AB219">
        <v>43943</v>
      </c>
      <c r="AC219" t="s">
        <v>1849</v>
      </c>
      <c r="AD219" t="s">
        <v>1850</v>
      </c>
    </row>
    <row r="220" spans="1:30" x14ac:dyDescent="0.25">
      <c r="A220" s="9" t="s">
        <v>1450</v>
      </c>
      <c r="B220" s="1" t="s">
        <v>16</v>
      </c>
      <c r="C220" s="10">
        <v>45065</v>
      </c>
      <c r="D220" s="1">
        <v>629.70000000000005</v>
      </c>
      <c r="F220">
        <f t="shared" si="17"/>
        <v>-0.64689176396338111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1450</v>
      </c>
      <c r="Q220" t="s">
        <v>16</v>
      </c>
      <c r="R220" s="3">
        <v>45063</v>
      </c>
      <c r="S220">
        <v>627.5</v>
      </c>
      <c r="T220">
        <v>622.5</v>
      </c>
      <c r="U220">
        <v>641.9</v>
      </c>
      <c r="V220">
        <v>614.1</v>
      </c>
      <c r="W220">
        <v>635</v>
      </c>
      <c r="X220">
        <v>636.54999999999995</v>
      </c>
      <c r="Y220">
        <v>622.73</v>
      </c>
      <c r="Z220">
        <v>3036700</v>
      </c>
      <c r="AA220">
        <v>1891057715.55</v>
      </c>
      <c r="AB220">
        <v>42408</v>
      </c>
      <c r="AC220" t="s">
        <v>1851</v>
      </c>
      <c r="AD220" t="s">
        <v>1852</v>
      </c>
    </row>
    <row r="221" spans="1:30" x14ac:dyDescent="0.25">
      <c r="A221" s="11" t="s">
        <v>1450</v>
      </c>
      <c r="B221" s="2" t="s">
        <v>16</v>
      </c>
      <c r="C221" s="12">
        <v>45068</v>
      </c>
      <c r="D221" s="2">
        <v>619.1</v>
      </c>
      <c r="F221">
        <f t="shared" si="17"/>
        <v>-1.6833412736223634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1450</v>
      </c>
      <c r="Q221" t="s">
        <v>16</v>
      </c>
      <c r="R221" s="3">
        <v>45064</v>
      </c>
      <c r="S221">
        <v>636.54999999999995</v>
      </c>
      <c r="T221">
        <v>632</v>
      </c>
      <c r="U221">
        <v>644.1</v>
      </c>
      <c r="V221">
        <v>628.15</v>
      </c>
      <c r="W221">
        <v>632.9</v>
      </c>
      <c r="X221">
        <v>633.79999999999995</v>
      </c>
      <c r="Y221">
        <v>635.76</v>
      </c>
      <c r="Z221">
        <v>1487041</v>
      </c>
      <c r="AA221">
        <v>945402560.54999995</v>
      </c>
      <c r="AB221">
        <v>31242</v>
      </c>
      <c r="AC221" t="s">
        <v>1853</v>
      </c>
      <c r="AD221" t="s">
        <v>1854</v>
      </c>
    </row>
    <row r="222" spans="1:30" x14ac:dyDescent="0.25">
      <c r="A222" s="9" t="s">
        <v>1450</v>
      </c>
      <c r="B222" s="1" t="s">
        <v>16</v>
      </c>
      <c r="C222" s="10">
        <v>45069</v>
      </c>
      <c r="D222" s="1">
        <v>619.54999999999995</v>
      </c>
      <c r="F222">
        <f t="shared" si="17"/>
        <v>7.268615732513839E-2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1450</v>
      </c>
      <c r="Q222" t="s">
        <v>16</v>
      </c>
      <c r="R222" s="3">
        <v>45065</v>
      </c>
      <c r="S222">
        <v>633.79999999999995</v>
      </c>
      <c r="T222">
        <v>635</v>
      </c>
      <c r="U222">
        <v>639.04999999999995</v>
      </c>
      <c r="V222">
        <v>628.85</v>
      </c>
      <c r="W222">
        <v>629.9</v>
      </c>
      <c r="X222">
        <v>629.70000000000005</v>
      </c>
      <c r="Y222">
        <v>633.44000000000005</v>
      </c>
      <c r="Z222">
        <v>922072</v>
      </c>
      <c r="AA222">
        <v>584078895.95000005</v>
      </c>
      <c r="AB222">
        <v>18597</v>
      </c>
      <c r="AC222" t="s">
        <v>1855</v>
      </c>
      <c r="AD222" t="s">
        <v>1856</v>
      </c>
    </row>
    <row r="223" spans="1:30" x14ac:dyDescent="0.25">
      <c r="A223" s="11" t="s">
        <v>1450</v>
      </c>
      <c r="B223" s="2" t="s">
        <v>16</v>
      </c>
      <c r="C223" s="12">
        <v>45070</v>
      </c>
      <c r="D223" s="2">
        <v>622.9</v>
      </c>
      <c r="F223">
        <f t="shared" si="17"/>
        <v>0.54071503510612917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1450</v>
      </c>
      <c r="Q223" t="s">
        <v>16</v>
      </c>
      <c r="R223" s="3">
        <v>45068</v>
      </c>
      <c r="S223">
        <v>629.70000000000005</v>
      </c>
      <c r="T223">
        <v>630</v>
      </c>
      <c r="U223">
        <v>632.65</v>
      </c>
      <c r="V223">
        <v>613.35</v>
      </c>
      <c r="W223">
        <v>617.95000000000005</v>
      </c>
      <c r="X223">
        <v>619.1</v>
      </c>
      <c r="Y223">
        <v>623.14</v>
      </c>
      <c r="Z223">
        <v>641501</v>
      </c>
      <c r="AA223">
        <v>399745606.39999998</v>
      </c>
      <c r="AB223">
        <v>18482</v>
      </c>
      <c r="AC223" t="s">
        <v>1857</v>
      </c>
      <c r="AD223" t="s">
        <v>1858</v>
      </c>
    </row>
    <row r="224" spans="1:30" x14ac:dyDescent="0.25">
      <c r="A224" s="9" t="s">
        <v>1450</v>
      </c>
      <c r="B224" s="1" t="s">
        <v>16</v>
      </c>
      <c r="C224" s="10">
        <v>45071</v>
      </c>
      <c r="D224" s="1">
        <v>622.75</v>
      </c>
      <c r="F224">
        <f t="shared" si="17"/>
        <v>-2.4080911863858929E-2</v>
      </c>
      <c r="G224">
        <f t="shared" si="15"/>
        <v>4</v>
      </c>
      <c r="H224">
        <f t="shared" si="19"/>
        <v>-1.7434521931208511</v>
      </c>
      <c r="I224" t="str">
        <f t="shared" si="18"/>
        <v/>
      </c>
      <c r="J224" t="str">
        <f t="shared" si="16"/>
        <v/>
      </c>
      <c r="P224" t="s">
        <v>1450</v>
      </c>
      <c r="Q224" t="s">
        <v>16</v>
      </c>
      <c r="R224" s="3">
        <v>45069</v>
      </c>
      <c r="S224">
        <v>619.1</v>
      </c>
      <c r="T224">
        <v>651</v>
      </c>
      <c r="U224">
        <v>655</v>
      </c>
      <c r="V224">
        <v>611</v>
      </c>
      <c r="W224">
        <v>617</v>
      </c>
      <c r="X224">
        <v>619.54999999999995</v>
      </c>
      <c r="Y224">
        <v>624.89</v>
      </c>
      <c r="Z224">
        <v>6076775</v>
      </c>
      <c r="AA224">
        <v>3797292248.5999999</v>
      </c>
      <c r="AB224">
        <v>91807</v>
      </c>
      <c r="AC224" t="s">
        <v>1859</v>
      </c>
      <c r="AD224" t="s">
        <v>1860</v>
      </c>
    </row>
    <row r="225" spans="1:30" x14ac:dyDescent="0.25">
      <c r="A225" s="11" t="s">
        <v>1450</v>
      </c>
      <c r="B225" s="2" t="s">
        <v>16</v>
      </c>
      <c r="C225" s="12">
        <v>45072</v>
      </c>
      <c r="D225" s="2">
        <v>604.95000000000005</v>
      </c>
      <c r="F225">
        <f t="shared" si="17"/>
        <v>-2.8582898434363639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1450</v>
      </c>
      <c r="Q225" t="s">
        <v>16</v>
      </c>
      <c r="R225" s="3">
        <v>45070</v>
      </c>
      <c r="S225">
        <v>619.54999999999995</v>
      </c>
      <c r="T225">
        <v>611</v>
      </c>
      <c r="U225">
        <v>625.5</v>
      </c>
      <c r="V225">
        <v>611</v>
      </c>
      <c r="W225">
        <v>620.70000000000005</v>
      </c>
      <c r="X225">
        <v>622.9</v>
      </c>
      <c r="Y225">
        <v>619.96</v>
      </c>
      <c r="Z225">
        <v>2418173</v>
      </c>
      <c r="AA225">
        <v>1499170290</v>
      </c>
      <c r="AB225">
        <v>42500</v>
      </c>
      <c r="AC225" t="s">
        <v>1861</v>
      </c>
      <c r="AD225" t="s">
        <v>1862</v>
      </c>
    </row>
    <row r="226" spans="1:30" x14ac:dyDescent="0.25">
      <c r="A226" s="9" t="s">
        <v>1450</v>
      </c>
      <c r="B226" s="1" t="s">
        <v>16</v>
      </c>
      <c r="C226" s="10">
        <v>45075</v>
      </c>
      <c r="D226" s="1">
        <v>603.20000000000005</v>
      </c>
      <c r="F226">
        <f t="shared" si="17"/>
        <v>-0.28928010579386726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1450</v>
      </c>
      <c r="Q226" t="s">
        <v>16</v>
      </c>
      <c r="R226" s="3">
        <v>45071</v>
      </c>
      <c r="S226">
        <v>622.9</v>
      </c>
      <c r="T226">
        <v>624</v>
      </c>
      <c r="U226">
        <v>628.85</v>
      </c>
      <c r="V226">
        <v>619.4</v>
      </c>
      <c r="W226">
        <v>620.9</v>
      </c>
      <c r="X226">
        <v>622.75</v>
      </c>
      <c r="Y226">
        <v>624.58000000000004</v>
      </c>
      <c r="Z226">
        <v>1172253</v>
      </c>
      <c r="AA226">
        <v>732170882.10000002</v>
      </c>
      <c r="AB226">
        <v>29737</v>
      </c>
      <c r="AC226" t="s">
        <v>1863</v>
      </c>
      <c r="AD226" t="s">
        <v>1864</v>
      </c>
    </row>
    <row r="227" spans="1:30" x14ac:dyDescent="0.25">
      <c r="A227" s="11" t="s">
        <v>1450</v>
      </c>
      <c r="B227" s="2" t="s">
        <v>16</v>
      </c>
      <c r="C227" s="12">
        <v>45076</v>
      </c>
      <c r="D227" s="2">
        <v>599.54999999999995</v>
      </c>
      <c r="F227">
        <f t="shared" si="17"/>
        <v>-0.60510610079577098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1450</v>
      </c>
      <c r="Q227" t="s">
        <v>16</v>
      </c>
      <c r="R227" s="3">
        <v>45072</v>
      </c>
      <c r="S227">
        <v>622.75</v>
      </c>
      <c r="T227">
        <v>605</v>
      </c>
      <c r="U227">
        <v>613.95000000000005</v>
      </c>
      <c r="V227">
        <v>600</v>
      </c>
      <c r="W227">
        <v>604.5</v>
      </c>
      <c r="X227">
        <v>604.95000000000005</v>
      </c>
      <c r="Y227">
        <v>605.79999999999995</v>
      </c>
      <c r="Z227">
        <v>4558279</v>
      </c>
      <c r="AA227">
        <v>2761421669.4000001</v>
      </c>
      <c r="AB227">
        <v>61111</v>
      </c>
      <c r="AC227" t="s">
        <v>1865</v>
      </c>
      <c r="AD227" t="s">
        <v>1022</v>
      </c>
    </row>
    <row r="228" spans="1:30" x14ac:dyDescent="0.25">
      <c r="A228" s="9" t="s">
        <v>1450</v>
      </c>
      <c r="B228" s="1" t="s">
        <v>16</v>
      </c>
      <c r="C228" s="10">
        <v>45077</v>
      </c>
      <c r="D228" s="1">
        <v>605.95000000000005</v>
      </c>
      <c r="F228">
        <f t="shared" si="17"/>
        <v>1.0674672671170198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1450</v>
      </c>
      <c r="Q228" t="s">
        <v>16</v>
      </c>
      <c r="R228" s="3">
        <v>45075</v>
      </c>
      <c r="S228">
        <v>604.95000000000005</v>
      </c>
      <c r="T228">
        <v>606</v>
      </c>
      <c r="U228">
        <v>608.20000000000005</v>
      </c>
      <c r="V228">
        <v>591</v>
      </c>
      <c r="W228">
        <v>600.70000000000005</v>
      </c>
      <c r="X228">
        <v>603.20000000000005</v>
      </c>
      <c r="Y228">
        <v>601.92999999999995</v>
      </c>
      <c r="Z228">
        <v>1607853</v>
      </c>
      <c r="AA228">
        <v>967812271.35000002</v>
      </c>
      <c r="AB228">
        <v>35374</v>
      </c>
      <c r="AC228" t="s">
        <v>1866</v>
      </c>
      <c r="AD228" t="s">
        <v>1867</v>
      </c>
    </row>
    <row r="229" spans="1:30" x14ac:dyDescent="0.25">
      <c r="A229" s="11" t="s">
        <v>1450</v>
      </c>
      <c r="B229" s="2" t="s">
        <v>16</v>
      </c>
      <c r="C229" s="12">
        <v>45078</v>
      </c>
      <c r="D229" s="2">
        <v>598.6</v>
      </c>
      <c r="F229">
        <f t="shared" si="17"/>
        <v>-1.2129713672745313</v>
      </c>
      <c r="G229">
        <f t="shared" si="15"/>
        <v>4</v>
      </c>
      <c r="H229">
        <f t="shared" si="19"/>
        <v>-3.8779606583701289</v>
      </c>
      <c r="I229">
        <f t="shared" si="18"/>
        <v>45078</v>
      </c>
      <c r="J229">
        <f t="shared" si="16"/>
        <v>16.404944871366499</v>
      </c>
      <c r="P229" t="s">
        <v>1450</v>
      </c>
      <c r="Q229" t="s">
        <v>16</v>
      </c>
      <c r="R229" s="3">
        <v>45076</v>
      </c>
      <c r="S229">
        <v>603.20000000000005</v>
      </c>
      <c r="T229">
        <v>604.70000000000005</v>
      </c>
      <c r="U229">
        <v>604.79999999999995</v>
      </c>
      <c r="V229">
        <v>595.1</v>
      </c>
      <c r="W229">
        <v>599.15</v>
      </c>
      <c r="X229">
        <v>599.54999999999995</v>
      </c>
      <c r="Y229">
        <v>598.84</v>
      </c>
      <c r="Z229">
        <v>1114218</v>
      </c>
      <c r="AA229">
        <v>667239654.89999998</v>
      </c>
      <c r="AB229">
        <v>30481</v>
      </c>
      <c r="AC229" t="s">
        <v>1868</v>
      </c>
      <c r="AD229" t="s">
        <v>1869</v>
      </c>
    </row>
    <row r="230" spans="1:30" x14ac:dyDescent="0.25">
      <c r="A230" s="9" t="s">
        <v>1450</v>
      </c>
      <c r="B230" s="1" t="s">
        <v>16</v>
      </c>
      <c r="C230" s="10">
        <v>45079</v>
      </c>
      <c r="D230" s="1">
        <v>594.04999999999995</v>
      </c>
      <c r="F230">
        <f t="shared" si="17"/>
        <v>-0.7601069161376659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1450</v>
      </c>
      <c r="Q230" t="s">
        <v>16</v>
      </c>
      <c r="R230" s="3">
        <v>45077</v>
      </c>
      <c r="S230">
        <v>599.54999999999995</v>
      </c>
      <c r="T230">
        <v>599.5</v>
      </c>
      <c r="U230">
        <v>608</v>
      </c>
      <c r="V230">
        <v>595.20000000000005</v>
      </c>
      <c r="W230">
        <v>605.65</v>
      </c>
      <c r="X230">
        <v>605.95000000000005</v>
      </c>
      <c r="Y230">
        <v>604.26</v>
      </c>
      <c r="Z230">
        <v>1533238</v>
      </c>
      <c r="AA230">
        <v>926476478.70000005</v>
      </c>
      <c r="AB230">
        <v>41943</v>
      </c>
      <c r="AC230" t="s">
        <v>1870</v>
      </c>
      <c r="AD230" t="s">
        <v>1871</v>
      </c>
    </row>
    <row r="231" spans="1:30" x14ac:dyDescent="0.25">
      <c r="A231" s="11" t="s">
        <v>1450</v>
      </c>
      <c r="B231" s="2" t="s">
        <v>16</v>
      </c>
      <c r="C231" s="12">
        <v>45082</v>
      </c>
      <c r="D231" s="2">
        <v>599.85</v>
      </c>
      <c r="F231">
        <f t="shared" si="17"/>
        <v>0.9763487921892211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1450</v>
      </c>
      <c r="Q231" t="s">
        <v>16</v>
      </c>
      <c r="R231" s="3">
        <v>45078</v>
      </c>
      <c r="S231">
        <v>605.95000000000005</v>
      </c>
      <c r="T231">
        <v>605</v>
      </c>
      <c r="U231">
        <v>612.5</v>
      </c>
      <c r="V231">
        <v>595.25</v>
      </c>
      <c r="W231">
        <v>597.4</v>
      </c>
      <c r="X231">
        <v>598.6</v>
      </c>
      <c r="Y231">
        <v>603.83000000000004</v>
      </c>
      <c r="Z231">
        <v>628794</v>
      </c>
      <c r="AA231">
        <v>379686989.25</v>
      </c>
      <c r="AB231">
        <v>27628</v>
      </c>
      <c r="AC231" t="s">
        <v>1872</v>
      </c>
      <c r="AD231" t="s">
        <v>1873</v>
      </c>
    </row>
    <row r="232" spans="1:30" x14ac:dyDescent="0.25">
      <c r="A232" s="9" t="s">
        <v>1450</v>
      </c>
      <c r="B232" s="1" t="s">
        <v>16</v>
      </c>
      <c r="C232" s="10">
        <v>45083</v>
      </c>
      <c r="D232" s="1">
        <v>624.04999999999995</v>
      </c>
      <c r="F232">
        <f t="shared" si="17"/>
        <v>4.0343419188130252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1450</v>
      </c>
      <c r="Q232" t="s">
        <v>16</v>
      </c>
      <c r="R232" s="3">
        <v>45079</v>
      </c>
      <c r="S232">
        <v>598.6</v>
      </c>
      <c r="T232">
        <v>600</v>
      </c>
      <c r="U232">
        <v>602.04999999999995</v>
      </c>
      <c r="V232">
        <v>588.1</v>
      </c>
      <c r="W232">
        <v>589.9</v>
      </c>
      <c r="X232">
        <v>594.04999999999995</v>
      </c>
      <c r="Y232">
        <v>596.91999999999996</v>
      </c>
      <c r="Z232">
        <v>966304</v>
      </c>
      <c r="AA232">
        <v>576801625.89999998</v>
      </c>
      <c r="AB232">
        <v>38328</v>
      </c>
      <c r="AC232" t="s">
        <v>1874</v>
      </c>
      <c r="AD232" t="s">
        <v>1875</v>
      </c>
    </row>
    <row r="233" spans="1:30" x14ac:dyDescent="0.25">
      <c r="A233" s="11" t="s">
        <v>1450</v>
      </c>
      <c r="B233" s="2" t="s">
        <v>16</v>
      </c>
      <c r="C233" s="12">
        <v>45084</v>
      </c>
      <c r="D233" s="2">
        <v>643.79999999999995</v>
      </c>
      <c r="F233">
        <f t="shared" si="17"/>
        <v>3.1648105119782071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1450</v>
      </c>
      <c r="Q233" t="s">
        <v>16</v>
      </c>
      <c r="R233" s="3">
        <v>45082</v>
      </c>
      <c r="S233">
        <v>594.04999999999995</v>
      </c>
      <c r="T233">
        <v>593.04999999999995</v>
      </c>
      <c r="U233">
        <v>608.75</v>
      </c>
      <c r="V233">
        <v>589.25</v>
      </c>
      <c r="W233">
        <v>597.20000000000005</v>
      </c>
      <c r="X233">
        <v>599.85</v>
      </c>
      <c r="Y233">
        <v>599.07000000000005</v>
      </c>
      <c r="Z233">
        <v>2819384</v>
      </c>
      <c r="AA233">
        <v>1689014985.0999999</v>
      </c>
      <c r="AB233">
        <v>36941</v>
      </c>
      <c r="AC233" t="s">
        <v>1876</v>
      </c>
      <c r="AD233" t="s">
        <v>1877</v>
      </c>
    </row>
    <row r="234" spans="1:30" x14ac:dyDescent="0.25">
      <c r="A234" s="9" t="s">
        <v>1450</v>
      </c>
      <c r="B234" s="1" t="s">
        <v>16</v>
      </c>
      <c r="C234" s="10">
        <v>45085</v>
      </c>
      <c r="D234" s="1">
        <v>628.45000000000005</v>
      </c>
      <c r="F234">
        <f t="shared" si="17"/>
        <v>-2.3842808325566804</v>
      </c>
      <c r="G234">
        <f t="shared" si="15"/>
        <v>4</v>
      </c>
      <c r="H234">
        <f t="shared" si="19"/>
        <v>4.9866354827931874</v>
      </c>
      <c r="I234" t="str">
        <f t="shared" si="18"/>
        <v/>
      </c>
      <c r="J234" t="str">
        <f t="shared" si="16"/>
        <v/>
      </c>
      <c r="P234" t="s">
        <v>1450</v>
      </c>
      <c r="Q234" t="s">
        <v>16</v>
      </c>
      <c r="R234" s="3">
        <v>45083</v>
      </c>
      <c r="S234">
        <v>599.85</v>
      </c>
      <c r="T234">
        <v>600.04999999999995</v>
      </c>
      <c r="U234">
        <v>628.65</v>
      </c>
      <c r="V234">
        <v>597.70000000000005</v>
      </c>
      <c r="W234">
        <v>624</v>
      </c>
      <c r="X234">
        <v>624.04999999999995</v>
      </c>
      <c r="Y234">
        <v>605.25</v>
      </c>
      <c r="Z234">
        <v>6010572</v>
      </c>
      <c r="AA234">
        <v>3637921291.8000002</v>
      </c>
      <c r="AB234">
        <v>59060</v>
      </c>
      <c r="AC234" t="s">
        <v>1878</v>
      </c>
      <c r="AD234" t="s">
        <v>1879</v>
      </c>
    </row>
    <row r="235" spans="1:30" x14ac:dyDescent="0.25">
      <c r="A235" s="11" t="s">
        <v>1450</v>
      </c>
      <c r="B235" s="2" t="s">
        <v>16</v>
      </c>
      <c r="C235" s="12">
        <v>45086</v>
      </c>
      <c r="D235" s="2">
        <v>616.20000000000005</v>
      </c>
      <c r="F235">
        <f t="shared" si="17"/>
        <v>-1.949240194128411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1450</v>
      </c>
      <c r="Q235" t="s">
        <v>16</v>
      </c>
      <c r="R235" s="3">
        <v>45084</v>
      </c>
      <c r="S235">
        <v>624.04999999999995</v>
      </c>
      <c r="T235">
        <v>632.29999999999995</v>
      </c>
      <c r="U235">
        <v>666</v>
      </c>
      <c r="V235">
        <v>630.35</v>
      </c>
      <c r="W235">
        <v>641.79999999999995</v>
      </c>
      <c r="X235">
        <v>643.79999999999995</v>
      </c>
      <c r="Y235">
        <v>647.26</v>
      </c>
      <c r="Z235">
        <v>4003979</v>
      </c>
      <c r="AA235">
        <v>2591618612.8499999</v>
      </c>
      <c r="AB235">
        <v>78813</v>
      </c>
      <c r="AC235" t="s">
        <v>1880</v>
      </c>
      <c r="AD235" t="s">
        <v>1881</v>
      </c>
    </row>
    <row r="236" spans="1:30" x14ac:dyDescent="0.25">
      <c r="A236" s="9" t="s">
        <v>1450</v>
      </c>
      <c r="B236" s="1" t="s">
        <v>16</v>
      </c>
      <c r="C236" s="10">
        <v>45089</v>
      </c>
      <c r="D236" s="1">
        <v>610.45000000000005</v>
      </c>
      <c r="F236">
        <f t="shared" si="17"/>
        <v>-0.9331385913664394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1450</v>
      </c>
      <c r="Q236" t="s">
        <v>16</v>
      </c>
      <c r="R236" s="3">
        <v>45085</v>
      </c>
      <c r="S236">
        <v>643.79999999999995</v>
      </c>
      <c r="T236">
        <v>635.1</v>
      </c>
      <c r="U236">
        <v>640.65</v>
      </c>
      <c r="V236">
        <v>623.1</v>
      </c>
      <c r="W236">
        <v>626</v>
      </c>
      <c r="X236">
        <v>628.45000000000005</v>
      </c>
      <c r="Y236">
        <v>631.83000000000004</v>
      </c>
      <c r="Z236">
        <v>1887307</v>
      </c>
      <c r="AA236">
        <v>1192457699.75</v>
      </c>
      <c r="AB236">
        <v>37764</v>
      </c>
      <c r="AC236" t="s">
        <v>1882</v>
      </c>
      <c r="AD236" t="s">
        <v>1883</v>
      </c>
    </row>
    <row r="237" spans="1:30" x14ac:dyDescent="0.25">
      <c r="A237" s="11" t="s">
        <v>1450</v>
      </c>
      <c r="B237" s="2" t="s">
        <v>16</v>
      </c>
      <c r="C237" s="12">
        <v>45090</v>
      </c>
      <c r="D237" s="2">
        <v>636.75</v>
      </c>
      <c r="F237">
        <f t="shared" si="17"/>
        <v>4.3082971578343763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1450</v>
      </c>
      <c r="Q237" t="s">
        <v>16</v>
      </c>
      <c r="R237" s="3">
        <v>45086</v>
      </c>
      <c r="S237">
        <v>628.45000000000005</v>
      </c>
      <c r="T237">
        <v>629.4</v>
      </c>
      <c r="U237">
        <v>630</v>
      </c>
      <c r="V237">
        <v>609</v>
      </c>
      <c r="W237">
        <v>616</v>
      </c>
      <c r="X237">
        <v>616.20000000000005</v>
      </c>
      <c r="Y237">
        <v>616.20000000000005</v>
      </c>
      <c r="Z237">
        <v>1670086</v>
      </c>
      <c r="AA237">
        <v>1029110363.65</v>
      </c>
      <c r="AB237">
        <v>42065</v>
      </c>
      <c r="AC237" t="s">
        <v>1884</v>
      </c>
      <c r="AD237" t="s">
        <v>1885</v>
      </c>
    </row>
    <row r="238" spans="1:30" x14ac:dyDescent="0.25">
      <c r="A238" s="9" t="s">
        <v>1450</v>
      </c>
      <c r="B238" s="1" t="s">
        <v>16</v>
      </c>
      <c r="C238" s="10">
        <v>45091</v>
      </c>
      <c r="D238" s="1">
        <v>637.4</v>
      </c>
      <c r="F238">
        <f t="shared" si="17"/>
        <v>0.1020808794660349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1450</v>
      </c>
      <c r="Q238" t="s">
        <v>16</v>
      </c>
      <c r="R238" s="3">
        <v>45089</v>
      </c>
      <c r="S238">
        <v>616.20000000000005</v>
      </c>
      <c r="T238">
        <v>621.20000000000005</v>
      </c>
      <c r="U238">
        <v>624.5</v>
      </c>
      <c r="V238">
        <v>605.75</v>
      </c>
      <c r="W238">
        <v>608.5</v>
      </c>
      <c r="X238">
        <v>610.45000000000005</v>
      </c>
      <c r="Y238">
        <v>613.58000000000004</v>
      </c>
      <c r="Z238">
        <v>1353005</v>
      </c>
      <c r="AA238">
        <v>830174469.39999998</v>
      </c>
      <c r="AB238">
        <v>22540</v>
      </c>
      <c r="AC238" t="s">
        <v>1886</v>
      </c>
      <c r="AD238" t="s">
        <v>1887</v>
      </c>
    </row>
    <row r="239" spans="1:30" x14ac:dyDescent="0.25">
      <c r="A239" s="11" t="s">
        <v>1450</v>
      </c>
      <c r="B239" s="2" t="s">
        <v>16</v>
      </c>
      <c r="C239" s="12">
        <v>45092</v>
      </c>
      <c r="D239" s="2">
        <v>644.85</v>
      </c>
      <c r="F239">
        <f t="shared" si="17"/>
        <v>1.168810793850023</v>
      </c>
      <c r="G239">
        <f t="shared" si="15"/>
        <v>4</v>
      </c>
      <c r="H239">
        <f t="shared" si="19"/>
        <v>2.6095950354045629</v>
      </c>
      <c r="I239" t="str">
        <f t="shared" si="18"/>
        <v/>
      </c>
      <c r="J239" t="str">
        <f t="shared" si="16"/>
        <v/>
      </c>
      <c r="P239" t="s">
        <v>1450</v>
      </c>
      <c r="Q239" t="s">
        <v>16</v>
      </c>
      <c r="R239" s="3">
        <v>45090</v>
      </c>
      <c r="S239">
        <v>610.45000000000005</v>
      </c>
      <c r="T239">
        <v>614.9</v>
      </c>
      <c r="U239">
        <v>646</v>
      </c>
      <c r="V239">
        <v>613.65</v>
      </c>
      <c r="W239">
        <v>635</v>
      </c>
      <c r="X239">
        <v>636.75</v>
      </c>
      <c r="Y239">
        <v>635.70000000000005</v>
      </c>
      <c r="Z239">
        <v>6255095</v>
      </c>
      <c r="AA239">
        <v>3976371001.5</v>
      </c>
      <c r="AB239">
        <v>95476</v>
      </c>
      <c r="AC239" t="s">
        <v>1888</v>
      </c>
      <c r="AD239" t="s">
        <v>1889</v>
      </c>
    </row>
    <row r="240" spans="1:30" x14ac:dyDescent="0.25">
      <c r="A240" s="9" t="s">
        <v>1450</v>
      </c>
      <c r="B240" s="1" t="s">
        <v>16</v>
      </c>
      <c r="C240" s="10">
        <v>45093</v>
      </c>
      <c r="D240" s="1">
        <v>653.25</v>
      </c>
      <c r="F240">
        <f t="shared" si="17"/>
        <v>1.3026285182600568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1450</v>
      </c>
      <c r="Q240" t="s">
        <v>16</v>
      </c>
      <c r="R240" s="3">
        <v>45091</v>
      </c>
      <c r="S240">
        <v>636.75</v>
      </c>
      <c r="T240">
        <v>638.95000000000005</v>
      </c>
      <c r="U240">
        <v>650.4</v>
      </c>
      <c r="V240">
        <v>629.65</v>
      </c>
      <c r="W240">
        <v>630</v>
      </c>
      <c r="X240">
        <v>637.4</v>
      </c>
      <c r="Y240">
        <v>639.88</v>
      </c>
      <c r="Z240">
        <v>1586840</v>
      </c>
      <c r="AA240">
        <v>1015382848.3</v>
      </c>
      <c r="AB240">
        <v>46446</v>
      </c>
      <c r="AC240" t="s">
        <v>1890</v>
      </c>
      <c r="AD240" t="s">
        <v>1200</v>
      </c>
    </row>
    <row r="241" spans="1:30" x14ac:dyDescent="0.25">
      <c r="A241" s="11" t="s">
        <v>1450</v>
      </c>
      <c r="B241" s="2" t="s">
        <v>16</v>
      </c>
      <c r="C241" s="12">
        <v>45096</v>
      </c>
      <c r="D241" s="2">
        <v>661.5</v>
      </c>
      <c r="F241">
        <f t="shared" si="17"/>
        <v>1.2629161882893225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1450</v>
      </c>
      <c r="Q241" t="s">
        <v>16</v>
      </c>
      <c r="R241" s="3">
        <v>45092</v>
      </c>
      <c r="S241">
        <v>637.4</v>
      </c>
      <c r="T241">
        <v>632.5</v>
      </c>
      <c r="U241">
        <v>674.95</v>
      </c>
      <c r="V241">
        <v>626</v>
      </c>
      <c r="W241">
        <v>646.85</v>
      </c>
      <c r="X241">
        <v>644.85</v>
      </c>
      <c r="Y241">
        <v>650.82000000000005</v>
      </c>
      <c r="Z241">
        <v>4013660</v>
      </c>
      <c r="AA241">
        <v>2612172495.5</v>
      </c>
      <c r="AB241">
        <v>92354</v>
      </c>
      <c r="AC241" t="s">
        <v>1891</v>
      </c>
      <c r="AD241" t="s">
        <v>790</v>
      </c>
    </row>
    <row r="242" spans="1:30" x14ac:dyDescent="0.25">
      <c r="A242" s="9" t="s">
        <v>1450</v>
      </c>
      <c r="B242" s="1" t="s">
        <v>16</v>
      </c>
      <c r="C242" s="10">
        <v>45097</v>
      </c>
      <c r="D242" s="1">
        <v>659.05</v>
      </c>
      <c r="F242">
        <f t="shared" si="17"/>
        <v>-0.37037037037037723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1450</v>
      </c>
      <c r="Q242" t="s">
        <v>16</v>
      </c>
      <c r="R242" s="3">
        <v>45093</v>
      </c>
      <c r="S242">
        <v>644.85</v>
      </c>
      <c r="T242">
        <v>651</v>
      </c>
      <c r="U242">
        <v>660.2</v>
      </c>
      <c r="V242">
        <v>635</v>
      </c>
      <c r="W242">
        <v>651</v>
      </c>
      <c r="X242">
        <v>653.25</v>
      </c>
      <c r="Y242">
        <v>649.71</v>
      </c>
      <c r="Z242">
        <v>2124834</v>
      </c>
      <c r="AA242">
        <v>1380531601.4000001</v>
      </c>
      <c r="AB242">
        <v>45692</v>
      </c>
      <c r="AC242" t="s">
        <v>1892</v>
      </c>
      <c r="AD242" t="s">
        <v>1893</v>
      </c>
    </row>
    <row r="243" spans="1:30" x14ac:dyDescent="0.25">
      <c r="A243" s="11" t="s">
        <v>1450</v>
      </c>
      <c r="B243" s="2" t="s">
        <v>16</v>
      </c>
      <c r="C243" s="12">
        <v>45098</v>
      </c>
      <c r="D243" s="2">
        <v>663.6</v>
      </c>
      <c r="F243">
        <f t="shared" si="17"/>
        <v>0.69038767923527322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1450</v>
      </c>
      <c r="Q243" t="s">
        <v>16</v>
      </c>
      <c r="R243" s="3">
        <v>45096</v>
      </c>
      <c r="S243">
        <v>653.25</v>
      </c>
      <c r="T243">
        <v>653.25</v>
      </c>
      <c r="U243">
        <v>671</v>
      </c>
      <c r="V243">
        <v>651.6</v>
      </c>
      <c r="W243">
        <v>661</v>
      </c>
      <c r="X243">
        <v>661.5</v>
      </c>
      <c r="Y243">
        <v>661.9</v>
      </c>
      <c r="Z243">
        <v>1292331</v>
      </c>
      <c r="AA243">
        <v>855396680.10000002</v>
      </c>
      <c r="AB243">
        <v>46675</v>
      </c>
      <c r="AC243" t="s">
        <v>1894</v>
      </c>
      <c r="AD243" t="s">
        <v>1508</v>
      </c>
    </row>
    <row r="244" spans="1:30" x14ac:dyDescent="0.25">
      <c r="A244" s="9" t="s">
        <v>1450</v>
      </c>
      <c r="B244" s="1" t="s">
        <v>16</v>
      </c>
      <c r="C244" s="10">
        <v>45099</v>
      </c>
      <c r="D244" s="1">
        <v>657.2</v>
      </c>
      <c r="F244">
        <f t="shared" si="17"/>
        <v>-0.96443640747437864</v>
      </c>
      <c r="G244">
        <f t="shared" si="15"/>
        <v>4</v>
      </c>
      <c r="H244">
        <f t="shared" si="19"/>
        <v>1.9151740714894969</v>
      </c>
      <c r="I244" t="str">
        <f t="shared" si="18"/>
        <v/>
      </c>
      <c r="J244" t="str">
        <f t="shared" si="16"/>
        <v/>
      </c>
      <c r="P244" t="s">
        <v>1450</v>
      </c>
      <c r="Q244" t="s">
        <v>16</v>
      </c>
      <c r="R244" s="3">
        <v>45097</v>
      </c>
      <c r="S244">
        <v>661.5</v>
      </c>
      <c r="T244">
        <v>655</v>
      </c>
      <c r="U244">
        <v>672.85</v>
      </c>
      <c r="V244">
        <v>654.9</v>
      </c>
      <c r="W244">
        <v>657</v>
      </c>
      <c r="X244">
        <v>659.05</v>
      </c>
      <c r="Y244">
        <v>661.22</v>
      </c>
      <c r="Z244">
        <v>833473</v>
      </c>
      <c r="AA244">
        <v>551107863.54999995</v>
      </c>
      <c r="AB244">
        <v>26494</v>
      </c>
      <c r="AC244" t="s">
        <v>1895</v>
      </c>
      <c r="AD244" t="s">
        <v>1896</v>
      </c>
    </row>
    <row r="245" spans="1:30" x14ac:dyDescent="0.25">
      <c r="A245" s="11" t="s">
        <v>1450</v>
      </c>
      <c r="B245" s="2" t="s">
        <v>16</v>
      </c>
      <c r="C245" s="12">
        <v>45100</v>
      </c>
      <c r="D245" s="2">
        <v>656.95</v>
      </c>
      <c r="F245">
        <f t="shared" si="17"/>
        <v>-3.8040170419963479E-2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1450</v>
      </c>
      <c r="Q245" t="s">
        <v>16</v>
      </c>
      <c r="R245" s="3">
        <v>45098</v>
      </c>
      <c r="S245">
        <v>659.05</v>
      </c>
      <c r="T245">
        <v>663.25</v>
      </c>
      <c r="U245">
        <v>673.65</v>
      </c>
      <c r="V245">
        <v>660.2</v>
      </c>
      <c r="W245">
        <v>663.9</v>
      </c>
      <c r="X245">
        <v>663.6</v>
      </c>
      <c r="Y245">
        <v>666.6</v>
      </c>
      <c r="Z245">
        <v>1661605</v>
      </c>
      <c r="AA245">
        <v>1107621979.5999999</v>
      </c>
      <c r="AB245">
        <v>42442</v>
      </c>
      <c r="AC245" t="s">
        <v>1897</v>
      </c>
      <c r="AD245" t="s">
        <v>1668</v>
      </c>
    </row>
    <row r="246" spans="1:30" x14ac:dyDescent="0.25">
      <c r="A246" s="9" t="s">
        <v>1450</v>
      </c>
      <c r="B246" s="1" t="s">
        <v>16</v>
      </c>
      <c r="C246" s="10">
        <v>45103</v>
      </c>
      <c r="D246" s="1">
        <v>698.5</v>
      </c>
      <c r="F246">
        <f t="shared" si="17"/>
        <v>6.3246822437019485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1450</v>
      </c>
      <c r="Q246" t="s">
        <v>16</v>
      </c>
      <c r="R246" s="3">
        <v>45099</v>
      </c>
      <c r="S246">
        <v>663.6</v>
      </c>
      <c r="T246">
        <v>663.9</v>
      </c>
      <c r="U246">
        <v>665.75</v>
      </c>
      <c r="V246">
        <v>649.1</v>
      </c>
      <c r="W246">
        <v>658</v>
      </c>
      <c r="X246">
        <v>657.2</v>
      </c>
      <c r="Y246">
        <v>659.02</v>
      </c>
      <c r="Z246">
        <v>1435167</v>
      </c>
      <c r="AA246">
        <v>945801246.45000005</v>
      </c>
      <c r="AB246">
        <v>22845</v>
      </c>
      <c r="AC246" t="s">
        <v>1898</v>
      </c>
      <c r="AD246" t="s">
        <v>1899</v>
      </c>
    </row>
    <row r="247" spans="1:30" x14ac:dyDescent="0.25">
      <c r="A247" s="11" t="s">
        <v>1450</v>
      </c>
      <c r="B247" s="2" t="s">
        <v>16</v>
      </c>
      <c r="C247" s="12">
        <v>45104</v>
      </c>
      <c r="D247" s="2">
        <v>716.65</v>
      </c>
      <c r="F247">
        <f t="shared" si="17"/>
        <v>2.5984251968503904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1450</v>
      </c>
      <c r="Q247" t="s">
        <v>16</v>
      </c>
      <c r="R247" s="3">
        <v>45100</v>
      </c>
      <c r="S247">
        <v>657.2</v>
      </c>
      <c r="T247">
        <v>658.45</v>
      </c>
      <c r="U247">
        <v>690</v>
      </c>
      <c r="V247">
        <v>648.85</v>
      </c>
      <c r="W247">
        <v>658</v>
      </c>
      <c r="X247">
        <v>656.95</v>
      </c>
      <c r="Y247">
        <v>667.78</v>
      </c>
      <c r="Z247">
        <v>4207650</v>
      </c>
      <c r="AA247">
        <v>2809792099.4499998</v>
      </c>
      <c r="AB247">
        <v>91882</v>
      </c>
      <c r="AC247" t="s">
        <v>1900</v>
      </c>
      <c r="AD247" t="s">
        <v>1901</v>
      </c>
    </row>
    <row r="248" spans="1:30" x14ac:dyDescent="0.25">
      <c r="A248" s="9" t="s">
        <v>1450</v>
      </c>
      <c r="B248" s="1" t="s">
        <v>16</v>
      </c>
      <c r="C248" s="10">
        <v>45105</v>
      </c>
      <c r="D248" s="1">
        <v>693.1</v>
      </c>
      <c r="F248">
        <f t="shared" si="17"/>
        <v>-3.2861229330914608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1450</v>
      </c>
      <c r="Q248" t="s">
        <v>16</v>
      </c>
      <c r="R248" s="3">
        <v>45103</v>
      </c>
      <c r="S248">
        <v>656.95</v>
      </c>
      <c r="T248">
        <v>660.45</v>
      </c>
      <c r="U248">
        <v>708</v>
      </c>
      <c r="V248">
        <v>660.45</v>
      </c>
      <c r="W248">
        <v>699.9</v>
      </c>
      <c r="X248">
        <v>698.5</v>
      </c>
      <c r="Y248">
        <v>691.79</v>
      </c>
      <c r="Z248">
        <v>5246194</v>
      </c>
      <c r="AA248">
        <v>3629285013.5500002</v>
      </c>
      <c r="AB248">
        <v>170434</v>
      </c>
      <c r="AC248" t="s">
        <v>1902</v>
      </c>
      <c r="AD248" t="s">
        <v>1903</v>
      </c>
    </row>
    <row r="249" spans="1:30" x14ac:dyDescent="0.25">
      <c r="A249" s="11" t="s">
        <v>1450</v>
      </c>
      <c r="B249" s="2" t="s">
        <v>16</v>
      </c>
      <c r="C249" s="12">
        <v>45107</v>
      </c>
      <c r="D249" s="2">
        <v>696.8</v>
      </c>
      <c r="F249">
        <f t="shared" si="17"/>
        <v>0.53383350165920229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1450</v>
      </c>
      <c r="Q249" t="s">
        <v>16</v>
      </c>
      <c r="R249" s="3">
        <v>45104</v>
      </c>
      <c r="S249">
        <v>698.5</v>
      </c>
      <c r="T249">
        <v>702</v>
      </c>
      <c r="U249">
        <v>731.9</v>
      </c>
      <c r="V249">
        <v>697</v>
      </c>
      <c r="W249">
        <v>718.65</v>
      </c>
      <c r="X249">
        <v>716.65</v>
      </c>
      <c r="Y249">
        <v>718.93</v>
      </c>
      <c r="Z249">
        <v>5150226</v>
      </c>
      <c r="AA249">
        <v>3702636503.3499999</v>
      </c>
      <c r="AB249">
        <v>96657</v>
      </c>
      <c r="AC249" t="s">
        <v>1904</v>
      </c>
      <c r="AD249" t="s">
        <v>1905</v>
      </c>
    </row>
    <row r="250" spans="1:30" x14ac:dyDescent="0.25">
      <c r="A250" s="9" t="s">
        <v>1450</v>
      </c>
      <c r="B250" s="1" t="s">
        <v>16</v>
      </c>
      <c r="C250" s="10">
        <v>45110</v>
      </c>
      <c r="D250" s="1">
        <v>688.75</v>
      </c>
      <c r="F250">
        <f t="shared" si="17"/>
        <v>-1.1552812858782944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6.2141560798548046</v>
      </c>
      <c r="P250" t="s">
        <v>1450</v>
      </c>
      <c r="Q250" t="s">
        <v>16</v>
      </c>
      <c r="R250" s="3">
        <v>45105</v>
      </c>
      <c r="S250">
        <v>716.65</v>
      </c>
      <c r="T250">
        <v>721.8</v>
      </c>
      <c r="U250">
        <v>721.8</v>
      </c>
      <c r="V250">
        <v>688.6</v>
      </c>
      <c r="W250">
        <v>695</v>
      </c>
      <c r="X250">
        <v>693.1</v>
      </c>
      <c r="Y250">
        <v>699.05</v>
      </c>
      <c r="Z250">
        <v>2529197</v>
      </c>
      <c r="AA250">
        <v>1768034271.95</v>
      </c>
      <c r="AB250">
        <v>65547</v>
      </c>
      <c r="AC250" t="s">
        <v>1906</v>
      </c>
      <c r="AD250" t="s">
        <v>1716</v>
      </c>
    </row>
    <row r="251" spans="1:30" x14ac:dyDescent="0.25">
      <c r="A251" s="11" t="s">
        <v>1450</v>
      </c>
      <c r="B251" s="2" t="s">
        <v>16</v>
      </c>
      <c r="C251" s="12">
        <v>45111</v>
      </c>
      <c r="D251" s="2">
        <v>690.9</v>
      </c>
      <c r="F251">
        <f t="shared" si="17"/>
        <v>0.31215970961887146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1450</v>
      </c>
      <c r="Q251" t="s">
        <v>16</v>
      </c>
      <c r="R251" s="3">
        <v>45107</v>
      </c>
      <c r="S251">
        <v>693.1</v>
      </c>
      <c r="T251">
        <v>696</v>
      </c>
      <c r="U251">
        <v>701.8</v>
      </c>
      <c r="V251">
        <v>688.85</v>
      </c>
      <c r="W251">
        <v>696.55</v>
      </c>
      <c r="X251">
        <v>696.8</v>
      </c>
      <c r="Y251">
        <v>694.74</v>
      </c>
      <c r="Z251">
        <v>1933699</v>
      </c>
      <c r="AA251">
        <v>1343417390.5</v>
      </c>
      <c r="AB251">
        <v>46602</v>
      </c>
      <c r="AC251" t="s">
        <v>1907</v>
      </c>
      <c r="AD251" t="s">
        <v>1908</v>
      </c>
    </row>
    <row r="252" spans="1:30" x14ac:dyDescent="0.25">
      <c r="A252" s="9" t="s">
        <v>1450</v>
      </c>
      <c r="B252" s="1" t="s">
        <v>16</v>
      </c>
      <c r="C252" s="10">
        <v>45112</v>
      </c>
      <c r="D252" s="1">
        <v>691.6</v>
      </c>
      <c r="F252">
        <f t="shared" si="17"/>
        <v>0.10131712259372491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1450</v>
      </c>
      <c r="Q252" t="s">
        <v>16</v>
      </c>
      <c r="R252" s="3">
        <v>45110</v>
      </c>
      <c r="S252">
        <v>696.8</v>
      </c>
      <c r="T252">
        <v>696.55</v>
      </c>
      <c r="U252">
        <v>698.85</v>
      </c>
      <c r="V252">
        <v>683.95</v>
      </c>
      <c r="W252">
        <v>689</v>
      </c>
      <c r="X252">
        <v>688.75</v>
      </c>
      <c r="Y252">
        <v>694.13</v>
      </c>
      <c r="Z252">
        <v>1683794</v>
      </c>
      <c r="AA252">
        <v>1168767878.3</v>
      </c>
      <c r="AB252">
        <v>22498</v>
      </c>
      <c r="AC252" t="s">
        <v>1909</v>
      </c>
      <c r="AD252" t="s">
        <v>1910</v>
      </c>
    </row>
    <row r="253" spans="1:30" x14ac:dyDescent="0.25">
      <c r="A253" s="11" t="s">
        <v>1450</v>
      </c>
      <c r="B253" s="2" t="s">
        <v>16</v>
      </c>
      <c r="C253" s="12">
        <v>45113</v>
      </c>
      <c r="D253" s="2">
        <v>712.05</v>
      </c>
      <c r="F253">
        <f t="shared" si="17"/>
        <v>2.9569115095430787</v>
      </c>
      <c r="G253">
        <f t="shared" si="15"/>
        <v>4</v>
      </c>
      <c r="H253">
        <f t="shared" si="19"/>
        <v>2.7340932044437936</v>
      </c>
      <c r="I253" t="str">
        <f t="shared" si="18"/>
        <v/>
      </c>
      <c r="J253" t="str">
        <f t="shared" si="16"/>
        <v/>
      </c>
      <c r="P253" t="s">
        <v>1450</v>
      </c>
      <c r="Q253" t="s">
        <v>16</v>
      </c>
      <c r="R253" s="3">
        <v>45111</v>
      </c>
      <c r="S253">
        <v>688.75</v>
      </c>
      <c r="T253">
        <v>695</v>
      </c>
      <c r="U253">
        <v>709</v>
      </c>
      <c r="V253">
        <v>685</v>
      </c>
      <c r="W253">
        <v>685.8</v>
      </c>
      <c r="X253">
        <v>690.9</v>
      </c>
      <c r="Y253">
        <v>697.2</v>
      </c>
      <c r="Z253">
        <v>1309761</v>
      </c>
      <c r="AA253">
        <v>913163493.79999995</v>
      </c>
      <c r="AB253">
        <v>41705</v>
      </c>
      <c r="AC253" t="s">
        <v>1911</v>
      </c>
      <c r="AD253" t="s">
        <v>1912</v>
      </c>
    </row>
    <row r="254" spans="1:30" x14ac:dyDescent="0.25">
      <c r="A254" s="9" t="s">
        <v>1450</v>
      </c>
      <c r="B254" s="1" t="s">
        <v>16</v>
      </c>
      <c r="C254" s="10">
        <v>45114</v>
      </c>
      <c r="D254" s="1">
        <v>702.35</v>
      </c>
      <c r="F254">
        <f t="shared" si="17"/>
        <v>-1.3622638859630549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1450</v>
      </c>
      <c r="Q254" t="s">
        <v>16</v>
      </c>
      <c r="R254" s="3">
        <v>45112</v>
      </c>
      <c r="S254">
        <v>690.9</v>
      </c>
      <c r="T254">
        <v>687.15</v>
      </c>
      <c r="U254">
        <v>702</v>
      </c>
      <c r="V254">
        <v>687.15</v>
      </c>
      <c r="W254">
        <v>689</v>
      </c>
      <c r="X254">
        <v>691.6</v>
      </c>
      <c r="Y254">
        <v>693.32</v>
      </c>
      <c r="Z254">
        <v>1316315</v>
      </c>
      <c r="AA254">
        <v>912621775.35000002</v>
      </c>
      <c r="AB254">
        <v>23107</v>
      </c>
      <c r="AC254" t="s">
        <v>1913</v>
      </c>
      <c r="AD254" t="s">
        <v>1914</v>
      </c>
    </row>
    <row r="255" spans="1:30" x14ac:dyDescent="0.25">
      <c r="A255" s="11" t="s">
        <v>1450</v>
      </c>
      <c r="B255" s="2" t="s">
        <v>16</v>
      </c>
      <c r="C255" s="12">
        <v>45117</v>
      </c>
      <c r="D255" s="2">
        <v>700.5</v>
      </c>
      <c r="F255">
        <f t="shared" si="17"/>
        <v>-0.26340143802947569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1450</v>
      </c>
      <c r="Q255" t="s">
        <v>16</v>
      </c>
      <c r="R255" s="3">
        <v>45113</v>
      </c>
      <c r="S255">
        <v>691.6</v>
      </c>
      <c r="T255">
        <v>694</v>
      </c>
      <c r="U255">
        <v>716.9</v>
      </c>
      <c r="V255">
        <v>693.6</v>
      </c>
      <c r="W255">
        <v>707.5</v>
      </c>
      <c r="X255">
        <v>712.05</v>
      </c>
      <c r="Y255">
        <v>706.9</v>
      </c>
      <c r="Z255">
        <v>1200891</v>
      </c>
      <c r="AA255">
        <v>848910574.14999998</v>
      </c>
      <c r="AB255">
        <v>36465</v>
      </c>
      <c r="AC255" t="s">
        <v>1915</v>
      </c>
      <c r="AD255" t="s">
        <v>568</v>
      </c>
    </row>
    <row r="256" spans="1:30" x14ac:dyDescent="0.25">
      <c r="A256" s="9" t="s">
        <v>1450</v>
      </c>
      <c r="B256" s="1" t="s">
        <v>16</v>
      </c>
      <c r="C256" s="10">
        <v>45118</v>
      </c>
      <c r="D256" s="1">
        <v>696.35</v>
      </c>
      <c r="F256">
        <f t="shared" si="17"/>
        <v>-0.59243397573161705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1450</v>
      </c>
      <c r="Q256" t="s">
        <v>16</v>
      </c>
      <c r="R256" s="3">
        <v>45114</v>
      </c>
      <c r="S256">
        <v>712.05</v>
      </c>
      <c r="T256">
        <v>711.9</v>
      </c>
      <c r="U256">
        <v>711.9</v>
      </c>
      <c r="V256">
        <v>699.3</v>
      </c>
      <c r="W256">
        <v>705</v>
      </c>
      <c r="X256">
        <v>702.35</v>
      </c>
      <c r="Y256">
        <v>702.84</v>
      </c>
      <c r="Z256">
        <v>777157</v>
      </c>
      <c r="AA256">
        <v>546219617.29999995</v>
      </c>
      <c r="AB256">
        <v>21287</v>
      </c>
      <c r="AC256" t="s">
        <v>1916</v>
      </c>
      <c r="AD256" t="s">
        <v>1917</v>
      </c>
    </row>
    <row r="257" spans="1:30" x14ac:dyDescent="0.25">
      <c r="A257" s="11" t="s">
        <v>1450</v>
      </c>
      <c r="B257" s="2" t="s">
        <v>16</v>
      </c>
      <c r="C257" s="12">
        <v>45119</v>
      </c>
      <c r="D257" s="2">
        <v>734.4</v>
      </c>
      <c r="F257">
        <f t="shared" si="17"/>
        <v>5.4642062181374236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1450</v>
      </c>
      <c r="Q257" t="s">
        <v>16</v>
      </c>
      <c r="R257" s="3">
        <v>45117</v>
      </c>
      <c r="S257">
        <v>702.35</v>
      </c>
      <c r="T257">
        <v>704.6</v>
      </c>
      <c r="U257">
        <v>707.95</v>
      </c>
      <c r="V257">
        <v>695.75</v>
      </c>
      <c r="W257">
        <v>701</v>
      </c>
      <c r="X257">
        <v>700.5</v>
      </c>
      <c r="Y257">
        <v>699.99</v>
      </c>
      <c r="Z257">
        <v>1065601</v>
      </c>
      <c r="AA257">
        <v>745911832.79999995</v>
      </c>
      <c r="AB257">
        <v>16073</v>
      </c>
      <c r="AC257" t="s">
        <v>1918</v>
      </c>
      <c r="AD257" t="s">
        <v>1919</v>
      </c>
    </row>
    <row r="258" spans="1:30" x14ac:dyDescent="0.25">
      <c r="A258" s="9" t="s">
        <v>1450</v>
      </c>
      <c r="B258" s="1" t="s">
        <v>16</v>
      </c>
      <c r="C258" s="10">
        <v>45120</v>
      </c>
      <c r="D258" s="1">
        <v>762.85</v>
      </c>
      <c r="F258">
        <f t="shared" si="17"/>
        <v>3.8739106753812704</v>
      </c>
      <c r="G258">
        <f t="shared" si="15"/>
        <v>4</v>
      </c>
      <c r="H258">
        <f t="shared" si="19"/>
        <v>7.1343304543220381</v>
      </c>
      <c r="I258" t="str">
        <f t="shared" si="18"/>
        <v/>
      </c>
      <c r="J258" t="str">
        <f t="shared" si="16"/>
        <v/>
      </c>
      <c r="P258" t="s">
        <v>1450</v>
      </c>
      <c r="Q258" t="s">
        <v>16</v>
      </c>
      <c r="R258" s="3">
        <v>45118</v>
      </c>
      <c r="S258">
        <v>700.5</v>
      </c>
      <c r="T258">
        <v>705.95</v>
      </c>
      <c r="U258">
        <v>705.95</v>
      </c>
      <c r="V258">
        <v>693.4</v>
      </c>
      <c r="W258">
        <v>695.15</v>
      </c>
      <c r="X258">
        <v>696.35</v>
      </c>
      <c r="Y258">
        <v>699.8</v>
      </c>
      <c r="Z258">
        <v>1754766</v>
      </c>
      <c r="AA258">
        <v>1227981282.4000001</v>
      </c>
      <c r="AB258">
        <v>24123</v>
      </c>
      <c r="AC258" t="s">
        <v>1920</v>
      </c>
      <c r="AD258" t="s">
        <v>1921</v>
      </c>
    </row>
    <row r="259" spans="1:30" x14ac:dyDescent="0.25">
      <c r="A259" s="11" t="s">
        <v>1450</v>
      </c>
      <c r="B259" s="2" t="s">
        <v>16</v>
      </c>
      <c r="C259" s="12">
        <v>45121</v>
      </c>
      <c r="D259" s="2">
        <v>741.85</v>
      </c>
      <c r="F259">
        <f t="shared" si="17"/>
        <v>-2.7528347643704527</v>
      </c>
      <c r="G259">
        <f t="shared" ref="G259:G322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1450</v>
      </c>
      <c r="Q259" t="s">
        <v>16</v>
      </c>
      <c r="R259" s="3">
        <v>45119</v>
      </c>
      <c r="S259">
        <v>696.35</v>
      </c>
      <c r="T259">
        <v>701.5</v>
      </c>
      <c r="U259">
        <v>742.45</v>
      </c>
      <c r="V259">
        <v>696.55</v>
      </c>
      <c r="W259">
        <v>734.4</v>
      </c>
      <c r="X259">
        <v>734.4</v>
      </c>
      <c r="Y259">
        <v>726.88</v>
      </c>
      <c r="Z259">
        <v>2104350</v>
      </c>
      <c r="AA259">
        <v>1529618981.75</v>
      </c>
      <c r="AB259">
        <v>49675</v>
      </c>
      <c r="AC259" t="s">
        <v>1922</v>
      </c>
      <c r="AD259" t="s">
        <v>1923</v>
      </c>
    </row>
    <row r="260" spans="1:30" x14ac:dyDescent="0.25">
      <c r="A260" s="9" t="s">
        <v>1450</v>
      </c>
      <c r="B260" s="1" t="s">
        <v>16</v>
      </c>
      <c r="C260" s="10">
        <v>45124</v>
      </c>
      <c r="D260" s="1">
        <v>741.35</v>
      </c>
      <c r="F260">
        <f t="shared" ref="F260:F323" si="22">((D260-D259)/D259)*100</f>
        <v>-6.7399069892835478E-2</v>
      </c>
      <c r="G260">
        <f t="shared" si="20"/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1"/>
        <v/>
      </c>
      <c r="P260" t="s">
        <v>1450</v>
      </c>
      <c r="Q260" t="s">
        <v>16</v>
      </c>
      <c r="R260" s="3">
        <v>45120</v>
      </c>
      <c r="S260">
        <v>734.4</v>
      </c>
      <c r="T260">
        <v>735</v>
      </c>
      <c r="U260">
        <v>779.9</v>
      </c>
      <c r="V260">
        <v>735</v>
      </c>
      <c r="W260">
        <v>754.7</v>
      </c>
      <c r="X260">
        <v>762.85</v>
      </c>
      <c r="Y260">
        <v>764.09</v>
      </c>
      <c r="Z260">
        <v>3169793</v>
      </c>
      <c r="AA260">
        <v>2422004579.8000002</v>
      </c>
      <c r="AB260">
        <v>60298</v>
      </c>
      <c r="AC260" t="s">
        <v>1924</v>
      </c>
      <c r="AD260" t="s">
        <v>1925</v>
      </c>
    </row>
    <row r="261" spans="1:30" x14ac:dyDescent="0.25">
      <c r="A261" s="11" t="s">
        <v>1450</v>
      </c>
      <c r="B261" s="2" t="s">
        <v>16</v>
      </c>
      <c r="C261" s="12">
        <v>45125</v>
      </c>
      <c r="D261" s="2">
        <v>736.95</v>
      </c>
      <c r="F261">
        <f t="shared" si="22"/>
        <v>-0.59351183651446371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1450</v>
      </c>
      <c r="Q261" t="s">
        <v>16</v>
      </c>
      <c r="R261" s="3">
        <v>45121</v>
      </c>
      <c r="S261">
        <v>762.85</v>
      </c>
      <c r="T261">
        <v>759.95</v>
      </c>
      <c r="U261">
        <v>761.6</v>
      </c>
      <c r="V261">
        <v>733.45</v>
      </c>
      <c r="W261">
        <v>742</v>
      </c>
      <c r="X261">
        <v>741.85</v>
      </c>
      <c r="Y261">
        <v>744.06</v>
      </c>
      <c r="Z261">
        <v>1699668</v>
      </c>
      <c r="AA261">
        <v>1264654423.3499999</v>
      </c>
      <c r="AB261">
        <v>46677</v>
      </c>
      <c r="AC261" t="s">
        <v>1926</v>
      </c>
      <c r="AD261" t="s">
        <v>1927</v>
      </c>
    </row>
    <row r="262" spans="1:30" x14ac:dyDescent="0.25">
      <c r="A262" s="9" t="s">
        <v>1450</v>
      </c>
      <c r="B262" s="1" t="s">
        <v>16</v>
      </c>
      <c r="C262" s="10">
        <v>45126</v>
      </c>
      <c r="D262" s="1">
        <v>745.15</v>
      </c>
      <c r="F262">
        <f t="shared" si="22"/>
        <v>1.1126942126331407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1450</v>
      </c>
      <c r="Q262" t="s">
        <v>16</v>
      </c>
      <c r="R262" s="3">
        <v>45124</v>
      </c>
      <c r="S262">
        <v>741.85</v>
      </c>
      <c r="T262">
        <v>746.85</v>
      </c>
      <c r="U262">
        <v>749.9</v>
      </c>
      <c r="V262">
        <v>730</v>
      </c>
      <c r="W262">
        <v>740.1</v>
      </c>
      <c r="X262">
        <v>741.35</v>
      </c>
      <c r="Y262">
        <v>740.49</v>
      </c>
      <c r="Z262">
        <v>885175</v>
      </c>
      <c r="AA262">
        <v>655459011.85000002</v>
      </c>
      <c r="AB262">
        <v>19869</v>
      </c>
      <c r="AC262" t="s">
        <v>1928</v>
      </c>
      <c r="AD262" t="s">
        <v>1929</v>
      </c>
    </row>
    <row r="263" spans="1:30" x14ac:dyDescent="0.25">
      <c r="A263" s="11" t="s">
        <v>1450</v>
      </c>
      <c r="B263" s="2" t="s">
        <v>16</v>
      </c>
      <c r="C263" s="12">
        <v>45127</v>
      </c>
      <c r="D263" s="2">
        <v>776.45</v>
      </c>
      <c r="F263">
        <f t="shared" si="22"/>
        <v>4.2004965443199449</v>
      </c>
      <c r="G263">
        <f t="shared" si="20"/>
        <v>4</v>
      </c>
      <c r="H263">
        <f t="shared" si="19"/>
        <v>1.7827882283542009</v>
      </c>
      <c r="I263" t="str">
        <f t="shared" si="23"/>
        <v/>
      </c>
      <c r="J263" t="str">
        <f t="shared" si="21"/>
        <v/>
      </c>
      <c r="P263" t="s">
        <v>1450</v>
      </c>
      <c r="Q263" t="s">
        <v>16</v>
      </c>
      <c r="R263" s="3">
        <v>45125</v>
      </c>
      <c r="S263">
        <v>741.35</v>
      </c>
      <c r="T263">
        <v>746.95</v>
      </c>
      <c r="U263">
        <v>751.1</v>
      </c>
      <c r="V263">
        <v>733.05</v>
      </c>
      <c r="W263">
        <v>739.25</v>
      </c>
      <c r="X263">
        <v>736.95</v>
      </c>
      <c r="Y263">
        <v>740.05</v>
      </c>
      <c r="Z263">
        <v>699996</v>
      </c>
      <c r="AA263">
        <v>518033100.94999999</v>
      </c>
      <c r="AB263">
        <v>24767</v>
      </c>
      <c r="AC263" t="s">
        <v>1930</v>
      </c>
      <c r="AD263" t="s">
        <v>1931</v>
      </c>
    </row>
    <row r="264" spans="1:30" x14ac:dyDescent="0.25">
      <c r="A264" s="9" t="s">
        <v>1450</v>
      </c>
      <c r="B264" s="1" t="s">
        <v>16</v>
      </c>
      <c r="C264" s="10">
        <v>45128</v>
      </c>
      <c r="D264" s="1">
        <v>754.3</v>
      </c>
      <c r="F264">
        <f t="shared" si="22"/>
        <v>-2.8527271556442897</v>
      </c>
      <c r="G264">
        <f t="shared" si="20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1450</v>
      </c>
      <c r="Q264" t="s">
        <v>16</v>
      </c>
      <c r="R264" s="3">
        <v>45126</v>
      </c>
      <c r="S264">
        <v>736.95</v>
      </c>
      <c r="T264">
        <v>742.75</v>
      </c>
      <c r="U264">
        <v>760.6</v>
      </c>
      <c r="V264">
        <v>735.45</v>
      </c>
      <c r="W264">
        <v>745.5</v>
      </c>
      <c r="X264">
        <v>745.15</v>
      </c>
      <c r="Y264">
        <v>745.94</v>
      </c>
      <c r="Z264">
        <v>800478</v>
      </c>
      <c r="AA264">
        <v>597111783.89999998</v>
      </c>
      <c r="AB264">
        <v>20895</v>
      </c>
      <c r="AC264" t="s">
        <v>1932</v>
      </c>
      <c r="AD264" t="s">
        <v>1933</v>
      </c>
    </row>
    <row r="265" spans="1:30" x14ac:dyDescent="0.25">
      <c r="A265" s="11" t="s">
        <v>1450</v>
      </c>
      <c r="B265" s="2" t="s">
        <v>16</v>
      </c>
      <c r="C265" s="12">
        <v>45131</v>
      </c>
      <c r="D265" s="2">
        <v>744.85</v>
      </c>
      <c r="F265">
        <f t="shared" si="22"/>
        <v>-1.2528171814927658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1450</v>
      </c>
      <c r="Q265" t="s">
        <v>16</v>
      </c>
      <c r="R265" s="3">
        <v>45127</v>
      </c>
      <c r="S265">
        <v>745.15</v>
      </c>
      <c r="T265">
        <v>746</v>
      </c>
      <c r="U265">
        <v>782</v>
      </c>
      <c r="V265">
        <v>746</v>
      </c>
      <c r="W265">
        <v>772.4</v>
      </c>
      <c r="X265">
        <v>776.45</v>
      </c>
      <c r="Y265">
        <v>771.77</v>
      </c>
      <c r="Z265">
        <v>1579201</v>
      </c>
      <c r="AA265">
        <v>1218777771.05</v>
      </c>
      <c r="AB265">
        <v>47927</v>
      </c>
      <c r="AC265" t="s">
        <v>1934</v>
      </c>
      <c r="AD265" t="s">
        <v>1935</v>
      </c>
    </row>
    <row r="266" spans="1:30" x14ac:dyDescent="0.25">
      <c r="A266" s="9" t="s">
        <v>1450</v>
      </c>
      <c r="B266" s="1" t="s">
        <v>16</v>
      </c>
      <c r="C266" s="10">
        <v>45132</v>
      </c>
      <c r="D266" s="1">
        <v>718.5</v>
      </c>
      <c r="F266">
        <f t="shared" si="22"/>
        <v>-3.5376250251728565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1450</v>
      </c>
      <c r="Q266" t="s">
        <v>16</v>
      </c>
      <c r="R266" s="3">
        <v>45128</v>
      </c>
      <c r="S266">
        <v>776.45</v>
      </c>
      <c r="T266">
        <v>769.45</v>
      </c>
      <c r="U266">
        <v>769.45</v>
      </c>
      <c r="V266">
        <v>748.95</v>
      </c>
      <c r="W266">
        <v>754.95</v>
      </c>
      <c r="X266">
        <v>754.3</v>
      </c>
      <c r="Y266">
        <v>754.26</v>
      </c>
      <c r="Z266">
        <v>913573</v>
      </c>
      <c r="AA266">
        <v>689070763.85000002</v>
      </c>
      <c r="AB266">
        <v>30013</v>
      </c>
      <c r="AC266" t="s">
        <v>1936</v>
      </c>
      <c r="AD266" t="s">
        <v>1937</v>
      </c>
    </row>
    <row r="267" spans="1:30" x14ac:dyDescent="0.25">
      <c r="A267" s="11" t="s">
        <v>1450</v>
      </c>
      <c r="B267" s="2" t="s">
        <v>16</v>
      </c>
      <c r="C267" s="12">
        <v>45133</v>
      </c>
      <c r="D267" s="2">
        <v>712.25</v>
      </c>
      <c r="F267">
        <f t="shared" si="22"/>
        <v>-0.86986778009742527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1450</v>
      </c>
      <c r="Q267" t="s">
        <v>16</v>
      </c>
      <c r="R267" s="3">
        <v>45131</v>
      </c>
      <c r="S267">
        <v>754.3</v>
      </c>
      <c r="T267">
        <v>754.45</v>
      </c>
      <c r="U267">
        <v>758.6</v>
      </c>
      <c r="V267">
        <v>732.45</v>
      </c>
      <c r="W267">
        <v>745</v>
      </c>
      <c r="X267">
        <v>744.85</v>
      </c>
      <c r="Y267">
        <v>743.7</v>
      </c>
      <c r="Z267">
        <v>791428</v>
      </c>
      <c r="AA267">
        <v>588582135.54999995</v>
      </c>
      <c r="AB267">
        <v>56807</v>
      </c>
      <c r="AC267" t="s">
        <v>1938</v>
      </c>
      <c r="AD267" t="s">
        <v>1939</v>
      </c>
    </row>
    <row r="268" spans="1:30" x14ac:dyDescent="0.25">
      <c r="A268" s="9" t="s">
        <v>1450</v>
      </c>
      <c r="B268" s="1" t="s">
        <v>16</v>
      </c>
      <c r="C268" s="10">
        <v>45134</v>
      </c>
      <c r="D268" s="1">
        <v>706.9</v>
      </c>
      <c r="F268">
        <f t="shared" si="22"/>
        <v>-0.75114075114075429</v>
      </c>
      <c r="G268">
        <f t="shared" si="20"/>
        <v>4</v>
      </c>
      <c r="H268">
        <f t="shared" si="24"/>
        <v>-8.9574344774293344</v>
      </c>
      <c r="I268" t="str">
        <f t="shared" si="23"/>
        <v/>
      </c>
      <c r="J268" t="str">
        <f t="shared" si="21"/>
        <v/>
      </c>
      <c r="P268" t="s">
        <v>1450</v>
      </c>
      <c r="Q268" t="s">
        <v>16</v>
      </c>
      <c r="R268" s="3">
        <v>45132</v>
      </c>
      <c r="S268">
        <v>744.85</v>
      </c>
      <c r="T268">
        <v>755.95</v>
      </c>
      <c r="U268">
        <v>755.95</v>
      </c>
      <c r="V268">
        <v>711.4</v>
      </c>
      <c r="W268">
        <v>715</v>
      </c>
      <c r="X268">
        <v>718.5</v>
      </c>
      <c r="Y268">
        <v>735.75</v>
      </c>
      <c r="Z268">
        <v>797108</v>
      </c>
      <c r="AA268">
        <v>586472451.85000002</v>
      </c>
      <c r="AB268">
        <v>38280</v>
      </c>
      <c r="AC268" t="s">
        <v>1940</v>
      </c>
      <c r="AD268" t="s">
        <v>1941</v>
      </c>
    </row>
    <row r="269" spans="1:30" x14ac:dyDescent="0.25">
      <c r="A269" s="11" t="s">
        <v>1450</v>
      </c>
      <c r="B269" s="2" t="s">
        <v>16</v>
      </c>
      <c r="C269" s="12">
        <v>45135</v>
      </c>
      <c r="D269" s="2">
        <v>716.05</v>
      </c>
      <c r="F269">
        <f t="shared" si="22"/>
        <v>1.2943839298344855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1450</v>
      </c>
      <c r="Q269" t="s">
        <v>16</v>
      </c>
      <c r="R269" s="3">
        <v>45133</v>
      </c>
      <c r="S269">
        <v>718.5</v>
      </c>
      <c r="T269">
        <v>719.95</v>
      </c>
      <c r="U269">
        <v>731.85</v>
      </c>
      <c r="V269">
        <v>697.1</v>
      </c>
      <c r="W269">
        <v>709.95</v>
      </c>
      <c r="X269">
        <v>712.25</v>
      </c>
      <c r="Y269">
        <v>713.19</v>
      </c>
      <c r="Z269">
        <v>1769165</v>
      </c>
      <c r="AA269">
        <v>1261756007.3499999</v>
      </c>
      <c r="AB269">
        <v>57442</v>
      </c>
      <c r="AC269" t="s">
        <v>1942</v>
      </c>
      <c r="AD269" t="s">
        <v>1943</v>
      </c>
    </row>
    <row r="270" spans="1:30" x14ac:dyDescent="0.25">
      <c r="A270" s="9" t="s">
        <v>1450</v>
      </c>
      <c r="B270" s="1" t="s">
        <v>16</v>
      </c>
      <c r="C270" s="10">
        <v>45138</v>
      </c>
      <c r="D270" s="1">
        <v>731.55</v>
      </c>
      <c r="F270">
        <f t="shared" si="22"/>
        <v>2.1646533063333568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1450</v>
      </c>
      <c r="Q270" t="s">
        <v>16</v>
      </c>
      <c r="R270" s="3">
        <v>45134</v>
      </c>
      <c r="S270">
        <v>712.25</v>
      </c>
      <c r="T270">
        <v>715.8</v>
      </c>
      <c r="U270">
        <v>716.6</v>
      </c>
      <c r="V270">
        <v>701.2</v>
      </c>
      <c r="W270">
        <v>705</v>
      </c>
      <c r="X270">
        <v>706.9</v>
      </c>
      <c r="Y270">
        <v>707.94</v>
      </c>
      <c r="Z270">
        <v>461360</v>
      </c>
      <c r="AA270">
        <v>326613907.39999998</v>
      </c>
      <c r="AB270">
        <v>17964</v>
      </c>
      <c r="AC270" t="s">
        <v>1944</v>
      </c>
      <c r="AD270" t="s">
        <v>1945</v>
      </c>
    </row>
    <row r="271" spans="1:30" x14ac:dyDescent="0.25">
      <c r="A271" s="11" t="s">
        <v>1450</v>
      </c>
      <c r="B271" s="2" t="s">
        <v>16</v>
      </c>
      <c r="C271" s="12">
        <v>45139</v>
      </c>
      <c r="D271" s="2">
        <v>763.9</v>
      </c>
      <c r="F271">
        <f t="shared" si="22"/>
        <v>4.4221174219123816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1.4072522581489721</v>
      </c>
      <c r="P271" t="s">
        <v>1450</v>
      </c>
      <c r="Q271" t="s">
        <v>16</v>
      </c>
      <c r="R271" s="3">
        <v>45135</v>
      </c>
      <c r="S271">
        <v>706.9</v>
      </c>
      <c r="T271">
        <v>707</v>
      </c>
      <c r="U271">
        <v>718.5</v>
      </c>
      <c r="V271">
        <v>699.8</v>
      </c>
      <c r="W271">
        <v>710.45</v>
      </c>
      <c r="X271">
        <v>716.05</v>
      </c>
      <c r="Y271">
        <v>710.17</v>
      </c>
      <c r="Z271">
        <v>584590</v>
      </c>
      <c r="AA271">
        <v>415156037.60000002</v>
      </c>
      <c r="AB271">
        <v>18739</v>
      </c>
      <c r="AC271" t="s">
        <v>1946</v>
      </c>
      <c r="AD271" t="s">
        <v>365</v>
      </c>
    </row>
    <row r="272" spans="1:30" x14ac:dyDescent="0.25">
      <c r="A272" s="9" t="s">
        <v>1450</v>
      </c>
      <c r="B272" s="1" t="s">
        <v>16</v>
      </c>
      <c r="C272" s="10">
        <v>45140</v>
      </c>
      <c r="D272" s="1">
        <v>746.9</v>
      </c>
      <c r="F272">
        <f t="shared" si="22"/>
        <v>-2.2254221756774446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1450</v>
      </c>
      <c r="Q272" t="s">
        <v>16</v>
      </c>
      <c r="R272" s="3">
        <v>45138</v>
      </c>
      <c r="S272">
        <v>716.05</v>
      </c>
      <c r="T272">
        <v>718.45</v>
      </c>
      <c r="U272">
        <v>738.9</v>
      </c>
      <c r="V272">
        <v>699.75</v>
      </c>
      <c r="W272">
        <v>727.95</v>
      </c>
      <c r="X272">
        <v>731.55</v>
      </c>
      <c r="Y272">
        <v>713.07</v>
      </c>
      <c r="Z272">
        <v>1989226</v>
      </c>
      <c r="AA272">
        <v>1418456294.55</v>
      </c>
      <c r="AB272">
        <v>52370</v>
      </c>
      <c r="AC272" t="s">
        <v>1947</v>
      </c>
      <c r="AD272" t="s">
        <v>1948</v>
      </c>
    </row>
    <row r="273" spans="1:30" x14ac:dyDescent="0.25">
      <c r="A273" s="11" t="s">
        <v>1450</v>
      </c>
      <c r="B273" s="2" t="s">
        <v>16</v>
      </c>
      <c r="C273" s="12">
        <v>45141</v>
      </c>
      <c r="D273" s="2">
        <v>721.5</v>
      </c>
      <c r="F273">
        <f t="shared" si="22"/>
        <v>-3.4007229883518515</v>
      </c>
      <c r="G273">
        <f t="shared" si="20"/>
        <v>4</v>
      </c>
      <c r="H273">
        <f t="shared" si="24"/>
        <v>2.065355778752302</v>
      </c>
      <c r="I273" t="str">
        <f t="shared" si="23"/>
        <v/>
      </c>
      <c r="J273" t="str">
        <f t="shared" si="21"/>
        <v/>
      </c>
      <c r="P273" t="s">
        <v>1450</v>
      </c>
      <c r="Q273" t="s">
        <v>16</v>
      </c>
      <c r="R273" s="3">
        <v>45139</v>
      </c>
      <c r="S273">
        <v>731.55</v>
      </c>
      <c r="T273">
        <v>735</v>
      </c>
      <c r="U273">
        <v>768</v>
      </c>
      <c r="V273">
        <v>725.5</v>
      </c>
      <c r="W273">
        <v>762.7</v>
      </c>
      <c r="X273">
        <v>763.9</v>
      </c>
      <c r="Y273">
        <v>754.95</v>
      </c>
      <c r="Z273">
        <v>1713410</v>
      </c>
      <c r="AA273">
        <v>1293539268.7</v>
      </c>
      <c r="AB273">
        <v>45687</v>
      </c>
      <c r="AC273" t="s">
        <v>1949</v>
      </c>
      <c r="AD273" t="s">
        <v>1630</v>
      </c>
    </row>
    <row r="274" spans="1:30" x14ac:dyDescent="0.25">
      <c r="A274" s="9" t="s">
        <v>1450</v>
      </c>
      <c r="B274" s="1" t="s">
        <v>16</v>
      </c>
      <c r="C274" s="10">
        <v>45142</v>
      </c>
      <c r="D274" s="1">
        <v>781</v>
      </c>
      <c r="F274">
        <f t="shared" si="22"/>
        <v>8.2467082467082466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1450</v>
      </c>
      <c r="Q274" t="s">
        <v>16</v>
      </c>
      <c r="R274" s="3">
        <v>45140</v>
      </c>
      <c r="S274">
        <v>763.9</v>
      </c>
      <c r="T274">
        <v>760.15</v>
      </c>
      <c r="U274">
        <v>770</v>
      </c>
      <c r="V274">
        <v>736.65</v>
      </c>
      <c r="W274">
        <v>744.95</v>
      </c>
      <c r="X274">
        <v>746.9</v>
      </c>
      <c r="Y274">
        <v>756.26</v>
      </c>
      <c r="Z274">
        <v>1396489</v>
      </c>
      <c r="AA274">
        <v>1056115331.8</v>
      </c>
      <c r="AB274">
        <v>60825</v>
      </c>
      <c r="AC274" t="s">
        <v>1950</v>
      </c>
      <c r="AD274" t="s">
        <v>1951</v>
      </c>
    </row>
    <row r="275" spans="1:30" x14ac:dyDescent="0.25">
      <c r="A275" s="11" t="s">
        <v>1450</v>
      </c>
      <c r="B275" s="2" t="s">
        <v>16</v>
      </c>
      <c r="C275" s="12">
        <v>45145</v>
      </c>
      <c r="D275" s="2">
        <v>798.15</v>
      </c>
      <c r="F275">
        <f t="shared" si="22"/>
        <v>2.1959026888604325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1450</v>
      </c>
      <c r="Q275" t="s">
        <v>16</v>
      </c>
      <c r="R275" s="3">
        <v>45141</v>
      </c>
      <c r="S275">
        <v>746.9</v>
      </c>
      <c r="T275">
        <v>748.05</v>
      </c>
      <c r="U275">
        <v>752.9</v>
      </c>
      <c r="V275">
        <v>714.2</v>
      </c>
      <c r="W275">
        <v>725.9</v>
      </c>
      <c r="X275">
        <v>721.5</v>
      </c>
      <c r="Y275">
        <v>729.86</v>
      </c>
      <c r="Z275">
        <v>631719</v>
      </c>
      <c r="AA275">
        <v>461068733.55000001</v>
      </c>
      <c r="AB275">
        <v>23791</v>
      </c>
      <c r="AC275" t="s">
        <v>1952</v>
      </c>
      <c r="AD275" t="s">
        <v>1953</v>
      </c>
    </row>
    <row r="276" spans="1:30" x14ac:dyDescent="0.25">
      <c r="A276" s="9" t="s">
        <v>1450</v>
      </c>
      <c r="B276" s="1" t="s">
        <v>16</v>
      </c>
      <c r="C276" s="10">
        <v>45146</v>
      </c>
      <c r="D276" s="1">
        <v>760.15</v>
      </c>
      <c r="F276">
        <f t="shared" si="22"/>
        <v>-4.7610098352440016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1450</v>
      </c>
      <c r="Q276" t="s">
        <v>16</v>
      </c>
      <c r="R276" s="3">
        <v>45142</v>
      </c>
      <c r="S276">
        <v>721.5</v>
      </c>
      <c r="T276">
        <v>730.95</v>
      </c>
      <c r="U276">
        <v>788.7</v>
      </c>
      <c r="V276">
        <v>728.25</v>
      </c>
      <c r="W276">
        <v>775</v>
      </c>
      <c r="X276">
        <v>781</v>
      </c>
      <c r="Y276">
        <v>770.95</v>
      </c>
      <c r="Z276">
        <v>3143664</v>
      </c>
      <c r="AA276">
        <v>2423610471.8000002</v>
      </c>
      <c r="AB276">
        <v>75750</v>
      </c>
      <c r="AC276" t="s">
        <v>1954</v>
      </c>
      <c r="AD276" t="s">
        <v>611</v>
      </c>
    </row>
    <row r="277" spans="1:30" x14ac:dyDescent="0.25">
      <c r="A277" s="11" t="s">
        <v>1450</v>
      </c>
      <c r="B277" s="2" t="s">
        <v>16</v>
      </c>
      <c r="C277" s="12">
        <v>45147</v>
      </c>
      <c r="D277" s="2">
        <v>744.8</v>
      </c>
      <c r="F277">
        <f t="shared" si="22"/>
        <v>-2.0193382884956947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1450</v>
      </c>
      <c r="Q277" t="s">
        <v>16</v>
      </c>
      <c r="R277" s="3">
        <v>45145</v>
      </c>
      <c r="S277">
        <v>781</v>
      </c>
      <c r="T277">
        <v>778.1</v>
      </c>
      <c r="U277">
        <v>807.95</v>
      </c>
      <c r="V277">
        <v>773.05</v>
      </c>
      <c r="W277">
        <v>794.5</v>
      </c>
      <c r="X277">
        <v>798.15</v>
      </c>
      <c r="Y277">
        <v>790.12</v>
      </c>
      <c r="Z277">
        <v>2340566</v>
      </c>
      <c r="AA277">
        <v>1849318450.8</v>
      </c>
      <c r="AB277">
        <v>84456</v>
      </c>
      <c r="AC277" t="s">
        <v>1955</v>
      </c>
      <c r="AD277" t="s">
        <v>1956</v>
      </c>
    </row>
    <row r="278" spans="1:30" x14ac:dyDescent="0.25">
      <c r="A278" s="9" t="s">
        <v>1450</v>
      </c>
      <c r="B278" s="1" t="s">
        <v>16</v>
      </c>
      <c r="C278" s="10">
        <v>45148</v>
      </c>
      <c r="D278" s="1">
        <v>731.2</v>
      </c>
      <c r="F278">
        <f t="shared" si="22"/>
        <v>-1.8259935553168516</v>
      </c>
      <c r="G278">
        <f t="shared" si="20"/>
        <v>4</v>
      </c>
      <c r="H278">
        <f t="shared" si="24"/>
        <v>1.3444213444213509</v>
      </c>
      <c r="I278" t="str">
        <f t="shared" si="23"/>
        <v/>
      </c>
      <c r="J278" t="str">
        <f t="shared" si="21"/>
        <v/>
      </c>
      <c r="P278" t="s">
        <v>1450</v>
      </c>
      <c r="Q278" t="s">
        <v>16</v>
      </c>
      <c r="R278" s="3">
        <v>45146</v>
      </c>
      <c r="S278">
        <v>798.15</v>
      </c>
      <c r="T278">
        <v>818</v>
      </c>
      <c r="U278">
        <v>818</v>
      </c>
      <c r="V278">
        <v>749.05</v>
      </c>
      <c r="W278">
        <v>764</v>
      </c>
      <c r="X278">
        <v>760.15</v>
      </c>
      <c r="Y278">
        <v>766.79</v>
      </c>
      <c r="Z278">
        <v>5335222</v>
      </c>
      <c r="AA278">
        <v>4091010597.3499999</v>
      </c>
      <c r="AB278">
        <v>99930</v>
      </c>
      <c r="AC278" t="s">
        <v>1957</v>
      </c>
      <c r="AD278" t="s">
        <v>1958</v>
      </c>
    </row>
    <row r="279" spans="1:30" x14ac:dyDescent="0.25">
      <c r="A279" s="11" t="s">
        <v>1450</v>
      </c>
      <c r="B279" s="2" t="s">
        <v>16</v>
      </c>
      <c r="C279" s="12">
        <v>45149</v>
      </c>
      <c r="D279" s="2">
        <v>727.45</v>
      </c>
      <c r="F279">
        <f t="shared" si="22"/>
        <v>-0.512855579868709</v>
      </c>
      <c r="G279">
        <f t="shared" si="20"/>
        <v>5</v>
      </c>
      <c r="H279" t="str">
        <f t="shared" si="24"/>
        <v/>
      </c>
      <c r="I279" t="str">
        <f t="shared" si="23"/>
        <v/>
      </c>
      <c r="J279" t="str">
        <f t="shared" si="21"/>
        <v/>
      </c>
      <c r="P279" t="s">
        <v>1450</v>
      </c>
      <c r="Q279" t="s">
        <v>16</v>
      </c>
      <c r="R279" s="3">
        <v>45147</v>
      </c>
      <c r="S279">
        <v>760.15</v>
      </c>
      <c r="T279">
        <v>754</v>
      </c>
      <c r="U279">
        <v>754</v>
      </c>
      <c r="V279">
        <v>720.05</v>
      </c>
      <c r="W279">
        <v>746</v>
      </c>
      <c r="X279">
        <v>744.8</v>
      </c>
      <c r="Y279">
        <v>736.65</v>
      </c>
      <c r="Z279">
        <v>3983166</v>
      </c>
      <c r="AA279">
        <v>2934181527.9000001</v>
      </c>
      <c r="AB279">
        <v>79867</v>
      </c>
      <c r="AC279" t="s">
        <v>1959</v>
      </c>
      <c r="AD279" t="s">
        <v>1960</v>
      </c>
    </row>
    <row r="280" spans="1:30" x14ac:dyDescent="0.25">
      <c r="A280" s="9" t="s">
        <v>1450</v>
      </c>
      <c r="B280" s="1" t="s">
        <v>16</v>
      </c>
      <c r="C280" s="10">
        <v>45152</v>
      </c>
      <c r="D280" s="1">
        <v>731.3</v>
      </c>
      <c r="F280">
        <f t="shared" si="22"/>
        <v>0.52924599628839208</v>
      </c>
      <c r="G280">
        <f t="shared" si="20"/>
        <v>1</v>
      </c>
      <c r="H280" t="str">
        <f t="shared" si="24"/>
        <v/>
      </c>
      <c r="I280" t="str">
        <f t="shared" si="23"/>
        <v/>
      </c>
      <c r="J280" t="str">
        <f t="shared" si="21"/>
        <v/>
      </c>
      <c r="P280" t="s">
        <v>1450</v>
      </c>
      <c r="Q280" t="s">
        <v>16</v>
      </c>
      <c r="R280" s="3">
        <v>45148</v>
      </c>
      <c r="S280">
        <v>744.8</v>
      </c>
      <c r="T280">
        <v>745</v>
      </c>
      <c r="U280">
        <v>754.95</v>
      </c>
      <c r="V280">
        <v>727.3</v>
      </c>
      <c r="W280">
        <v>732.25</v>
      </c>
      <c r="X280">
        <v>731.2</v>
      </c>
      <c r="Y280">
        <v>734.93</v>
      </c>
      <c r="Z280">
        <v>805825</v>
      </c>
      <c r="AA280">
        <v>592221428.45000005</v>
      </c>
      <c r="AB280">
        <v>33378</v>
      </c>
      <c r="AC280" t="s">
        <v>1961</v>
      </c>
      <c r="AD280" t="s">
        <v>1962</v>
      </c>
    </row>
    <row r="281" spans="1:30" x14ac:dyDescent="0.25">
      <c r="A281" s="11" t="s">
        <v>1450</v>
      </c>
      <c r="B281" s="2" t="s">
        <v>16</v>
      </c>
      <c r="C281" s="12">
        <v>45154</v>
      </c>
      <c r="D281" s="2">
        <v>718.6</v>
      </c>
      <c r="F281">
        <f t="shared" si="22"/>
        <v>-1.7366333925885318</v>
      </c>
      <c r="G281">
        <f t="shared" si="20"/>
        <v>3</v>
      </c>
      <c r="H281" t="str">
        <f t="shared" si="24"/>
        <v/>
      </c>
      <c r="I281" t="str">
        <f t="shared" si="23"/>
        <v/>
      </c>
      <c r="J281" t="str">
        <f t="shared" si="21"/>
        <v/>
      </c>
      <c r="P281" t="s">
        <v>1450</v>
      </c>
      <c r="Q281" t="s">
        <v>16</v>
      </c>
      <c r="R281" s="3">
        <v>45149</v>
      </c>
      <c r="S281">
        <v>731.2</v>
      </c>
      <c r="T281">
        <v>739.4</v>
      </c>
      <c r="U281">
        <v>750</v>
      </c>
      <c r="V281">
        <v>715.05</v>
      </c>
      <c r="W281">
        <v>730.1</v>
      </c>
      <c r="X281">
        <v>727.45</v>
      </c>
      <c r="Y281">
        <v>728.33</v>
      </c>
      <c r="Z281">
        <v>1261387</v>
      </c>
      <c r="AA281">
        <v>918706565.35000002</v>
      </c>
      <c r="AB281">
        <v>45644</v>
      </c>
      <c r="AC281" t="s">
        <v>1963</v>
      </c>
      <c r="AD281" t="s">
        <v>725</v>
      </c>
    </row>
    <row r="282" spans="1:30" x14ac:dyDescent="0.25">
      <c r="A282" s="9" t="s">
        <v>1450</v>
      </c>
      <c r="B282" s="1" t="s">
        <v>16</v>
      </c>
      <c r="C282" s="10">
        <v>45155</v>
      </c>
      <c r="D282" s="1">
        <v>710.15</v>
      </c>
      <c r="F282">
        <f t="shared" si="22"/>
        <v>-1.1758975786251107</v>
      </c>
      <c r="G282">
        <f t="shared" si="20"/>
        <v>4</v>
      </c>
      <c r="H282">
        <f t="shared" si="24"/>
        <v>-4.6522556390977421</v>
      </c>
      <c r="I282" t="str">
        <f t="shared" si="23"/>
        <v/>
      </c>
      <c r="J282" t="str">
        <f t="shared" si="21"/>
        <v/>
      </c>
      <c r="P282" t="s">
        <v>1450</v>
      </c>
      <c r="Q282" t="s">
        <v>16</v>
      </c>
      <c r="R282" s="3">
        <v>45152</v>
      </c>
      <c r="S282">
        <v>727.45</v>
      </c>
      <c r="T282">
        <v>727.45</v>
      </c>
      <c r="U282">
        <v>741</v>
      </c>
      <c r="V282">
        <v>715.55</v>
      </c>
      <c r="W282">
        <v>729.6</v>
      </c>
      <c r="X282">
        <v>731.3</v>
      </c>
      <c r="Y282">
        <v>732.84</v>
      </c>
      <c r="Z282">
        <v>863531</v>
      </c>
      <c r="AA282">
        <v>632829859.45000005</v>
      </c>
      <c r="AB282">
        <v>40319</v>
      </c>
      <c r="AC282" t="s">
        <v>1964</v>
      </c>
      <c r="AD282" t="s">
        <v>335</v>
      </c>
    </row>
    <row r="283" spans="1:30" x14ac:dyDescent="0.25">
      <c r="A283" s="11" t="s">
        <v>1450</v>
      </c>
      <c r="B283" s="2" t="s">
        <v>16</v>
      </c>
      <c r="C283" s="12">
        <v>45156</v>
      </c>
      <c r="D283" s="2">
        <v>726.8</v>
      </c>
      <c r="F283">
        <f t="shared" si="22"/>
        <v>2.3445750897697639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1450</v>
      </c>
      <c r="Q283" t="s">
        <v>16</v>
      </c>
      <c r="R283" s="3">
        <v>45154</v>
      </c>
      <c r="S283">
        <v>731.3</v>
      </c>
      <c r="T283">
        <v>731.3</v>
      </c>
      <c r="U283">
        <v>733.55</v>
      </c>
      <c r="V283">
        <v>706</v>
      </c>
      <c r="W283">
        <v>721</v>
      </c>
      <c r="X283">
        <v>718.6</v>
      </c>
      <c r="Y283">
        <v>717.27</v>
      </c>
      <c r="Z283">
        <v>1323555</v>
      </c>
      <c r="AA283">
        <v>949348242.14999998</v>
      </c>
      <c r="AB283">
        <v>37156</v>
      </c>
      <c r="AC283" t="s">
        <v>1965</v>
      </c>
      <c r="AD283" t="s">
        <v>1966</v>
      </c>
    </row>
    <row r="284" spans="1:30" x14ac:dyDescent="0.25">
      <c r="A284" s="9" t="s">
        <v>1450</v>
      </c>
      <c r="B284" s="1" t="s">
        <v>16</v>
      </c>
      <c r="C284" s="10">
        <v>45159</v>
      </c>
      <c r="D284" s="1">
        <v>721.25</v>
      </c>
      <c r="F284">
        <f t="shared" si="22"/>
        <v>-0.76362135388001584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1450</v>
      </c>
      <c r="Q284" t="s">
        <v>16</v>
      </c>
      <c r="R284" s="3">
        <v>45155</v>
      </c>
      <c r="S284">
        <v>718.6</v>
      </c>
      <c r="T284">
        <v>722.05</v>
      </c>
      <c r="U284">
        <v>734</v>
      </c>
      <c r="V284">
        <v>709</v>
      </c>
      <c r="W284">
        <v>711.2</v>
      </c>
      <c r="X284">
        <v>710.15</v>
      </c>
      <c r="Y284">
        <v>716.49</v>
      </c>
      <c r="Z284">
        <v>1109054</v>
      </c>
      <c r="AA284">
        <v>794625349.25</v>
      </c>
      <c r="AB284">
        <v>53447</v>
      </c>
      <c r="AC284" t="s">
        <v>1967</v>
      </c>
      <c r="AD284" t="s">
        <v>347</v>
      </c>
    </row>
    <row r="285" spans="1:30" x14ac:dyDescent="0.25">
      <c r="A285" s="11" t="s">
        <v>1450</v>
      </c>
      <c r="B285" s="2" t="s">
        <v>16</v>
      </c>
      <c r="C285" s="12">
        <v>45160</v>
      </c>
      <c r="D285" s="2">
        <v>718.2</v>
      </c>
      <c r="F285">
        <f t="shared" si="22"/>
        <v>-0.42287694974002837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1450</v>
      </c>
      <c r="Q285" t="s">
        <v>16</v>
      </c>
      <c r="R285" s="3">
        <v>45156</v>
      </c>
      <c r="S285">
        <v>710.15</v>
      </c>
      <c r="T285">
        <v>712.9</v>
      </c>
      <c r="U285">
        <v>735</v>
      </c>
      <c r="V285">
        <v>708</v>
      </c>
      <c r="W285">
        <v>721.6</v>
      </c>
      <c r="X285">
        <v>726.8</v>
      </c>
      <c r="Y285">
        <v>720.89</v>
      </c>
      <c r="Z285">
        <v>756133</v>
      </c>
      <c r="AA285">
        <v>545087400.54999995</v>
      </c>
      <c r="AB285">
        <v>23276</v>
      </c>
      <c r="AC285" t="s">
        <v>1968</v>
      </c>
      <c r="AD285" t="s">
        <v>1969</v>
      </c>
    </row>
    <row r="286" spans="1:30" x14ac:dyDescent="0.25">
      <c r="A286" s="9" t="s">
        <v>1450</v>
      </c>
      <c r="B286" s="1" t="s">
        <v>16</v>
      </c>
      <c r="C286" s="10">
        <v>45161</v>
      </c>
      <c r="D286" s="1">
        <v>741.55</v>
      </c>
      <c r="F286">
        <f t="shared" si="22"/>
        <v>3.2511835143413963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1450</v>
      </c>
      <c r="Q286" t="s">
        <v>16</v>
      </c>
      <c r="R286" s="3">
        <v>45159</v>
      </c>
      <c r="S286">
        <v>726.8</v>
      </c>
      <c r="T286">
        <v>727.5</v>
      </c>
      <c r="U286">
        <v>727.5</v>
      </c>
      <c r="V286">
        <v>712.65</v>
      </c>
      <c r="W286">
        <v>722</v>
      </c>
      <c r="X286">
        <v>721.25</v>
      </c>
      <c r="Y286">
        <v>718.66</v>
      </c>
      <c r="Z286">
        <v>343025</v>
      </c>
      <c r="AA286">
        <v>246519375.75</v>
      </c>
      <c r="AB286">
        <v>11723</v>
      </c>
      <c r="AC286" t="s">
        <v>1970</v>
      </c>
      <c r="AD286" t="s">
        <v>1971</v>
      </c>
    </row>
    <row r="287" spans="1:30" x14ac:dyDescent="0.25">
      <c r="A287" s="11" t="s">
        <v>1450</v>
      </c>
      <c r="B287" s="2" t="s">
        <v>16</v>
      </c>
      <c r="C287" s="12">
        <v>45162</v>
      </c>
      <c r="D287" s="2">
        <v>750.95</v>
      </c>
      <c r="F287">
        <f t="shared" si="22"/>
        <v>1.2676151304699739</v>
      </c>
      <c r="G287">
        <f t="shared" si="20"/>
        <v>4</v>
      </c>
      <c r="H287">
        <f t="shared" si="24"/>
        <v>5.7452650848412405</v>
      </c>
      <c r="I287" t="str">
        <f t="shared" si="23"/>
        <v/>
      </c>
      <c r="J287" t="str">
        <f t="shared" si="21"/>
        <v/>
      </c>
      <c r="P287" t="s">
        <v>1450</v>
      </c>
      <c r="Q287" t="s">
        <v>16</v>
      </c>
      <c r="R287" s="3">
        <v>45160</v>
      </c>
      <c r="S287">
        <v>721.25</v>
      </c>
      <c r="T287">
        <v>726.9</v>
      </c>
      <c r="U287">
        <v>744.15</v>
      </c>
      <c r="V287">
        <v>712.05</v>
      </c>
      <c r="W287">
        <v>717.05</v>
      </c>
      <c r="X287">
        <v>718.2</v>
      </c>
      <c r="Y287">
        <v>728.72</v>
      </c>
      <c r="Z287">
        <v>1348972</v>
      </c>
      <c r="AA287">
        <v>983018615.75</v>
      </c>
      <c r="AB287">
        <v>46146</v>
      </c>
      <c r="AC287" t="s">
        <v>1972</v>
      </c>
      <c r="AD287" t="s">
        <v>586</v>
      </c>
    </row>
    <row r="288" spans="1:30" x14ac:dyDescent="0.25">
      <c r="A288" s="9" t="s">
        <v>1450</v>
      </c>
      <c r="B288" s="1" t="s">
        <v>16</v>
      </c>
      <c r="C288" s="10">
        <v>45163</v>
      </c>
      <c r="D288" s="1">
        <v>752.5</v>
      </c>
      <c r="F288">
        <f t="shared" si="22"/>
        <v>0.20640522005459144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1450</v>
      </c>
      <c r="Q288" t="s">
        <v>16</v>
      </c>
      <c r="R288" s="3">
        <v>45161</v>
      </c>
      <c r="S288">
        <v>718.2</v>
      </c>
      <c r="T288">
        <v>726.5</v>
      </c>
      <c r="U288">
        <v>749.85</v>
      </c>
      <c r="V288">
        <v>723.5</v>
      </c>
      <c r="W288">
        <v>742.5</v>
      </c>
      <c r="X288">
        <v>741.55</v>
      </c>
      <c r="Y288">
        <v>739.69</v>
      </c>
      <c r="Z288">
        <v>1388930</v>
      </c>
      <c r="AA288">
        <v>1027374910.8</v>
      </c>
      <c r="AB288">
        <v>40923</v>
      </c>
      <c r="AC288" t="s">
        <v>1973</v>
      </c>
      <c r="AD288" t="s">
        <v>1948</v>
      </c>
    </row>
    <row r="289" spans="1:30" x14ac:dyDescent="0.25">
      <c r="A289" s="11" t="s">
        <v>1450</v>
      </c>
      <c r="B289" s="2" t="s">
        <v>16</v>
      </c>
      <c r="C289" s="12">
        <v>45166</v>
      </c>
      <c r="D289" s="2">
        <v>753.9</v>
      </c>
      <c r="F289">
        <f t="shared" si="22"/>
        <v>0.18604651162790395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1450</v>
      </c>
      <c r="Q289" t="s">
        <v>16</v>
      </c>
      <c r="R289" s="3">
        <v>45162</v>
      </c>
      <c r="S289">
        <v>741.55</v>
      </c>
      <c r="T289">
        <v>746.95</v>
      </c>
      <c r="U289">
        <v>754.5</v>
      </c>
      <c r="V289">
        <v>735.25</v>
      </c>
      <c r="W289">
        <v>750</v>
      </c>
      <c r="X289">
        <v>750.95</v>
      </c>
      <c r="Y289">
        <v>747.06</v>
      </c>
      <c r="Z289">
        <v>862203</v>
      </c>
      <c r="AA289">
        <v>644119944.35000002</v>
      </c>
      <c r="AB289">
        <v>19545</v>
      </c>
      <c r="AC289" t="s">
        <v>1974</v>
      </c>
      <c r="AD289" t="s">
        <v>1975</v>
      </c>
    </row>
    <row r="290" spans="1:30" x14ac:dyDescent="0.25">
      <c r="A290" s="9" t="s">
        <v>1450</v>
      </c>
      <c r="B290" s="1" t="s">
        <v>16</v>
      </c>
      <c r="C290" s="10">
        <v>45167</v>
      </c>
      <c r="D290" s="1">
        <v>761.95</v>
      </c>
      <c r="F290">
        <f t="shared" si="22"/>
        <v>1.0677808727948095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1450</v>
      </c>
      <c r="Q290" t="s">
        <v>16</v>
      </c>
      <c r="R290" s="3">
        <v>45163</v>
      </c>
      <c r="S290">
        <v>750.95</v>
      </c>
      <c r="T290">
        <v>759</v>
      </c>
      <c r="U290">
        <v>760.9</v>
      </c>
      <c r="V290">
        <v>745</v>
      </c>
      <c r="W290">
        <v>746</v>
      </c>
      <c r="X290">
        <v>752.5</v>
      </c>
      <c r="Y290">
        <v>754.95</v>
      </c>
      <c r="Z290">
        <v>618039</v>
      </c>
      <c r="AA290">
        <v>466589767.14999998</v>
      </c>
      <c r="AB290">
        <v>22827</v>
      </c>
      <c r="AC290" t="s">
        <v>1976</v>
      </c>
      <c r="AD290" t="s">
        <v>1977</v>
      </c>
    </row>
    <row r="291" spans="1:30" x14ac:dyDescent="0.25">
      <c r="A291" s="11" t="s">
        <v>1450</v>
      </c>
      <c r="B291" s="2" t="s">
        <v>16</v>
      </c>
      <c r="C291" s="12">
        <v>45168</v>
      </c>
      <c r="D291" s="2">
        <v>774.8</v>
      </c>
      <c r="F291">
        <f t="shared" si="22"/>
        <v>1.6864623662969889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1450</v>
      </c>
      <c r="Q291" t="s">
        <v>16</v>
      </c>
      <c r="R291" s="3">
        <v>45166</v>
      </c>
      <c r="S291">
        <v>752.5</v>
      </c>
      <c r="T291">
        <v>752.5</v>
      </c>
      <c r="U291">
        <v>772.65</v>
      </c>
      <c r="V291">
        <v>751.35</v>
      </c>
      <c r="W291">
        <v>754.4</v>
      </c>
      <c r="X291">
        <v>753.9</v>
      </c>
      <c r="Y291">
        <v>760.43</v>
      </c>
      <c r="Z291">
        <v>859721</v>
      </c>
      <c r="AA291">
        <v>653758409.64999998</v>
      </c>
      <c r="AB291">
        <v>27159</v>
      </c>
      <c r="AC291" t="s">
        <v>1978</v>
      </c>
      <c r="AD291" t="s">
        <v>1979</v>
      </c>
    </row>
    <row r="292" spans="1:30" x14ac:dyDescent="0.25">
      <c r="A292" s="9" t="s">
        <v>1450</v>
      </c>
      <c r="B292" s="1" t="s">
        <v>16</v>
      </c>
      <c r="C292" s="10">
        <v>45169</v>
      </c>
      <c r="D292" s="1">
        <v>774.65</v>
      </c>
      <c r="F292">
        <f t="shared" si="22"/>
        <v>-1.9359834796073474E-2</v>
      </c>
      <c r="G292">
        <f t="shared" si="20"/>
        <v>4</v>
      </c>
      <c r="H292">
        <f t="shared" si="24"/>
        <v>3.156002396963836</v>
      </c>
      <c r="I292" t="str">
        <f t="shared" si="23"/>
        <v/>
      </c>
      <c r="J292" t="str">
        <f t="shared" si="21"/>
        <v/>
      </c>
      <c r="P292" t="s">
        <v>1450</v>
      </c>
      <c r="Q292" t="s">
        <v>16</v>
      </c>
      <c r="R292" s="3">
        <v>45167</v>
      </c>
      <c r="S292">
        <v>753.9</v>
      </c>
      <c r="T292">
        <v>759</v>
      </c>
      <c r="U292">
        <v>767.6</v>
      </c>
      <c r="V292">
        <v>758.5</v>
      </c>
      <c r="W292">
        <v>758.5</v>
      </c>
      <c r="X292">
        <v>761.95</v>
      </c>
      <c r="Y292">
        <v>762.83</v>
      </c>
      <c r="Z292">
        <v>303940</v>
      </c>
      <c r="AA292">
        <v>231854122.40000001</v>
      </c>
      <c r="AB292">
        <v>14162</v>
      </c>
      <c r="AC292" t="s">
        <v>1980</v>
      </c>
      <c r="AD292" t="s">
        <v>1981</v>
      </c>
    </row>
    <row r="293" spans="1:30" x14ac:dyDescent="0.25">
      <c r="A293" s="11" t="s">
        <v>1450</v>
      </c>
      <c r="B293" s="2" t="s">
        <v>16</v>
      </c>
      <c r="C293" s="12">
        <v>45170</v>
      </c>
      <c r="D293" s="2">
        <v>769.9</v>
      </c>
      <c r="F293">
        <f t="shared" si="22"/>
        <v>-0.6131801458723295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-0.60397454214833335</v>
      </c>
      <c r="P293" t="s">
        <v>1450</v>
      </c>
      <c r="Q293" t="s">
        <v>16</v>
      </c>
      <c r="R293" s="3">
        <v>45168</v>
      </c>
      <c r="S293">
        <v>761.95</v>
      </c>
      <c r="T293">
        <v>761.9</v>
      </c>
      <c r="U293">
        <v>777.5</v>
      </c>
      <c r="V293">
        <v>761.1</v>
      </c>
      <c r="W293">
        <v>775</v>
      </c>
      <c r="X293">
        <v>774.8</v>
      </c>
      <c r="Y293">
        <v>771.74</v>
      </c>
      <c r="Z293">
        <v>760591</v>
      </c>
      <c r="AA293">
        <v>586974970.45000005</v>
      </c>
      <c r="AB293">
        <v>20731</v>
      </c>
      <c r="AC293" t="s">
        <v>1982</v>
      </c>
      <c r="AD293" t="s">
        <v>1983</v>
      </c>
    </row>
    <row r="294" spans="1:30" x14ac:dyDescent="0.25">
      <c r="A294" s="9" t="s">
        <v>1450</v>
      </c>
      <c r="B294" s="1" t="s">
        <v>16</v>
      </c>
      <c r="C294" s="10">
        <v>45173</v>
      </c>
      <c r="D294" s="1">
        <v>758.7</v>
      </c>
      <c r="F294">
        <f t="shared" si="22"/>
        <v>-1.4547343810884441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1450</v>
      </c>
      <c r="Q294" t="s">
        <v>16</v>
      </c>
      <c r="R294" s="3">
        <v>45169</v>
      </c>
      <c r="S294">
        <v>774.8</v>
      </c>
      <c r="T294">
        <v>775.05</v>
      </c>
      <c r="U294">
        <v>783.2</v>
      </c>
      <c r="V294">
        <v>769.7</v>
      </c>
      <c r="W294">
        <v>773.45</v>
      </c>
      <c r="X294">
        <v>774.65</v>
      </c>
      <c r="Y294">
        <v>776.63</v>
      </c>
      <c r="Z294">
        <v>961268</v>
      </c>
      <c r="AA294">
        <v>746552574.75</v>
      </c>
      <c r="AB294">
        <v>21700</v>
      </c>
      <c r="AC294" t="s">
        <v>1984</v>
      </c>
      <c r="AD294" t="s">
        <v>1985</v>
      </c>
    </row>
    <row r="295" spans="1:30" x14ac:dyDescent="0.25">
      <c r="A295" s="11" t="s">
        <v>1450</v>
      </c>
      <c r="B295" s="2" t="s">
        <v>16</v>
      </c>
      <c r="C295" s="12">
        <v>45174</v>
      </c>
      <c r="D295" s="2">
        <v>758.3</v>
      </c>
      <c r="F295">
        <f t="shared" si="22"/>
        <v>-5.2721760906826266E-2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1450</v>
      </c>
      <c r="Q295" t="s">
        <v>16</v>
      </c>
      <c r="R295" s="3">
        <v>45170</v>
      </c>
      <c r="S295">
        <v>774.65</v>
      </c>
      <c r="T295">
        <v>782</v>
      </c>
      <c r="U295">
        <v>782.95</v>
      </c>
      <c r="V295">
        <v>768</v>
      </c>
      <c r="W295">
        <v>770.15</v>
      </c>
      <c r="X295">
        <v>769.9</v>
      </c>
      <c r="Y295">
        <v>771.51</v>
      </c>
      <c r="Z295">
        <v>304865</v>
      </c>
      <c r="AA295">
        <v>235207709.5</v>
      </c>
      <c r="AB295">
        <v>13751</v>
      </c>
      <c r="AC295" t="s">
        <v>1986</v>
      </c>
      <c r="AD295" t="s">
        <v>1345</v>
      </c>
    </row>
    <row r="296" spans="1:30" x14ac:dyDescent="0.25">
      <c r="A296" s="9" t="s">
        <v>1450</v>
      </c>
      <c r="B296" s="1" t="s">
        <v>16</v>
      </c>
      <c r="C296" s="10">
        <v>45175</v>
      </c>
      <c r="D296" s="1">
        <v>769.6</v>
      </c>
      <c r="F296">
        <f t="shared" si="22"/>
        <v>1.4901753923249466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1450</v>
      </c>
      <c r="Q296" t="s">
        <v>16</v>
      </c>
      <c r="R296" s="3">
        <v>45173</v>
      </c>
      <c r="S296">
        <v>769.9</v>
      </c>
      <c r="T296">
        <v>769.15</v>
      </c>
      <c r="U296">
        <v>781</v>
      </c>
      <c r="V296">
        <v>755.45</v>
      </c>
      <c r="W296">
        <v>756.5</v>
      </c>
      <c r="X296">
        <v>758.7</v>
      </c>
      <c r="Y296">
        <v>767.38</v>
      </c>
      <c r="Z296">
        <v>319288</v>
      </c>
      <c r="AA296">
        <v>245016815.75</v>
      </c>
      <c r="AB296">
        <v>14537</v>
      </c>
      <c r="AC296" t="s">
        <v>1987</v>
      </c>
      <c r="AD296" t="s">
        <v>1988</v>
      </c>
    </row>
    <row r="297" spans="1:30" x14ac:dyDescent="0.25">
      <c r="A297" s="11" t="s">
        <v>1450</v>
      </c>
      <c r="B297" s="2" t="s">
        <v>16</v>
      </c>
      <c r="C297" s="12">
        <v>45176</v>
      </c>
      <c r="D297" s="2">
        <v>772.05</v>
      </c>
      <c r="F297">
        <f t="shared" si="22"/>
        <v>0.31834719334718448</v>
      </c>
      <c r="G297">
        <f t="shared" si="20"/>
        <v>4</v>
      </c>
      <c r="H297">
        <f t="shared" si="24"/>
        <v>-0.33563544826696223</v>
      </c>
      <c r="I297" t="str">
        <f t="shared" si="23"/>
        <v/>
      </c>
      <c r="J297" t="str">
        <f t="shared" si="21"/>
        <v/>
      </c>
      <c r="P297" t="s">
        <v>1450</v>
      </c>
      <c r="Q297" t="s">
        <v>16</v>
      </c>
      <c r="R297" s="3">
        <v>45174</v>
      </c>
      <c r="S297">
        <v>758.7</v>
      </c>
      <c r="T297">
        <v>760.95</v>
      </c>
      <c r="U297">
        <v>775.4</v>
      </c>
      <c r="V297">
        <v>752.65</v>
      </c>
      <c r="W297">
        <v>760</v>
      </c>
      <c r="X297">
        <v>758.3</v>
      </c>
      <c r="Y297">
        <v>766.14</v>
      </c>
      <c r="Z297">
        <v>443582</v>
      </c>
      <c r="AA297">
        <v>339846978.69999999</v>
      </c>
      <c r="AB297">
        <v>17542</v>
      </c>
      <c r="AC297" t="s">
        <v>1989</v>
      </c>
      <c r="AD297" t="s">
        <v>1990</v>
      </c>
    </row>
    <row r="298" spans="1:30" x14ac:dyDescent="0.25">
      <c r="A298" s="9" t="s">
        <v>1450</v>
      </c>
      <c r="B298" s="1" t="s">
        <v>16</v>
      </c>
      <c r="C298" s="10">
        <v>45177</v>
      </c>
      <c r="D298" s="1">
        <v>799.25</v>
      </c>
      <c r="F298">
        <f t="shared" si="22"/>
        <v>3.5230878829091443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1450</v>
      </c>
      <c r="Q298" t="s">
        <v>16</v>
      </c>
      <c r="R298" s="3">
        <v>45175</v>
      </c>
      <c r="S298">
        <v>758.3</v>
      </c>
      <c r="T298">
        <v>758.3</v>
      </c>
      <c r="U298">
        <v>777.8</v>
      </c>
      <c r="V298">
        <v>758.3</v>
      </c>
      <c r="W298">
        <v>768</v>
      </c>
      <c r="X298">
        <v>769.6</v>
      </c>
      <c r="Y298">
        <v>771.09</v>
      </c>
      <c r="Z298">
        <v>524249</v>
      </c>
      <c r="AA298">
        <v>404242328.30000001</v>
      </c>
      <c r="AB298">
        <v>19271</v>
      </c>
      <c r="AC298" t="s">
        <v>1991</v>
      </c>
      <c r="AD298" t="s">
        <v>1992</v>
      </c>
    </row>
    <row r="299" spans="1:30" x14ac:dyDescent="0.25">
      <c r="A299" s="11" t="s">
        <v>1450</v>
      </c>
      <c r="B299" s="2" t="s">
        <v>16</v>
      </c>
      <c r="C299" s="12">
        <v>45180</v>
      </c>
      <c r="D299" s="2">
        <v>796.2</v>
      </c>
      <c r="F299">
        <f t="shared" si="22"/>
        <v>-0.38160775727243723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1450</v>
      </c>
      <c r="Q299" t="s">
        <v>16</v>
      </c>
      <c r="R299" s="3">
        <v>45176</v>
      </c>
      <c r="S299">
        <v>769.6</v>
      </c>
      <c r="T299">
        <v>775.65</v>
      </c>
      <c r="U299">
        <v>806.9</v>
      </c>
      <c r="V299">
        <v>766.45</v>
      </c>
      <c r="W299">
        <v>768</v>
      </c>
      <c r="X299">
        <v>772.05</v>
      </c>
      <c r="Y299">
        <v>786</v>
      </c>
      <c r="Z299">
        <v>1388593</v>
      </c>
      <c r="AA299">
        <v>1091429014.0999999</v>
      </c>
      <c r="AB299">
        <v>42867</v>
      </c>
      <c r="AC299" t="s">
        <v>1993</v>
      </c>
      <c r="AD299" t="s">
        <v>1994</v>
      </c>
    </row>
    <row r="300" spans="1:30" x14ac:dyDescent="0.25">
      <c r="A300" s="9" t="s">
        <v>1450</v>
      </c>
      <c r="B300" s="1" t="s">
        <v>16</v>
      </c>
      <c r="C300" s="10">
        <v>45181</v>
      </c>
      <c r="D300" s="1">
        <v>788.4</v>
      </c>
      <c r="F300">
        <f t="shared" si="22"/>
        <v>-0.97965335342879523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1450</v>
      </c>
      <c r="Q300" t="s">
        <v>16</v>
      </c>
      <c r="R300" s="3">
        <v>45177</v>
      </c>
      <c r="S300">
        <v>772.05</v>
      </c>
      <c r="T300">
        <v>775.95</v>
      </c>
      <c r="U300">
        <v>806</v>
      </c>
      <c r="V300">
        <v>775.55</v>
      </c>
      <c r="W300">
        <v>800</v>
      </c>
      <c r="X300">
        <v>799.25</v>
      </c>
      <c r="Y300">
        <v>797.94</v>
      </c>
      <c r="Z300">
        <v>1422798</v>
      </c>
      <c r="AA300">
        <v>1135308615.4000001</v>
      </c>
      <c r="AB300">
        <v>37375</v>
      </c>
      <c r="AC300" t="s">
        <v>1995</v>
      </c>
      <c r="AD300" t="s">
        <v>1996</v>
      </c>
    </row>
    <row r="301" spans="1:30" x14ac:dyDescent="0.25">
      <c r="A301" s="11" t="s">
        <v>1450</v>
      </c>
      <c r="B301" s="2" t="s">
        <v>16</v>
      </c>
      <c r="C301" s="12">
        <v>45182</v>
      </c>
      <c r="D301" s="2">
        <v>758</v>
      </c>
      <c r="F301">
        <f t="shared" si="22"/>
        <v>-3.8559107052257708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1450</v>
      </c>
      <c r="Q301" t="s">
        <v>16</v>
      </c>
      <c r="R301" s="3">
        <v>45180</v>
      </c>
      <c r="S301">
        <v>799.25</v>
      </c>
      <c r="T301">
        <v>810</v>
      </c>
      <c r="U301">
        <v>814.9</v>
      </c>
      <c r="V301">
        <v>782</v>
      </c>
      <c r="W301">
        <v>795.45</v>
      </c>
      <c r="X301">
        <v>796.2</v>
      </c>
      <c r="Y301">
        <v>796.1</v>
      </c>
      <c r="Z301">
        <v>727165</v>
      </c>
      <c r="AA301">
        <v>578898275.04999995</v>
      </c>
      <c r="AB301">
        <v>30635</v>
      </c>
      <c r="AC301" t="s">
        <v>1997</v>
      </c>
      <c r="AD301" t="s">
        <v>1998</v>
      </c>
    </row>
    <row r="302" spans="1:30" x14ac:dyDescent="0.25">
      <c r="A302" s="9" t="s">
        <v>1450</v>
      </c>
      <c r="B302" s="1" t="s">
        <v>16</v>
      </c>
      <c r="C302" s="10">
        <v>45183</v>
      </c>
      <c r="D302" s="1">
        <v>766.45</v>
      </c>
      <c r="F302">
        <f t="shared" si="22"/>
        <v>1.1147757255936734</v>
      </c>
      <c r="G302">
        <f t="shared" si="20"/>
        <v>4</v>
      </c>
      <c r="H302">
        <f t="shared" si="24"/>
        <v>-0.72534162295186966</v>
      </c>
      <c r="I302" t="str">
        <f t="shared" si="23"/>
        <v/>
      </c>
      <c r="J302" t="str">
        <f t="shared" si="21"/>
        <v/>
      </c>
      <c r="P302" t="s">
        <v>1450</v>
      </c>
      <c r="Q302" t="s">
        <v>16</v>
      </c>
      <c r="R302" s="3">
        <v>45181</v>
      </c>
      <c r="S302">
        <v>796.2</v>
      </c>
      <c r="T302">
        <v>791.65</v>
      </c>
      <c r="U302">
        <v>803</v>
      </c>
      <c r="V302">
        <v>770.7</v>
      </c>
      <c r="W302">
        <v>786.05</v>
      </c>
      <c r="X302">
        <v>788.4</v>
      </c>
      <c r="Y302">
        <v>787.65</v>
      </c>
      <c r="Z302">
        <v>978554</v>
      </c>
      <c r="AA302">
        <v>770762562.60000002</v>
      </c>
      <c r="AB302">
        <v>34963</v>
      </c>
      <c r="AC302" t="s">
        <v>1999</v>
      </c>
      <c r="AD302" t="s">
        <v>2000</v>
      </c>
    </row>
    <row r="303" spans="1:30" x14ac:dyDescent="0.25">
      <c r="A303" s="11" t="s">
        <v>1450</v>
      </c>
      <c r="B303" s="2" t="s">
        <v>16</v>
      </c>
      <c r="C303" s="12">
        <v>45184</v>
      </c>
      <c r="D303" s="2">
        <v>772.3</v>
      </c>
      <c r="F303">
        <f t="shared" si="22"/>
        <v>0.76325918194271103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1450</v>
      </c>
      <c r="Q303" t="s">
        <v>16</v>
      </c>
      <c r="R303" s="3">
        <v>45182</v>
      </c>
      <c r="S303">
        <v>788.4</v>
      </c>
      <c r="T303">
        <v>785</v>
      </c>
      <c r="U303">
        <v>786</v>
      </c>
      <c r="V303">
        <v>757</v>
      </c>
      <c r="W303">
        <v>757.25</v>
      </c>
      <c r="X303">
        <v>758</v>
      </c>
      <c r="Y303">
        <v>764.48</v>
      </c>
      <c r="Z303">
        <v>1207084</v>
      </c>
      <c r="AA303">
        <v>922789293.10000002</v>
      </c>
      <c r="AB303">
        <v>29953</v>
      </c>
      <c r="AC303" t="s">
        <v>2001</v>
      </c>
      <c r="AD303" t="s">
        <v>2002</v>
      </c>
    </row>
    <row r="304" spans="1:30" x14ac:dyDescent="0.25">
      <c r="A304" s="9" t="s">
        <v>1450</v>
      </c>
      <c r="B304" s="1" t="s">
        <v>16</v>
      </c>
      <c r="C304" s="10">
        <v>45187</v>
      </c>
      <c r="D304" s="1">
        <v>772.55</v>
      </c>
      <c r="F304">
        <f t="shared" si="22"/>
        <v>3.2370840347015414E-2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1450</v>
      </c>
      <c r="Q304" t="s">
        <v>16</v>
      </c>
      <c r="R304" s="3">
        <v>45183</v>
      </c>
      <c r="S304">
        <v>758</v>
      </c>
      <c r="T304">
        <v>758.5</v>
      </c>
      <c r="U304">
        <v>775.35</v>
      </c>
      <c r="V304">
        <v>758.5</v>
      </c>
      <c r="W304">
        <v>773</v>
      </c>
      <c r="X304">
        <v>766.45</v>
      </c>
      <c r="Y304">
        <v>767.54</v>
      </c>
      <c r="Z304">
        <v>776536</v>
      </c>
      <c r="AA304">
        <v>596025070.89999998</v>
      </c>
      <c r="AB304">
        <v>43887</v>
      </c>
      <c r="AC304" t="s">
        <v>2003</v>
      </c>
      <c r="AD304" t="s">
        <v>2004</v>
      </c>
    </row>
    <row r="305" spans="1:30" x14ac:dyDescent="0.25">
      <c r="A305" s="11" t="s">
        <v>1450</v>
      </c>
      <c r="B305" s="2" t="s">
        <v>16</v>
      </c>
      <c r="C305" s="12">
        <v>45189</v>
      </c>
      <c r="D305" s="2">
        <v>765.45</v>
      </c>
      <c r="F305">
        <f t="shared" si="22"/>
        <v>-0.91903436670764482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1450</v>
      </c>
      <c r="Q305" t="s">
        <v>16</v>
      </c>
      <c r="R305" s="3">
        <v>45184</v>
      </c>
      <c r="S305">
        <v>766.45</v>
      </c>
      <c r="T305">
        <v>773.8</v>
      </c>
      <c r="U305">
        <v>799.95</v>
      </c>
      <c r="V305">
        <v>763.2</v>
      </c>
      <c r="W305">
        <v>772.8</v>
      </c>
      <c r="X305">
        <v>772.3</v>
      </c>
      <c r="Y305">
        <v>779.68</v>
      </c>
      <c r="Z305">
        <v>2641026</v>
      </c>
      <c r="AA305">
        <v>2059157127.05</v>
      </c>
      <c r="AB305">
        <v>95471</v>
      </c>
      <c r="AC305" t="s">
        <v>2005</v>
      </c>
      <c r="AD305" t="s">
        <v>2006</v>
      </c>
    </row>
    <row r="306" spans="1:30" x14ac:dyDescent="0.25">
      <c r="A306" s="9" t="s">
        <v>1450</v>
      </c>
      <c r="B306" s="1" t="s">
        <v>16</v>
      </c>
      <c r="C306" s="10">
        <v>45190</v>
      </c>
      <c r="D306" s="1">
        <v>760.8</v>
      </c>
      <c r="F306">
        <f t="shared" si="22"/>
        <v>-0.60748579267098968</v>
      </c>
      <c r="G306">
        <f t="shared" si="20"/>
        <v>4</v>
      </c>
      <c r="H306">
        <f t="shared" si="24"/>
        <v>0.36939313984168265</v>
      </c>
      <c r="I306" t="str">
        <f t="shared" si="23"/>
        <v/>
      </c>
      <c r="J306" t="str">
        <f t="shared" si="21"/>
        <v/>
      </c>
      <c r="P306" t="s">
        <v>1450</v>
      </c>
      <c r="Q306" t="s">
        <v>16</v>
      </c>
      <c r="R306" s="3">
        <v>45187</v>
      </c>
      <c r="S306">
        <v>772.3</v>
      </c>
      <c r="T306">
        <v>772</v>
      </c>
      <c r="U306">
        <v>788.55</v>
      </c>
      <c r="V306">
        <v>766</v>
      </c>
      <c r="W306">
        <v>771</v>
      </c>
      <c r="X306">
        <v>772.55</v>
      </c>
      <c r="Y306">
        <v>781.1</v>
      </c>
      <c r="Z306">
        <v>614008</v>
      </c>
      <c r="AA306">
        <v>479603616.85000002</v>
      </c>
      <c r="AB306">
        <v>37637</v>
      </c>
      <c r="AC306" t="s">
        <v>2007</v>
      </c>
      <c r="AD306" t="s">
        <v>2008</v>
      </c>
    </row>
    <row r="307" spans="1:30" x14ac:dyDescent="0.25">
      <c r="A307" s="11" t="s">
        <v>1450</v>
      </c>
      <c r="B307" s="2" t="s">
        <v>16</v>
      </c>
      <c r="C307" s="12">
        <v>45191</v>
      </c>
      <c r="D307" s="2">
        <v>750.2</v>
      </c>
      <c r="F307">
        <f t="shared" si="22"/>
        <v>-1.3932702418506717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1450</v>
      </c>
      <c r="Q307" t="s">
        <v>16</v>
      </c>
      <c r="R307" s="3">
        <v>45189</v>
      </c>
      <c r="S307">
        <v>772.55</v>
      </c>
      <c r="T307">
        <v>760</v>
      </c>
      <c r="U307">
        <v>779.45</v>
      </c>
      <c r="V307">
        <v>749.05</v>
      </c>
      <c r="W307">
        <v>765</v>
      </c>
      <c r="X307">
        <v>765.45</v>
      </c>
      <c r="Y307">
        <v>763.52</v>
      </c>
      <c r="Z307">
        <v>847508</v>
      </c>
      <c r="AA307">
        <v>647091959.29999995</v>
      </c>
      <c r="AB307">
        <v>38135</v>
      </c>
      <c r="AC307" t="s">
        <v>2009</v>
      </c>
      <c r="AD307" t="s">
        <v>1362</v>
      </c>
    </row>
    <row r="308" spans="1:30" x14ac:dyDescent="0.25">
      <c r="A308" s="9" t="s">
        <v>1450</v>
      </c>
      <c r="B308" s="1" t="s">
        <v>16</v>
      </c>
      <c r="C308" s="10">
        <v>45194</v>
      </c>
      <c r="D308" s="1">
        <v>742.25</v>
      </c>
      <c r="F308">
        <f t="shared" si="22"/>
        <v>-1.0597174086910217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1450</v>
      </c>
      <c r="Q308" t="s">
        <v>16</v>
      </c>
      <c r="R308" s="3">
        <v>45190</v>
      </c>
      <c r="S308">
        <v>765.45</v>
      </c>
      <c r="T308">
        <v>767.65</v>
      </c>
      <c r="U308">
        <v>775</v>
      </c>
      <c r="V308">
        <v>751</v>
      </c>
      <c r="W308">
        <v>752</v>
      </c>
      <c r="X308">
        <v>760.8</v>
      </c>
      <c r="Y308">
        <v>762.27</v>
      </c>
      <c r="Z308">
        <v>783195</v>
      </c>
      <c r="AA308">
        <v>597009088.64999998</v>
      </c>
      <c r="AB308">
        <v>42551</v>
      </c>
      <c r="AC308" t="s">
        <v>2010</v>
      </c>
      <c r="AD308" t="s">
        <v>2011</v>
      </c>
    </row>
    <row r="309" spans="1:30" x14ac:dyDescent="0.25">
      <c r="A309" s="11" t="s">
        <v>1450</v>
      </c>
      <c r="B309" s="2" t="s">
        <v>16</v>
      </c>
      <c r="C309" s="12">
        <v>45195</v>
      </c>
      <c r="D309" s="2">
        <v>749.85</v>
      </c>
      <c r="F309">
        <f t="shared" si="22"/>
        <v>1.0239137756820509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1450</v>
      </c>
      <c r="Q309" t="s">
        <v>16</v>
      </c>
      <c r="R309" s="3">
        <v>45191</v>
      </c>
      <c r="S309">
        <v>760.8</v>
      </c>
      <c r="T309">
        <v>757.5</v>
      </c>
      <c r="U309">
        <v>769.05</v>
      </c>
      <c r="V309">
        <v>746.05</v>
      </c>
      <c r="W309">
        <v>749</v>
      </c>
      <c r="X309">
        <v>750.2</v>
      </c>
      <c r="Y309">
        <v>755.51</v>
      </c>
      <c r="Z309">
        <v>1009184</v>
      </c>
      <c r="AA309">
        <v>762448919.45000005</v>
      </c>
      <c r="AB309">
        <v>62453</v>
      </c>
      <c r="AC309" t="s">
        <v>2012</v>
      </c>
      <c r="AD309" t="s">
        <v>2013</v>
      </c>
    </row>
    <row r="310" spans="1:30" x14ac:dyDescent="0.25">
      <c r="A310" s="9" t="s">
        <v>1450</v>
      </c>
      <c r="B310" s="1" t="s">
        <v>16</v>
      </c>
      <c r="C310" s="10">
        <v>45196</v>
      </c>
      <c r="D310" s="1">
        <v>742.8</v>
      </c>
      <c r="F310">
        <f t="shared" si="22"/>
        <v>-0.94018803760753056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1450</v>
      </c>
      <c r="Q310" t="s">
        <v>16</v>
      </c>
      <c r="R310" s="3">
        <v>45194</v>
      </c>
      <c r="S310">
        <v>750.2</v>
      </c>
      <c r="T310">
        <v>753.95</v>
      </c>
      <c r="U310">
        <v>759.9</v>
      </c>
      <c r="V310">
        <v>725.15</v>
      </c>
      <c r="W310">
        <v>742.05</v>
      </c>
      <c r="X310">
        <v>742.25</v>
      </c>
      <c r="Y310">
        <v>738.98</v>
      </c>
      <c r="Z310">
        <v>2221590</v>
      </c>
      <c r="AA310">
        <v>1641704248.5</v>
      </c>
      <c r="AB310">
        <v>49714</v>
      </c>
      <c r="AC310" t="s">
        <v>2014</v>
      </c>
      <c r="AD310" t="s">
        <v>2015</v>
      </c>
    </row>
    <row r="311" spans="1:30" x14ac:dyDescent="0.25">
      <c r="A311" s="11" t="s">
        <v>1450</v>
      </c>
      <c r="B311" s="2" t="s">
        <v>16</v>
      </c>
      <c r="C311" s="12">
        <v>45197</v>
      </c>
      <c r="D311" s="2">
        <v>761.65</v>
      </c>
      <c r="F311">
        <f t="shared" si="22"/>
        <v>2.5376952073236434</v>
      </c>
      <c r="G311">
        <f t="shared" si="20"/>
        <v>4</v>
      </c>
      <c r="H311">
        <f t="shared" si="24"/>
        <v>0.11172450052576535</v>
      </c>
      <c r="I311" t="str">
        <f t="shared" si="23"/>
        <v/>
      </c>
      <c r="J311" t="str">
        <f t="shared" si="21"/>
        <v/>
      </c>
      <c r="P311" t="s">
        <v>1450</v>
      </c>
      <c r="Q311" t="s">
        <v>16</v>
      </c>
      <c r="R311" s="3">
        <v>45195</v>
      </c>
      <c r="S311">
        <v>742.25</v>
      </c>
      <c r="T311">
        <v>735.15</v>
      </c>
      <c r="U311">
        <v>753.9</v>
      </c>
      <c r="V311">
        <v>735</v>
      </c>
      <c r="W311">
        <v>749.9</v>
      </c>
      <c r="X311">
        <v>749.85</v>
      </c>
      <c r="Y311">
        <v>748.9</v>
      </c>
      <c r="Z311">
        <v>1137646</v>
      </c>
      <c r="AA311">
        <v>851983553.64999998</v>
      </c>
      <c r="AB311">
        <v>36227</v>
      </c>
      <c r="AC311" t="s">
        <v>2016</v>
      </c>
      <c r="AD311" t="s">
        <v>2017</v>
      </c>
    </row>
    <row r="312" spans="1:30" x14ac:dyDescent="0.25">
      <c r="A312" s="9" t="s">
        <v>1450</v>
      </c>
      <c r="B312" s="1" t="s">
        <v>16</v>
      </c>
      <c r="C312" s="10">
        <v>45198</v>
      </c>
      <c r="D312" s="1">
        <v>765.25</v>
      </c>
      <c r="F312">
        <f t="shared" si="22"/>
        <v>0.47265804503381115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1450</v>
      </c>
      <c r="Q312" t="s">
        <v>16</v>
      </c>
      <c r="R312" s="3">
        <v>45196</v>
      </c>
      <c r="S312">
        <v>749.85</v>
      </c>
      <c r="T312">
        <v>749.8</v>
      </c>
      <c r="U312">
        <v>759</v>
      </c>
      <c r="V312">
        <v>735.25</v>
      </c>
      <c r="W312">
        <v>748.7</v>
      </c>
      <c r="X312">
        <v>742.8</v>
      </c>
      <c r="Y312">
        <v>742.66</v>
      </c>
      <c r="Z312">
        <v>1107078</v>
      </c>
      <c r="AA312">
        <v>822187677.64999998</v>
      </c>
      <c r="AB312">
        <v>35885</v>
      </c>
      <c r="AC312" t="s">
        <v>2018</v>
      </c>
      <c r="AD312" t="s">
        <v>2019</v>
      </c>
    </row>
    <row r="313" spans="1:30" x14ac:dyDescent="0.25">
      <c r="A313" s="11" t="s">
        <v>1450</v>
      </c>
      <c r="B313" s="2" t="s">
        <v>16</v>
      </c>
      <c r="C313" s="12">
        <v>45202</v>
      </c>
      <c r="D313" s="2">
        <v>760.4</v>
      </c>
      <c r="F313">
        <f t="shared" si="22"/>
        <v>-0.6337798105194411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-7.8511309836927889</v>
      </c>
      <c r="P313" t="s">
        <v>1450</v>
      </c>
      <c r="Q313" t="s">
        <v>16</v>
      </c>
      <c r="R313" s="3">
        <v>45197</v>
      </c>
      <c r="S313">
        <v>742.8</v>
      </c>
      <c r="T313">
        <v>744.1</v>
      </c>
      <c r="U313">
        <v>770.15</v>
      </c>
      <c r="V313">
        <v>743</v>
      </c>
      <c r="W313">
        <v>760</v>
      </c>
      <c r="X313">
        <v>761.65</v>
      </c>
      <c r="Y313">
        <v>760.87</v>
      </c>
      <c r="Z313">
        <v>1062247</v>
      </c>
      <c r="AA313">
        <v>808229719.35000002</v>
      </c>
      <c r="AB313">
        <v>38917</v>
      </c>
      <c r="AC313" t="s">
        <v>2020</v>
      </c>
      <c r="AD313" t="s">
        <v>2021</v>
      </c>
    </row>
    <row r="314" spans="1:30" x14ac:dyDescent="0.25">
      <c r="A314" s="9" t="s">
        <v>1450</v>
      </c>
      <c r="B314" s="1" t="s">
        <v>16</v>
      </c>
      <c r="C314" s="10">
        <v>45203</v>
      </c>
      <c r="D314" s="1">
        <v>758.7</v>
      </c>
      <c r="F314">
        <f t="shared" si="22"/>
        <v>-0.22356654392424141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1450</v>
      </c>
      <c r="Q314" t="s">
        <v>16</v>
      </c>
      <c r="R314" s="3">
        <v>45198</v>
      </c>
      <c r="S314">
        <v>761.65</v>
      </c>
      <c r="T314">
        <v>761.75</v>
      </c>
      <c r="U314">
        <v>779.5</v>
      </c>
      <c r="V314">
        <v>759.05</v>
      </c>
      <c r="W314">
        <v>765</v>
      </c>
      <c r="X314">
        <v>765.25</v>
      </c>
      <c r="Y314">
        <v>767.03</v>
      </c>
      <c r="Z314">
        <v>431925</v>
      </c>
      <c r="AA314">
        <v>331300796.89999998</v>
      </c>
      <c r="AB314">
        <v>23849</v>
      </c>
      <c r="AC314" t="s">
        <v>2022</v>
      </c>
      <c r="AD314" t="s">
        <v>2023</v>
      </c>
    </row>
    <row r="315" spans="1:30" x14ac:dyDescent="0.25">
      <c r="A315" s="11" t="s">
        <v>1450</v>
      </c>
      <c r="B315" s="2" t="s">
        <v>16</v>
      </c>
      <c r="C315" s="12">
        <v>45204</v>
      </c>
      <c r="D315" s="2">
        <v>767</v>
      </c>
      <c r="F315">
        <f t="shared" si="22"/>
        <v>1.0939765388163905</v>
      </c>
      <c r="G315">
        <f t="shared" si="20"/>
        <v>4</v>
      </c>
      <c r="H315">
        <f t="shared" si="24"/>
        <v>3.2579429186860591</v>
      </c>
      <c r="I315" t="str">
        <f t="shared" si="23"/>
        <v/>
      </c>
      <c r="J315" t="str">
        <f t="shared" si="21"/>
        <v/>
      </c>
      <c r="P315" t="s">
        <v>1450</v>
      </c>
      <c r="Q315" t="s">
        <v>16</v>
      </c>
      <c r="R315" s="3">
        <v>45202</v>
      </c>
      <c r="S315">
        <v>765.25</v>
      </c>
      <c r="T315">
        <v>762</v>
      </c>
      <c r="U315">
        <v>769.4</v>
      </c>
      <c r="V315">
        <v>755.95</v>
      </c>
      <c r="W315">
        <v>761</v>
      </c>
      <c r="X315">
        <v>760.4</v>
      </c>
      <c r="Y315">
        <v>762.5</v>
      </c>
      <c r="Z315">
        <v>595582</v>
      </c>
      <c r="AA315">
        <v>454129984.60000002</v>
      </c>
      <c r="AB315">
        <v>46425</v>
      </c>
      <c r="AC315" t="s">
        <v>2024</v>
      </c>
      <c r="AD315" t="s">
        <v>1856</v>
      </c>
    </row>
    <row r="316" spans="1:30" x14ac:dyDescent="0.25">
      <c r="A316" s="11" t="s">
        <v>1450</v>
      </c>
      <c r="B316" s="2" t="s">
        <v>16</v>
      </c>
      <c r="C316" s="12">
        <v>45205</v>
      </c>
      <c r="D316" s="2">
        <v>761.9</v>
      </c>
      <c r="F316">
        <f t="shared" si="22"/>
        <v>-0.66492829204693915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1450</v>
      </c>
      <c r="Q316" t="s">
        <v>16</v>
      </c>
      <c r="R316" s="3">
        <v>45203</v>
      </c>
      <c r="S316">
        <v>760.4</v>
      </c>
      <c r="T316">
        <v>759</v>
      </c>
      <c r="U316">
        <v>764.9</v>
      </c>
      <c r="V316">
        <v>754.4</v>
      </c>
      <c r="W316">
        <v>761</v>
      </c>
      <c r="X316">
        <v>758.7</v>
      </c>
      <c r="Y316">
        <v>759.59</v>
      </c>
      <c r="Z316">
        <v>818441</v>
      </c>
      <c r="AA316">
        <v>621678948.85000002</v>
      </c>
      <c r="AB316">
        <v>39718</v>
      </c>
      <c r="AC316" t="s">
        <v>2025</v>
      </c>
      <c r="AD316" t="s">
        <v>2026</v>
      </c>
    </row>
    <row r="317" spans="1:30" x14ac:dyDescent="0.25">
      <c r="A317" s="9" t="s">
        <v>1450</v>
      </c>
      <c r="B317" s="1" t="s">
        <v>16</v>
      </c>
      <c r="C317" s="10">
        <v>45208</v>
      </c>
      <c r="D317" s="1">
        <v>757.1</v>
      </c>
      <c r="F317">
        <f t="shared" si="22"/>
        <v>-0.6300039375246036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1450</v>
      </c>
      <c r="Q317" t="s">
        <v>16</v>
      </c>
      <c r="R317" s="3">
        <v>45204</v>
      </c>
      <c r="S317">
        <v>758.7</v>
      </c>
      <c r="T317">
        <v>760</v>
      </c>
      <c r="U317">
        <v>777</v>
      </c>
      <c r="V317">
        <v>758.8</v>
      </c>
      <c r="W317">
        <v>769.05</v>
      </c>
      <c r="X317">
        <v>767</v>
      </c>
      <c r="Y317">
        <v>766.43</v>
      </c>
      <c r="Z317">
        <v>973253</v>
      </c>
      <c r="AA317">
        <v>745930918.5</v>
      </c>
      <c r="AB317">
        <v>100195</v>
      </c>
      <c r="AC317" t="s">
        <v>2027</v>
      </c>
      <c r="AD317" t="s">
        <v>2028</v>
      </c>
    </row>
    <row r="318" spans="1:30" x14ac:dyDescent="0.25">
      <c r="A318" s="11" t="s">
        <v>1450</v>
      </c>
      <c r="B318" s="2" t="s">
        <v>16</v>
      </c>
      <c r="C318" s="12">
        <v>45209</v>
      </c>
      <c r="D318" s="2">
        <v>752.95</v>
      </c>
      <c r="F318">
        <f t="shared" si="22"/>
        <v>-0.54814423457931283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1450</v>
      </c>
      <c r="Q318" t="s">
        <v>145</v>
      </c>
      <c r="R318" s="3">
        <v>45205</v>
      </c>
      <c r="S318">
        <v>456.4</v>
      </c>
      <c r="T318">
        <v>762.8</v>
      </c>
      <c r="U318">
        <v>762.8</v>
      </c>
      <c r="V318">
        <v>762.8</v>
      </c>
      <c r="W318">
        <v>762.8</v>
      </c>
      <c r="X318">
        <v>762.8</v>
      </c>
      <c r="Y318">
        <v>762.8</v>
      </c>
      <c r="Z318">
        <v>11421211</v>
      </c>
      <c r="AA318">
        <v>8712099750.7999992</v>
      </c>
      <c r="AB318">
        <v>13</v>
      </c>
      <c r="AC318" t="s">
        <v>146</v>
      </c>
      <c r="AD318" t="s">
        <v>146</v>
      </c>
    </row>
    <row r="319" spans="1:30" x14ac:dyDescent="0.25">
      <c r="A319" s="9" t="s">
        <v>1450</v>
      </c>
      <c r="B319" s="1" t="s">
        <v>16</v>
      </c>
      <c r="C319" s="10">
        <v>45210</v>
      </c>
      <c r="D319" s="1">
        <v>747.85</v>
      </c>
      <c r="F319">
        <f t="shared" si="22"/>
        <v>-0.67733581247095054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1450</v>
      </c>
      <c r="Q319" t="s">
        <v>16</v>
      </c>
      <c r="R319" s="3">
        <v>45205</v>
      </c>
      <c r="S319">
        <v>767</v>
      </c>
      <c r="T319">
        <v>767</v>
      </c>
      <c r="U319">
        <v>775</v>
      </c>
      <c r="V319">
        <v>760</v>
      </c>
      <c r="W319">
        <v>761.4</v>
      </c>
      <c r="X319">
        <v>761.9</v>
      </c>
      <c r="Y319">
        <v>764.45</v>
      </c>
      <c r="Z319">
        <v>1418483</v>
      </c>
      <c r="AA319">
        <v>1084352577.95</v>
      </c>
      <c r="AB319">
        <v>39249</v>
      </c>
      <c r="AC319" t="s">
        <v>2029</v>
      </c>
      <c r="AD319" t="s">
        <v>2030</v>
      </c>
    </row>
    <row r="320" spans="1:30" x14ac:dyDescent="0.25">
      <c r="A320" s="11" t="s">
        <v>1450</v>
      </c>
      <c r="B320" s="2" t="s">
        <v>16</v>
      </c>
      <c r="C320" s="12">
        <v>45211</v>
      </c>
      <c r="D320" s="2">
        <v>733.9</v>
      </c>
      <c r="F320">
        <f t="shared" si="22"/>
        <v>-1.8653473290098341</v>
      </c>
      <c r="G320">
        <f t="shared" si="20"/>
        <v>4</v>
      </c>
      <c r="H320">
        <f t="shared" si="24"/>
        <v>-4.3155149934810986</v>
      </c>
      <c r="I320" t="str">
        <f t="shared" si="23"/>
        <v/>
      </c>
      <c r="J320" t="str">
        <f t="shared" si="21"/>
        <v/>
      </c>
      <c r="P320" t="s">
        <v>1450</v>
      </c>
      <c r="Q320" t="s">
        <v>16</v>
      </c>
      <c r="R320" s="3">
        <v>45208</v>
      </c>
      <c r="S320">
        <v>761.9</v>
      </c>
      <c r="T320">
        <v>758</v>
      </c>
      <c r="U320">
        <v>768</v>
      </c>
      <c r="V320">
        <v>747.7</v>
      </c>
      <c r="W320">
        <v>754.5</v>
      </c>
      <c r="X320">
        <v>757.1</v>
      </c>
      <c r="Y320">
        <v>758.8</v>
      </c>
      <c r="Z320">
        <v>672327</v>
      </c>
      <c r="AA320">
        <v>510164016.39999998</v>
      </c>
      <c r="AB320">
        <v>28030</v>
      </c>
      <c r="AC320" t="s">
        <v>2031</v>
      </c>
      <c r="AD320" t="s">
        <v>2032</v>
      </c>
    </row>
    <row r="321" spans="1:30" x14ac:dyDescent="0.25">
      <c r="A321" s="9" t="s">
        <v>1450</v>
      </c>
      <c r="B321" s="1" t="s">
        <v>16</v>
      </c>
      <c r="C321" s="10">
        <v>45212</v>
      </c>
      <c r="D321" s="1">
        <v>738.6</v>
      </c>
      <c r="F321">
        <f t="shared" si="22"/>
        <v>0.64041422537131021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1450</v>
      </c>
      <c r="Q321" t="s">
        <v>16</v>
      </c>
      <c r="R321" s="3">
        <v>45209</v>
      </c>
      <c r="S321">
        <v>757.1</v>
      </c>
      <c r="T321">
        <v>760</v>
      </c>
      <c r="U321">
        <v>762.45</v>
      </c>
      <c r="V321">
        <v>746.7</v>
      </c>
      <c r="W321">
        <v>752</v>
      </c>
      <c r="X321">
        <v>752.95</v>
      </c>
      <c r="Y321">
        <v>751.63</v>
      </c>
      <c r="Z321">
        <v>1385952</v>
      </c>
      <c r="AA321">
        <v>1041720962.7</v>
      </c>
      <c r="AB321">
        <v>39494</v>
      </c>
      <c r="AC321" t="s">
        <v>2033</v>
      </c>
      <c r="AD321" t="s">
        <v>2034</v>
      </c>
    </row>
    <row r="322" spans="1:30" x14ac:dyDescent="0.25">
      <c r="A322" s="11" t="s">
        <v>1450</v>
      </c>
      <c r="B322" s="2" t="s">
        <v>16</v>
      </c>
      <c r="C322" s="12">
        <v>45215</v>
      </c>
      <c r="D322" s="2">
        <v>738.5</v>
      </c>
      <c r="F322">
        <f t="shared" si="22"/>
        <v>-1.3539128080154717E-2</v>
      </c>
      <c r="G322">
        <f t="shared" si="20"/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1450</v>
      </c>
      <c r="Q322" t="s">
        <v>16</v>
      </c>
      <c r="R322" s="3">
        <v>45210</v>
      </c>
      <c r="S322">
        <v>752.95</v>
      </c>
      <c r="T322">
        <v>758.25</v>
      </c>
      <c r="U322">
        <v>758.25</v>
      </c>
      <c r="V322">
        <v>736.2</v>
      </c>
      <c r="W322">
        <v>750</v>
      </c>
      <c r="X322">
        <v>747.85</v>
      </c>
      <c r="Y322">
        <v>748.34</v>
      </c>
      <c r="Z322">
        <v>1484589</v>
      </c>
      <c r="AA322">
        <v>1110975003.9000001</v>
      </c>
      <c r="AB322">
        <v>64410</v>
      </c>
      <c r="AC322" t="s">
        <v>2035</v>
      </c>
      <c r="AD322" t="s">
        <v>2036</v>
      </c>
    </row>
    <row r="323" spans="1:30" x14ac:dyDescent="0.25">
      <c r="A323" s="9" t="s">
        <v>1450</v>
      </c>
      <c r="B323" s="1" t="s">
        <v>16</v>
      </c>
      <c r="C323" s="10">
        <v>45216</v>
      </c>
      <c r="D323" s="1">
        <v>744.7</v>
      </c>
      <c r="F323">
        <f t="shared" si="22"/>
        <v>0.83953960731212529</v>
      </c>
      <c r="G323">
        <f t="shared" ref="G323:G386" si="25">WEEKDAY(C323, 2)</f>
        <v>2</v>
      </c>
      <c r="H323" t="str">
        <f t="shared" si="24"/>
        <v/>
      </c>
      <c r="I323" t="str">
        <f t="shared" si="23"/>
        <v/>
      </c>
      <c r="J323" t="str">
        <f t="shared" ref="J323:J386" si="26">IF(ISNUMBER(I323), (INDEX(D:D, MATCH(EOMONTH(C323, 0), C:C, 1)) / D323 - 1) * 100, "")</f>
        <v/>
      </c>
      <c r="P323" t="s">
        <v>1450</v>
      </c>
      <c r="Q323" t="s">
        <v>16</v>
      </c>
      <c r="R323" s="3">
        <v>45211</v>
      </c>
      <c r="S323">
        <v>747.85</v>
      </c>
      <c r="T323">
        <v>747.85</v>
      </c>
      <c r="U323">
        <v>754.15</v>
      </c>
      <c r="V323">
        <v>725.25</v>
      </c>
      <c r="W323">
        <v>737.4</v>
      </c>
      <c r="X323">
        <v>733.9</v>
      </c>
      <c r="Y323">
        <v>734.7</v>
      </c>
      <c r="Z323">
        <v>2105994</v>
      </c>
      <c r="AA323">
        <v>1547279985.3499999</v>
      </c>
      <c r="AB323">
        <v>51455</v>
      </c>
      <c r="AC323" t="s">
        <v>2037</v>
      </c>
      <c r="AD323" t="s">
        <v>2038</v>
      </c>
    </row>
    <row r="324" spans="1:30" x14ac:dyDescent="0.25">
      <c r="A324" s="11" t="s">
        <v>1450</v>
      </c>
      <c r="B324" s="2" t="s">
        <v>16</v>
      </c>
      <c r="C324" s="12">
        <v>45217</v>
      </c>
      <c r="D324" s="2">
        <v>743.85</v>
      </c>
      <c r="F324">
        <f t="shared" ref="F324:F387" si="27">((D324-D323)/D323)*100</f>
        <v>-0.11413992211629148</v>
      </c>
      <c r="G324">
        <f t="shared" si="25"/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6"/>
        <v/>
      </c>
      <c r="P324" t="s">
        <v>1450</v>
      </c>
      <c r="Q324" t="s">
        <v>16</v>
      </c>
      <c r="R324" s="3">
        <v>45212</v>
      </c>
      <c r="S324">
        <v>733.9</v>
      </c>
      <c r="T324">
        <v>733</v>
      </c>
      <c r="U324">
        <v>741.35</v>
      </c>
      <c r="V324">
        <v>720.05</v>
      </c>
      <c r="W324">
        <v>736.2</v>
      </c>
      <c r="X324">
        <v>738.6</v>
      </c>
      <c r="Y324">
        <v>731.72</v>
      </c>
      <c r="Z324">
        <v>997699</v>
      </c>
      <c r="AA324">
        <v>730031372.70000005</v>
      </c>
      <c r="AB324">
        <v>41476</v>
      </c>
      <c r="AC324" t="s">
        <v>2039</v>
      </c>
      <c r="AD324" t="s">
        <v>2040</v>
      </c>
    </row>
    <row r="325" spans="1:30" x14ac:dyDescent="0.25">
      <c r="A325" s="9" t="s">
        <v>1450</v>
      </c>
      <c r="B325" s="1" t="s">
        <v>16</v>
      </c>
      <c r="C325" s="10">
        <v>45218</v>
      </c>
      <c r="D325" s="1">
        <v>735.75</v>
      </c>
      <c r="F325">
        <f t="shared" si="27"/>
        <v>-1.088929219600729</v>
      </c>
      <c r="G325">
        <f t="shared" si="25"/>
        <v>4</v>
      </c>
      <c r="H325">
        <f t="shared" si="24"/>
        <v>0.25207793977381426</v>
      </c>
      <c r="I325" t="str">
        <f t="shared" si="28"/>
        <v/>
      </c>
      <c r="J325" t="str">
        <f t="shared" si="26"/>
        <v/>
      </c>
      <c r="P325" t="s">
        <v>1450</v>
      </c>
      <c r="Q325" t="s">
        <v>16</v>
      </c>
      <c r="R325" s="3">
        <v>45215</v>
      </c>
      <c r="S325">
        <v>738.6</v>
      </c>
      <c r="T325">
        <v>739</v>
      </c>
      <c r="U325">
        <v>745.95</v>
      </c>
      <c r="V325">
        <v>728.05</v>
      </c>
      <c r="W325">
        <v>738</v>
      </c>
      <c r="X325">
        <v>738.5</v>
      </c>
      <c r="Y325">
        <v>738.98</v>
      </c>
      <c r="Z325">
        <v>1067495</v>
      </c>
      <c r="AA325">
        <v>788856317.89999998</v>
      </c>
      <c r="AB325">
        <v>30703</v>
      </c>
      <c r="AC325" t="s">
        <v>2041</v>
      </c>
      <c r="AD325" t="s">
        <v>2042</v>
      </c>
    </row>
    <row r="326" spans="1:30" x14ac:dyDescent="0.25">
      <c r="A326" s="11" t="s">
        <v>1450</v>
      </c>
      <c r="B326" s="2" t="s">
        <v>16</v>
      </c>
      <c r="C326" s="12">
        <v>45219</v>
      </c>
      <c r="D326" s="2">
        <v>724.35</v>
      </c>
      <c r="F326">
        <f t="shared" si="27"/>
        <v>-1.5494393476044821</v>
      </c>
      <c r="G326">
        <f t="shared" si="25"/>
        <v>5</v>
      </c>
      <c r="H326" t="str">
        <f t="shared" si="24"/>
        <v/>
      </c>
      <c r="I326" t="str">
        <f t="shared" si="28"/>
        <v/>
      </c>
      <c r="J326" t="str">
        <f t="shared" si="26"/>
        <v/>
      </c>
      <c r="P326" t="s">
        <v>1450</v>
      </c>
      <c r="Q326" t="s">
        <v>16</v>
      </c>
      <c r="R326" s="3">
        <v>45216</v>
      </c>
      <c r="S326">
        <v>738.5</v>
      </c>
      <c r="T326">
        <v>744</v>
      </c>
      <c r="U326">
        <v>749.85</v>
      </c>
      <c r="V326">
        <v>736</v>
      </c>
      <c r="W326">
        <v>744.05</v>
      </c>
      <c r="X326">
        <v>744.7</v>
      </c>
      <c r="Y326">
        <v>743.73</v>
      </c>
      <c r="Z326">
        <v>903461</v>
      </c>
      <c r="AA326">
        <v>671930732.25</v>
      </c>
      <c r="AB326">
        <v>23516</v>
      </c>
      <c r="AC326" t="s">
        <v>2043</v>
      </c>
      <c r="AD326" t="s">
        <v>2044</v>
      </c>
    </row>
    <row r="327" spans="1:30" x14ac:dyDescent="0.25">
      <c r="A327" s="9" t="s">
        <v>1450</v>
      </c>
      <c r="B327" s="1" t="s">
        <v>16</v>
      </c>
      <c r="C327" s="10">
        <v>45222</v>
      </c>
      <c r="D327" s="1">
        <v>700.4</v>
      </c>
      <c r="F327">
        <f t="shared" si="27"/>
        <v>-3.3064126458203966</v>
      </c>
      <c r="G327">
        <f t="shared" si="25"/>
        <v>1</v>
      </c>
      <c r="H327" t="str">
        <f t="shared" si="24"/>
        <v/>
      </c>
      <c r="I327" t="str">
        <f t="shared" si="28"/>
        <v/>
      </c>
      <c r="J327" t="str">
        <f t="shared" si="26"/>
        <v/>
      </c>
      <c r="P327" t="s">
        <v>1450</v>
      </c>
      <c r="Q327" t="s">
        <v>16</v>
      </c>
      <c r="R327" s="3">
        <v>45217</v>
      </c>
      <c r="S327">
        <v>744.7</v>
      </c>
      <c r="T327">
        <v>743</v>
      </c>
      <c r="U327">
        <v>746.95</v>
      </c>
      <c r="V327">
        <v>728.25</v>
      </c>
      <c r="W327">
        <v>744.5</v>
      </c>
      <c r="X327">
        <v>743.85</v>
      </c>
      <c r="Y327">
        <v>740.77</v>
      </c>
      <c r="Z327">
        <v>822534</v>
      </c>
      <c r="AA327">
        <v>609307183.54999995</v>
      </c>
      <c r="AB327">
        <v>35280</v>
      </c>
      <c r="AC327" t="s">
        <v>2045</v>
      </c>
      <c r="AD327" t="s">
        <v>2046</v>
      </c>
    </row>
    <row r="328" spans="1:30" x14ac:dyDescent="0.25">
      <c r="A328" s="11" t="s">
        <v>1450</v>
      </c>
      <c r="B328" s="2" t="s">
        <v>16</v>
      </c>
      <c r="C328" s="12">
        <v>45224</v>
      </c>
      <c r="D328" s="2">
        <v>695.9</v>
      </c>
      <c r="F328">
        <f t="shared" si="27"/>
        <v>-0.64249000571102222</v>
      </c>
      <c r="G328">
        <f t="shared" si="25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6"/>
        <v/>
      </c>
      <c r="P328" t="s">
        <v>1450</v>
      </c>
      <c r="Q328" t="s">
        <v>16</v>
      </c>
      <c r="R328" s="3">
        <v>45218</v>
      </c>
      <c r="S328">
        <v>743.85</v>
      </c>
      <c r="T328">
        <v>740</v>
      </c>
      <c r="U328">
        <v>740</v>
      </c>
      <c r="V328">
        <v>716.25</v>
      </c>
      <c r="W328">
        <v>738</v>
      </c>
      <c r="X328">
        <v>735.75</v>
      </c>
      <c r="Y328">
        <v>729.93</v>
      </c>
      <c r="Z328">
        <v>575973</v>
      </c>
      <c r="AA328">
        <v>420418402.69999999</v>
      </c>
      <c r="AB328">
        <v>22091</v>
      </c>
      <c r="AC328" t="s">
        <v>2047</v>
      </c>
      <c r="AD328" t="s">
        <v>2048</v>
      </c>
    </row>
    <row r="329" spans="1:30" x14ac:dyDescent="0.25">
      <c r="A329" s="9" t="s">
        <v>1450</v>
      </c>
      <c r="B329" s="1" t="s">
        <v>16</v>
      </c>
      <c r="C329" s="10">
        <v>45225</v>
      </c>
      <c r="D329" s="1">
        <v>672.25</v>
      </c>
      <c r="F329">
        <f t="shared" si="27"/>
        <v>-3.3984767926426178</v>
      </c>
      <c r="G329">
        <f t="shared" si="25"/>
        <v>4</v>
      </c>
      <c r="H329">
        <f t="shared" si="29"/>
        <v>-9.6255965584459258</v>
      </c>
      <c r="I329" t="str">
        <f t="shared" si="28"/>
        <v/>
      </c>
      <c r="J329" t="str">
        <f t="shared" si="26"/>
        <v/>
      </c>
      <c r="P329" t="s">
        <v>1450</v>
      </c>
      <c r="Q329" t="s">
        <v>16</v>
      </c>
      <c r="R329" s="3">
        <v>45219</v>
      </c>
      <c r="S329">
        <v>735.75</v>
      </c>
      <c r="T329">
        <v>732.2</v>
      </c>
      <c r="U329">
        <v>737.9</v>
      </c>
      <c r="V329">
        <v>721.2</v>
      </c>
      <c r="W329">
        <v>723.5</v>
      </c>
      <c r="X329">
        <v>724.35</v>
      </c>
      <c r="Y329">
        <v>726.92</v>
      </c>
      <c r="Z329">
        <v>1004014</v>
      </c>
      <c r="AA329">
        <v>729833196.75</v>
      </c>
      <c r="AB329">
        <v>30325</v>
      </c>
      <c r="AC329" t="s">
        <v>2049</v>
      </c>
      <c r="AD329" t="s">
        <v>2050</v>
      </c>
    </row>
    <row r="330" spans="1:30" x14ac:dyDescent="0.25">
      <c r="A330" s="11" t="s">
        <v>1450</v>
      </c>
      <c r="B330" s="2" t="s">
        <v>16</v>
      </c>
      <c r="C330" s="12">
        <v>45226</v>
      </c>
      <c r="D330" s="2">
        <v>668.55</v>
      </c>
      <c r="F330">
        <f t="shared" si="27"/>
        <v>-0.55039047973224919</v>
      </c>
      <c r="G330">
        <f t="shared" si="25"/>
        <v>5</v>
      </c>
      <c r="H330" t="str">
        <f t="shared" si="29"/>
        <v/>
      </c>
      <c r="I330" t="str">
        <f t="shared" si="28"/>
        <v/>
      </c>
      <c r="J330" t="str">
        <f t="shared" si="26"/>
        <v/>
      </c>
      <c r="P330" t="s">
        <v>1450</v>
      </c>
      <c r="Q330" t="s">
        <v>16</v>
      </c>
      <c r="R330" s="3">
        <v>45222</v>
      </c>
      <c r="S330">
        <v>724.35</v>
      </c>
      <c r="T330">
        <v>716.5</v>
      </c>
      <c r="U330">
        <v>725</v>
      </c>
      <c r="V330">
        <v>666.2</v>
      </c>
      <c r="W330">
        <v>679</v>
      </c>
      <c r="X330">
        <v>700.4</v>
      </c>
      <c r="Y330">
        <v>704.91</v>
      </c>
      <c r="Z330">
        <v>1725806</v>
      </c>
      <c r="AA330">
        <v>1216533441.0999999</v>
      </c>
      <c r="AB330">
        <v>42728</v>
      </c>
      <c r="AC330" t="s">
        <v>2051</v>
      </c>
      <c r="AD330" t="s">
        <v>2052</v>
      </c>
    </row>
    <row r="331" spans="1:30" x14ac:dyDescent="0.25">
      <c r="A331" s="9" t="s">
        <v>1450</v>
      </c>
      <c r="B331" s="1" t="s">
        <v>16</v>
      </c>
      <c r="C331" s="10">
        <v>45229</v>
      </c>
      <c r="D331" s="1">
        <v>706.3</v>
      </c>
      <c r="F331">
        <f t="shared" si="27"/>
        <v>5.6465485004861273</v>
      </c>
      <c r="G331">
        <f t="shared" si="25"/>
        <v>1</v>
      </c>
      <c r="H331" t="str">
        <f t="shared" si="29"/>
        <v/>
      </c>
      <c r="I331" t="str">
        <f t="shared" si="28"/>
        <v/>
      </c>
      <c r="J331" t="str">
        <f t="shared" si="26"/>
        <v/>
      </c>
      <c r="P331" t="s">
        <v>1450</v>
      </c>
      <c r="Q331" t="s">
        <v>16</v>
      </c>
      <c r="R331" s="3">
        <v>45224</v>
      </c>
      <c r="S331">
        <v>700.4</v>
      </c>
      <c r="T331">
        <v>685</v>
      </c>
      <c r="U331">
        <v>703.35</v>
      </c>
      <c r="V331">
        <v>665.1</v>
      </c>
      <c r="W331">
        <v>698</v>
      </c>
      <c r="X331">
        <v>695.9</v>
      </c>
      <c r="Y331">
        <v>687.17</v>
      </c>
      <c r="Z331">
        <v>1659790</v>
      </c>
      <c r="AA331">
        <v>1140556016.45</v>
      </c>
      <c r="AB331">
        <v>76393</v>
      </c>
      <c r="AC331" t="s">
        <v>2053</v>
      </c>
      <c r="AD331" t="s">
        <v>2054</v>
      </c>
    </row>
    <row r="332" spans="1:30" x14ac:dyDescent="0.25">
      <c r="A332" s="11" t="s">
        <v>1450</v>
      </c>
      <c r="B332" s="2" t="s">
        <v>16</v>
      </c>
      <c r="C332" s="12">
        <v>45230</v>
      </c>
      <c r="D332" s="2">
        <v>700.7</v>
      </c>
      <c r="F332">
        <f t="shared" si="27"/>
        <v>-0.79286422200196927</v>
      </c>
      <c r="G332">
        <f t="shared" si="25"/>
        <v>2</v>
      </c>
      <c r="H332" t="str">
        <f t="shared" si="29"/>
        <v/>
      </c>
      <c r="I332" t="str">
        <f t="shared" si="28"/>
        <v/>
      </c>
      <c r="J332" t="str">
        <f t="shared" si="26"/>
        <v/>
      </c>
      <c r="P332" t="s">
        <v>1450</v>
      </c>
      <c r="Q332" t="s">
        <v>16</v>
      </c>
      <c r="R332" s="3">
        <v>45225</v>
      </c>
      <c r="S332">
        <v>695.9</v>
      </c>
      <c r="T332">
        <v>676.35</v>
      </c>
      <c r="U332">
        <v>687.3</v>
      </c>
      <c r="V332">
        <v>661.3</v>
      </c>
      <c r="W332">
        <v>670.6</v>
      </c>
      <c r="X332">
        <v>672.25</v>
      </c>
      <c r="Y332">
        <v>671.93</v>
      </c>
      <c r="Z332">
        <v>1589636</v>
      </c>
      <c r="AA332">
        <v>1068121067.35</v>
      </c>
      <c r="AB332">
        <v>64951</v>
      </c>
      <c r="AC332" t="s">
        <v>2055</v>
      </c>
      <c r="AD332" t="s">
        <v>2056</v>
      </c>
    </row>
    <row r="333" spans="1:30" x14ac:dyDescent="0.25">
      <c r="A333" s="9" t="s">
        <v>1450</v>
      </c>
      <c r="B333" s="1" t="s">
        <v>16</v>
      </c>
      <c r="C333" s="10">
        <v>45231</v>
      </c>
      <c r="D333" s="1">
        <v>702.5</v>
      </c>
      <c r="F333">
        <f t="shared" si="27"/>
        <v>0.25688597117167894</v>
      </c>
      <c r="G333">
        <f t="shared" si="25"/>
        <v>3</v>
      </c>
      <c r="H333" t="str">
        <f t="shared" si="29"/>
        <v/>
      </c>
      <c r="I333">
        <f t="shared" si="28"/>
        <v>45231</v>
      </c>
      <c r="J333">
        <f t="shared" si="26"/>
        <v>18.583629893238431</v>
      </c>
      <c r="P333" t="s">
        <v>1450</v>
      </c>
      <c r="Q333" t="s">
        <v>16</v>
      </c>
      <c r="R333" s="3">
        <v>45226</v>
      </c>
      <c r="S333">
        <v>672.25</v>
      </c>
      <c r="T333">
        <v>678</v>
      </c>
      <c r="U333">
        <v>699.35</v>
      </c>
      <c r="V333">
        <v>662.8</v>
      </c>
      <c r="W333">
        <v>666</v>
      </c>
      <c r="X333">
        <v>668.55</v>
      </c>
      <c r="Y333">
        <v>680.31</v>
      </c>
      <c r="Z333">
        <v>825172</v>
      </c>
      <c r="AA333">
        <v>561373037</v>
      </c>
      <c r="AB333">
        <v>56937</v>
      </c>
      <c r="AC333" t="s">
        <v>2057</v>
      </c>
      <c r="AD333" t="s">
        <v>192</v>
      </c>
    </row>
    <row r="334" spans="1:30" x14ac:dyDescent="0.25">
      <c r="A334" s="11" t="s">
        <v>1450</v>
      </c>
      <c r="B334" s="2" t="s">
        <v>16</v>
      </c>
      <c r="C334" s="12">
        <v>45232</v>
      </c>
      <c r="D334" s="2">
        <v>699.65</v>
      </c>
      <c r="F334">
        <f t="shared" si="27"/>
        <v>-0.40569395017793924</v>
      </c>
      <c r="G334">
        <f t="shared" si="25"/>
        <v>4</v>
      </c>
      <c r="H334">
        <f t="shared" si="29"/>
        <v>4.0758646336928193</v>
      </c>
      <c r="I334" t="str">
        <f t="shared" si="28"/>
        <v/>
      </c>
      <c r="J334" t="str">
        <f t="shared" si="26"/>
        <v/>
      </c>
      <c r="P334" t="s">
        <v>1450</v>
      </c>
      <c r="Q334" t="s">
        <v>16</v>
      </c>
      <c r="R334" s="3">
        <v>45229</v>
      </c>
      <c r="S334">
        <v>668.55</v>
      </c>
      <c r="T334">
        <v>668.85</v>
      </c>
      <c r="U334">
        <v>725</v>
      </c>
      <c r="V334">
        <v>664.3</v>
      </c>
      <c r="W334">
        <v>701.5</v>
      </c>
      <c r="X334">
        <v>706.3</v>
      </c>
      <c r="Y334">
        <v>692.77</v>
      </c>
      <c r="Z334">
        <v>2603689</v>
      </c>
      <c r="AA334">
        <v>1803763913.1500001</v>
      </c>
      <c r="AB334">
        <v>77315</v>
      </c>
      <c r="AC334" t="s">
        <v>2058</v>
      </c>
      <c r="AD334" t="s">
        <v>2059</v>
      </c>
    </row>
    <row r="335" spans="1:30" x14ac:dyDescent="0.25">
      <c r="A335" s="9" t="s">
        <v>1450</v>
      </c>
      <c r="B335" s="1" t="s">
        <v>16</v>
      </c>
      <c r="C335" s="10">
        <v>45233</v>
      </c>
      <c r="D335" s="1">
        <v>702.05</v>
      </c>
      <c r="F335">
        <f t="shared" si="27"/>
        <v>0.3430286571857325</v>
      </c>
      <c r="G335">
        <f t="shared" si="25"/>
        <v>5</v>
      </c>
      <c r="H335" t="str">
        <f t="shared" si="29"/>
        <v/>
      </c>
      <c r="I335" t="str">
        <f t="shared" si="28"/>
        <v/>
      </c>
      <c r="J335" t="str">
        <f t="shared" si="26"/>
        <v/>
      </c>
      <c r="P335" t="s">
        <v>1450</v>
      </c>
      <c r="Q335" t="s">
        <v>16</v>
      </c>
      <c r="R335" s="3">
        <v>45230</v>
      </c>
      <c r="S335">
        <v>706.3</v>
      </c>
      <c r="T335">
        <v>701.5</v>
      </c>
      <c r="U335">
        <v>716.2</v>
      </c>
      <c r="V335">
        <v>697</v>
      </c>
      <c r="W335">
        <v>700</v>
      </c>
      <c r="X335">
        <v>700.7</v>
      </c>
      <c r="Y335">
        <v>702.54</v>
      </c>
      <c r="Z335">
        <v>1943244</v>
      </c>
      <c r="AA335">
        <v>1365205193.55</v>
      </c>
      <c r="AB335">
        <v>49834</v>
      </c>
      <c r="AC335" t="s">
        <v>2060</v>
      </c>
      <c r="AD335" t="s">
        <v>2061</v>
      </c>
    </row>
    <row r="336" spans="1:30" x14ac:dyDescent="0.25">
      <c r="A336" s="11" t="s">
        <v>1450</v>
      </c>
      <c r="B336" s="2" t="s">
        <v>16</v>
      </c>
      <c r="C336" s="12">
        <v>45236</v>
      </c>
      <c r="D336" s="2">
        <v>724.65</v>
      </c>
      <c r="F336">
        <f t="shared" si="27"/>
        <v>3.219143935617125</v>
      </c>
      <c r="G336">
        <f t="shared" si="25"/>
        <v>1</v>
      </c>
      <c r="H336" t="str">
        <f t="shared" si="29"/>
        <v/>
      </c>
      <c r="I336" t="str">
        <f t="shared" si="28"/>
        <v/>
      </c>
      <c r="J336" t="str">
        <f t="shared" si="26"/>
        <v/>
      </c>
      <c r="P336" t="s">
        <v>1450</v>
      </c>
      <c r="Q336" t="s">
        <v>16</v>
      </c>
      <c r="R336" s="3">
        <v>45231</v>
      </c>
      <c r="S336">
        <v>700.7</v>
      </c>
      <c r="T336">
        <v>704</v>
      </c>
      <c r="U336">
        <v>712.65</v>
      </c>
      <c r="V336">
        <v>690.6</v>
      </c>
      <c r="W336">
        <v>698</v>
      </c>
      <c r="X336">
        <v>702.5</v>
      </c>
      <c r="Y336">
        <v>701.83</v>
      </c>
      <c r="Z336">
        <v>654341</v>
      </c>
      <c r="AA336">
        <v>459233263.85000002</v>
      </c>
      <c r="AB336">
        <v>32563</v>
      </c>
      <c r="AC336" t="s">
        <v>2062</v>
      </c>
      <c r="AD336" t="s">
        <v>2063</v>
      </c>
    </row>
    <row r="337" spans="1:30" x14ac:dyDescent="0.25">
      <c r="A337" s="9" t="s">
        <v>1450</v>
      </c>
      <c r="B337" s="1" t="s">
        <v>16</v>
      </c>
      <c r="C337" s="10">
        <v>45237</v>
      </c>
      <c r="D337" s="1">
        <v>714.45</v>
      </c>
      <c r="F337">
        <f t="shared" si="27"/>
        <v>-1.4075760712067802</v>
      </c>
      <c r="G337">
        <f t="shared" si="25"/>
        <v>2</v>
      </c>
      <c r="H337" t="str">
        <f t="shared" si="29"/>
        <v/>
      </c>
      <c r="I337" t="str">
        <f t="shared" si="28"/>
        <v/>
      </c>
      <c r="J337" t="str">
        <f t="shared" si="26"/>
        <v/>
      </c>
      <c r="P337" t="s">
        <v>1450</v>
      </c>
      <c r="Q337" t="s">
        <v>16</v>
      </c>
      <c r="R337" s="3">
        <v>45232</v>
      </c>
      <c r="S337">
        <v>702.5</v>
      </c>
      <c r="T337">
        <v>702.5</v>
      </c>
      <c r="U337">
        <v>718</v>
      </c>
      <c r="V337">
        <v>691.9</v>
      </c>
      <c r="W337">
        <v>699</v>
      </c>
      <c r="X337">
        <v>699.65</v>
      </c>
      <c r="Y337">
        <v>701.52</v>
      </c>
      <c r="Z337">
        <v>510952</v>
      </c>
      <c r="AA337">
        <v>358444809.80000001</v>
      </c>
      <c r="AB337">
        <v>25952</v>
      </c>
      <c r="AC337" t="s">
        <v>2064</v>
      </c>
      <c r="AD337" t="s">
        <v>1024</v>
      </c>
    </row>
    <row r="338" spans="1:30" x14ac:dyDescent="0.25">
      <c r="A338" s="11" t="s">
        <v>1450</v>
      </c>
      <c r="B338" s="2" t="s">
        <v>16</v>
      </c>
      <c r="C338" s="12">
        <v>45238</v>
      </c>
      <c r="D338" s="2">
        <v>726.2</v>
      </c>
      <c r="F338">
        <f t="shared" si="27"/>
        <v>1.6446217370004896</v>
      </c>
      <c r="G338">
        <f t="shared" si="25"/>
        <v>3</v>
      </c>
      <c r="H338" t="str">
        <f t="shared" si="29"/>
        <v/>
      </c>
      <c r="I338" t="str">
        <f t="shared" si="28"/>
        <v/>
      </c>
      <c r="J338" t="str">
        <f t="shared" si="26"/>
        <v/>
      </c>
      <c r="P338" t="s">
        <v>1450</v>
      </c>
      <c r="Q338" t="s">
        <v>16</v>
      </c>
      <c r="R338" s="3">
        <v>45233</v>
      </c>
      <c r="S338">
        <v>699.65</v>
      </c>
      <c r="T338">
        <v>704.95</v>
      </c>
      <c r="U338">
        <v>713</v>
      </c>
      <c r="V338">
        <v>693.9</v>
      </c>
      <c r="W338">
        <v>708.5</v>
      </c>
      <c r="X338">
        <v>702.05</v>
      </c>
      <c r="Y338">
        <v>699.25</v>
      </c>
      <c r="Z338">
        <v>917690</v>
      </c>
      <c r="AA338">
        <v>641696764.14999998</v>
      </c>
      <c r="AB338">
        <v>51809</v>
      </c>
      <c r="AC338" t="s">
        <v>2065</v>
      </c>
      <c r="AD338" t="s">
        <v>2066</v>
      </c>
    </row>
    <row r="339" spans="1:30" x14ac:dyDescent="0.25">
      <c r="A339" s="9" t="s">
        <v>1450</v>
      </c>
      <c r="B339" s="1" t="s">
        <v>16</v>
      </c>
      <c r="C339" s="10">
        <v>45239</v>
      </c>
      <c r="D339" s="1">
        <v>731.15</v>
      </c>
      <c r="F339">
        <f t="shared" si="27"/>
        <v>0.6816304048471401</v>
      </c>
      <c r="G339">
        <f t="shared" si="25"/>
        <v>4</v>
      </c>
      <c r="H339">
        <f t="shared" si="29"/>
        <v>4.5022511255627817</v>
      </c>
      <c r="I339" t="str">
        <f t="shared" si="28"/>
        <v/>
      </c>
      <c r="J339" t="str">
        <f t="shared" si="26"/>
        <v/>
      </c>
      <c r="P339" t="s">
        <v>1450</v>
      </c>
      <c r="Q339" t="s">
        <v>16</v>
      </c>
      <c r="R339" s="3">
        <v>45236</v>
      </c>
      <c r="S339">
        <v>702.05</v>
      </c>
      <c r="T339">
        <v>715</v>
      </c>
      <c r="U339">
        <v>734.9</v>
      </c>
      <c r="V339">
        <v>704.9</v>
      </c>
      <c r="W339">
        <v>714</v>
      </c>
      <c r="X339">
        <v>724.65</v>
      </c>
      <c r="Y339">
        <v>724.68</v>
      </c>
      <c r="Z339">
        <v>3307284</v>
      </c>
      <c r="AA339">
        <v>2396719757.5999999</v>
      </c>
      <c r="AB339">
        <v>78194</v>
      </c>
      <c r="AC339" t="s">
        <v>2067</v>
      </c>
      <c r="AD339" t="s">
        <v>2068</v>
      </c>
    </row>
    <row r="340" spans="1:30" x14ac:dyDescent="0.25">
      <c r="A340" s="11" t="s">
        <v>1450</v>
      </c>
      <c r="B340" s="2" t="s">
        <v>16</v>
      </c>
      <c r="C340" s="12">
        <v>45240</v>
      </c>
      <c r="D340" s="2">
        <v>746.55</v>
      </c>
      <c r="F340">
        <f t="shared" si="27"/>
        <v>2.106270943034942</v>
      </c>
      <c r="G340">
        <f t="shared" si="25"/>
        <v>5</v>
      </c>
      <c r="H340" t="str">
        <f t="shared" si="29"/>
        <v/>
      </c>
      <c r="I340" t="str">
        <f t="shared" si="28"/>
        <v/>
      </c>
      <c r="J340" t="str">
        <f t="shared" si="26"/>
        <v/>
      </c>
      <c r="P340" t="s">
        <v>1450</v>
      </c>
      <c r="Q340" t="s">
        <v>16</v>
      </c>
      <c r="R340" s="3">
        <v>45237</v>
      </c>
      <c r="S340">
        <v>724.65</v>
      </c>
      <c r="T340">
        <v>720</v>
      </c>
      <c r="U340">
        <v>746.35</v>
      </c>
      <c r="V340">
        <v>706.8</v>
      </c>
      <c r="W340">
        <v>711.3</v>
      </c>
      <c r="X340">
        <v>714.45</v>
      </c>
      <c r="Y340">
        <v>731.28</v>
      </c>
      <c r="Z340">
        <v>2250538</v>
      </c>
      <c r="AA340">
        <v>1645774336.9000001</v>
      </c>
      <c r="AB340">
        <v>74968</v>
      </c>
      <c r="AC340" t="s">
        <v>2069</v>
      </c>
      <c r="AD340" t="s">
        <v>2070</v>
      </c>
    </row>
    <row r="341" spans="1:30" x14ac:dyDescent="0.25">
      <c r="A341" s="9" t="s">
        <v>1450</v>
      </c>
      <c r="B341" s="1" t="s">
        <v>16</v>
      </c>
      <c r="C341" s="10">
        <v>45242</v>
      </c>
      <c r="D341" s="1">
        <v>752.85</v>
      </c>
      <c r="F341">
        <f t="shared" si="27"/>
        <v>0.84388185654009351</v>
      </c>
      <c r="G341">
        <f t="shared" si="25"/>
        <v>7</v>
      </c>
      <c r="H341" t="str">
        <f t="shared" si="29"/>
        <v/>
      </c>
      <c r="I341" t="str">
        <f t="shared" si="28"/>
        <v/>
      </c>
      <c r="J341" t="str">
        <f t="shared" si="26"/>
        <v/>
      </c>
      <c r="P341" t="s">
        <v>1450</v>
      </c>
      <c r="Q341" t="s">
        <v>16</v>
      </c>
      <c r="R341" s="3">
        <v>45238</v>
      </c>
      <c r="S341">
        <v>714.45</v>
      </c>
      <c r="T341">
        <v>715.55</v>
      </c>
      <c r="U341">
        <v>730.9</v>
      </c>
      <c r="V341">
        <v>699.45</v>
      </c>
      <c r="W341">
        <v>725.05</v>
      </c>
      <c r="X341">
        <v>726.2</v>
      </c>
      <c r="Y341">
        <v>717.91</v>
      </c>
      <c r="Z341">
        <v>1349197</v>
      </c>
      <c r="AA341">
        <v>968596592.95000005</v>
      </c>
      <c r="AB341">
        <v>40216</v>
      </c>
      <c r="AC341" t="s">
        <v>2071</v>
      </c>
      <c r="AD341" t="s">
        <v>2072</v>
      </c>
    </row>
    <row r="342" spans="1:30" x14ac:dyDescent="0.25">
      <c r="A342" s="11" t="s">
        <v>1450</v>
      </c>
      <c r="B342" s="2" t="s">
        <v>16</v>
      </c>
      <c r="C342" s="12">
        <v>45243</v>
      </c>
      <c r="D342" s="2">
        <v>749.9</v>
      </c>
      <c r="F342">
        <f t="shared" si="27"/>
        <v>-0.39184432489872423</v>
      </c>
      <c r="G342">
        <f t="shared" si="25"/>
        <v>1</v>
      </c>
      <c r="H342" t="str">
        <f t="shared" si="29"/>
        <v/>
      </c>
      <c r="I342" t="str">
        <f t="shared" si="28"/>
        <v/>
      </c>
      <c r="J342" t="str">
        <f t="shared" si="26"/>
        <v/>
      </c>
      <c r="P342" t="s">
        <v>1450</v>
      </c>
      <c r="Q342" t="s">
        <v>16</v>
      </c>
      <c r="R342" s="3">
        <v>45239</v>
      </c>
      <c r="S342">
        <v>726.2</v>
      </c>
      <c r="T342">
        <v>729.05</v>
      </c>
      <c r="U342">
        <v>739.9</v>
      </c>
      <c r="V342">
        <v>720.05</v>
      </c>
      <c r="W342">
        <v>730.8</v>
      </c>
      <c r="X342">
        <v>731.15</v>
      </c>
      <c r="Y342">
        <v>731.19</v>
      </c>
      <c r="Z342">
        <v>1070975</v>
      </c>
      <c r="AA342">
        <v>783082620.85000002</v>
      </c>
      <c r="AB342">
        <v>54880</v>
      </c>
      <c r="AC342" t="s">
        <v>2073</v>
      </c>
      <c r="AD342" t="s">
        <v>1927</v>
      </c>
    </row>
    <row r="343" spans="1:30" x14ac:dyDescent="0.25">
      <c r="A343" s="9" t="s">
        <v>1450</v>
      </c>
      <c r="B343" s="1" t="s">
        <v>16</v>
      </c>
      <c r="C343" s="10">
        <v>45245</v>
      </c>
      <c r="D343" s="1">
        <v>764.65</v>
      </c>
      <c r="F343">
        <f t="shared" si="27"/>
        <v>1.9669289238565142</v>
      </c>
      <c r="G343">
        <f t="shared" si="25"/>
        <v>3</v>
      </c>
      <c r="H343" t="str">
        <f t="shared" si="29"/>
        <v/>
      </c>
      <c r="I343" t="str">
        <f t="shared" si="28"/>
        <v/>
      </c>
      <c r="J343" t="str">
        <f t="shared" si="26"/>
        <v/>
      </c>
      <c r="P343" t="s">
        <v>1450</v>
      </c>
      <c r="Q343" t="s">
        <v>16</v>
      </c>
      <c r="R343" s="3">
        <v>45240</v>
      </c>
      <c r="S343">
        <v>731.15</v>
      </c>
      <c r="T343">
        <v>731</v>
      </c>
      <c r="U343">
        <v>750.95</v>
      </c>
      <c r="V343">
        <v>727</v>
      </c>
      <c r="W343">
        <v>749</v>
      </c>
      <c r="X343">
        <v>746.55</v>
      </c>
      <c r="Y343">
        <v>741.69</v>
      </c>
      <c r="Z343">
        <v>793607</v>
      </c>
      <c r="AA343">
        <v>588611320.10000002</v>
      </c>
      <c r="AB343">
        <v>31939</v>
      </c>
      <c r="AC343" t="s">
        <v>2074</v>
      </c>
      <c r="AD343" t="s">
        <v>1539</v>
      </c>
    </row>
    <row r="344" spans="1:30" x14ac:dyDescent="0.25">
      <c r="A344" s="11" t="s">
        <v>1450</v>
      </c>
      <c r="B344" s="2" t="s">
        <v>16</v>
      </c>
      <c r="C344" s="12">
        <v>45246</v>
      </c>
      <c r="D344" s="2">
        <v>783.9</v>
      </c>
      <c r="F344">
        <f t="shared" si="27"/>
        <v>2.5174916628522852</v>
      </c>
      <c r="G344">
        <f t="shared" si="25"/>
        <v>4</v>
      </c>
      <c r="H344">
        <f t="shared" si="29"/>
        <v>7.2146618340969706</v>
      </c>
      <c r="I344" t="str">
        <f t="shared" si="28"/>
        <v/>
      </c>
      <c r="J344" t="str">
        <f t="shared" si="26"/>
        <v/>
      </c>
      <c r="P344" t="s">
        <v>1450</v>
      </c>
      <c r="Q344" t="s">
        <v>16</v>
      </c>
      <c r="R344" s="3">
        <v>45242</v>
      </c>
      <c r="S344">
        <v>746.55</v>
      </c>
      <c r="T344">
        <v>755</v>
      </c>
      <c r="U344">
        <v>757.1</v>
      </c>
      <c r="V344">
        <v>747.6</v>
      </c>
      <c r="W344">
        <v>752.8</v>
      </c>
      <c r="X344">
        <v>752.85</v>
      </c>
      <c r="Y344">
        <v>752.83</v>
      </c>
      <c r="Z344">
        <v>82144</v>
      </c>
      <c r="AA344">
        <v>61840166.649999999</v>
      </c>
      <c r="AB344">
        <v>3189</v>
      </c>
      <c r="AC344" t="s">
        <v>2075</v>
      </c>
      <c r="AD344" t="s">
        <v>708</v>
      </c>
    </row>
    <row r="345" spans="1:30" x14ac:dyDescent="0.25">
      <c r="A345" s="9" t="s">
        <v>1450</v>
      </c>
      <c r="B345" s="1" t="s">
        <v>16</v>
      </c>
      <c r="C345" s="10">
        <v>45247</v>
      </c>
      <c r="D345" s="1">
        <v>802.7</v>
      </c>
      <c r="F345">
        <f t="shared" si="27"/>
        <v>2.3982650848322575</v>
      </c>
      <c r="G345">
        <f t="shared" si="25"/>
        <v>5</v>
      </c>
      <c r="H345" t="str">
        <f t="shared" si="29"/>
        <v/>
      </c>
      <c r="I345" t="str">
        <f t="shared" si="28"/>
        <v/>
      </c>
      <c r="J345" t="str">
        <f t="shared" si="26"/>
        <v/>
      </c>
      <c r="P345" t="s">
        <v>1450</v>
      </c>
      <c r="Q345" t="s">
        <v>16</v>
      </c>
      <c r="R345" s="3">
        <v>45243</v>
      </c>
      <c r="S345">
        <v>752.85</v>
      </c>
      <c r="T345">
        <v>752.8</v>
      </c>
      <c r="U345">
        <v>755.05</v>
      </c>
      <c r="V345">
        <v>741.2</v>
      </c>
      <c r="W345">
        <v>750</v>
      </c>
      <c r="X345">
        <v>749.9</v>
      </c>
      <c r="Y345">
        <v>745.4</v>
      </c>
      <c r="Z345">
        <v>330964</v>
      </c>
      <c r="AA345">
        <v>246699149.5</v>
      </c>
      <c r="AB345">
        <v>22766</v>
      </c>
      <c r="AC345" t="s">
        <v>2076</v>
      </c>
      <c r="AD345" t="s">
        <v>2077</v>
      </c>
    </row>
    <row r="346" spans="1:30" x14ac:dyDescent="0.25">
      <c r="A346" s="11" t="s">
        <v>1450</v>
      </c>
      <c r="B346" s="2" t="s">
        <v>16</v>
      </c>
      <c r="C346" s="12">
        <v>45250</v>
      </c>
      <c r="D346" s="2">
        <v>829.45</v>
      </c>
      <c r="F346">
        <f t="shared" si="27"/>
        <v>3.3325028030397408</v>
      </c>
      <c r="G346">
        <f t="shared" si="25"/>
        <v>1</v>
      </c>
      <c r="H346" t="str">
        <f t="shared" si="29"/>
        <v/>
      </c>
      <c r="I346" t="str">
        <f t="shared" si="28"/>
        <v/>
      </c>
      <c r="J346" t="str">
        <f t="shared" si="26"/>
        <v/>
      </c>
      <c r="P346" t="s">
        <v>1450</v>
      </c>
      <c r="Q346" t="s">
        <v>16</v>
      </c>
      <c r="R346" s="3">
        <v>45245</v>
      </c>
      <c r="S346">
        <v>749.9</v>
      </c>
      <c r="T346">
        <v>749.95</v>
      </c>
      <c r="U346">
        <v>770</v>
      </c>
      <c r="V346">
        <v>749.95</v>
      </c>
      <c r="W346">
        <v>764</v>
      </c>
      <c r="X346">
        <v>764.65</v>
      </c>
      <c r="Y346">
        <v>762.29</v>
      </c>
      <c r="Z346">
        <v>651155</v>
      </c>
      <c r="AA346">
        <v>496366345.69999999</v>
      </c>
      <c r="AB346">
        <v>41645</v>
      </c>
      <c r="AC346" t="s">
        <v>2078</v>
      </c>
      <c r="AD346" t="s">
        <v>2079</v>
      </c>
    </row>
    <row r="347" spans="1:30" x14ac:dyDescent="0.25">
      <c r="A347" s="9" t="s">
        <v>1450</v>
      </c>
      <c r="B347" s="1" t="s">
        <v>16</v>
      </c>
      <c r="C347" s="10">
        <v>45251</v>
      </c>
      <c r="D347" s="1">
        <v>816.85</v>
      </c>
      <c r="F347">
        <f t="shared" si="27"/>
        <v>-1.5190789077099309</v>
      </c>
      <c r="G347">
        <f t="shared" si="25"/>
        <v>2</v>
      </c>
      <c r="H347" t="str">
        <f t="shared" si="29"/>
        <v/>
      </c>
      <c r="I347" t="str">
        <f t="shared" si="28"/>
        <v/>
      </c>
      <c r="J347" t="str">
        <f t="shared" si="26"/>
        <v/>
      </c>
      <c r="P347" t="s">
        <v>1450</v>
      </c>
      <c r="Q347" t="s">
        <v>16</v>
      </c>
      <c r="R347" s="3">
        <v>45246</v>
      </c>
      <c r="S347">
        <v>764.65</v>
      </c>
      <c r="T347">
        <v>760</v>
      </c>
      <c r="U347">
        <v>797.7</v>
      </c>
      <c r="V347">
        <v>760</v>
      </c>
      <c r="W347">
        <v>784</v>
      </c>
      <c r="X347">
        <v>783.9</v>
      </c>
      <c r="Y347">
        <v>785.62</v>
      </c>
      <c r="Z347">
        <v>1717260</v>
      </c>
      <c r="AA347">
        <v>1349113603.25</v>
      </c>
      <c r="AB347">
        <v>61170</v>
      </c>
      <c r="AC347" t="s">
        <v>2080</v>
      </c>
      <c r="AD347" t="s">
        <v>2081</v>
      </c>
    </row>
    <row r="348" spans="1:30" x14ac:dyDescent="0.25">
      <c r="A348" s="11" t="s">
        <v>1450</v>
      </c>
      <c r="B348" s="2" t="s">
        <v>16</v>
      </c>
      <c r="C348" s="12">
        <v>45252</v>
      </c>
      <c r="D348" s="2">
        <v>821.4</v>
      </c>
      <c r="F348">
        <f t="shared" si="27"/>
        <v>0.5570178123278392</v>
      </c>
      <c r="G348">
        <f t="shared" si="25"/>
        <v>3</v>
      </c>
      <c r="H348" t="str">
        <f t="shared" si="29"/>
        <v/>
      </c>
      <c r="I348" t="str">
        <f t="shared" si="28"/>
        <v/>
      </c>
      <c r="J348" t="str">
        <f t="shared" si="26"/>
        <v/>
      </c>
      <c r="P348" t="s">
        <v>1450</v>
      </c>
      <c r="Q348" t="s">
        <v>16</v>
      </c>
      <c r="R348" s="3">
        <v>45247</v>
      </c>
      <c r="S348">
        <v>783.9</v>
      </c>
      <c r="T348">
        <v>783</v>
      </c>
      <c r="U348">
        <v>809</v>
      </c>
      <c r="V348">
        <v>775.3</v>
      </c>
      <c r="W348">
        <v>796.85</v>
      </c>
      <c r="X348">
        <v>802.7</v>
      </c>
      <c r="Y348">
        <v>793.46</v>
      </c>
      <c r="Z348">
        <v>1434117</v>
      </c>
      <c r="AA348">
        <v>1137910578.7</v>
      </c>
      <c r="AB348">
        <v>41739</v>
      </c>
      <c r="AC348" t="s">
        <v>2082</v>
      </c>
      <c r="AD348" t="s">
        <v>2083</v>
      </c>
    </row>
    <row r="349" spans="1:30" x14ac:dyDescent="0.25">
      <c r="A349" s="9" t="s">
        <v>1450</v>
      </c>
      <c r="B349" s="1" t="s">
        <v>16</v>
      </c>
      <c r="C349" s="10">
        <v>45253</v>
      </c>
      <c r="D349" s="1">
        <v>803.75</v>
      </c>
      <c r="F349">
        <f t="shared" si="27"/>
        <v>-2.1487703920136325</v>
      </c>
      <c r="G349">
        <f t="shared" si="25"/>
        <v>4</v>
      </c>
      <c r="H349">
        <f t="shared" si="29"/>
        <v>2.5322107411659678</v>
      </c>
      <c r="I349" t="str">
        <f t="shared" si="28"/>
        <v/>
      </c>
      <c r="J349" t="str">
        <f t="shared" si="26"/>
        <v/>
      </c>
      <c r="P349" t="s">
        <v>1450</v>
      </c>
      <c r="Q349" t="s">
        <v>16</v>
      </c>
      <c r="R349" s="3">
        <v>45250</v>
      </c>
      <c r="S349">
        <v>802.7</v>
      </c>
      <c r="T349">
        <v>809.35</v>
      </c>
      <c r="U349">
        <v>832</v>
      </c>
      <c r="V349">
        <v>798.2</v>
      </c>
      <c r="W349">
        <v>828.5</v>
      </c>
      <c r="X349">
        <v>829.45</v>
      </c>
      <c r="Y349">
        <v>824.1</v>
      </c>
      <c r="Z349">
        <v>2127209</v>
      </c>
      <c r="AA349">
        <v>1753027530.95</v>
      </c>
      <c r="AB349">
        <v>84191</v>
      </c>
      <c r="AC349" t="s">
        <v>2084</v>
      </c>
      <c r="AD349" t="s">
        <v>1198</v>
      </c>
    </row>
    <row r="350" spans="1:30" x14ac:dyDescent="0.25">
      <c r="A350" s="11" t="s">
        <v>1450</v>
      </c>
      <c r="B350" s="2" t="s">
        <v>16</v>
      </c>
      <c r="C350" s="12">
        <v>45254</v>
      </c>
      <c r="D350" s="2">
        <v>823.35</v>
      </c>
      <c r="F350">
        <f t="shared" si="27"/>
        <v>2.4385692068429266</v>
      </c>
      <c r="G350">
        <f t="shared" si="25"/>
        <v>5</v>
      </c>
      <c r="H350" t="str">
        <f t="shared" si="29"/>
        <v/>
      </c>
      <c r="I350" t="str">
        <f t="shared" si="28"/>
        <v/>
      </c>
      <c r="J350" t="str">
        <f t="shared" si="26"/>
        <v/>
      </c>
      <c r="P350" t="s">
        <v>1450</v>
      </c>
      <c r="Q350" t="s">
        <v>16</v>
      </c>
      <c r="R350" s="3">
        <v>45251</v>
      </c>
      <c r="S350">
        <v>829.45</v>
      </c>
      <c r="T350">
        <v>835.65</v>
      </c>
      <c r="U350">
        <v>846.5</v>
      </c>
      <c r="V350">
        <v>805.55</v>
      </c>
      <c r="W350">
        <v>811.5</v>
      </c>
      <c r="X350">
        <v>816.85</v>
      </c>
      <c r="Y350">
        <v>827.91</v>
      </c>
      <c r="Z350">
        <v>2151939</v>
      </c>
      <c r="AA350">
        <v>1781611835.05</v>
      </c>
      <c r="AB350">
        <v>70651</v>
      </c>
      <c r="AC350" t="s">
        <v>2085</v>
      </c>
      <c r="AD350" t="s">
        <v>2086</v>
      </c>
    </row>
    <row r="351" spans="1:30" x14ac:dyDescent="0.25">
      <c r="A351" s="9" t="s">
        <v>1450</v>
      </c>
      <c r="B351" s="1" t="s">
        <v>16</v>
      </c>
      <c r="C351" s="10">
        <v>45258</v>
      </c>
      <c r="D351" s="1">
        <v>819.2</v>
      </c>
      <c r="F351">
        <f t="shared" si="27"/>
        <v>-0.50403837978987998</v>
      </c>
      <c r="G351">
        <f t="shared" si="25"/>
        <v>2</v>
      </c>
      <c r="H351" t="str">
        <f t="shared" si="29"/>
        <v/>
      </c>
      <c r="I351" t="str">
        <f t="shared" si="28"/>
        <v/>
      </c>
      <c r="J351" t="str">
        <f t="shared" si="26"/>
        <v/>
      </c>
      <c r="P351" t="s">
        <v>1450</v>
      </c>
      <c r="Q351" t="s">
        <v>16</v>
      </c>
      <c r="R351" s="3">
        <v>45252</v>
      </c>
      <c r="S351">
        <v>816.85</v>
      </c>
      <c r="T351">
        <v>820.45</v>
      </c>
      <c r="U351">
        <v>825</v>
      </c>
      <c r="V351">
        <v>805.55</v>
      </c>
      <c r="W351">
        <v>823</v>
      </c>
      <c r="X351">
        <v>821.4</v>
      </c>
      <c r="Y351">
        <v>817.23</v>
      </c>
      <c r="Z351">
        <v>533754</v>
      </c>
      <c r="AA351">
        <v>436200516.44999999</v>
      </c>
      <c r="AB351">
        <v>28332</v>
      </c>
      <c r="AC351" t="s">
        <v>2087</v>
      </c>
      <c r="AD351" t="s">
        <v>2088</v>
      </c>
    </row>
    <row r="352" spans="1:30" x14ac:dyDescent="0.25">
      <c r="A352" s="11" t="s">
        <v>1450</v>
      </c>
      <c r="B352" s="2" t="s">
        <v>16</v>
      </c>
      <c r="C352" s="12">
        <v>45259</v>
      </c>
      <c r="D352" s="2">
        <v>812.35</v>
      </c>
      <c r="F352">
        <f t="shared" si="27"/>
        <v>-0.83618164062500278</v>
      </c>
      <c r="G352">
        <f t="shared" si="25"/>
        <v>3</v>
      </c>
      <c r="H352" t="str">
        <f t="shared" si="29"/>
        <v/>
      </c>
      <c r="I352" t="str">
        <f t="shared" si="28"/>
        <v/>
      </c>
      <c r="J352" t="str">
        <f t="shared" si="26"/>
        <v/>
      </c>
      <c r="P352" t="s">
        <v>1450</v>
      </c>
      <c r="Q352" t="s">
        <v>16</v>
      </c>
      <c r="R352" s="3">
        <v>45253</v>
      </c>
      <c r="S352">
        <v>821.4</v>
      </c>
      <c r="T352">
        <v>829</v>
      </c>
      <c r="U352">
        <v>829</v>
      </c>
      <c r="V352">
        <v>799</v>
      </c>
      <c r="W352">
        <v>806.85</v>
      </c>
      <c r="X352">
        <v>803.75</v>
      </c>
      <c r="Y352">
        <v>811.98</v>
      </c>
      <c r="Z352">
        <v>291016</v>
      </c>
      <c r="AA352">
        <v>236300055.65000001</v>
      </c>
      <c r="AB352">
        <v>20125</v>
      </c>
      <c r="AC352" t="s">
        <v>2089</v>
      </c>
      <c r="AD352" t="s">
        <v>2090</v>
      </c>
    </row>
    <row r="353" spans="1:30" x14ac:dyDescent="0.25">
      <c r="A353" s="9" t="s">
        <v>1450</v>
      </c>
      <c r="B353" s="1" t="s">
        <v>16</v>
      </c>
      <c r="C353" s="10">
        <v>45260</v>
      </c>
      <c r="D353" s="1">
        <v>833.05</v>
      </c>
      <c r="F353">
        <f t="shared" si="27"/>
        <v>2.5481627377361891</v>
      </c>
      <c r="G353">
        <f t="shared" si="25"/>
        <v>4</v>
      </c>
      <c r="H353">
        <f t="shared" si="29"/>
        <v>1.4183102020939831</v>
      </c>
      <c r="I353" t="str">
        <f t="shared" si="28"/>
        <v/>
      </c>
      <c r="J353" t="str">
        <f t="shared" si="26"/>
        <v/>
      </c>
      <c r="P353" t="s">
        <v>1450</v>
      </c>
      <c r="Q353" t="s">
        <v>16</v>
      </c>
      <c r="R353" s="3">
        <v>45254</v>
      </c>
      <c r="S353">
        <v>803.75</v>
      </c>
      <c r="T353">
        <v>810.25</v>
      </c>
      <c r="U353">
        <v>825</v>
      </c>
      <c r="V353">
        <v>808</v>
      </c>
      <c r="W353">
        <v>817.1</v>
      </c>
      <c r="X353">
        <v>823.35</v>
      </c>
      <c r="Y353">
        <v>818.85</v>
      </c>
      <c r="Z353">
        <v>453876</v>
      </c>
      <c r="AA353">
        <v>371657455.19999999</v>
      </c>
      <c r="AB353">
        <v>26594</v>
      </c>
      <c r="AC353" t="s">
        <v>2091</v>
      </c>
      <c r="AD353" t="s">
        <v>2092</v>
      </c>
    </row>
    <row r="354" spans="1:30" x14ac:dyDescent="0.25">
      <c r="A354" s="11" t="s">
        <v>1450</v>
      </c>
      <c r="B354" s="2" t="s">
        <v>16</v>
      </c>
      <c r="C354" s="12">
        <v>45261</v>
      </c>
      <c r="D354" s="2">
        <v>861.3</v>
      </c>
      <c r="F354">
        <f t="shared" si="27"/>
        <v>3.3911529920172856</v>
      </c>
      <c r="G354">
        <f t="shared" si="25"/>
        <v>5</v>
      </c>
      <c r="H354" t="str">
        <f t="shared" si="29"/>
        <v/>
      </c>
      <c r="I354">
        <f t="shared" si="28"/>
        <v>45261</v>
      </c>
      <c r="J354">
        <f t="shared" si="26"/>
        <v>-7.7383025658887661</v>
      </c>
      <c r="P354" t="s">
        <v>1450</v>
      </c>
      <c r="Q354" t="s">
        <v>16</v>
      </c>
      <c r="R354" s="3">
        <v>45258</v>
      </c>
      <c r="S354">
        <v>823.35</v>
      </c>
      <c r="T354">
        <v>828</v>
      </c>
      <c r="U354">
        <v>838.8</v>
      </c>
      <c r="V354">
        <v>813.35</v>
      </c>
      <c r="W354">
        <v>817.05</v>
      </c>
      <c r="X354">
        <v>819.2</v>
      </c>
      <c r="Y354">
        <v>823.77</v>
      </c>
      <c r="Z354">
        <v>611177</v>
      </c>
      <c r="AA354">
        <v>503471377.10000002</v>
      </c>
      <c r="AB354">
        <v>52089</v>
      </c>
      <c r="AC354" t="s">
        <v>2093</v>
      </c>
      <c r="AD354" t="s">
        <v>2094</v>
      </c>
    </row>
    <row r="355" spans="1:30" x14ac:dyDescent="0.25">
      <c r="A355" s="9" t="s">
        <v>1450</v>
      </c>
      <c r="B355" s="1" t="s">
        <v>16</v>
      </c>
      <c r="C355" s="10">
        <v>45264</v>
      </c>
      <c r="D355" s="1">
        <v>840.2</v>
      </c>
      <c r="F355">
        <f t="shared" si="27"/>
        <v>-2.4497852084058875</v>
      </c>
      <c r="G355">
        <f t="shared" si="25"/>
        <v>1</v>
      </c>
      <c r="H355" t="str">
        <f t="shared" si="29"/>
        <v/>
      </c>
      <c r="I355" t="str">
        <f t="shared" si="28"/>
        <v/>
      </c>
      <c r="J355" t="str">
        <f t="shared" si="26"/>
        <v/>
      </c>
      <c r="P355" t="s">
        <v>1450</v>
      </c>
      <c r="Q355" t="s">
        <v>16</v>
      </c>
      <c r="R355" s="3">
        <v>45259</v>
      </c>
      <c r="S355">
        <v>819.2</v>
      </c>
      <c r="T355">
        <v>826</v>
      </c>
      <c r="U355">
        <v>826</v>
      </c>
      <c r="V355">
        <v>804.5</v>
      </c>
      <c r="W355">
        <v>812.2</v>
      </c>
      <c r="X355">
        <v>812.35</v>
      </c>
      <c r="Y355">
        <v>811.11</v>
      </c>
      <c r="Z355">
        <v>363655</v>
      </c>
      <c r="AA355">
        <v>294962853.39999998</v>
      </c>
      <c r="AB355">
        <v>31465</v>
      </c>
      <c r="AC355" t="s">
        <v>2095</v>
      </c>
      <c r="AD355" t="s">
        <v>2096</v>
      </c>
    </row>
    <row r="356" spans="1:30" x14ac:dyDescent="0.25">
      <c r="A356" s="11" t="s">
        <v>1450</v>
      </c>
      <c r="B356" s="2" t="s">
        <v>16</v>
      </c>
      <c r="C356" s="12">
        <v>45265</v>
      </c>
      <c r="D356" s="2">
        <v>821.95</v>
      </c>
      <c r="F356">
        <f t="shared" si="27"/>
        <v>-2.1721018805046417</v>
      </c>
      <c r="G356">
        <f t="shared" si="25"/>
        <v>2</v>
      </c>
      <c r="H356" t="str">
        <f t="shared" si="29"/>
        <v/>
      </c>
      <c r="I356" t="str">
        <f t="shared" si="28"/>
        <v/>
      </c>
      <c r="J356" t="str">
        <f t="shared" si="26"/>
        <v/>
      </c>
      <c r="P356" t="s">
        <v>1450</v>
      </c>
      <c r="Q356" t="s">
        <v>16</v>
      </c>
      <c r="R356" s="3">
        <v>45260</v>
      </c>
      <c r="S356">
        <v>812.35</v>
      </c>
      <c r="T356">
        <v>812</v>
      </c>
      <c r="U356">
        <v>841.7</v>
      </c>
      <c r="V356">
        <v>808</v>
      </c>
      <c r="W356">
        <v>819</v>
      </c>
      <c r="X356">
        <v>833.05</v>
      </c>
      <c r="Y356">
        <v>830.72</v>
      </c>
      <c r="Z356">
        <v>2271579</v>
      </c>
      <c r="AA356">
        <v>1887041944.5</v>
      </c>
      <c r="AB356">
        <v>72154</v>
      </c>
      <c r="AC356" t="s">
        <v>2097</v>
      </c>
      <c r="AD356" t="s">
        <v>2098</v>
      </c>
    </row>
    <row r="357" spans="1:30" x14ac:dyDescent="0.25">
      <c r="A357" s="9" t="s">
        <v>1450</v>
      </c>
      <c r="B357" s="1" t="s">
        <v>16</v>
      </c>
      <c r="C357" s="10">
        <v>45266</v>
      </c>
      <c r="D357" s="1">
        <v>843.65</v>
      </c>
      <c r="F357">
        <f t="shared" si="27"/>
        <v>2.6400632641888109</v>
      </c>
      <c r="G357">
        <f t="shared" si="25"/>
        <v>3</v>
      </c>
      <c r="H357" t="str">
        <f t="shared" si="29"/>
        <v/>
      </c>
      <c r="I357" t="str">
        <f t="shared" si="28"/>
        <v/>
      </c>
      <c r="J357" t="str">
        <f t="shared" si="26"/>
        <v/>
      </c>
      <c r="P357" t="s">
        <v>1450</v>
      </c>
      <c r="Q357" t="s">
        <v>16</v>
      </c>
      <c r="R357" s="3">
        <v>45261</v>
      </c>
      <c r="S357">
        <v>833.05</v>
      </c>
      <c r="T357">
        <v>829.05</v>
      </c>
      <c r="U357">
        <v>873.5</v>
      </c>
      <c r="V357">
        <v>823.35</v>
      </c>
      <c r="W357">
        <v>860</v>
      </c>
      <c r="X357">
        <v>861.3</v>
      </c>
      <c r="Y357">
        <v>849.12</v>
      </c>
      <c r="Z357">
        <v>1509734</v>
      </c>
      <c r="AA357">
        <v>1281941176.8</v>
      </c>
      <c r="AB357">
        <v>58221</v>
      </c>
      <c r="AC357" t="s">
        <v>2099</v>
      </c>
      <c r="AD357" t="s">
        <v>2100</v>
      </c>
    </row>
    <row r="358" spans="1:30" x14ac:dyDescent="0.25">
      <c r="A358" s="11" t="s">
        <v>1450</v>
      </c>
      <c r="B358" s="2" t="s">
        <v>16</v>
      </c>
      <c r="C358" s="12">
        <v>45267</v>
      </c>
      <c r="D358" s="2">
        <v>836.5</v>
      </c>
      <c r="F358">
        <f t="shared" si="27"/>
        <v>-0.84750785278254936</v>
      </c>
      <c r="G358">
        <f t="shared" si="25"/>
        <v>4</v>
      </c>
      <c r="H358">
        <f t="shared" si="29"/>
        <v>0.41414080787468288</v>
      </c>
      <c r="I358" t="str">
        <f t="shared" si="28"/>
        <v/>
      </c>
      <c r="J358" t="str">
        <f t="shared" si="26"/>
        <v/>
      </c>
      <c r="P358" t="s">
        <v>1450</v>
      </c>
      <c r="Q358" t="s">
        <v>16</v>
      </c>
      <c r="R358" s="3">
        <v>45264</v>
      </c>
      <c r="S358">
        <v>861.3</v>
      </c>
      <c r="T358">
        <v>885.75</v>
      </c>
      <c r="U358">
        <v>891</v>
      </c>
      <c r="V358">
        <v>824</v>
      </c>
      <c r="W358">
        <v>830.5</v>
      </c>
      <c r="X358">
        <v>840.2</v>
      </c>
      <c r="Y358">
        <v>851.3</v>
      </c>
      <c r="Z358">
        <v>1031462</v>
      </c>
      <c r="AA358">
        <v>878085541.35000002</v>
      </c>
      <c r="AB358">
        <v>57658</v>
      </c>
      <c r="AC358" t="s">
        <v>2101</v>
      </c>
      <c r="AD358" t="s">
        <v>1567</v>
      </c>
    </row>
    <row r="359" spans="1:30" x14ac:dyDescent="0.25">
      <c r="A359" s="9" t="s">
        <v>1450</v>
      </c>
      <c r="B359" s="1" t="s">
        <v>16</v>
      </c>
      <c r="C359" s="10">
        <v>45268</v>
      </c>
      <c r="D359" s="1">
        <v>818.9</v>
      </c>
      <c r="F359">
        <f t="shared" si="27"/>
        <v>-2.1040047818290524</v>
      </c>
      <c r="G359">
        <f t="shared" si="25"/>
        <v>5</v>
      </c>
      <c r="H359" t="str">
        <f t="shared" si="29"/>
        <v/>
      </c>
      <c r="I359" t="str">
        <f t="shared" si="28"/>
        <v/>
      </c>
      <c r="J359" t="str">
        <f t="shared" si="26"/>
        <v/>
      </c>
      <c r="P359" t="s">
        <v>1450</v>
      </c>
      <c r="Q359" t="s">
        <v>16</v>
      </c>
      <c r="R359" s="3">
        <v>45265</v>
      </c>
      <c r="S359">
        <v>840.2</v>
      </c>
      <c r="T359">
        <v>836.6</v>
      </c>
      <c r="U359">
        <v>846.7</v>
      </c>
      <c r="V359">
        <v>815.6</v>
      </c>
      <c r="W359">
        <v>822.9</v>
      </c>
      <c r="X359">
        <v>821.95</v>
      </c>
      <c r="Y359">
        <v>833.36</v>
      </c>
      <c r="Z359">
        <v>828009</v>
      </c>
      <c r="AA359">
        <v>690031271.25</v>
      </c>
      <c r="AB359">
        <v>61766</v>
      </c>
      <c r="AC359" t="s">
        <v>2102</v>
      </c>
      <c r="AD359" t="s">
        <v>2103</v>
      </c>
    </row>
    <row r="360" spans="1:30" x14ac:dyDescent="0.25">
      <c r="A360" s="11" t="s">
        <v>1450</v>
      </c>
      <c r="B360" s="2" t="s">
        <v>16</v>
      </c>
      <c r="C360" s="12">
        <v>45271</v>
      </c>
      <c r="D360" s="2">
        <v>809.05</v>
      </c>
      <c r="F360">
        <f t="shared" si="27"/>
        <v>-1.202833068750766</v>
      </c>
      <c r="G360">
        <f t="shared" si="25"/>
        <v>1</v>
      </c>
      <c r="H360" t="str">
        <f t="shared" si="29"/>
        <v/>
      </c>
      <c r="I360" t="str">
        <f t="shared" si="28"/>
        <v/>
      </c>
      <c r="J360" t="str">
        <f t="shared" si="26"/>
        <v/>
      </c>
      <c r="P360" t="s">
        <v>1450</v>
      </c>
      <c r="Q360" t="s">
        <v>16</v>
      </c>
      <c r="R360" s="3">
        <v>45266</v>
      </c>
      <c r="S360">
        <v>821.95</v>
      </c>
      <c r="T360">
        <v>822.05</v>
      </c>
      <c r="U360">
        <v>850</v>
      </c>
      <c r="V360">
        <v>818</v>
      </c>
      <c r="W360">
        <v>845.35</v>
      </c>
      <c r="X360">
        <v>843.65</v>
      </c>
      <c r="Y360">
        <v>832.98</v>
      </c>
      <c r="Z360">
        <v>1111132</v>
      </c>
      <c r="AA360">
        <v>925548823.14999998</v>
      </c>
      <c r="AB360">
        <v>33492</v>
      </c>
      <c r="AC360" t="s">
        <v>2104</v>
      </c>
      <c r="AD360" t="s">
        <v>2105</v>
      </c>
    </row>
    <row r="361" spans="1:30" x14ac:dyDescent="0.25">
      <c r="A361" s="9" t="s">
        <v>1450</v>
      </c>
      <c r="B361" s="1" t="s">
        <v>16</v>
      </c>
      <c r="C361" s="10">
        <v>45272</v>
      </c>
      <c r="D361" s="1">
        <v>798.25</v>
      </c>
      <c r="F361">
        <f t="shared" si="27"/>
        <v>-1.3348989555651634</v>
      </c>
      <c r="G361">
        <f t="shared" si="25"/>
        <v>2</v>
      </c>
      <c r="H361" t="str">
        <f t="shared" si="29"/>
        <v/>
      </c>
      <c r="I361" t="str">
        <f t="shared" si="28"/>
        <v/>
      </c>
      <c r="J361" t="str">
        <f t="shared" si="26"/>
        <v/>
      </c>
      <c r="P361" t="s">
        <v>1450</v>
      </c>
      <c r="Q361" t="s">
        <v>16</v>
      </c>
      <c r="R361" s="3">
        <v>45267</v>
      </c>
      <c r="S361">
        <v>843.65</v>
      </c>
      <c r="T361">
        <v>847</v>
      </c>
      <c r="U361">
        <v>848</v>
      </c>
      <c r="V361">
        <v>816.4</v>
      </c>
      <c r="W361">
        <v>843.65</v>
      </c>
      <c r="X361">
        <v>836.5</v>
      </c>
      <c r="Y361">
        <v>824.68</v>
      </c>
      <c r="Z361">
        <v>2398094</v>
      </c>
      <c r="AA361">
        <v>1977656536.3499999</v>
      </c>
      <c r="AB361">
        <v>44541</v>
      </c>
      <c r="AC361" t="s">
        <v>2106</v>
      </c>
      <c r="AD361" t="s">
        <v>2107</v>
      </c>
    </row>
    <row r="362" spans="1:30" x14ac:dyDescent="0.25">
      <c r="A362" s="11" t="s">
        <v>1450</v>
      </c>
      <c r="B362" s="2" t="s">
        <v>16</v>
      </c>
      <c r="C362" s="12">
        <v>45273</v>
      </c>
      <c r="D362" s="2">
        <v>795.15</v>
      </c>
      <c r="F362">
        <f t="shared" si="27"/>
        <v>-0.38834951456310962</v>
      </c>
      <c r="G362">
        <f t="shared" si="25"/>
        <v>3</v>
      </c>
      <c r="H362" t="str">
        <f t="shared" si="29"/>
        <v/>
      </c>
      <c r="I362" t="str">
        <f t="shared" si="28"/>
        <v/>
      </c>
      <c r="J362" t="str">
        <f t="shared" si="26"/>
        <v/>
      </c>
      <c r="P362" t="s">
        <v>1450</v>
      </c>
      <c r="Q362" t="s">
        <v>16</v>
      </c>
      <c r="R362" s="3">
        <v>45268</v>
      </c>
      <c r="S362">
        <v>836.5</v>
      </c>
      <c r="T362">
        <v>825</v>
      </c>
      <c r="U362">
        <v>852.6</v>
      </c>
      <c r="V362">
        <v>811.8</v>
      </c>
      <c r="W362">
        <v>817</v>
      </c>
      <c r="X362">
        <v>818.9</v>
      </c>
      <c r="Y362">
        <v>830.66</v>
      </c>
      <c r="Z362">
        <v>2714442</v>
      </c>
      <c r="AA362">
        <v>2254788210.5999999</v>
      </c>
      <c r="AB362">
        <v>48776</v>
      </c>
      <c r="AC362" t="s">
        <v>2108</v>
      </c>
      <c r="AD362" t="s">
        <v>2109</v>
      </c>
    </row>
    <row r="363" spans="1:30" x14ac:dyDescent="0.25">
      <c r="A363" s="9" t="s">
        <v>1450</v>
      </c>
      <c r="B363" s="1" t="s">
        <v>16</v>
      </c>
      <c r="C363" s="10">
        <v>45274</v>
      </c>
      <c r="D363" s="1">
        <v>808.4</v>
      </c>
      <c r="F363">
        <f t="shared" si="27"/>
        <v>1.6663522605797647</v>
      </c>
      <c r="G363">
        <f t="shared" si="25"/>
        <v>4</v>
      </c>
      <c r="H363">
        <f t="shared" si="29"/>
        <v>-3.3592349073520649</v>
      </c>
      <c r="I363" t="str">
        <f t="shared" si="28"/>
        <v/>
      </c>
      <c r="J363" t="str">
        <f t="shared" si="26"/>
        <v/>
      </c>
      <c r="P363" t="s">
        <v>1450</v>
      </c>
      <c r="Q363" t="s">
        <v>16</v>
      </c>
      <c r="R363" s="3">
        <v>45271</v>
      </c>
      <c r="S363">
        <v>818.9</v>
      </c>
      <c r="T363">
        <v>820</v>
      </c>
      <c r="U363">
        <v>824.7</v>
      </c>
      <c r="V363">
        <v>799.9</v>
      </c>
      <c r="W363">
        <v>802</v>
      </c>
      <c r="X363">
        <v>809.05</v>
      </c>
      <c r="Y363">
        <v>816.13</v>
      </c>
      <c r="Z363">
        <v>1671145</v>
      </c>
      <c r="AA363">
        <v>1363867305.9000001</v>
      </c>
      <c r="AB363">
        <v>36960</v>
      </c>
      <c r="AC363" t="s">
        <v>2110</v>
      </c>
      <c r="AD363" t="s">
        <v>2111</v>
      </c>
    </row>
    <row r="364" spans="1:30" x14ac:dyDescent="0.25">
      <c r="A364" s="11" t="s">
        <v>1450</v>
      </c>
      <c r="B364" s="2" t="s">
        <v>16</v>
      </c>
      <c r="C364" s="12">
        <v>45275</v>
      </c>
      <c r="D364" s="2">
        <v>789.35</v>
      </c>
      <c r="F364">
        <f t="shared" si="27"/>
        <v>-2.3565066798614493</v>
      </c>
      <c r="G364">
        <f t="shared" si="25"/>
        <v>5</v>
      </c>
      <c r="H364" t="str">
        <f t="shared" si="29"/>
        <v/>
      </c>
      <c r="I364" t="str">
        <f t="shared" si="28"/>
        <v/>
      </c>
      <c r="J364" t="str">
        <f t="shared" si="26"/>
        <v/>
      </c>
      <c r="P364" t="s">
        <v>1450</v>
      </c>
      <c r="Q364" t="s">
        <v>16</v>
      </c>
      <c r="R364" s="3">
        <v>45272</v>
      </c>
      <c r="S364">
        <v>809.05</v>
      </c>
      <c r="T364">
        <v>810.1</v>
      </c>
      <c r="U364">
        <v>811.05</v>
      </c>
      <c r="V364">
        <v>767</v>
      </c>
      <c r="W364">
        <v>792</v>
      </c>
      <c r="X364">
        <v>798.25</v>
      </c>
      <c r="Y364">
        <v>787.82</v>
      </c>
      <c r="Z364">
        <v>1287622</v>
      </c>
      <c r="AA364">
        <v>1014413858.35</v>
      </c>
      <c r="AB364">
        <v>54044</v>
      </c>
      <c r="AC364" t="s">
        <v>2112</v>
      </c>
      <c r="AD364" t="s">
        <v>2113</v>
      </c>
    </row>
    <row r="365" spans="1:30" x14ac:dyDescent="0.25">
      <c r="A365" s="9" t="s">
        <v>1450</v>
      </c>
      <c r="B365" s="1" t="s">
        <v>16</v>
      </c>
      <c r="C365" s="10">
        <v>45278</v>
      </c>
      <c r="D365" s="1">
        <v>800.85</v>
      </c>
      <c r="F365">
        <f t="shared" si="27"/>
        <v>1.456894913536454</v>
      </c>
      <c r="G365">
        <f t="shared" si="25"/>
        <v>1</v>
      </c>
      <c r="H365" t="str">
        <f t="shared" si="29"/>
        <v/>
      </c>
      <c r="I365" t="str">
        <f t="shared" si="28"/>
        <v/>
      </c>
      <c r="J365" t="str">
        <f t="shared" si="26"/>
        <v/>
      </c>
      <c r="P365" t="s">
        <v>1450</v>
      </c>
      <c r="Q365" t="s">
        <v>16</v>
      </c>
      <c r="R365" s="3">
        <v>45273</v>
      </c>
      <c r="S365">
        <v>798.25</v>
      </c>
      <c r="T365">
        <v>799.85</v>
      </c>
      <c r="U365">
        <v>802</v>
      </c>
      <c r="V365">
        <v>786.1</v>
      </c>
      <c r="W365">
        <v>791</v>
      </c>
      <c r="X365">
        <v>795.15</v>
      </c>
      <c r="Y365">
        <v>796</v>
      </c>
      <c r="Z365">
        <v>750410</v>
      </c>
      <c r="AA365">
        <v>597323827.10000002</v>
      </c>
      <c r="AB365">
        <v>44229</v>
      </c>
      <c r="AC365" t="s">
        <v>2114</v>
      </c>
      <c r="AD365" t="s">
        <v>1806</v>
      </c>
    </row>
    <row r="366" spans="1:30" x14ac:dyDescent="0.25">
      <c r="A366" s="11" t="s">
        <v>1450</v>
      </c>
      <c r="B366" s="2" t="s">
        <v>16</v>
      </c>
      <c r="C366" s="12">
        <v>45279</v>
      </c>
      <c r="D366" s="2">
        <v>799.85</v>
      </c>
      <c r="F366">
        <f t="shared" si="27"/>
        <v>-0.12486732846350751</v>
      </c>
      <c r="G366">
        <f t="shared" si="25"/>
        <v>2</v>
      </c>
      <c r="H366" t="str">
        <f t="shared" si="29"/>
        <v/>
      </c>
      <c r="I366" t="str">
        <f t="shared" si="28"/>
        <v/>
      </c>
      <c r="J366" t="str">
        <f t="shared" si="26"/>
        <v/>
      </c>
      <c r="P366" t="s">
        <v>1450</v>
      </c>
      <c r="Q366" t="s">
        <v>16</v>
      </c>
      <c r="R366" s="3">
        <v>45274</v>
      </c>
      <c r="S366">
        <v>795.15</v>
      </c>
      <c r="T366">
        <v>798.9</v>
      </c>
      <c r="U366">
        <v>823.9</v>
      </c>
      <c r="V366">
        <v>798.9</v>
      </c>
      <c r="W366">
        <v>810</v>
      </c>
      <c r="X366">
        <v>808.4</v>
      </c>
      <c r="Y366">
        <v>813.76</v>
      </c>
      <c r="Z366">
        <v>717511</v>
      </c>
      <c r="AA366">
        <v>583885057.5</v>
      </c>
      <c r="AB366">
        <v>30860</v>
      </c>
      <c r="AC366" t="s">
        <v>2115</v>
      </c>
      <c r="AD366" t="s">
        <v>2116</v>
      </c>
    </row>
    <row r="367" spans="1:30" x14ac:dyDescent="0.25">
      <c r="A367" s="9" t="s">
        <v>1450</v>
      </c>
      <c r="B367" s="1" t="s">
        <v>16</v>
      </c>
      <c r="C367" s="10">
        <v>45280</v>
      </c>
      <c r="D367" s="1">
        <v>756.6</v>
      </c>
      <c r="F367">
        <f t="shared" si="27"/>
        <v>-5.40726386197412</v>
      </c>
      <c r="G367">
        <f t="shared" si="25"/>
        <v>3</v>
      </c>
      <c r="H367" t="str">
        <f t="shared" si="29"/>
        <v/>
      </c>
      <c r="I367" t="str">
        <f t="shared" si="28"/>
        <v/>
      </c>
      <c r="J367" t="str">
        <f t="shared" si="26"/>
        <v/>
      </c>
      <c r="P367" t="s">
        <v>1450</v>
      </c>
      <c r="Q367" t="s">
        <v>16</v>
      </c>
      <c r="R367" s="3">
        <v>45275</v>
      </c>
      <c r="S367">
        <v>808.4</v>
      </c>
      <c r="T367">
        <v>810</v>
      </c>
      <c r="U367">
        <v>854.8</v>
      </c>
      <c r="V367">
        <v>781.05</v>
      </c>
      <c r="W367">
        <v>791</v>
      </c>
      <c r="X367">
        <v>789.35</v>
      </c>
      <c r="Y367">
        <v>814.43</v>
      </c>
      <c r="Z367">
        <v>1266684</v>
      </c>
      <c r="AA367">
        <v>1031628401.45</v>
      </c>
      <c r="AB367">
        <v>55492</v>
      </c>
      <c r="AC367" t="s">
        <v>2117</v>
      </c>
      <c r="AD367" t="s">
        <v>2118</v>
      </c>
    </row>
    <row r="368" spans="1:30" x14ac:dyDescent="0.25">
      <c r="A368" s="11" t="s">
        <v>1450</v>
      </c>
      <c r="B368" s="2" t="s">
        <v>16</v>
      </c>
      <c r="C368" s="12">
        <v>45281</v>
      </c>
      <c r="D368" s="2">
        <v>761.3</v>
      </c>
      <c r="F368">
        <f t="shared" si="27"/>
        <v>0.62120010573617912</v>
      </c>
      <c r="G368">
        <f t="shared" si="25"/>
        <v>4</v>
      </c>
      <c r="H368">
        <f t="shared" si="29"/>
        <v>-5.8263236021771432</v>
      </c>
      <c r="I368" t="str">
        <f t="shared" si="28"/>
        <v/>
      </c>
      <c r="J368" t="str">
        <f t="shared" si="26"/>
        <v/>
      </c>
      <c r="P368" t="s">
        <v>1450</v>
      </c>
      <c r="Q368" t="s">
        <v>16</v>
      </c>
      <c r="R368" s="3">
        <v>45278</v>
      </c>
      <c r="S368">
        <v>789.35</v>
      </c>
      <c r="T368">
        <v>796.45</v>
      </c>
      <c r="U368">
        <v>804.8</v>
      </c>
      <c r="V368">
        <v>787.25</v>
      </c>
      <c r="W368">
        <v>799</v>
      </c>
      <c r="X368">
        <v>800.85</v>
      </c>
      <c r="Y368">
        <v>796.42</v>
      </c>
      <c r="Z368">
        <v>1451834</v>
      </c>
      <c r="AA368">
        <v>1156274406.8</v>
      </c>
      <c r="AB368">
        <v>45746</v>
      </c>
      <c r="AC368" t="s">
        <v>2119</v>
      </c>
      <c r="AD368" t="s">
        <v>2120</v>
      </c>
    </row>
    <row r="369" spans="1:30" x14ac:dyDescent="0.25">
      <c r="A369" s="9" t="s">
        <v>1450</v>
      </c>
      <c r="B369" s="1" t="s">
        <v>16</v>
      </c>
      <c r="C369" s="10">
        <v>45282</v>
      </c>
      <c r="D369" s="1">
        <v>773.3</v>
      </c>
      <c r="F369">
        <f t="shared" si="27"/>
        <v>1.5762511493497964</v>
      </c>
      <c r="G369">
        <f t="shared" si="25"/>
        <v>5</v>
      </c>
      <c r="H369" t="str">
        <f t="shared" si="29"/>
        <v/>
      </c>
      <c r="I369" t="str">
        <f t="shared" si="28"/>
        <v/>
      </c>
      <c r="J369" t="str">
        <f t="shared" si="26"/>
        <v/>
      </c>
      <c r="P369" t="s">
        <v>1450</v>
      </c>
      <c r="Q369" t="s">
        <v>16</v>
      </c>
      <c r="R369" s="3">
        <v>45279</v>
      </c>
      <c r="S369">
        <v>800.85</v>
      </c>
      <c r="T369">
        <v>807</v>
      </c>
      <c r="U369">
        <v>808.55</v>
      </c>
      <c r="V369">
        <v>792.05</v>
      </c>
      <c r="W369">
        <v>800</v>
      </c>
      <c r="X369">
        <v>799.85</v>
      </c>
      <c r="Y369">
        <v>798.63</v>
      </c>
      <c r="Z369">
        <v>842100</v>
      </c>
      <c r="AA369">
        <v>672528266.85000002</v>
      </c>
      <c r="AB369">
        <v>34214</v>
      </c>
      <c r="AC369" t="s">
        <v>2121</v>
      </c>
      <c r="AD369" t="s">
        <v>2122</v>
      </c>
    </row>
    <row r="370" spans="1:30" x14ac:dyDescent="0.25">
      <c r="A370" s="11" t="s">
        <v>1450</v>
      </c>
      <c r="B370" s="2" t="s">
        <v>16</v>
      </c>
      <c r="C370" s="12">
        <v>45286</v>
      </c>
      <c r="D370" s="2">
        <v>790.6</v>
      </c>
      <c r="F370">
        <f t="shared" si="27"/>
        <v>2.2371653950601407</v>
      </c>
      <c r="G370">
        <f t="shared" si="25"/>
        <v>2</v>
      </c>
      <c r="H370" t="str">
        <f t="shared" si="29"/>
        <v/>
      </c>
      <c r="I370" t="str">
        <f t="shared" si="28"/>
        <v/>
      </c>
      <c r="J370" t="str">
        <f t="shared" si="26"/>
        <v/>
      </c>
      <c r="P370" t="s">
        <v>1450</v>
      </c>
      <c r="Q370" t="s">
        <v>16</v>
      </c>
      <c r="R370" s="3">
        <v>45280</v>
      </c>
      <c r="S370">
        <v>799.85</v>
      </c>
      <c r="T370">
        <v>803.9</v>
      </c>
      <c r="U370">
        <v>816.6</v>
      </c>
      <c r="V370">
        <v>735.55</v>
      </c>
      <c r="W370">
        <v>736.5</v>
      </c>
      <c r="X370">
        <v>756.6</v>
      </c>
      <c r="Y370">
        <v>799.82</v>
      </c>
      <c r="Z370">
        <v>1428836</v>
      </c>
      <c r="AA370">
        <v>1142810667.3499999</v>
      </c>
      <c r="AB370">
        <v>38291</v>
      </c>
      <c r="AC370" t="s">
        <v>2123</v>
      </c>
      <c r="AD370" t="s">
        <v>2124</v>
      </c>
    </row>
    <row r="371" spans="1:30" x14ac:dyDescent="0.25">
      <c r="A371" s="9" t="s">
        <v>1450</v>
      </c>
      <c r="B371" s="1" t="s">
        <v>16</v>
      </c>
      <c r="C371" s="10">
        <v>45287</v>
      </c>
      <c r="D371" s="1">
        <v>784.15</v>
      </c>
      <c r="F371">
        <f t="shared" si="27"/>
        <v>-0.81583607386795409</v>
      </c>
      <c r="G371">
        <f t="shared" si="25"/>
        <v>3</v>
      </c>
      <c r="H371" t="str">
        <f t="shared" si="29"/>
        <v/>
      </c>
      <c r="I371" t="str">
        <f t="shared" si="28"/>
        <v/>
      </c>
      <c r="J371" t="str">
        <f t="shared" si="26"/>
        <v/>
      </c>
      <c r="P371" t="s">
        <v>1450</v>
      </c>
      <c r="Q371" t="s">
        <v>16</v>
      </c>
      <c r="R371" s="3">
        <v>45281</v>
      </c>
      <c r="S371">
        <v>756.6</v>
      </c>
      <c r="T371">
        <v>744.35</v>
      </c>
      <c r="U371">
        <v>778.8</v>
      </c>
      <c r="V371">
        <v>725.25</v>
      </c>
      <c r="W371">
        <v>761.25</v>
      </c>
      <c r="X371">
        <v>761.3</v>
      </c>
      <c r="Y371">
        <v>757.57</v>
      </c>
      <c r="Z371">
        <v>2429269</v>
      </c>
      <c r="AA371">
        <v>1840333434.9000001</v>
      </c>
      <c r="AB371">
        <v>81126</v>
      </c>
      <c r="AC371" t="s">
        <v>2125</v>
      </c>
      <c r="AD371" t="s">
        <v>2126</v>
      </c>
    </row>
    <row r="372" spans="1:30" x14ac:dyDescent="0.25">
      <c r="A372" s="11" t="s">
        <v>1450</v>
      </c>
      <c r="B372" s="2" t="s">
        <v>16</v>
      </c>
      <c r="C372" s="12">
        <v>45288</v>
      </c>
      <c r="D372" s="2">
        <v>784.15</v>
      </c>
      <c r="F372">
        <f t="shared" si="27"/>
        <v>0</v>
      </c>
      <c r="G372">
        <f t="shared" si="25"/>
        <v>4</v>
      </c>
      <c r="H372">
        <f t="shared" si="29"/>
        <v>3.6412899814961612</v>
      </c>
      <c r="I372" t="str">
        <f t="shared" si="28"/>
        <v/>
      </c>
      <c r="J372" t="str">
        <f t="shared" si="26"/>
        <v/>
      </c>
      <c r="P372" t="s">
        <v>1450</v>
      </c>
      <c r="Q372" t="s">
        <v>16</v>
      </c>
      <c r="R372" s="3">
        <v>45282</v>
      </c>
      <c r="S372">
        <v>761.3</v>
      </c>
      <c r="T372">
        <v>764</v>
      </c>
      <c r="U372">
        <v>787.3</v>
      </c>
      <c r="V372">
        <v>758.4</v>
      </c>
      <c r="W372">
        <v>771.15</v>
      </c>
      <c r="X372">
        <v>773.3</v>
      </c>
      <c r="Y372">
        <v>770.65</v>
      </c>
      <c r="Z372">
        <v>1381447</v>
      </c>
      <c r="AA372">
        <v>1064607319.8</v>
      </c>
      <c r="AB372">
        <v>48150</v>
      </c>
      <c r="AC372" t="s">
        <v>2127</v>
      </c>
      <c r="AD372" t="s">
        <v>1770</v>
      </c>
    </row>
    <row r="373" spans="1:30" x14ac:dyDescent="0.25">
      <c r="A373" s="9" t="s">
        <v>1450</v>
      </c>
      <c r="B373" s="1" t="s">
        <v>16</v>
      </c>
      <c r="C373" s="10">
        <v>45289</v>
      </c>
      <c r="D373" s="1">
        <v>794.65</v>
      </c>
      <c r="F373">
        <f t="shared" si="27"/>
        <v>1.3390295224128037</v>
      </c>
      <c r="G373">
        <f t="shared" si="25"/>
        <v>5</v>
      </c>
      <c r="H373" t="str">
        <f t="shared" si="29"/>
        <v/>
      </c>
      <c r="I373" t="str">
        <f t="shared" si="28"/>
        <v/>
      </c>
      <c r="J373" t="str">
        <f t="shared" si="26"/>
        <v/>
      </c>
      <c r="P373" t="s">
        <v>1450</v>
      </c>
      <c r="Q373" t="s">
        <v>16</v>
      </c>
      <c r="R373" s="3">
        <v>45286</v>
      </c>
      <c r="S373">
        <v>773.3</v>
      </c>
      <c r="T373">
        <v>777.65</v>
      </c>
      <c r="U373">
        <v>811.8</v>
      </c>
      <c r="V373">
        <v>777.3</v>
      </c>
      <c r="W373">
        <v>790</v>
      </c>
      <c r="X373">
        <v>790.6</v>
      </c>
      <c r="Y373">
        <v>796.53</v>
      </c>
      <c r="Z373">
        <v>850847</v>
      </c>
      <c r="AA373">
        <v>677727168.10000002</v>
      </c>
      <c r="AB373">
        <v>36313</v>
      </c>
      <c r="AC373" t="s">
        <v>2128</v>
      </c>
      <c r="AD373" t="s">
        <v>96</v>
      </c>
    </row>
    <row r="374" spans="1:30" x14ac:dyDescent="0.25">
      <c r="A374" s="11" t="s">
        <v>1450</v>
      </c>
      <c r="B374" s="2" t="s">
        <v>16</v>
      </c>
      <c r="C374" s="12">
        <v>45292</v>
      </c>
      <c r="D374" s="2">
        <v>800.9</v>
      </c>
      <c r="F374">
        <f t="shared" si="27"/>
        <v>0.78650978418171524</v>
      </c>
      <c r="G374">
        <f t="shared" si="25"/>
        <v>1</v>
      </c>
      <c r="H374" t="str">
        <f t="shared" si="29"/>
        <v/>
      </c>
      <c r="I374">
        <f t="shared" si="28"/>
        <v>45292</v>
      </c>
      <c r="J374">
        <f t="shared" si="26"/>
        <v>25.159195904607312</v>
      </c>
      <c r="P374" t="s">
        <v>1450</v>
      </c>
      <c r="Q374" t="s">
        <v>16</v>
      </c>
      <c r="R374" s="3">
        <v>45287</v>
      </c>
      <c r="S374">
        <v>790.6</v>
      </c>
      <c r="T374">
        <v>794</v>
      </c>
      <c r="U374">
        <v>811.5</v>
      </c>
      <c r="V374">
        <v>776.15</v>
      </c>
      <c r="W374">
        <v>782</v>
      </c>
      <c r="X374">
        <v>784.15</v>
      </c>
      <c r="Y374">
        <v>799.22</v>
      </c>
      <c r="Z374">
        <v>843783</v>
      </c>
      <c r="AA374">
        <v>674369769.5</v>
      </c>
      <c r="AB374">
        <v>25615</v>
      </c>
      <c r="AC374" t="s">
        <v>2129</v>
      </c>
      <c r="AD374" t="s">
        <v>2130</v>
      </c>
    </row>
    <row r="375" spans="1:30" x14ac:dyDescent="0.25">
      <c r="A375" s="9" t="s">
        <v>1450</v>
      </c>
      <c r="B375" s="1" t="s">
        <v>16</v>
      </c>
      <c r="C375" s="10">
        <v>45293</v>
      </c>
      <c r="D375" s="1">
        <v>788.6</v>
      </c>
      <c r="F375">
        <f t="shared" si="27"/>
        <v>-1.5357722562117562</v>
      </c>
      <c r="G375">
        <f t="shared" si="25"/>
        <v>2</v>
      </c>
      <c r="H375" t="str">
        <f t="shared" si="29"/>
        <v/>
      </c>
      <c r="I375" t="str">
        <f t="shared" si="28"/>
        <v/>
      </c>
      <c r="J375" t="str">
        <f t="shared" si="26"/>
        <v/>
      </c>
      <c r="P375" t="s">
        <v>1450</v>
      </c>
      <c r="Q375" t="s">
        <v>16</v>
      </c>
      <c r="R375" s="3">
        <v>45288</v>
      </c>
      <c r="S375">
        <v>784.15</v>
      </c>
      <c r="T375">
        <v>781.05</v>
      </c>
      <c r="U375">
        <v>788</v>
      </c>
      <c r="V375">
        <v>763.1</v>
      </c>
      <c r="W375">
        <v>782</v>
      </c>
      <c r="X375">
        <v>784.15</v>
      </c>
      <c r="Y375">
        <v>773.37</v>
      </c>
      <c r="Z375">
        <v>966166</v>
      </c>
      <c r="AA375">
        <v>747200518.60000002</v>
      </c>
      <c r="AB375">
        <v>44189</v>
      </c>
      <c r="AC375" t="s">
        <v>2131</v>
      </c>
      <c r="AD375" t="s">
        <v>1567</v>
      </c>
    </row>
    <row r="376" spans="1:30" x14ac:dyDescent="0.25">
      <c r="A376" s="11" t="s">
        <v>1450</v>
      </c>
      <c r="B376" s="2" t="s">
        <v>16</v>
      </c>
      <c r="C376" s="12">
        <v>45294</v>
      </c>
      <c r="D376" s="2">
        <v>782.65</v>
      </c>
      <c r="F376">
        <f t="shared" si="27"/>
        <v>-0.75450164849100243</v>
      </c>
      <c r="G376">
        <f t="shared" si="25"/>
        <v>3</v>
      </c>
      <c r="H376" t="str">
        <f t="shared" si="29"/>
        <v/>
      </c>
      <c r="I376" t="str">
        <f t="shared" si="28"/>
        <v/>
      </c>
      <c r="J376" t="str">
        <f t="shared" si="26"/>
        <v/>
      </c>
      <c r="P376" t="s">
        <v>1450</v>
      </c>
      <c r="Q376" t="s">
        <v>16</v>
      </c>
      <c r="R376" s="3">
        <v>45289</v>
      </c>
      <c r="S376">
        <v>784.15</v>
      </c>
      <c r="T376">
        <v>784.2</v>
      </c>
      <c r="U376">
        <v>808.7</v>
      </c>
      <c r="V376">
        <v>783.55</v>
      </c>
      <c r="W376">
        <v>795.05</v>
      </c>
      <c r="X376">
        <v>794.65</v>
      </c>
      <c r="Y376">
        <v>799</v>
      </c>
      <c r="Z376">
        <v>1464694</v>
      </c>
      <c r="AA376">
        <v>1170286081.5</v>
      </c>
      <c r="AB376">
        <v>51809</v>
      </c>
      <c r="AC376" t="s">
        <v>2132</v>
      </c>
      <c r="AD376" t="s">
        <v>2133</v>
      </c>
    </row>
    <row r="377" spans="1:30" x14ac:dyDescent="0.25">
      <c r="A377" s="9" t="s">
        <v>1450</v>
      </c>
      <c r="B377" s="1" t="s">
        <v>16</v>
      </c>
      <c r="C377" s="10">
        <v>45295</v>
      </c>
      <c r="D377" s="1">
        <v>783.8</v>
      </c>
      <c r="F377">
        <f t="shared" si="27"/>
        <v>0.14693668945249821</v>
      </c>
      <c r="G377">
        <f t="shared" si="25"/>
        <v>4</v>
      </c>
      <c r="H377">
        <f t="shared" si="29"/>
        <v>-4.4634317413763024E-2</v>
      </c>
      <c r="I377" t="str">
        <f t="shared" si="28"/>
        <v/>
      </c>
      <c r="J377" t="str">
        <f t="shared" si="26"/>
        <v/>
      </c>
      <c r="P377" t="s">
        <v>1450</v>
      </c>
      <c r="Q377" t="s">
        <v>16</v>
      </c>
      <c r="R377" s="3">
        <v>45292</v>
      </c>
      <c r="S377">
        <v>794.65</v>
      </c>
      <c r="T377">
        <v>794.65</v>
      </c>
      <c r="U377">
        <v>802.7</v>
      </c>
      <c r="V377">
        <v>786</v>
      </c>
      <c r="W377">
        <v>801</v>
      </c>
      <c r="X377">
        <v>800.9</v>
      </c>
      <c r="Y377">
        <v>796.93</v>
      </c>
      <c r="Z377">
        <v>694439</v>
      </c>
      <c r="AA377">
        <v>553419169.29999995</v>
      </c>
      <c r="AB377">
        <v>17870</v>
      </c>
      <c r="AC377" t="s">
        <v>2134</v>
      </c>
      <c r="AD377" t="s">
        <v>2135</v>
      </c>
    </row>
    <row r="378" spans="1:30" x14ac:dyDescent="0.25">
      <c r="A378" s="11" t="s">
        <v>1450</v>
      </c>
      <c r="B378" s="2" t="s">
        <v>16</v>
      </c>
      <c r="C378" s="12">
        <v>45296</v>
      </c>
      <c r="D378" s="2">
        <v>798.8</v>
      </c>
      <c r="F378">
        <f t="shared" si="27"/>
        <v>1.913753508548099</v>
      </c>
      <c r="G378">
        <f t="shared" si="25"/>
        <v>5</v>
      </c>
      <c r="H378" t="str">
        <f t="shared" si="29"/>
        <v/>
      </c>
      <c r="I378" t="str">
        <f t="shared" si="28"/>
        <v/>
      </c>
      <c r="J378" t="str">
        <f t="shared" si="26"/>
        <v/>
      </c>
      <c r="P378" t="s">
        <v>1450</v>
      </c>
      <c r="Q378" t="s">
        <v>16</v>
      </c>
      <c r="R378" s="3">
        <v>45293</v>
      </c>
      <c r="S378">
        <v>800.9</v>
      </c>
      <c r="T378">
        <v>800.95</v>
      </c>
      <c r="U378">
        <v>804.9</v>
      </c>
      <c r="V378">
        <v>783</v>
      </c>
      <c r="W378">
        <v>790</v>
      </c>
      <c r="X378">
        <v>788.6</v>
      </c>
      <c r="Y378">
        <v>791.55</v>
      </c>
      <c r="Z378">
        <v>854345</v>
      </c>
      <c r="AA378">
        <v>676256003.64999998</v>
      </c>
      <c r="AB378">
        <v>26886</v>
      </c>
      <c r="AC378" t="s">
        <v>2136</v>
      </c>
      <c r="AD378" t="s">
        <v>2137</v>
      </c>
    </row>
    <row r="379" spans="1:30" x14ac:dyDescent="0.25">
      <c r="A379" s="9" t="s">
        <v>1450</v>
      </c>
      <c r="B379" s="1" t="s">
        <v>16</v>
      </c>
      <c r="C379" s="10">
        <v>45299</v>
      </c>
      <c r="D379" s="1">
        <v>812.65</v>
      </c>
      <c r="F379">
        <f t="shared" si="27"/>
        <v>1.7338507761642492</v>
      </c>
      <c r="G379">
        <f t="shared" si="25"/>
        <v>1</v>
      </c>
      <c r="H379" t="str">
        <f t="shared" si="29"/>
        <v/>
      </c>
      <c r="I379" t="str">
        <f t="shared" si="28"/>
        <v/>
      </c>
      <c r="J379" t="str">
        <f t="shared" si="26"/>
        <v/>
      </c>
      <c r="P379" t="s">
        <v>1450</v>
      </c>
      <c r="Q379" t="s">
        <v>16</v>
      </c>
      <c r="R379" s="3">
        <v>45294</v>
      </c>
      <c r="S379">
        <v>788.6</v>
      </c>
      <c r="T379">
        <v>786</v>
      </c>
      <c r="U379">
        <v>794.45</v>
      </c>
      <c r="V379">
        <v>767.25</v>
      </c>
      <c r="W379">
        <v>783</v>
      </c>
      <c r="X379">
        <v>782.65</v>
      </c>
      <c r="Y379">
        <v>780.05</v>
      </c>
      <c r="Z379">
        <v>1253829</v>
      </c>
      <c r="AA379">
        <v>978052129.64999998</v>
      </c>
      <c r="AB379">
        <v>39096</v>
      </c>
      <c r="AC379" t="s">
        <v>2138</v>
      </c>
      <c r="AD379" t="s">
        <v>2042</v>
      </c>
    </row>
    <row r="380" spans="1:30" x14ac:dyDescent="0.25">
      <c r="A380" s="11" t="s">
        <v>1450</v>
      </c>
      <c r="B380" s="2" t="s">
        <v>16</v>
      </c>
      <c r="C380" s="12">
        <v>45300</v>
      </c>
      <c r="D380" s="2">
        <v>822.25</v>
      </c>
      <c r="F380">
        <f t="shared" si="27"/>
        <v>1.1813203716237031</v>
      </c>
      <c r="G380">
        <f t="shared" si="25"/>
        <v>2</v>
      </c>
      <c r="H380" t="str">
        <f t="shared" si="29"/>
        <v/>
      </c>
      <c r="I380" t="str">
        <f t="shared" si="28"/>
        <v/>
      </c>
      <c r="J380" t="str">
        <f t="shared" si="26"/>
        <v/>
      </c>
      <c r="P380" t="s">
        <v>1450</v>
      </c>
      <c r="Q380" t="s">
        <v>16</v>
      </c>
      <c r="R380" s="3">
        <v>45295</v>
      </c>
      <c r="S380">
        <v>782.65</v>
      </c>
      <c r="T380">
        <v>789</v>
      </c>
      <c r="U380">
        <v>795.7</v>
      </c>
      <c r="V380">
        <v>779.9</v>
      </c>
      <c r="W380">
        <v>784</v>
      </c>
      <c r="X380">
        <v>783.8</v>
      </c>
      <c r="Y380">
        <v>787.48</v>
      </c>
      <c r="Z380">
        <v>229143</v>
      </c>
      <c r="AA380">
        <v>180445130.30000001</v>
      </c>
      <c r="AB380">
        <v>13637</v>
      </c>
      <c r="AC380" t="s">
        <v>2139</v>
      </c>
      <c r="AD380" t="s">
        <v>2140</v>
      </c>
    </row>
    <row r="381" spans="1:30" x14ac:dyDescent="0.25">
      <c r="A381" s="9" t="s">
        <v>1450</v>
      </c>
      <c r="B381" s="1" t="s">
        <v>16</v>
      </c>
      <c r="C381" s="10">
        <v>45301</v>
      </c>
      <c r="D381" s="1">
        <v>828.15</v>
      </c>
      <c r="F381">
        <f t="shared" si="27"/>
        <v>0.71754332623897565</v>
      </c>
      <c r="G381">
        <f t="shared" si="25"/>
        <v>3</v>
      </c>
      <c r="H381" t="str">
        <f t="shared" si="29"/>
        <v/>
      </c>
      <c r="I381" t="str">
        <f t="shared" si="28"/>
        <v/>
      </c>
      <c r="J381" t="str">
        <f t="shared" si="26"/>
        <v/>
      </c>
      <c r="P381" t="s">
        <v>1450</v>
      </c>
      <c r="Q381" t="s">
        <v>16</v>
      </c>
      <c r="R381" s="3">
        <v>45296</v>
      </c>
      <c r="S381">
        <v>783.8</v>
      </c>
      <c r="T381">
        <v>784.1</v>
      </c>
      <c r="U381">
        <v>803.65</v>
      </c>
      <c r="V381">
        <v>784.1</v>
      </c>
      <c r="W381">
        <v>796</v>
      </c>
      <c r="X381">
        <v>798.8</v>
      </c>
      <c r="Y381">
        <v>791.76</v>
      </c>
      <c r="Z381">
        <v>875428</v>
      </c>
      <c r="AA381">
        <v>693128625.29999995</v>
      </c>
      <c r="AB381">
        <v>20028</v>
      </c>
      <c r="AC381" t="s">
        <v>2141</v>
      </c>
      <c r="AD381" t="s">
        <v>2142</v>
      </c>
    </row>
    <row r="382" spans="1:30" x14ac:dyDescent="0.25">
      <c r="A382" s="11" t="s">
        <v>1450</v>
      </c>
      <c r="B382" s="2" t="s">
        <v>16</v>
      </c>
      <c r="C382" s="12">
        <v>45302</v>
      </c>
      <c r="D382" s="2">
        <v>833.45</v>
      </c>
      <c r="F382">
        <f t="shared" si="27"/>
        <v>0.63998067982854168</v>
      </c>
      <c r="G382">
        <f t="shared" si="25"/>
        <v>4</v>
      </c>
      <c r="H382">
        <f t="shared" si="29"/>
        <v>6.3345241132942194</v>
      </c>
      <c r="I382" t="str">
        <f t="shared" si="28"/>
        <v/>
      </c>
      <c r="J382" t="str">
        <f t="shared" si="26"/>
        <v/>
      </c>
      <c r="P382" t="s">
        <v>1450</v>
      </c>
      <c r="Q382" t="s">
        <v>16</v>
      </c>
      <c r="R382" s="3">
        <v>45299</v>
      </c>
      <c r="S382">
        <v>798.8</v>
      </c>
      <c r="T382">
        <v>805</v>
      </c>
      <c r="U382">
        <v>825</v>
      </c>
      <c r="V382">
        <v>800.25</v>
      </c>
      <c r="W382">
        <v>817</v>
      </c>
      <c r="X382">
        <v>812.65</v>
      </c>
      <c r="Y382">
        <v>814.77</v>
      </c>
      <c r="Z382">
        <v>1169762</v>
      </c>
      <c r="AA382">
        <v>953082443.45000005</v>
      </c>
      <c r="AB382">
        <v>34277</v>
      </c>
      <c r="AC382" t="s">
        <v>2143</v>
      </c>
      <c r="AD382" t="s">
        <v>2144</v>
      </c>
    </row>
    <row r="383" spans="1:30" x14ac:dyDescent="0.25">
      <c r="A383" s="9" t="s">
        <v>1450</v>
      </c>
      <c r="B383" s="1" t="s">
        <v>16</v>
      </c>
      <c r="C383" s="10">
        <v>45303</v>
      </c>
      <c r="D383" s="1">
        <v>852.05</v>
      </c>
      <c r="F383">
        <f t="shared" si="27"/>
        <v>2.2316875637410654</v>
      </c>
      <c r="G383">
        <f t="shared" si="25"/>
        <v>5</v>
      </c>
      <c r="H383" t="str">
        <f t="shared" si="29"/>
        <v/>
      </c>
      <c r="I383" t="str">
        <f t="shared" si="28"/>
        <v/>
      </c>
      <c r="J383" t="str">
        <f t="shared" si="26"/>
        <v/>
      </c>
      <c r="P383" t="s">
        <v>1450</v>
      </c>
      <c r="Q383" t="s">
        <v>16</v>
      </c>
      <c r="R383" s="3">
        <v>45300</v>
      </c>
      <c r="S383">
        <v>812.65</v>
      </c>
      <c r="T383">
        <v>821.8</v>
      </c>
      <c r="U383">
        <v>827.15</v>
      </c>
      <c r="V383">
        <v>810.15</v>
      </c>
      <c r="W383">
        <v>825.9</v>
      </c>
      <c r="X383">
        <v>822.25</v>
      </c>
      <c r="Y383">
        <v>821.36</v>
      </c>
      <c r="Z383">
        <v>614074</v>
      </c>
      <c r="AA383">
        <v>504376087.80000001</v>
      </c>
      <c r="AB383">
        <v>24661</v>
      </c>
      <c r="AC383" t="s">
        <v>2145</v>
      </c>
      <c r="AD383" t="s">
        <v>2146</v>
      </c>
    </row>
    <row r="384" spans="1:30" x14ac:dyDescent="0.25">
      <c r="A384" s="11" t="s">
        <v>1450</v>
      </c>
      <c r="B384" s="2" t="s">
        <v>16</v>
      </c>
      <c r="C384" s="12">
        <v>45306</v>
      </c>
      <c r="D384" s="2">
        <v>863.9</v>
      </c>
      <c r="F384">
        <f t="shared" si="27"/>
        <v>1.3907634528490138</v>
      </c>
      <c r="G384">
        <f t="shared" si="25"/>
        <v>1</v>
      </c>
      <c r="H384" t="str">
        <f t="shared" si="29"/>
        <v/>
      </c>
      <c r="I384" t="str">
        <f t="shared" si="28"/>
        <v/>
      </c>
      <c r="J384" t="str">
        <f t="shared" si="26"/>
        <v/>
      </c>
      <c r="P384" t="s">
        <v>1450</v>
      </c>
      <c r="Q384" t="s">
        <v>16</v>
      </c>
      <c r="R384" s="3">
        <v>45301</v>
      </c>
      <c r="S384">
        <v>822.25</v>
      </c>
      <c r="T384">
        <v>822.25</v>
      </c>
      <c r="U384">
        <v>833</v>
      </c>
      <c r="V384">
        <v>807.1</v>
      </c>
      <c r="W384">
        <v>826.1</v>
      </c>
      <c r="X384">
        <v>828.15</v>
      </c>
      <c r="Y384">
        <v>820.74</v>
      </c>
      <c r="Z384">
        <v>1031631</v>
      </c>
      <c r="AA384">
        <v>846697864.10000002</v>
      </c>
      <c r="AB384">
        <v>30948</v>
      </c>
      <c r="AC384" t="s">
        <v>2147</v>
      </c>
      <c r="AD384" t="s">
        <v>2148</v>
      </c>
    </row>
    <row r="385" spans="1:30" x14ac:dyDescent="0.25">
      <c r="A385" s="9" t="s">
        <v>1450</v>
      </c>
      <c r="B385" s="1" t="s">
        <v>16</v>
      </c>
      <c r="C385" s="10">
        <v>45307</v>
      </c>
      <c r="D385" s="1">
        <v>881.85</v>
      </c>
      <c r="F385">
        <f t="shared" si="27"/>
        <v>2.0777867808774215</v>
      </c>
      <c r="G385">
        <f t="shared" si="25"/>
        <v>2</v>
      </c>
      <c r="H385" t="str">
        <f t="shared" si="29"/>
        <v/>
      </c>
      <c r="I385" t="str">
        <f t="shared" si="28"/>
        <v/>
      </c>
      <c r="J385" t="str">
        <f t="shared" si="26"/>
        <v/>
      </c>
      <c r="P385" t="s">
        <v>1450</v>
      </c>
      <c r="Q385" t="s">
        <v>16</v>
      </c>
      <c r="R385" s="3">
        <v>45302</v>
      </c>
      <c r="S385">
        <v>828.15</v>
      </c>
      <c r="T385">
        <v>825.35</v>
      </c>
      <c r="U385">
        <v>838.25</v>
      </c>
      <c r="V385">
        <v>824.7</v>
      </c>
      <c r="W385">
        <v>832.6</v>
      </c>
      <c r="X385">
        <v>833.45</v>
      </c>
      <c r="Y385">
        <v>832.88</v>
      </c>
      <c r="Z385">
        <v>689897</v>
      </c>
      <c r="AA385">
        <v>574600978.64999998</v>
      </c>
      <c r="AB385">
        <v>23671</v>
      </c>
      <c r="AC385" t="s">
        <v>2149</v>
      </c>
      <c r="AD385" t="s">
        <v>2150</v>
      </c>
    </row>
    <row r="386" spans="1:30" x14ac:dyDescent="0.25">
      <c r="A386" s="11" t="s">
        <v>1450</v>
      </c>
      <c r="B386" s="2" t="s">
        <v>16</v>
      </c>
      <c r="C386" s="12">
        <v>45308</v>
      </c>
      <c r="D386" s="2">
        <v>879.05</v>
      </c>
      <c r="F386">
        <f t="shared" si="27"/>
        <v>-0.31751431649374251</v>
      </c>
      <c r="G386">
        <f t="shared" si="25"/>
        <v>3</v>
      </c>
      <c r="H386" t="str">
        <f t="shared" si="29"/>
        <v/>
      </c>
      <c r="I386" t="str">
        <f t="shared" si="28"/>
        <v/>
      </c>
      <c r="J386" t="str">
        <f t="shared" si="26"/>
        <v/>
      </c>
      <c r="P386" t="s">
        <v>1450</v>
      </c>
      <c r="Q386" t="s">
        <v>16</v>
      </c>
      <c r="R386" s="3">
        <v>45303</v>
      </c>
      <c r="S386">
        <v>833.45</v>
      </c>
      <c r="T386">
        <v>830</v>
      </c>
      <c r="U386">
        <v>857</v>
      </c>
      <c r="V386">
        <v>826.15</v>
      </c>
      <c r="W386">
        <v>854</v>
      </c>
      <c r="X386">
        <v>852.05</v>
      </c>
      <c r="Y386">
        <v>841.19</v>
      </c>
      <c r="Z386">
        <v>667069</v>
      </c>
      <c r="AA386">
        <v>561133318.35000002</v>
      </c>
      <c r="AB386">
        <v>18787</v>
      </c>
      <c r="AC386" t="s">
        <v>2151</v>
      </c>
      <c r="AD386" t="s">
        <v>2152</v>
      </c>
    </row>
    <row r="387" spans="1:30" x14ac:dyDescent="0.25">
      <c r="A387" s="9" t="s">
        <v>1450</v>
      </c>
      <c r="B387" s="1" t="s">
        <v>16</v>
      </c>
      <c r="C387" s="10">
        <v>45309</v>
      </c>
      <c r="D387" s="1">
        <v>862.95</v>
      </c>
      <c r="F387">
        <f t="shared" si="27"/>
        <v>-1.8315226665149775</v>
      </c>
      <c r="G387">
        <f t="shared" ref="G387:G450" si="30">WEEKDAY(C387, 2)</f>
        <v>4</v>
      </c>
      <c r="H387">
        <f t="shared" si="29"/>
        <v>3.5395044693742874</v>
      </c>
      <c r="I387" t="str">
        <f t="shared" si="28"/>
        <v/>
      </c>
      <c r="J387" t="str">
        <f t="shared" ref="J387:J450" si="31">IF(ISNUMBER(I387), (INDEX(D:D, MATCH(EOMONTH(C387, 0), C:C, 1)) / D387 - 1) * 100, "")</f>
        <v/>
      </c>
      <c r="P387" t="s">
        <v>1450</v>
      </c>
      <c r="Q387" t="s">
        <v>16</v>
      </c>
      <c r="R387" s="3">
        <v>45306</v>
      </c>
      <c r="S387">
        <v>852.05</v>
      </c>
      <c r="T387">
        <v>842.05</v>
      </c>
      <c r="U387">
        <v>866.8</v>
      </c>
      <c r="V387">
        <v>842.05</v>
      </c>
      <c r="W387">
        <v>865.15</v>
      </c>
      <c r="X387">
        <v>863.9</v>
      </c>
      <c r="Y387">
        <v>858.89</v>
      </c>
      <c r="Z387">
        <v>853279</v>
      </c>
      <c r="AA387">
        <v>732869463.5</v>
      </c>
      <c r="AB387">
        <v>34284</v>
      </c>
      <c r="AC387" t="s">
        <v>2153</v>
      </c>
      <c r="AD387" t="s">
        <v>2154</v>
      </c>
    </row>
    <row r="388" spans="1:30" x14ac:dyDescent="0.25">
      <c r="A388" s="11" t="s">
        <v>1450</v>
      </c>
      <c r="B388" s="2" t="s">
        <v>16</v>
      </c>
      <c r="C388" s="12">
        <v>45310</v>
      </c>
      <c r="D388" s="2">
        <v>897</v>
      </c>
      <c r="F388">
        <f t="shared" ref="F388:F451" si="32">((D388-D387)/D387)*100</f>
        <v>3.9457674256909381</v>
      </c>
      <c r="G388">
        <f t="shared" si="30"/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1"/>
        <v/>
      </c>
      <c r="P388" t="s">
        <v>1450</v>
      </c>
      <c r="Q388" t="s">
        <v>16</v>
      </c>
      <c r="R388" s="3">
        <v>45307</v>
      </c>
      <c r="S388">
        <v>863.9</v>
      </c>
      <c r="T388">
        <v>863</v>
      </c>
      <c r="U388">
        <v>892.9</v>
      </c>
      <c r="V388">
        <v>859</v>
      </c>
      <c r="W388">
        <v>881</v>
      </c>
      <c r="X388">
        <v>881.85</v>
      </c>
      <c r="Y388">
        <v>881.67</v>
      </c>
      <c r="Z388">
        <v>2258184</v>
      </c>
      <c r="AA388">
        <v>1990965412.2</v>
      </c>
      <c r="AB388">
        <v>52700</v>
      </c>
      <c r="AC388" t="s">
        <v>2155</v>
      </c>
      <c r="AD388" t="s">
        <v>2156</v>
      </c>
    </row>
    <row r="389" spans="1:30" x14ac:dyDescent="0.25">
      <c r="A389" s="9" t="s">
        <v>1450</v>
      </c>
      <c r="B389" s="1" t="s">
        <v>16</v>
      </c>
      <c r="C389" s="10">
        <v>45311</v>
      </c>
      <c r="D389" s="1">
        <v>868</v>
      </c>
      <c r="F389">
        <f t="shared" si="32"/>
        <v>-3.2329988851727984</v>
      </c>
      <c r="G389">
        <f t="shared" si="30"/>
        <v>6</v>
      </c>
      <c r="H389" t="str">
        <f t="shared" si="29"/>
        <v/>
      </c>
      <c r="I389" t="str">
        <f t="shared" si="33"/>
        <v/>
      </c>
      <c r="J389" t="str">
        <f t="shared" si="31"/>
        <v/>
      </c>
      <c r="P389" t="s">
        <v>1450</v>
      </c>
      <c r="Q389" t="s">
        <v>16</v>
      </c>
      <c r="R389" s="3">
        <v>45308</v>
      </c>
      <c r="S389">
        <v>881.85</v>
      </c>
      <c r="T389">
        <v>875</v>
      </c>
      <c r="U389">
        <v>898.9</v>
      </c>
      <c r="V389">
        <v>862.95</v>
      </c>
      <c r="W389">
        <v>870.25</v>
      </c>
      <c r="X389">
        <v>879.05</v>
      </c>
      <c r="Y389">
        <v>884.3</v>
      </c>
      <c r="Z389">
        <v>2185056</v>
      </c>
      <c r="AA389">
        <v>1932236315.2</v>
      </c>
      <c r="AB389">
        <v>68327</v>
      </c>
      <c r="AC389" t="s">
        <v>2157</v>
      </c>
      <c r="AD389" t="s">
        <v>2158</v>
      </c>
    </row>
    <row r="390" spans="1:30" x14ac:dyDescent="0.25">
      <c r="A390" s="11" t="s">
        <v>1450</v>
      </c>
      <c r="B390" s="2" t="s">
        <v>16</v>
      </c>
      <c r="C390" s="12">
        <v>45314</v>
      </c>
      <c r="D390" s="2">
        <v>860.2</v>
      </c>
      <c r="F390">
        <f t="shared" si="32"/>
        <v>-0.89861751152073199</v>
      </c>
      <c r="G390">
        <f t="shared" si="30"/>
        <v>2</v>
      </c>
      <c r="H390" t="str">
        <f t="shared" si="29"/>
        <v/>
      </c>
      <c r="I390" t="str">
        <f t="shared" si="33"/>
        <v/>
      </c>
      <c r="J390" t="str">
        <f t="shared" si="31"/>
        <v/>
      </c>
      <c r="P390" t="s">
        <v>1450</v>
      </c>
      <c r="Q390" t="s">
        <v>16</v>
      </c>
      <c r="R390" s="3">
        <v>45309</v>
      </c>
      <c r="S390">
        <v>879.05</v>
      </c>
      <c r="T390">
        <v>876.9</v>
      </c>
      <c r="U390">
        <v>876.9</v>
      </c>
      <c r="V390">
        <v>842</v>
      </c>
      <c r="W390">
        <v>859</v>
      </c>
      <c r="X390">
        <v>862.95</v>
      </c>
      <c r="Y390">
        <v>864.18</v>
      </c>
      <c r="Z390">
        <v>801476</v>
      </c>
      <c r="AA390">
        <v>692623164.75</v>
      </c>
      <c r="AB390">
        <v>36484</v>
      </c>
      <c r="AC390" t="s">
        <v>2159</v>
      </c>
      <c r="AD390" t="s">
        <v>2160</v>
      </c>
    </row>
    <row r="391" spans="1:30" x14ac:dyDescent="0.25">
      <c r="A391" s="9" t="s">
        <v>1450</v>
      </c>
      <c r="B391" s="1" t="s">
        <v>16</v>
      </c>
      <c r="C391" s="10">
        <v>45315</v>
      </c>
      <c r="D391" s="1">
        <v>922.95</v>
      </c>
      <c r="F391">
        <f t="shared" si="32"/>
        <v>7.294815159265287</v>
      </c>
      <c r="G391">
        <f t="shared" si="30"/>
        <v>3</v>
      </c>
      <c r="H391" t="str">
        <f t="shared" si="29"/>
        <v/>
      </c>
      <c r="I391" t="str">
        <f t="shared" si="33"/>
        <v/>
      </c>
      <c r="J391" t="str">
        <f t="shared" si="31"/>
        <v/>
      </c>
      <c r="P391" t="s">
        <v>1450</v>
      </c>
      <c r="Q391" t="s">
        <v>16</v>
      </c>
      <c r="R391" s="3">
        <v>45310</v>
      </c>
      <c r="S391">
        <v>862.95</v>
      </c>
      <c r="T391">
        <v>865</v>
      </c>
      <c r="U391">
        <v>904.4</v>
      </c>
      <c r="V391">
        <v>862.4</v>
      </c>
      <c r="W391">
        <v>898.4</v>
      </c>
      <c r="X391">
        <v>897</v>
      </c>
      <c r="Y391">
        <v>891.65</v>
      </c>
      <c r="Z391">
        <v>950221</v>
      </c>
      <c r="AA391">
        <v>847262112.20000005</v>
      </c>
      <c r="AB391">
        <v>42274</v>
      </c>
      <c r="AC391" t="s">
        <v>2161</v>
      </c>
      <c r="AD391" t="s">
        <v>2162</v>
      </c>
    </row>
    <row r="392" spans="1:30" x14ac:dyDescent="0.25">
      <c r="A392" s="9" t="s">
        <v>1450</v>
      </c>
      <c r="B392" s="1" t="s">
        <v>16</v>
      </c>
      <c r="C392" s="10">
        <v>45316</v>
      </c>
      <c r="D392" s="1">
        <v>888.15</v>
      </c>
      <c r="F392">
        <f t="shared" si="32"/>
        <v>-3.7705184462863715</v>
      </c>
      <c r="G392">
        <f t="shared" si="30"/>
        <v>4</v>
      </c>
      <c r="H392">
        <f t="shared" ref="H392:H455" si="34">IF(G392=4, ((D392 - D387) / D387)*100, "")</f>
        <v>2.9202155397184</v>
      </c>
      <c r="I392" t="str">
        <f t="shared" si="33"/>
        <v/>
      </c>
      <c r="J392" t="str">
        <f t="shared" si="31"/>
        <v/>
      </c>
      <c r="P392" t="s">
        <v>1450</v>
      </c>
      <c r="Q392" t="s">
        <v>16</v>
      </c>
      <c r="R392" s="3">
        <v>45311</v>
      </c>
      <c r="S392">
        <v>897</v>
      </c>
      <c r="T392">
        <v>902</v>
      </c>
      <c r="U392">
        <v>902</v>
      </c>
      <c r="V392">
        <v>862</v>
      </c>
      <c r="W392">
        <v>865</v>
      </c>
      <c r="X392">
        <v>868</v>
      </c>
      <c r="Y392">
        <v>881.03</v>
      </c>
      <c r="Z392">
        <v>106537</v>
      </c>
      <c r="AA392">
        <v>93862393.349999994</v>
      </c>
      <c r="AB392">
        <v>8367</v>
      </c>
      <c r="AC392" t="s">
        <v>2163</v>
      </c>
      <c r="AD392" t="s">
        <v>576</v>
      </c>
    </row>
    <row r="393" spans="1:30" x14ac:dyDescent="0.25">
      <c r="A393" s="11" t="s">
        <v>1450</v>
      </c>
      <c r="B393" s="2" t="s">
        <v>16</v>
      </c>
      <c r="C393" s="12">
        <v>45320</v>
      </c>
      <c r="D393" s="2">
        <v>900.1</v>
      </c>
      <c r="F393">
        <f t="shared" si="32"/>
        <v>1.3454934414231881</v>
      </c>
      <c r="G393">
        <f t="shared" si="30"/>
        <v>1</v>
      </c>
      <c r="H393" t="str">
        <f t="shared" si="34"/>
        <v/>
      </c>
      <c r="I393" t="str">
        <f t="shared" si="33"/>
        <v/>
      </c>
      <c r="J393" t="str">
        <f t="shared" si="31"/>
        <v/>
      </c>
      <c r="P393" t="s">
        <v>1450</v>
      </c>
      <c r="Q393" t="s">
        <v>16</v>
      </c>
      <c r="R393" s="3">
        <v>45314</v>
      </c>
      <c r="S393">
        <v>868</v>
      </c>
      <c r="T393">
        <v>869.7</v>
      </c>
      <c r="U393">
        <v>933.5</v>
      </c>
      <c r="V393">
        <v>845</v>
      </c>
      <c r="W393">
        <v>853</v>
      </c>
      <c r="X393">
        <v>860.2</v>
      </c>
      <c r="Y393">
        <v>901.83</v>
      </c>
      <c r="Z393">
        <v>1963968</v>
      </c>
      <c r="AA393">
        <v>1771163552.3499999</v>
      </c>
      <c r="AB393">
        <v>79715</v>
      </c>
      <c r="AC393" t="s">
        <v>2164</v>
      </c>
      <c r="AD393" t="s">
        <v>2165</v>
      </c>
    </row>
    <row r="394" spans="1:30" x14ac:dyDescent="0.25">
      <c r="A394" s="9" t="s">
        <v>1450</v>
      </c>
      <c r="B394" s="1" t="s">
        <v>16</v>
      </c>
      <c r="C394" s="10">
        <v>45321</v>
      </c>
      <c r="D394" s="1">
        <v>909.25</v>
      </c>
      <c r="F394">
        <f t="shared" si="32"/>
        <v>1.016553716253747</v>
      </c>
      <c r="G394">
        <f t="shared" si="30"/>
        <v>2</v>
      </c>
      <c r="H394" t="str">
        <f t="shared" si="34"/>
        <v/>
      </c>
      <c r="I394" t="str">
        <f t="shared" si="33"/>
        <v/>
      </c>
      <c r="J394" t="str">
        <f t="shared" si="31"/>
        <v/>
      </c>
      <c r="P394" t="s">
        <v>1450</v>
      </c>
      <c r="Q394" t="s">
        <v>16</v>
      </c>
      <c r="R394" s="3">
        <v>45315</v>
      </c>
      <c r="S394">
        <v>860.2</v>
      </c>
      <c r="T394">
        <v>859.3</v>
      </c>
      <c r="U394">
        <v>930</v>
      </c>
      <c r="V394">
        <v>859</v>
      </c>
      <c r="W394">
        <v>925</v>
      </c>
      <c r="X394">
        <v>922.95</v>
      </c>
      <c r="Y394">
        <v>899.89</v>
      </c>
      <c r="Z394">
        <v>1109910</v>
      </c>
      <c r="AA394">
        <v>998801659.70000005</v>
      </c>
      <c r="AB394">
        <v>55078</v>
      </c>
      <c r="AC394" t="s">
        <v>2166</v>
      </c>
      <c r="AD394" t="s">
        <v>2167</v>
      </c>
    </row>
    <row r="395" spans="1:30" x14ac:dyDescent="0.25">
      <c r="A395" s="11" t="s">
        <v>1450</v>
      </c>
      <c r="B395" s="2" t="s">
        <v>16</v>
      </c>
      <c r="C395" s="12">
        <v>45322</v>
      </c>
      <c r="D395" s="2">
        <v>1002.4</v>
      </c>
      <c r="F395">
        <f t="shared" si="32"/>
        <v>10.244707176244154</v>
      </c>
      <c r="G395">
        <f t="shared" si="30"/>
        <v>3</v>
      </c>
      <c r="H395" t="str">
        <f t="shared" si="34"/>
        <v/>
      </c>
      <c r="I395" t="str">
        <f t="shared" si="33"/>
        <v/>
      </c>
      <c r="J395" t="str">
        <f t="shared" si="31"/>
        <v/>
      </c>
      <c r="P395" t="s">
        <v>1450</v>
      </c>
      <c r="Q395" t="s">
        <v>145</v>
      </c>
      <c r="R395" s="3">
        <v>45316</v>
      </c>
      <c r="S395">
        <v>762.8</v>
      </c>
      <c r="T395">
        <v>922.95</v>
      </c>
      <c r="U395">
        <v>922.95</v>
      </c>
      <c r="V395">
        <v>922.95</v>
      </c>
      <c r="W395">
        <v>922.95</v>
      </c>
      <c r="X395">
        <v>922.95</v>
      </c>
      <c r="Y395">
        <v>922.95</v>
      </c>
      <c r="Z395">
        <v>1178865</v>
      </c>
      <c r="AA395">
        <v>1088033451.75</v>
      </c>
      <c r="AB395">
        <v>1</v>
      </c>
      <c r="AC395" t="s">
        <v>146</v>
      </c>
      <c r="AD395" t="s">
        <v>146</v>
      </c>
    </row>
    <row r="396" spans="1:30" x14ac:dyDescent="0.25">
      <c r="A396" s="9" t="s">
        <v>1450</v>
      </c>
      <c r="B396" s="1" t="s">
        <v>16</v>
      </c>
      <c r="C396" s="10">
        <v>45323</v>
      </c>
      <c r="D396" s="1">
        <v>997.8</v>
      </c>
      <c r="F396">
        <f t="shared" si="32"/>
        <v>-0.4588986432561874</v>
      </c>
      <c r="G396">
        <f t="shared" si="30"/>
        <v>4</v>
      </c>
      <c r="H396">
        <f t="shared" si="34"/>
        <v>8.1098651064521263</v>
      </c>
      <c r="I396">
        <f t="shared" si="33"/>
        <v>45323</v>
      </c>
      <c r="J396">
        <f t="shared" si="31"/>
        <v>16.997394267388266</v>
      </c>
      <c r="P396" t="s">
        <v>1450</v>
      </c>
      <c r="Q396" t="s">
        <v>16</v>
      </c>
      <c r="R396" s="3">
        <v>45316</v>
      </c>
      <c r="S396">
        <v>922.95</v>
      </c>
      <c r="T396">
        <v>916.1</v>
      </c>
      <c r="U396">
        <v>917.95</v>
      </c>
      <c r="V396">
        <v>881.55</v>
      </c>
      <c r="W396">
        <v>887</v>
      </c>
      <c r="X396">
        <v>888.15</v>
      </c>
      <c r="Y396">
        <v>895.58</v>
      </c>
      <c r="Z396">
        <v>892138</v>
      </c>
      <c r="AA396">
        <v>798980906.85000002</v>
      </c>
      <c r="AB396">
        <v>61050</v>
      </c>
      <c r="AC396" t="s">
        <v>2168</v>
      </c>
      <c r="AD396" t="s">
        <v>2169</v>
      </c>
    </row>
    <row r="397" spans="1:30" x14ac:dyDescent="0.25">
      <c r="A397" s="11" t="s">
        <v>1450</v>
      </c>
      <c r="B397" s="2" t="s">
        <v>16</v>
      </c>
      <c r="C397" s="12">
        <v>45324</v>
      </c>
      <c r="D397" s="2">
        <v>981.25</v>
      </c>
      <c r="F397">
        <f t="shared" si="32"/>
        <v>-1.6586490278612902</v>
      </c>
      <c r="G397">
        <f t="shared" si="30"/>
        <v>5</v>
      </c>
      <c r="H397" t="str">
        <f t="shared" si="34"/>
        <v/>
      </c>
      <c r="I397" t="str">
        <f t="shared" si="33"/>
        <v/>
      </c>
      <c r="J397" t="str">
        <f t="shared" si="31"/>
        <v/>
      </c>
      <c r="P397" t="s">
        <v>1450</v>
      </c>
      <c r="Q397" t="s">
        <v>16</v>
      </c>
      <c r="R397" s="3">
        <v>45320</v>
      </c>
      <c r="S397">
        <v>888.15</v>
      </c>
      <c r="T397">
        <v>900</v>
      </c>
      <c r="U397">
        <v>908.55</v>
      </c>
      <c r="V397">
        <v>889.95</v>
      </c>
      <c r="W397">
        <v>899.25</v>
      </c>
      <c r="X397">
        <v>900.1</v>
      </c>
      <c r="Y397">
        <v>899.55</v>
      </c>
      <c r="Z397">
        <v>819526</v>
      </c>
      <c r="AA397">
        <v>737206961.95000005</v>
      </c>
      <c r="AB397">
        <v>21096</v>
      </c>
      <c r="AC397" t="s">
        <v>2170</v>
      </c>
      <c r="AD397" t="s">
        <v>2171</v>
      </c>
    </row>
    <row r="398" spans="1:30" x14ac:dyDescent="0.25">
      <c r="A398" s="9" t="s">
        <v>1450</v>
      </c>
      <c r="B398" s="1" t="s">
        <v>16</v>
      </c>
      <c r="C398" s="10">
        <v>45327</v>
      </c>
      <c r="D398" s="1">
        <v>964.7</v>
      </c>
      <c r="F398">
        <f t="shared" si="32"/>
        <v>-1.6866242038216512</v>
      </c>
      <c r="G398">
        <f t="shared" si="30"/>
        <v>1</v>
      </c>
      <c r="H398" t="str">
        <f t="shared" si="34"/>
        <v/>
      </c>
      <c r="I398" t="str">
        <f t="shared" si="33"/>
        <v/>
      </c>
      <c r="J398" t="str">
        <f t="shared" si="31"/>
        <v/>
      </c>
      <c r="P398" t="s">
        <v>1450</v>
      </c>
      <c r="Q398" t="s">
        <v>16</v>
      </c>
      <c r="R398" s="3">
        <v>45321</v>
      </c>
      <c r="S398">
        <v>900.1</v>
      </c>
      <c r="T398">
        <v>903.75</v>
      </c>
      <c r="U398">
        <v>926</v>
      </c>
      <c r="V398">
        <v>897.1</v>
      </c>
      <c r="W398">
        <v>907.6</v>
      </c>
      <c r="X398">
        <v>909.25</v>
      </c>
      <c r="Y398">
        <v>910.25</v>
      </c>
      <c r="Z398">
        <v>1016517</v>
      </c>
      <c r="AA398">
        <v>925281012.60000002</v>
      </c>
      <c r="AB398">
        <v>56747</v>
      </c>
      <c r="AC398" t="s">
        <v>2172</v>
      </c>
      <c r="AD398" t="s">
        <v>2173</v>
      </c>
    </row>
    <row r="399" spans="1:30" x14ac:dyDescent="0.25">
      <c r="A399" s="11" t="s">
        <v>1450</v>
      </c>
      <c r="B399" s="2" t="s">
        <v>16</v>
      </c>
      <c r="C399" s="12">
        <v>45328</v>
      </c>
      <c r="D399" s="2">
        <v>909.2</v>
      </c>
      <c r="F399">
        <f t="shared" si="32"/>
        <v>-5.7530838602674406</v>
      </c>
      <c r="G399">
        <f t="shared" si="30"/>
        <v>2</v>
      </c>
      <c r="H399" t="str">
        <f t="shared" si="34"/>
        <v/>
      </c>
      <c r="I399" t="str">
        <f t="shared" si="33"/>
        <v/>
      </c>
      <c r="J399" t="str">
        <f t="shared" si="31"/>
        <v/>
      </c>
      <c r="P399" t="s">
        <v>1450</v>
      </c>
      <c r="Q399" t="s">
        <v>16</v>
      </c>
      <c r="R399" s="3">
        <v>45322</v>
      </c>
      <c r="S399">
        <v>909.25</v>
      </c>
      <c r="T399">
        <v>958.9</v>
      </c>
      <c r="U399">
        <v>1045.3</v>
      </c>
      <c r="V399">
        <v>950</v>
      </c>
      <c r="W399">
        <v>1002</v>
      </c>
      <c r="X399">
        <v>1002.4</v>
      </c>
      <c r="Y399">
        <v>1007.52</v>
      </c>
      <c r="Z399">
        <v>11393383</v>
      </c>
      <c r="AA399">
        <v>11479014283.450001</v>
      </c>
      <c r="AB399">
        <v>272035</v>
      </c>
      <c r="AC399" t="s">
        <v>2174</v>
      </c>
      <c r="AD399" t="s">
        <v>2175</v>
      </c>
    </row>
    <row r="400" spans="1:30" x14ac:dyDescent="0.25">
      <c r="A400" s="9" t="s">
        <v>1450</v>
      </c>
      <c r="B400" s="1" t="s">
        <v>16</v>
      </c>
      <c r="C400" s="10">
        <v>45329</v>
      </c>
      <c r="D400" s="1">
        <v>915.4</v>
      </c>
      <c r="F400">
        <f t="shared" si="32"/>
        <v>0.68191816981961417</v>
      </c>
      <c r="G400">
        <f t="shared" si="30"/>
        <v>3</v>
      </c>
      <c r="H400" t="str">
        <f t="shared" si="34"/>
        <v/>
      </c>
      <c r="I400" t="str">
        <f t="shared" si="33"/>
        <v/>
      </c>
      <c r="J400" t="str">
        <f t="shared" si="31"/>
        <v/>
      </c>
      <c r="P400" t="s">
        <v>1450</v>
      </c>
      <c r="Q400" t="s">
        <v>16</v>
      </c>
      <c r="R400" s="3">
        <v>45323</v>
      </c>
      <c r="S400">
        <v>1002.4</v>
      </c>
      <c r="T400">
        <v>1030</v>
      </c>
      <c r="U400">
        <v>1048</v>
      </c>
      <c r="V400">
        <v>983.3</v>
      </c>
      <c r="W400">
        <v>991.9</v>
      </c>
      <c r="X400">
        <v>997.8</v>
      </c>
      <c r="Y400">
        <v>1005.28</v>
      </c>
      <c r="Z400">
        <v>2887518</v>
      </c>
      <c r="AA400">
        <v>2902756276.25</v>
      </c>
      <c r="AB400">
        <v>103626</v>
      </c>
      <c r="AC400" t="s">
        <v>2176</v>
      </c>
      <c r="AD400" t="s">
        <v>826</v>
      </c>
    </row>
    <row r="401" spans="1:30" x14ac:dyDescent="0.25">
      <c r="A401" s="11" t="s">
        <v>1450</v>
      </c>
      <c r="B401" s="2" t="s">
        <v>16</v>
      </c>
      <c r="C401" s="12">
        <v>45330</v>
      </c>
      <c r="D401" s="2">
        <v>919.35</v>
      </c>
      <c r="F401">
        <f t="shared" si="32"/>
        <v>0.43150535285121761</v>
      </c>
      <c r="G401">
        <f t="shared" si="30"/>
        <v>4</v>
      </c>
      <c r="H401">
        <f t="shared" si="34"/>
        <v>-7.8622970535177323</v>
      </c>
      <c r="I401" t="str">
        <f t="shared" si="33"/>
        <v/>
      </c>
      <c r="J401" t="str">
        <f t="shared" si="31"/>
        <v/>
      </c>
      <c r="P401" t="s">
        <v>1450</v>
      </c>
      <c r="Q401" t="s">
        <v>16</v>
      </c>
      <c r="R401" s="3">
        <v>45324</v>
      </c>
      <c r="S401">
        <v>997.8</v>
      </c>
      <c r="T401">
        <v>997.5</v>
      </c>
      <c r="U401">
        <v>1007.65</v>
      </c>
      <c r="V401">
        <v>962.3</v>
      </c>
      <c r="W401">
        <v>981.65</v>
      </c>
      <c r="X401">
        <v>981.25</v>
      </c>
      <c r="Y401">
        <v>979.59</v>
      </c>
      <c r="Z401">
        <v>3103717</v>
      </c>
      <c r="AA401">
        <v>3040381797.6500001</v>
      </c>
      <c r="AB401">
        <v>98013</v>
      </c>
      <c r="AC401" t="s">
        <v>2177</v>
      </c>
      <c r="AD401" t="s">
        <v>2178</v>
      </c>
    </row>
    <row r="402" spans="1:30" x14ac:dyDescent="0.25">
      <c r="A402" s="9" t="s">
        <v>1450</v>
      </c>
      <c r="B402" s="1" t="s">
        <v>16</v>
      </c>
      <c r="C402" s="10">
        <v>45331</v>
      </c>
      <c r="D402" s="1">
        <v>933.6</v>
      </c>
      <c r="F402">
        <f t="shared" si="32"/>
        <v>1.5500081579376732</v>
      </c>
      <c r="G402">
        <f t="shared" si="30"/>
        <v>5</v>
      </c>
      <c r="H402" t="str">
        <f t="shared" si="34"/>
        <v/>
      </c>
      <c r="I402" t="str">
        <f t="shared" si="33"/>
        <v/>
      </c>
      <c r="J402" t="str">
        <f t="shared" si="31"/>
        <v/>
      </c>
      <c r="P402" t="s">
        <v>1450</v>
      </c>
      <c r="Q402" t="s">
        <v>16</v>
      </c>
      <c r="R402" s="3">
        <v>45327</v>
      </c>
      <c r="S402">
        <v>981.25</v>
      </c>
      <c r="T402">
        <v>981.25</v>
      </c>
      <c r="U402">
        <v>986.65</v>
      </c>
      <c r="V402">
        <v>956.3</v>
      </c>
      <c r="W402">
        <v>960</v>
      </c>
      <c r="X402">
        <v>964.7</v>
      </c>
      <c r="Y402">
        <v>972.45</v>
      </c>
      <c r="Z402">
        <v>1714997</v>
      </c>
      <c r="AA402">
        <v>1667756682.5999999</v>
      </c>
      <c r="AB402">
        <v>77994</v>
      </c>
      <c r="AC402" t="s">
        <v>2179</v>
      </c>
      <c r="AD402" t="s">
        <v>2180</v>
      </c>
    </row>
    <row r="403" spans="1:30" x14ac:dyDescent="0.25">
      <c r="A403" s="11" t="s">
        <v>1450</v>
      </c>
      <c r="B403" s="2" t="s">
        <v>16</v>
      </c>
      <c r="C403" s="12">
        <v>45334</v>
      </c>
      <c r="D403" s="2">
        <v>939.95</v>
      </c>
      <c r="F403">
        <f t="shared" si="32"/>
        <v>0.68016281062553796</v>
      </c>
      <c r="G403">
        <f t="shared" si="30"/>
        <v>1</v>
      </c>
      <c r="H403" t="str">
        <f t="shared" si="34"/>
        <v/>
      </c>
      <c r="I403" t="str">
        <f t="shared" si="33"/>
        <v/>
      </c>
      <c r="J403" t="str">
        <f t="shared" si="31"/>
        <v/>
      </c>
      <c r="P403" t="s">
        <v>1450</v>
      </c>
      <c r="Q403" t="s">
        <v>16</v>
      </c>
      <c r="R403" s="3">
        <v>45328</v>
      </c>
      <c r="S403">
        <v>964.7</v>
      </c>
      <c r="T403">
        <v>966.2</v>
      </c>
      <c r="U403">
        <v>973.7</v>
      </c>
      <c r="V403">
        <v>852</v>
      </c>
      <c r="W403">
        <v>905.4</v>
      </c>
      <c r="X403">
        <v>909.2</v>
      </c>
      <c r="Y403">
        <v>908.05</v>
      </c>
      <c r="Z403">
        <v>8912365</v>
      </c>
      <c r="AA403">
        <v>8092864921.4499998</v>
      </c>
      <c r="AB403">
        <v>264787</v>
      </c>
      <c r="AC403" t="s">
        <v>2181</v>
      </c>
      <c r="AD403" t="s">
        <v>1988</v>
      </c>
    </row>
    <row r="404" spans="1:30" x14ac:dyDescent="0.25">
      <c r="A404" s="9" t="s">
        <v>1450</v>
      </c>
      <c r="B404" s="1" t="s">
        <v>16</v>
      </c>
      <c r="C404" s="10">
        <v>45335</v>
      </c>
      <c r="D404" s="1">
        <v>927.95</v>
      </c>
      <c r="F404">
        <f t="shared" si="32"/>
        <v>-1.2766636523219319</v>
      </c>
      <c r="G404">
        <f t="shared" si="30"/>
        <v>2</v>
      </c>
      <c r="H404" t="str">
        <f t="shared" si="34"/>
        <v/>
      </c>
      <c r="I404" t="str">
        <f t="shared" si="33"/>
        <v/>
      </c>
      <c r="J404" t="str">
        <f t="shared" si="31"/>
        <v/>
      </c>
      <c r="P404" t="s">
        <v>1450</v>
      </c>
      <c r="Q404" t="s">
        <v>16</v>
      </c>
      <c r="R404" s="3">
        <v>45329</v>
      </c>
      <c r="S404">
        <v>909.2</v>
      </c>
      <c r="T404">
        <v>890</v>
      </c>
      <c r="U404">
        <v>924</v>
      </c>
      <c r="V404">
        <v>890</v>
      </c>
      <c r="W404">
        <v>911.9</v>
      </c>
      <c r="X404">
        <v>915.4</v>
      </c>
      <c r="Y404">
        <v>910.42</v>
      </c>
      <c r="Z404">
        <v>2370592</v>
      </c>
      <c r="AA404">
        <v>2158238450.5</v>
      </c>
      <c r="AB404">
        <v>82070</v>
      </c>
      <c r="AC404" t="s">
        <v>2182</v>
      </c>
      <c r="AD404" t="s">
        <v>2183</v>
      </c>
    </row>
    <row r="405" spans="1:30" x14ac:dyDescent="0.25">
      <c r="A405" s="11" t="s">
        <v>1450</v>
      </c>
      <c r="B405" s="2" t="s">
        <v>16</v>
      </c>
      <c r="C405" s="12">
        <v>45336</v>
      </c>
      <c r="D405" s="2">
        <v>941.25</v>
      </c>
      <c r="F405">
        <f t="shared" si="32"/>
        <v>1.433266878603368</v>
      </c>
      <c r="G405">
        <f t="shared" si="30"/>
        <v>3</v>
      </c>
      <c r="H405" t="str">
        <f t="shared" si="34"/>
        <v/>
      </c>
      <c r="I405" t="str">
        <f t="shared" si="33"/>
        <v/>
      </c>
      <c r="J405" t="str">
        <f t="shared" si="31"/>
        <v/>
      </c>
      <c r="P405" t="s">
        <v>1450</v>
      </c>
      <c r="Q405" t="s">
        <v>16</v>
      </c>
      <c r="R405" s="3">
        <v>45330</v>
      </c>
      <c r="S405">
        <v>915.4</v>
      </c>
      <c r="T405">
        <v>915.6</v>
      </c>
      <c r="U405">
        <v>924.7</v>
      </c>
      <c r="V405">
        <v>896.05</v>
      </c>
      <c r="W405">
        <v>914.8</v>
      </c>
      <c r="X405">
        <v>919.35</v>
      </c>
      <c r="Y405">
        <v>918.78</v>
      </c>
      <c r="Z405">
        <v>1063090</v>
      </c>
      <c r="AA405">
        <v>976746828.54999995</v>
      </c>
      <c r="AB405">
        <v>52024</v>
      </c>
      <c r="AC405" t="s">
        <v>2184</v>
      </c>
      <c r="AD405" t="s">
        <v>2185</v>
      </c>
    </row>
    <row r="406" spans="1:30" x14ac:dyDescent="0.25">
      <c r="A406" s="9" t="s">
        <v>1450</v>
      </c>
      <c r="B406" s="1" t="s">
        <v>16</v>
      </c>
      <c r="C406" s="10">
        <v>45337</v>
      </c>
      <c r="D406" s="1">
        <v>939.3</v>
      </c>
      <c r="F406">
        <f t="shared" si="32"/>
        <v>-0.2071713147410407</v>
      </c>
      <c r="G406">
        <f t="shared" si="30"/>
        <v>4</v>
      </c>
      <c r="H406">
        <f t="shared" si="34"/>
        <v>2.170011421112735</v>
      </c>
      <c r="I406" t="str">
        <f t="shared" si="33"/>
        <v/>
      </c>
      <c r="J406" t="str">
        <f t="shared" si="31"/>
        <v/>
      </c>
      <c r="P406" t="s">
        <v>1450</v>
      </c>
      <c r="Q406" t="s">
        <v>16</v>
      </c>
      <c r="R406" s="3">
        <v>45331</v>
      </c>
      <c r="S406">
        <v>919.35</v>
      </c>
      <c r="T406">
        <v>910</v>
      </c>
      <c r="U406">
        <v>943</v>
      </c>
      <c r="V406">
        <v>902.7</v>
      </c>
      <c r="W406">
        <v>928</v>
      </c>
      <c r="X406">
        <v>933.6</v>
      </c>
      <c r="Y406">
        <v>926.89</v>
      </c>
      <c r="Z406">
        <v>908009</v>
      </c>
      <c r="AA406">
        <v>841627205.64999998</v>
      </c>
      <c r="AB406">
        <v>60778</v>
      </c>
      <c r="AC406" t="s">
        <v>2186</v>
      </c>
      <c r="AD406" t="s">
        <v>1565</v>
      </c>
    </row>
    <row r="407" spans="1:30" x14ac:dyDescent="0.25">
      <c r="A407" s="11" t="s">
        <v>1450</v>
      </c>
      <c r="B407" s="2" t="s">
        <v>16</v>
      </c>
      <c r="C407" s="12">
        <v>45338</v>
      </c>
      <c r="D407" s="2">
        <v>931.3</v>
      </c>
      <c r="F407">
        <f t="shared" si="32"/>
        <v>-0.85169807303310985</v>
      </c>
      <c r="G407">
        <f t="shared" si="30"/>
        <v>5</v>
      </c>
      <c r="H407" t="str">
        <f t="shared" si="34"/>
        <v/>
      </c>
      <c r="I407" t="str">
        <f t="shared" si="33"/>
        <v/>
      </c>
      <c r="J407" t="str">
        <f t="shared" si="31"/>
        <v/>
      </c>
      <c r="P407" t="s">
        <v>1450</v>
      </c>
      <c r="Q407" t="s">
        <v>16</v>
      </c>
      <c r="R407" s="3">
        <v>45334</v>
      </c>
      <c r="S407">
        <v>933.6</v>
      </c>
      <c r="T407">
        <v>941.05</v>
      </c>
      <c r="U407">
        <v>967</v>
      </c>
      <c r="V407">
        <v>930.05</v>
      </c>
      <c r="W407">
        <v>940.55</v>
      </c>
      <c r="X407">
        <v>939.95</v>
      </c>
      <c r="Y407">
        <v>951.68</v>
      </c>
      <c r="Z407">
        <v>1030185</v>
      </c>
      <c r="AA407">
        <v>980404306.25</v>
      </c>
      <c r="AB407">
        <v>43360</v>
      </c>
      <c r="AC407" t="s">
        <v>2187</v>
      </c>
      <c r="AD407" t="s">
        <v>2188</v>
      </c>
    </row>
    <row r="408" spans="1:30" x14ac:dyDescent="0.25">
      <c r="A408" s="9" t="s">
        <v>1450</v>
      </c>
      <c r="B408" s="1" t="s">
        <v>16</v>
      </c>
      <c r="C408" s="10">
        <v>45341</v>
      </c>
      <c r="D408" s="1">
        <v>1000.85</v>
      </c>
      <c r="F408">
        <f t="shared" si="32"/>
        <v>7.46805540642114</v>
      </c>
      <c r="G408">
        <f t="shared" si="30"/>
        <v>1</v>
      </c>
      <c r="H408" t="str">
        <f t="shared" si="34"/>
        <v/>
      </c>
      <c r="I408" t="str">
        <f t="shared" si="33"/>
        <v/>
      </c>
      <c r="J408" t="str">
        <f t="shared" si="31"/>
        <v/>
      </c>
      <c r="P408" t="s">
        <v>1450</v>
      </c>
      <c r="Q408" t="s">
        <v>16</v>
      </c>
      <c r="R408" s="3">
        <v>45335</v>
      </c>
      <c r="S408">
        <v>939.95</v>
      </c>
      <c r="T408">
        <v>940.05</v>
      </c>
      <c r="U408">
        <v>958</v>
      </c>
      <c r="V408">
        <v>911.15</v>
      </c>
      <c r="W408">
        <v>934</v>
      </c>
      <c r="X408">
        <v>927.95</v>
      </c>
      <c r="Y408">
        <v>936.82</v>
      </c>
      <c r="Z408">
        <v>1075804</v>
      </c>
      <c r="AA408">
        <v>1007831738.95</v>
      </c>
      <c r="AB408">
        <v>42281</v>
      </c>
      <c r="AC408" t="s">
        <v>2189</v>
      </c>
      <c r="AD408" t="s">
        <v>2190</v>
      </c>
    </row>
    <row r="409" spans="1:30" x14ac:dyDescent="0.25">
      <c r="A409" s="11" t="s">
        <v>1450</v>
      </c>
      <c r="B409" s="2" t="s">
        <v>16</v>
      </c>
      <c r="C409" s="12">
        <v>45342</v>
      </c>
      <c r="D409" s="2">
        <v>996.2</v>
      </c>
      <c r="F409">
        <f t="shared" si="32"/>
        <v>-0.46460508567717207</v>
      </c>
      <c r="G409">
        <f t="shared" si="30"/>
        <v>2</v>
      </c>
      <c r="H409" t="str">
        <f t="shared" si="34"/>
        <v/>
      </c>
      <c r="I409" t="str">
        <f t="shared" si="33"/>
        <v/>
      </c>
      <c r="J409" t="str">
        <f t="shared" si="31"/>
        <v/>
      </c>
      <c r="P409" t="s">
        <v>1450</v>
      </c>
      <c r="Q409" t="s">
        <v>16</v>
      </c>
      <c r="R409" s="3">
        <v>45336</v>
      </c>
      <c r="S409">
        <v>927.95</v>
      </c>
      <c r="T409">
        <v>928</v>
      </c>
      <c r="U409">
        <v>950</v>
      </c>
      <c r="V409">
        <v>907.2</v>
      </c>
      <c r="W409">
        <v>939.3</v>
      </c>
      <c r="X409">
        <v>941.25</v>
      </c>
      <c r="Y409">
        <v>938.07</v>
      </c>
      <c r="Z409">
        <v>1108571</v>
      </c>
      <c r="AA409">
        <v>1039912047.05</v>
      </c>
      <c r="AB409">
        <v>51367</v>
      </c>
      <c r="AC409" t="s">
        <v>2191</v>
      </c>
      <c r="AD409" t="s">
        <v>2192</v>
      </c>
    </row>
    <row r="410" spans="1:30" x14ac:dyDescent="0.25">
      <c r="A410" s="9" t="s">
        <v>1450</v>
      </c>
      <c r="B410" s="1" t="s">
        <v>16</v>
      </c>
      <c r="C410" s="10">
        <v>45343</v>
      </c>
      <c r="D410" s="1">
        <v>977.9</v>
      </c>
      <c r="F410">
        <f t="shared" si="32"/>
        <v>-1.8369805259988019</v>
      </c>
      <c r="G410">
        <f t="shared" si="30"/>
        <v>3</v>
      </c>
      <c r="H410" t="str">
        <f t="shared" si="34"/>
        <v/>
      </c>
      <c r="I410" t="str">
        <f t="shared" si="33"/>
        <v/>
      </c>
      <c r="J410" t="str">
        <f t="shared" si="31"/>
        <v/>
      </c>
      <c r="P410" t="s">
        <v>1450</v>
      </c>
      <c r="Q410" t="s">
        <v>16</v>
      </c>
      <c r="R410" s="3">
        <v>45337</v>
      </c>
      <c r="S410">
        <v>941.25</v>
      </c>
      <c r="T410">
        <v>941.25</v>
      </c>
      <c r="U410">
        <v>969.9</v>
      </c>
      <c r="V410">
        <v>922.85</v>
      </c>
      <c r="W410">
        <v>935.45</v>
      </c>
      <c r="X410">
        <v>939.3</v>
      </c>
      <c r="Y410">
        <v>944.18</v>
      </c>
      <c r="Z410">
        <v>1704307</v>
      </c>
      <c r="AA410">
        <v>1609180236.7</v>
      </c>
      <c r="AB410">
        <v>61379</v>
      </c>
      <c r="AC410" t="s">
        <v>2193</v>
      </c>
      <c r="AD410" t="s">
        <v>2194</v>
      </c>
    </row>
    <row r="411" spans="1:30" x14ac:dyDescent="0.25">
      <c r="A411" s="11" t="s">
        <v>1450</v>
      </c>
      <c r="B411" s="2" t="s">
        <v>16</v>
      </c>
      <c r="C411" s="12">
        <v>45344</v>
      </c>
      <c r="D411" s="2">
        <v>1021.65</v>
      </c>
      <c r="F411">
        <f t="shared" si="32"/>
        <v>4.473872584108805</v>
      </c>
      <c r="G411">
        <f t="shared" si="30"/>
        <v>4</v>
      </c>
      <c r="H411">
        <f t="shared" si="34"/>
        <v>8.7671670392845762</v>
      </c>
      <c r="I411" t="str">
        <f t="shared" si="33"/>
        <v/>
      </c>
      <c r="J411" t="str">
        <f t="shared" si="31"/>
        <v/>
      </c>
      <c r="P411" t="s">
        <v>1450</v>
      </c>
      <c r="Q411" t="s">
        <v>16</v>
      </c>
      <c r="R411" s="3">
        <v>45338</v>
      </c>
      <c r="S411">
        <v>939.3</v>
      </c>
      <c r="T411">
        <v>941.05</v>
      </c>
      <c r="U411">
        <v>965.85</v>
      </c>
      <c r="V411">
        <v>923</v>
      </c>
      <c r="W411">
        <v>927.25</v>
      </c>
      <c r="X411">
        <v>931.3</v>
      </c>
      <c r="Y411">
        <v>952.33</v>
      </c>
      <c r="Z411">
        <v>850621</v>
      </c>
      <c r="AA411">
        <v>810075197.79999995</v>
      </c>
      <c r="AB411">
        <v>30136</v>
      </c>
      <c r="AC411" t="s">
        <v>2195</v>
      </c>
      <c r="AD411" t="s">
        <v>2196</v>
      </c>
    </row>
    <row r="412" spans="1:30" x14ac:dyDescent="0.25">
      <c r="A412" s="9" t="s">
        <v>1450</v>
      </c>
      <c r="B412" s="1" t="s">
        <v>16</v>
      </c>
      <c r="C412" s="10">
        <v>45345</v>
      </c>
      <c r="D412" s="1">
        <v>1024.95</v>
      </c>
      <c r="F412">
        <f t="shared" si="32"/>
        <v>0.32300690060197412</v>
      </c>
      <c r="G412">
        <f t="shared" si="30"/>
        <v>5</v>
      </c>
      <c r="H412" t="str">
        <f t="shared" si="34"/>
        <v/>
      </c>
      <c r="I412" t="str">
        <f t="shared" si="33"/>
        <v/>
      </c>
      <c r="J412" t="str">
        <f t="shared" si="31"/>
        <v/>
      </c>
      <c r="P412" t="s">
        <v>1450</v>
      </c>
      <c r="Q412" t="s">
        <v>16</v>
      </c>
      <c r="R412" s="3">
        <v>45341</v>
      </c>
      <c r="S412">
        <v>931.3</v>
      </c>
      <c r="T412">
        <v>985.4</v>
      </c>
      <c r="U412">
        <v>1029.8499999999999</v>
      </c>
      <c r="V412">
        <v>972</v>
      </c>
      <c r="W412">
        <v>1004</v>
      </c>
      <c r="X412">
        <v>1000.85</v>
      </c>
      <c r="Y412">
        <v>993.57</v>
      </c>
      <c r="Z412">
        <v>5143281</v>
      </c>
      <c r="AA412">
        <v>5110186341.8999996</v>
      </c>
      <c r="AB412">
        <v>120270</v>
      </c>
      <c r="AC412" t="s">
        <v>2197</v>
      </c>
      <c r="AD412" t="s">
        <v>2162</v>
      </c>
    </row>
    <row r="413" spans="1:30" x14ac:dyDescent="0.25">
      <c r="A413" s="11" t="s">
        <v>1450</v>
      </c>
      <c r="B413" s="2" t="s">
        <v>16</v>
      </c>
      <c r="C413" s="12">
        <v>45348</v>
      </c>
      <c r="D413" s="2">
        <v>1098.8499999999999</v>
      </c>
      <c r="F413">
        <f t="shared" si="32"/>
        <v>7.2101078101370657</v>
      </c>
      <c r="G413">
        <f t="shared" si="30"/>
        <v>1</v>
      </c>
      <c r="H413" t="str">
        <f t="shared" si="34"/>
        <v/>
      </c>
      <c r="I413" t="str">
        <f t="shared" si="33"/>
        <v/>
      </c>
      <c r="J413" t="str">
        <f t="shared" si="31"/>
        <v/>
      </c>
      <c r="P413" t="s">
        <v>1450</v>
      </c>
      <c r="Q413" t="s">
        <v>16</v>
      </c>
      <c r="R413" s="3">
        <v>45342</v>
      </c>
      <c r="S413">
        <v>1000.85</v>
      </c>
      <c r="T413">
        <v>1004.65</v>
      </c>
      <c r="U413">
        <v>1004.65</v>
      </c>
      <c r="V413">
        <v>979</v>
      </c>
      <c r="W413">
        <v>996.5</v>
      </c>
      <c r="X413">
        <v>996.2</v>
      </c>
      <c r="Y413">
        <v>992.9</v>
      </c>
      <c r="Z413">
        <v>1121846</v>
      </c>
      <c r="AA413">
        <v>1113881084.5999999</v>
      </c>
      <c r="AB413">
        <v>37040</v>
      </c>
      <c r="AC413" t="s">
        <v>2198</v>
      </c>
      <c r="AD413" t="s">
        <v>2199</v>
      </c>
    </row>
    <row r="414" spans="1:30" x14ac:dyDescent="0.25">
      <c r="A414" s="9" t="s">
        <v>1450</v>
      </c>
      <c r="B414" s="1" t="s">
        <v>16</v>
      </c>
      <c r="C414" s="10">
        <v>45349</v>
      </c>
      <c r="D414" s="1">
        <v>1135.45</v>
      </c>
      <c r="F414">
        <f t="shared" si="32"/>
        <v>3.3307548801019373</v>
      </c>
      <c r="G414">
        <f t="shared" si="30"/>
        <v>2</v>
      </c>
      <c r="H414" t="str">
        <f t="shared" si="34"/>
        <v/>
      </c>
      <c r="I414" t="str">
        <f t="shared" si="33"/>
        <v/>
      </c>
      <c r="J414" t="str">
        <f t="shared" si="31"/>
        <v/>
      </c>
      <c r="P414" t="s">
        <v>1450</v>
      </c>
      <c r="Q414" t="s">
        <v>16</v>
      </c>
      <c r="R414" s="3">
        <v>45343</v>
      </c>
      <c r="S414">
        <v>996.2</v>
      </c>
      <c r="T414">
        <v>994.95</v>
      </c>
      <c r="U414">
        <v>1010</v>
      </c>
      <c r="V414">
        <v>965</v>
      </c>
      <c r="W414">
        <v>980</v>
      </c>
      <c r="X414">
        <v>977.9</v>
      </c>
      <c r="Y414">
        <v>978.51</v>
      </c>
      <c r="Z414">
        <v>630302</v>
      </c>
      <c r="AA414">
        <v>616754674.25</v>
      </c>
      <c r="AB414">
        <v>36636</v>
      </c>
      <c r="AC414" t="s">
        <v>2200</v>
      </c>
      <c r="AD414" t="s">
        <v>2201</v>
      </c>
    </row>
    <row r="415" spans="1:30" x14ac:dyDescent="0.25">
      <c r="A415" s="11" t="s">
        <v>1450</v>
      </c>
      <c r="B415" s="2" t="s">
        <v>16</v>
      </c>
      <c r="C415" s="12">
        <v>45350</v>
      </c>
      <c r="D415" s="2">
        <v>1161.7</v>
      </c>
      <c r="F415">
        <f t="shared" si="32"/>
        <v>2.3118587344224757</v>
      </c>
      <c r="G415">
        <f t="shared" si="30"/>
        <v>3</v>
      </c>
      <c r="H415" t="str">
        <f t="shared" si="34"/>
        <v/>
      </c>
      <c r="I415" t="str">
        <f t="shared" si="33"/>
        <v/>
      </c>
      <c r="J415" t="str">
        <f t="shared" si="31"/>
        <v/>
      </c>
      <c r="P415" t="s">
        <v>1450</v>
      </c>
      <c r="Q415" t="s">
        <v>16</v>
      </c>
      <c r="R415" s="3">
        <v>45344</v>
      </c>
      <c r="S415">
        <v>977.9</v>
      </c>
      <c r="T415">
        <v>979.9</v>
      </c>
      <c r="U415">
        <v>1025.9000000000001</v>
      </c>
      <c r="V415">
        <v>960.35</v>
      </c>
      <c r="W415">
        <v>1015</v>
      </c>
      <c r="X415">
        <v>1021.65</v>
      </c>
      <c r="Y415">
        <v>990</v>
      </c>
      <c r="Z415">
        <v>2591455</v>
      </c>
      <c r="AA415">
        <v>2565549488.6500001</v>
      </c>
      <c r="AB415">
        <v>53481</v>
      </c>
      <c r="AC415" t="s">
        <v>2202</v>
      </c>
      <c r="AD415" t="s">
        <v>2203</v>
      </c>
    </row>
    <row r="416" spans="1:30" x14ac:dyDescent="0.25">
      <c r="A416" s="9" t="s">
        <v>1450</v>
      </c>
      <c r="B416" s="1" t="s">
        <v>16</v>
      </c>
      <c r="C416" s="10">
        <v>45351</v>
      </c>
      <c r="D416" s="1">
        <v>1167.4000000000001</v>
      </c>
      <c r="F416">
        <f t="shared" si="32"/>
        <v>0.4906602393044715</v>
      </c>
      <c r="G416">
        <f t="shared" si="30"/>
        <v>4</v>
      </c>
      <c r="H416">
        <f t="shared" si="34"/>
        <v>14.266138109920238</v>
      </c>
      <c r="I416" t="str">
        <f t="shared" si="33"/>
        <v/>
      </c>
      <c r="J416" t="str">
        <f t="shared" si="31"/>
        <v/>
      </c>
      <c r="P416" t="s">
        <v>1450</v>
      </c>
      <c r="Q416" t="s">
        <v>16</v>
      </c>
      <c r="R416" s="3">
        <v>45345</v>
      </c>
      <c r="S416">
        <v>1021.65</v>
      </c>
      <c r="T416">
        <v>1018</v>
      </c>
      <c r="U416">
        <v>1053.4000000000001</v>
      </c>
      <c r="V416">
        <v>1001.65</v>
      </c>
      <c r="W416">
        <v>1024</v>
      </c>
      <c r="X416">
        <v>1024.95</v>
      </c>
      <c r="Y416">
        <v>1030.3499999999999</v>
      </c>
      <c r="Z416">
        <v>2697962</v>
      </c>
      <c r="AA416">
        <v>2779855507.75</v>
      </c>
      <c r="AB416">
        <v>81627</v>
      </c>
      <c r="AC416" t="s">
        <v>2204</v>
      </c>
      <c r="AD416" t="s">
        <v>2205</v>
      </c>
    </row>
    <row r="417" spans="1:30" x14ac:dyDescent="0.25">
      <c r="A417" s="11" t="s">
        <v>1450</v>
      </c>
      <c r="B417" s="2" t="s">
        <v>16</v>
      </c>
      <c r="C417" s="12">
        <v>45352</v>
      </c>
      <c r="D417" s="2">
        <v>1119.75</v>
      </c>
      <c r="F417">
        <f t="shared" si="32"/>
        <v>-4.0817200616755258</v>
      </c>
      <c r="G417">
        <f t="shared" si="30"/>
        <v>5</v>
      </c>
      <c r="H417" t="str">
        <f t="shared" si="34"/>
        <v/>
      </c>
      <c r="I417">
        <f t="shared" si="33"/>
        <v>45352</v>
      </c>
      <c r="J417">
        <f t="shared" si="31"/>
        <v>0.40187541862022336</v>
      </c>
      <c r="P417" t="s">
        <v>1450</v>
      </c>
      <c r="Q417" t="s">
        <v>16</v>
      </c>
      <c r="R417" s="3">
        <v>45348</v>
      </c>
      <c r="S417">
        <v>1024.95</v>
      </c>
      <c r="T417">
        <v>1022.4</v>
      </c>
      <c r="U417">
        <v>1135</v>
      </c>
      <c r="V417">
        <v>1017.55</v>
      </c>
      <c r="W417">
        <v>1094.7</v>
      </c>
      <c r="X417">
        <v>1098.8499999999999</v>
      </c>
      <c r="Y417">
        <v>1098.31</v>
      </c>
      <c r="Z417">
        <v>5565651</v>
      </c>
      <c r="AA417">
        <v>6112816481.4499998</v>
      </c>
      <c r="AB417">
        <v>221770</v>
      </c>
      <c r="AC417" t="s">
        <v>2206</v>
      </c>
      <c r="AD417" t="s">
        <v>2207</v>
      </c>
    </row>
    <row r="418" spans="1:30" x14ac:dyDescent="0.25">
      <c r="A418" s="9" t="s">
        <v>1450</v>
      </c>
      <c r="B418" s="1" t="s">
        <v>16</v>
      </c>
      <c r="C418" s="10">
        <v>45353</v>
      </c>
      <c r="D418" s="1">
        <v>1113</v>
      </c>
      <c r="F418">
        <f t="shared" si="32"/>
        <v>-0.60281312793034159</v>
      </c>
      <c r="G418">
        <f t="shared" si="30"/>
        <v>6</v>
      </c>
      <c r="H418" t="str">
        <f t="shared" si="34"/>
        <v/>
      </c>
      <c r="I418" t="str">
        <f t="shared" si="33"/>
        <v/>
      </c>
      <c r="J418" t="str">
        <f t="shared" si="31"/>
        <v/>
      </c>
      <c r="P418" t="s">
        <v>1450</v>
      </c>
      <c r="Q418" t="s">
        <v>16</v>
      </c>
      <c r="R418" s="3">
        <v>45349</v>
      </c>
      <c r="S418">
        <v>1098.8499999999999</v>
      </c>
      <c r="T418">
        <v>1094.3</v>
      </c>
      <c r="U418">
        <v>1161.5</v>
      </c>
      <c r="V418">
        <v>1069.05</v>
      </c>
      <c r="W418">
        <v>1152.1500000000001</v>
      </c>
      <c r="X418">
        <v>1135.45</v>
      </c>
      <c r="Y418">
        <v>1102.26</v>
      </c>
      <c r="Z418">
        <v>2330957</v>
      </c>
      <c r="AA418">
        <v>2569315428.3499999</v>
      </c>
      <c r="AB418">
        <v>102082</v>
      </c>
      <c r="AC418" t="s">
        <v>2208</v>
      </c>
      <c r="AD418" t="s">
        <v>2209</v>
      </c>
    </row>
    <row r="419" spans="1:30" x14ac:dyDescent="0.25">
      <c r="A419" s="11" t="s">
        <v>1450</v>
      </c>
      <c r="B419" s="2" t="s">
        <v>16</v>
      </c>
      <c r="C419" s="12">
        <v>45355</v>
      </c>
      <c r="D419" s="2">
        <v>1106</v>
      </c>
      <c r="F419">
        <f t="shared" si="32"/>
        <v>-0.62893081761006298</v>
      </c>
      <c r="G419">
        <f t="shared" si="30"/>
        <v>1</v>
      </c>
      <c r="H419" t="str">
        <f t="shared" si="34"/>
        <v/>
      </c>
      <c r="I419" t="str">
        <f t="shared" si="33"/>
        <v/>
      </c>
      <c r="J419" t="str">
        <f t="shared" si="31"/>
        <v/>
      </c>
      <c r="P419" t="s">
        <v>1450</v>
      </c>
      <c r="Q419" t="s">
        <v>16</v>
      </c>
      <c r="R419" s="3">
        <v>45350</v>
      </c>
      <c r="S419">
        <v>1135.45</v>
      </c>
      <c r="T419">
        <v>1146.8</v>
      </c>
      <c r="U419">
        <v>1177</v>
      </c>
      <c r="V419">
        <v>1113.05</v>
      </c>
      <c r="W419">
        <v>1148</v>
      </c>
      <c r="X419">
        <v>1161.7</v>
      </c>
      <c r="Y419">
        <v>1146.5899999999999</v>
      </c>
      <c r="Z419">
        <v>2804836</v>
      </c>
      <c r="AA419">
        <v>3215987830.8000002</v>
      </c>
      <c r="AB419">
        <v>126702</v>
      </c>
      <c r="AC419" t="s">
        <v>2210</v>
      </c>
      <c r="AD419" t="s">
        <v>2211</v>
      </c>
    </row>
    <row r="420" spans="1:30" x14ac:dyDescent="0.25">
      <c r="A420" s="9" t="s">
        <v>1450</v>
      </c>
      <c r="B420" s="1" t="s">
        <v>16</v>
      </c>
      <c r="C420" s="10">
        <v>45356</v>
      </c>
      <c r="D420" s="1">
        <v>1061.7</v>
      </c>
      <c r="F420">
        <f t="shared" si="32"/>
        <v>-4.0054249547920389</v>
      </c>
      <c r="G420">
        <f t="shared" si="30"/>
        <v>2</v>
      </c>
      <c r="H420" t="str">
        <f t="shared" si="34"/>
        <v/>
      </c>
      <c r="I420" t="str">
        <f t="shared" si="33"/>
        <v/>
      </c>
      <c r="J420" t="str">
        <f t="shared" si="31"/>
        <v/>
      </c>
      <c r="P420" t="s">
        <v>1450</v>
      </c>
      <c r="Q420" t="s">
        <v>16</v>
      </c>
      <c r="R420" s="3">
        <v>45351</v>
      </c>
      <c r="S420">
        <v>1161.7</v>
      </c>
      <c r="T420">
        <v>1169</v>
      </c>
      <c r="U420">
        <v>1180</v>
      </c>
      <c r="V420">
        <v>1139</v>
      </c>
      <c r="W420">
        <v>1150</v>
      </c>
      <c r="X420">
        <v>1167.4000000000001</v>
      </c>
      <c r="Y420">
        <v>1161.01</v>
      </c>
      <c r="Z420">
        <v>2265124</v>
      </c>
      <c r="AA420">
        <v>2629835085.0500002</v>
      </c>
      <c r="AB420">
        <v>104283</v>
      </c>
      <c r="AC420" t="s">
        <v>2212</v>
      </c>
      <c r="AD420" t="s">
        <v>2213</v>
      </c>
    </row>
    <row r="421" spans="1:30" x14ac:dyDescent="0.25">
      <c r="A421" s="11" t="s">
        <v>1450</v>
      </c>
      <c r="B421" s="2" t="s">
        <v>16</v>
      </c>
      <c r="C421" s="12">
        <v>45357</v>
      </c>
      <c r="D421" s="2">
        <v>1067.95</v>
      </c>
      <c r="F421">
        <f t="shared" si="32"/>
        <v>0.58867853442592066</v>
      </c>
      <c r="G421">
        <f t="shared" si="30"/>
        <v>3</v>
      </c>
      <c r="H421" t="str">
        <f t="shared" si="34"/>
        <v/>
      </c>
      <c r="I421" t="str">
        <f t="shared" si="33"/>
        <v/>
      </c>
      <c r="J421" t="str">
        <f t="shared" si="31"/>
        <v/>
      </c>
      <c r="P421" t="s">
        <v>1450</v>
      </c>
      <c r="Q421" t="s">
        <v>16</v>
      </c>
      <c r="R421" s="3">
        <v>45352</v>
      </c>
      <c r="S421">
        <v>1167.4000000000001</v>
      </c>
      <c r="T421">
        <v>1150</v>
      </c>
      <c r="U421">
        <v>1160.9000000000001</v>
      </c>
      <c r="V421">
        <v>1103.05</v>
      </c>
      <c r="W421">
        <v>1108.8</v>
      </c>
      <c r="X421">
        <v>1119.75</v>
      </c>
      <c r="Y421">
        <v>1128.05</v>
      </c>
      <c r="Z421">
        <v>1993885</v>
      </c>
      <c r="AA421">
        <v>2249197636.0500002</v>
      </c>
      <c r="AB421">
        <v>61011</v>
      </c>
      <c r="AC421" t="s">
        <v>2214</v>
      </c>
      <c r="AD421" t="s">
        <v>2215</v>
      </c>
    </row>
    <row r="422" spans="1:30" x14ac:dyDescent="0.25">
      <c r="A422" s="9" t="s">
        <v>1450</v>
      </c>
      <c r="B422" s="1" t="s">
        <v>16</v>
      </c>
      <c r="C422" s="10">
        <v>45358</v>
      </c>
      <c r="D422" s="1">
        <v>1101.5</v>
      </c>
      <c r="F422">
        <f t="shared" si="32"/>
        <v>3.1415328432979028</v>
      </c>
      <c r="G422">
        <f t="shared" si="30"/>
        <v>4</v>
      </c>
      <c r="H422">
        <f t="shared" si="34"/>
        <v>-1.6298280866264792</v>
      </c>
      <c r="I422" t="str">
        <f t="shared" si="33"/>
        <v/>
      </c>
      <c r="J422" t="str">
        <f t="shared" si="31"/>
        <v/>
      </c>
      <c r="P422" t="s">
        <v>1450</v>
      </c>
      <c r="Q422" t="s">
        <v>16</v>
      </c>
      <c r="R422" s="3">
        <v>45353</v>
      </c>
      <c r="S422">
        <v>1119.75</v>
      </c>
      <c r="T422">
        <v>1119.75</v>
      </c>
      <c r="U422">
        <v>1119.75</v>
      </c>
      <c r="V422">
        <v>1070</v>
      </c>
      <c r="W422">
        <v>1118</v>
      </c>
      <c r="X422">
        <v>1113</v>
      </c>
      <c r="Y422">
        <v>1097.72</v>
      </c>
      <c r="Z422">
        <v>79380</v>
      </c>
      <c r="AA422">
        <v>87137257.75</v>
      </c>
      <c r="AB422">
        <v>4437</v>
      </c>
      <c r="AC422" t="s">
        <v>2216</v>
      </c>
      <c r="AD422" t="s">
        <v>2217</v>
      </c>
    </row>
    <row r="423" spans="1:30" x14ac:dyDescent="0.25">
      <c r="A423" s="11" t="s">
        <v>1450</v>
      </c>
      <c r="B423" s="2" t="s">
        <v>16</v>
      </c>
      <c r="C423" s="12">
        <v>45362</v>
      </c>
      <c r="D423" s="2">
        <v>1122.0999999999999</v>
      </c>
      <c r="F423">
        <f t="shared" si="32"/>
        <v>1.8701770313209176</v>
      </c>
      <c r="G423">
        <f t="shared" si="30"/>
        <v>1</v>
      </c>
      <c r="H423" t="str">
        <f t="shared" si="34"/>
        <v/>
      </c>
      <c r="I423" t="str">
        <f t="shared" si="33"/>
        <v/>
      </c>
      <c r="J423" t="str">
        <f t="shared" si="31"/>
        <v/>
      </c>
      <c r="P423" t="s">
        <v>1450</v>
      </c>
      <c r="Q423" t="s">
        <v>16</v>
      </c>
      <c r="R423" s="3">
        <v>45355</v>
      </c>
      <c r="S423">
        <v>1113</v>
      </c>
      <c r="T423">
        <v>1120.9000000000001</v>
      </c>
      <c r="U423">
        <v>1153</v>
      </c>
      <c r="V423">
        <v>1100.5</v>
      </c>
      <c r="W423">
        <v>1110</v>
      </c>
      <c r="X423">
        <v>1106</v>
      </c>
      <c r="Y423">
        <v>1123.27</v>
      </c>
      <c r="Z423">
        <v>1060115</v>
      </c>
      <c r="AA423">
        <v>1190790414.7</v>
      </c>
      <c r="AB423">
        <v>75860</v>
      </c>
      <c r="AC423" t="s">
        <v>2218</v>
      </c>
      <c r="AD423" t="s">
        <v>2219</v>
      </c>
    </row>
    <row r="424" spans="1:30" x14ac:dyDescent="0.25">
      <c r="A424" s="9" t="s">
        <v>1450</v>
      </c>
      <c r="B424" s="1" t="s">
        <v>16</v>
      </c>
      <c r="C424" s="10">
        <v>45363</v>
      </c>
      <c r="D424" s="1">
        <v>1124.0999999999999</v>
      </c>
      <c r="F424">
        <f t="shared" si="32"/>
        <v>0.17823723375813208</v>
      </c>
      <c r="G424">
        <f t="shared" si="30"/>
        <v>2</v>
      </c>
      <c r="H424" t="str">
        <f t="shared" si="34"/>
        <v/>
      </c>
      <c r="I424" t="str">
        <f t="shared" si="33"/>
        <v/>
      </c>
      <c r="J424" t="str">
        <f t="shared" si="31"/>
        <v/>
      </c>
      <c r="P424" t="s">
        <v>1450</v>
      </c>
      <c r="Q424" t="s">
        <v>16</v>
      </c>
      <c r="R424" s="3">
        <v>45356</v>
      </c>
      <c r="S424">
        <v>1106</v>
      </c>
      <c r="T424">
        <v>1108.0999999999999</v>
      </c>
      <c r="U424">
        <v>1127.5</v>
      </c>
      <c r="V424">
        <v>1055.05</v>
      </c>
      <c r="W424">
        <v>1061</v>
      </c>
      <c r="X424">
        <v>1061.7</v>
      </c>
      <c r="Y424">
        <v>1071.3699999999999</v>
      </c>
      <c r="Z424">
        <v>2450672</v>
      </c>
      <c r="AA424">
        <v>2625564935.5999999</v>
      </c>
      <c r="AB424">
        <v>71805</v>
      </c>
      <c r="AC424" t="s">
        <v>2220</v>
      </c>
      <c r="AD424" t="s">
        <v>2221</v>
      </c>
    </row>
    <row r="425" spans="1:30" x14ac:dyDescent="0.25">
      <c r="A425" s="11" t="s">
        <v>1450</v>
      </c>
      <c r="B425" s="2" t="s">
        <v>16</v>
      </c>
      <c r="C425" s="12">
        <v>45364</v>
      </c>
      <c r="D425" s="2">
        <v>1075.6500000000001</v>
      </c>
      <c r="F425">
        <f t="shared" si="32"/>
        <v>-4.3101147584734294</v>
      </c>
      <c r="G425">
        <f t="shared" si="30"/>
        <v>3</v>
      </c>
      <c r="H425" t="str">
        <f t="shared" si="34"/>
        <v/>
      </c>
      <c r="I425" t="str">
        <f t="shared" si="33"/>
        <v/>
      </c>
      <c r="J425" t="str">
        <f t="shared" si="31"/>
        <v/>
      </c>
      <c r="P425" t="s">
        <v>1450</v>
      </c>
      <c r="Q425" t="s">
        <v>16</v>
      </c>
      <c r="R425" s="3">
        <v>45357</v>
      </c>
      <c r="S425">
        <v>1061.7</v>
      </c>
      <c r="T425">
        <v>1065.6500000000001</v>
      </c>
      <c r="U425">
        <v>1081.4000000000001</v>
      </c>
      <c r="V425">
        <v>1050.8</v>
      </c>
      <c r="W425">
        <v>1060</v>
      </c>
      <c r="X425">
        <v>1067.95</v>
      </c>
      <c r="Y425">
        <v>1066.3800000000001</v>
      </c>
      <c r="Z425">
        <v>1416647</v>
      </c>
      <c r="AA425">
        <v>1510690914.25</v>
      </c>
      <c r="AB425">
        <v>62172</v>
      </c>
      <c r="AC425" t="s">
        <v>2222</v>
      </c>
      <c r="AD425" t="s">
        <v>2223</v>
      </c>
    </row>
    <row r="426" spans="1:30" x14ac:dyDescent="0.25">
      <c r="A426" s="9" t="s">
        <v>1450</v>
      </c>
      <c r="B426" s="1" t="s">
        <v>16</v>
      </c>
      <c r="C426" s="10">
        <v>45365</v>
      </c>
      <c r="D426" s="1">
        <v>1138.2</v>
      </c>
      <c r="F426">
        <f t="shared" si="32"/>
        <v>5.8150885511086265</v>
      </c>
      <c r="G426">
        <f t="shared" si="30"/>
        <v>4</v>
      </c>
      <c r="H426">
        <f t="shared" si="34"/>
        <v>6.5780233156983003</v>
      </c>
      <c r="I426" t="str">
        <f t="shared" si="33"/>
        <v/>
      </c>
      <c r="J426" t="str">
        <f t="shared" si="31"/>
        <v/>
      </c>
      <c r="P426" t="s">
        <v>1450</v>
      </c>
      <c r="Q426" t="s">
        <v>16</v>
      </c>
      <c r="R426" s="3">
        <v>45358</v>
      </c>
      <c r="S426">
        <v>1067.95</v>
      </c>
      <c r="T426">
        <v>1066.2</v>
      </c>
      <c r="U426">
        <v>1108</v>
      </c>
      <c r="V426">
        <v>1048</v>
      </c>
      <c r="W426">
        <v>1102</v>
      </c>
      <c r="X426">
        <v>1101.5</v>
      </c>
      <c r="Y426">
        <v>1071.1400000000001</v>
      </c>
      <c r="Z426">
        <v>2255852</v>
      </c>
      <c r="AA426">
        <v>2416331124</v>
      </c>
      <c r="AB426">
        <v>61097</v>
      </c>
      <c r="AC426" t="s">
        <v>2224</v>
      </c>
      <c r="AD426" t="s">
        <v>2225</v>
      </c>
    </row>
    <row r="427" spans="1:30" x14ac:dyDescent="0.25">
      <c r="A427" s="11" t="s">
        <v>1450</v>
      </c>
      <c r="B427" s="2" t="s">
        <v>16</v>
      </c>
      <c r="C427" s="12">
        <v>45366</v>
      </c>
      <c r="D427" s="2">
        <v>1099.8</v>
      </c>
      <c r="F427">
        <f t="shared" si="32"/>
        <v>-3.3737480231945254</v>
      </c>
      <c r="G427">
        <f t="shared" si="30"/>
        <v>5</v>
      </c>
      <c r="H427" t="str">
        <f t="shared" si="34"/>
        <v/>
      </c>
      <c r="I427" t="str">
        <f t="shared" si="33"/>
        <v/>
      </c>
      <c r="J427" t="str">
        <f t="shared" si="31"/>
        <v/>
      </c>
      <c r="P427" t="s">
        <v>1450</v>
      </c>
      <c r="Q427" t="s">
        <v>16</v>
      </c>
      <c r="R427" s="3">
        <v>45362</v>
      </c>
      <c r="S427">
        <v>1101.5</v>
      </c>
      <c r="T427">
        <v>1110.95</v>
      </c>
      <c r="U427">
        <v>1150</v>
      </c>
      <c r="V427">
        <v>1076</v>
      </c>
      <c r="W427">
        <v>1111</v>
      </c>
      <c r="X427">
        <v>1122.0999999999999</v>
      </c>
      <c r="Y427">
        <v>1109.04</v>
      </c>
      <c r="Z427">
        <v>2151038</v>
      </c>
      <c r="AA427">
        <v>2385585276.5500002</v>
      </c>
      <c r="AB427">
        <v>127832</v>
      </c>
      <c r="AC427" t="s">
        <v>2226</v>
      </c>
      <c r="AD427" t="s">
        <v>778</v>
      </c>
    </row>
    <row r="428" spans="1:30" x14ac:dyDescent="0.25">
      <c r="A428" s="9" t="s">
        <v>1450</v>
      </c>
      <c r="B428" s="1" t="s">
        <v>16</v>
      </c>
      <c r="C428" s="10">
        <v>45369</v>
      </c>
      <c r="D428" s="1">
        <v>1134.8499999999999</v>
      </c>
      <c r="F428">
        <f t="shared" si="32"/>
        <v>3.186943080560098</v>
      </c>
      <c r="G428">
        <f t="shared" si="30"/>
        <v>1</v>
      </c>
      <c r="H428" t="str">
        <f t="shared" si="34"/>
        <v/>
      </c>
      <c r="I428" t="str">
        <f t="shared" si="33"/>
        <v/>
      </c>
      <c r="J428" t="str">
        <f t="shared" si="31"/>
        <v/>
      </c>
      <c r="P428" t="s">
        <v>1450</v>
      </c>
      <c r="Q428" t="s">
        <v>16</v>
      </c>
      <c r="R428" s="3">
        <v>45363</v>
      </c>
      <c r="S428">
        <v>1122.0999999999999</v>
      </c>
      <c r="T428">
        <v>1116.9000000000001</v>
      </c>
      <c r="U428">
        <v>1155</v>
      </c>
      <c r="V428">
        <v>1095.3499999999999</v>
      </c>
      <c r="W428">
        <v>1130</v>
      </c>
      <c r="X428">
        <v>1124.0999999999999</v>
      </c>
      <c r="Y428">
        <v>1138.43</v>
      </c>
      <c r="Z428">
        <v>4541569</v>
      </c>
      <c r="AA428">
        <v>5170273560.3999996</v>
      </c>
      <c r="AB428">
        <v>100687</v>
      </c>
      <c r="AC428" t="s">
        <v>2227</v>
      </c>
      <c r="AD428" t="s">
        <v>2228</v>
      </c>
    </row>
    <row r="429" spans="1:30" x14ac:dyDescent="0.25">
      <c r="A429" s="11" t="s">
        <v>1450</v>
      </c>
      <c r="B429" s="2" t="s">
        <v>16</v>
      </c>
      <c r="C429" s="12">
        <v>45370</v>
      </c>
      <c r="D429" s="2">
        <v>1098.5999999999999</v>
      </c>
      <c r="F429">
        <f t="shared" si="32"/>
        <v>-3.1942547473234351</v>
      </c>
      <c r="G429">
        <f t="shared" si="30"/>
        <v>2</v>
      </c>
      <c r="H429" t="str">
        <f t="shared" si="34"/>
        <v/>
      </c>
      <c r="I429" t="str">
        <f t="shared" si="33"/>
        <v/>
      </c>
      <c r="J429" t="str">
        <f t="shared" si="31"/>
        <v/>
      </c>
      <c r="P429" t="s">
        <v>1450</v>
      </c>
      <c r="Q429" t="s">
        <v>16</v>
      </c>
      <c r="R429" s="3">
        <v>45364</v>
      </c>
      <c r="S429">
        <v>1124.0999999999999</v>
      </c>
      <c r="T429">
        <v>1129.9000000000001</v>
      </c>
      <c r="U429">
        <v>1152.9000000000001</v>
      </c>
      <c r="V429">
        <v>1035.05</v>
      </c>
      <c r="W429">
        <v>1050</v>
      </c>
      <c r="X429">
        <v>1075.6500000000001</v>
      </c>
      <c r="Y429">
        <v>1084.95</v>
      </c>
      <c r="Z429">
        <v>2923830</v>
      </c>
      <c r="AA429">
        <v>3172213401.5</v>
      </c>
      <c r="AB429">
        <v>125330</v>
      </c>
      <c r="AC429" t="s">
        <v>2229</v>
      </c>
      <c r="AD429" t="s">
        <v>2230</v>
      </c>
    </row>
    <row r="430" spans="1:30" x14ac:dyDescent="0.25">
      <c r="A430" s="9" t="s">
        <v>1450</v>
      </c>
      <c r="B430" s="1" t="s">
        <v>16</v>
      </c>
      <c r="C430" s="10">
        <v>45371</v>
      </c>
      <c r="D430" s="1">
        <v>1114.2</v>
      </c>
      <c r="F430">
        <f t="shared" si="32"/>
        <v>1.4199890770071124</v>
      </c>
      <c r="G430">
        <f t="shared" si="30"/>
        <v>3</v>
      </c>
      <c r="H430" t="str">
        <f t="shared" si="34"/>
        <v/>
      </c>
      <c r="I430" t="str">
        <f t="shared" si="33"/>
        <v/>
      </c>
      <c r="J430" t="str">
        <f t="shared" si="31"/>
        <v/>
      </c>
      <c r="P430" t="s">
        <v>1450</v>
      </c>
      <c r="Q430" t="s">
        <v>16</v>
      </c>
      <c r="R430" s="3">
        <v>45365</v>
      </c>
      <c r="S430">
        <v>1075.6500000000001</v>
      </c>
      <c r="T430">
        <v>1063</v>
      </c>
      <c r="U430">
        <v>1145</v>
      </c>
      <c r="V430">
        <v>1050.7</v>
      </c>
      <c r="W430">
        <v>1138</v>
      </c>
      <c r="X430">
        <v>1138.2</v>
      </c>
      <c r="Y430">
        <v>1113.95</v>
      </c>
      <c r="Z430">
        <v>2119244</v>
      </c>
      <c r="AA430">
        <v>2360740136.6999998</v>
      </c>
      <c r="AB430">
        <v>83170</v>
      </c>
      <c r="AC430" t="s">
        <v>2231</v>
      </c>
      <c r="AD430" t="s">
        <v>2232</v>
      </c>
    </row>
    <row r="431" spans="1:30" x14ac:dyDescent="0.25">
      <c r="A431" s="11" t="s">
        <v>1450</v>
      </c>
      <c r="B431" s="2" t="s">
        <v>16</v>
      </c>
      <c r="C431" s="12">
        <v>45372</v>
      </c>
      <c r="D431" s="2">
        <v>1139.4000000000001</v>
      </c>
      <c r="F431">
        <f t="shared" si="32"/>
        <v>2.2617124394184209</v>
      </c>
      <c r="G431">
        <f t="shared" si="30"/>
        <v>4</v>
      </c>
      <c r="H431">
        <f t="shared" si="34"/>
        <v>0.10542962572483268</v>
      </c>
      <c r="I431" t="str">
        <f t="shared" si="33"/>
        <v/>
      </c>
      <c r="J431" t="str">
        <f t="shared" si="31"/>
        <v/>
      </c>
      <c r="P431" t="s">
        <v>1450</v>
      </c>
      <c r="Q431" t="s">
        <v>16</v>
      </c>
      <c r="R431" s="3">
        <v>45366</v>
      </c>
      <c r="S431">
        <v>1138.2</v>
      </c>
      <c r="T431">
        <v>1140</v>
      </c>
      <c r="U431">
        <v>1141</v>
      </c>
      <c r="V431">
        <v>1084.2</v>
      </c>
      <c r="W431">
        <v>1099</v>
      </c>
      <c r="X431">
        <v>1099.8</v>
      </c>
      <c r="Y431">
        <v>1100.3599999999999</v>
      </c>
      <c r="Z431">
        <v>1443781</v>
      </c>
      <c r="AA431">
        <v>1588677401.5999999</v>
      </c>
      <c r="AB431">
        <v>64233</v>
      </c>
      <c r="AC431" t="s">
        <v>2233</v>
      </c>
      <c r="AD431" t="s">
        <v>2234</v>
      </c>
    </row>
    <row r="432" spans="1:30" x14ac:dyDescent="0.25">
      <c r="A432" s="9" t="s">
        <v>1450</v>
      </c>
      <c r="B432" s="1" t="s">
        <v>16</v>
      </c>
      <c r="C432" s="10">
        <v>45373</v>
      </c>
      <c r="D432" s="1">
        <v>1152.0999999999999</v>
      </c>
      <c r="F432">
        <f t="shared" si="32"/>
        <v>1.1146217307354589</v>
      </c>
      <c r="G432">
        <f t="shared" si="30"/>
        <v>5</v>
      </c>
      <c r="H432" t="str">
        <f t="shared" si="34"/>
        <v/>
      </c>
      <c r="I432" t="str">
        <f t="shared" si="33"/>
        <v/>
      </c>
      <c r="J432" t="str">
        <f t="shared" si="31"/>
        <v/>
      </c>
      <c r="P432" t="s">
        <v>1450</v>
      </c>
      <c r="Q432" t="s">
        <v>16</v>
      </c>
      <c r="R432" s="3">
        <v>45369</v>
      </c>
      <c r="S432">
        <v>1099.8</v>
      </c>
      <c r="T432">
        <v>1099.8</v>
      </c>
      <c r="U432">
        <v>1158</v>
      </c>
      <c r="V432">
        <v>1094</v>
      </c>
      <c r="W432">
        <v>1134.95</v>
      </c>
      <c r="X432">
        <v>1134.8499999999999</v>
      </c>
      <c r="Y432">
        <v>1121.56</v>
      </c>
      <c r="Z432">
        <v>2857316</v>
      </c>
      <c r="AA432">
        <v>3204639973.5999999</v>
      </c>
      <c r="AB432">
        <v>105681</v>
      </c>
      <c r="AC432" t="s">
        <v>2235</v>
      </c>
      <c r="AD432" t="s">
        <v>2236</v>
      </c>
    </row>
    <row r="433" spans="1:30" x14ac:dyDescent="0.25">
      <c r="A433" s="11" t="s">
        <v>1450</v>
      </c>
      <c r="B433" s="2" t="s">
        <v>16</v>
      </c>
      <c r="C433" s="12">
        <v>45377</v>
      </c>
      <c r="D433" s="2">
        <v>1143.5</v>
      </c>
      <c r="F433">
        <f t="shared" si="32"/>
        <v>-0.74646298064403349</v>
      </c>
      <c r="G433">
        <f t="shared" si="30"/>
        <v>2</v>
      </c>
      <c r="H433" t="str">
        <f t="shared" si="34"/>
        <v/>
      </c>
      <c r="I433" t="str">
        <f t="shared" si="33"/>
        <v/>
      </c>
      <c r="J433" t="str">
        <f t="shared" si="31"/>
        <v/>
      </c>
      <c r="P433" t="s">
        <v>1450</v>
      </c>
      <c r="Q433" t="s">
        <v>16</v>
      </c>
      <c r="R433" s="3">
        <v>45370</v>
      </c>
      <c r="S433">
        <v>1134.8499999999999</v>
      </c>
      <c r="T433">
        <v>1133</v>
      </c>
      <c r="U433">
        <v>1133</v>
      </c>
      <c r="V433">
        <v>1095.1500000000001</v>
      </c>
      <c r="W433">
        <v>1100</v>
      </c>
      <c r="X433">
        <v>1098.5999999999999</v>
      </c>
      <c r="Y433">
        <v>1103.68</v>
      </c>
      <c r="Z433">
        <v>1172039</v>
      </c>
      <c r="AA433">
        <v>1293559659.7</v>
      </c>
      <c r="AB433">
        <v>43905</v>
      </c>
      <c r="AC433" t="s">
        <v>2237</v>
      </c>
      <c r="AD433" t="s">
        <v>2238</v>
      </c>
    </row>
    <row r="434" spans="1:30" x14ac:dyDescent="0.25">
      <c r="A434" s="9" t="s">
        <v>1450</v>
      </c>
      <c r="B434" s="1" t="s">
        <v>16</v>
      </c>
      <c r="C434" s="10">
        <v>45378</v>
      </c>
      <c r="D434" s="1">
        <v>1107.25</v>
      </c>
      <c r="F434">
        <f t="shared" si="32"/>
        <v>-3.1700918233493658</v>
      </c>
      <c r="G434">
        <f t="shared" si="30"/>
        <v>3</v>
      </c>
      <c r="H434" t="str">
        <f t="shared" si="34"/>
        <v/>
      </c>
      <c r="I434" t="str">
        <f t="shared" si="33"/>
        <v/>
      </c>
      <c r="J434" t="str">
        <f t="shared" si="31"/>
        <v/>
      </c>
      <c r="P434" t="s">
        <v>1450</v>
      </c>
      <c r="Q434" t="s">
        <v>16</v>
      </c>
      <c r="R434" s="3">
        <v>45371</v>
      </c>
      <c r="S434">
        <v>1098.5999999999999</v>
      </c>
      <c r="T434">
        <v>1098.5999999999999</v>
      </c>
      <c r="U434">
        <v>1125</v>
      </c>
      <c r="V434">
        <v>1090</v>
      </c>
      <c r="W434">
        <v>1109.0999999999999</v>
      </c>
      <c r="X434">
        <v>1114.2</v>
      </c>
      <c r="Y434">
        <v>1104.97</v>
      </c>
      <c r="Z434">
        <v>1005618</v>
      </c>
      <c r="AA434">
        <v>1111176474.8</v>
      </c>
      <c r="AB434">
        <v>62904</v>
      </c>
      <c r="AC434" t="s">
        <v>2239</v>
      </c>
      <c r="AD434" t="s">
        <v>2240</v>
      </c>
    </row>
    <row r="435" spans="1:30" x14ac:dyDescent="0.25">
      <c r="A435" s="11" t="s">
        <v>1450</v>
      </c>
      <c r="B435" s="2" t="s">
        <v>16</v>
      </c>
      <c r="C435" s="12">
        <v>45379</v>
      </c>
      <c r="D435" s="2">
        <v>1124.25</v>
      </c>
      <c r="F435">
        <f t="shared" si="32"/>
        <v>1.5353352901332129</v>
      </c>
      <c r="G435">
        <f t="shared" si="30"/>
        <v>4</v>
      </c>
      <c r="H435">
        <f t="shared" si="34"/>
        <v>0.90199246095853114</v>
      </c>
      <c r="I435" t="str">
        <f t="shared" si="33"/>
        <v/>
      </c>
      <c r="J435" t="str">
        <f t="shared" si="31"/>
        <v/>
      </c>
      <c r="P435" t="s">
        <v>1450</v>
      </c>
      <c r="Q435" t="s">
        <v>16</v>
      </c>
      <c r="R435" s="3">
        <v>45372</v>
      </c>
      <c r="S435">
        <v>1114.2</v>
      </c>
      <c r="T435">
        <v>1120.95</v>
      </c>
      <c r="U435">
        <v>1151</v>
      </c>
      <c r="V435">
        <v>1120.95</v>
      </c>
      <c r="W435">
        <v>1135</v>
      </c>
      <c r="X435">
        <v>1139.4000000000001</v>
      </c>
      <c r="Y435">
        <v>1138.92</v>
      </c>
      <c r="Z435">
        <v>1973422</v>
      </c>
      <c r="AA435">
        <v>2247571116.9499998</v>
      </c>
      <c r="AB435">
        <v>73579</v>
      </c>
      <c r="AC435" t="s">
        <v>2241</v>
      </c>
      <c r="AD435" t="s">
        <v>2242</v>
      </c>
    </row>
    <row r="436" spans="1:30" x14ac:dyDescent="0.25">
      <c r="A436" s="9" t="s">
        <v>1450</v>
      </c>
      <c r="B436" s="1" t="s">
        <v>16</v>
      </c>
      <c r="C436" s="10">
        <v>45383</v>
      </c>
      <c r="D436" s="1">
        <v>1172.2</v>
      </c>
      <c r="F436">
        <f t="shared" si="32"/>
        <v>4.2650655992884188</v>
      </c>
      <c r="G436">
        <f t="shared" si="30"/>
        <v>1</v>
      </c>
      <c r="H436" t="str">
        <f t="shared" si="34"/>
        <v/>
      </c>
      <c r="I436">
        <f t="shared" si="33"/>
        <v>45383</v>
      </c>
      <c r="J436">
        <f t="shared" si="31"/>
        <v>7.9082067906500741</v>
      </c>
      <c r="P436" t="s">
        <v>1450</v>
      </c>
      <c r="Q436" t="s">
        <v>16</v>
      </c>
      <c r="R436" s="3">
        <v>45373</v>
      </c>
      <c r="S436">
        <v>1139.4000000000001</v>
      </c>
      <c r="T436">
        <v>1135</v>
      </c>
      <c r="U436">
        <v>1166.8499999999999</v>
      </c>
      <c r="V436">
        <v>1118.05</v>
      </c>
      <c r="W436">
        <v>1164.75</v>
      </c>
      <c r="X436">
        <v>1152.0999999999999</v>
      </c>
      <c r="Y436">
        <v>1135.72</v>
      </c>
      <c r="Z436">
        <v>1322362</v>
      </c>
      <c r="AA436">
        <v>1501834938.3</v>
      </c>
      <c r="AB436">
        <v>57218</v>
      </c>
      <c r="AC436" t="s">
        <v>2243</v>
      </c>
      <c r="AD436" t="s">
        <v>2244</v>
      </c>
    </row>
    <row r="437" spans="1:30" x14ac:dyDescent="0.25">
      <c r="A437" s="11" t="s">
        <v>1450</v>
      </c>
      <c r="B437" s="2" t="s">
        <v>16</v>
      </c>
      <c r="C437" s="12">
        <v>45384</v>
      </c>
      <c r="D437" s="2">
        <v>1167.8</v>
      </c>
      <c r="F437">
        <f t="shared" si="32"/>
        <v>-0.37536256611500518</v>
      </c>
      <c r="G437">
        <f t="shared" si="30"/>
        <v>2</v>
      </c>
      <c r="H437" t="str">
        <f t="shared" si="34"/>
        <v/>
      </c>
      <c r="I437" t="str">
        <f t="shared" si="33"/>
        <v/>
      </c>
      <c r="J437" t="str">
        <f t="shared" si="31"/>
        <v/>
      </c>
      <c r="P437" t="s">
        <v>1450</v>
      </c>
      <c r="Q437" t="s">
        <v>16</v>
      </c>
      <c r="R437" s="3">
        <v>45377</v>
      </c>
      <c r="S437">
        <v>1152.0999999999999</v>
      </c>
      <c r="T437">
        <v>1160.5999999999999</v>
      </c>
      <c r="U437">
        <v>1210.95</v>
      </c>
      <c r="V437">
        <v>1124</v>
      </c>
      <c r="W437">
        <v>1149</v>
      </c>
      <c r="X437">
        <v>1143.5</v>
      </c>
      <c r="Y437">
        <v>1160.3900000000001</v>
      </c>
      <c r="Z437">
        <v>2091811</v>
      </c>
      <c r="AA437">
        <v>2427317192.75</v>
      </c>
      <c r="AB437">
        <v>93191</v>
      </c>
      <c r="AC437" t="s">
        <v>2245</v>
      </c>
      <c r="AD437" t="s">
        <v>2246</v>
      </c>
    </row>
    <row r="438" spans="1:30" x14ac:dyDescent="0.25">
      <c r="A438" s="9" t="s">
        <v>1450</v>
      </c>
      <c r="B438" s="1" t="s">
        <v>16</v>
      </c>
      <c r="C438" s="10">
        <v>45385</v>
      </c>
      <c r="D438" s="1">
        <v>1190.7</v>
      </c>
      <c r="F438">
        <f t="shared" si="32"/>
        <v>1.9609522178455292</v>
      </c>
      <c r="G438">
        <f t="shared" si="30"/>
        <v>3</v>
      </c>
      <c r="H438" t="str">
        <f t="shared" si="34"/>
        <v/>
      </c>
      <c r="I438" t="str">
        <f t="shared" si="33"/>
        <v/>
      </c>
      <c r="J438" t="str">
        <f t="shared" si="31"/>
        <v/>
      </c>
      <c r="P438" t="s">
        <v>1450</v>
      </c>
      <c r="Q438" t="s">
        <v>16</v>
      </c>
      <c r="R438" s="3">
        <v>45378</v>
      </c>
      <c r="S438">
        <v>1143.5</v>
      </c>
      <c r="T438">
        <v>1145</v>
      </c>
      <c r="U438">
        <v>1152</v>
      </c>
      <c r="V438">
        <v>1101.05</v>
      </c>
      <c r="W438">
        <v>1105</v>
      </c>
      <c r="X438">
        <v>1107.25</v>
      </c>
      <c r="Y438">
        <v>1112.3800000000001</v>
      </c>
      <c r="Z438">
        <v>2142011</v>
      </c>
      <c r="AA438">
        <v>2382738456.3000002</v>
      </c>
      <c r="AB438">
        <v>90763</v>
      </c>
      <c r="AC438" t="s">
        <v>2247</v>
      </c>
      <c r="AD438" t="s">
        <v>2248</v>
      </c>
    </row>
    <row r="439" spans="1:30" x14ac:dyDescent="0.25">
      <c r="A439" s="11" t="s">
        <v>1450</v>
      </c>
      <c r="B439" s="2" t="s">
        <v>16</v>
      </c>
      <c r="C439" s="12">
        <v>45386</v>
      </c>
      <c r="D439" s="2">
        <v>1231.2</v>
      </c>
      <c r="F439">
        <f t="shared" si="32"/>
        <v>3.4013605442176869</v>
      </c>
      <c r="G439">
        <f t="shared" si="30"/>
        <v>4</v>
      </c>
      <c r="H439">
        <f t="shared" si="34"/>
        <v>11.194400541883049</v>
      </c>
      <c r="I439" t="str">
        <f t="shared" si="33"/>
        <v/>
      </c>
      <c r="J439" t="str">
        <f t="shared" si="31"/>
        <v/>
      </c>
      <c r="P439" t="s">
        <v>1450</v>
      </c>
      <c r="Q439" t="s">
        <v>16</v>
      </c>
      <c r="R439" s="3">
        <v>45379</v>
      </c>
      <c r="S439">
        <v>1107.25</v>
      </c>
      <c r="T439">
        <v>1122.2</v>
      </c>
      <c r="U439">
        <v>1131.55</v>
      </c>
      <c r="V439">
        <v>1102.2</v>
      </c>
      <c r="W439">
        <v>1123</v>
      </c>
      <c r="X439">
        <v>1124.25</v>
      </c>
      <c r="Y439">
        <v>1116.5899999999999</v>
      </c>
      <c r="Z439">
        <v>1129272</v>
      </c>
      <c r="AA439">
        <v>1260931054.1500001</v>
      </c>
      <c r="AB439">
        <v>62000</v>
      </c>
      <c r="AC439" t="s">
        <v>2249</v>
      </c>
      <c r="AD439" t="s">
        <v>2250</v>
      </c>
    </row>
    <row r="440" spans="1:30" x14ac:dyDescent="0.25">
      <c r="A440" s="9" t="s">
        <v>1450</v>
      </c>
      <c r="B440" s="1" t="s">
        <v>16</v>
      </c>
      <c r="C440" s="10">
        <v>45387</v>
      </c>
      <c r="D440" s="1">
        <v>1278.3</v>
      </c>
      <c r="F440">
        <f t="shared" si="32"/>
        <v>3.82553606237816</v>
      </c>
      <c r="G440">
        <f t="shared" si="30"/>
        <v>5</v>
      </c>
      <c r="H440" t="str">
        <f t="shared" si="34"/>
        <v/>
      </c>
      <c r="I440" t="str">
        <f t="shared" si="33"/>
        <v/>
      </c>
      <c r="J440" t="str">
        <f t="shared" si="31"/>
        <v/>
      </c>
      <c r="P440" t="s">
        <v>1450</v>
      </c>
      <c r="Q440" t="s">
        <v>16</v>
      </c>
      <c r="R440" s="3">
        <v>45383</v>
      </c>
      <c r="S440">
        <v>1124.25</v>
      </c>
      <c r="T440">
        <v>1124.25</v>
      </c>
      <c r="U440">
        <v>1183</v>
      </c>
      <c r="V440">
        <v>1108.05</v>
      </c>
      <c r="W440">
        <v>1169.0999999999999</v>
      </c>
      <c r="X440">
        <v>1172.2</v>
      </c>
      <c r="Y440">
        <v>1148.57</v>
      </c>
      <c r="Z440">
        <v>1308850</v>
      </c>
      <c r="AA440">
        <v>1503311970.1500001</v>
      </c>
      <c r="AB440">
        <v>52972</v>
      </c>
      <c r="AC440" t="s">
        <v>2251</v>
      </c>
      <c r="AD440" t="s">
        <v>2252</v>
      </c>
    </row>
    <row r="441" spans="1:30" x14ac:dyDescent="0.25">
      <c r="A441" s="11" t="s">
        <v>1450</v>
      </c>
      <c r="B441" s="2" t="s">
        <v>16</v>
      </c>
      <c r="C441" s="12">
        <v>45390</v>
      </c>
      <c r="D441" s="2">
        <v>1285.25</v>
      </c>
      <c r="F441">
        <f t="shared" si="32"/>
        <v>0.54369083939607654</v>
      </c>
      <c r="G441">
        <f t="shared" si="30"/>
        <v>1</v>
      </c>
      <c r="H441" t="str">
        <f t="shared" si="34"/>
        <v/>
      </c>
      <c r="I441" t="str">
        <f t="shared" si="33"/>
        <v/>
      </c>
      <c r="J441" t="str">
        <f t="shared" si="31"/>
        <v/>
      </c>
      <c r="P441" t="s">
        <v>1450</v>
      </c>
      <c r="Q441" t="s">
        <v>16</v>
      </c>
      <c r="R441" s="3">
        <v>45384</v>
      </c>
      <c r="S441">
        <v>1172.2</v>
      </c>
      <c r="T441">
        <v>1179</v>
      </c>
      <c r="U441">
        <v>1204.95</v>
      </c>
      <c r="V441">
        <v>1161.1500000000001</v>
      </c>
      <c r="W441">
        <v>1163.3</v>
      </c>
      <c r="X441">
        <v>1167.8</v>
      </c>
      <c r="Y441">
        <v>1181.9000000000001</v>
      </c>
      <c r="Z441">
        <v>1972586</v>
      </c>
      <c r="AA441">
        <v>2331403865.5</v>
      </c>
      <c r="AB441">
        <v>66068</v>
      </c>
      <c r="AC441" t="s">
        <v>2253</v>
      </c>
      <c r="AD441" t="s">
        <v>2254</v>
      </c>
    </row>
    <row r="442" spans="1:30" x14ac:dyDescent="0.25">
      <c r="A442" s="9" t="s">
        <v>1450</v>
      </c>
      <c r="B442" s="1" t="s">
        <v>16</v>
      </c>
      <c r="C442" s="10">
        <v>45391</v>
      </c>
      <c r="D442" s="1">
        <v>1303.05</v>
      </c>
      <c r="F442">
        <f t="shared" si="32"/>
        <v>1.3849445633145268</v>
      </c>
      <c r="G442">
        <f t="shared" si="30"/>
        <v>2</v>
      </c>
      <c r="H442" t="str">
        <f t="shared" si="34"/>
        <v/>
      </c>
      <c r="I442" t="str">
        <f t="shared" si="33"/>
        <v/>
      </c>
      <c r="J442" t="str">
        <f t="shared" si="31"/>
        <v/>
      </c>
      <c r="P442" t="s">
        <v>1450</v>
      </c>
      <c r="Q442" t="s">
        <v>16</v>
      </c>
      <c r="R442" s="3">
        <v>45385</v>
      </c>
      <c r="S442">
        <v>1167.8</v>
      </c>
      <c r="T442">
        <v>1164.05</v>
      </c>
      <c r="U442">
        <v>1196</v>
      </c>
      <c r="V442">
        <v>1150.5999999999999</v>
      </c>
      <c r="W442">
        <v>1192.75</v>
      </c>
      <c r="X442">
        <v>1190.7</v>
      </c>
      <c r="Y442">
        <v>1168.78</v>
      </c>
      <c r="Z442">
        <v>1146968</v>
      </c>
      <c r="AA442">
        <v>1340550372</v>
      </c>
      <c r="AB442">
        <v>34952</v>
      </c>
      <c r="AC442" t="s">
        <v>2255</v>
      </c>
      <c r="AD442" t="s">
        <v>2256</v>
      </c>
    </row>
    <row r="443" spans="1:30" x14ac:dyDescent="0.25">
      <c r="A443" s="11" t="s">
        <v>1450</v>
      </c>
      <c r="B443" s="2" t="s">
        <v>16</v>
      </c>
      <c r="C443" s="12">
        <v>45392</v>
      </c>
      <c r="D443" s="2">
        <v>1331.6</v>
      </c>
      <c r="F443">
        <f t="shared" si="32"/>
        <v>2.1910133916580294</v>
      </c>
      <c r="G443">
        <f t="shared" si="30"/>
        <v>3</v>
      </c>
      <c r="H443" t="str">
        <f t="shared" si="34"/>
        <v/>
      </c>
      <c r="I443" t="str">
        <f t="shared" si="33"/>
        <v/>
      </c>
      <c r="J443" t="str">
        <f t="shared" si="31"/>
        <v/>
      </c>
      <c r="P443" t="s">
        <v>1450</v>
      </c>
      <c r="Q443" t="s">
        <v>16</v>
      </c>
      <c r="R443" s="3">
        <v>45386</v>
      </c>
      <c r="S443">
        <v>1190.7</v>
      </c>
      <c r="T443">
        <v>1199</v>
      </c>
      <c r="U443">
        <v>1255</v>
      </c>
      <c r="V443">
        <v>1181.7</v>
      </c>
      <c r="W443">
        <v>1225</v>
      </c>
      <c r="X443">
        <v>1231.2</v>
      </c>
      <c r="Y443">
        <v>1200.49</v>
      </c>
      <c r="Z443">
        <v>1959796</v>
      </c>
      <c r="AA443">
        <v>2352715195.5</v>
      </c>
      <c r="AB443">
        <v>51316</v>
      </c>
      <c r="AC443" t="s">
        <v>2257</v>
      </c>
      <c r="AD443" t="s">
        <v>2258</v>
      </c>
    </row>
    <row r="444" spans="1:30" x14ac:dyDescent="0.25">
      <c r="A444" s="9" t="s">
        <v>1450</v>
      </c>
      <c r="B444" s="1" t="s">
        <v>16</v>
      </c>
      <c r="C444" s="10">
        <v>45394</v>
      </c>
      <c r="D444" s="1">
        <v>1264.1500000000001</v>
      </c>
      <c r="F444">
        <f t="shared" si="32"/>
        <v>-5.0653349354160282</v>
      </c>
      <c r="G444">
        <f t="shared" si="30"/>
        <v>5</v>
      </c>
      <c r="H444" t="str">
        <f t="shared" si="34"/>
        <v/>
      </c>
      <c r="I444" t="str">
        <f t="shared" si="33"/>
        <v/>
      </c>
      <c r="J444" t="str">
        <f t="shared" si="31"/>
        <v/>
      </c>
      <c r="P444" t="s">
        <v>1450</v>
      </c>
      <c r="Q444" t="s">
        <v>16</v>
      </c>
      <c r="R444" s="3">
        <v>45387</v>
      </c>
      <c r="S444">
        <v>1231.2</v>
      </c>
      <c r="T444">
        <v>1232</v>
      </c>
      <c r="U444">
        <v>1287.7</v>
      </c>
      <c r="V444">
        <v>1223.95</v>
      </c>
      <c r="W444">
        <v>1257</v>
      </c>
      <c r="X444">
        <v>1278.3</v>
      </c>
      <c r="Y444">
        <v>1261.6099999999999</v>
      </c>
      <c r="Z444">
        <v>2469457</v>
      </c>
      <c r="AA444">
        <v>3115496919.5</v>
      </c>
      <c r="AB444">
        <v>90187</v>
      </c>
      <c r="AC444" t="s">
        <v>2259</v>
      </c>
      <c r="AD444" t="s">
        <v>1161</v>
      </c>
    </row>
    <row r="445" spans="1:30" x14ac:dyDescent="0.25">
      <c r="A445" s="11" t="s">
        <v>1450</v>
      </c>
      <c r="B445" s="2" t="s">
        <v>16</v>
      </c>
      <c r="C445" s="12">
        <v>45397</v>
      </c>
      <c r="D445" s="2">
        <v>1228.8</v>
      </c>
      <c r="F445">
        <f t="shared" si="32"/>
        <v>-2.7963453704070034</v>
      </c>
      <c r="G445">
        <f t="shared" si="30"/>
        <v>1</v>
      </c>
      <c r="H445" t="str">
        <f t="shared" si="34"/>
        <v/>
      </c>
      <c r="I445" t="str">
        <f t="shared" si="33"/>
        <v/>
      </c>
      <c r="J445" t="str">
        <f t="shared" si="31"/>
        <v/>
      </c>
      <c r="P445" t="s">
        <v>1450</v>
      </c>
      <c r="Q445" t="s">
        <v>16</v>
      </c>
      <c r="R445" s="3">
        <v>45390</v>
      </c>
      <c r="S445">
        <v>1278.3</v>
      </c>
      <c r="T445">
        <v>1274.05</v>
      </c>
      <c r="U445">
        <v>1307.25</v>
      </c>
      <c r="V445">
        <v>1270.05</v>
      </c>
      <c r="W445">
        <v>1278.7</v>
      </c>
      <c r="X445">
        <v>1285.25</v>
      </c>
      <c r="Y445">
        <v>1290.94</v>
      </c>
      <c r="Z445">
        <v>2253288</v>
      </c>
      <c r="AA445">
        <v>2908852946.4000001</v>
      </c>
      <c r="AB445">
        <v>88325</v>
      </c>
      <c r="AC445" t="s">
        <v>2260</v>
      </c>
      <c r="AD445" t="s">
        <v>2261</v>
      </c>
    </row>
    <row r="446" spans="1:30" x14ac:dyDescent="0.25">
      <c r="A446" s="9" t="s">
        <v>1450</v>
      </c>
      <c r="B446" s="1" t="s">
        <v>16</v>
      </c>
      <c r="C446" s="10">
        <v>45398</v>
      </c>
      <c r="D446" s="1">
        <v>1230.0999999999999</v>
      </c>
      <c r="F446">
        <f t="shared" si="32"/>
        <v>0.10579427083332964</v>
      </c>
      <c r="G446">
        <f t="shared" si="30"/>
        <v>2</v>
      </c>
      <c r="H446" t="str">
        <f t="shared" si="34"/>
        <v/>
      </c>
      <c r="I446" t="str">
        <f t="shared" si="33"/>
        <v/>
      </c>
      <c r="J446" t="str">
        <f t="shared" si="31"/>
        <v/>
      </c>
      <c r="P446" t="s">
        <v>1450</v>
      </c>
      <c r="Q446" t="s">
        <v>16</v>
      </c>
      <c r="R446" s="3">
        <v>45391</v>
      </c>
      <c r="S446">
        <v>1285.25</v>
      </c>
      <c r="T446">
        <v>1295.25</v>
      </c>
      <c r="U446">
        <v>1330</v>
      </c>
      <c r="V446">
        <v>1272.05</v>
      </c>
      <c r="W446">
        <v>1310.95</v>
      </c>
      <c r="X446">
        <v>1303.05</v>
      </c>
      <c r="Y446">
        <v>1303.7</v>
      </c>
      <c r="Z446">
        <v>2083395</v>
      </c>
      <c r="AA446">
        <v>2716125528.9499998</v>
      </c>
      <c r="AB446">
        <v>76553</v>
      </c>
      <c r="AC446" t="s">
        <v>2262</v>
      </c>
      <c r="AD446" t="s">
        <v>2263</v>
      </c>
    </row>
    <row r="447" spans="1:30" x14ac:dyDescent="0.25">
      <c r="A447" s="11" t="s">
        <v>1450</v>
      </c>
      <c r="B447" s="2" t="s">
        <v>16</v>
      </c>
      <c r="C447" s="12">
        <v>45400</v>
      </c>
      <c r="D447" s="2">
        <v>1214.5</v>
      </c>
      <c r="F447">
        <f t="shared" si="32"/>
        <v>-1.2681895780830754</v>
      </c>
      <c r="G447">
        <f t="shared" si="30"/>
        <v>4</v>
      </c>
      <c r="H447">
        <f t="shared" si="34"/>
        <v>-6.7955949503088879</v>
      </c>
      <c r="I447" t="str">
        <f t="shared" si="33"/>
        <v/>
      </c>
      <c r="J447" t="str">
        <f t="shared" si="31"/>
        <v/>
      </c>
      <c r="P447" t="s">
        <v>1450</v>
      </c>
      <c r="Q447" t="s">
        <v>16</v>
      </c>
      <c r="R447" s="3">
        <v>45392</v>
      </c>
      <c r="S447">
        <v>1303.05</v>
      </c>
      <c r="T447">
        <v>1351</v>
      </c>
      <c r="U447">
        <v>1400.35</v>
      </c>
      <c r="V447">
        <v>1308</v>
      </c>
      <c r="W447">
        <v>1345</v>
      </c>
      <c r="X447">
        <v>1331.6</v>
      </c>
      <c r="Y447">
        <v>1355.68</v>
      </c>
      <c r="Z447">
        <v>3436007</v>
      </c>
      <c r="AA447">
        <v>4658141747.4499998</v>
      </c>
      <c r="AB447">
        <v>114865</v>
      </c>
      <c r="AC447" t="s">
        <v>2264</v>
      </c>
      <c r="AD447" t="s">
        <v>28</v>
      </c>
    </row>
    <row r="448" spans="1:30" x14ac:dyDescent="0.25">
      <c r="A448" s="9" t="s">
        <v>1450</v>
      </c>
      <c r="B448" s="1" t="s">
        <v>16</v>
      </c>
      <c r="C448" s="10">
        <v>45401</v>
      </c>
      <c r="D448" s="1">
        <v>1197.45</v>
      </c>
      <c r="F448">
        <f t="shared" si="32"/>
        <v>-1.4038699053108239</v>
      </c>
      <c r="G448">
        <f t="shared" si="30"/>
        <v>5</v>
      </c>
      <c r="H448" t="str">
        <f t="shared" si="34"/>
        <v/>
      </c>
      <c r="I448" t="str">
        <f t="shared" si="33"/>
        <v/>
      </c>
      <c r="J448" t="str">
        <f t="shared" si="31"/>
        <v/>
      </c>
      <c r="P448" t="s">
        <v>1450</v>
      </c>
      <c r="Q448" t="s">
        <v>16</v>
      </c>
      <c r="R448" s="3">
        <v>45394</v>
      </c>
      <c r="S448">
        <v>1331.6</v>
      </c>
      <c r="T448">
        <v>1339.75</v>
      </c>
      <c r="U448">
        <v>1339.75</v>
      </c>
      <c r="V448">
        <v>1256.0999999999999</v>
      </c>
      <c r="W448">
        <v>1265</v>
      </c>
      <c r="X448">
        <v>1264.1500000000001</v>
      </c>
      <c r="Y448">
        <v>1274.53</v>
      </c>
      <c r="Z448">
        <v>3026942</v>
      </c>
      <c r="AA448">
        <v>3857928529.4000001</v>
      </c>
      <c r="AB448">
        <v>92079</v>
      </c>
      <c r="AC448" t="s">
        <v>2265</v>
      </c>
      <c r="AD448" t="s">
        <v>2266</v>
      </c>
    </row>
    <row r="449" spans="1:30" x14ac:dyDescent="0.25">
      <c r="A449" s="11" t="s">
        <v>1450</v>
      </c>
      <c r="B449" s="2" t="s">
        <v>16</v>
      </c>
      <c r="C449" s="12">
        <v>45404</v>
      </c>
      <c r="D449" s="2">
        <v>1201.7</v>
      </c>
      <c r="F449">
        <f t="shared" si="32"/>
        <v>0.3549208735229028</v>
      </c>
      <c r="G449">
        <f t="shared" si="30"/>
        <v>1</v>
      </c>
      <c r="H449" t="str">
        <f t="shared" si="34"/>
        <v/>
      </c>
      <c r="I449" t="str">
        <f t="shared" si="33"/>
        <v/>
      </c>
      <c r="J449" t="str">
        <f t="shared" si="31"/>
        <v/>
      </c>
      <c r="P449" t="s">
        <v>1450</v>
      </c>
      <c r="Q449" t="s">
        <v>16</v>
      </c>
      <c r="R449" s="3">
        <v>45397</v>
      </c>
      <c r="S449">
        <v>1264.1500000000001</v>
      </c>
      <c r="T449">
        <v>1211</v>
      </c>
      <c r="U449">
        <v>1249.9000000000001</v>
      </c>
      <c r="V449">
        <v>1185.3</v>
      </c>
      <c r="W449">
        <v>1227</v>
      </c>
      <c r="X449">
        <v>1228.8</v>
      </c>
      <c r="Y449">
        <v>1216.44</v>
      </c>
      <c r="Z449">
        <v>2636356</v>
      </c>
      <c r="AA449">
        <v>3206963615.5999999</v>
      </c>
      <c r="AB449">
        <v>124021</v>
      </c>
      <c r="AC449" t="s">
        <v>2267</v>
      </c>
      <c r="AD449" t="s">
        <v>2268</v>
      </c>
    </row>
    <row r="450" spans="1:30" x14ac:dyDescent="0.25">
      <c r="A450" s="11" t="s">
        <v>1450</v>
      </c>
      <c r="B450" s="2" t="s">
        <v>16</v>
      </c>
      <c r="C450" s="12">
        <v>45405</v>
      </c>
      <c r="D450" s="2">
        <v>1191.6500000000001</v>
      </c>
      <c r="F450">
        <f t="shared" si="32"/>
        <v>-0.83631522010484771</v>
      </c>
      <c r="G450">
        <f t="shared" si="30"/>
        <v>2</v>
      </c>
      <c r="H450" t="str">
        <f t="shared" si="34"/>
        <v/>
      </c>
      <c r="I450" t="str">
        <f t="shared" si="33"/>
        <v/>
      </c>
      <c r="J450" t="str">
        <f t="shared" si="31"/>
        <v/>
      </c>
      <c r="P450" t="s">
        <v>1450</v>
      </c>
      <c r="Q450" t="s">
        <v>16</v>
      </c>
      <c r="R450" s="3">
        <v>45398</v>
      </c>
      <c r="S450">
        <v>1228.8</v>
      </c>
      <c r="T450">
        <v>1215</v>
      </c>
      <c r="U450">
        <v>1255.9000000000001</v>
      </c>
      <c r="V450">
        <v>1202.45</v>
      </c>
      <c r="W450">
        <v>1231</v>
      </c>
      <c r="X450">
        <v>1230.0999999999999</v>
      </c>
      <c r="Y450">
        <v>1224.68</v>
      </c>
      <c r="Z450">
        <v>1401420</v>
      </c>
      <c r="AA450">
        <v>1716293773.75</v>
      </c>
      <c r="AB450">
        <v>60345</v>
      </c>
      <c r="AC450" t="s">
        <v>2269</v>
      </c>
      <c r="AD450" t="s">
        <v>2270</v>
      </c>
    </row>
    <row r="451" spans="1:30" x14ac:dyDescent="0.25">
      <c r="A451" s="9" t="s">
        <v>1450</v>
      </c>
      <c r="B451" s="1" t="s">
        <v>16</v>
      </c>
      <c r="C451" s="10">
        <v>45406</v>
      </c>
      <c r="D451" s="1">
        <v>1227.8</v>
      </c>
      <c r="F451">
        <f t="shared" si="32"/>
        <v>3.0336088616623891</v>
      </c>
      <c r="G451">
        <f t="shared" ref="G451:G496" si="35">WEEKDAY(C451, 2)</f>
        <v>3</v>
      </c>
      <c r="H451" t="str">
        <f t="shared" si="34"/>
        <v/>
      </c>
      <c r="I451" t="str">
        <f t="shared" si="33"/>
        <v/>
      </c>
      <c r="J451" t="str">
        <f t="shared" ref="J451:J514" si="36">IF(ISNUMBER(I451), (INDEX(D:D, MATCH(EOMONTH(C451, 0), C:C, 1)) / D451 - 1) * 100, "")</f>
        <v/>
      </c>
      <c r="P451" t="s">
        <v>1450</v>
      </c>
      <c r="Q451" t="s">
        <v>16</v>
      </c>
      <c r="R451" s="3">
        <v>45400</v>
      </c>
      <c r="S451">
        <v>1230.0999999999999</v>
      </c>
      <c r="T451">
        <v>1230.0999999999999</v>
      </c>
      <c r="U451">
        <v>1247.9000000000001</v>
      </c>
      <c r="V451">
        <v>1205.0999999999999</v>
      </c>
      <c r="W451">
        <v>1215</v>
      </c>
      <c r="X451">
        <v>1214.5</v>
      </c>
      <c r="Y451">
        <v>1216.3599999999999</v>
      </c>
      <c r="Z451">
        <v>1419344</v>
      </c>
      <c r="AA451">
        <v>1726434439.7</v>
      </c>
      <c r="AB451">
        <v>62665</v>
      </c>
      <c r="AC451" t="s">
        <v>2271</v>
      </c>
      <c r="AD451" t="s">
        <v>2272</v>
      </c>
    </row>
    <row r="452" spans="1:30" x14ac:dyDescent="0.25">
      <c r="A452" s="11" t="s">
        <v>1450</v>
      </c>
      <c r="B452" s="2" t="s">
        <v>16</v>
      </c>
      <c r="C452" s="12">
        <v>45407</v>
      </c>
      <c r="D452" s="2">
        <v>1262.95</v>
      </c>
      <c r="F452">
        <f t="shared" ref="F452:F496" si="37">((D452-D451)/D451)*100</f>
        <v>2.8628441114188052</v>
      </c>
      <c r="G452">
        <f t="shared" si="35"/>
        <v>4</v>
      </c>
      <c r="H452">
        <f t="shared" si="34"/>
        <v>3.9892960065870766</v>
      </c>
      <c r="I452" t="str">
        <f t="shared" ref="I452:I496" si="38">IF(MONTH(C452)&lt;&gt;MONTH(C451), C452, "")</f>
        <v/>
      </c>
      <c r="J452" t="str">
        <f t="shared" si="36"/>
        <v/>
      </c>
      <c r="P452" t="s">
        <v>1450</v>
      </c>
      <c r="Q452" t="s">
        <v>16</v>
      </c>
      <c r="R452" s="3">
        <v>45401</v>
      </c>
      <c r="S452">
        <v>1214.5</v>
      </c>
      <c r="T452">
        <v>1201</v>
      </c>
      <c r="U452">
        <v>1213.7</v>
      </c>
      <c r="V452">
        <v>1180.25</v>
      </c>
      <c r="W452">
        <v>1200</v>
      </c>
      <c r="X452">
        <v>1197.45</v>
      </c>
      <c r="Y452">
        <v>1199.56</v>
      </c>
      <c r="Z452">
        <v>1287456</v>
      </c>
      <c r="AA452">
        <v>1544386500.3</v>
      </c>
      <c r="AB452">
        <v>56825</v>
      </c>
      <c r="AC452" t="s">
        <v>2273</v>
      </c>
      <c r="AD452" t="s">
        <v>2274</v>
      </c>
    </row>
    <row r="453" spans="1:30" x14ac:dyDescent="0.25">
      <c r="A453" s="9" t="s">
        <v>1450</v>
      </c>
      <c r="B453" s="1" t="s">
        <v>16</v>
      </c>
      <c r="C453" s="10">
        <v>45408</v>
      </c>
      <c r="D453" s="1">
        <v>1257.7</v>
      </c>
      <c r="F453">
        <f t="shared" si="37"/>
        <v>-0.4156934162080842</v>
      </c>
      <c r="G453">
        <f t="shared" si="35"/>
        <v>5</v>
      </c>
      <c r="H453" t="str">
        <f t="shared" si="34"/>
        <v/>
      </c>
      <c r="I453" t="str">
        <f t="shared" si="38"/>
        <v/>
      </c>
      <c r="J453" t="str">
        <f t="shared" si="36"/>
        <v/>
      </c>
      <c r="P453" t="s">
        <v>1450</v>
      </c>
      <c r="Q453" t="s">
        <v>16</v>
      </c>
      <c r="R453" s="3">
        <v>45404</v>
      </c>
      <c r="S453">
        <v>1197.45</v>
      </c>
      <c r="T453">
        <v>1221.8499999999999</v>
      </c>
      <c r="U453">
        <v>1221.8499999999999</v>
      </c>
      <c r="V453">
        <v>1192.95</v>
      </c>
      <c r="W453">
        <v>1204.05</v>
      </c>
      <c r="X453">
        <v>1201.7</v>
      </c>
      <c r="Y453">
        <v>1202.1099999999999</v>
      </c>
      <c r="Z453">
        <v>1147140</v>
      </c>
      <c r="AA453">
        <v>1378985554.2</v>
      </c>
      <c r="AB453">
        <v>59866</v>
      </c>
      <c r="AC453" t="s">
        <v>2275</v>
      </c>
      <c r="AD453" t="s">
        <v>2072</v>
      </c>
    </row>
    <row r="454" spans="1:30" x14ac:dyDescent="0.25">
      <c r="A454" s="11" t="s">
        <v>1450</v>
      </c>
      <c r="B454" s="2" t="s">
        <v>16</v>
      </c>
      <c r="C454" s="12">
        <v>45411</v>
      </c>
      <c r="D454" s="2">
        <v>1238.5999999999999</v>
      </c>
      <c r="F454">
        <f t="shared" si="37"/>
        <v>-1.5186451459012591</v>
      </c>
      <c r="G454">
        <f t="shared" si="35"/>
        <v>1</v>
      </c>
      <c r="H454" t="str">
        <f t="shared" si="34"/>
        <v/>
      </c>
      <c r="I454" t="str">
        <f t="shared" si="38"/>
        <v/>
      </c>
      <c r="J454" t="str">
        <f t="shared" si="36"/>
        <v/>
      </c>
      <c r="P454" t="s">
        <v>1450</v>
      </c>
      <c r="Q454" t="s">
        <v>145</v>
      </c>
      <c r="R454" s="3">
        <v>45405</v>
      </c>
      <c r="S454">
        <v>922.95</v>
      </c>
      <c r="T454">
        <v>1201.7</v>
      </c>
      <c r="U454">
        <v>1201.7</v>
      </c>
      <c r="V454">
        <v>1201.7</v>
      </c>
      <c r="W454">
        <v>1201.7</v>
      </c>
      <c r="X454">
        <v>1201.7</v>
      </c>
      <c r="Y454">
        <v>1201.7</v>
      </c>
      <c r="Z454">
        <v>379064</v>
      </c>
      <c r="AA454">
        <v>455521208.80000001</v>
      </c>
      <c r="AB454">
        <v>1</v>
      </c>
      <c r="AC454" t="s">
        <v>146</v>
      </c>
      <c r="AD454" t="s">
        <v>146</v>
      </c>
    </row>
    <row r="455" spans="1:30" x14ac:dyDescent="0.25">
      <c r="A455" s="9" t="s">
        <v>1450</v>
      </c>
      <c r="B455" s="1" t="s">
        <v>16</v>
      </c>
      <c r="C455" s="10">
        <v>45412</v>
      </c>
      <c r="D455" s="1">
        <v>1264.9000000000001</v>
      </c>
      <c r="F455">
        <f t="shared" si="37"/>
        <v>2.1233650896173248</v>
      </c>
      <c r="G455">
        <f t="shared" si="35"/>
        <v>2</v>
      </c>
      <c r="H455" t="str">
        <f t="shared" si="34"/>
        <v/>
      </c>
      <c r="I455" t="str">
        <f t="shared" si="38"/>
        <v/>
      </c>
      <c r="J455" t="str">
        <f t="shared" si="36"/>
        <v/>
      </c>
      <c r="P455" t="s">
        <v>1450</v>
      </c>
      <c r="Q455" t="s">
        <v>16</v>
      </c>
      <c r="R455" s="3">
        <v>45405</v>
      </c>
      <c r="S455">
        <v>1201.7</v>
      </c>
      <c r="T455">
        <v>1214.95</v>
      </c>
      <c r="U455">
        <v>1214.95</v>
      </c>
      <c r="V455">
        <v>1178</v>
      </c>
      <c r="W455">
        <v>1202</v>
      </c>
      <c r="X455">
        <v>1191.6500000000001</v>
      </c>
      <c r="Y455">
        <v>1195.4100000000001</v>
      </c>
      <c r="Z455">
        <v>2265085</v>
      </c>
      <c r="AA455">
        <v>2707714542.8000002</v>
      </c>
      <c r="AB455">
        <v>70805</v>
      </c>
      <c r="AC455" t="s">
        <v>2276</v>
      </c>
      <c r="AD455" t="s">
        <v>2277</v>
      </c>
    </row>
    <row r="456" spans="1:30" x14ac:dyDescent="0.25">
      <c r="A456" s="11" t="s">
        <v>1450</v>
      </c>
      <c r="B456" s="2" t="s">
        <v>16</v>
      </c>
      <c r="C456" s="12">
        <v>45414</v>
      </c>
      <c r="D456" s="2">
        <v>1292.0999999999999</v>
      </c>
      <c r="F456">
        <f t="shared" si="37"/>
        <v>2.1503676179935027</v>
      </c>
      <c r="G456">
        <f t="shared" si="35"/>
        <v>4</v>
      </c>
      <c r="H456">
        <f t="shared" ref="H456:H496" si="39">IF(G456=4, ((D456 - D451) / D451)*100, "")</f>
        <v>5.2370092848998171</v>
      </c>
      <c r="I456">
        <f t="shared" si="38"/>
        <v>45414</v>
      </c>
      <c r="J456">
        <f t="shared" si="36"/>
        <v>0.17800479839022998</v>
      </c>
      <c r="P456" t="s">
        <v>1450</v>
      </c>
      <c r="Q456" t="s">
        <v>16</v>
      </c>
      <c r="R456" s="3">
        <v>45406</v>
      </c>
      <c r="S456">
        <v>1191.6500000000001</v>
      </c>
      <c r="T456">
        <v>1202</v>
      </c>
      <c r="U456">
        <v>1239.1500000000001</v>
      </c>
      <c r="V456">
        <v>1192.6500000000001</v>
      </c>
      <c r="W456">
        <v>1222.95</v>
      </c>
      <c r="X456">
        <v>1227.8</v>
      </c>
      <c r="Y456">
        <v>1209.5899999999999</v>
      </c>
      <c r="Z456">
        <v>1056137</v>
      </c>
      <c r="AA456">
        <v>1277491080.7</v>
      </c>
      <c r="AB456">
        <v>48175</v>
      </c>
      <c r="AC456" t="s">
        <v>2278</v>
      </c>
      <c r="AD456" t="s">
        <v>276</v>
      </c>
    </row>
    <row r="457" spans="1:30" x14ac:dyDescent="0.25">
      <c r="A457" s="9" t="s">
        <v>1450</v>
      </c>
      <c r="B457" s="1" t="s">
        <v>16</v>
      </c>
      <c r="C457" s="10">
        <v>45415</v>
      </c>
      <c r="D457" s="1">
        <v>1293.8499999999999</v>
      </c>
      <c r="F457">
        <f t="shared" si="37"/>
        <v>0.13543843355777418</v>
      </c>
      <c r="G457">
        <f t="shared" si="35"/>
        <v>5</v>
      </c>
      <c r="H457" t="str">
        <f t="shared" si="39"/>
        <v/>
      </c>
      <c r="I457" t="str">
        <f t="shared" si="38"/>
        <v/>
      </c>
      <c r="J457" t="str">
        <f t="shared" si="36"/>
        <v/>
      </c>
      <c r="P457" t="s">
        <v>1450</v>
      </c>
      <c r="Q457" t="s">
        <v>16</v>
      </c>
      <c r="R457" s="3">
        <v>45407</v>
      </c>
      <c r="S457">
        <v>1227.8</v>
      </c>
      <c r="T457">
        <v>1228</v>
      </c>
      <c r="U457">
        <v>1274.9000000000001</v>
      </c>
      <c r="V457">
        <v>1212.3499999999999</v>
      </c>
      <c r="W457">
        <v>1270.05</v>
      </c>
      <c r="X457">
        <v>1262.95</v>
      </c>
      <c r="Y457">
        <v>1235.92</v>
      </c>
      <c r="Z457">
        <v>1876111</v>
      </c>
      <c r="AA457">
        <v>2318714621.9499998</v>
      </c>
      <c r="AB457">
        <v>46108</v>
      </c>
      <c r="AC457" t="s">
        <v>2279</v>
      </c>
      <c r="AD457" t="s">
        <v>2280</v>
      </c>
    </row>
    <row r="458" spans="1:30" x14ac:dyDescent="0.25">
      <c r="A458" s="11" t="s">
        <v>1450</v>
      </c>
      <c r="B458" s="2" t="s">
        <v>16</v>
      </c>
      <c r="C458" s="12">
        <v>45418</v>
      </c>
      <c r="D458" s="2">
        <v>1282.9000000000001</v>
      </c>
      <c r="F458">
        <f t="shared" si="37"/>
        <v>-0.84631139622056795</v>
      </c>
      <c r="G458">
        <f t="shared" si="35"/>
        <v>1</v>
      </c>
      <c r="H458" t="str">
        <f t="shared" si="39"/>
        <v/>
      </c>
      <c r="I458" t="str">
        <f t="shared" si="38"/>
        <v/>
      </c>
      <c r="J458" t="str">
        <f t="shared" si="36"/>
        <v/>
      </c>
      <c r="P458" t="s">
        <v>1450</v>
      </c>
      <c r="Q458" t="s">
        <v>16</v>
      </c>
      <c r="R458" s="3">
        <v>45408</v>
      </c>
      <c r="S458">
        <v>1262.95</v>
      </c>
      <c r="T458">
        <v>1275</v>
      </c>
      <c r="U458">
        <v>1275</v>
      </c>
      <c r="V458">
        <v>1218.75</v>
      </c>
      <c r="W458">
        <v>1247.95</v>
      </c>
      <c r="X458">
        <v>1257.7</v>
      </c>
      <c r="Y458">
        <v>1240.52</v>
      </c>
      <c r="Z458">
        <v>1302882</v>
      </c>
      <c r="AA458">
        <v>1616252779.9000001</v>
      </c>
      <c r="AB458">
        <v>50372</v>
      </c>
      <c r="AC458" t="s">
        <v>2281</v>
      </c>
      <c r="AD458" t="s">
        <v>2282</v>
      </c>
    </row>
    <row r="459" spans="1:30" x14ac:dyDescent="0.25">
      <c r="A459" s="9" t="s">
        <v>1450</v>
      </c>
      <c r="B459" s="1" t="s">
        <v>16</v>
      </c>
      <c r="C459" s="10">
        <v>45419</v>
      </c>
      <c r="D459" s="1">
        <v>1243.8</v>
      </c>
      <c r="F459">
        <f t="shared" si="37"/>
        <v>-3.0477823680723466</v>
      </c>
      <c r="G459">
        <f t="shared" si="35"/>
        <v>2</v>
      </c>
      <c r="H459" t="str">
        <f t="shared" si="39"/>
        <v/>
      </c>
      <c r="I459" t="str">
        <f t="shared" si="38"/>
        <v/>
      </c>
      <c r="J459" t="str">
        <f t="shared" si="36"/>
        <v/>
      </c>
      <c r="P459" t="s">
        <v>1450</v>
      </c>
      <c r="Q459" t="s">
        <v>16</v>
      </c>
      <c r="R459" s="3">
        <v>45411</v>
      </c>
      <c r="S459">
        <v>1257.7</v>
      </c>
      <c r="T459">
        <v>1240</v>
      </c>
      <c r="U459">
        <v>1277.4000000000001</v>
      </c>
      <c r="V459">
        <v>1227.3</v>
      </c>
      <c r="W459">
        <v>1240.5999999999999</v>
      </c>
      <c r="X459">
        <v>1238.5999999999999</v>
      </c>
      <c r="Y459">
        <v>1241.23</v>
      </c>
      <c r="Z459">
        <v>1210908</v>
      </c>
      <c r="AA459">
        <v>1503018753.9000001</v>
      </c>
      <c r="AB459">
        <v>52258</v>
      </c>
      <c r="AC459" t="s">
        <v>2283</v>
      </c>
      <c r="AD459" t="s">
        <v>2284</v>
      </c>
    </row>
    <row r="460" spans="1:30" x14ac:dyDescent="0.25">
      <c r="A460" s="11" t="s">
        <v>1450</v>
      </c>
      <c r="B460" s="2" t="s">
        <v>16</v>
      </c>
      <c r="C460" s="12">
        <v>45420</v>
      </c>
      <c r="D460" s="2">
        <v>1243.55</v>
      </c>
      <c r="F460">
        <f t="shared" si="37"/>
        <v>-2.0099694484643833E-2</v>
      </c>
      <c r="G460">
        <f t="shared" si="35"/>
        <v>3</v>
      </c>
      <c r="H460" t="str">
        <f t="shared" si="39"/>
        <v/>
      </c>
      <c r="I460" t="str">
        <f t="shared" si="38"/>
        <v/>
      </c>
      <c r="J460" t="str">
        <f t="shared" si="36"/>
        <v/>
      </c>
      <c r="P460" t="s">
        <v>1450</v>
      </c>
      <c r="Q460" t="s">
        <v>16</v>
      </c>
      <c r="R460" s="3">
        <v>45412</v>
      </c>
      <c r="S460">
        <v>1238.5999999999999</v>
      </c>
      <c r="T460">
        <v>1244.8499999999999</v>
      </c>
      <c r="U460">
        <v>1277.95</v>
      </c>
      <c r="V460">
        <v>1240.3</v>
      </c>
      <c r="W460">
        <v>1261.3</v>
      </c>
      <c r="X460">
        <v>1264.9000000000001</v>
      </c>
      <c r="Y460">
        <v>1264.48</v>
      </c>
      <c r="Z460">
        <v>1053777</v>
      </c>
      <c r="AA460">
        <v>1332479198.55</v>
      </c>
      <c r="AB460">
        <v>58173</v>
      </c>
      <c r="AC460" t="s">
        <v>2285</v>
      </c>
      <c r="AD460" t="s">
        <v>2286</v>
      </c>
    </row>
    <row r="461" spans="1:30" x14ac:dyDescent="0.25">
      <c r="A461" s="9" t="s">
        <v>1450</v>
      </c>
      <c r="B461" s="1" t="s">
        <v>16</v>
      </c>
      <c r="C461" s="10">
        <v>45421</v>
      </c>
      <c r="D461" s="1">
        <v>1233.4000000000001</v>
      </c>
      <c r="F461">
        <f t="shared" si="37"/>
        <v>-0.81621165212495383</v>
      </c>
      <c r="G461">
        <f t="shared" si="35"/>
        <v>4</v>
      </c>
      <c r="H461">
        <f t="shared" si="39"/>
        <v>-4.5429920284807537</v>
      </c>
      <c r="I461" t="str">
        <f t="shared" si="38"/>
        <v/>
      </c>
      <c r="J461" t="str">
        <f t="shared" si="36"/>
        <v/>
      </c>
      <c r="P461" t="s">
        <v>1450</v>
      </c>
      <c r="Q461" t="s">
        <v>16</v>
      </c>
      <c r="R461" s="3">
        <v>45414</v>
      </c>
      <c r="S461">
        <v>1264.9000000000001</v>
      </c>
      <c r="T461">
        <v>1264.95</v>
      </c>
      <c r="U461">
        <v>1318</v>
      </c>
      <c r="V461">
        <v>1255.45</v>
      </c>
      <c r="W461">
        <v>1291</v>
      </c>
      <c r="X461">
        <v>1292.0999999999999</v>
      </c>
      <c r="Y461">
        <v>1297.96</v>
      </c>
      <c r="Z461">
        <v>2035177</v>
      </c>
      <c r="AA461">
        <v>2641575130.8000002</v>
      </c>
      <c r="AB461">
        <v>67493</v>
      </c>
      <c r="AC461" t="s">
        <v>2287</v>
      </c>
      <c r="AD461" t="s">
        <v>2288</v>
      </c>
    </row>
    <row r="462" spans="1:30" x14ac:dyDescent="0.25">
      <c r="A462" s="11" t="s">
        <v>1450</v>
      </c>
      <c r="B462" s="2" t="s">
        <v>16</v>
      </c>
      <c r="C462" s="12">
        <v>45422</v>
      </c>
      <c r="D462" s="2">
        <v>1202.25</v>
      </c>
      <c r="F462">
        <f t="shared" si="37"/>
        <v>-2.52553916004541</v>
      </c>
      <c r="G462">
        <f t="shared" si="35"/>
        <v>5</v>
      </c>
      <c r="H462" t="str">
        <f t="shared" si="39"/>
        <v/>
      </c>
      <c r="I462" t="str">
        <f t="shared" si="38"/>
        <v/>
      </c>
      <c r="J462" t="str">
        <f t="shared" si="36"/>
        <v/>
      </c>
      <c r="P462" t="s">
        <v>1450</v>
      </c>
      <c r="Q462" t="s">
        <v>16</v>
      </c>
      <c r="R462" s="3">
        <v>45415</v>
      </c>
      <c r="S462">
        <v>1292.0999999999999</v>
      </c>
      <c r="T462">
        <v>1301.5</v>
      </c>
      <c r="U462">
        <v>1310.7</v>
      </c>
      <c r="V462">
        <v>1254.05</v>
      </c>
      <c r="W462">
        <v>1294.0999999999999</v>
      </c>
      <c r="X462">
        <v>1293.8499999999999</v>
      </c>
      <c r="Y462">
        <v>1283.04</v>
      </c>
      <c r="Z462">
        <v>874727</v>
      </c>
      <c r="AA462">
        <v>1122310542</v>
      </c>
      <c r="AB462">
        <v>62493</v>
      </c>
      <c r="AC462" t="s">
        <v>2289</v>
      </c>
      <c r="AD462" t="s">
        <v>2290</v>
      </c>
    </row>
    <row r="463" spans="1:30" x14ac:dyDescent="0.25">
      <c r="A463" s="9" t="s">
        <v>1450</v>
      </c>
      <c r="B463" s="1" t="s">
        <v>16</v>
      </c>
      <c r="C463" s="10">
        <v>45425</v>
      </c>
      <c r="D463" s="1">
        <v>1246.5</v>
      </c>
      <c r="F463">
        <f t="shared" si="37"/>
        <v>3.6805988771054272</v>
      </c>
      <c r="G463">
        <f t="shared" si="35"/>
        <v>1</v>
      </c>
      <c r="H463" t="str">
        <f t="shared" si="39"/>
        <v/>
      </c>
      <c r="I463" t="str">
        <f t="shared" si="38"/>
        <v/>
      </c>
      <c r="J463" t="str">
        <f t="shared" si="36"/>
        <v/>
      </c>
      <c r="P463" t="s">
        <v>1450</v>
      </c>
      <c r="Q463" t="s">
        <v>16</v>
      </c>
      <c r="R463" s="3">
        <v>45418</v>
      </c>
      <c r="S463">
        <v>1293.8499999999999</v>
      </c>
      <c r="T463">
        <v>1293.8499999999999</v>
      </c>
      <c r="U463">
        <v>1301.2</v>
      </c>
      <c r="V463">
        <v>1246.4000000000001</v>
      </c>
      <c r="W463">
        <v>1272</v>
      </c>
      <c r="X463">
        <v>1282.9000000000001</v>
      </c>
      <c r="Y463">
        <v>1279.1500000000001</v>
      </c>
      <c r="Z463">
        <v>816820</v>
      </c>
      <c r="AA463">
        <v>1044831781.35</v>
      </c>
      <c r="AB463">
        <v>68281</v>
      </c>
      <c r="AC463" t="s">
        <v>2291</v>
      </c>
      <c r="AD463" t="s">
        <v>2292</v>
      </c>
    </row>
    <row r="464" spans="1:30" x14ac:dyDescent="0.25">
      <c r="A464" s="11" t="s">
        <v>1450</v>
      </c>
      <c r="B464" s="2" t="s">
        <v>16</v>
      </c>
      <c r="C464" s="12">
        <v>45426</v>
      </c>
      <c r="D464" s="2">
        <v>1229.4000000000001</v>
      </c>
      <c r="F464">
        <f t="shared" si="37"/>
        <v>-1.3718411552346499</v>
      </c>
      <c r="G464">
        <f t="shared" si="35"/>
        <v>2</v>
      </c>
      <c r="H464" t="str">
        <f t="shared" si="39"/>
        <v/>
      </c>
      <c r="I464" t="str">
        <f t="shared" si="38"/>
        <v/>
      </c>
      <c r="J464" t="str">
        <f t="shared" si="36"/>
        <v/>
      </c>
      <c r="P464" t="s">
        <v>1450</v>
      </c>
      <c r="Q464" t="s">
        <v>16</v>
      </c>
      <c r="R464" s="3">
        <v>45419</v>
      </c>
      <c r="S464">
        <v>1282.9000000000001</v>
      </c>
      <c r="T464">
        <v>1282.9000000000001</v>
      </c>
      <c r="U464">
        <v>1293.9000000000001</v>
      </c>
      <c r="V464">
        <v>1231.45</v>
      </c>
      <c r="W464">
        <v>1246.95</v>
      </c>
      <c r="X464">
        <v>1243.8</v>
      </c>
      <c r="Y464">
        <v>1251.01</v>
      </c>
      <c r="Z464">
        <v>1029011</v>
      </c>
      <c r="AA464">
        <v>1287302966.0999999</v>
      </c>
      <c r="AB464">
        <v>85104</v>
      </c>
      <c r="AC464" t="s">
        <v>2293</v>
      </c>
      <c r="AD464" t="s">
        <v>2294</v>
      </c>
    </row>
    <row r="465" spans="1:30" x14ac:dyDescent="0.25">
      <c r="A465" s="9" t="s">
        <v>1450</v>
      </c>
      <c r="B465" s="1" t="s">
        <v>16</v>
      </c>
      <c r="C465" s="10">
        <v>45427</v>
      </c>
      <c r="D465" s="1">
        <v>1271.6500000000001</v>
      </c>
      <c r="F465">
        <f t="shared" si="37"/>
        <v>3.4366357572799737</v>
      </c>
      <c r="G465">
        <f t="shared" si="35"/>
        <v>3</v>
      </c>
      <c r="H465" t="str">
        <f t="shared" si="39"/>
        <v/>
      </c>
      <c r="I465" t="str">
        <f t="shared" si="38"/>
        <v/>
      </c>
      <c r="J465" t="str">
        <f t="shared" si="36"/>
        <v/>
      </c>
      <c r="P465" t="s">
        <v>1450</v>
      </c>
      <c r="Q465" t="s">
        <v>16</v>
      </c>
      <c r="R465" s="3">
        <v>45420</v>
      </c>
      <c r="S465">
        <v>1243.8</v>
      </c>
      <c r="T465">
        <v>1225</v>
      </c>
      <c r="U465">
        <v>1279.8</v>
      </c>
      <c r="V465">
        <v>1159.05</v>
      </c>
      <c r="W465">
        <v>1242.05</v>
      </c>
      <c r="X465">
        <v>1243.55</v>
      </c>
      <c r="Y465">
        <v>1226.1099999999999</v>
      </c>
      <c r="Z465">
        <v>4688486</v>
      </c>
      <c r="AA465">
        <v>5748576432.25</v>
      </c>
      <c r="AB465">
        <v>188279</v>
      </c>
      <c r="AC465" t="s">
        <v>2295</v>
      </c>
      <c r="AD465" t="s">
        <v>1583</v>
      </c>
    </row>
    <row r="466" spans="1:30" x14ac:dyDescent="0.25">
      <c r="A466" s="11" t="s">
        <v>1450</v>
      </c>
      <c r="B466" s="2" t="s">
        <v>16</v>
      </c>
      <c r="C466" s="12">
        <v>45428</v>
      </c>
      <c r="D466" s="2">
        <v>1338.25</v>
      </c>
      <c r="F466">
        <f t="shared" si="37"/>
        <v>5.2372901348641454</v>
      </c>
      <c r="G466">
        <f t="shared" si="35"/>
        <v>4</v>
      </c>
      <c r="H466">
        <f t="shared" si="39"/>
        <v>8.5008918436841174</v>
      </c>
      <c r="I466" t="str">
        <f t="shared" si="38"/>
        <v/>
      </c>
      <c r="J466" t="str">
        <f t="shared" si="36"/>
        <v/>
      </c>
      <c r="P466" t="s">
        <v>1450</v>
      </c>
      <c r="Q466" t="s">
        <v>16</v>
      </c>
      <c r="R466" s="3">
        <v>45421</v>
      </c>
      <c r="S466">
        <v>1243.55</v>
      </c>
      <c r="T466">
        <v>1249</v>
      </c>
      <c r="U466">
        <v>1265.5</v>
      </c>
      <c r="V466">
        <v>1214.3</v>
      </c>
      <c r="W466">
        <v>1215</v>
      </c>
      <c r="X466">
        <v>1233.4000000000001</v>
      </c>
      <c r="Y466">
        <v>1230.19</v>
      </c>
      <c r="Z466">
        <v>1803308</v>
      </c>
      <c r="AA466">
        <v>2218417730.5999999</v>
      </c>
      <c r="AB466">
        <v>108981</v>
      </c>
      <c r="AC466" t="s">
        <v>2296</v>
      </c>
      <c r="AD466" t="s">
        <v>2297</v>
      </c>
    </row>
    <row r="467" spans="1:30" x14ac:dyDescent="0.25">
      <c r="A467" s="11" t="s">
        <v>1450</v>
      </c>
      <c r="B467" s="2" t="s">
        <v>16</v>
      </c>
      <c r="C467" s="12">
        <v>45429</v>
      </c>
      <c r="D467" s="2">
        <v>1326.25</v>
      </c>
      <c r="F467">
        <f t="shared" si="37"/>
        <v>-0.8966934429291985</v>
      </c>
      <c r="G467">
        <f t="shared" si="35"/>
        <v>5</v>
      </c>
      <c r="H467" t="str">
        <f t="shared" si="39"/>
        <v/>
      </c>
      <c r="I467" t="str">
        <f t="shared" si="38"/>
        <v/>
      </c>
      <c r="J467" t="str">
        <f t="shared" si="36"/>
        <v/>
      </c>
      <c r="P467" t="s">
        <v>1450</v>
      </c>
      <c r="Q467" t="s">
        <v>16</v>
      </c>
      <c r="R467" s="3">
        <v>45422</v>
      </c>
      <c r="S467">
        <v>1233.4000000000001</v>
      </c>
      <c r="T467">
        <v>1233.4000000000001</v>
      </c>
      <c r="U467">
        <v>1244.5</v>
      </c>
      <c r="V467">
        <v>1190.0999999999999</v>
      </c>
      <c r="W467">
        <v>1199.1500000000001</v>
      </c>
      <c r="X467">
        <v>1202.25</v>
      </c>
      <c r="Y467">
        <v>1202.18</v>
      </c>
      <c r="Z467">
        <v>1235977</v>
      </c>
      <c r="AA467">
        <v>1485861664</v>
      </c>
      <c r="AB467">
        <v>86969</v>
      </c>
      <c r="AC467" t="s">
        <v>2298</v>
      </c>
      <c r="AD467" t="s">
        <v>2299</v>
      </c>
    </row>
    <row r="468" spans="1:30" x14ac:dyDescent="0.25">
      <c r="A468" s="9" t="s">
        <v>1450</v>
      </c>
      <c r="B468" s="1" t="s">
        <v>16</v>
      </c>
      <c r="C468" s="10">
        <v>45430</v>
      </c>
      <c r="D468" s="1">
        <v>1361.05</v>
      </c>
      <c r="F468">
        <f t="shared" si="37"/>
        <v>2.6239396795475933</v>
      </c>
      <c r="G468">
        <f t="shared" si="35"/>
        <v>6</v>
      </c>
      <c r="H468" t="str">
        <f t="shared" si="39"/>
        <v/>
      </c>
      <c r="I468" t="str">
        <f t="shared" si="38"/>
        <v/>
      </c>
      <c r="J468" t="str">
        <f t="shared" si="36"/>
        <v/>
      </c>
      <c r="P468" t="s">
        <v>1450</v>
      </c>
      <c r="Q468" t="s">
        <v>16</v>
      </c>
      <c r="R468" s="3">
        <v>45425</v>
      </c>
      <c r="S468">
        <v>1202.25</v>
      </c>
      <c r="T468">
        <v>1213.3</v>
      </c>
      <c r="U468">
        <v>1254.1500000000001</v>
      </c>
      <c r="V468">
        <v>1192.6500000000001</v>
      </c>
      <c r="W468">
        <v>1245</v>
      </c>
      <c r="X468">
        <v>1246.5</v>
      </c>
      <c r="Y468">
        <v>1221.08</v>
      </c>
      <c r="Z468">
        <v>1309581</v>
      </c>
      <c r="AA468">
        <v>1599105972.4000001</v>
      </c>
      <c r="AB468">
        <v>64905</v>
      </c>
      <c r="AC468" t="s">
        <v>2300</v>
      </c>
      <c r="AD468" t="s">
        <v>592</v>
      </c>
    </row>
    <row r="469" spans="1:30" x14ac:dyDescent="0.25">
      <c r="A469" s="11" t="s">
        <v>1450</v>
      </c>
      <c r="B469" s="2" t="s">
        <v>16</v>
      </c>
      <c r="C469" s="12">
        <v>45433</v>
      </c>
      <c r="D469" s="2">
        <v>1286.3</v>
      </c>
      <c r="F469">
        <f t="shared" si="37"/>
        <v>-5.4920833180265234</v>
      </c>
      <c r="G469">
        <f t="shared" si="35"/>
        <v>2</v>
      </c>
      <c r="H469" t="str">
        <f t="shared" si="39"/>
        <v/>
      </c>
      <c r="I469" t="str">
        <f t="shared" si="38"/>
        <v/>
      </c>
      <c r="J469" t="str">
        <f t="shared" si="36"/>
        <v/>
      </c>
      <c r="P469" t="s">
        <v>1450</v>
      </c>
      <c r="Q469" t="s">
        <v>16</v>
      </c>
      <c r="R469" s="3">
        <v>45426</v>
      </c>
      <c r="S469">
        <v>1246.5</v>
      </c>
      <c r="T469">
        <v>1245</v>
      </c>
      <c r="U469">
        <v>1301.7</v>
      </c>
      <c r="V469">
        <v>1225.05</v>
      </c>
      <c r="W469">
        <v>1236.8</v>
      </c>
      <c r="X469">
        <v>1229.4000000000001</v>
      </c>
      <c r="Y469">
        <v>1260.52</v>
      </c>
      <c r="Z469">
        <v>1188778</v>
      </c>
      <c r="AA469">
        <v>1498476595.8499999</v>
      </c>
      <c r="AB469">
        <v>64471</v>
      </c>
      <c r="AC469" t="s">
        <v>2301</v>
      </c>
      <c r="AD469" t="s">
        <v>1489</v>
      </c>
    </row>
    <row r="470" spans="1:30" x14ac:dyDescent="0.25">
      <c r="A470" s="9" t="s">
        <v>1450</v>
      </c>
      <c r="B470" s="1" t="s">
        <v>16</v>
      </c>
      <c r="C470" s="10">
        <v>45434</v>
      </c>
      <c r="D470" s="1">
        <v>1293.6500000000001</v>
      </c>
      <c r="F470">
        <f t="shared" si="37"/>
        <v>0.57140635932520689</v>
      </c>
      <c r="G470">
        <f t="shared" si="35"/>
        <v>3</v>
      </c>
      <c r="H470" t="str">
        <f t="shared" si="39"/>
        <v/>
      </c>
      <c r="I470" t="str">
        <f t="shared" si="38"/>
        <v/>
      </c>
      <c r="J470" t="str">
        <f t="shared" si="36"/>
        <v/>
      </c>
      <c r="P470" t="s">
        <v>1450</v>
      </c>
      <c r="Q470" t="s">
        <v>16</v>
      </c>
      <c r="R470" s="3">
        <v>45427</v>
      </c>
      <c r="S470">
        <v>1229.4000000000001</v>
      </c>
      <c r="T470">
        <v>1235</v>
      </c>
      <c r="U470">
        <v>1305.0999999999999</v>
      </c>
      <c r="V470">
        <v>1233</v>
      </c>
      <c r="W470">
        <v>1274.7</v>
      </c>
      <c r="X470">
        <v>1271.6500000000001</v>
      </c>
      <c r="Y470">
        <v>1278.96</v>
      </c>
      <c r="Z470">
        <v>2823297</v>
      </c>
      <c r="AA470">
        <v>3610895140.8000002</v>
      </c>
      <c r="AB470">
        <v>122766</v>
      </c>
      <c r="AC470" t="s">
        <v>2302</v>
      </c>
      <c r="AD470" t="s">
        <v>2303</v>
      </c>
    </row>
    <row r="471" spans="1:30" x14ac:dyDescent="0.25">
      <c r="A471" s="11" t="s">
        <v>1450</v>
      </c>
      <c r="B471" s="2" t="s">
        <v>16</v>
      </c>
      <c r="C471" s="12">
        <v>45435</v>
      </c>
      <c r="D471" s="2">
        <v>1265.5</v>
      </c>
      <c r="F471">
        <f t="shared" si="37"/>
        <v>-2.1760136049163288</v>
      </c>
      <c r="G471">
        <f t="shared" si="35"/>
        <v>4</v>
      </c>
      <c r="H471">
        <f t="shared" si="39"/>
        <v>-5.4362039977582661</v>
      </c>
      <c r="I471" t="str">
        <f t="shared" si="38"/>
        <v/>
      </c>
      <c r="J471" t="str">
        <f t="shared" si="36"/>
        <v/>
      </c>
      <c r="P471" t="s">
        <v>1450</v>
      </c>
      <c r="Q471" t="s">
        <v>16</v>
      </c>
      <c r="R471" s="3">
        <v>45428</v>
      </c>
      <c r="S471">
        <v>1271.6500000000001</v>
      </c>
      <c r="T471">
        <v>1273</v>
      </c>
      <c r="U471">
        <v>1348</v>
      </c>
      <c r="V471">
        <v>1258.05</v>
      </c>
      <c r="W471">
        <v>1340.5</v>
      </c>
      <c r="X471">
        <v>1338.25</v>
      </c>
      <c r="Y471">
        <v>1313.16</v>
      </c>
      <c r="Z471">
        <v>1875538</v>
      </c>
      <c r="AA471">
        <v>2462886220.9499998</v>
      </c>
      <c r="AB471">
        <v>92289</v>
      </c>
      <c r="AC471" t="s">
        <v>2304</v>
      </c>
      <c r="AD471" t="s">
        <v>2305</v>
      </c>
    </row>
    <row r="472" spans="1:30" x14ac:dyDescent="0.25">
      <c r="A472" s="9" t="s">
        <v>1450</v>
      </c>
      <c r="B472" s="1" t="s">
        <v>16</v>
      </c>
      <c r="C472" s="10">
        <v>45436</v>
      </c>
      <c r="D472" s="1">
        <v>1275.6500000000001</v>
      </c>
      <c r="F472">
        <f t="shared" si="37"/>
        <v>0.80205452390360255</v>
      </c>
      <c r="G472">
        <f t="shared" si="35"/>
        <v>5</v>
      </c>
      <c r="H472" t="str">
        <f t="shared" si="39"/>
        <v/>
      </c>
      <c r="I472" t="str">
        <f t="shared" si="38"/>
        <v/>
      </c>
      <c r="J472" t="str">
        <f t="shared" si="36"/>
        <v/>
      </c>
      <c r="P472" t="s">
        <v>1450</v>
      </c>
      <c r="Q472" t="s">
        <v>145</v>
      </c>
      <c r="R472" s="3">
        <v>45429</v>
      </c>
      <c r="S472">
        <v>1201.7</v>
      </c>
      <c r="T472">
        <v>1325.15</v>
      </c>
      <c r="U472">
        <v>1325.15</v>
      </c>
      <c r="V472">
        <v>1325.15</v>
      </c>
      <c r="W472">
        <v>1325.15</v>
      </c>
      <c r="X472">
        <v>1325.15</v>
      </c>
      <c r="Y472">
        <v>1325.15</v>
      </c>
      <c r="Z472">
        <v>8370578</v>
      </c>
      <c r="AA472">
        <v>11092271436.700001</v>
      </c>
      <c r="AB472">
        <v>16</v>
      </c>
      <c r="AC472" t="s">
        <v>146</v>
      </c>
      <c r="AD472" t="s">
        <v>146</v>
      </c>
    </row>
    <row r="473" spans="1:30" x14ac:dyDescent="0.25">
      <c r="A473" s="11" t="s">
        <v>1450</v>
      </c>
      <c r="B473" s="2" t="s">
        <v>16</v>
      </c>
      <c r="C473" s="12">
        <v>45439</v>
      </c>
      <c r="D473" s="2">
        <v>1252.2</v>
      </c>
      <c r="F473">
        <f t="shared" si="37"/>
        <v>-1.838278524673699</v>
      </c>
      <c r="G473">
        <f t="shared" si="35"/>
        <v>1</v>
      </c>
      <c r="H473" t="str">
        <f t="shared" si="39"/>
        <v/>
      </c>
      <c r="I473" t="str">
        <f t="shared" si="38"/>
        <v/>
      </c>
      <c r="J473" t="str">
        <f t="shared" si="36"/>
        <v/>
      </c>
      <c r="P473" t="s">
        <v>1450</v>
      </c>
      <c r="Q473" t="s">
        <v>16</v>
      </c>
      <c r="R473" s="3">
        <v>45429</v>
      </c>
      <c r="S473">
        <v>1338.25</v>
      </c>
      <c r="T473">
        <v>1340</v>
      </c>
      <c r="U473">
        <v>1354.95</v>
      </c>
      <c r="V473">
        <v>1293.3</v>
      </c>
      <c r="W473">
        <v>1318</v>
      </c>
      <c r="X473">
        <v>1326.25</v>
      </c>
      <c r="Y473">
        <v>1323.63</v>
      </c>
      <c r="Z473">
        <v>2406951</v>
      </c>
      <c r="AA473">
        <v>3185924061.0999999</v>
      </c>
      <c r="AB473">
        <v>90661</v>
      </c>
      <c r="AC473" t="s">
        <v>2306</v>
      </c>
      <c r="AD473" t="s">
        <v>2307</v>
      </c>
    </row>
    <row r="474" spans="1:30" x14ac:dyDescent="0.25">
      <c r="A474" s="9" t="s">
        <v>1450</v>
      </c>
      <c r="B474" s="1" t="s">
        <v>16</v>
      </c>
      <c r="C474" s="10">
        <v>45440</v>
      </c>
      <c r="D474" s="1">
        <v>1201.8499999999999</v>
      </c>
      <c r="F474">
        <f t="shared" si="37"/>
        <v>-4.0209231752116379</v>
      </c>
      <c r="G474">
        <f t="shared" si="35"/>
        <v>2</v>
      </c>
      <c r="H474" t="str">
        <f t="shared" si="39"/>
        <v/>
      </c>
      <c r="I474" t="str">
        <f t="shared" si="38"/>
        <v/>
      </c>
      <c r="J474" t="str">
        <f t="shared" si="36"/>
        <v/>
      </c>
      <c r="P474" t="s">
        <v>1450</v>
      </c>
      <c r="Q474" t="s">
        <v>16</v>
      </c>
      <c r="R474" s="3">
        <v>45430</v>
      </c>
      <c r="S474">
        <v>1326.25</v>
      </c>
      <c r="T474">
        <v>1340</v>
      </c>
      <c r="U474">
        <v>1380</v>
      </c>
      <c r="V474">
        <v>1334</v>
      </c>
      <c r="W474">
        <v>1360</v>
      </c>
      <c r="X474">
        <v>1361.05</v>
      </c>
      <c r="Y474">
        <v>1357.54</v>
      </c>
      <c r="Z474">
        <v>155235</v>
      </c>
      <c r="AA474">
        <v>210738415.34999999</v>
      </c>
      <c r="AB474">
        <v>5674</v>
      </c>
      <c r="AC474" t="s">
        <v>2308</v>
      </c>
      <c r="AD474" t="s">
        <v>2309</v>
      </c>
    </row>
    <row r="475" spans="1:30" x14ac:dyDescent="0.25">
      <c r="A475" s="11" t="s">
        <v>1450</v>
      </c>
      <c r="B475" s="2" t="s">
        <v>16</v>
      </c>
      <c r="C475" s="12">
        <v>45441</v>
      </c>
      <c r="D475" s="2">
        <v>1180.3</v>
      </c>
      <c r="F475">
        <f t="shared" si="37"/>
        <v>-1.7930690185963272</v>
      </c>
      <c r="G475">
        <f t="shared" si="35"/>
        <v>3</v>
      </c>
      <c r="H475" t="str">
        <f t="shared" si="39"/>
        <v/>
      </c>
      <c r="I475" t="str">
        <f t="shared" si="38"/>
        <v/>
      </c>
      <c r="J475" t="str">
        <f t="shared" si="36"/>
        <v/>
      </c>
      <c r="P475" t="s">
        <v>1450</v>
      </c>
      <c r="Q475" t="s">
        <v>16</v>
      </c>
      <c r="R475" s="3">
        <v>45433</v>
      </c>
      <c r="S475">
        <v>1361.05</v>
      </c>
      <c r="T475">
        <v>1375</v>
      </c>
      <c r="U475">
        <v>1375</v>
      </c>
      <c r="V475">
        <v>1268</v>
      </c>
      <c r="W475">
        <v>1290.8</v>
      </c>
      <c r="X475">
        <v>1286.3</v>
      </c>
      <c r="Y475">
        <v>1314.24</v>
      </c>
      <c r="Z475">
        <v>2078024</v>
      </c>
      <c r="AA475">
        <v>2731022333.1999998</v>
      </c>
      <c r="AB475">
        <v>110588</v>
      </c>
      <c r="AC475" t="s">
        <v>2310</v>
      </c>
      <c r="AD475" t="s">
        <v>2311</v>
      </c>
    </row>
    <row r="476" spans="1:30" x14ac:dyDescent="0.25">
      <c r="A476" s="9" t="s">
        <v>1450</v>
      </c>
      <c r="B476" s="1" t="s">
        <v>16</v>
      </c>
      <c r="C476" s="10">
        <v>45442</v>
      </c>
      <c r="D476" s="1">
        <v>1190</v>
      </c>
      <c r="F476">
        <f t="shared" si="37"/>
        <v>0.82182495975599812</v>
      </c>
      <c r="G476">
        <f t="shared" si="35"/>
        <v>4</v>
      </c>
      <c r="H476">
        <f t="shared" si="39"/>
        <v>-5.966021335440538</v>
      </c>
      <c r="I476" t="str">
        <f t="shared" si="38"/>
        <v/>
      </c>
      <c r="J476" t="str">
        <f t="shared" si="36"/>
        <v/>
      </c>
      <c r="P476" t="s">
        <v>1450</v>
      </c>
      <c r="Q476" t="s">
        <v>16</v>
      </c>
      <c r="R476" s="3">
        <v>45434</v>
      </c>
      <c r="S476">
        <v>1286.3</v>
      </c>
      <c r="T476">
        <v>1292</v>
      </c>
      <c r="U476">
        <v>1323.8</v>
      </c>
      <c r="V476">
        <v>1257.8</v>
      </c>
      <c r="W476">
        <v>1290.9000000000001</v>
      </c>
      <c r="X476">
        <v>1293.6500000000001</v>
      </c>
      <c r="Y476">
        <v>1287.0999999999999</v>
      </c>
      <c r="Z476">
        <v>1929384</v>
      </c>
      <c r="AA476">
        <v>2483302859.9499998</v>
      </c>
      <c r="AB476">
        <v>93199</v>
      </c>
      <c r="AC476" t="s">
        <v>2312</v>
      </c>
      <c r="AD476" t="s">
        <v>2313</v>
      </c>
    </row>
    <row r="477" spans="1:30" x14ac:dyDescent="0.25">
      <c r="A477" s="11" t="s">
        <v>1450</v>
      </c>
      <c r="B477" s="2" t="s">
        <v>16</v>
      </c>
      <c r="C477" s="12">
        <v>45443</v>
      </c>
      <c r="D477" s="2">
        <v>1294.4000000000001</v>
      </c>
      <c r="F477">
        <f t="shared" si="37"/>
        <v>8.7731092436974869</v>
      </c>
      <c r="G477">
        <f t="shared" si="35"/>
        <v>5</v>
      </c>
      <c r="H477" t="str">
        <f t="shared" si="39"/>
        <v/>
      </c>
      <c r="I477" t="str">
        <f t="shared" si="38"/>
        <v/>
      </c>
      <c r="J477" t="str">
        <f t="shared" si="36"/>
        <v/>
      </c>
      <c r="P477" t="s">
        <v>1450</v>
      </c>
      <c r="Q477" t="s">
        <v>16</v>
      </c>
      <c r="R477" s="3">
        <v>45435</v>
      </c>
      <c r="S477">
        <v>1293.6500000000001</v>
      </c>
      <c r="T477">
        <v>1293.5999999999999</v>
      </c>
      <c r="U477">
        <v>1295.95</v>
      </c>
      <c r="V477">
        <v>1255</v>
      </c>
      <c r="W477">
        <v>1255</v>
      </c>
      <c r="X477">
        <v>1265.5</v>
      </c>
      <c r="Y477">
        <v>1270.5999999999999</v>
      </c>
      <c r="Z477">
        <v>1577188</v>
      </c>
      <c r="AA477">
        <v>2003971893.4000001</v>
      </c>
      <c r="AB477">
        <v>100337</v>
      </c>
      <c r="AC477" t="s">
        <v>2314</v>
      </c>
      <c r="AD477" t="s">
        <v>2315</v>
      </c>
    </row>
    <row r="478" spans="1:30" x14ac:dyDescent="0.25">
      <c r="A478" s="9" t="s">
        <v>1450</v>
      </c>
      <c r="B478" s="1" t="s">
        <v>16</v>
      </c>
      <c r="C478" s="10">
        <v>45446</v>
      </c>
      <c r="D478" s="1">
        <v>1284.75</v>
      </c>
      <c r="F478">
        <f t="shared" si="37"/>
        <v>-0.74551915945612557</v>
      </c>
      <c r="G478">
        <f t="shared" si="35"/>
        <v>1</v>
      </c>
      <c r="H478" t="str">
        <f t="shared" si="39"/>
        <v/>
      </c>
      <c r="I478">
        <f t="shared" si="38"/>
        <v>45446</v>
      </c>
      <c r="J478">
        <f t="shared" si="36"/>
        <v>8.7565674255691839</v>
      </c>
      <c r="P478" t="s">
        <v>1450</v>
      </c>
      <c r="Q478" t="s">
        <v>16</v>
      </c>
      <c r="R478" s="3">
        <v>45436</v>
      </c>
      <c r="S478">
        <v>1265.5</v>
      </c>
      <c r="T478">
        <v>1263</v>
      </c>
      <c r="U478">
        <v>1289.9000000000001</v>
      </c>
      <c r="V478">
        <v>1231.2</v>
      </c>
      <c r="W478">
        <v>1268.5</v>
      </c>
      <c r="X478">
        <v>1275.6500000000001</v>
      </c>
      <c r="Y478">
        <v>1272.4000000000001</v>
      </c>
      <c r="Z478">
        <v>2196283</v>
      </c>
      <c r="AA478">
        <v>2794545193.0999999</v>
      </c>
      <c r="AB478">
        <v>120501</v>
      </c>
      <c r="AC478" t="s">
        <v>2316</v>
      </c>
      <c r="AD478" t="s">
        <v>2317</v>
      </c>
    </row>
    <row r="479" spans="1:30" x14ac:dyDescent="0.25">
      <c r="A479" s="11" t="s">
        <v>1450</v>
      </c>
      <c r="B479" s="2" t="s">
        <v>16</v>
      </c>
      <c r="C479" s="12">
        <v>45447</v>
      </c>
      <c r="D479" s="2">
        <v>1240.45</v>
      </c>
      <c r="F479">
        <f t="shared" si="37"/>
        <v>-3.4481416618019032</v>
      </c>
      <c r="G479">
        <f t="shared" si="35"/>
        <v>2</v>
      </c>
      <c r="H479" t="str">
        <f t="shared" si="39"/>
        <v/>
      </c>
      <c r="I479" t="str">
        <f t="shared" si="38"/>
        <v/>
      </c>
      <c r="J479" t="str">
        <f t="shared" si="36"/>
        <v/>
      </c>
      <c r="P479" t="s">
        <v>1450</v>
      </c>
      <c r="Q479" t="s">
        <v>16</v>
      </c>
      <c r="R479" s="3">
        <v>45439</v>
      </c>
      <c r="S479">
        <v>1275.6500000000001</v>
      </c>
      <c r="T479">
        <v>1277.3</v>
      </c>
      <c r="U479">
        <v>1287.0999999999999</v>
      </c>
      <c r="V479">
        <v>1237.9000000000001</v>
      </c>
      <c r="W479">
        <v>1251.05</v>
      </c>
      <c r="X479">
        <v>1252.2</v>
      </c>
      <c r="Y479">
        <v>1256.6600000000001</v>
      </c>
      <c r="Z479">
        <v>2069936</v>
      </c>
      <c r="AA479">
        <v>2601198712.0500002</v>
      </c>
      <c r="AB479">
        <v>134509</v>
      </c>
      <c r="AC479" t="s">
        <v>2318</v>
      </c>
      <c r="AD479" t="s">
        <v>2319</v>
      </c>
    </row>
    <row r="480" spans="1:30" x14ac:dyDescent="0.25">
      <c r="A480" s="9" t="s">
        <v>1450</v>
      </c>
      <c r="B480" s="1" t="s">
        <v>16</v>
      </c>
      <c r="C480" s="10">
        <v>45448</v>
      </c>
      <c r="D480" s="1">
        <v>1293.3499999999999</v>
      </c>
      <c r="F480">
        <f t="shared" si="37"/>
        <v>4.2645814019105863</v>
      </c>
      <c r="G480">
        <f t="shared" si="35"/>
        <v>3</v>
      </c>
      <c r="H480" t="str">
        <f t="shared" si="39"/>
        <v/>
      </c>
      <c r="I480" t="str">
        <f t="shared" si="38"/>
        <v/>
      </c>
      <c r="J480" t="str">
        <f t="shared" si="36"/>
        <v/>
      </c>
      <c r="P480" t="s">
        <v>1450</v>
      </c>
      <c r="Q480" t="s">
        <v>16</v>
      </c>
      <c r="R480" s="3">
        <v>45440</v>
      </c>
      <c r="S480">
        <v>1252.2</v>
      </c>
      <c r="T480">
        <v>1235</v>
      </c>
      <c r="U480">
        <v>1238.95</v>
      </c>
      <c r="V480">
        <v>1190</v>
      </c>
      <c r="W480">
        <v>1194.4000000000001</v>
      </c>
      <c r="X480">
        <v>1201.8499999999999</v>
      </c>
      <c r="Y480">
        <v>1210.44</v>
      </c>
      <c r="Z480">
        <v>8964786</v>
      </c>
      <c r="AA480">
        <v>10851316991.1</v>
      </c>
      <c r="AB480">
        <v>119761</v>
      </c>
      <c r="AC480" t="s">
        <v>2320</v>
      </c>
      <c r="AD480" t="s">
        <v>2321</v>
      </c>
    </row>
    <row r="481" spans="1:30" x14ac:dyDescent="0.25">
      <c r="A481" s="11" t="s">
        <v>1450</v>
      </c>
      <c r="B481" s="2" t="s">
        <v>16</v>
      </c>
      <c r="C481" s="12">
        <v>45449</v>
      </c>
      <c r="D481" s="2">
        <v>1289.3499999999999</v>
      </c>
      <c r="F481">
        <f t="shared" si="37"/>
        <v>-0.30927436502106931</v>
      </c>
      <c r="G481">
        <f t="shared" si="35"/>
        <v>4</v>
      </c>
      <c r="H481">
        <f t="shared" si="39"/>
        <v>8.348739495798311</v>
      </c>
      <c r="I481" t="str">
        <f t="shared" si="38"/>
        <v/>
      </c>
      <c r="J481" t="str">
        <f t="shared" si="36"/>
        <v/>
      </c>
      <c r="P481" t="s">
        <v>1450</v>
      </c>
      <c r="Q481" t="s">
        <v>16</v>
      </c>
      <c r="R481" s="3">
        <v>45441</v>
      </c>
      <c r="S481">
        <v>1201.8499999999999</v>
      </c>
      <c r="T481">
        <v>1194.95</v>
      </c>
      <c r="U481">
        <v>1198.3</v>
      </c>
      <c r="V481">
        <v>1161.3</v>
      </c>
      <c r="W481">
        <v>1181</v>
      </c>
      <c r="X481">
        <v>1180.3</v>
      </c>
      <c r="Y481">
        <v>1181.3499999999999</v>
      </c>
      <c r="Z481">
        <v>2674260</v>
      </c>
      <c r="AA481">
        <v>3159233051.9000001</v>
      </c>
      <c r="AB481">
        <v>103737</v>
      </c>
      <c r="AC481" t="s">
        <v>2322</v>
      </c>
      <c r="AD481" t="s">
        <v>2323</v>
      </c>
    </row>
    <row r="482" spans="1:30" x14ac:dyDescent="0.25">
      <c r="A482" s="9" t="s">
        <v>1450</v>
      </c>
      <c r="B482" s="1" t="s">
        <v>16</v>
      </c>
      <c r="C482" s="10">
        <v>45450</v>
      </c>
      <c r="D482" s="1">
        <v>1292.0999999999999</v>
      </c>
      <c r="F482">
        <f t="shared" si="37"/>
        <v>0.21328576414472411</v>
      </c>
      <c r="G482">
        <f t="shared" si="35"/>
        <v>5</v>
      </c>
      <c r="H482" t="str">
        <f t="shared" si="39"/>
        <v/>
      </c>
      <c r="I482" t="str">
        <f t="shared" si="38"/>
        <v/>
      </c>
      <c r="J482" t="str">
        <f t="shared" si="36"/>
        <v/>
      </c>
      <c r="P482" t="s">
        <v>1450</v>
      </c>
      <c r="Q482" t="s">
        <v>16</v>
      </c>
      <c r="R482" s="3">
        <v>45442</v>
      </c>
      <c r="S482">
        <v>1180.3</v>
      </c>
      <c r="T482">
        <v>1180</v>
      </c>
      <c r="U482">
        <v>1219.5999999999999</v>
      </c>
      <c r="V482">
        <v>1174.4000000000001</v>
      </c>
      <c r="W482">
        <v>1188</v>
      </c>
      <c r="X482">
        <v>1190</v>
      </c>
      <c r="Y482">
        <v>1194.28</v>
      </c>
      <c r="Z482">
        <v>3222504</v>
      </c>
      <c r="AA482">
        <v>3848567623.5500002</v>
      </c>
      <c r="AB482">
        <v>97817</v>
      </c>
      <c r="AC482" t="s">
        <v>2324</v>
      </c>
      <c r="AD482" t="s">
        <v>776</v>
      </c>
    </row>
    <row r="483" spans="1:30" x14ac:dyDescent="0.25">
      <c r="A483" s="11" t="s">
        <v>1450</v>
      </c>
      <c r="B483" s="2" t="s">
        <v>16</v>
      </c>
      <c r="C483" s="12">
        <v>45453</v>
      </c>
      <c r="D483" s="2">
        <v>1293.75</v>
      </c>
      <c r="F483">
        <f t="shared" si="37"/>
        <v>0.12769909449733696</v>
      </c>
      <c r="G483">
        <f t="shared" si="35"/>
        <v>1</v>
      </c>
      <c r="H483" t="str">
        <f t="shared" si="39"/>
        <v/>
      </c>
      <c r="I483" t="str">
        <f t="shared" si="38"/>
        <v/>
      </c>
      <c r="J483" t="str">
        <f t="shared" si="36"/>
        <v/>
      </c>
      <c r="P483" t="s">
        <v>1450</v>
      </c>
      <c r="Q483" t="s">
        <v>16</v>
      </c>
      <c r="R483" s="3">
        <v>45443</v>
      </c>
      <c r="S483">
        <v>1190</v>
      </c>
      <c r="T483">
        <v>1225</v>
      </c>
      <c r="U483">
        <v>1345</v>
      </c>
      <c r="V483">
        <v>1194.2</v>
      </c>
      <c r="W483">
        <v>1266.6500000000001</v>
      </c>
      <c r="X483">
        <v>1294.4000000000001</v>
      </c>
      <c r="Y483">
        <v>1286.19</v>
      </c>
      <c r="Z483">
        <v>38766409</v>
      </c>
      <c r="AA483">
        <v>49861152342</v>
      </c>
      <c r="AB483">
        <v>397612</v>
      </c>
      <c r="AC483" t="s">
        <v>2325</v>
      </c>
      <c r="AD483" t="s">
        <v>1510</v>
      </c>
    </row>
    <row r="484" spans="1:30" x14ac:dyDescent="0.25">
      <c r="A484" s="9" t="s">
        <v>1450</v>
      </c>
      <c r="B484" s="1" t="s">
        <v>16</v>
      </c>
      <c r="C484" s="10">
        <v>45454</v>
      </c>
      <c r="D484" s="1">
        <v>1299.45</v>
      </c>
      <c r="F484">
        <f t="shared" si="37"/>
        <v>0.44057971014493102</v>
      </c>
      <c r="G484">
        <f t="shared" si="35"/>
        <v>2</v>
      </c>
      <c r="H484" t="str">
        <f t="shared" si="39"/>
        <v/>
      </c>
      <c r="I484" t="str">
        <f t="shared" si="38"/>
        <v/>
      </c>
      <c r="J484" t="str">
        <f t="shared" si="36"/>
        <v/>
      </c>
      <c r="P484" t="s">
        <v>1450</v>
      </c>
      <c r="Q484" t="s">
        <v>16</v>
      </c>
      <c r="R484" s="3">
        <v>45446</v>
      </c>
      <c r="S484">
        <v>1294.4000000000001</v>
      </c>
      <c r="T484">
        <v>1292.9000000000001</v>
      </c>
      <c r="U484">
        <v>1328.85</v>
      </c>
      <c r="V484">
        <v>1277.4000000000001</v>
      </c>
      <c r="W484">
        <v>1278</v>
      </c>
      <c r="X484">
        <v>1284.75</v>
      </c>
      <c r="Y484">
        <v>1300.5</v>
      </c>
      <c r="Z484">
        <v>1246729</v>
      </c>
      <c r="AA484">
        <v>1621373402.7</v>
      </c>
      <c r="AB484">
        <v>90370</v>
      </c>
      <c r="AC484" t="s">
        <v>2326</v>
      </c>
      <c r="AD484" t="s">
        <v>2327</v>
      </c>
    </row>
    <row r="485" spans="1:30" x14ac:dyDescent="0.25">
      <c r="A485" s="11" t="s">
        <v>1450</v>
      </c>
      <c r="B485" s="2" t="s">
        <v>16</v>
      </c>
      <c r="C485" s="12">
        <v>45455</v>
      </c>
      <c r="D485" s="2">
        <v>1311.55</v>
      </c>
      <c r="F485">
        <f t="shared" si="37"/>
        <v>0.93116318442417245</v>
      </c>
      <c r="G485">
        <f t="shared" si="35"/>
        <v>3</v>
      </c>
      <c r="H485" t="str">
        <f t="shared" si="39"/>
        <v/>
      </c>
      <c r="I485" t="str">
        <f t="shared" si="38"/>
        <v/>
      </c>
      <c r="J485" t="str">
        <f t="shared" si="36"/>
        <v/>
      </c>
      <c r="P485" t="s">
        <v>1450</v>
      </c>
      <c r="Q485" t="s">
        <v>16</v>
      </c>
      <c r="R485" s="3">
        <v>45447</v>
      </c>
      <c r="S485">
        <v>1284.75</v>
      </c>
      <c r="T485">
        <v>1285.5</v>
      </c>
      <c r="U485">
        <v>1297.95</v>
      </c>
      <c r="V485">
        <v>1193.05</v>
      </c>
      <c r="W485">
        <v>1244.5</v>
      </c>
      <c r="X485">
        <v>1240.45</v>
      </c>
      <c r="Y485">
        <v>1242.19</v>
      </c>
      <c r="Z485">
        <v>2567311</v>
      </c>
      <c r="AA485">
        <v>3189075772.8000002</v>
      </c>
      <c r="AB485">
        <v>98248</v>
      </c>
      <c r="AC485" t="s">
        <v>2328</v>
      </c>
      <c r="AD485" t="s">
        <v>2329</v>
      </c>
    </row>
    <row r="486" spans="1:30" x14ac:dyDescent="0.25">
      <c r="A486" s="9" t="s">
        <v>1450</v>
      </c>
      <c r="B486" s="1" t="s">
        <v>16</v>
      </c>
      <c r="C486" s="10">
        <v>45456</v>
      </c>
      <c r="D486" s="1">
        <v>1316.6</v>
      </c>
      <c r="F486">
        <f t="shared" si="37"/>
        <v>0.38504060081582514</v>
      </c>
      <c r="G486">
        <f t="shared" si="35"/>
        <v>4</v>
      </c>
      <c r="H486">
        <f t="shared" si="39"/>
        <v>2.1134680265249934</v>
      </c>
      <c r="I486" t="str">
        <f t="shared" si="38"/>
        <v/>
      </c>
      <c r="J486" t="str">
        <f t="shared" si="36"/>
        <v/>
      </c>
      <c r="P486" t="s">
        <v>1450</v>
      </c>
      <c r="Q486" t="s">
        <v>16</v>
      </c>
      <c r="R486" s="3">
        <v>45448</v>
      </c>
      <c r="S486">
        <v>1240.45</v>
      </c>
      <c r="T486">
        <v>1259.05</v>
      </c>
      <c r="U486">
        <v>1312</v>
      </c>
      <c r="V486">
        <v>1227.2</v>
      </c>
      <c r="W486">
        <v>1290.8499999999999</v>
      </c>
      <c r="X486">
        <v>1293.3499999999999</v>
      </c>
      <c r="Y486">
        <v>1291.1600000000001</v>
      </c>
      <c r="Z486">
        <v>1638056</v>
      </c>
      <c r="AA486">
        <v>2114988443.75</v>
      </c>
      <c r="AB486">
        <v>112830</v>
      </c>
      <c r="AC486" t="s">
        <v>2330</v>
      </c>
      <c r="AD486" t="s">
        <v>2183</v>
      </c>
    </row>
    <row r="487" spans="1:30" x14ac:dyDescent="0.25">
      <c r="A487" s="11" t="s">
        <v>1450</v>
      </c>
      <c r="B487" s="2" t="s">
        <v>16</v>
      </c>
      <c r="C487" s="12">
        <v>45457</v>
      </c>
      <c r="D487" s="2">
        <v>1372.05</v>
      </c>
      <c r="F487">
        <f t="shared" si="37"/>
        <v>4.2116056509190374</v>
      </c>
      <c r="G487">
        <f t="shared" si="35"/>
        <v>5</v>
      </c>
      <c r="H487" t="str">
        <f t="shared" si="39"/>
        <v/>
      </c>
      <c r="I487" t="str">
        <f t="shared" si="38"/>
        <v/>
      </c>
      <c r="J487" t="str">
        <f t="shared" si="36"/>
        <v/>
      </c>
      <c r="P487" t="s">
        <v>1450</v>
      </c>
      <c r="Q487" t="s">
        <v>16</v>
      </c>
      <c r="R487" s="3">
        <v>45449</v>
      </c>
      <c r="S487">
        <v>1293.3499999999999</v>
      </c>
      <c r="T487">
        <v>1293.3499999999999</v>
      </c>
      <c r="U487">
        <v>1360.5</v>
      </c>
      <c r="V487">
        <v>1259.7</v>
      </c>
      <c r="W487">
        <v>1288</v>
      </c>
      <c r="X487">
        <v>1289.3499999999999</v>
      </c>
      <c r="Y487">
        <v>1269.25</v>
      </c>
      <c r="Z487">
        <v>4490960</v>
      </c>
      <c r="AA487">
        <v>5700136714.8999996</v>
      </c>
      <c r="AB487">
        <v>71652</v>
      </c>
      <c r="AC487" t="s">
        <v>2331</v>
      </c>
      <c r="AD487" t="s">
        <v>2332</v>
      </c>
    </row>
    <row r="488" spans="1:30" x14ac:dyDescent="0.25">
      <c r="A488" s="9" t="s">
        <v>1450</v>
      </c>
      <c r="B488" s="1" t="s">
        <v>16</v>
      </c>
      <c r="C488" s="10">
        <v>45461</v>
      </c>
      <c r="D488" s="1">
        <v>1365.15</v>
      </c>
      <c r="F488">
        <f t="shared" si="37"/>
        <v>-0.50289712474034209</v>
      </c>
      <c r="G488">
        <f t="shared" si="35"/>
        <v>2</v>
      </c>
      <c r="H488" t="str">
        <f t="shared" si="39"/>
        <v/>
      </c>
      <c r="I488" t="str">
        <f t="shared" si="38"/>
        <v/>
      </c>
      <c r="J488" t="str">
        <f t="shared" si="36"/>
        <v/>
      </c>
      <c r="P488" t="s">
        <v>1450</v>
      </c>
      <c r="Q488" t="s">
        <v>16</v>
      </c>
      <c r="R488" s="3">
        <v>45450</v>
      </c>
      <c r="S488">
        <v>1289.3499999999999</v>
      </c>
      <c r="T488">
        <v>1271</v>
      </c>
      <c r="U488">
        <v>1302.55</v>
      </c>
      <c r="V488">
        <v>1252.75</v>
      </c>
      <c r="W488">
        <v>1289.7</v>
      </c>
      <c r="X488">
        <v>1292.0999999999999</v>
      </c>
      <c r="Y488">
        <v>1288.6500000000001</v>
      </c>
      <c r="Z488">
        <v>1021648</v>
      </c>
      <c r="AA488">
        <v>1316547481.6500001</v>
      </c>
      <c r="AB488">
        <v>67705</v>
      </c>
      <c r="AC488" t="s">
        <v>2333</v>
      </c>
      <c r="AD488" t="s">
        <v>712</v>
      </c>
    </row>
    <row r="489" spans="1:30" x14ac:dyDescent="0.25">
      <c r="A489" s="11" t="s">
        <v>1450</v>
      </c>
      <c r="B489" s="2" t="s">
        <v>16</v>
      </c>
      <c r="C489" s="12">
        <v>45462</v>
      </c>
      <c r="D489" s="2">
        <v>1354.1</v>
      </c>
      <c r="F489">
        <f t="shared" si="37"/>
        <v>-0.80943486063803849</v>
      </c>
      <c r="G489">
        <f t="shared" si="35"/>
        <v>3</v>
      </c>
      <c r="H489" t="str">
        <f t="shared" si="39"/>
        <v/>
      </c>
      <c r="I489" t="str">
        <f t="shared" si="38"/>
        <v/>
      </c>
      <c r="J489" t="str">
        <f t="shared" si="36"/>
        <v/>
      </c>
      <c r="P489" t="s">
        <v>1450</v>
      </c>
      <c r="Q489" t="s">
        <v>16</v>
      </c>
      <c r="R489" s="3">
        <v>45453</v>
      </c>
      <c r="S489">
        <v>1292.0999999999999</v>
      </c>
      <c r="T489">
        <v>1294</v>
      </c>
      <c r="U489">
        <v>1332.1</v>
      </c>
      <c r="V489">
        <v>1282.45</v>
      </c>
      <c r="W489">
        <v>1290</v>
      </c>
      <c r="X489">
        <v>1293.75</v>
      </c>
      <c r="Y489">
        <v>1300.3</v>
      </c>
      <c r="Z489">
        <v>1159150</v>
      </c>
      <c r="AA489">
        <v>1507237805.25</v>
      </c>
      <c r="AB489">
        <v>44894</v>
      </c>
      <c r="AC489" t="s">
        <v>2334</v>
      </c>
      <c r="AD489" t="s">
        <v>2335</v>
      </c>
    </row>
    <row r="490" spans="1:30" x14ac:dyDescent="0.25">
      <c r="A490" s="9" t="s">
        <v>1450</v>
      </c>
      <c r="B490" s="1" t="s">
        <v>16</v>
      </c>
      <c r="C490" s="10">
        <v>45463</v>
      </c>
      <c r="D490" s="1">
        <v>1355</v>
      </c>
      <c r="F490">
        <f t="shared" si="37"/>
        <v>6.6464810575296587E-2</v>
      </c>
      <c r="G490">
        <f t="shared" si="35"/>
        <v>4</v>
      </c>
      <c r="H490">
        <f t="shared" si="39"/>
        <v>3.3128740802866874</v>
      </c>
      <c r="I490" t="str">
        <f t="shared" si="38"/>
        <v/>
      </c>
      <c r="J490" t="str">
        <f t="shared" si="36"/>
        <v/>
      </c>
      <c r="P490" t="s">
        <v>1450</v>
      </c>
      <c r="Q490" t="s">
        <v>16</v>
      </c>
      <c r="R490" s="3">
        <v>45454</v>
      </c>
      <c r="S490">
        <v>1293.75</v>
      </c>
      <c r="T490">
        <v>1290</v>
      </c>
      <c r="U490">
        <v>1317.45</v>
      </c>
      <c r="V490">
        <v>1283</v>
      </c>
      <c r="W490">
        <v>1298.95</v>
      </c>
      <c r="X490">
        <v>1299.45</v>
      </c>
      <c r="Y490">
        <v>1302.74</v>
      </c>
      <c r="Z490">
        <v>562593</v>
      </c>
      <c r="AA490">
        <v>732912257.70000005</v>
      </c>
      <c r="AB490">
        <v>33587</v>
      </c>
      <c r="AC490" t="s">
        <v>2336</v>
      </c>
      <c r="AD490" t="s">
        <v>1710</v>
      </c>
    </row>
    <row r="491" spans="1:30" x14ac:dyDescent="0.25">
      <c r="A491" s="11" t="s">
        <v>1450</v>
      </c>
      <c r="B491" s="2" t="s">
        <v>16</v>
      </c>
      <c r="C491" s="12">
        <v>45464</v>
      </c>
      <c r="D491" s="2">
        <v>1335.2</v>
      </c>
      <c r="F491">
        <f t="shared" si="37"/>
        <v>-1.4612546125461221</v>
      </c>
      <c r="G491">
        <f t="shared" si="35"/>
        <v>5</v>
      </c>
      <c r="H491" t="str">
        <f t="shared" si="39"/>
        <v/>
      </c>
      <c r="I491" t="str">
        <f t="shared" si="38"/>
        <v/>
      </c>
      <c r="J491" t="str">
        <f t="shared" si="36"/>
        <v/>
      </c>
      <c r="P491" t="s">
        <v>1450</v>
      </c>
      <c r="Q491" t="s">
        <v>16</v>
      </c>
      <c r="R491" s="3">
        <v>45455</v>
      </c>
      <c r="S491">
        <v>1299.45</v>
      </c>
      <c r="T491">
        <v>1314.85</v>
      </c>
      <c r="U491">
        <v>1328</v>
      </c>
      <c r="V491">
        <v>1295</v>
      </c>
      <c r="W491">
        <v>1308</v>
      </c>
      <c r="X491">
        <v>1311.55</v>
      </c>
      <c r="Y491">
        <v>1308.18</v>
      </c>
      <c r="Z491">
        <v>625482</v>
      </c>
      <c r="AA491">
        <v>818244755.45000005</v>
      </c>
      <c r="AB491">
        <v>28699</v>
      </c>
      <c r="AC491" t="s">
        <v>2337</v>
      </c>
      <c r="AD491" t="s">
        <v>1095</v>
      </c>
    </row>
    <row r="492" spans="1:30" x14ac:dyDescent="0.25">
      <c r="A492" s="9" t="s">
        <v>1450</v>
      </c>
      <c r="B492" s="1" t="s">
        <v>16</v>
      </c>
      <c r="C492" s="10">
        <v>45467</v>
      </c>
      <c r="D492" s="1">
        <v>1285.05</v>
      </c>
      <c r="F492">
        <f t="shared" si="37"/>
        <v>-3.7559916117435659</v>
      </c>
      <c r="G492">
        <f t="shared" si="35"/>
        <v>1</v>
      </c>
      <c r="H492" t="str">
        <f t="shared" si="39"/>
        <v/>
      </c>
      <c r="I492" t="str">
        <f t="shared" si="38"/>
        <v/>
      </c>
      <c r="J492" t="str">
        <f t="shared" si="36"/>
        <v/>
      </c>
      <c r="P492" t="s">
        <v>1450</v>
      </c>
      <c r="Q492" t="s">
        <v>16</v>
      </c>
      <c r="R492" s="3">
        <v>45456</v>
      </c>
      <c r="S492">
        <v>1311.55</v>
      </c>
      <c r="T492">
        <v>1328</v>
      </c>
      <c r="U492">
        <v>1349.75</v>
      </c>
      <c r="V492">
        <v>1306.4000000000001</v>
      </c>
      <c r="W492">
        <v>1318</v>
      </c>
      <c r="X492">
        <v>1316.6</v>
      </c>
      <c r="Y492">
        <v>1320.55</v>
      </c>
      <c r="Z492">
        <v>546196</v>
      </c>
      <c r="AA492">
        <v>721277598.95000005</v>
      </c>
      <c r="AB492">
        <v>33768</v>
      </c>
      <c r="AC492" t="s">
        <v>2338</v>
      </c>
      <c r="AD492" t="s">
        <v>2339</v>
      </c>
    </row>
    <row r="493" spans="1:30" x14ac:dyDescent="0.25">
      <c r="A493" s="11" t="s">
        <v>1450</v>
      </c>
      <c r="B493" s="2" t="s">
        <v>16</v>
      </c>
      <c r="C493" s="12">
        <v>45468</v>
      </c>
      <c r="D493" s="2">
        <v>1326.3</v>
      </c>
      <c r="F493">
        <f t="shared" si="37"/>
        <v>3.2099918291117078</v>
      </c>
      <c r="G493">
        <f t="shared" si="35"/>
        <v>2</v>
      </c>
      <c r="H493" t="str">
        <f t="shared" si="39"/>
        <v/>
      </c>
      <c r="I493" t="str">
        <f t="shared" si="38"/>
        <v/>
      </c>
      <c r="J493" t="str">
        <f t="shared" si="36"/>
        <v/>
      </c>
      <c r="P493" t="s">
        <v>1450</v>
      </c>
      <c r="Q493" t="s">
        <v>16</v>
      </c>
      <c r="R493" s="3">
        <v>45457</v>
      </c>
      <c r="S493">
        <v>1316.6</v>
      </c>
      <c r="T493">
        <v>1325</v>
      </c>
      <c r="U493">
        <v>1378.7</v>
      </c>
      <c r="V493">
        <v>1304.9000000000001</v>
      </c>
      <c r="W493">
        <v>1371</v>
      </c>
      <c r="X493">
        <v>1372.05</v>
      </c>
      <c r="Y493">
        <v>1353.39</v>
      </c>
      <c r="Z493">
        <v>1475020</v>
      </c>
      <c r="AA493">
        <v>1996270554.45</v>
      </c>
      <c r="AB493">
        <v>70500</v>
      </c>
      <c r="AC493" t="s">
        <v>2340</v>
      </c>
      <c r="AD493" t="s">
        <v>1343</v>
      </c>
    </row>
    <row r="494" spans="1:30" x14ac:dyDescent="0.25">
      <c r="A494" s="9" t="s">
        <v>1450</v>
      </c>
      <c r="B494" s="1" t="s">
        <v>16</v>
      </c>
      <c r="C494" s="10">
        <v>45469</v>
      </c>
      <c r="D494" s="1">
        <v>1345.2</v>
      </c>
      <c r="F494">
        <f t="shared" si="37"/>
        <v>1.4250169644876793</v>
      </c>
      <c r="G494">
        <f t="shared" si="35"/>
        <v>3</v>
      </c>
      <c r="H494" t="str">
        <f t="shared" si="39"/>
        <v/>
      </c>
      <c r="I494" t="str">
        <f t="shared" si="38"/>
        <v/>
      </c>
      <c r="J494" t="str">
        <f t="shared" si="36"/>
        <v/>
      </c>
      <c r="P494" t="s">
        <v>1450</v>
      </c>
      <c r="Q494" t="s">
        <v>16</v>
      </c>
      <c r="R494" s="3">
        <v>45461</v>
      </c>
      <c r="S494">
        <v>1372.05</v>
      </c>
      <c r="T494">
        <v>1386.25</v>
      </c>
      <c r="U494">
        <v>1404.5</v>
      </c>
      <c r="V494">
        <v>1351.75</v>
      </c>
      <c r="W494">
        <v>1365</v>
      </c>
      <c r="X494">
        <v>1365.15</v>
      </c>
      <c r="Y494">
        <v>1366.27</v>
      </c>
      <c r="Z494">
        <v>826217</v>
      </c>
      <c r="AA494">
        <v>1128836349.75</v>
      </c>
      <c r="AB494">
        <v>42802</v>
      </c>
      <c r="AC494" t="s">
        <v>2341</v>
      </c>
      <c r="AD494" t="s">
        <v>2342</v>
      </c>
    </row>
    <row r="495" spans="1:30" x14ac:dyDescent="0.25">
      <c r="A495" s="11" t="s">
        <v>1450</v>
      </c>
      <c r="B495" s="2" t="s">
        <v>16</v>
      </c>
      <c r="C495" s="12">
        <v>45470</v>
      </c>
      <c r="D495" s="2">
        <v>1384.1</v>
      </c>
      <c r="F495">
        <f t="shared" si="37"/>
        <v>2.8917633065715034</v>
      </c>
      <c r="G495">
        <f t="shared" si="35"/>
        <v>4</v>
      </c>
      <c r="H495">
        <f t="shared" si="39"/>
        <v>2.1476014760147533</v>
      </c>
      <c r="I495" t="str">
        <f t="shared" si="38"/>
        <v/>
      </c>
      <c r="J495" t="str">
        <f t="shared" si="36"/>
        <v/>
      </c>
      <c r="P495" t="s">
        <v>1450</v>
      </c>
      <c r="Q495" t="s">
        <v>16</v>
      </c>
      <c r="R495" s="3">
        <v>45462</v>
      </c>
      <c r="S495">
        <v>1365.15</v>
      </c>
      <c r="T495">
        <v>1379.85</v>
      </c>
      <c r="U495">
        <v>1379.85</v>
      </c>
      <c r="V495">
        <v>1331.05</v>
      </c>
      <c r="W495">
        <v>1352.6</v>
      </c>
      <c r="X495">
        <v>1354.1</v>
      </c>
      <c r="Y495">
        <v>1358.69</v>
      </c>
      <c r="Z495">
        <v>902996</v>
      </c>
      <c r="AA495">
        <v>1226895473.3499999</v>
      </c>
      <c r="AB495">
        <v>54519</v>
      </c>
      <c r="AC495" t="s">
        <v>2343</v>
      </c>
      <c r="AD495" t="s">
        <v>2344</v>
      </c>
    </row>
    <row r="496" spans="1:30" x14ac:dyDescent="0.25">
      <c r="A496" s="9" t="s">
        <v>1450</v>
      </c>
      <c r="B496" s="1" t="s">
        <v>16</v>
      </c>
      <c r="C496" s="10">
        <v>45471</v>
      </c>
      <c r="D496" s="1">
        <v>1397.25</v>
      </c>
      <c r="F496">
        <f t="shared" si="37"/>
        <v>0.95007586157070234</v>
      </c>
      <c r="G496">
        <f t="shared" si="35"/>
        <v>5</v>
      </c>
      <c r="H496" t="str">
        <f t="shared" si="39"/>
        <v/>
      </c>
      <c r="I496" t="str">
        <f t="shared" si="38"/>
        <v/>
      </c>
      <c r="J496" t="str">
        <f t="shared" si="36"/>
        <v/>
      </c>
      <c r="P496" t="s">
        <v>1450</v>
      </c>
      <c r="Q496" t="s">
        <v>16</v>
      </c>
      <c r="R496" s="3">
        <v>45463</v>
      </c>
      <c r="S496">
        <v>1354.1</v>
      </c>
      <c r="T496">
        <v>1354.1</v>
      </c>
      <c r="U496">
        <v>1370</v>
      </c>
      <c r="V496">
        <v>1345.55</v>
      </c>
      <c r="W496">
        <v>1347</v>
      </c>
      <c r="X496">
        <v>1355</v>
      </c>
      <c r="Y496">
        <v>1355.55</v>
      </c>
      <c r="Z496">
        <v>795109</v>
      </c>
      <c r="AA496">
        <v>1077807139.55</v>
      </c>
      <c r="AB496">
        <v>64727</v>
      </c>
      <c r="AC496" t="s">
        <v>2345</v>
      </c>
      <c r="AD496" t="s">
        <v>2346</v>
      </c>
    </row>
    <row r="497" spans="16:30" x14ac:dyDescent="0.25">
      <c r="P497" t="s">
        <v>1450</v>
      </c>
      <c r="Q497" t="s">
        <v>16</v>
      </c>
      <c r="R497" s="3">
        <v>45464</v>
      </c>
      <c r="S497">
        <v>1355</v>
      </c>
      <c r="T497">
        <v>1360</v>
      </c>
      <c r="U497">
        <v>1366.3</v>
      </c>
      <c r="V497">
        <v>1322</v>
      </c>
      <c r="W497">
        <v>1330.5</v>
      </c>
      <c r="X497">
        <v>1335.2</v>
      </c>
      <c r="Y497">
        <v>1336.25</v>
      </c>
      <c r="Z497">
        <v>1187004</v>
      </c>
      <c r="AA497">
        <v>1586129134.5999999</v>
      </c>
      <c r="AB497">
        <v>66759</v>
      </c>
      <c r="AC497" t="s">
        <v>2347</v>
      </c>
      <c r="AD497" t="s">
        <v>2348</v>
      </c>
    </row>
    <row r="498" spans="16:30" x14ac:dyDescent="0.25">
      <c r="P498" t="s">
        <v>1450</v>
      </c>
      <c r="Q498" t="s">
        <v>16</v>
      </c>
      <c r="R498" s="3">
        <v>45467</v>
      </c>
      <c r="S498">
        <v>1335.2</v>
      </c>
      <c r="T498">
        <v>1340.75</v>
      </c>
      <c r="U498">
        <v>1342.4</v>
      </c>
      <c r="V498">
        <v>1273.05</v>
      </c>
      <c r="W498">
        <v>1281.5</v>
      </c>
      <c r="X498">
        <v>1285.05</v>
      </c>
      <c r="Y498">
        <v>1303.6199999999999</v>
      </c>
      <c r="Z498">
        <v>955142</v>
      </c>
      <c r="AA498">
        <v>1245146788.0999999</v>
      </c>
      <c r="AB498">
        <v>62408</v>
      </c>
      <c r="AC498" t="s">
        <v>2349</v>
      </c>
      <c r="AD498" t="s">
        <v>2350</v>
      </c>
    </row>
    <row r="499" spans="16:30" x14ac:dyDescent="0.25">
      <c r="P499" t="s">
        <v>1450</v>
      </c>
      <c r="Q499" t="s">
        <v>16</v>
      </c>
      <c r="R499" s="3">
        <v>45468</v>
      </c>
      <c r="S499">
        <v>1285.05</v>
      </c>
      <c r="T499">
        <v>1288.8</v>
      </c>
      <c r="U499">
        <v>1335</v>
      </c>
      <c r="V499">
        <v>1272.8</v>
      </c>
      <c r="W499">
        <v>1321.15</v>
      </c>
      <c r="X499">
        <v>1326.3</v>
      </c>
      <c r="Y499">
        <v>1311.67</v>
      </c>
      <c r="Z499">
        <v>1311446</v>
      </c>
      <c r="AA499">
        <v>1720187026.9000001</v>
      </c>
      <c r="AB499">
        <v>85795</v>
      </c>
      <c r="AC499" t="s">
        <v>2351</v>
      </c>
      <c r="AD499" t="s">
        <v>2352</v>
      </c>
    </row>
    <row r="500" spans="16:30" x14ac:dyDescent="0.25">
      <c r="P500" t="s">
        <v>1450</v>
      </c>
      <c r="Q500" t="s">
        <v>16</v>
      </c>
      <c r="R500" s="3">
        <v>45469</v>
      </c>
      <c r="S500">
        <v>1326.3</v>
      </c>
      <c r="T500">
        <v>1330</v>
      </c>
      <c r="U500">
        <v>1361.15</v>
      </c>
      <c r="V500">
        <v>1316.85</v>
      </c>
      <c r="W500">
        <v>1344.85</v>
      </c>
      <c r="X500">
        <v>1345.2</v>
      </c>
      <c r="Y500">
        <v>1336.2</v>
      </c>
      <c r="Z500">
        <v>1799720</v>
      </c>
      <c r="AA500">
        <v>2404780079.1999998</v>
      </c>
      <c r="AB500">
        <v>75631</v>
      </c>
      <c r="AC500" t="s">
        <v>2353</v>
      </c>
      <c r="AD500" t="s">
        <v>2354</v>
      </c>
    </row>
    <row r="501" spans="16:30" x14ac:dyDescent="0.25">
      <c r="P501" t="s">
        <v>1450</v>
      </c>
      <c r="Q501" t="s">
        <v>16</v>
      </c>
      <c r="R501" s="3">
        <v>45470</v>
      </c>
      <c r="S501">
        <v>1345.2</v>
      </c>
      <c r="T501">
        <v>1379.45</v>
      </c>
      <c r="U501">
        <v>1415</v>
      </c>
      <c r="V501">
        <v>1360.25</v>
      </c>
      <c r="W501">
        <v>1383</v>
      </c>
      <c r="X501">
        <v>1384.1</v>
      </c>
      <c r="Y501">
        <v>1390.09</v>
      </c>
      <c r="Z501">
        <v>4899306</v>
      </c>
      <c r="AA501">
        <v>6810499382.3500004</v>
      </c>
      <c r="AB501">
        <v>130750</v>
      </c>
      <c r="AC501" t="s">
        <v>2355</v>
      </c>
      <c r="AD501" t="s">
        <v>2356</v>
      </c>
    </row>
    <row r="502" spans="16:30" x14ac:dyDescent="0.25">
      <c r="P502" t="s">
        <v>1450</v>
      </c>
      <c r="Q502" t="s">
        <v>16</v>
      </c>
      <c r="R502" s="3">
        <v>45471</v>
      </c>
      <c r="S502">
        <v>1384.1</v>
      </c>
      <c r="T502">
        <v>1395.4</v>
      </c>
      <c r="U502">
        <v>1458</v>
      </c>
      <c r="V502">
        <v>1384.1</v>
      </c>
      <c r="W502">
        <v>1395</v>
      </c>
      <c r="X502">
        <v>1397.25</v>
      </c>
      <c r="Y502">
        <v>1431.26</v>
      </c>
      <c r="Z502">
        <v>2642033</v>
      </c>
      <c r="AA502">
        <v>3781429833.1500001</v>
      </c>
      <c r="AB502">
        <v>96926</v>
      </c>
      <c r="AC502" t="s">
        <v>2357</v>
      </c>
      <c r="AD502" t="s">
        <v>2358</v>
      </c>
    </row>
  </sheetData>
  <conditionalFormatting sqref="G2:G496">
    <cfRule type="cellIs" dxfId="3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12EE-847C-4305-ACFC-75F773D787FF}">
  <dimension ref="A1:AD503"/>
  <sheetViews>
    <sheetView zoomScale="94" workbookViewId="0">
      <selection activeCell="L13" sqref="L13"/>
    </sheetView>
  </sheetViews>
  <sheetFormatPr defaultRowHeight="15" x14ac:dyDescent="0.25"/>
  <cols>
    <col min="1" max="1" width="11.14062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5703125" bestFit="1" customWidth="1"/>
    <col min="7" max="7" width="12.7109375" bestFit="1" customWidth="1"/>
    <col min="8" max="8" width="18.42578125" bestFit="1" customWidth="1"/>
    <col min="9" max="9" width="15.85546875" bestFit="1" customWidth="1"/>
    <col min="10" max="10" width="21.42578125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4475</v>
      </c>
      <c r="J1" t="s">
        <v>4483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2359</v>
      </c>
      <c r="B2" s="1" t="s">
        <v>16</v>
      </c>
      <c r="C2" s="10">
        <v>44742</v>
      </c>
      <c r="D2" s="1">
        <v>1283.6500000000001</v>
      </c>
      <c r="G2">
        <f>WEEKDAY(C2, 2)</f>
        <v>4</v>
      </c>
      <c r="P2" t="s">
        <v>2359</v>
      </c>
      <c r="Q2" t="s">
        <v>16</v>
      </c>
      <c r="R2" s="3">
        <v>44742</v>
      </c>
      <c r="S2">
        <v>1289.55</v>
      </c>
      <c r="T2">
        <v>1291.3499999999999</v>
      </c>
      <c r="U2">
        <v>1300.05</v>
      </c>
      <c r="V2">
        <v>1267.25</v>
      </c>
      <c r="W2">
        <v>1280.25</v>
      </c>
      <c r="X2">
        <v>1283.6500000000001</v>
      </c>
      <c r="Y2">
        <v>1283.54</v>
      </c>
      <c r="Z2">
        <v>142989</v>
      </c>
      <c r="AA2">
        <v>183532409.59999999</v>
      </c>
      <c r="AB2">
        <v>8716</v>
      </c>
      <c r="AC2" t="s">
        <v>2360</v>
      </c>
      <c r="AD2" t="s">
        <v>2361</v>
      </c>
    </row>
    <row r="3" spans="1:30" x14ac:dyDescent="0.25">
      <c r="A3" s="11" t="s">
        <v>2359</v>
      </c>
      <c r="B3" s="2" t="s">
        <v>16</v>
      </c>
      <c r="C3" s="12">
        <v>44743</v>
      </c>
      <c r="D3" s="2">
        <v>1326.85</v>
      </c>
      <c r="F3">
        <f>((D3-D2)/D2)*100</f>
        <v>3.3654033420324714</v>
      </c>
      <c r="G3">
        <f>WEEKDAY(C3, 2)</f>
        <v>5</v>
      </c>
      <c r="I3">
        <f>IF(MONTH(C3)&lt;&gt;MONTH(C2), C3, "")</f>
        <v>44743</v>
      </c>
      <c r="J3">
        <f t="shared" ref="J3:J66" si="0">IF(ISNUMBER(I3), (INDEX(D:D, MATCH(EOMONTH(C3, 0), C:C, 1)) / D3 - 1) * 100, "")</f>
        <v>20.559972868071007</v>
      </c>
      <c r="P3" t="s">
        <v>2359</v>
      </c>
      <c r="Q3" t="s">
        <v>16</v>
      </c>
      <c r="R3" s="3">
        <v>44743</v>
      </c>
      <c r="S3">
        <v>1283.6500000000001</v>
      </c>
      <c r="T3">
        <v>1280</v>
      </c>
      <c r="U3">
        <v>1337.8</v>
      </c>
      <c r="V3">
        <v>1272.5</v>
      </c>
      <c r="W3">
        <v>1326</v>
      </c>
      <c r="X3">
        <v>1326.85</v>
      </c>
      <c r="Y3">
        <v>1314.35</v>
      </c>
      <c r="Z3">
        <v>197336</v>
      </c>
      <c r="AA3">
        <v>259369227.44999999</v>
      </c>
      <c r="AB3">
        <v>13213</v>
      </c>
      <c r="AC3" t="s">
        <v>2362</v>
      </c>
      <c r="AD3" t="s">
        <v>2363</v>
      </c>
    </row>
    <row r="4" spans="1:30" x14ac:dyDescent="0.25">
      <c r="A4" s="9" t="s">
        <v>2359</v>
      </c>
      <c r="B4" s="1" t="s">
        <v>16</v>
      </c>
      <c r="C4" s="10">
        <v>44746</v>
      </c>
      <c r="D4" s="1">
        <v>1317.8</v>
      </c>
      <c r="F4">
        <f t="shared" ref="F4:F67" si="1">((D4-D3)/D3)*100</f>
        <v>-0.6820665485925278</v>
      </c>
      <c r="G4">
        <f t="shared" ref="G4:G67" si="2">WEEKDAY(C4, 2)</f>
        <v>1</v>
      </c>
      <c r="I4" t="str">
        <f t="shared" ref="I4:I67" si="3">IF(MONTH(C4)&lt;&gt;MONTH(C3), C4, "")</f>
        <v/>
      </c>
      <c r="J4" t="str">
        <f t="shared" si="0"/>
        <v/>
      </c>
      <c r="P4" t="s">
        <v>2359</v>
      </c>
      <c r="Q4" t="s">
        <v>16</v>
      </c>
      <c r="R4" s="3">
        <v>44746</v>
      </c>
      <c r="S4">
        <v>1326.85</v>
      </c>
      <c r="T4">
        <v>1328.7</v>
      </c>
      <c r="U4">
        <v>1340</v>
      </c>
      <c r="V4">
        <v>1292</v>
      </c>
      <c r="W4">
        <v>1315</v>
      </c>
      <c r="X4">
        <v>1317.8</v>
      </c>
      <c r="Y4">
        <v>1315.91</v>
      </c>
      <c r="Z4">
        <v>561448</v>
      </c>
      <c r="AA4">
        <v>738812365.45000005</v>
      </c>
      <c r="AB4">
        <v>31285</v>
      </c>
      <c r="AC4" t="s">
        <v>2364</v>
      </c>
      <c r="AD4" t="s">
        <v>2365</v>
      </c>
    </row>
    <row r="5" spans="1:30" x14ac:dyDescent="0.25">
      <c r="A5" s="11" t="s">
        <v>2359</v>
      </c>
      <c r="B5" s="2" t="s">
        <v>16</v>
      </c>
      <c r="C5" s="12">
        <v>44747</v>
      </c>
      <c r="D5" s="2">
        <v>1301.95</v>
      </c>
      <c r="F5">
        <f t="shared" si="1"/>
        <v>-1.2027621793898853</v>
      </c>
      <c r="G5">
        <f t="shared" si="2"/>
        <v>2</v>
      </c>
      <c r="I5" t="str">
        <f t="shared" si="3"/>
        <v/>
      </c>
      <c r="J5" t="str">
        <f t="shared" si="0"/>
        <v/>
      </c>
      <c r="P5" t="s">
        <v>2359</v>
      </c>
      <c r="Q5" t="s">
        <v>16</v>
      </c>
      <c r="R5" s="3">
        <v>44747</v>
      </c>
      <c r="S5">
        <v>1317.8</v>
      </c>
      <c r="T5">
        <v>1317.8</v>
      </c>
      <c r="U5">
        <v>1329.5</v>
      </c>
      <c r="V5">
        <v>1298</v>
      </c>
      <c r="W5">
        <v>1302</v>
      </c>
      <c r="X5">
        <v>1301.95</v>
      </c>
      <c r="Y5">
        <v>1317.4</v>
      </c>
      <c r="Z5">
        <v>128140</v>
      </c>
      <c r="AA5">
        <v>168811780.59999999</v>
      </c>
      <c r="AB5">
        <v>8280</v>
      </c>
      <c r="AC5" t="s">
        <v>2366</v>
      </c>
      <c r="AD5" t="s">
        <v>2367</v>
      </c>
    </row>
    <row r="6" spans="1:30" x14ac:dyDescent="0.25">
      <c r="A6" s="9" t="s">
        <v>2359</v>
      </c>
      <c r="B6" s="1" t="s">
        <v>16</v>
      </c>
      <c r="C6" s="10">
        <v>44748</v>
      </c>
      <c r="D6" s="1">
        <v>1381.5</v>
      </c>
      <c r="F6">
        <f t="shared" si="1"/>
        <v>6.1100656707246781</v>
      </c>
      <c r="G6">
        <f t="shared" si="2"/>
        <v>3</v>
      </c>
      <c r="I6" t="str">
        <f t="shared" si="3"/>
        <v/>
      </c>
      <c r="J6" t="str">
        <f t="shared" si="0"/>
        <v/>
      </c>
      <c r="P6" t="s">
        <v>2359</v>
      </c>
      <c r="Q6" t="s">
        <v>16</v>
      </c>
      <c r="R6" s="3">
        <v>44748</v>
      </c>
      <c r="S6">
        <v>1301.95</v>
      </c>
      <c r="T6">
        <v>1309.25</v>
      </c>
      <c r="U6">
        <v>1386.5</v>
      </c>
      <c r="V6">
        <v>1309</v>
      </c>
      <c r="W6">
        <v>1383</v>
      </c>
      <c r="X6">
        <v>1381.5</v>
      </c>
      <c r="Y6">
        <v>1360.63</v>
      </c>
      <c r="Z6">
        <v>485108</v>
      </c>
      <c r="AA6">
        <v>660052247.14999998</v>
      </c>
      <c r="AB6">
        <v>23833</v>
      </c>
      <c r="AC6" t="s">
        <v>2368</v>
      </c>
      <c r="AD6" t="s">
        <v>2369</v>
      </c>
    </row>
    <row r="7" spans="1:30" x14ac:dyDescent="0.25">
      <c r="A7" s="11" t="s">
        <v>2359</v>
      </c>
      <c r="B7" s="2" t="s">
        <v>16</v>
      </c>
      <c r="C7" s="12">
        <v>44749</v>
      </c>
      <c r="D7" s="2">
        <v>1453.15</v>
      </c>
      <c r="F7">
        <f t="shared" si="1"/>
        <v>5.1863916033297208</v>
      </c>
      <c r="G7">
        <f t="shared" si="2"/>
        <v>4</v>
      </c>
      <c r="H7">
        <f>IF(G7=4, ((D7 - D2) / D2)*100, "")</f>
        <v>13.204533946169125</v>
      </c>
      <c r="I7" t="str">
        <f t="shared" si="3"/>
        <v/>
      </c>
      <c r="J7" t="str">
        <f t="shared" si="0"/>
        <v/>
      </c>
      <c r="P7" t="s">
        <v>2359</v>
      </c>
      <c r="Q7" t="s">
        <v>16</v>
      </c>
      <c r="R7" s="3">
        <v>44749</v>
      </c>
      <c r="S7">
        <v>1381.5</v>
      </c>
      <c r="T7">
        <v>1390</v>
      </c>
      <c r="U7">
        <v>1464.7</v>
      </c>
      <c r="V7">
        <v>1376.3</v>
      </c>
      <c r="W7">
        <v>1450</v>
      </c>
      <c r="X7">
        <v>1453.15</v>
      </c>
      <c r="Y7">
        <v>1435.11</v>
      </c>
      <c r="Z7">
        <v>635765</v>
      </c>
      <c r="AA7">
        <v>912395856.10000002</v>
      </c>
      <c r="AB7">
        <v>23397</v>
      </c>
      <c r="AC7" t="s">
        <v>2370</v>
      </c>
      <c r="AD7" t="s">
        <v>2371</v>
      </c>
    </row>
    <row r="8" spans="1:30" x14ac:dyDescent="0.25">
      <c r="A8" s="9" t="s">
        <v>2359</v>
      </c>
      <c r="B8" s="1" t="s">
        <v>16</v>
      </c>
      <c r="C8" s="10">
        <v>44750</v>
      </c>
      <c r="D8" s="1">
        <v>1433.65</v>
      </c>
      <c r="F8">
        <f t="shared" si="1"/>
        <v>-1.3419123972060696</v>
      </c>
      <c r="G8">
        <f t="shared" si="2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0"/>
        <v/>
      </c>
      <c r="P8" t="s">
        <v>2359</v>
      </c>
      <c r="Q8" t="s">
        <v>16</v>
      </c>
      <c r="R8" s="3">
        <v>44750</v>
      </c>
      <c r="S8">
        <v>1453.15</v>
      </c>
      <c r="T8">
        <v>1458</v>
      </c>
      <c r="U8">
        <v>1458.45</v>
      </c>
      <c r="V8">
        <v>1425.55</v>
      </c>
      <c r="W8">
        <v>1430</v>
      </c>
      <c r="X8">
        <v>1433.65</v>
      </c>
      <c r="Y8">
        <v>1441.23</v>
      </c>
      <c r="Z8">
        <v>146937</v>
      </c>
      <c r="AA8">
        <v>211770696.05000001</v>
      </c>
      <c r="AB8">
        <v>11043</v>
      </c>
      <c r="AC8" t="s">
        <v>2372</v>
      </c>
      <c r="AD8" t="s">
        <v>1843</v>
      </c>
    </row>
    <row r="9" spans="1:30" x14ac:dyDescent="0.25">
      <c r="A9" s="11" t="s">
        <v>2359</v>
      </c>
      <c r="B9" s="2" t="s">
        <v>16</v>
      </c>
      <c r="C9" s="12">
        <v>44753</v>
      </c>
      <c r="D9" s="2">
        <v>1450.5</v>
      </c>
      <c r="F9">
        <f t="shared" si="1"/>
        <v>1.1753217312454161</v>
      </c>
      <c r="G9">
        <f t="shared" si="2"/>
        <v>1</v>
      </c>
      <c r="H9" t="str">
        <f t="shared" si="4"/>
        <v/>
      </c>
      <c r="I9" t="str">
        <f t="shared" si="3"/>
        <v/>
      </c>
      <c r="J9" t="str">
        <f t="shared" si="0"/>
        <v/>
      </c>
      <c r="P9" t="s">
        <v>2359</v>
      </c>
      <c r="Q9" t="s">
        <v>16</v>
      </c>
      <c r="R9" s="3">
        <v>44753</v>
      </c>
      <c r="S9">
        <v>1433.65</v>
      </c>
      <c r="T9">
        <v>1430</v>
      </c>
      <c r="U9">
        <v>1454.25</v>
      </c>
      <c r="V9">
        <v>1415</v>
      </c>
      <c r="W9">
        <v>1447</v>
      </c>
      <c r="X9">
        <v>1450.5</v>
      </c>
      <c r="Y9">
        <v>1441.8</v>
      </c>
      <c r="Z9">
        <v>185203</v>
      </c>
      <c r="AA9">
        <v>267025071.94999999</v>
      </c>
      <c r="AB9">
        <v>9516</v>
      </c>
      <c r="AC9" t="s">
        <v>2373</v>
      </c>
      <c r="AD9" t="s">
        <v>2374</v>
      </c>
    </row>
    <row r="10" spans="1:30" x14ac:dyDescent="0.25">
      <c r="A10" s="9" t="s">
        <v>2359</v>
      </c>
      <c r="B10" s="1" t="s">
        <v>16</v>
      </c>
      <c r="C10" s="10">
        <v>44754</v>
      </c>
      <c r="D10" s="1">
        <v>1438.15</v>
      </c>
      <c r="F10">
        <f t="shared" si="1"/>
        <v>-0.85143054119268591</v>
      </c>
      <c r="G10">
        <f t="shared" si="2"/>
        <v>2</v>
      </c>
      <c r="H10" t="str">
        <f t="shared" si="4"/>
        <v/>
      </c>
      <c r="I10" t="str">
        <f t="shared" si="3"/>
        <v/>
      </c>
      <c r="J10" t="str">
        <f t="shared" si="0"/>
        <v/>
      </c>
      <c r="P10" t="s">
        <v>2359</v>
      </c>
      <c r="Q10" t="s">
        <v>16</v>
      </c>
      <c r="R10" s="3">
        <v>44754</v>
      </c>
      <c r="S10">
        <v>1450.5</v>
      </c>
      <c r="T10">
        <v>1446</v>
      </c>
      <c r="U10">
        <v>1453.9</v>
      </c>
      <c r="V10">
        <v>1431.85</v>
      </c>
      <c r="W10">
        <v>1442</v>
      </c>
      <c r="X10">
        <v>1438.15</v>
      </c>
      <c r="Y10">
        <v>1443.82</v>
      </c>
      <c r="Z10">
        <v>193946</v>
      </c>
      <c r="AA10">
        <v>280023941.60000002</v>
      </c>
      <c r="AB10">
        <v>8905</v>
      </c>
      <c r="AC10" t="s">
        <v>2375</v>
      </c>
      <c r="AD10" t="s">
        <v>2002</v>
      </c>
    </row>
    <row r="11" spans="1:30" x14ac:dyDescent="0.25">
      <c r="A11" s="11" t="s">
        <v>2359</v>
      </c>
      <c r="B11" s="2" t="s">
        <v>16</v>
      </c>
      <c r="C11" s="12">
        <v>44755</v>
      </c>
      <c r="D11" s="2">
        <v>1477.15</v>
      </c>
      <c r="F11">
        <f t="shared" si="1"/>
        <v>2.7118172652365886</v>
      </c>
      <c r="G11">
        <f t="shared" si="2"/>
        <v>3</v>
      </c>
      <c r="H11" t="str">
        <f t="shared" si="4"/>
        <v/>
      </c>
      <c r="I11" t="str">
        <f t="shared" si="3"/>
        <v/>
      </c>
      <c r="J11" t="str">
        <f t="shared" si="0"/>
        <v/>
      </c>
      <c r="P11" t="s">
        <v>2359</v>
      </c>
      <c r="Q11" t="s">
        <v>16</v>
      </c>
      <c r="R11" s="3">
        <v>44755</v>
      </c>
      <c r="S11">
        <v>1438.15</v>
      </c>
      <c r="T11">
        <v>1449.05</v>
      </c>
      <c r="U11">
        <v>1492.7</v>
      </c>
      <c r="V11">
        <v>1447.2</v>
      </c>
      <c r="W11">
        <v>1474</v>
      </c>
      <c r="X11">
        <v>1477.15</v>
      </c>
      <c r="Y11">
        <v>1474.86</v>
      </c>
      <c r="Z11">
        <v>365907</v>
      </c>
      <c r="AA11">
        <v>539660128.35000002</v>
      </c>
      <c r="AB11">
        <v>18754</v>
      </c>
      <c r="AC11" t="s">
        <v>2376</v>
      </c>
      <c r="AD11" t="s">
        <v>2377</v>
      </c>
    </row>
    <row r="12" spans="1:30" x14ac:dyDescent="0.25">
      <c r="A12" s="9" t="s">
        <v>2359</v>
      </c>
      <c r="B12" s="1" t="s">
        <v>16</v>
      </c>
      <c r="C12" s="10">
        <v>44756</v>
      </c>
      <c r="D12" s="1">
        <v>1440.1</v>
      </c>
      <c r="F12">
        <f t="shared" si="1"/>
        <v>-2.5082083742341794</v>
      </c>
      <c r="G12">
        <f t="shared" si="2"/>
        <v>4</v>
      </c>
      <c r="H12">
        <f t="shared" si="4"/>
        <v>-0.89804906582253585</v>
      </c>
      <c r="I12" t="str">
        <f t="shared" si="3"/>
        <v/>
      </c>
      <c r="J12" t="str">
        <f t="shared" si="0"/>
        <v/>
      </c>
      <c r="P12" t="s">
        <v>2359</v>
      </c>
      <c r="Q12" t="s">
        <v>16</v>
      </c>
      <c r="R12" s="3">
        <v>44756</v>
      </c>
      <c r="S12">
        <v>1477.15</v>
      </c>
      <c r="T12">
        <v>1477.15</v>
      </c>
      <c r="U12">
        <v>1489.8</v>
      </c>
      <c r="V12">
        <v>1431.15</v>
      </c>
      <c r="W12">
        <v>1439.95</v>
      </c>
      <c r="X12">
        <v>1440.1</v>
      </c>
      <c r="Y12">
        <v>1460.37</v>
      </c>
      <c r="Z12">
        <v>225508</v>
      </c>
      <c r="AA12">
        <v>329325165.25</v>
      </c>
      <c r="AB12">
        <v>13849</v>
      </c>
      <c r="AC12" t="s">
        <v>2378</v>
      </c>
      <c r="AD12" t="s">
        <v>2379</v>
      </c>
    </row>
    <row r="13" spans="1:30" x14ac:dyDescent="0.25">
      <c r="A13" s="11" t="s">
        <v>2359</v>
      </c>
      <c r="B13" s="2" t="s">
        <v>16</v>
      </c>
      <c r="C13" s="12">
        <v>44757</v>
      </c>
      <c r="D13" s="2">
        <v>1448.35</v>
      </c>
      <c r="F13">
        <f t="shared" si="1"/>
        <v>0.57287688354975352</v>
      </c>
      <c r="G13">
        <f t="shared" si="2"/>
        <v>5</v>
      </c>
      <c r="H13" t="str">
        <f t="shared" si="4"/>
        <v/>
      </c>
      <c r="I13" t="str">
        <f t="shared" si="3"/>
        <v/>
      </c>
      <c r="J13" t="str">
        <f t="shared" si="0"/>
        <v/>
      </c>
      <c r="P13" t="s">
        <v>2359</v>
      </c>
      <c r="Q13" t="s">
        <v>16</v>
      </c>
      <c r="R13" s="3">
        <v>44757</v>
      </c>
      <c r="S13">
        <v>1440.1</v>
      </c>
      <c r="T13">
        <v>1440.55</v>
      </c>
      <c r="U13">
        <v>1459</v>
      </c>
      <c r="V13">
        <v>1422.15</v>
      </c>
      <c r="W13">
        <v>1450</v>
      </c>
      <c r="X13">
        <v>1448.35</v>
      </c>
      <c r="Y13">
        <v>1442.19</v>
      </c>
      <c r="Z13">
        <v>256744</v>
      </c>
      <c r="AA13">
        <v>370272911.14999998</v>
      </c>
      <c r="AB13">
        <v>15743</v>
      </c>
      <c r="AC13" t="s">
        <v>2380</v>
      </c>
      <c r="AD13" t="s">
        <v>578</v>
      </c>
    </row>
    <row r="14" spans="1:30" x14ac:dyDescent="0.25">
      <c r="A14" s="9" t="s">
        <v>2359</v>
      </c>
      <c r="B14" s="1" t="s">
        <v>16</v>
      </c>
      <c r="C14" s="10">
        <v>44760</v>
      </c>
      <c r="D14" s="1">
        <v>1490.4</v>
      </c>
      <c r="F14">
        <f t="shared" si="1"/>
        <v>2.9033037594504219</v>
      </c>
      <c r="G14">
        <f t="shared" si="2"/>
        <v>1</v>
      </c>
      <c r="H14" t="str">
        <f t="shared" si="4"/>
        <v/>
      </c>
      <c r="I14" t="str">
        <f t="shared" si="3"/>
        <v/>
      </c>
      <c r="J14" t="str">
        <f t="shared" si="0"/>
        <v/>
      </c>
      <c r="P14" t="s">
        <v>2359</v>
      </c>
      <c r="Q14" t="s">
        <v>16</v>
      </c>
      <c r="R14" s="3">
        <v>44760</v>
      </c>
      <c r="S14">
        <v>1448.35</v>
      </c>
      <c r="T14">
        <v>1467.8</v>
      </c>
      <c r="U14">
        <v>1508.15</v>
      </c>
      <c r="V14">
        <v>1457.15</v>
      </c>
      <c r="W14">
        <v>1490.1</v>
      </c>
      <c r="X14">
        <v>1490.4</v>
      </c>
      <c r="Y14">
        <v>1490.46</v>
      </c>
      <c r="Z14">
        <v>181648</v>
      </c>
      <c r="AA14">
        <v>270739841.69999999</v>
      </c>
      <c r="AB14">
        <v>9156</v>
      </c>
      <c r="AC14" t="s">
        <v>2381</v>
      </c>
      <c r="AD14" t="s">
        <v>2382</v>
      </c>
    </row>
    <row r="15" spans="1:30" x14ac:dyDescent="0.25">
      <c r="A15" s="11" t="s">
        <v>2359</v>
      </c>
      <c r="B15" s="2" t="s">
        <v>16</v>
      </c>
      <c r="C15" s="12">
        <v>44761</v>
      </c>
      <c r="D15" s="2">
        <v>1514.7</v>
      </c>
      <c r="F15">
        <f t="shared" si="1"/>
        <v>1.6304347826086925</v>
      </c>
      <c r="G15">
        <f t="shared" si="2"/>
        <v>2</v>
      </c>
      <c r="H15" t="str">
        <f t="shared" si="4"/>
        <v/>
      </c>
      <c r="I15" t="str">
        <f t="shared" si="3"/>
        <v/>
      </c>
      <c r="J15" t="str">
        <f t="shared" si="0"/>
        <v/>
      </c>
      <c r="P15" t="s">
        <v>2359</v>
      </c>
      <c r="Q15" t="s">
        <v>16</v>
      </c>
      <c r="R15" s="3">
        <v>44761</v>
      </c>
      <c r="S15">
        <v>1490.4</v>
      </c>
      <c r="T15">
        <v>1494.1</v>
      </c>
      <c r="U15">
        <v>1522.95</v>
      </c>
      <c r="V15">
        <v>1480.35</v>
      </c>
      <c r="W15">
        <v>1510</v>
      </c>
      <c r="X15">
        <v>1514.7</v>
      </c>
      <c r="Y15">
        <v>1505.96</v>
      </c>
      <c r="Z15">
        <v>142444</v>
      </c>
      <c r="AA15">
        <v>214514258.25</v>
      </c>
      <c r="AB15">
        <v>7562</v>
      </c>
      <c r="AC15" t="s">
        <v>2383</v>
      </c>
      <c r="AD15" t="s">
        <v>1413</v>
      </c>
    </row>
    <row r="16" spans="1:30" x14ac:dyDescent="0.25">
      <c r="A16" s="9" t="s">
        <v>2359</v>
      </c>
      <c r="B16" s="1" t="s">
        <v>16</v>
      </c>
      <c r="C16" s="10">
        <v>44762</v>
      </c>
      <c r="D16" s="1">
        <v>1512.9</v>
      </c>
      <c r="F16">
        <f t="shared" si="1"/>
        <v>-0.11883541295305701</v>
      </c>
      <c r="G16">
        <f t="shared" si="2"/>
        <v>3</v>
      </c>
      <c r="H16" t="str">
        <f t="shared" si="4"/>
        <v/>
      </c>
      <c r="I16" t="str">
        <f t="shared" si="3"/>
        <v/>
      </c>
      <c r="J16" t="str">
        <f t="shared" si="0"/>
        <v/>
      </c>
      <c r="P16" t="s">
        <v>2359</v>
      </c>
      <c r="Q16" t="s">
        <v>16</v>
      </c>
      <c r="R16" s="3">
        <v>44762</v>
      </c>
      <c r="S16">
        <v>1514.7</v>
      </c>
      <c r="T16">
        <v>1529</v>
      </c>
      <c r="U16">
        <v>1529.05</v>
      </c>
      <c r="V16">
        <v>1505</v>
      </c>
      <c r="W16">
        <v>1507.5</v>
      </c>
      <c r="X16">
        <v>1512.9</v>
      </c>
      <c r="Y16">
        <v>1516.49</v>
      </c>
      <c r="Z16">
        <v>195038</v>
      </c>
      <c r="AA16">
        <v>295773508.19999999</v>
      </c>
      <c r="AB16">
        <v>11667</v>
      </c>
      <c r="AC16" t="s">
        <v>2384</v>
      </c>
      <c r="AD16" t="s">
        <v>28</v>
      </c>
    </row>
    <row r="17" spans="1:30" x14ac:dyDescent="0.25">
      <c r="A17" s="11" t="s">
        <v>2359</v>
      </c>
      <c r="B17" s="2" t="s">
        <v>16</v>
      </c>
      <c r="C17" s="12">
        <v>44763</v>
      </c>
      <c r="D17" s="2">
        <v>1539.75</v>
      </c>
      <c r="F17">
        <f t="shared" si="1"/>
        <v>1.7747372595677116</v>
      </c>
      <c r="G17">
        <f t="shared" si="2"/>
        <v>4</v>
      </c>
      <c r="H17">
        <f t="shared" si="4"/>
        <v>6.9196583570585446</v>
      </c>
      <c r="I17" t="str">
        <f t="shared" si="3"/>
        <v/>
      </c>
      <c r="J17" t="str">
        <f t="shared" si="0"/>
        <v/>
      </c>
      <c r="P17" t="s">
        <v>2359</v>
      </c>
      <c r="Q17" t="s">
        <v>16</v>
      </c>
      <c r="R17" s="3">
        <v>44763</v>
      </c>
      <c r="S17">
        <v>1512.9</v>
      </c>
      <c r="T17">
        <v>1518.9</v>
      </c>
      <c r="U17">
        <v>1546.5</v>
      </c>
      <c r="V17">
        <v>1498</v>
      </c>
      <c r="W17">
        <v>1542</v>
      </c>
      <c r="X17">
        <v>1539.75</v>
      </c>
      <c r="Y17">
        <v>1530.38</v>
      </c>
      <c r="Z17">
        <v>164554</v>
      </c>
      <c r="AA17">
        <v>251830138.80000001</v>
      </c>
      <c r="AB17">
        <v>9953</v>
      </c>
      <c r="AC17" t="s">
        <v>2385</v>
      </c>
      <c r="AD17" t="s">
        <v>1969</v>
      </c>
    </row>
    <row r="18" spans="1:30" x14ac:dyDescent="0.25">
      <c r="A18" s="9" t="s">
        <v>2359</v>
      </c>
      <c r="B18" s="1" t="s">
        <v>16</v>
      </c>
      <c r="C18" s="10">
        <v>44764</v>
      </c>
      <c r="D18" s="1">
        <v>1595.45</v>
      </c>
      <c r="F18">
        <f t="shared" si="1"/>
        <v>3.6174703685663285</v>
      </c>
      <c r="G18">
        <f t="shared" si="2"/>
        <v>5</v>
      </c>
      <c r="H18" t="str">
        <f t="shared" si="4"/>
        <v/>
      </c>
      <c r="I18" t="str">
        <f t="shared" si="3"/>
        <v/>
      </c>
      <c r="J18" t="str">
        <f t="shared" si="0"/>
        <v/>
      </c>
      <c r="P18" t="s">
        <v>2359</v>
      </c>
      <c r="Q18" t="s">
        <v>16</v>
      </c>
      <c r="R18" s="3">
        <v>44764</v>
      </c>
      <c r="S18">
        <v>1539.75</v>
      </c>
      <c r="T18">
        <v>1548.5</v>
      </c>
      <c r="U18">
        <v>1603.25</v>
      </c>
      <c r="V18">
        <v>1530.05</v>
      </c>
      <c r="W18">
        <v>1586.95</v>
      </c>
      <c r="X18">
        <v>1595.45</v>
      </c>
      <c r="Y18">
        <v>1568.27</v>
      </c>
      <c r="Z18">
        <v>306694</v>
      </c>
      <c r="AA18">
        <v>480978247.60000002</v>
      </c>
      <c r="AB18">
        <v>13351</v>
      </c>
      <c r="AC18" t="s">
        <v>2386</v>
      </c>
      <c r="AD18" t="s">
        <v>2387</v>
      </c>
    </row>
    <row r="19" spans="1:30" x14ac:dyDescent="0.25">
      <c r="A19" s="11" t="s">
        <v>2359</v>
      </c>
      <c r="B19" s="2" t="s">
        <v>16</v>
      </c>
      <c r="C19" s="12">
        <v>44767</v>
      </c>
      <c r="D19" s="2">
        <v>1549.75</v>
      </c>
      <c r="F19">
        <f t="shared" si="1"/>
        <v>-2.8643956250587634</v>
      </c>
      <c r="G19">
        <f t="shared" si="2"/>
        <v>1</v>
      </c>
      <c r="H19" t="str">
        <f t="shared" si="4"/>
        <v/>
      </c>
      <c r="I19" t="str">
        <f t="shared" si="3"/>
        <v/>
      </c>
      <c r="J19" t="str">
        <f t="shared" si="0"/>
        <v/>
      </c>
      <c r="P19" t="s">
        <v>2359</v>
      </c>
      <c r="Q19" t="s">
        <v>16</v>
      </c>
      <c r="R19" s="3">
        <v>44767</v>
      </c>
      <c r="S19">
        <v>1595.45</v>
      </c>
      <c r="T19">
        <v>1585</v>
      </c>
      <c r="U19">
        <v>1595.1</v>
      </c>
      <c r="V19">
        <v>1540.85</v>
      </c>
      <c r="W19">
        <v>1549</v>
      </c>
      <c r="X19">
        <v>1549.75</v>
      </c>
      <c r="Y19">
        <v>1559.46</v>
      </c>
      <c r="Z19">
        <v>150588</v>
      </c>
      <c r="AA19">
        <v>234835474.05000001</v>
      </c>
      <c r="AB19">
        <v>8567</v>
      </c>
      <c r="AC19" t="s">
        <v>2388</v>
      </c>
      <c r="AD19" t="s">
        <v>2389</v>
      </c>
    </row>
    <row r="20" spans="1:30" x14ac:dyDescent="0.25">
      <c r="A20" s="9" t="s">
        <v>2359</v>
      </c>
      <c r="B20" s="1" t="s">
        <v>16</v>
      </c>
      <c r="C20" s="10">
        <v>44768</v>
      </c>
      <c r="D20" s="1">
        <v>1534.45</v>
      </c>
      <c r="F20">
        <f t="shared" si="1"/>
        <v>-0.98725600903371225</v>
      </c>
      <c r="G20">
        <f t="shared" si="2"/>
        <v>2</v>
      </c>
      <c r="H20" t="str">
        <f t="shared" si="4"/>
        <v/>
      </c>
      <c r="I20" t="str">
        <f t="shared" si="3"/>
        <v/>
      </c>
      <c r="J20" t="str">
        <f t="shared" si="0"/>
        <v/>
      </c>
      <c r="P20" t="s">
        <v>2359</v>
      </c>
      <c r="Q20" t="s">
        <v>16</v>
      </c>
      <c r="R20" s="3">
        <v>44768</v>
      </c>
      <c r="S20">
        <v>1549.75</v>
      </c>
      <c r="T20">
        <v>1557.7</v>
      </c>
      <c r="U20">
        <v>1569</v>
      </c>
      <c r="V20">
        <v>1517.5</v>
      </c>
      <c r="W20">
        <v>1538.05</v>
      </c>
      <c r="X20">
        <v>1534.45</v>
      </c>
      <c r="Y20">
        <v>1536.29</v>
      </c>
      <c r="Z20">
        <v>229628</v>
      </c>
      <c r="AA20">
        <v>352775658.60000002</v>
      </c>
      <c r="AB20">
        <v>10186</v>
      </c>
      <c r="AC20" t="s">
        <v>2390</v>
      </c>
      <c r="AD20" t="s">
        <v>2391</v>
      </c>
    </row>
    <row r="21" spans="1:30" x14ac:dyDescent="0.25">
      <c r="A21" s="11" t="s">
        <v>2359</v>
      </c>
      <c r="B21" s="2" t="s">
        <v>16</v>
      </c>
      <c r="C21" s="12">
        <v>44769</v>
      </c>
      <c r="D21" s="2">
        <v>1576.45</v>
      </c>
      <c r="F21">
        <f t="shared" si="1"/>
        <v>2.7371370849490044</v>
      </c>
      <c r="G21">
        <f t="shared" si="2"/>
        <v>3</v>
      </c>
      <c r="H21" t="str">
        <f t="shared" si="4"/>
        <v/>
      </c>
      <c r="I21" t="str">
        <f t="shared" si="3"/>
        <v/>
      </c>
      <c r="J21" t="str">
        <f t="shared" si="0"/>
        <v/>
      </c>
      <c r="P21" t="s">
        <v>2359</v>
      </c>
      <c r="Q21" t="s">
        <v>16</v>
      </c>
      <c r="R21" s="3">
        <v>44769</v>
      </c>
      <c r="S21">
        <v>1534.45</v>
      </c>
      <c r="T21">
        <v>1540</v>
      </c>
      <c r="U21">
        <v>1589</v>
      </c>
      <c r="V21">
        <v>1530</v>
      </c>
      <c r="W21">
        <v>1577.05</v>
      </c>
      <c r="X21">
        <v>1576.45</v>
      </c>
      <c r="Y21">
        <v>1567.95</v>
      </c>
      <c r="Z21">
        <v>136055</v>
      </c>
      <c r="AA21">
        <v>213327624.80000001</v>
      </c>
      <c r="AB21">
        <v>8408</v>
      </c>
      <c r="AC21" t="s">
        <v>2392</v>
      </c>
      <c r="AD21" t="s">
        <v>2393</v>
      </c>
    </row>
    <row r="22" spans="1:30" x14ac:dyDescent="0.25">
      <c r="A22" s="9" t="s">
        <v>2359</v>
      </c>
      <c r="B22" s="1" t="s">
        <v>16</v>
      </c>
      <c r="C22" s="10">
        <v>44770</v>
      </c>
      <c r="D22" s="1">
        <v>1585.3</v>
      </c>
      <c r="F22">
        <f t="shared" si="1"/>
        <v>0.56138792857368824</v>
      </c>
      <c r="G22">
        <f t="shared" si="2"/>
        <v>4</v>
      </c>
      <c r="H22">
        <f t="shared" si="4"/>
        <v>2.9582724468257804</v>
      </c>
      <c r="I22" t="str">
        <f t="shared" si="3"/>
        <v/>
      </c>
      <c r="J22" t="str">
        <f t="shared" si="0"/>
        <v/>
      </c>
      <c r="P22" t="s">
        <v>2359</v>
      </c>
      <c r="Q22" t="s">
        <v>16</v>
      </c>
      <c r="R22" s="3">
        <v>44770</v>
      </c>
      <c r="S22">
        <v>1576.45</v>
      </c>
      <c r="T22">
        <v>1575.5</v>
      </c>
      <c r="U22">
        <v>1612</v>
      </c>
      <c r="V22">
        <v>1568.15</v>
      </c>
      <c r="W22">
        <v>1586.9</v>
      </c>
      <c r="X22">
        <v>1585.3</v>
      </c>
      <c r="Y22">
        <v>1591.14</v>
      </c>
      <c r="Z22">
        <v>185725</v>
      </c>
      <c r="AA22">
        <v>295513714.89999998</v>
      </c>
      <c r="AB22">
        <v>10859</v>
      </c>
      <c r="AC22" t="s">
        <v>2394</v>
      </c>
      <c r="AD22" t="s">
        <v>2393</v>
      </c>
    </row>
    <row r="23" spans="1:30" x14ac:dyDescent="0.25">
      <c r="A23" s="11" t="s">
        <v>2359</v>
      </c>
      <c r="B23" s="2" t="s">
        <v>16</v>
      </c>
      <c r="C23" s="12">
        <v>44771</v>
      </c>
      <c r="D23" s="2">
        <v>1599.65</v>
      </c>
      <c r="F23">
        <f t="shared" si="1"/>
        <v>0.90519144641393656</v>
      </c>
      <c r="G23">
        <f t="shared" si="2"/>
        <v>5</v>
      </c>
      <c r="H23" t="str">
        <f t="shared" si="4"/>
        <v/>
      </c>
      <c r="I23" t="str">
        <f t="shared" si="3"/>
        <v/>
      </c>
      <c r="J23" t="str">
        <f t="shared" si="0"/>
        <v/>
      </c>
      <c r="P23" t="s">
        <v>2359</v>
      </c>
      <c r="Q23" t="s">
        <v>16</v>
      </c>
      <c r="R23" s="3">
        <v>44771</v>
      </c>
      <c r="S23">
        <v>1585.3</v>
      </c>
      <c r="T23">
        <v>1606.45</v>
      </c>
      <c r="U23">
        <v>1618.95</v>
      </c>
      <c r="V23">
        <v>1588.2</v>
      </c>
      <c r="W23">
        <v>1599</v>
      </c>
      <c r="X23">
        <v>1599.65</v>
      </c>
      <c r="Y23">
        <v>1606.47</v>
      </c>
      <c r="Z23">
        <v>174876</v>
      </c>
      <c r="AA23">
        <v>280933260.60000002</v>
      </c>
      <c r="AB23">
        <v>10955</v>
      </c>
      <c r="AC23" t="s">
        <v>2395</v>
      </c>
      <c r="AD23" t="s">
        <v>2396</v>
      </c>
    </row>
    <row r="24" spans="1:30" x14ac:dyDescent="0.25">
      <c r="A24" s="9" t="s">
        <v>2359</v>
      </c>
      <c r="B24" s="1" t="s">
        <v>16</v>
      </c>
      <c r="C24" s="10">
        <v>44774</v>
      </c>
      <c r="D24" s="1">
        <v>1586.3</v>
      </c>
      <c r="F24">
        <f t="shared" si="1"/>
        <v>-0.83455755946614163</v>
      </c>
      <c r="G24">
        <f t="shared" si="2"/>
        <v>1</v>
      </c>
      <c r="H24" t="str">
        <f t="shared" si="4"/>
        <v/>
      </c>
      <c r="I24">
        <f t="shared" si="3"/>
        <v>44774</v>
      </c>
      <c r="J24">
        <f t="shared" si="0"/>
        <v>-3.1488369160940555</v>
      </c>
      <c r="P24" t="s">
        <v>2359</v>
      </c>
      <c r="Q24" t="s">
        <v>16</v>
      </c>
      <c r="R24" s="3">
        <v>44774</v>
      </c>
      <c r="S24">
        <v>1599.65</v>
      </c>
      <c r="T24">
        <v>1590.1</v>
      </c>
      <c r="U24">
        <v>1612.8</v>
      </c>
      <c r="V24">
        <v>1578.3</v>
      </c>
      <c r="W24">
        <v>1588.1</v>
      </c>
      <c r="X24">
        <v>1586.3</v>
      </c>
      <c r="Y24">
        <v>1592.6</v>
      </c>
      <c r="Z24">
        <v>142183</v>
      </c>
      <c r="AA24">
        <v>226440828.65000001</v>
      </c>
      <c r="AB24">
        <v>9536</v>
      </c>
      <c r="AC24" t="s">
        <v>2397</v>
      </c>
      <c r="AD24" t="s">
        <v>2398</v>
      </c>
    </row>
    <row r="25" spans="1:30" x14ac:dyDescent="0.25">
      <c r="A25" s="11" t="s">
        <v>2359</v>
      </c>
      <c r="B25" s="2" t="s">
        <v>16</v>
      </c>
      <c r="C25" s="12">
        <v>44775</v>
      </c>
      <c r="D25" s="2">
        <v>1582.45</v>
      </c>
      <c r="F25">
        <f t="shared" si="1"/>
        <v>-0.24270314568492149</v>
      </c>
      <c r="G25">
        <f t="shared" si="2"/>
        <v>2</v>
      </c>
      <c r="H25" t="str">
        <f t="shared" si="4"/>
        <v/>
      </c>
      <c r="I25" t="str">
        <f t="shared" si="3"/>
        <v/>
      </c>
      <c r="J25" t="str">
        <f t="shared" si="0"/>
        <v/>
      </c>
      <c r="P25" t="s">
        <v>2359</v>
      </c>
      <c r="Q25" t="s">
        <v>16</v>
      </c>
      <c r="R25" s="3">
        <v>44775</v>
      </c>
      <c r="S25">
        <v>1586.3</v>
      </c>
      <c r="T25">
        <v>1595.1</v>
      </c>
      <c r="U25">
        <v>1610.55</v>
      </c>
      <c r="V25">
        <v>1574.85</v>
      </c>
      <c r="W25">
        <v>1584.85</v>
      </c>
      <c r="X25">
        <v>1582.45</v>
      </c>
      <c r="Y25">
        <v>1591.24</v>
      </c>
      <c r="Z25">
        <v>72178</v>
      </c>
      <c r="AA25">
        <v>114852817.75</v>
      </c>
      <c r="AB25">
        <v>4964</v>
      </c>
      <c r="AC25" t="s">
        <v>2399</v>
      </c>
      <c r="AD25" t="s">
        <v>2400</v>
      </c>
    </row>
    <row r="26" spans="1:30" x14ac:dyDescent="0.25">
      <c r="A26" s="9" t="s">
        <v>2359</v>
      </c>
      <c r="B26" s="1" t="s">
        <v>16</v>
      </c>
      <c r="C26" s="10">
        <v>44776</v>
      </c>
      <c r="D26" s="1">
        <v>1547.3</v>
      </c>
      <c r="F26">
        <f t="shared" si="1"/>
        <v>-2.2212392176688103</v>
      </c>
      <c r="G26">
        <f t="shared" si="2"/>
        <v>3</v>
      </c>
      <c r="H26" t="str">
        <f t="shared" si="4"/>
        <v/>
      </c>
      <c r="I26" t="str">
        <f t="shared" si="3"/>
        <v/>
      </c>
      <c r="J26" t="str">
        <f t="shared" si="0"/>
        <v/>
      </c>
      <c r="P26" t="s">
        <v>2359</v>
      </c>
      <c r="Q26" t="s">
        <v>16</v>
      </c>
      <c r="R26" s="3">
        <v>44776</v>
      </c>
      <c r="S26">
        <v>1582.45</v>
      </c>
      <c r="T26">
        <v>1585</v>
      </c>
      <c r="U26">
        <v>1585.15</v>
      </c>
      <c r="V26">
        <v>1535</v>
      </c>
      <c r="W26">
        <v>1561.95</v>
      </c>
      <c r="X26">
        <v>1547.3</v>
      </c>
      <c r="Y26">
        <v>1547.31</v>
      </c>
      <c r="Z26">
        <v>317873</v>
      </c>
      <c r="AA26">
        <v>491846508</v>
      </c>
      <c r="AB26">
        <v>8897</v>
      </c>
      <c r="AC26" t="s">
        <v>2401</v>
      </c>
      <c r="AD26" t="s">
        <v>2402</v>
      </c>
    </row>
    <row r="27" spans="1:30" x14ac:dyDescent="0.25">
      <c r="A27" s="11" t="s">
        <v>2359</v>
      </c>
      <c r="B27" s="2" t="s">
        <v>16</v>
      </c>
      <c r="C27" s="12">
        <v>44777</v>
      </c>
      <c r="D27" s="2">
        <v>1561.85</v>
      </c>
      <c r="F27">
        <f t="shared" si="1"/>
        <v>0.94034770244942512</v>
      </c>
      <c r="G27">
        <f t="shared" si="2"/>
        <v>4</v>
      </c>
      <c r="H27">
        <f t="shared" si="4"/>
        <v>-1.4792152904812998</v>
      </c>
      <c r="I27" t="str">
        <f t="shared" si="3"/>
        <v/>
      </c>
      <c r="J27" t="str">
        <f t="shared" si="0"/>
        <v/>
      </c>
      <c r="P27" t="s">
        <v>2359</v>
      </c>
      <c r="Q27" t="s">
        <v>16</v>
      </c>
      <c r="R27" s="3">
        <v>44777</v>
      </c>
      <c r="S27">
        <v>1547.3</v>
      </c>
      <c r="T27">
        <v>1550</v>
      </c>
      <c r="U27">
        <v>1602</v>
      </c>
      <c r="V27">
        <v>1550</v>
      </c>
      <c r="W27">
        <v>1556.75</v>
      </c>
      <c r="X27">
        <v>1561.85</v>
      </c>
      <c r="Y27">
        <v>1571.01</v>
      </c>
      <c r="Z27">
        <v>391013</v>
      </c>
      <c r="AA27">
        <v>614286977.64999998</v>
      </c>
      <c r="AB27">
        <v>16309</v>
      </c>
      <c r="AC27" t="s">
        <v>2403</v>
      </c>
      <c r="AD27" t="s">
        <v>2404</v>
      </c>
    </row>
    <row r="28" spans="1:30" x14ac:dyDescent="0.25">
      <c r="A28" s="9" t="s">
        <v>2359</v>
      </c>
      <c r="B28" s="1" t="s">
        <v>16</v>
      </c>
      <c r="C28" s="10">
        <v>44778</v>
      </c>
      <c r="D28" s="1">
        <v>1616.3</v>
      </c>
      <c r="F28">
        <f t="shared" si="1"/>
        <v>3.4862502801165318</v>
      </c>
      <c r="G28">
        <f t="shared" si="2"/>
        <v>5</v>
      </c>
      <c r="H28" t="str">
        <f t="shared" si="4"/>
        <v/>
      </c>
      <c r="I28" t="str">
        <f t="shared" si="3"/>
        <v/>
      </c>
      <c r="J28" t="str">
        <f t="shared" si="0"/>
        <v/>
      </c>
      <c r="P28" t="s">
        <v>2359</v>
      </c>
      <c r="Q28" t="s">
        <v>16</v>
      </c>
      <c r="R28" s="3">
        <v>44778</v>
      </c>
      <c r="S28">
        <v>1561.85</v>
      </c>
      <c r="T28">
        <v>1565</v>
      </c>
      <c r="U28">
        <v>1628.25</v>
      </c>
      <c r="V28">
        <v>1550</v>
      </c>
      <c r="W28">
        <v>1605</v>
      </c>
      <c r="X28">
        <v>1616.3</v>
      </c>
      <c r="Y28">
        <v>1608.57</v>
      </c>
      <c r="Z28">
        <v>412824</v>
      </c>
      <c r="AA28">
        <v>664056515.39999998</v>
      </c>
      <c r="AB28">
        <v>21130</v>
      </c>
      <c r="AC28" t="s">
        <v>2405</v>
      </c>
      <c r="AD28" t="s">
        <v>2406</v>
      </c>
    </row>
    <row r="29" spans="1:30" x14ac:dyDescent="0.25">
      <c r="A29" s="11" t="s">
        <v>2359</v>
      </c>
      <c r="B29" s="2" t="s">
        <v>16</v>
      </c>
      <c r="C29" s="12">
        <v>44781</v>
      </c>
      <c r="D29" s="2">
        <v>1603.3</v>
      </c>
      <c r="F29">
        <f t="shared" si="1"/>
        <v>-0.80430613128750861</v>
      </c>
      <c r="G29">
        <f t="shared" si="2"/>
        <v>1</v>
      </c>
      <c r="H29" t="str">
        <f t="shared" si="4"/>
        <v/>
      </c>
      <c r="I29" t="str">
        <f t="shared" si="3"/>
        <v/>
      </c>
      <c r="J29" t="str">
        <f t="shared" si="0"/>
        <v/>
      </c>
      <c r="P29" t="s">
        <v>2359</v>
      </c>
      <c r="Q29" t="s">
        <v>16</v>
      </c>
      <c r="R29" s="3">
        <v>44781</v>
      </c>
      <c r="S29">
        <v>1616.3</v>
      </c>
      <c r="T29">
        <v>1619</v>
      </c>
      <c r="U29">
        <v>1633.05</v>
      </c>
      <c r="V29">
        <v>1595</v>
      </c>
      <c r="W29">
        <v>1604.75</v>
      </c>
      <c r="X29">
        <v>1603.3</v>
      </c>
      <c r="Y29">
        <v>1611.97</v>
      </c>
      <c r="Z29">
        <v>346059</v>
      </c>
      <c r="AA29">
        <v>557836170.5</v>
      </c>
      <c r="AB29">
        <v>10532</v>
      </c>
      <c r="AC29" t="s">
        <v>2407</v>
      </c>
      <c r="AD29" t="s">
        <v>2408</v>
      </c>
    </row>
    <row r="30" spans="1:30" x14ac:dyDescent="0.25">
      <c r="A30" s="9" t="s">
        <v>2359</v>
      </c>
      <c r="B30" s="1" t="s">
        <v>16</v>
      </c>
      <c r="C30" s="10">
        <v>44783</v>
      </c>
      <c r="D30" s="1">
        <v>1557.7</v>
      </c>
      <c r="F30">
        <f t="shared" si="1"/>
        <v>-2.844133973679281</v>
      </c>
      <c r="G30">
        <f t="shared" si="2"/>
        <v>3</v>
      </c>
      <c r="H30" t="str">
        <f t="shared" si="4"/>
        <v/>
      </c>
      <c r="I30" t="str">
        <f t="shared" si="3"/>
        <v/>
      </c>
      <c r="J30" t="str">
        <f t="shared" si="0"/>
        <v/>
      </c>
      <c r="P30" t="s">
        <v>2359</v>
      </c>
      <c r="Q30" t="s">
        <v>16</v>
      </c>
      <c r="R30" s="3">
        <v>44783</v>
      </c>
      <c r="S30">
        <v>1603.3</v>
      </c>
      <c r="T30">
        <v>1609</v>
      </c>
      <c r="U30">
        <v>1609</v>
      </c>
      <c r="V30">
        <v>1547.65</v>
      </c>
      <c r="W30">
        <v>1562</v>
      </c>
      <c r="X30">
        <v>1557.7</v>
      </c>
      <c r="Y30">
        <v>1563.91</v>
      </c>
      <c r="Z30">
        <v>136987</v>
      </c>
      <c r="AA30">
        <v>214234721.05000001</v>
      </c>
      <c r="AB30">
        <v>9495</v>
      </c>
      <c r="AC30" t="s">
        <v>2409</v>
      </c>
      <c r="AD30" t="s">
        <v>2410</v>
      </c>
    </row>
    <row r="31" spans="1:30" x14ac:dyDescent="0.25">
      <c r="A31" s="11" t="s">
        <v>2359</v>
      </c>
      <c r="B31" s="2" t="s">
        <v>16</v>
      </c>
      <c r="C31" s="12">
        <v>44784</v>
      </c>
      <c r="D31" s="2">
        <v>1563.25</v>
      </c>
      <c r="F31">
        <f t="shared" si="1"/>
        <v>0.35629453681709922</v>
      </c>
      <c r="G31">
        <f t="shared" si="2"/>
        <v>4</v>
      </c>
      <c r="H31">
        <f t="shared" si="4"/>
        <v>1.030827893750407</v>
      </c>
      <c r="I31" t="str">
        <f t="shared" si="3"/>
        <v/>
      </c>
      <c r="J31" t="str">
        <f t="shared" si="0"/>
        <v/>
      </c>
      <c r="P31" t="s">
        <v>2359</v>
      </c>
      <c r="Q31" t="s">
        <v>16</v>
      </c>
      <c r="R31" s="3">
        <v>44784</v>
      </c>
      <c r="S31">
        <v>1557.7</v>
      </c>
      <c r="T31">
        <v>1573.1</v>
      </c>
      <c r="U31">
        <v>1588</v>
      </c>
      <c r="V31">
        <v>1552.05</v>
      </c>
      <c r="W31">
        <v>1560.05</v>
      </c>
      <c r="X31">
        <v>1563.25</v>
      </c>
      <c r="Y31">
        <v>1573.2</v>
      </c>
      <c r="Z31">
        <v>108932</v>
      </c>
      <c r="AA31">
        <v>171371344.94999999</v>
      </c>
      <c r="AB31">
        <v>9303</v>
      </c>
      <c r="AC31" t="s">
        <v>2411</v>
      </c>
      <c r="AD31" t="s">
        <v>373</v>
      </c>
    </row>
    <row r="32" spans="1:30" x14ac:dyDescent="0.25">
      <c r="A32" s="9" t="s">
        <v>2359</v>
      </c>
      <c r="B32" s="1" t="s">
        <v>16</v>
      </c>
      <c r="C32" s="10">
        <v>44785</v>
      </c>
      <c r="D32" s="1">
        <v>1559.8</v>
      </c>
      <c r="F32">
        <f t="shared" si="1"/>
        <v>-0.22069406684791593</v>
      </c>
      <c r="G32">
        <f t="shared" si="2"/>
        <v>5</v>
      </c>
      <c r="H32" t="str">
        <f t="shared" si="4"/>
        <v/>
      </c>
      <c r="I32" t="str">
        <f t="shared" si="3"/>
        <v/>
      </c>
      <c r="J32" t="str">
        <f t="shared" si="0"/>
        <v/>
      </c>
      <c r="P32" t="s">
        <v>2359</v>
      </c>
      <c r="Q32" t="s">
        <v>16</v>
      </c>
      <c r="R32" s="3">
        <v>44785</v>
      </c>
      <c r="S32">
        <v>1563.25</v>
      </c>
      <c r="T32">
        <v>1569.1</v>
      </c>
      <c r="U32">
        <v>1575</v>
      </c>
      <c r="V32">
        <v>1532.1</v>
      </c>
      <c r="W32">
        <v>1558.3</v>
      </c>
      <c r="X32">
        <v>1559.8</v>
      </c>
      <c r="Y32">
        <v>1556.32</v>
      </c>
      <c r="Z32">
        <v>171846</v>
      </c>
      <c r="AA32">
        <v>267447525.09999999</v>
      </c>
      <c r="AB32">
        <v>9469</v>
      </c>
      <c r="AC32" t="s">
        <v>2412</v>
      </c>
      <c r="AD32" t="s">
        <v>2413</v>
      </c>
    </row>
    <row r="33" spans="1:30" x14ac:dyDescent="0.25">
      <c r="A33" s="11" t="s">
        <v>2359</v>
      </c>
      <c r="B33" s="2" t="s">
        <v>16</v>
      </c>
      <c r="C33" s="12">
        <v>44789</v>
      </c>
      <c r="D33" s="2">
        <v>1584.65</v>
      </c>
      <c r="F33">
        <f t="shared" si="1"/>
        <v>1.5931529683292818</v>
      </c>
      <c r="G33">
        <f t="shared" si="2"/>
        <v>2</v>
      </c>
      <c r="H33" t="str">
        <f t="shared" si="4"/>
        <v/>
      </c>
      <c r="I33" t="str">
        <f t="shared" si="3"/>
        <v/>
      </c>
      <c r="J33" t="str">
        <f t="shared" si="0"/>
        <v/>
      </c>
      <c r="P33" t="s">
        <v>2359</v>
      </c>
      <c r="Q33" t="s">
        <v>16</v>
      </c>
      <c r="R33" s="3">
        <v>44789</v>
      </c>
      <c r="S33">
        <v>1559.8</v>
      </c>
      <c r="T33">
        <v>1564</v>
      </c>
      <c r="U33">
        <v>1594.6</v>
      </c>
      <c r="V33">
        <v>1556.8</v>
      </c>
      <c r="W33">
        <v>1580.2</v>
      </c>
      <c r="X33">
        <v>1584.65</v>
      </c>
      <c r="Y33">
        <v>1581.81</v>
      </c>
      <c r="Z33">
        <v>111506</v>
      </c>
      <c r="AA33">
        <v>176381431.84999999</v>
      </c>
      <c r="AB33">
        <v>6387</v>
      </c>
      <c r="AC33" t="s">
        <v>2414</v>
      </c>
      <c r="AD33" t="s">
        <v>2415</v>
      </c>
    </row>
    <row r="34" spans="1:30" x14ac:dyDescent="0.25">
      <c r="A34" s="9" t="s">
        <v>2359</v>
      </c>
      <c r="B34" s="1" t="s">
        <v>16</v>
      </c>
      <c r="C34" s="10">
        <v>44790</v>
      </c>
      <c r="D34" s="1">
        <v>1595.35</v>
      </c>
      <c r="F34">
        <f t="shared" si="1"/>
        <v>0.67522796832106879</v>
      </c>
      <c r="G34">
        <f t="shared" si="2"/>
        <v>3</v>
      </c>
      <c r="H34" t="str">
        <f t="shared" si="4"/>
        <v/>
      </c>
      <c r="I34" t="str">
        <f t="shared" si="3"/>
        <v/>
      </c>
      <c r="J34" t="str">
        <f t="shared" si="0"/>
        <v/>
      </c>
      <c r="P34" t="s">
        <v>2359</v>
      </c>
      <c r="Q34" t="s">
        <v>16</v>
      </c>
      <c r="R34" s="3">
        <v>44790</v>
      </c>
      <c r="S34">
        <v>1584.65</v>
      </c>
      <c r="T34">
        <v>1589.75</v>
      </c>
      <c r="U34">
        <v>1605</v>
      </c>
      <c r="V34">
        <v>1580</v>
      </c>
      <c r="W34">
        <v>1599.9</v>
      </c>
      <c r="X34">
        <v>1595.35</v>
      </c>
      <c r="Y34">
        <v>1595.4</v>
      </c>
      <c r="Z34">
        <v>177704</v>
      </c>
      <c r="AA34">
        <v>283509160.94999999</v>
      </c>
      <c r="AB34">
        <v>7488</v>
      </c>
      <c r="AC34" t="s">
        <v>2416</v>
      </c>
      <c r="AD34" t="s">
        <v>2417</v>
      </c>
    </row>
    <row r="35" spans="1:30" x14ac:dyDescent="0.25">
      <c r="A35" s="11" t="s">
        <v>2359</v>
      </c>
      <c r="B35" s="2" t="s">
        <v>16</v>
      </c>
      <c r="C35" s="12">
        <v>44791</v>
      </c>
      <c r="D35" s="2">
        <v>1666.9</v>
      </c>
      <c r="F35">
        <f t="shared" si="1"/>
        <v>4.4849092675588542</v>
      </c>
      <c r="G35">
        <f t="shared" si="2"/>
        <v>4</v>
      </c>
      <c r="H35">
        <f t="shared" si="4"/>
        <v>7.010335751428391</v>
      </c>
      <c r="I35" t="str">
        <f t="shared" si="3"/>
        <v/>
      </c>
      <c r="J35" t="str">
        <f t="shared" si="0"/>
        <v/>
      </c>
      <c r="P35" t="s">
        <v>2359</v>
      </c>
      <c r="Q35" t="s">
        <v>16</v>
      </c>
      <c r="R35" s="3">
        <v>44791</v>
      </c>
      <c r="S35">
        <v>1595.35</v>
      </c>
      <c r="T35">
        <v>1604.65</v>
      </c>
      <c r="U35">
        <v>1675.9</v>
      </c>
      <c r="V35">
        <v>1593.05</v>
      </c>
      <c r="W35">
        <v>1670</v>
      </c>
      <c r="X35">
        <v>1666.9</v>
      </c>
      <c r="Y35">
        <v>1640.58</v>
      </c>
      <c r="Z35">
        <v>663124</v>
      </c>
      <c r="AA35">
        <v>1087906511.5</v>
      </c>
      <c r="AB35">
        <v>24324</v>
      </c>
      <c r="AC35" t="s">
        <v>2418</v>
      </c>
      <c r="AD35" t="s">
        <v>2419</v>
      </c>
    </row>
    <row r="36" spans="1:30" x14ac:dyDescent="0.25">
      <c r="A36" s="9" t="s">
        <v>2359</v>
      </c>
      <c r="B36" s="1" t="s">
        <v>16</v>
      </c>
      <c r="C36" s="10">
        <v>44792</v>
      </c>
      <c r="D36" s="1">
        <v>1616.1</v>
      </c>
      <c r="F36">
        <f t="shared" si="1"/>
        <v>-3.0475733397324483</v>
      </c>
      <c r="G36">
        <f t="shared" si="2"/>
        <v>5</v>
      </c>
      <c r="H36" t="str">
        <f t="shared" si="4"/>
        <v/>
      </c>
      <c r="I36" t="str">
        <f t="shared" si="3"/>
        <v/>
      </c>
      <c r="J36" t="str">
        <f t="shared" si="0"/>
        <v/>
      </c>
      <c r="P36" t="s">
        <v>2359</v>
      </c>
      <c r="Q36" t="s">
        <v>16</v>
      </c>
      <c r="R36" s="3">
        <v>44792</v>
      </c>
      <c r="S36">
        <v>1666.9</v>
      </c>
      <c r="T36">
        <v>1680</v>
      </c>
      <c r="U36">
        <v>1706.05</v>
      </c>
      <c r="V36">
        <v>1605</v>
      </c>
      <c r="W36">
        <v>1612</v>
      </c>
      <c r="X36">
        <v>1616.1</v>
      </c>
      <c r="Y36">
        <v>1656.24</v>
      </c>
      <c r="Z36">
        <v>949279</v>
      </c>
      <c r="AA36">
        <v>1572229488.25</v>
      </c>
      <c r="AB36">
        <v>39908</v>
      </c>
      <c r="AC36" t="s">
        <v>2420</v>
      </c>
      <c r="AD36" t="s">
        <v>1896</v>
      </c>
    </row>
    <row r="37" spans="1:30" x14ac:dyDescent="0.25">
      <c r="A37" s="11" t="s">
        <v>2359</v>
      </c>
      <c r="B37" s="2" t="s">
        <v>16</v>
      </c>
      <c r="C37" s="12">
        <v>44795</v>
      </c>
      <c r="D37" s="2">
        <v>1554.1</v>
      </c>
      <c r="F37">
        <f t="shared" si="1"/>
        <v>-3.8363962626075123</v>
      </c>
      <c r="G37">
        <f t="shared" si="2"/>
        <v>1</v>
      </c>
      <c r="H37" t="str">
        <f t="shared" si="4"/>
        <v/>
      </c>
      <c r="I37" t="str">
        <f t="shared" si="3"/>
        <v/>
      </c>
      <c r="J37" t="str">
        <f t="shared" si="0"/>
        <v/>
      </c>
      <c r="P37" t="s">
        <v>2359</v>
      </c>
      <c r="Q37" t="s">
        <v>16</v>
      </c>
      <c r="R37" s="3">
        <v>44795</v>
      </c>
      <c r="S37">
        <v>1616.1</v>
      </c>
      <c r="T37">
        <v>1612</v>
      </c>
      <c r="U37">
        <v>1613.35</v>
      </c>
      <c r="V37">
        <v>1542.65</v>
      </c>
      <c r="W37">
        <v>1551.8</v>
      </c>
      <c r="X37">
        <v>1554.1</v>
      </c>
      <c r="Y37">
        <v>1581.69</v>
      </c>
      <c r="Z37">
        <v>246021</v>
      </c>
      <c r="AA37">
        <v>389129915.39999998</v>
      </c>
      <c r="AB37">
        <v>14443</v>
      </c>
      <c r="AC37" t="s">
        <v>2421</v>
      </c>
      <c r="AD37" t="s">
        <v>2422</v>
      </c>
    </row>
    <row r="38" spans="1:30" x14ac:dyDescent="0.25">
      <c r="A38" s="9" t="s">
        <v>2359</v>
      </c>
      <c r="B38" s="1" t="s">
        <v>16</v>
      </c>
      <c r="C38" s="10">
        <v>44796</v>
      </c>
      <c r="D38" s="1">
        <v>1561.35</v>
      </c>
      <c r="F38">
        <f t="shared" si="1"/>
        <v>0.4665079467215752</v>
      </c>
      <c r="G38">
        <f t="shared" si="2"/>
        <v>2</v>
      </c>
      <c r="H38" t="str">
        <f t="shared" si="4"/>
        <v/>
      </c>
      <c r="I38" t="str">
        <f t="shared" si="3"/>
        <v/>
      </c>
      <c r="J38" t="str">
        <f t="shared" si="0"/>
        <v/>
      </c>
      <c r="P38" t="s">
        <v>2359</v>
      </c>
      <c r="Q38" t="s">
        <v>16</v>
      </c>
      <c r="R38" s="3">
        <v>44796</v>
      </c>
      <c r="S38">
        <v>1554.1</v>
      </c>
      <c r="T38">
        <v>1549</v>
      </c>
      <c r="U38">
        <v>1573</v>
      </c>
      <c r="V38">
        <v>1522.45</v>
      </c>
      <c r="W38">
        <v>1562.1</v>
      </c>
      <c r="X38">
        <v>1561.35</v>
      </c>
      <c r="Y38">
        <v>1553.94</v>
      </c>
      <c r="Z38">
        <v>304515</v>
      </c>
      <c r="AA38">
        <v>473197171.85000002</v>
      </c>
      <c r="AB38">
        <v>17201</v>
      </c>
      <c r="AC38" t="s">
        <v>2423</v>
      </c>
      <c r="AD38" t="s">
        <v>2424</v>
      </c>
    </row>
    <row r="39" spans="1:30" x14ac:dyDescent="0.25">
      <c r="A39" s="11" t="s">
        <v>2359</v>
      </c>
      <c r="B39" s="2" t="s">
        <v>16</v>
      </c>
      <c r="C39" s="12">
        <v>44797</v>
      </c>
      <c r="D39" s="2">
        <v>1552.4</v>
      </c>
      <c r="F39">
        <f t="shared" si="1"/>
        <v>-0.57322189131199397</v>
      </c>
      <c r="G39">
        <f t="shared" si="2"/>
        <v>3</v>
      </c>
      <c r="H39" t="str">
        <f t="shared" si="4"/>
        <v/>
      </c>
      <c r="I39" t="str">
        <f t="shared" si="3"/>
        <v/>
      </c>
      <c r="J39" t="str">
        <f t="shared" si="0"/>
        <v/>
      </c>
      <c r="P39" t="s">
        <v>2359</v>
      </c>
      <c r="Q39" t="s">
        <v>16</v>
      </c>
      <c r="R39" s="3">
        <v>44797</v>
      </c>
      <c r="S39">
        <v>1561.35</v>
      </c>
      <c r="T39">
        <v>1561.9</v>
      </c>
      <c r="U39">
        <v>1562.75</v>
      </c>
      <c r="V39">
        <v>1538</v>
      </c>
      <c r="W39">
        <v>1552.1</v>
      </c>
      <c r="X39">
        <v>1552.4</v>
      </c>
      <c r="Y39">
        <v>1549.95</v>
      </c>
      <c r="Z39">
        <v>153804</v>
      </c>
      <c r="AA39">
        <v>238389086.09999999</v>
      </c>
      <c r="AB39">
        <v>12688</v>
      </c>
      <c r="AC39" t="s">
        <v>2425</v>
      </c>
      <c r="AD39" t="s">
        <v>1358</v>
      </c>
    </row>
    <row r="40" spans="1:30" x14ac:dyDescent="0.25">
      <c r="A40" s="9" t="s">
        <v>2359</v>
      </c>
      <c r="B40" s="1" t="s">
        <v>16</v>
      </c>
      <c r="C40" s="10">
        <v>44798</v>
      </c>
      <c r="D40" s="1">
        <v>1537.05</v>
      </c>
      <c r="F40">
        <f t="shared" si="1"/>
        <v>-0.98879154856996498</v>
      </c>
      <c r="G40">
        <f t="shared" si="2"/>
        <v>4</v>
      </c>
      <c r="H40">
        <f t="shared" si="4"/>
        <v>-7.7899094126822321</v>
      </c>
      <c r="I40" t="str">
        <f t="shared" si="3"/>
        <v/>
      </c>
      <c r="J40" t="str">
        <f t="shared" si="0"/>
        <v/>
      </c>
      <c r="P40" t="s">
        <v>2359</v>
      </c>
      <c r="Q40" t="s">
        <v>16</v>
      </c>
      <c r="R40" s="3">
        <v>44798</v>
      </c>
      <c r="S40">
        <v>1552.4</v>
      </c>
      <c r="T40">
        <v>1564.2</v>
      </c>
      <c r="U40">
        <v>1564.2</v>
      </c>
      <c r="V40">
        <v>1531.65</v>
      </c>
      <c r="W40">
        <v>1536</v>
      </c>
      <c r="X40">
        <v>1537.05</v>
      </c>
      <c r="Y40">
        <v>1547.45</v>
      </c>
      <c r="Z40">
        <v>235046</v>
      </c>
      <c r="AA40">
        <v>363721673.75</v>
      </c>
      <c r="AB40">
        <v>16391</v>
      </c>
      <c r="AC40" t="s">
        <v>2426</v>
      </c>
      <c r="AD40" t="s">
        <v>2427</v>
      </c>
    </row>
    <row r="41" spans="1:30" x14ac:dyDescent="0.25">
      <c r="A41" s="11" t="s">
        <v>2359</v>
      </c>
      <c r="B41" s="2" t="s">
        <v>16</v>
      </c>
      <c r="C41" s="12">
        <v>44799</v>
      </c>
      <c r="D41" s="2">
        <v>1531.55</v>
      </c>
      <c r="F41">
        <f t="shared" si="1"/>
        <v>-0.3578283074721057</v>
      </c>
      <c r="G41">
        <f t="shared" si="2"/>
        <v>5</v>
      </c>
      <c r="H41" t="str">
        <f t="shared" si="4"/>
        <v/>
      </c>
      <c r="I41" t="str">
        <f t="shared" si="3"/>
        <v/>
      </c>
      <c r="J41" t="str">
        <f t="shared" si="0"/>
        <v/>
      </c>
      <c r="P41" t="s">
        <v>2359</v>
      </c>
      <c r="Q41" t="s">
        <v>16</v>
      </c>
      <c r="R41" s="3">
        <v>44799</v>
      </c>
      <c r="S41">
        <v>1537.05</v>
      </c>
      <c r="T41">
        <v>1550.05</v>
      </c>
      <c r="U41">
        <v>1557.45</v>
      </c>
      <c r="V41">
        <v>1527.1</v>
      </c>
      <c r="W41">
        <v>1533</v>
      </c>
      <c r="X41">
        <v>1531.55</v>
      </c>
      <c r="Y41">
        <v>1538.48</v>
      </c>
      <c r="Z41">
        <v>165448</v>
      </c>
      <c r="AA41">
        <v>254539101.30000001</v>
      </c>
      <c r="AB41">
        <v>7596</v>
      </c>
      <c r="AC41" t="s">
        <v>2428</v>
      </c>
      <c r="AD41" t="s">
        <v>1241</v>
      </c>
    </row>
    <row r="42" spans="1:30" x14ac:dyDescent="0.25">
      <c r="A42" s="9" t="s">
        <v>2359</v>
      </c>
      <c r="B42" s="1" t="s">
        <v>16</v>
      </c>
      <c r="C42" s="10">
        <v>44802</v>
      </c>
      <c r="D42" s="1">
        <v>1528.75</v>
      </c>
      <c r="F42">
        <f t="shared" si="1"/>
        <v>-0.18282132480166854</v>
      </c>
      <c r="G42">
        <f t="shared" si="2"/>
        <v>1</v>
      </c>
      <c r="H42" t="str">
        <f t="shared" si="4"/>
        <v/>
      </c>
      <c r="I42" t="str">
        <f t="shared" si="3"/>
        <v/>
      </c>
      <c r="J42" t="str">
        <f t="shared" si="0"/>
        <v/>
      </c>
      <c r="P42" t="s">
        <v>2359</v>
      </c>
      <c r="Q42" t="s">
        <v>16</v>
      </c>
      <c r="R42" s="3">
        <v>44802</v>
      </c>
      <c r="S42">
        <v>1531.55</v>
      </c>
      <c r="T42">
        <v>1515.15</v>
      </c>
      <c r="U42">
        <v>1535</v>
      </c>
      <c r="V42">
        <v>1504.25</v>
      </c>
      <c r="W42">
        <v>1528.7</v>
      </c>
      <c r="X42">
        <v>1528.75</v>
      </c>
      <c r="Y42">
        <v>1519.39</v>
      </c>
      <c r="Z42">
        <v>159610</v>
      </c>
      <c r="AA42">
        <v>242509065.30000001</v>
      </c>
      <c r="AB42">
        <v>9637</v>
      </c>
      <c r="AC42" t="s">
        <v>2429</v>
      </c>
      <c r="AD42" t="s">
        <v>2339</v>
      </c>
    </row>
    <row r="43" spans="1:30" x14ac:dyDescent="0.25">
      <c r="A43" s="11" t="s">
        <v>2359</v>
      </c>
      <c r="B43" s="2" t="s">
        <v>16</v>
      </c>
      <c r="C43" s="12">
        <v>44803</v>
      </c>
      <c r="D43" s="2">
        <v>1536.35</v>
      </c>
      <c r="F43">
        <f t="shared" si="1"/>
        <v>0.49713818479149036</v>
      </c>
      <c r="G43">
        <f t="shared" si="2"/>
        <v>2</v>
      </c>
      <c r="H43" t="str">
        <f t="shared" si="4"/>
        <v/>
      </c>
      <c r="I43" t="str">
        <f t="shared" si="3"/>
        <v/>
      </c>
      <c r="J43" t="str">
        <f t="shared" si="0"/>
        <v/>
      </c>
      <c r="P43" t="s">
        <v>2359</v>
      </c>
      <c r="Q43" t="s">
        <v>16</v>
      </c>
      <c r="R43" s="3">
        <v>44803</v>
      </c>
      <c r="S43">
        <v>1528.75</v>
      </c>
      <c r="T43">
        <v>1534.9</v>
      </c>
      <c r="U43">
        <v>1549.45</v>
      </c>
      <c r="V43">
        <v>1523.05</v>
      </c>
      <c r="W43">
        <v>1540.35</v>
      </c>
      <c r="X43">
        <v>1536.35</v>
      </c>
      <c r="Y43">
        <v>1538.19</v>
      </c>
      <c r="Z43">
        <v>260735</v>
      </c>
      <c r="AA43">
        <v>401059171.5</v>
      </c>
      <c r="AB43">
        <v>15737</v>
      </c>
      <c r="AC43" t="s">
        <v>2430</v>
      </c>
      <c r="AD43" t="s">
        <v>2431</v>
      </c>
    </row>
    <row r="44" spans="1:30" x14ac:dyDescent="0.25">
      <c r="A44" s="9" t="s">
        <v>2359</v>
      </c>
      <c r="B44" s="1" t="s">
        <v>16</v>
      </c>
      <c r="C44" s="10">
        <v>44805</v>
      </c>
      <c r="D44" s="1">
        <v>1530.8</v>
      </c>
      <c r="F44">
        <f t="shared" si="1"/>
        <v>-0.3612458098740492</v>
      </c>
      <c r="G44">
        <f t="shared" si="2"/>
        <v>4</v>
      </c>
      <c r="H44">
        <f t="shared" si="4"/>
        <v>-1.391393970626136</v>
      </c>
      <c r="I44">
        <f t="shared" si="3"/>
        <v>44805</v>
      </c>
      <c r="J44">
        <f t="shared" si="0"/>
        <v>4.3898615103214134</v>
      </c>
      <c r="P44" t="s">
        <v>2359</v>
      </c>
      <c r="Q44" t="s">
        <v>16</v>
      </c>
      <c r="R44" s="3">
        <v>44805</v>
      </c>
      <c r="S44">
        <v>1536.35</v>
      </c>
      <c r="T44">
        <v>1536</v>
      </c>
      <c r="U44">
        <v>1551.95</v>
      </c>
      <c r="V44">
        <v>1516.15</v>
      </c>
      <c r="W44">
        <v>1530.4</v>
      </c>
      <c r="X44">
        <v>1530.8</v>
      </c>
      <c r="Y44">
        <v>1533.02</v>
      </c>
      <c r="Z44">
        <v>199188</v>
      </c>
      <c r="AA44">
        <v>305358334.94999999</v>
      </c>
      <c r="AB44">
        <v>13908</v>
      </c>
      <c r="AC44" t="s">
        <v>2432</v>
      </c>
      <c r="AD44" t="s">
        <v>2433</v>
      </c>
    </row>
    <row r="45" spans="1:30" x14ac:dyDescent="0.25">
      <c r="A45" s="11" t="s">
        <v>2359</v>
      </c>
      <c r="B45" s="2" t="s">
        <v>16</v>
      </c>
      <c r="C45" s="12">
        <v>44806</v>
      </c>
      <c r="D45" s="2">
        <v>1534.65</v>
      </c>
      <c r="F45">
        <f t="shared" si="1"/>
        <v>0.25150248236217249</v>
      </c>
      <c r="G45">
        <f t="shared" si="2"/>
        <v>5</v>
      </c>
      <c r="H45" t="str">
        <f t="shared" si="4"/>
        <v/>
      </c>
      <c r="I45" t="str">
        <f t="shared" si="3"/>
        <v/>
      </c>
      <c r="J45" t="str">
        <f t="shared" si="0"/>
        <v/>
      </c>
      <c r="P45" t="s">
        <v>2359</v>
      </c>
      <c r="Q45" t="s">
        <v>16</v>
      </c>
      <c r="R45" s="3">
        <v>44806</v>
      </c>
      <c r="S45">
        <v>1530.8</v>
      </c>
      <c r="T45">
        <v>1535</v>
      </c>
      <c r="U45">
        <v>1559.6</v>
      </c>
      <c r="V45">
        <v>1524.35</v>
      </c>
      <c r="W45">
        <v>1535</v>
      </c>
      <c r="X45">
        <v>1534.65</v>
      </c>
      <c r="Y45">
        <v>1541.23</v>
      </c>
      <c r="Z45">
        <v>195435</v>
      </c>
      <c r="AA45">
        <v>301211155.14999998</v>
      </c>
      <c r="AB45">
        <v>10995</v>
      </c>
      <c r="AC45" t="s">
        <v>2434</v>
      </c>
      <c r="AD45" t="s">
        <v>2435</v>
      </c>
    </row>
    <row r="46" spans="1:30" x14ac:dyDescent="0.25">
      <c r="A46" s="9" t="s">
        <v>2359</v>
      </c>
      <c r="B46" s="1" t="s">
        <v>16</v>
      </c>
      <c r="C46" s="10">
        <v>44809</v>
      </c>
      <c r="D46" s="1">
        <v>1550.6</v>
      </c>
      <c r="F46">
        <f t="shared" si="1"/>
        <v>1.0393249275078889</v>
      </c>
      <c r="G46">
        <f t="shared" si="2"/>
        <v>1</v>
      </c>
      <c r="H46" t="str">
        <f t="shared" si="4"/>
        <v/>
      </c>
      <c r="I46" t="str">
        <f t="shared" si="3"/>
        <v/>
      </c>
      <c r="J46" t="str">
        <f t="shared" si="0"/>
        <v/>
      </c>
      <c r="P46" t="s">
        <v>2359</v>
      </c>
      <c r="Q46" t="s">
        <v>16</v>
      </c>
      <c r="R46" s="3">
        <v>44809</v>
      </c>
      <c r="S46">
        <v>1534.65</v>
      </c>
      <c r="T46">
        <v>1534</v>
      </c>
      <c r="U46">
        <v>1558.4</v>
      </c>
      <c r="V46">
        <v>1530.5</v>
      </c>
      <c r="W46">
        <v>1550.3</v>
      </c>
      <c r="X46">
        <v>1550.6</v>
      </c>
      <c r="Y46">
        <v>1549.31</v>
      </c>
      <c r="Z46">
        <v>139318</v>
      </c>
      <c r="AA46">
        <v>215846501.84999999</v>
      </c>
      <c r="AB46">
        <v>11688</v>
      </c>
      <c r="AC46" t="s">
        <v>2436</v>
      </c>
      <c r="AD46" t="s">
        <v>2437</v>
      </c>
    </row>
    <row r="47" spans="1:30" x14ac:dyDescent="0.25">
      <c r="A47" s="11" t="s">
        <v>2359</v>
      </c>
      <c r="B47" s="2" t="s">
        <v>16</v>
      </c>
      <c r="C47" s="12">
        <v>44810</v>
      </c>
      <c r="D47" s="2">
        <v>1556.95</v>
      </c>
      <c r="F47">
        <f t="shared" si="1"/>
        <v>0.409518895911269</v>
      </c>
      <c r="G47">
        <f t="shared" si="2"/>
        <v>2</v>
      </c>
      <c r="H47" t="str">
        <f t="shared" si="4"/>
        <v/>
      </c>
      <c r="I47" t="str">
        <f t="shared" si="3"/>
        <v/>
      </c>
      <c r="J47" t="str">
        <f t="shared" si="0"/>
        <v/>
      </c>
      <c r="P47" t="s">
        <v>2359</v>
      </c>
      <c r="Q47" t="s">
        <v>16</v>
      </c>
      <c r="R47" s="3">
        <v>44810</v>
      </c>
      <c r="S47">
        <v>1550.6</v>
      </c>
      <c r="T47">
        <v>1558.85</v>
      </c>
      <c r="U47">
        <v>1569.8</v>
      </c>
      <c r="V47">
        <v>1535</v>
      </c>
      <c r="W47">
        <v>1555</v>
      </c>
      <c r="X47">
        <v>1556.95</v>
      </c>
      <c r="Y47">
        <v>1554.01</v>
      </c>
      <c r="Z47">
        <v>173628</v>
      </c>
      <c r="AA47">
        <v>269819237.30000001</v>
      </c>
      <c r="AB47">
        <v>10604</v>
      </c>
      <c r="AC47" t="s">
        <v>2438</v>
      </c>
      <c r="AD47" t="s">
        <v>2439</v>
      </c>
    </row>
    <row r="48" spans="1:30" x14ac:dyDescent="0.25">
      <c r="A48" s="9" t="s">
        <v>2359</v>
      </c>
      <c r="B48" s="1" t="s">
        <v>16</v>
      </c>
      <c r="C48" s="10">
        <v>44811</v>
      </c>
      <c r="D48" s="1">
        <v>1603.85</v>
      </c>
      <c r="F48">
        <f t="shared" si="1"/>
        <v>3.01229968849352</v>
      </c>
      <c r="G48">
        <f t="shared" si="2"/>
        <v>3</v>
      </c>
      <c r="H48" t="str">
        <f t="shared" si="4"/>
        <v/>
      </c>
      <c r="I48" t="str">
        <f t="shared" si="3"/>
        <v/>
      </c>
      <c r="J48" t="str">
        <f t="shared" si="0"/>
        <v/>
      </c>
      <c r="P48" t="s">
        <v>2359</v>
      </c>
      <c r="Q48" t="s">
        <v>16</v>
      </c>
      <c r="R48" s="3">
        <v>44811</v>
      </c>
      <c r="S48">
        <v>1556.95</v>
      </c>
      <c r="T48">
        <v>1541.55</v>
      </c>
      <c r="U48">
        <v>1624</v>
      </c>
      <c r="V48">
        <v>1541.55</v>
      </c>
      <c r="W48">
        <v>1608</v>
      </c>
      <c r="X48">
        <v>1603.85</v>
      </c>
      <c r="Y48">
        <v>1600.94</v>
      </c>
      <c r="Z48">
        <v>481881</v>
      </c>
      <c r="AA48">
        <v>771461867.5</v>
      </c>
      <c r="AB48">
        <v>30617</v>
      </c>
      <c r="AC48" t="s">
        <v>2440</v>
      </c>
      <c r="AD48" t="s">
        <v>2441</v>
      </c>
    </row>
    <row r="49" spans="1:30" x14ac:dyDescent="0.25">
      <c r="A49" s="11" t="s">
        <v>2359</v>
      </c>
      <c r="B49" s="2" t="s">
        <v>16</v>
      </c>
      <c r="C49" s="12">
        <v>44812</v>
      </c>
      <c r="D49" s="2">
        <v>1652.3</v>
      </c>
      <c r="F49">
        <f t="shared" si="1"/>
        <v>3.0208560650933722</v>
      </c>
      <c r="G49">
        <f t="shared" si="2"/>
        <v>4</v>
      </c>
      <c r="H49">
        <f t="shared" si="4"/>
        <v>7.9370263914293178</v>
      </c>
      <c r="I49" t="str">
        <f t="shared" si="3"/>
        <v/>
      </c>
      <c r="J49" t="str">
        <f t="shared" si="0"/>
        <v/>
      </c>
      <c r="P49" t="s">
        <v>2359</v>
      </c>
      <c r="Q49" t="s">
        <v>16</v>
      </c>
      <c r="R49" s="3">
        <v>44812</v>
      </c>
      <c r="S49">
        <v>1603.85</v>
      </c>
      <c r="T49">
        <v>1620.95</v>
      </c>
      <c r="U49">
        <v>1660</v>
      </c>
      <c r="V49">
        <v>1600.5</v>
      </c>
      <c r="W49">
        <v>1654</v>
      </c>
      <c r="X49">
        <v>1652.3</v>
      </c>
      <c r="Y49">
        <v>1634.61</v>
      </c>
      <c r="Z49">
        <v>716623</v>
      </c>
      <c r="AA49">
        <v>1171399019.2</v>
      </c>
      <c r="AB49">
        <v>35941</v>
      </c>
      <c r="AC49" t="s">
        <v>2442</v>
      </c>
      <c r="AD49" t="s">
        <v>537</v>
      </c>
    </row>
    <row r="50" spans="1:30" x14ac:dyDescent="0.25">
      <c r="A50" s="9" t="s">
        <v>2359</v>
      </c>
      <c r="B50" s="1" t="s">
        <v>16</v>
      </c>
      <c r="C50" s="10">
        <v>44813</v>
      </c>
      <c r="D50" s="1">
        <v>1660.25</v>
      </c>
      <c r="F50">
        <f t="shared" si="1"/>
        <v>0.48114749137566093</v>
      </c>
      <c r="G50">
        <f t="shared" si="2"/>
        <v>5</v>
      </c>
      <c r="H50" t="str">
        <f t="shared" si="4"/>
        <v/>
      </c>
      <c r="I50" t="str">
        <f t="shared" si="3"/>
        <v/>
      </c>
      <c r="J50" t="str">
        <f t="shared" si="0"/>
        <v/>
      </c>
      <c r="P50" t="s">
        <v>2359</v>
      </c>
      <c r="Q50" t="s">
        <v>16</v>
      </c>
      <c r="R50" s="3">
        <v>44813</v>
      </c>
      <c r="S50">
        <v>1652.3</v>
      </c>
      <c r="T50">
        <v>1654</v>
      </c>
      <c r="U50">
        <v>1723.45</v>
      </c>
      <c r="V50">
        <v>1651.1</v>
      </c>
      <c r="W50">
        <v>1659.9</v>
      </c>
      <c r="X50">
        <v>1660.25</v>
      </c>
      <c r="Y50">
        <v>1682.61</v>
      </c>
      <c r="Z50">
        <v>625033</v>
      </c>
      <c r="AA50">
        <v>1051684500.9</v>
      </c>
      <c r="AB50">
        <v>28880</v>
      </c>
      <c r="AC50" t="s">
        <v>2443</v>
      </c>
      <c r="AD50" t="s">
        <v>417</v>
      </c>
    </row>
    <row r="51" spans="1:30" x14ac:dyDescent="0.25">
      <c r="A51" s="11" t="s">
        <v>2359</v>
      </c>
      <c r="B51" s="2" t="s">
        <v>16</v>
      </c>
      <c r="C51" s="12">
        <v>44816</v>
      </c>
      <c r="D51" s="2">
        <v>1692.65</v>
      </c>
      <c r="F51">
        <f t="shared" si="1"/>
        <v>1.9515133263062847</v>
      </c>
      <c r="G51">
        <f t="shared" si="2"/>
        <v>1</v>
      </c>
      <c r="H51" t="str">
        <f t="shared" si="4"/>
        <v/>
      </c>
      <c r="I51" t="str">
        <f t="shared" si="3"/>
        <v/>
      </c>
      <c r="J51" t="str">
        <f t="shared" si="0"/>
        <v/>
      </c>
      <c r="P51" t="s">
        <v>2359</v>
      </c>
      <c r="Q51" t="s">
        <v>16</v>
      </c>
      <c r="R51" s="3">
        <v>44816</v>
      </c>
      <c r="S51">
        <v>1660.25</v>
      </c>
      <c r="T51">
        <v>1660.25</v>
      </c>
      <c r="U51">
        <v>1699</v>
      </c>
      <c r="V51">
        <v>1650.3</v>
      </c>
      <c r="W51">
        <v>1691</v>
      </c>
      <c r="X51">
        <v>1692.65</v>
      </c>
      <c r="Y51">
        <v>1684.32</v>
      </c>
      <c r="Z51">
        <v>361721</v>
      </c>
      <c r="AA51">
        <v>609252161.89999998</v>
      </c>
      <c r="AB51">
        <v>16388</v>
      </c>
      <c r="AC51" t="s">
        <v>2444</v>
      </c>
      <c r="AD51" t="s">
        <v>2445</v>
      </c>
    </row>
    <row r="52" spans="1:30" x14ac:dyDescent="0.25">
      <c r="A52" s="9" t="s">
        <v>2359</v>
      </c>
      <c r="B52" s="1" t="s">
        <v>16</v>
      </c>
      <c r="C52" s="10">
        <v>44817</v>
      </c>
      <c r="D52" s="1">
        <v>1660.2</v>
      </c>
      <c r="F52">
        <f t="shared" si="1"/>
        <v>-1.9171122204826776</v>
      </c>
      <c r="G52">
        <f t="shared" si="2"/>
        <v>2</v>
      </c>
      <c r="H52" t="str">
        <f t="shared" si="4"/>
        <v/>
      </c>
      <c r="I52" t="str">
        <f t="shared" si="3"/>
        <v/>
      </c>
      <c r="J52" t="str">
        <f t="shared" si="0"/>
        <v/>
      </c>
      <c r="P52" t="s">
        <v>2359</v>
      </c>
      <c r="Q52" t="s">
        <v>16</v>
      </c>
      <c r="R52" s="3">
        <v>44817</v>
      </c>
      <c r="S52">
        <v>1692.65</v>
      </c>
      <c r="T52">
        <v>1702</v>
      </c>
      <c r="U52">
        <v>1724.85</v>
      </c>
      <c r="V52">
        <v>1656.1</v>
      </c>
      <c r="W52">
        <v>1656.1</v>
      </c>
      <c r="X52">
        <v>1660.2</v>
      </c>
      <c r="Y52">
        <v>1685.75</v>
      </c>
      <c r="Z52">
        <v>286939</v>
      </c>
      <c r="AA52">
        <v>483708200.10000002</v>
      </c>
      <c r="AB52">
        <v>21042</v>
      </c>
      <c r="AC52" t="s">
        <v>2446</v>
      </c>
      <c r="AD52" t="s">
        <v>2447</v>
      </c>
    </row>
    <row r="53" spans="1:30" x14ac:dyDescent="0.25">
      <c r="A53" s="11" t="s">
        <v>2359</v>
      </c>
      <c r="B53" s="2" t="s">
        <v>16</v>
      </c>
      <c r="C53" s="12">
        <v>44818</v>
      </c>
      <c r="D53" s="2">
        <v>1764.75</v>
      </c>
      <c r="F53">
        <f t="shared" si="1"/>
        <v>6.2974340440910703</v>
      </c>
      <c r="G53">
        <f t="shared" si="2"/>
        <v>3</v>
      </c>
      <c r="H53" t="str">
        <f t="shared" si="4"/>
        <v/>
      </c>
      <c r="I53" t="str">
        <f t="shared" si="3"/>
        <v/>
      </c>
      <c r="J53" t="str">
        <f t="shared" si="0"/>
        <v/>
      </c>
      <c r="P53" t="s">
        <v>2359</v>
      </c>
      <c r="Q53" t="s">
        <v>16</v>
      </c>
      <c r="R53" s="3">
        <v>44818</v>
      </c>
      <c r="S53">
        <v>1660.2</v>
      </c>
      <c r="T53">
        <v>1647</v>
      </c>
      <c r="U53">
        <v>1793.15</v>
      </c>
      <c r="V53">
        <v>1631.1</v>
      </c>
      <c r="W53">
        <v>1763</v>
      </c>
      <c r="X53">
        <v>1764.75</v>
      </c>
      <c r="Y53">
        <v>1743.41</v>
      </c>
      <c r="Z53">
        <v>1429213</v>
      </c>
      <c r="AA53">
        <v>2491708857.5500002</v>
      </c>
      <c r="AB53">
        <v>50885</v>
      </c>
      <c r="AC53" t="s">
        <v>2448</v>
      </c>
      <c r="AD53" t="s">
        <v>2449</v>
      </c>
    </row>
    <row r="54" spans="1:30" x14ac:dyDescent="0.25">
      <c r="A54" s="9" t="s">
        <v>2359</v>
      </c>
      <c r="B54" s="1" t="s">
        <v>16</v>
      </c>
      <c r="C54" s="10">
        <v>44819</v>
      </c>
      <c r="D54" s="1">
        <v>1764.35</v>
      </c>
      <c r="F54">
        <f t="shared" si="1"/>
        <v>-2.2666100014171468E-2</v>
      </c>
      <c r="G54">
        <f t="shared" si="2"/>
        <v>4</v>
      </c>
      <c r="H54">
        <f t="shared" si="4"/>
        <v>6.7814561520305006</v>
      </c>
      <c r="I54" t="str">
        <f t="shared" si="3"/>
        <v/>
      </c>
      <c r="J54" t="str">
        <f t="shared" si="0"/>
        <v/>
      </c>
      <c r="P54" t="s">
        <v>2359</v>
      </c>
      <c r="Q54" t="s">
        <v>16</v>
      </c>
      <c r="R54" s="3">
        <v>44819</v>
      </c>
      <c r="S54">
        <v>1764.75</v>
      </c>
      <c r="T54">
        <v>1782.65</v>
      </c>
      <c r="U54">
        <v>1794.7</v>
      </c>
      <c r="V54">
        <v>1750.05</v>
      </c>
      <c r="W54">
        <v>1763</v>
      </c>
      <c r="X54">
        <v>1764.35</v>
      </c>
      <c r="Y54">
        <v>1771.81</v>
      </c>
      <c r="Z54">
        <v>340288</v>
      </c>
      <c r="AA54">
        <v>602925526.25</v>
      </c>
      <c r="AB54">
        <v>17038</v>
      </c>
      <c r="AC54" t="s">
        <v>2450</v>
      </c>
      <c r="AD54" t="s">
        <v>2451</v>
      </c>
    </row>
    <row r="55" spans="1:30" x14ac:dyDescent="0.25">
      <c r="A55" s="11" t="s">
        <v>2359</v>
      </c>
      <c r="B55" s="2" t="s">
        <v>16</v>
      </c>
      <c r="C55" s="12">
        <v>44820</v>
      </c>
      <c r="D55" s="2">
        <v>1687.15</v>
      </c>
      <c r="F55">
        <f t="shared" si="1"/>
        <v>-4.3755490690622505</v>
      </c>
      <c r="G55">
        <f t="shared" si="2"/>
        <v>5</v>
      </c>
      <c r="H55" t="str">
        <f t="shared" si="4"/>
        <v/>
      </c>
      <c r="I55" t="str">
        <f t="shared" si="3"/>
        <v/>
      </c>
      <c r="J55" t="str">
        <f t="shared" si="0"/>
        <v/>
      </c>
      <c r="P55" t="s">
        <v>2359</v>
      </c>
      <c r="Q55" t="s">
        <v>16</v>
      </c>
      <c r="R55" s="3">
        <v>44820</v>
      </c>
      <c r="S55">
        <v>1764.35</v>
      </c>
      <c r="T55">
        <v>1750</v>
      </c>
      <c r="U55">
        <v>1768.65</v>
      </c>
      <c r="V55">
        <v>1665.8</v>
      </c>
      <c r="W55">
        <v>1687.75</v>
      </c>
      <c r="X55">
        <v>1687.15</v>
      </c>
      <c r="Y55">
        <v>1705.94</v>
      </c>
      <c r="Z55">
        <v>386682</v>
      </c>
      <c r="AA55">
        <v>659657204.95000005</v>
      </c>
      <c r="AB55">
        <v>22015</v>
      </c>
      <c r="AC55" t="s">
        <v>2452</v>
      </c>
      <c r="AD55" t="s">
        <v>2453</v>
      </c>
    </row>
    <row r="56" spans="1:30" x14ac:dyDescent="0.25">
      <c r="A56" s="9" t="s">
        <v>2359</v>
      </c>
      <c r="B56" s="1" t="s">
        <v>16</v>
      </c>
      <c r="C56" s="10">
        <v>44823</v>
      </c>
      <c r="D56" s="1">
        <v>1667.15</v>
      </c>
      <c r="F56">
        <f t="shared" si="1"/>
        <v>-1.1854310523664167</v>
      </c>
      <c r="G56">
        <f t="shared" si="2"/>
        <v>1</v>
      </c>
      <c r="H56" t="str">
        <f t="shared" si="4"/>
        <v/>
      </c>
      <c r="I56" t="str">
        <f t="shared" si="3"/>
        <v/>
      </c>
      <c r="J56" t="str">
        <f t="shared" si="0"/>
        <v/>
      </c>
      <c r="P56" t="s">
        <v>2359</v>
      </c>
      <c r="Q56" t="s">
        <v>16</v>
      </c>
      <c r="R56" s="3">
        <v>44823</v>
      </c>
      <c r="S56">
        <v>1687.15</v>
      </c>
      <c r="T56">
        <v>1680</v>
      </c>
      <c r="U56">
        <v>1698.4</v>
      </c>
      <c r="V56">
        <v>1635.3</v>
      </c>
      <c r="W56">
        <v>1668.9</v>
      </c>
      <c r="X56">
        <v>1667.15</v>
      </c>
      <c r="Y56">
        <v>1671.94</v>
      </c>
      <c r="Z56">
        <v>207928</v>
      </c>
      <c r="AA56">
        <v>347642447.5</v>
      </c>
      <c r="AB56">
        <v>13615</v>
      </c>
      <c r="AC56" t="s">
        <v>2454</v>
      </c>
      <c r="AD56" t="s">
        <v>2455</v>
      </c>
    </row>
    <row r="57" spans="1:30" x14ac:dyDescent="0.25">
      <c r="A57" s="11" t="s">
        <v>2359</v>
      </c>
      <c r="B57" s="2" t="s">
        <v>16</v>
      </c>
      <c r="C57" s="12">
        <v>44824</v>
      </c>
      <c r="D57" s="2">
        <v>1717.85</v>
      </c>
      <c r="F57">
        <f t="shared" si="1"/>
        <v>3.0411180757580194</v>
      </c>
      <c r="G57">
        <f t="shared" si="2"/>
        <v>2</v>
      </c>
      <c r="H57" t="str">
        <f t="shared" si="4"/>
        <v/>
      </c>
      <c r="I57" t="str">
        <f t="shared" si="3"/>
        <v/>
      </c>
      <c r="J57" t="str">
        <f t="shared" si="0"/>
        <v/>
      </c>
      <c r="P57" t="s">
        <v>2359</v>
      </c>
      <c r="Q57" t="s">
        <v>16</v>
      </c>
      <c r="R57" s="3">
        <v>44824</v>
      </c>
      <c r="S57">
        <v>1667.15</v>
      </c>
      <c r="T57">
        <v>1689</v>
      </c>
      <c r="U57">
        <v>1733.45</v>
      </c>
      <c r="V57">
        <v>1674.15</v>
      </c>
      <c r="W57">
        <v>1705</v>
      </c>
      <c r="X57">
        <v>1717.85</v>
      </c>
      <c r="Y57">
        <v>1708.69</v>
      </c>
      <c r="Z57">
        <v>309316</v>
      </c>
      <c r="AA57">
        <v>528526497.5</v>
      </c>
      <c r="AB57">
        <v>22579</v>
      </c>
      <c r="AC57" t="s">
        <v>2456</v>
      </c>
      <c r="AD57" t="s">
        <v>170</v>
      </c>
    </row>
    <row r="58" spans="1:30" x14ac:dyDescent="0.25">
      <c r="A58" s="9" t="s">
        <v>2359</v>
      </c>
      <c r="B58" s="1" t="s">
        <v>16</v>
      </c>
      <c r="C58" s="10">
        <v>44825</v>
      </c>
      <c r="D58" s="1">
        <v>1679.05</v>
      </c>
      <c r="F58">
        <f t="shared" si="1"/>
        <v>-2.2586372500509331</v>
      </c>
      <c r="G58">
        <f t="shared" si="2"/>
        <v>3</v>
      </c>
      <c r="H58" t="str">
        <f t="shared" si="4"/>
        <v/>
      </c>
      <c r="I58" t="str">
        <f t="shared" si="3"/>
        <v/>
      </c>
      <c r="J58" t="str">
        <f t="shared" si="0"/>
        <v/>
      </c>
      <c r="P58" t="s">
        <v>2359</v>
      </c>
      <c r="Q58" t="s">
        <v>16</v>
      </c>
      <c r="R58" s="3">
        <v>44825</v>
      </c>
      <c r="S58">
        <v>1717.85</v>
      </c>
      <c r="T58">
        <v>1699.95</v>
      </c>
      <c r="U58">
        <v>1725</v>
      </c>
      <c r="V58">
        <v>1671.25</v>
      </c>
      <c r="W58">
        <v>1678</v>
      </c>
      <c r="X58">
        <v>1679.05</v>
      </c>
      <c r="Y58">
        <v>1702.86</v>
      </c>
      <c r="Z58">
        <v>323303</v>
      </c>
      <c r="AA58">
        <v>550540516.45000005</v>
      </c>
      <c r="AB58">
        <v>16052</v>
      </c>
      <c r="AC58" t="s">
        <v>2457</v>
      </c>
      <c r="AD58" t="s">
        <v>2458</v>
      </c>
    </row>
    <row r="59" spans="1:30" x14ac:dyDescent="0.25">
      <c r="A59" s="11" t="s">
        <v>2359</v>
      </c>
      <c r="B59" s="2" t="s">
        <v>16</v>
      </c>
      <c r="C59" s="12">
        <v>44826</v>
      </c>
      <c r="D59" s="2">
        <v>1651.55</v>
      </c>
      <c r="F59">
        <f t="shared" si="1"/>
        <v>-1.6378309162919509</v>
      </c>
      <c r="G59">
        <f t="shared" si="2"/>
        <v>4</v>
      </c>
      <c r="H59">
        <f t="shared" si="4"/>
        <v>-6.3932893133448561</v>
      </c>
      <c r="I59" t="str">
        <f t="shared" si="3"/>
        <v/>
      </c>
      <c r="J59" t="str">
        <f t="shared" si="0"/>
        <v/>
      </c>
      <c r="P59" t="s">
        <v>2359</v>
      </c>
      <c r="Q59" t="s">
        <v>16</v>
      </c>
      <c r="R59" s="3">
        <v>44826</v>
      </c>
      <c r="S59">
        <v>1679.05</v>
      </c>
      <c r="T59">
        <v>1674.95</v>
      </c>
      <c r="U59">
        <v>1712.6</v>
      </c>
      <c r="V59">
        <v>1636.05</v>
      </c>
      <c r="W59">
        <v>1669</v>
      </c>
      <c r="X59">
        <v>1651.55</v>
      </c>
      <c r="Y59">
        <v>1665.92</v>
      </c>
      <c r="Z59">
        <v>187809</v>
      </c>
      <c r="AA59">
        <v>312875172.25</v>
      </c>
      <c r="AB59">
        <v>11724</v>
      </c>
      <c r="AC59" t="s">
        <v>2459</v>
      </c>
      <c r="AD59" t="s">
        <v>2460</v>
      </c>
    </row>
    <row r="60" spans="1:30" x14ac:dyDescent="0.25">
      <c r="A60" s="9" t="s">
        <v>2359</v>
      </c>
      <c r="B60" s="1" t="s">
        <v>16</v>
      </c>
      <c r="C60" s="10">
        <v>44827</v>
      </c>
      <c r="D60" s="1">
        <v>1580.1</v>
      </c>
      <c r="F60">
        <f t="shared" si="1"/>
        <v>-4.3262389876176952</v>
      </c>
      <c r="G60">
        <f t="shared" si="2"/>
        <v>5</v>
      </c>
      <c r="H60" t="str">
        <f t="shared" si="4"/>
        <v/>
      </c>
      <c r="I60" t="str">
        <f t="shared" si="3"/>
        <v/>
      </c>
      <c r="J60" t="str">
        <f t="shared" si="0"/>
        <v/>
      </c>
      <c r="P60" t="s">
        <v>2359</v>
      </c>
      <c r="Q60" t="s">
        <v>16</v>
      </c>
      <c r="R60" s="3">
        <v>44827</v>
      </c>
      <c r="S60">
        <v>1651.55</v>
      </c>
      <c r="T60">
        <v>1651.55</v>
      </c>
      <c r="U60">
        <v>1677.3</v>
      </c>
      <c r="V60">
        <v>1571</v>
      </c>
      <c r="W60">
        <v>1579.85</v>
      </c>
      <c r="X60">
        <v>1580.1</v>
      </c>
      <c r="Y60">
        <v>1603.81</v>
      </c>
      <c r="Z60">
        <v>265789</v>
      </c>
      <c r="AA60">
        <v>426275661.05000001</v>
      </c>
      <c r="AB60">
        <v>15732</v>
      </c>
      <c r="AC60" t="s">
        <v>2461</v>
      </c>
      <c r="AD60" t="s">
        <v>2462</v>
      </c>
    </row>
    <row r="61" spans="1:30" x14ac:dyDescent="0.25">
      <c r="A61" s="11" t="s">
        <v>2359</v>
      </c>
      <c r="B61" s="2" t="s">
        <v>16</v>
      </c>
      <c r="C61" s="12">
        <v>44830</v>
      </c>
      <c r="D61" s="2">
        <v>1545.8</v>
      </c>
      <c r="F61">
        <f t="shared" si="1"/>
        <v>-2.1707486867919723</v>
      </c>
      <c r="G61">
        <f t="shared" si="2"/>
        <v>1</v>
      </c>
      <c r="H61" t="str">
        <f t="shared" si="4"/>
        <v/>
      </c>
      <c r="I61" t="str">
        <f t="shared" si="3"/>
        <v/>
      </c>
      <c r="J61" t="str">
        <f t="shared" si="0"/>
        <v/>
      </c>
      <c r="P61" t="s">
        <v>2359</v>
      </c>
      <c r="Q61" t="s">
        <v>16</v>
      </c>
      <c r="R61" s="3">
        <v>44830</v>
      </c>
      <c r="S61">
        <v>1580.1</v>
      </c>
      <c r="T61">
        <v>1571</v>
      </c>
      <c r="U61">
        <v>1575</v>
      </c>
      <c r="V61">
        <v>1506.15</v>
      </c>
      <c r="W61">
        <v>1547.95</v>
      </c>
      <c r="X61">
        <v>1545.8</v>
      </c>
      <c r="Y61">
        <v>1547.55</v>
      </c>
      <c r="Z61">
        <v>161296</v>
      </c>
      <c r="AA61">
        <v>249613874.19999999</v>
      </c>
      <c r="AB61">
        <v>14405</v>
      </c>
      <c r="AC61" t="s">
        <v>2463</v>
      </c>
      <c r="AD61" t="s">
        <v>2464</v>
      </c>
    </row>
    <row r="62" spans="1:30" x14ac:dyDescent="0.25">
      <c r="A62" s="9" t="s">
        <v>2359</v>
      </c>
      <c r="B62" s="1" t="s">
        <v>16</v>
      </c>
      <c r="C62" s="10">
        <v>44831</v>
      </c>
      <c r="D62" s="1">
        <v>1526.9</v>
      </c>
      <c r="F62">
        <f t="shared" si="1"/>
        <v>-1.2226678742398669</v>
      </c>
      <c r="G62">
        <f t="shared" si="2"/>
        <v>2</v>
      </c>
      <c r="H62" t="str">
        <f t="shared" si="4"/>
        <v/>
      </c>
      <c r="I62" t="str">
        <f t="shared" si="3"/>
        <v/>
      </c>
      <c r="J62" t="str">
        <f t="shared" si="0"/>
        <v/>
      </c>
      <c r="P62" t="s">
        <v>2359</v>
      </c>
      <c r="Q62" t="s">
        <v>16</v>
      </c>
      <c r="R62" s="3">
        <v>44831</v>
      </c>
      <c r="S62">
        <v>1545.8</v>
      </c>
      <c r="T62">
        <v>1574.9</v>
      </c>
      <c r="U62">
        <v>1580</v>
      </c>
      <c r="V62">
        <v>1520.85</v>
      </c>
      <c r="W62">
        <v>1526</v>
      </c>
      <c r="X62">
        <v>1526.9</v>
      </c>
      <c r="Y62">
        <v>1544.51</v>
      </c>
      <c r="Z62">
        <v>154735</v>
      </c>
      <c r="AA62">
        <v>238990452.84999999</v>
      </c>
      <c r="AB62">
        <v>9184</v>
      </c>
      <c r="AC62" t="s">
        <v>2465</v>
      </c>
      <c r="AD62" t="s">
        <v>2466</v>
      </c>
    </row>
    <row r="63" spans="1:30" x14ac:dyDescent="0.25">
      <c r="A63" s="11" t="s">
        <v>2359</v>
      </c>
      <c r="B63" s="2" t="s">
        <v>16</v>
      </c>
      <c r="C63" s="12">
        <v>44832</v>
      </c>
      <c r="D63" s="2">
        <v>1523</v>
      </c>
      <c r="F63">
        <f t="shared" si="1"/>
        <v>-0.2554194773724599</v>
      </c>
      <c r="G63">
        <f t="shared" si="2"/>
        <v>3</v>
      </c>
      <c r="H63" t="str">
        <f t="shared" si="4"/>
        <v/>
      </c>
      <c r="I63" t="str">
        <f t="shared" si="3"/>
        <v/>
      </c>
      <c r="J63" t="str">
        <f t="shared" si="0"/>
        <v/>
      </c>
      <c r="P63" t="s">
        <v>2359</v>
      </c>
      <c r="Q63" t="s">
        <v>16</v>
      </c>
      <c r="R63" s="3">
        <v>44832</v>
      </c>
      <c r="S63">
        <v>1526.9</v>
      </c>
      <c r="T63">
        <v>1526</v>
      </c>
      <c r="U63">
        <v>1542.35</v>
      </c>
      <c r="V63">
        <v>1495.65</v>
      </c>
      <c r="W63">
        <v>1523.8</v>
      </c>
      <c r="X63">
        <v>1523</v>
      </c>
      <c r="Y63">
        <v>1523.47</v>
      </c>
      <c r="Z63">
        <v>130786</v>
      </c>
      <c r="AA63">
        <v>199248491</v>
      </c>
      <c r="AB63">
        <v>8121</v>
      </c>
      <c r="AC63" t="s">
        <v>2467</v>
      </c>
      <c r="AD63" t="s">
        <v>219</v>
      </c>
    </row>
    <row r="64" spans="1:30" x14ac:dyDescent="0.25">
      <c r="A64" s="9" t="s">
        <v>2359</v>
      </c>
      <c r="B64" s="1" t="s">
        <v>16</v>
      </c>
      <c r="C64" s="10">
        <v>44833</v>
      </c>
      <c r="D64" s="1">
        <v>1550.25</v>
      </c>
      <c r="F64">
        <f t="shared" si="1"/>
        <v>1.789231779382797</v>
      </c>
      <c r="G64">
        <f t="shared" si="2"/>
        <v>4</v>
      </c>
      <c r="H64">
        <f t="shared" si="4"/>
        <v>-6.1336320426266209</v>
      </c>
      <c r="I64" t="str">
        <f t="shared" si="3"/>
        <v/>
      </c>
      <c r="J64" t="str">
        <f t="shared" si="0"/>
        <v/>
      </c>
      <c r="P64" t="s">
        <v>2359</v>
      </c>
      <c r="Q64" t="s">
        <v>16</v>
      </c>
      <c r="R64" s="3">
        <v>44833</v>
      </c>
      <c r="S64">
        <v>1523</v>
      </c>
      <c r="T64">
        <v>1535.15</v>
      </c>
      <c r="U64">
        <v>1556.05</v>
      </c>
      <c r="V64">
        <v>1515.95</v>
      </c>
      <c r="W64">
        <v>1556</v>
      </c>
      <c r="X64">
        <v>1550.25</v>
      </c>
      <c r="Y64">
        <v>1535.64</v>
      </c>
      <c r="Z64">
        <v>125438</v>
      </c>
      <c r="AA64">
        <v>192627478.94999999</v>
      </c>
      <c r="AB64">
        <v>9027</v>
      </c>
      <c r="AC64" t="s">
        <v>2468</v>
      </c>
      <c r="AD64" t="s">
        <v>2469</v>
      </c>
    </row>
    <row r="65" spans="1:30" x14ac:dyDescent="0.25">
      <c r="A65" s="11" t="s">
        <v>2359</v>
      </c>
      <c r="B65" s="2" t="s">
        <v>16</v>
      </c>
      <c r="C65" s="12">
        <v>44834</v>
      </c>
      <c r="D65" s="2">
        <v>1598</v>
      </c>
      <c r="F65">
        <f t="shared" si="1"/>
        <v>3.0801483631672308</v>
      </c>
      <c r="G65">
        <f t="shared" si="2"/>
        <v>5</v>
      </c>
      <c r="H65" t="str">
        <f t="shared" si="4"/>
        <v/>
      </c>
      <c r="I65" t="str">
        <f t="shared" si="3"/>
        <v/>
      </c>
      <c r="J65" t="str">
        <f t="shared" si="0"/>
        <v/>
      </c>
      <c r="P65" t="s">
        <v>2359</v>
      </c>
      <c r="Q65" t="s">
        <v>16</v>
      </c>
      <c r="R65" s="3">
        <v>44834</v>
      </c>
      <c r="S65">
        <v>1550.25</v>
      </c>
      <c r="T65">
        <v>1559.05</v>
      </c>
      <c r="U65">
        <v>1606.55</v>
      </c>
      <c r="V65">
        <v>1511.1</v>
      </c>
      <c r="W65">
        <v>1600</v>
      </c>
      <c r="X65">
        <v>1598</v>
      </c>
      <c r="Y65">
        <v>1581.81</v>
      </c>
      <c r="Z65">
        <v>153532</v>
      </c>
      <c r="AA65">
        <v>242858152.09999999</v>
      </c>
      <c r="AB65">
        <v>13523</v>
      </c>
      <c r="AC65" t="s">
        <v>2470</v>
      </c>
      <c r="AD65" t="s">
        <v>2471</v>
      </c>
    </row>
    <row r="66" spans="1:30" x14ac:dyDescent="0.25">
      <c r="A66" s="11" t="s">
        <v>2359</v>
      </c>
      <c r="B66" s="2" t="s">
        <v>16</v>
      </c>
      <c r="C66" s="12">
        <v>44837</v>
      </c>
      <c r="D66" s="2">
        <v>1553.75</v>
      </c>
      <c r="F66">
        <f t="shared" si="1"/>
        <v>-2.7690863579474345</v>
      </c>
      <c r="G66">
        <f t="shared" si="2"/>
        <v>1</v>
      </c>
      <c r="H66" t="str">
        <f t="shared" si="4"/>
        <v/>
      </c>
      <c r="I66">
        <f t="shared" si="3"/>
        <v>44837</v>
      </c>
      <c r="J66">
        <f t="shared" si="0"/>
        <v>3.0378117457763532</v>
      </c>
      <c r="P66" t="s">
        <v>2359</v>
      </c>
      <c r="Q66" t="s">
        <v>145</v>
      </c>
      <c r="R66" s="3">
        <v>44837</v>
      </c>
      <c r="S66">
        <v>2093</v>
      </c>
      <c r="T66">
        <v>1598</v>
      </c>
      <c r="U66">
        <v>1598</v>
      </c>
      <c r="V66">
        <v>1598</v>
      </c>
      <c r="W66">
        <v>1598</v>
      </c>
      <c r="X66">
        <v>1598</v>
      </c>
      <c r="Y66">
        <v>1598</v>
      </c>
      <c r="Z66">
        <v>116181</v>
      </c>
      <c r="AA66">
        <v>185657238</v>
      </c>
      <c r="AB66">
        <v>1</v>
      </c>
      <c r="AC66" t="s">
        <v>146</v>
      </c>
      <c r="AD66" t="s">
        <v>146</v>
      </c>
    </row>
    <row r="67" spans="1:30" x14ac:dyDescent="0.25">
      <c r="A67" s="9" t="s">
        <v>2359</v>
      </c>
      <c r="B67" s="1" t="s">
        <v>16</v>
      </c>
      <c r="C67" s="10">
        <v>44838</v>
      </c>
      <c r="D67" s="1">
        <v>1595.95</v>
      </c>
      <c r="F67">
        <f t="shared" si="1"/>
        <v>2.7160096540627543</v>
      </c>
      <c r="G67">
        <f t="shared" si="2"/>
        <v>2</v>
      </c>
      <c r="H67" t="str">
        <f t="shared" si="4"/>
        <v/>
      </c>
      <c r="I67" t="str">
        <f t="shared" si="3"/>
        <v/>
      </c>
      <c r="J67" t="str">
        <f t="shared" ref="J67:J130" si="5">IF(ISNUMBER(I67), (INDEX(D:D, MATCH(EOMONTH(C67, 0), C:C, 1)) / D67 - 1) * 100, "")</f>
        <v/>
      </c>
      <c r="P67" t="s">
        <v>2359</v>
      </c>
      <c r="Q67" t="s">
        <v>16</v>
      </c>
      <c r="R67" s="3">
        <v>44837</v>
      </c>
      <c r="S67">
        <v>1598</v>
      </c>
      <c r="T67">
        <v>1595</v>
      </c>
      <c r="U67">
        <v>1605.4</v>
      </c>
      <c r="V67">
        <v>1535.25</v>
      </c>
      <c r="W67">
        <v>1556.5</v>
      </c>
      <c r="X67">
        <v>1553.75</v>
      </c>
      <c r="Y67">
        <v>1571.4</v>
      </c>
      <c r="Z67">
        <v>144302</v>
      </c>
      <c r="AA67">
        <v>226755928.44999999</v>
      </c>
      <c r="AB67">
        <v>8079</v>
      </c>
      <c r="AC67" t="s">
        <v>2472</v>
      </c>
      <c r="AD67" t="s">
        <v>2473</v>
      </c>
    </row>
    <row r="68" spans="1:30" x14ac:dyDescent="0.25">
      <c r="A68" s="11" t="s">
        <v>2359</v>
      </c>
      <c r="B68" s="2" t="s">
        <v>16</v>
      </c>
      <c r="C68" s="12">
        <v>44840</v>
      </c>
      <c r="D68" s="2">
        <v>1570.65</v>
      </c>
      <c r="F68">
        <f t="shared" ref="F68:F131" si="6">((D68-D67)/D67)*100</f>
        <v>-1.5852626961997529</v>
      </c>
      <c r="G68">
        <f t="shared" ref="G68:G131" si="7">WEEKDAY(C68, 2)</f>
        <v>4</v>
      </c>
      <c r="H68">
        <f t="shared" si="4"/>
        <v>3.1286933683519433</v>
      </c>
      <c r="I68" t="str">
        <f t="shared" ref="I68:I131" si="8">IF(MONTH(C68)&lt;&gt;MONTH(C67), C68, "")</f>
        <v/>
      </c>
      <c r="J68" t="str">
        <f t="shared" si="5"/>
        <v/>
      </c>
      <c r="P68" t="s">
        <v>2359</v>
      </c>
      <c r="Q68" t="s">
        <v>16</v>
      </c>
      <c r="R68" s="3">
        <v>44838</v>
      </c>
      <c r="S68">
        <v>1553.75</v>
      </c>
      <c r="T68">
        <v>1575</v>
      </c>
      <c r="U68">
        <v>1600</v>
      </c>
      <c r="V68">
        <v>1560.15</v>
      </c>
      <c r="W68">
        <v>1598.25</v>
      </c>
      <c r="X68">
        <v>1595.95</v>
      </c>
      <c r="Y68">
        <v>1584.16</v>
      </c>
      <c r="Z68">
        <v>69596</v>
      </c>
      <c r="AA68">
        <v>110251135.45</v>
      </c>
      <c r="AB68">
        <v>4958</v>
      </c>
      <c r="AC68" t="s">
        <v>2474</v>
      </c>
      <c r="AD68" t="s">
        <v>2475</v>
      </c>
    </row>
    <row r="69" spans="1:30" x14ac:dyDescent="0.25">
      <c r="A69" s="9" t="s">
        <v>2359</v>
      </c>
      <c r="B69" s="1" t="s">
        <v>16</v>
      </c>
      <c r="C69" s="10">
        <v>44841</v>
      </c>
      <c r="D69" s="1">
        <v>1524.35</v>
      </c>
      <c r="F69">
        <f t="shared" si="6"/>
        <v>-2.9478241492375883</v>
      </c>
      <c r="G69">
        <f t="shared" si="7"/>
        <v>5</v>
      </c>
      <c r="H69" t="str">
        <f t="shared" si="4"/>
        <v/>
      </c>
      <c r="I69" t="str">
        <f t="shared" si="8"/>
        <v/>
      </c>
      <c r="J69" t="str">
        <f t="shared" si="5"/>
        <v/>
      </c>
      <c r="P69" t="s">
        <v>2359</v>
      </c>
      <c r="Q69" t="s">
        <v>16</v>
      </c>
      <c r="R69" s="3">
        <v>44840</v>
      </c>
      <c r="S69">
        <v>1595.95</v>
      </c>
      <c r="T69">
        <v>1583.05</v>
      </c>
      <c r="U69">
        <v>1632</v>
      </c>
      <c r="V69">
        <v>1563.7</v>
      </c>
      <c r="W69">
        <v>1565.05</v>
      </c>
      <c r="X69">
        <v>1570.65</v>
      </c>
      <c r="Y69">
        <v>1594.42</v>
      </c>
      <c r="Z69">
        <v>234208</v>
      </c>
      <c r="AA69">
        <v>373425396.60000002</v>
      </c>
      <c r="AB69">
        <v>13021</v>
      </c>
      <c r="AC69" t="s">
        <v>2476</v>
      </c>
      <c r="AD69" t="s">
        <v>2477</v>
      </c>
    </row>
    <row r="70" spans="1:30" x14ac:dyDescent="0.25">
      <c r="A70" s="11" t="s">
        <v>2359</v>
      </c>
      <c r="B70" s="2" t="s">
        <v>16</v>
      </c>
      <c r="C70" s="12">
        <v>44844</v>
      </c>
      <c r="D70" s="2">
        <v>1532.45</v>
      </c>
      <c r="F70">
        <f t="shared" si="6"/>
        <v>0.53137402827435543</v>
      </c>
      <c r="G70">
        <f t="shared" si="7"/>
        <v>1</v>
      </c>
      <c r="H70" t="str">
        <f t="shared" si="4"/>
        <v/>
      </c>
      <c r="I70" t="str">
        <f t="shared" si="8"/>
        <v/>
      </c>
      <c r="J70" t="str">
        <f t="shared" si="5"/>
        <v/>
      </c>
      <c r="P70" t="s">
        <v>2359</v>
      </c>
      <c r="Q70" t="s">
        <v>16</v>
      </c>
      <c r="R70" s="3">
        <v>44841</v>
      </c>
      <c r="S70">
        <v>1570.65</v>
      </c>
      <c r="T70">
        <v>1565.1</v>
      </c>
      <c r="U70">
        <v>1565.1</v>
      </c>
      <c r="V70">
        <v>1494.5</v>
      </c>
      <c r="W70">
        <v>1525.95</v>
      </c>
      <c r="X70">
        <v>1524.35</v>
      </c>
      <c r="Y70">
        <v>1517.56</v>
      </c>
      <c r="Z70">
        <v>558920</v>
      </c>
      <c r="AA70">
        <v>848192432.04999995</v>
      </c>
      <c r="AB70">
        <v>26889</v>
      </c>
      <c r="AC70" t="s">
        <v>2478</v>
      </c>
      <c r="AD70" t="s">
        <v>2479</v>
      </c>
    </row>
    <row r="71" spans="1:30" x14ac:dyDescent="0.25">
      <c r="A71" s="9" t="s">
        <v>2359</v>
      </c>
      <c r="B71" s="1" t="s">
        <v>16</v>
      </c>
      <c r="C71" s="10">
        <v>44845</v>
      </c>
      <c r="D71" s="1">
        <v>1490.15</v>
      </c>
      <c r="F71">
        <f t="shared" si="6"/>
        <v>-2.7602858168292572</v>
      </c>
      <c r="G71">
        <f t="shared" si="7"/>
        <v>2</v>
      </c>
      <c r="H71" t="str">
        <f t="shared" si="4"/>
        <v/>
      </c>
      <c r="I71" t="str">
        <f t="shared" si="8"/>
        <v/>
      </c>
      <c r="J71" t="str">
        <f t="shared" si="5"/>
        <v/>
      </c>
      <c r="P71" t="s">
        <v>2359</v>
      </c>
      <c r="Q71" t="s">
        <v>16</v>
      </c>
      <c r="R71" s="3">
        <v>44844</v>
      </c>
      <c r="S71">
        <v>1524.35</v>
      </c>
      <c r="T71">
        <v>1500.05</v>
      </c>
      <c r="U71">
        <v>1545.95</v>
      </c>
      <c r="V71">
        <v>1500.05</v>
      </c>
      <c r="W71">
        <v>1531</v>
      </c>
      <c r="X71">
        <v>1532.45</v>
      </c>
      <c r="Y71">
        <v>1528.35</v>
      </c>
      <c r="Z71">
        <v>181271</v>
      </c>
      <c r="AA71">
        <v>277046289.5</v>
      </c>
      <c r="AB71">
        <v>10467</v>
      </c>
      <c r="AC71" t="s">
        <v>2480</v>
      </c>
      <c r="AD71" t="s">
        <v>2481</v>
      </c>
    </row>
    <row r="72" spans="1:30" x14ac:dyDescent="0.25">
      <c r="A72" s="11" t="s">
        <v>2359</v>
      </c>
      <c r="B72" s="2" t="s">
        <v>16</v>
      </c>
      <c r="C72" s="12">
        <v>44846</v>
      </c>
      <c r="D72" s="2">
        <v>1522.15</v>
      </c>
      <c r="F72">
        <f t="shared" si="6"/>
        <v>2.1474348219977855</v>
      </c>
      <c r="G72">
        <f t="shared" si="7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5"/>
        <v/>
      </c>
      <c r="P72" t="s">
        <v>2359</v>
      </c>
      <c r="Q72" t="s">
        <v>16</v>
      </c>
      <c r="R72" s="3">
        <v>44845</v>
      </c>
      <c r="S72">
        <v>1532.45</v>
      </c>
      <c r="T72">
        <v>1540</v>
      </c>
      <c r="U72">
        <v>1543.95</v>
      </c>
      <c r="V72">
        <v>1483.05</v>
      </c>
      <c r="W72">
        <v>1485.6</v>
      </c>
      <c r="X72">
        <v>1490.15</v>
      </c>
      <c r="Y72">
        <v>1515.27</v>
      </c>
      <c r="Z72">
        <v>170005</v>
      </c>
      <c r="AA72">
        <v>257602651.84999999</v>
      </c>
      <c r="AB72">
        <v>7546</v>
      </c>
      <c r="AC72" t="s">
        <v>2482</v>
      </c>
      <c r="AD72" t="s">
        <v>1175</v>
      </c>
    </row>
    <row r="73" spans="1:30" x14ac:dyDescent="0.25">
      <c r="A73" s="9" t="s">
        <v>2359</v>
      </c>
      <c r="B73" s="1" t="s">
        <v>16</v>
      </c>
      <c r="C73" s="10">
        <v>44847</v>
      </c>
      <c r="D73" s="1">
        <v>1506.4</v>
      </c>
      <c r="F73">
        <f t="shared" si="6"/>
        <v>-1.0347206254311336</v>
      </c>
      <c r="G73">
        <f t="shared" si="7"/>
        <v>4</v>
      </c>
      <c r="H73">
        <f t="shared" si="9"/>
        <v>-4.0906631012638073</v>
      </c>
      <c r="I73" t="str">
        <f t="shared" si="8"/>
        <v/>
      </c>
      <c r="J73" t="str">
        <f t="shared" si="5"/>
        <v/>
      </c>
      <c r="P73" t="s">
        <v>2359</v>
      </c>
      <c r="Q73" t="s">
        <v>16</v>
      </c>
      <c r="R73" s="3">
        <v>44846</v>
      </c>
      <c r="S73">
        <v>1490.15</v>
      </c>
      <c r="T73">
        <v>1501.1</v>
      </c>
      <c r="U73">
        <v>1531.35</v>
      </c>
      <c r="V73">
        <v>1478.2</v>
      </c>
      <c r="W73">
        <v>1520</v>
      </c>
      <c r="X73">
        <v>1522.15</v>
      </c>
      <c r="Y73">
        <v>1506.44</v>
      </c>
      <c r="Z73">
        <v>150823</v>
      </c>
      <c r="AA73">
        <v>227206043.75</v>
      </c>
      <c r="AB73">
        <v>11643</v>
      </c>
      <c r="AC73" t="s">
        <v>2483</v>
      </c>
      <c r="AD73" t="s">
        <v>2484</v>
      </c>
    </row>
    <row r="74" spans="1:30" x14ac:dyDescent="0.25">
      <c r="A74" s="11" t="s">
        <v>2359</v>
      </c>
      <c r="B74" s="2" t="s">
        <v>16</v>
      </c>
      <c r="C74" s="12">
        <v>44848</v>
      </c>
      <c r="D74" s="2">
        <v>1503.45</v>
      </c>
      <c r="F74">
        <f t="shared" si="6"/>
        <v>-0.19583112055231314</v>
      </c>
      <c r="G74">
        <f t="shared" si="7"/>
        <v>5</v>
      </c>
      <c r="H74" t="str">
        <f t="shared" si="9"/>
        <v/>
      </c>
      <c r="I74" t="str">
        <f t="shared" si="8"/>
        <v/>
      </c>
      <c r="J74" t="str">
        <f t="shared" si="5"/>
        <v/>
      </c>
      <c r="P74" t="s">
        <v>2359</v>
      </c>
      <c r="Q74" t="s">
        <v>16</v>
      </c>
      <c r="R74" s="3">
        <v>44847</v>
      </c>
      <c r="S74">
        <v>1522.15</v>
      </c>
      <c r="T74">
        <v>1511</v>
      </c>
      <c r="U74">
        <v>1528.6</v>
      </c>
      <c r="V74">
        <v>1489.65</v>
      </c>
      <c r="W74">
        <v>1509</v>
      </c>
      <c r="X74">
        <v>1506.4</v>
      </c>
      <c r="Y74">
        <v>1508.62</v>
      </c>
      <c r="Z74">
        <v>70179</v>
      </c>
      <c r="AA74">
        <v>105873187.25</v>
      </c>
      <c r="AB74">
        <v>4916</v>
      </c>
      <c r="AC74" t="s">
        <v>2485</v>
      </c>
      <c r="AD74" t="s">
        <v>2486</v>
      </c>
    </row>
    <row r="75" spans="1:30" x14ac:dyDescent="0.25">
      <c r="A75" s="9" t="s">
        <v>2359</v>
      </c>
      <c r="B75" s="1" t="s">
        <v>16</v>
      </c>
      <c r="C75" s="10">
        <v>44851</v>
      </c>
      <c r="D75" s="1">
        <v>1509.1</v>
      </c>
      <c r="F75">
        <f t="shared" si="6"/>
        <v>0.37580232132760405</v>
      </c>
      <c r="G75">
        <f t="shared" si="7"/>
        <v>1</v>
      </c>
      <c r="H75" t="str">
        <f t="shared" si="9"/>
        <v/>
      </c>
      <c r="I75" t="str">
        <f t="shared" si="8"/>
        <v/>
      </c>
      <c r="J75" t="str">
        <f t="shared" si="5"/>
        <v/>
      </c>
      <c r="P75" t="s">
        <v>2359</v>
      </c>
      <c r="Q75" t="s">
        <v>16</v>
      </c>
      <c r="R75" s="3">
        <v>44848</v>
      </c>
      <c r="S75">
        <v>1506.4</v>
      </c>
      <c r="T75">
        <v>1518.6</v>
      </c>
      <c r="U75">
        <v>1550.2</v>
      </c>
      <c r="V75">
        <v>1496.35</v>
      </c>
      <c r="W75">
        <v>1504.6</v>
      </c>
      <c r="X75">
        <v>1503.45</v>
      </c>
      <c r="Y75">
        <v>1523.99</v>
      </c>
      <c r="Z75">
        <v>257969</v>
      </c>
      <c r="AA75">
        <v>393142508.14999998</v>
      </c>
      <c r="AB75">
        <v>13033</v>
      </c>
      <c r="AC75" t="s">
        <v>2487</v>
      </c>
      <c r="AD75" t="s">
        <v>594</v>
      </c>
    </row>
    <row r="76" spans="1:30" x14ac:dyDescent="0.25">
      <c r="A76" s="11" t="s">
        <v>2359</v>
      </c>
      <c r="B76" s="2" t="s">
        <v>16</v>
      </c>
      <c r="C76" s="12">
        <v>44852</v>
      </c>
      <c r="D76" s="2">
        <v>1510.7</v>
      </c>
      <c r="F76">
        <f t="shared" si="6"/>
        <v>0.10602345769002296</v>
      </c>
      <c r="G76">
        <f t="shared" si="7"/>
        <v>2</v>
      </c>
      <c r="H76" t="str">
        <f t="shared" si="9"/>
        <v/>
      </c>
      <c r="I76" t="str">
        <f t="shared" si="8"/>
        <v/>
      </c>
      <c r="J76" t="str">
        <f t="shared" si="5"/>
        <v/>
      </c>
      <c r="P76" t="s">
        <v>2359</v>
      </c>
      <c r="Q76" t="s">
        <v>16</v>
      </c>
      <c r="R76" s="3">
        <v>44851</v>
      </c>
      <c r="S76">
        <v>1503.45</v>
      </c>
      <c r="T76">
        <v>1500</v>
      </c>
      <c r="U76">
        <v>1530</v>
      </c>
      <c r="V76">
        <v>1476.05</v>
      </c>
      <c r="W76">
        <v>1513</v>
      </c>
      <c r="X76">
        <v>1509.1</v>
      </c>
      <c r="Y76">
        <v>1504.8</v>
      </c>
      <c r="Z76">
        <v>137270</v>
      </c>
      <c r="AA76">
        <v>206563713.75</v>
      </c>
      <c r="AB76">
        <v>7680</v>
      </c>
      <c r="AC76" t="s">
        <v>2488</v>
      </c>
      <c r="AD76" t="s">
        <v>2489</v>
      </c>
    </row>
    <row r="77" spans="1:30" x14ac:dyDescent="0.25">
      <c r="A77" s="9" t="s">
        <v>2359</v>
      </c>
      <c r="B77" s="1" t="s">
        <v>16</v>
      </c>
      <c r="C77" s="10">
        <v>44853</v>
      </c>
      <c r="D77" s="1">
        <v>1518.05</v>
      </c>
      <c r="F77">
        <f t="shared" si="6"/>
        <v>0.48652942344607858</v>
      </c>
      <c r="G77">
        <f t="shared" si="7"/>
        <v>3</v>
      </c>
      <c r="H77" t="str">
        <f t="shared" si="9"/>
        <v/>
      </c>
      <c r="I77" t="str">
        <f t="shared" si="8"/>
        <v/>
      </c>
      <c r="J77" t="str">
        <f t="shared" si="5"/>
        <v/>
      </c>
      <c r="P77" t="s">
        <v>2359</v>
      </c>
      <c r="Q77" t="s">
        <v>16</v>
      </c>
      <c r="R77" s="3">
        <v>44852</v>
      </c>
      <c r="S77">
        <v>1509.1</v>
      </c>
      <c r="T77">
        <v>1513</v>
      </c>
      <c r="U77">
        <v>1532.6</v>
      </c>
      <c r="V77">
        <v>1497.9</v>
      </c>
      <c r="W77">
        <v>1511.45</v>
      </c>
      <c r="X77">
        <v>1510.7</v>
      </c>
      <c r="Y77">
        <v>1514.96</v>
      </c>
      <c r="Z77">
        <v>227633</v>
      </c>
      <c r="AA77">
        <v>344854518.44999999</v>
      </c>
      <c r="AB77">
        <v>15774</v>
      </c>
      <c r="AC77" t="s">
        <v>2490</v>
      </c>
      <c r="AD77" t="s">
        <v>2491</v>
      </c>
    </row>
    <row r="78" spans="1:30" x14ac:dyDescent="0.25">
      <c r="A78" s="11" t="s">
        <v>2359</v>
      </c>
      <c r="B78" s="2" t="s">
        <v>16</v>
      </c>
      <c r="C78" s="12">
        <v>44854</v>
      </c>
      <c r="D78" s="2">
        <v>1523.65</v>
      </c>
      <c r="F78">
        <f t="shared" si="6"/>
        <v>0.3688943051941726</v>
      </c>
      <c r="G78">
        <f t="shared" si="7"/>
        <v>4</v>
      </c>
      <c r="H78">
        <f t="shared" si="9"/>
        <v>1.1451141795007966</v>
      </c>
      <c r="I78" t="str">
        <f t="shared" si="8"/>
        <v/>
      </c>
      <c r="J78" t="str">
        <f t="shared" si="5"/>
        <v/>
      </c>
      <c r="P78" t="s">
        <v>2359</v>
      </c>
      <c r="Q78" t="s">
        <v>16</v>
      </c>
      <c r="R78" s="3">
        <v>44853</v>
      </c>
      <c r="S78">
        <v>1510.7</v>
      </c>
      <c r="T78">
        <v>1512</v>
      </c>
      <c r="U78">
        <v>1532.95</v>
      </c>
      <c r="V78">
        <v>1508</v>
      </c>
      <c r="W78">
        <v>1523.95</v>
      </c>
      <c r="X78">
        <v>1518.05</v>
      </c>
      <c r="Y78">
        <v>1519.85</v>
      </c>
      <c r="Z78">
        <v>126421</v>
      </c>
      <c r="AA78">
        <v>192141312.30000001</v>
      </c>
      <c r="AB78">
        <v>6988</v>
      </c>
      <c r="AC78" t="s">
        <v>2492</v>
      </c>
      <c r="AD78" t="s">
        <v>2493</v>
      </c>
    </row>
    <row r="79" spans="1:30" x14ac:dyDescent="0.25">
      <c r="A79" s="9" t="s">
        <v>2359</v>
      </c>
      <c r="B79" s="1" t="s">
        <v>16</v>
      </c>
      <c r="C79" s="10">
        <v>44855</v>
      </c>
      <c r="D79" s="1">
        <v>1528.6</v>
      </c>
      <c r="F79">
        <f t="shared" si="6"/>
        <v>0.32487776064055512</v>
      </c>
      <c r="G79">
        <f t="shared" si="7"/>
        <v>5</v>
      </c>
      <c r="H79" t="str">
        <f t="shared" si="9"/>
        <v/>
      </c>
      <c r="I79" t="str">
        <f t="shared" si="8"/>
        <v/>
      </c>
      <c r="J79" t="str">
        <f t="shared" si="5"/>
        <v/>
      </c>
      <c r="P79" t="s">
        <v>2359</v>
      </c>
      <c r="Q79" t="s">
        <v>16</v>
      </c>
      <c r="R79" s="3">
        <v>44854</v>
      </c>
      <c r="S79">
        <v>1518.05</v>
      </c>
      <c r="T79">
        <v>1515</v>
      </c>
      <c r="U79">
        <v>1531</v>
      </c>
      <c r="V79">
        <v>1505.7</v>
      </c>
      <c r="W79">
        <v>1522.8</v>
      </c>
      <c r="X79">
        <v>1523.65</v>
      </c>
      <c r="Y79">
        <v>1519.18</v>
      </c>
      <c r="Z79">
        <v>121387</v>
      </c>
      <c r="AA79">
        <v>184409066.44999999</v>
      </c>
      <c r="AB79">
        <v>7518</v>
      </c>
      <c r="AC79" t="s">
        <v>2494</v>
      </c>
      <c r="AD79" t="s">
        <v>2495</v>
      </c>
    </row>
    <row r="80" spans="1:30" x14ac:dyDescent="0.25">
      <c r="A80" s="11" t="s">
        <v>2359</v>
      </c>
      <c r="B80" s="2" t="s">
        <v>16</v>
      </c>
      <c r="C80" s="12">
        <v>44858</v>
      </c>
      <c r="D80" s="2">
        <v>1520.7</v>
      </c>
      <c r="F80">
        <f t="shared" si="6"/>
        <v>-0.5168127698547601</v>
      </c>
      <c r="G80">
        <f t="shared" si="7"/>
        <v>1</v>
      </c>
      <c r="H80" t="str">
        <f t="shared" si="9"/>
        <v/>
      </c>
      <c r="I80" t="str">
        <f t="shared" si="8"/>
        <v/>
      </c>
      <c r="J80" t="str">
        <f t="shared" si="5"/>
        <v/>
      </c>
      <c r="P80" t="s">
        <v>2359</v>
      </c>
      <c r="Q80" t="s">
        <v>16</v>
      </c>
      <c r="R80" s="3">
        <v>44855</v>
      </c>
      <c r="S80">
        <v>1523.65</v>
      </c>
      <c r="T80">
        <v>1517.75</v>
      </c>
      <c r="U80">
        <v>1539.7</v>
      </c>
      <c r="V80">
        <v>1512.55</v>
      </c>
      <c r="W80">
        <v>1530</v>
      </c>
      <c r="X80">
        <v>1528.6</v>
      </c>
      <c r="Y80">
        <v>1527.72</v>
      </c>
      <c r="Z80">
        <v>135108</v>
      </c>
      <c r="AA80">
        <v>206406561.30000001</v>
      </c>
      <c r="AB80">
        <v>9136</v>
      </c>
      <c r="AC80" t="s">
        <v>2496</v>
      </c>
      <c r="AD80" t="s">
        <v>1297</v>
      </c>
    </row>
    <row r="81" spans="1:30" x14ac:dyDescent="0.25">
      <c r="A81" s="9" t="s">
        <v>2359</v>
      </c>
      <c r="B81" s="1" t="s">
        <v>16</v>
      </c>
      <c r="C81" s="10">
        <v>44859</v>
      </c>
      <c r="D81" s="1">
        <v>1532.2</v>
      </c>
      <c r="F81">
        <f t="shared" si="6"/>
        <v>0.75623068323798248</v>
      </c>
      <c r="G81">
        <f t="shared" si="7"/>
        <v>2</v>
      </c>
      <c r="H81" t="str">
        <f t="shared" si="9"/>
        <v/>
      </c>
      <c r="I81" t="str">
        <f t="shared" si="8"/>
        <v/>
      </c>
      <c r="J81" t="str">
        <f t="shared" si="5"/>
        <v/>
      </c>
      <c r="P81" t="s">
        <v>2359</v>
      </c>
      <c r="Q81" t="s">
        <v>16</v>
      </c>
      <c r="R81" s="3">
        <v>44858</v>
      </c>
      <c r="S81">
        <v>1528.6</v>
      </c>
      <c r="T81">
        <v>1540</v>
      </c>
      <c r="U81">
        <v>1540.4</v>
      </c>
      <c r="V81">
        <v>1511.1</v>
      </c>
      <c r="W81">
        <v>1523.7</v>
      </c>
      <c r="X81">
        <v>1520.7</v>
      </c>
      <c r="Y81">
        <v>1524.87</v>
      </c>
      <c r="Z81">
        <v>18922</v>
      </c>
      <c r="AA81">
        <v>28853564.949999999</v>
      </c>
      <c r="AB81">
        <v>1262</v>
      </c>
      <c r="AC81" t="s">
        <v>2497</v>
      </c>
      <c r="AD81" t="s">
        <v>2498</v>
      </c>
    </row>
    <row r="82" spans="1:30" x14ac:dyDescent="0.25">
      <c r="A82" s="11" t="s">
        <v>2359</v>
      </c>
      <c r="B82" s="2" t="s">
        <v>16</v>
      </c>
      <c r="C82" s="12">
        <v>44861</v>
      </c>
      <c r="D82" s="2">
        <v>1582.3</v>
      </c>
      <c r="F82">
        <f t="shared" si="6"/>
        <v>3.2698081190445052</v>
      </c>
      <c r="G82">
        <f t="shared" si="7"/>
        <v>4</v>
      </c>
      <c r="H82">
        <f t="shared" si="9"/>
        <v>4.2324034122723226</v>
      </c>
      <c r="I82" t="str">
        <f t="shared" si="8"/>
        <v/>
      </c>
      <c r="J82" t="str">
        <f t="shared" si="5"/>
        <v/>
      </c>
      <c r="P82" t="s">
        <v>2359</v>
      </c>
      <c r="Q82" t="s">
        <v>16</v>
      </c>
      <c r="R82" s="3">
        <v>44859</v>
      </c>
      <c r="S82">
        <v>1520.7</v>
      </c>
      <c r="T82">
        <v>1523</v>
      </c>
      <c r="U82">
        <v>1572.85</v>
      </c>
      <c r="V82">
        <v>1520.7</v>
      </c>
      <c r="W82">
        <v>1532</v>
      </c>
      <c r="X82">
        <v>1532.2</v>
      </c>
      <c r="Y82">
        <v>1545.1</v>
      </c>
      <c r="Z82">
        <v>230807</v>
      </c>
      <c r="AA82">
        <v>356619442.75</v>
      </c>
      <c r="AB82">
        <v>14588</v>
      </c>
      <c r="AC82" t="s">
        <v>2499</v>
      </c>
      <c r="AD82" t="s">
        <v>2500</v>
      </c>
    </row>
    <row r="83" spans="1:30" x14ac:dyDescent="0.25">
      <c r="A83" s="9" t="s">
        <v>2359</v>
      </c>
      <c r="B83" s="1" t="s">
        <v>16</v>
      </c>
      <c r="C83" s="10">
        <v>44862</v>
      </c>
      <c r="D83" s="1">
        <v>1532.55</v>
      </c>
      <c r="F83">
        <f t="shared" si="6"/>
        <v>-3.1441572394615434</v>
      </c>
      <c r="G83">
        <f t="shared" si="7"/>
        <v>5</v>
      </c>
      <c r="H83" t="str">
        <f t="shared" si="9"/>
        <v/>
      </c>
      <c r="I83" t="str">
        <f t="shared" si="8"/>
        <v/>
      </c>
      <c r="J83" t="str">
        <f t="shared" si="5"/>
        <v/>
      </c>
      <c r="P83" t="s">
        <v>2359</v>
      </c>
      <c r="Q83" t="s">
        <v>16</v>
      </c>
      <c r="R83" s="3">
        <v>44861</v>
      </c>
      <c r="S83">
        <v>1532.2</v>
      </c>
      <c r="T83">
        <v>1540</v>
      </c>
      <c r="U83">
        <v>1587.95</v>
      </c>
      <c r="V83">
        <v>1535.2</v>
      </c>
      <c r="W83">
        <v>1580</v>
      </c>
      <c r="X83">
        <v>1582.3</v>
      </c>
      <c r="Y83">
        <v>1569.81</v>
      </c>
      <c r="Z83">
        <v>175456</v>
      </c>
      <c r="AA83">
        <v>275433325.80000001</v>
      </c>
      <c r="AB83">
        <v>13122</v>
      </c>
      <c r="AC83" t="s">
        <v>2501</v>
      </c>
      <c r="AD83" t="s">
        <v>2502</v>
      </c>
    </row>
    <row r="84" spans="1:30" x14ac:dyDescent="0.25">
      <c r="A84" s="11" t="s">
        <v>2359</v>
      </c>
      <c r="B84" s="2" t="s">
        <v>16</v>
      </c>
      <c r="C84" s="12">
        <v>44865</v>
      </c>
      <c r="D84" s="2">
        <v>1600.95</v>
      </c>
      <c r="F84">
        <f t="shared" si="6"/>
        <v>4.4631496525398902</v>
      </c>
      <c r="G84">
        <f t="shared" si="7"/>
        <v>1</v>
      </c>
      <c r="H84" t="str">
        <f t="shared" si="9"/>
        <v/>
      </c>
      <c r="I84" t="str">
        <f t="shared" si="8"/>
        <v/>
      </c>
      <c r="J84" t="str">
        <f t="shared" si="5"/>
        <v/>
      </c>
      <c r="P84" t="s">
        <v>2359</v>
      </c>
      <c r="Q84" t="s">
        <v>16</v>
      </c>
      <c r="R84" s="3">
        <v>44862</v>
      </c>
      <c r="S84">
        <v>1582.3</v>
      </c>
      <c r="T84">
        <v>1579</v>
      </c>
      <c r="U84">
        <v>1585.45</v>
      </c>
      <c r="V84">
        <v>1526.5</v>
      </c>
      <c r="W84">
        <v>1535.4</v>
      </c>
      <c r="X84">
        <v>1532.55</v>
      </c>
      <c r="Y84">
        <v>1547.42</v>
      </c>
      <c r="Z84">
        <v>89219</v>
      </c>
      <c r="AA84">
        <v>138059480.59999999</v>
      </c>
      <c r="AB84">
        <v>7636</v>
      </c>
      <c r="AC84" t="s">
        <v>2503</v>
      </c>
      <c r="AD84" t="s">
        <v>2504</v>
      </c>
    </row>
    <row r="85" spans="1:30" x14ac:dyDescent="0.25">
      <c r="A85" s="9" t="s">
        <v>2359</v>
      </c>
      <c r="B85" s="1" t="s">
        <v>16</v>
      </c>
      <c r="C85" s="10">
        <v>44866</v>
      </c>
      <c r="D85" s="1">
        <v>1605.6</v>
      </c>
      <c r="F85">
        <f t="shared" si="6"/>
        <v>0.29045254380210894</v>
      </c>
      <c r="G85">
        <f t="shared" si="7"/>
        <v>2</v>
      </c>
      <c r="H85" t="str">
        <f t="shared" si="9"/>
        <v/>
      </c>
      <c r="I85">
        <f t="shared" si="8"/>
        <v>44866</v>
      </c>
      <c r="J85">
        <f t="shared" si="5"/>
        <v>13.396860986547088</v>
      </c>
      <c r="P85" t="s">
        <v>2359</v>
      </c>
      <c r="Q85" t="s">
        <v>16</v>
      </c>
      <c r="R85" s="3">
        <v>44865</v>
      </c>
      <c r="S85">
        <v>1532.55</v>
      </c>
      <c r="T85">
        <v>1535.5</v>
      </c>
      <c r="U85">
        <v>1605</v>
      </c>
      <c r="V85">
        <v>1535.5</v>
      </c>
      <c r="W85">
        <v>1595.05</v>
      </c>
      <c r="X85">
        <v>1600.95</v>
      </c>
      <c r="Y85">
        <v>1591.22</v>
      </c>
      <c r="Z85">
        <v>313925</v>
      </c>
      <c r="AA85">
        <v>499522301.10000002</v>
      </c>
      <c r="AB85">
        <v>21076</v>
      </c>
      <c r="AC85" t="s">
        <v>2505</v>
      </c>
      <c r="AD85" t="s">
        <v>2506</v>
      </c>
    </row>
    <row r="86" spans="1:30" x14ac:dyDescent="0.25">
      <c r="A86" s="11" t="s">
        <v>2359</v>
      </c>
      <c r="B86" s="2" t="s">
        <v>16</v>
      </c>
      <c r="C86" s="12">
        <v>44867</v>
      </c>
      <c r="D86" s="2">
        <v>1595.1</v>
      </c>
      <c r="F86">
        <f t="shared" si="6"/>
        <v>-0.65396113602391626</v>
      </c>
      <c r="G86">
        <f t="shared" si="7"/>
        <v>3</v>
      </c>
      <c r="H86" t="str">
        <f t="shared" si="9"/>
        <v/>
      </c>
      <c r="I86" t="str">
        <f t="shared" si="8"/>
        <v/>
      </c>
      <c r="J86" t="str">
        <f t="shared" si="5"/>
        <v/>
      </c>
      <c r="P86" t="s">
        <v>2359</v>
      </c>
      <c r="Q86" t="s">
        <v>16</v>
      </c>
      <c r="R86" s="3">
        <v>44866</v>
      </c>
      <c r="S86">
        <v>1600.95</v>
      </c>
      <c r="T86">
        <v>1615</v>
      </c>
      <c r="U86">
        <v>1616.15</v>
      </c>
      <c r="V86">
        <v>1589.6</v>
      </c>
      <c r="W86">
        <v>1606.9</v>
      </c>
      <c r="X86">
        <v>1605.6</v>
      </c>
      <c r="Y86">
        <v>1603.68</v>
      </c>
      <c r="Z86">
        <v>166393</v>
      </c>
      <c r="AA86">
        <v>266841596.55000001</v>
      </c>
      <c r="AB86">
        <v>13566</v>
      </c>
      <c r="AC86" t="s">
        <v>2507</v>
      </c>
      <c r="AD86" t="s">
        <v>1708</v>
      </c>
    </row>
    <row r="87" spans="1:30" x14ac:dyDescent="0.25">
      <c r="A87" s="11" t="s">
        <v>2359</v>
      </c>
      <c r="B87" s="2" t="s">
        <v>16</v>
      </c>
      <c r="C87" s="12">
        <v>44868</v>
      </c>
      <c r="D87" s="2">
        <v>1653.7</v>
      </c>
      <c r="F87">
        <f t="shared" si="6"/>
        <v>3.6737508620149297</v>
      </c>
      <c r="G87">
        <f t="shared" si="7"/>
        <v>4</v>
      </c>
      <c r="H87">
        <f t="shared" si="9"/>
        <v>4.5124186311066223</v>
      </c>
      <c r="I87" t="str">
        <f t="shared" si="8"/>
        <v/>
      </c>
      <c r="J87" t="str">
        <f t="shared" si="5"/>
        <v/>
      </c>
      <c r="P87" t="s">
        <v>2359</v>
      </c>
      <c r="Q87" t="s">
        <v>16</v>
      </c>
      <c r="R87" s="3">
        <v>44867</v>
      </c>
      <c r="S87">
        <v>1605.6</v>
      </c>
      <c r="T87">
        <v>1609</v>
      </c>
      <c r="U87">
        <v>1618.45</v>
      </c>
      <c r="V87">
        <v>1575.25</v>
      </c>
      <c r="W87">
        <v>1592.55</v>
      </c>
      <c r="X87">
        <v>1595.1</v>
      </c>
      <c r="Y87">
        <v>1599.78</v>
      </c>
      <c r="Z87">
        <v>232645</v>
      </c>
      <c r="AA87">
        <v>372180081.85000002</v>
      </c>
      <c r="AB87">
        <v>15765</v>
      </c>
      <c r="AC87" t="s">
        <v>2508</v>
      </c>
      <c r="AD87" t="s">
        <v>2509</v>
      </c>
    </row>
    <row r="88" spans="1:30" x14ac:dyDescent="0.25">
      <c r="A88" s="9" t="s">
        <v>2359</v>
      </c>
      <c r="B88" s="1" t="s">
        <v>16</v>
      </c>
      <c r="C88" s="10">
        <v>44869</v>
      </c>
      <c r="D88" s="1">
        <v>1742.5</v>
      </c>
      <c r="F88">
        <f t="shared" si="6"/>
        <v>5.3697768640019321</v>
      </c>
      <c r="G88">
        <f t="shared" si="7"/>
        <v>5</v>
      </c>
      <c r="H88" t="str">
        <f t="shared" si="9"/>
        <v/>
      </c>
      <c r="I88" t="str">
        <f t="shared" si="8"/>
        <v/>
      </c>
      <c r="J88" t="str">
        <f t="shared" si="5"/>
        <v/>
      </c>
      <c r="P88" t="s">
        <v>2359</v>
      </c>
      <c r="Q88" t="s">
        <v>145</v>
      </c>
      <c r="R88" s="3">
        <v>44868</v>
      </c>
      <c r="S88">
        <v>1598</v>
      </c>
      <c r="T88">
        <v>1595.1</v>
      </c>
      <c r="U88">
        <v>1595.1</v>
      </c>
      <c r="V88">
        <v>1595.1</v>
      </c>
      <c r="W88">
        <v>1595.1</v>
      </c>
      <c r="X88">
        <v>1595.1</v>
      </c>
      <c r="Y88">
        <v>1595.1</v>
      </c>
      <c r="Z88">
        <v>94402</v>
      </c>
      <c r="AA88">
        <v>150580630.19999999</v>
      </c>
      <c r="AB88">
        <v>1</v>
      </c>
      <c r="AC88" t="s">
        <v>146</v>
      </c>
      <c r="AD88" t="s">
        <v>146</v>
      </c>
    </row>
    <row r="89" spans="1:30" x14ac:dyDescent="0.25">
      <c r="A89" s="11" t="s">
        <v>2359</v>
      </c>
      <c r="B89" s="2" t="s">
        <v>16</v>
      </c>
      <c r="C89" s="12">
        <v>44872</v>
      </c>
      <c r="D89" s="2">
        <v>1767.4</v>
      </c>
      <c r="F89">
        <f t="shared" si="6"/>
        <v>1.4289813486370211</v>
      </c>
      <c r="G89">
        <f t="shared" si="7"/>
        <v>1</v>
      </c>
      <c r="H89" t="str">
        <f t="shared" si="9"/>
        <v/>
      </c>
      <c r="I89" t="str">
        <f t="shared" si="8"/>
        <v/>
      </c>
      <c r="J89" t="str">
        <f t="shared" si="5"/>
        <v/>
      </c>
      <c r="P89" t="s">
        <v>2359</v>
      </c>
      <c r="Q89" t="s">
        <v>16</v>
      </c>
      <c r="R89" s="3">
        <v>44868</v>
      </c>
      <c r="S89">
        <v>1595.1</v>
      </c>
      <c r="T89">
        <v>1585</v>
      </c>
      <c r="U89">
        <v>1673.5</v>
      </c>
      <c r="V89">
        <v>1585</v>
      </c>
      <c r="W89">
        <v>1656.9</v>
      </c>
      <c r="X89">
        <v>1653.7</v>
      </c>
      <c r="Y89">
        <v>1635.51</v>
      </c>
      <c r="Z89">
        <v>642435</v>
      </c>
      <c r="AA89">
        <v>1050706883.4</v>
      </c>
      <c r="AB89">
        <v>34949</v>
      </c>
      <c r="AC89" t="s">
        <v>2510</v>
      </c>
      <c r="AD89" t="s">
        <v>2511</v>
      </c>
    </row>
    <row r="90" spans="1:30" x14ac:dyDescent="0.25">
      <c r="A90" s="9" t="s">
        <v>2359</v>
      </c>
      <c r="B90" s="1" t="s">
        <v>16</v>
      </c>
      <c r="C90" s="10">
        <v>44874</v>
      </c>
      <c r="D90" s="1">
        <v>1735.35</v>
      </c>
      <c r="F90">
        <f t="shared" si="6"/>
        <v>-1.8133982120629273</v>
      </c>
      <c r="G90">
        <f t="shared" si="7"/>
        <v>3</v>
      </c>
      <c r="H90" t="str">
        <f t="shared" si="9"/>
        <v/>
      </c>
      <c r="I90" t="str">
        <f t="shared" si="8"/>
        <v/>
      </c>
      <c r="J90" t="str">
        <f t="shared" si="5"/>
        <v/>
      </c>
      <c r="P90" t="s">
        <v>2359</v>
      </c>
      <c r="Q90" t="s">
        <v>16</v>
      </c>
      <c r="R90" s="3">
        <v>44869</v>
      </c>
      <c r="S90">
        <v>1653.7</v>
      </c>
      <c r="T90">
        <v>1657</v>
      </c>
      <c r="U90">
        <v>1750</v>
      </c>
      <c r="V90">
        <v>1653.75</v>
      </c>
      <c r="W90">
        <v>1742</v>
      </c>
      <c r="X90">
        <v>1742.5</v>
      </c>
      <c r="Y90">
        <v>1719.54</v>
      </c>
      <c r="Z90">
        <v>930606</v>
      </c>
      <c r="AA90">
        <v>1600210945.5</v>
      </c>
      <c r="AB90">
        <v>40916</v>
      </c>
      <c r="AC90" t="s">
        <v>2512</v>
      </c>
      <c r="AD90" t="s">
        <v>2513</v>
      </c>
    </row>
    <row r="91" spans="1:30" x14ac:dyDescent="0.25">
      <c r="A91" s="11" t="s">
        <v>2359</v>
      </c>
      <c r="B91" s="2" t="s">
        <v>16</v>
      </c>
      <c r="C91" s="12">
        <v>44875</v>
      </c>
      <c r="D91" s="2">
        <v>1681.7</v>
      </c>
      <c r="F91">
        <f t="shared" si="6"/>
        <v>-3.0915953554038014</v>
      </c>
      <c r="G91">
        <f t="shared" si="7"/>
        <v>4</v>
      </c>
      <c r="H91">
        <f t="shared" si="9"/>
        <v>5.4291267005203521</v>
      </c>
      <c r="I91" t="str">
        <f t="shared" si="8"/>
        <v/>
      </c>
      <c r="J91" t="str">
        <f t="shared" si="5"/>
        <v/>
      </c>
      <c r="P91" t="s">
        <v>2359</v>
      </c>
      <c r="Q91" t="s">
        <v>16</v>
      </c>
      <c r="R91" s="3">
        <v>44872</v>
      </c>
      <c r="S91">
        <v>1742.5</v>
      </c>
      <c r="T91">
        <v>1759</v>
      </c>
      <c r="U91">
        <v>1772.45</v>
      </c>
      <c r="V91">
        <v>1725</v>
      </c>
      <c r="W91">
        <v>1763.8</v>
      </c>
      <c r="X91">
        <v>1767.4</v>
      </c>
      <c r="Y91">
        <v>1753.55</v>
      </c>
      <c r="Z91">
        <v>278379</v>
      </c>
      <c r="AA91">
        <v>488150401.05000001</v>
      </c>
      <c r="AB91">
        <v>15316</v>
      </c>
      <c r="AC91" t="s">
        <v>2514</v>
      </c>
      <c r="AD91" t="s">
        <v>2515</v>
      </c>
    </row>
    <row r="92" spans="1:30" x14ac:dyDescent="0.25">
      <c r="A92" s="9" t="s">
        <v>2359</v>
      </c>
      <c r="B92" s="1" t="s">
        <v>16</v>
      </c>
      <c r="C92" s="10">
        <v>44876</v>
      </c>
      <c r="D92" s="1">
        <v>1667.9</v>
      </c>
      <c r="F92">
        <f t="shared" si="6"/>
        <v>-0.82059820419813012</v>
      </c>
      <c r="G92">
        <f t="shared" si="7"/>
        <v>5</v>
      </c>
      <c r="H92" t="str">
        <f t="shared" si="9"/>
        <v/>
      </c>
      <c r="I92" t="str">
        <f t="shared" si="8"/>
        <v/>
      </c>
      <c r="J92" t="str">
        <f t="shared" si="5"/>
        <v/>
      </c>
      <c r="P92" t="s">
        <v>2359</v>
      </c>
      <c r="Q92" t="s">
        <v>16</v>
      </c>
      <c r="R92" s="3">
        <v>44874</v>
      </c>
      <c r="S92">
        <v>1767.4</v>
      </c>
      <c r="T92">
        <v>1750</v>
      </c>
      <c r="U92">
        <v>1785</v>
      </c>
      <c r="V92">
        <v>1725.6</v>
      </c>
      <c r="W92">
        <v>1730</v>
      </c>
      <c r="X92">
        <v>1735.35</v>
      </c>
      <c r="Y92">
        <v>1750.95</v>
      </c>
      <c r="Z92">
        <v>289595</v>
      </c>
      <c r="AA92">
        <v>507065822.25</v>
      </c>
      <c r="AB92">
        <v>12802</v>
      </c>
      <c r="AC92" t="s">
        <v>2516</v>
      </c>
      <c r="AD92" t="s">
        <v>2415</v>
      </c>
    </row>
    <row r="93" spans="1:30" x14ac:dyDescent="0.25">
      <c r="A93" s="9" t="s">
        <v>2359</v>
      </c>
      <c r="B93" s="1" t="s">
        <v>16</v>
      </c>
      <c r="C93" s="10">
        <v>44879</v>
      </c>
      <c r="D93" s="1">
        <v>1690.8</v>
      </c>
      <c r="F93">
        <f t="shared" si="6"/>
        <v>1.3729839918460256</v>
      </c>
      <c r="G93">
        <f t="shared" si="7"/>
        <v>1</v>
      </c>
      <c r="H93" t="str">
        <f t="shared" si="9"/>
        <v/>
      </c>
      <c r="I93" t="str">
        <f t="shared" si="8"/>
        <v/>
      </c>
      <c r="J93" t="str">
        <f t="shared" si="5"/>
        <v/>
      </c>
      <c r="P93" t="s">
        <v>2359</v>
      </c>
      <c r="Q93" t="s">
        <v>16</v>
      </c>
      <c r="R93" s="3">
        <v>44875</v>
      </c>
      <c r="S93">
        <v>1735.35</v>
      </c>
      <c r="T93">
        <v>1723</v>
      </c>
      <c r="U93">
        <v>1732.45</v>
      </c>
      <c r="V93">
        <v>1671.05</v>
      </c>
      <c r="W93">
        <v>1677.65</v>
      </c>
      <c r="X93">
        <v>1681.7</v>
      </c>
      <c r="Y93">
        <v>1695.48</v>
      </c>
      <c r="Z93">
        <v>176661</v>
      </c>
      <c r="AA93">
        <v>299525401.14999998</v>
      </c>
      <c r="AB93">
        <v>12345</v>
      </c>
      <c r="AC93" t="s">
        <v>2517</v>
      </c>
      <c r="AD93" t="s">
        <v>2518</v>
      </c>
    </row>
    <row r="94" spans="1:30" x14ac:dyDescent="0.25">
      <c r="A94" s="11" t="s">
        <v>2359</v>
      </c>
      <c r="B94" s="2" t="s">
        <v>16</v>
      </c>
      <c r="C94" s="12">
        <v>44880</v>
      </c>
      <c r="D94" s="2">
        <v>1679.65</v>
      </c>
      <c r="F94">
        <f t="shared" si="6"/>
        <v>-0.65945114738584476</v>
      </c>
      <c r="G94">
        <f t="shared" si="7"/>
        <v>2</v>
      </c>
      <c r="H94" t="str">
        <f t="shared" si="9"/>
        <v/>
      </c>
      <c r="I94" t="str">
        <f t="shared" si="8"/>
        <v/>
      </c>
      <c r="J94" t="str">
        <f t="shared" si="5"/>
        <v/>
      </c>
      <c r="P94" t="s">
        <v>2359</v>
      </c>
      <c r="Q94" t="s">
        <v>16</v>
      </c>
      <c r="R94" s="3">
        <v>44876</v>
      </c>
      <c r="S94">
        <v>1681.7</v>
      </c>
      <c r="T94">
        <v>1692.35</v>
      </c>
      <c r="U94">
        <v>1713.95</v>
      </c>
      <c r="V94">
        <v>1656.55</v>
      </c>
      <c r="W94">
        <v>1659.9</v>
      </c>
      <c r="X94">
        <v>1667.9</v>
      </c>
      <c r="Y94">
        <v>1675.46</v>
      </c>
      <c r="Z94">
        <v>202042</v>
      </c>
      <c r="AA94">
        <v>338513584.75</v>
      </c>
      <c r="AB94">
        <v>12639</v>
      </c>
      <c r="AC94" t="s">
        <v>2519</v>
      </c>
      <c r="AD94" t="s">
        <v>2520</v>
      </c>
    </row>
    <row r="95" spans="1:30" x14ac:dyDescent="0.25">
      <c r="A95" s="9" t="s">
        <v>2359</v>
      </c>
      <c r="B95" s="1" t="s">
        <v>16</v>
      </c>
      <c r="C95" s="10">
        <v>44881</v>
      </c>
      <c r="D95" s="1">
        <v>1707.85</v>
      </c>
      <c r="F95">
        <f t="shared" si="6"/>
        <v>1.6789212038222139</v>
      </c>
      <c r="G95">
        <f t="shared" si="7"/>
        <v>3</v>
      </c>
      <c r="H95" t="str">
        <f t="shared" si="9"/>
        <v/>
      </c>
      <c r="I95" t="str">
        <f t="shared" si="8"/>
        <v/>
      </c>
      <c r="J95" t="str">
        <f t="shared" si="5"/>
        <v/>
      </c>
      <c r="P95" t="s">
        <v>2359</v>
      </c>
      <c r="Q95" t="s">
        <v>145</v>
      </c>
      <c r="R95" s="3">
        <v>44879</v>
      </c>
      <c r="S95">
        <v>1595.1</v>
      </c>
      <c r="T95">
        <v>1667.9</v>
      </c>
      <c r="U95">
        <v>1667.9</v>
      </c>
      <c r="V95">
        <v>1667.9</v>
      </c>
      <c r="W95">
        <v>1667.9</v>
      </c>
      <c r="X95">
        <v>1667.9</v>
      </c>
      <c r="Y95">
        <v>1667.9</v>
      </c>
      <c r="Z95">
        <v>94401</v>
      </c>
      <c r="AA95">
        <v>157451427.90000001</v>
      </c>
      <c r="AB95">
        <v>1</v>
      </c>
      <c r="AC95" t="s">
        <v>146</v>
      </c>
      <c r="AD95" t="s">
        <v>146</v>
      </c>
    </row>
    <row r="96" spans="1:30" x14ac:dyDescent="0.25">
      <c r="A96" s="11" t="s">
        <v>2359</v>
      </c>
      <c r="B96" s="2" t="s">
        <v>16</v>
      </c>
      <c r="C96" s="12">
        <v>44882</v>
      </c>
      <c r="D96" s="2">
        <v>1713.7</v>
      </c>
      <c r="F96">
        <f t="shared" si="6"/>
        <v>0.34253593699681689</v>
      </c>
      <c r="G96">
        <f t="shared" si="7"/>
        <v>4</v>
      </c>
      <c r="H96">
        <f t="shared" si="9"/>
        <v>1.902836415531902</v>
      </c>
      <c r="I96" t="str">
        <f t="shared" si="8"/>
        <v/>
      </c>
      <c r="J96" t="str">
        <f t="shared" si="5"/>
        <v/>
      </c>
      <c r="P96" t="s">
        <v>2359</v>
      </c>
      <c r="Q96" t="s">
        <v>16</v>
      </c>
      <c r="R96" s="3">
        <v>44879</v>
      </c>
      <c r="S96">
        <v>1667.9</v>
      </c>
      <c r="T96">
        <v>1669.75</v>
      </c>
      <c r="U96">
        <v>1706.95</v>
      </c>
      <c r="V96">
        <v>1659.9</v>
      </c>
      <c r="W96">
        <v>1688.9</v>
      </c>
      <c r="X96">
        <v>1690.8</v>
      </c>
      <c r="Y96">
        <v>1689.94</v>
      </c>
      <c r="Z96">
        <v>175298</v>
      </c>
      <c r="AA96">
        <v>296243701.64999998</v>
      </c>
      <c r="AB96">
        <v>9542</v>
      </c>
      <c r="AC96" t="s">
        <v>2521</v>
      </c>
      <c r="AD96" t="s">
        <v>1400</v>
      </c>
    </row>
    <row r="97" spans="1:30" x14ac:dyDescent="0.25">
      <c r="A97" s="9" t="s">
        <v>2359</v>
      </c>
      <c r="B97" s="1" t="s">
        <v>16</v>
      </c>
      <c r="C97" s="10">
        <v>44883</v>
      </c>
      <c r="D97" s="1">
        <v>1678.9</v>
      </c>
      <c r="F97">
        <f t="shared" si="6"/>
        <v>-2.0306938203886302</v>
      </c>
      <c r="G97">
        <f t="shared" si="7"/>
        <v>5</v>
      </c>
      <c r="H97" t="str">
        <f t="shared" si="9"/>
        <v/>
      </c>
      <c r="I97" t="str">
        <f t="shared" si="8"/>
        <v/>
      </c>
      <c r="J97" t="str">
        <f t="shared" si="5"/>
        <v/>
      </c>
      <c r="P97" t="s">
        <v>2359</v>
      </c>
      <c r="Q97" t="s">
        <v>16</v>
      </c>
      <c r="R97" s="3">
        <v>44880</v>
      </c>
      <c r="S97">
        <v>1690.8</v>
      </c>
      <c r="T97">
        <v>1680</v>
      </c>
      <c r="U97">
        <v>1716</v>
      </c>
      <c r="V97">
        <v>1670.4</v>
      </c>
      <c r="W97">
        <v>1682.8</v>
      </c>
      <c r="X97">
        <v>1679.65</v>
      </c>
      <c r="Y97">
        <v>1691.12</v>
      </c>
      <c r="Z97">
        <v>182416</v>
      </c>
      <c r="AA97">
        <v>308486574.39999998</v>
      </c>
      <c r="AB97">
        <v>13652</v>
      </c>
      <c r="AC97" t="s">
        <v>2522</v>
      </c>
      <c r="AD97" t="s">
        <v>126</v>
      </c>
    </row>
    <row r="98" spans="1:30" x14ac:dyDescent="0.25">
      <c r="A98" s="11" t="s">
        <v>2359</v>
      </c>
      <c r="B98" s="2" t="s">
        <v>16</v>
      </c>
      <c r="C98" s="12">
        <v>44886</v>
      </c>
      <c r="D98" s="2">
        <v>1674.95</v>
      </c>
      <c r="F98">
        <f t="shared" si="6"/>
        <v>-0.23527309547918548</v>
      </c>
      <c r="G98">
        <f t="shared" si="7"/>
        <v>1</v>
      </c>
      <c r="H98" t="str">
        <f t="shared" si="9"/>
        <v/>
      </c>
      <c r="I98" t="str">
        <f t="shared" si="8"/>
        <v/>
      </c>
      <c r="J98" t="str">
        <f t="shared" si="5"/>
        <v/>
      </c>
      <c r="P98" t="s">
        <v>2359</v>
      </c>
      <c r="Q98" t="s">
        <v>16</v>
      </c>
      <c r="R98" s="3">
        <v>44881</v>
      </c>
      <c r="S98">
        <v>1679.65</v>
      </c>
      <c r="T98">
        <v>1680.1</v>
      </c>
      <c r="U98">
        <v>1738</v>
      </c>
      <c r="V98">
        <v>1680.1</v>
      </c>
      <c r="W98">
        <v>1707.75</v>
      </c>
      <c r="X98">
        <v>1707.85</v>
      </c>
      <c r="Y98">
        <v>1714.79</v>
      </c>
      <c r="Z98">
        <v>578329</v>
      </c>
      <c r="AA98">
        <v>991714093.10000002</v>
      </c>
      <c r="AB98">
        <v>31100</v>
      </c>
      <c r="AC98" t="s">
        <v>2523</v>
      </c>
      <c r="AD98" t="s">
        <v>668</v>
      </c>
    </row>
    <row r="99" spans="1:30" x14ac:dyDescent="0.25">
      <c r="A99" s="9" t="s">
        <v>2359</v>
      </c>
      <c r="B99" s="1" t="s">
        <v>16</v>
      </c>
      <c r="C99" s="10">
        <v>44887</v>
      </c>
      <c r="D99" s="1">
        <v>1713.1</v>
      </c>
      <c r="F99">
        <f t="shared" si="6"/>
        <v>2.2776799307441928</v>
      </c>
      <c r="G99">
        <f t="shared" si="7"/>
        <v>2</v>
      </c>
      <c r="H99" t="str">
        <f t="shared" si="9"/>
        <v/>
      </c>
      <c r="I99" t="str">
        <f t="shared" si="8"/>
        <v/>
      </c>
      <c r="J99" t="str">
        <f t="shared" si="5"/>
        <v/>
      </c>
      <c r="P99" t="s">
        <v>2359</v>
      </c>
      <c r="Q99" t="s">
        <v>16</v>
      </c>
      <c r="R99" s="3">
        <v>44882</v>
      </c>
      <c r="S99">
        <v>1707.85</v>
      </c>
      <c r="T99">
        <v>1707</v>
      </c>
      <c r="U99">
        <v>1732.9</v>
      </c>
      <c r="V99">
        <v>1694.55</v>
      </c>
      <c r="W99">
        <v>1714.95</v>
      </c>
      <c r="X99">
        <v>1713.7</v>
      </c>
      <c r="Y99">
        <v>1718.79</v>
      </c>
      <c r="Z99">
        <v>274480</v>
      </c>
      <c r="AA99">
        <v>471774136</v>
      </c>
      <c r="AB99">
        <v>11882</v>
      </c>
      <c r="AC99" t="s">
        <v>2524</v>
      </c>
      <c r="AD99" t="s">
        <v>2525</v>
      </c>
    </row>
    <row r="100" spans="1:30" x14ac:dyDescent="0.25">
      <c r="A100" s="11" t="s">
        <v>2359</v>
      </c>
      <c r="B100" s="2" t="s">
        <v>16</v>
      </c>
      <c r="C100" s="12">
        <v>44888</v>
      </c>
      <c r="D100" s="2">
        <v>1734.75</v>
      </c>
      <c r="F100">
        <f t="shared" si="6"/>
        <v>1.2637907886288069</v>
      </c>
      <c r="G100">
        <f t="shared" si="7"/>
        <v>3</v>
      </c>
      <c r="H100" t="str">
        <f t="shared" si="9"/>
        <v/>
      </c>
      <c r="I100" t="str">
        <f t="shared" si="8"/>
        <v/>
      </c>
      <c r="J100" t="str">
        <f t="shared" si="5"/>
        <v/>
      </c>
      <c r="P100" t="s">
        <v>2359</v>
      </c>
      <c r="Q100" t="s">
        <v>16</v>
      </c>
      <c r="R100" s="3">
        <v>44883</v>
      </c>
      <c r="S100">
        <v>1713.7</v>
      </c>
      <c r="T100">
        <v>1722.3</v>
      </c>
      <c r="U100">
        <v>1725.4</v>
      </c>
      <c r="V100">
        <v>1642.3</v>
      </c>
      <c r="W100">
        <v>1672</v>
      </c>
      <c r="X100">
        <v>1678.9</v>
      </c>
      <c r="Y100">
        <v>1674.64</v>
      </c>
      <c r="Z100">
        <v>237768</v>
      </c>
      <c r="AA100">
        <v>398175950.60000002</v>
      </c>
      <c r="AB100">
        <v>20552</v>
      </c>
      <c r="AC100" t="s">
        <v>2526</v>
      </c>
      <c r="AD100" t="s">
        <v>2527</v>
      </c>
    </row>
    <row r="101" spans="1:30" x14ac:dyDescent="0.25">
      <c r="A101" s="9" t="s">
        <v>2359</v>
      </c>
      <c r="B101" s="1" t="s">
        <v>16</v>
      </c>
      <c r="C101" s="10">
        <v>44889</v>
      </c>
      <c r="D101" s="1">
        <v>1739.3</v>
      </c>
      <c r="F101">
        <f t="shared" si="6"/>
        <v>0.26228563193543475</v>
      </c>
      <c r="G101">
        <f t="shared" si="7"/>
        <v>4</v>
      </c>
      <c r="H101">
        <f t="shared" si="9"/>
        <v>1.4938437299410579</v>
      </c>
      <c r="I101" t="str">
        <f t="shared" si="8"/>
        <v/>
      </c>
      <c r="J101" t="str">
        <f t="shared" si="5"/>
        <v/>
      </c>
      <c r="P101" t="s">
        <v>2359</v>
      </c>
      <c r="Q101" t="s">
        <v>16</v>
      </c>
      <c r="R101" s="3">
        <v>44886</v>
      </c>
      <c r="S101">
        <v>1678.9</v>
      </c>
      <c r="T101">
        <v>1685.85</v>
      </c>
      <c r="U101">
        <v>1689.5</v>
      </c>
      <c r="V101">
        <v>1650</v>
      </c>
      <c r="W101">
        <v>1674.85</v>
      </c>
      <c r="X101">
        <v>1674.95</v>
      </c>
      <c r="Y101">
        <v>1668.43</v>
      </c>
      <c r="Z101">
        <v>126740</v>
      </c>
      <c r="AA101">
        <v>211457049.59999999</v>
      </c>
      <c r="AB101">
        <v>9998</v>
      </c>
      <c r="AC101" t="s">
        <v>2528</v>
      </c>
      <c r="AD101" t="s">
        <v>450</v>
      </c>
    </row>
    <row r="102" spans="1:30" x14ac:dyDescent="0.25">
      <c r="A102" s="11" t="s">
        <v>2359</v>
      </c>
      <c r="B102" s="2" t="s">
        <v>16</v>
      </c>
      <c r="C102" s="12">
        <v>44890</v>
      </c>
      <c r="D102" s="2">
        <v>1742.15</v>
      </c>
      <c r="F102">
        <f t="shared" si="6"/>
        <v>0.16385902374519271</v>
      </c>
      <c r="G102">
        <f t="shared" si="7"/>
        <v>5</v>
      </c>
      <c r="H102" t="str">
        <f t="shared" si="9"/>
        <v/>
      </c>
      <c r="I102" t="str">
        <f t="shared" si="8"/>
        <v/>
      </c>
      <c r="J102" t="str">
        <f t="shared" si="5"/>
        <v/>
      </c>
      <c r="P102" t="s">
        <v>2359</v>
      </c>
      <c r="Q102" t="s">
        <v>16</v>
      </c>
      <c r="R102" s="3">
        <v>44887</v>
      </c>
      <c r="S102">
        <v>1674.95</v>
      </c>
      <c r="T102">
        <v>1674</v>
      </c>
      <c r="U102">
        <v>1724</v>
      </c>
      <c r="V102">
        <v>1666.5</v>
      </c>
      <c r="W102">
        <v>1702</v>
      </c>
      <c r="X102">
        <v>1713.1</v>
      </c>
      <c r="Y102">
        <v>1710.85</v>
      </c>
      <c r="Z102">
        <v>248152</v>
      </c>
      <c r="AA102">
        <v>424551613.75</v>
      </c>
      <c r="AB102">
        <v>14872</v>
      </c>
      <c r="AC102" t="s">
        <v>2529</v>
      </c>
      <c r="AD102" t="s">
        <v>2530</v>
      </c>
    </row>
    <row r="103" spans="1:30" x14ac:dyDescent="0.25">
      <c r="A103" s="9" t="s">
        <v>2359</v>
      </c>
      <c r="B103" s="1" t="s">
        <v>16</v>
      </c>
      <c r="C103" s="10">
        <v>44893</v>
      </c>
      <c r="D103" s="1">
        <v>1759.7</v>
      </c>
      <c r="F103">
        <f t="shared" si="6"/>
        <v>1.007375943518064</v>
      </c>
      <c r="G103">
        <f t="shared" si="7"/>
        <v>1</v>
      </c>
      <c r="H103" t="str">
        <f t="shared" si="9"/>
        <v/>
      </c>
      <c r="I103" t="str">
        <f t="shared" si="8"/>
        <v/>
      </c>
      <c r="J103" t="str">
        <f t="shared" si="5"/>
        <v/>
      </c>
      <c r="P103" t="s">
        <v>2359</v>
      </c>
      <c r="Q103" t="s">
        <v>16</v>
      </c>
      <c r="R103" s="3">
        <v>44888</v>
      </c>
      <c r="S103">
        <v>1713.1</v>
      </c>
      <c r="T103">
        <v>1709</v>
      </c>
      <c r="U103">
        <v>1746.4</v>
      </c>
      <c r="V103">
        <v>1685.15</v>
      </c>
      <c r="W103">
        <v>1730</v>
      </c>
      <c r="X103">
        <v>1734.75</v>
      </c>
      <c r="Y103">
        <v>1724.97</v>
      </c>
      <c r="Z103">
        <v>216567</v>
      </c>
      <c r="AA103">
        <v>373571731.60000002</v>
      </c>
      <c r="AB103">
        <v>10735</v>
      </c>
      <c r="AC103" t="s">
        <v>2531</v>
      </c>
      <c r="AD103" t="s">
        <v>2532</v>
      </c>
    </row>
    <row r="104" spans="1:30" x14ac:dyDescent="0.25">
      <c r="A104" s="11" t="s">
        <v>2359</v>
      </c>
      <c r="B104" s="2" t="s">
        <v>16</v>
      </c>
      <c r="C104" s="12">
        <v>44894</v>
      </c>
      <c r="D104" s="2">
        <v>1766.25</v>
      </c>
      <c r="F104">
        <f t="shared" si="6"/>
        <v>0.37222253793259957</v>
      </c>
      <c r="G104">
        <f t="shared" si="7"/>
        <v>2</v>
      </c>
      <c r="H104" t="str">
        <f t="shared" si="9"/>
        <v/>
      </c>
      <c r="I104" t="str">
        <f t="shared" si="8"/>
        <v/>
      </c>
      <c r="J104" t="str">
        <f t="shared" si="5"/>
        <v/>
      </c>
      <c r="P104" t="s">
        <v>2359</v>
      </c>
      <c r="Q104" t="s">
        <v>16</v>
      </c>
      <c r="R104" s="3">
        <v>44889</v>
      </c>
      <c r="S104">
        <v>1734.75</v>
      </c>
      <c r="T104">
        <v>1733</v>
      </c>
      <c r="U104">
        <v>1757.4</v>
      </c>
      <c r="V104">
        <v>1723.55</v>
      </c>
      <c r="W104">
        <v>1737.5</v>
      </c>
      <c r="X104">
        <v>1739.3</v>
      </c>
      <c r="Y104">
        <v>1738.71</v>
      </c>
      <c r="Z104">
        <v>220194</v>
      </c>
      <c r="AA104">
        <v>382853980.44999999</v>
      </c>
      <c r="AB104">
        <v>10232</v>
      </c>
      <c r="AC104" t="s">
        <v>2533</v>
      </c>
      <c r="AD104" t="s">
        <v>2534</v>
      </c>
    </row>
    <row r="105" spans="1:30" x14ac:dyDescent="0.25">
      <c r="A105" s="9" t="s">
        <v>2359</v>
      </c>
      <c r="B105" s="1" t="s">
        <v>16</v>
      </c>
      <c r="C105" s="10">
        <v>44895</v>
      </c>
      <c r="D105" s="1">
        <v>1820.7</v>
      </c>
      <c r="F105">
        <f t="shared" si="6"/>
        <v>3.0828025477707031</v>
      </c>
      <c r="G105">
        <f t="shared" si="7"/>
        <v>3</v>
      </c>
      <c r="H105" t="str">
        <f t="shared" si="9"/>
        <v/>
      </c>
      <c r="I105" t="str">
        <f t="shared" si="8"/>
        <v/>
      </c>
      <c r="J105" t="str">
        <f t="shared" si="5"/>
        <v/>
      </c>
      <c r="P105" t="s">
        <v>2359</v>
      </c>
      <c r="Q105" t="s">
        <v>16</v>
      </c>
      <c r="R105" s="3">
        <v>44890</v>
      </c>
      <c r="S105">
        <v>1739.3</v>
      </c>
      <c r="T105">
        <v>1742</v>
      </c>
      <c r="U105">
        <v>1759.95</v>
      </c>
      <c r="V105">
        <v>1725</v>
      </c>
      <c r="W105">
        <v>1742</v>
      </c>
      <c r="X105">
        <v>1742.15</v>
      </c>
      <c r="Y105">
        <v>1739.55</v>
      </c>
      <c r="Z105">
        <v>165367</v>
      </c>
      <c r="AA105">
        <v>287664891.75</v>
      </c>
      <c r="AB105">
        <v>10280</v>
      </c>
      <c r="AC105" t="s">
        <v>2535</v>
      </c>
      <c r="AD105" t="s">
        <v>2536</v>
      </c>
    </row>
    <row r="106" spans="1:30" x14ac:dyDescent="0.25">
      <c r="A106" s="11" t="s">
        <v>2359</v>
      </c>
      <c r="B106" s="2" t="s">
        <v>16</v>
      </c>
      <c r="C106" s="12">
        <v>44896</v>
      </c>
      <c r="D106" s="2">
        <v>1901.2</v>
      </c>
      <c r="F106">
        <f t="shared" si="6"/>
        <v>4.4213763936947332</v>
      </c>
      <c r="G106">
        <f t="shared" si="7"/>
        <v>4</v>
      </c>
      <c r="H106">
        <f t="shared" si="9"/>
        <v>9.3083424366124348</v>
      </c>
      <c r="I106">
        <f t="shared" si="8"/>
        <v>44896</v>
      </c>
      <c r="J106">
        <f t="shared" si="5"/>
        <v>-2.0197769829581325</v>
      </c>
      <c r="P106" t="s">
        <v>2359</v>
      </c>
      <c r="Q106" t="s">
        <v>16</v>
      </c>
      <c r="R106" s="3">
        <v>44893</v>
      </c>
      <c r="S106">
        <v>1742.15</v>
      </c>
      <c r="T106">
        <v>1742</v>
      </c>
      <c r="U106">
        <v>1764.4</v>
      </c>
      <c r="V106">
        <v>1734.05</v>
      </c>
      <c r="W106">
        <v>1752.15</v>
      </c>
      <c r="X106">
        <v>1759.7</v>
      </c>
      <c r="Y106">
        <v>1751.74</v>
      </c>
      <c r="Z106">
        <v>114509</v>
      </c>
      <c r="AA106">
        <v>200589715.25</v>
      </c>
      <c r="AB106">
        <v>5426</v>
      </c>
      <c r="AC106" t="s">
        <v>2537</v>
      </c>
      <c r="AD106" t="s">
        <v>2538</v>
      </c>
    </row>
    <row r="107" spans="1:30" x14ac:dyDescent="0.25">
      <c r="A107" s="9" t="s">
        <v>2359</v>
      </c>
      <c r="B107" s="1" t="s">
        <v>16</v>
      </c>
      <c r="C107" s="10">
        <v>44897</v>
      </c>
      <c r="D107" s="1">
        <v>1936.7</v>
      </c>
      <c r="F107">
        <f t="shared" si="6"/>
        <v>1.8672417420576477</v>
      </c>
      <c r="G107">
        <f t="shared" si="7"/>
        <v>5</v>
      </c>
      <c r="H107" t="str">
        <f t="shared" si="9"/>
        <v/>
      </c>
      <c r="I107" t="str">
        <f t="shared" si="8"/>
        <v/>
      </c>
      <c r="J107" t="str">
        <f t="shared" si="5"/>
        <v/>
      </c>
      <c r="P107" t="s">
        <v>2359</v>
      </c>
      <c r="Q107" t="s">
        <v>16</v>
      </c>
      <c r="R107" s="3">
        <v>44894</v>
      </c>
      <c r="S107">
        <v>1759.7</v>
      </c>
      <c r="T107">
        <v>1770.15</v>
      </c>
      <c r="U107">
        <v>1782.55</v>
      </c>
      <c r="V107">
        <v>1755</v>
      </c>
      <c r="W107">
        <v>1757.9</v>
      </c>
      <c r="X107">
        <v>1766.25</v>
      </c>
      <c r="Y107">
        <v>1769.97</v>
      </c>
      <c r="Z107">
        <v>245696</v>
      </c>
      <c r="AA107">
        <v>434873472.60000002</v>
      </c>
      <c r="AB107">
        <v>13878</v>
      </c>
      <c r="AC107" t="s">
        <v>2539</v>
      </c>
      <c r="AD107" t="s">
        <v>2540</v>
      </c>
    </row>
    <row r="108" spans="1:30" x14ac:dyDescent="0.25">
      <c r="A108" s="11" t="s">
        <v>2359</v>
      </c>
      <c r="B108" s="2" t="s">
        <v>16</v>
      </c>
      <c r="C108" s="12">
        <v>44900</v>
      </c>
      <c r="D108" s="2">
        <v>1885.5</v>
      </c>
      <c r="F108">
        <f t="shared" si="6"/>
        <v>-2.643672225951363</v>
      </c>
      <c r="G108">
        <f t="shared" si="7"/>
        <v>1</v>
      </c>
      <c r="H108" t="str">
        <f t="shared" si="9"/>
        <v/>
      </c>
      <c r="I108" t="str">
        <f t="shared" si="8"/>
        <v/>
      </c>
      <c r="J108" t="str">
        <f t="shared" si="5"/>
        <v/>
      </c>
      <c r="P108" t="s">
        <v>2359</v>
      </c>
      <c r="Q108" t="s">
        <v>16</v>
      </c>
      <c r="R108" s="3">
        <v>44895</v>
      </c>
      <c r="S108">
        <v>1766.25</v>
      </c>
      <c r="T108">
        <v>1763.9</v>
      </c>
      <c r="U108">
        <v>1826</v>
      </c>
      <c r="V108">
        <v>1762.1</v>
      </c>
      <c r="W108">
        <v>1824.95</v>
      </c>
      <c r="X108">
        <v>1820.7</v>
      </c>
      <c r="Y108">
        <v>1796.82</v>
      </c>
      <c r="Z108">
        <v>581157</v>
      </c>
      <c r="AA108">
        <v>1044232081.75</v>
      </c>
      <c r="AB108">
        <v>26653</v>
      </c>
      <c r="AC108" t="s">
        <v>2541</v>
      </c>
      <c r="AD108" t="s">
        <v>215</v>
      </c>
    </row>
    <row r="109" spans="1:30" x14ac:dyDescent="0.25">
      <c r="A109" s="9" t="s">
        <v>2359</v>
      </c>
      <c r="B109" s="1" t="s">
        <v>16</v>
      </c>
      <c r="C109" s="10">
        <v>44901</v>
      </c>
      <c r="D109" s="1">
        <v>1866.2</v>
      </c>
      <c r="F109">
        <f t="shared" si="6"/>
        <v>-1.0236011667992551</v>
      </c>
      <c r="G109">
        <f t="shared" si="7"/>
        <v>2</v>
      </c>
      <c r="H109" t="str">
        <f t="shared" si="9"/>
        <v/>
      </c>
      <c r="I109" t="str">
        <f t="shared" si="8"/>
        <v/>
      </c>
      <c r="J109" t="str">
        <f t="shared" si="5"/>
        <v/>
      </c>
      <c r="P109" t="s">
        <v>2359</v>
      </c>
      <c r="Q109" t="s">
        <v>16</v>
      </c>
      <c r="R109" s="3">
        <v>44896</v>
      </c>
      <c r="S109">
        <v>1820.7</v>
      </c>
      <c r="T109">
        <v>1828</v>
      </c>
      <c r="U109">
        <v>1923.9</v>
      </c>
      <c r="V109">
        <v>1824.05</v>
      </c>
      <c r="W109">
        <v>1902.85</v>
      </c>
      <c r="X109">
        <v>1901.2</v>
      </c>
      <c r="Y109">
        <v>1887.49</v>
      </c>
      <c r="Z109">
        <v>1124051</v>
      </c>
      <c r="AA109">
        <v>2121639851.05</v>
      </c>
      <c r="AB109">
        <v>49031</v>
      </c>
      <c r="AC109" t="s">
        <v>2542</v>
      </c>
      <c r="AD109" t="s">
        <v>2543</v>
      </c>
    </row>
    <row r="110" spans="1:30" x14ac:dyDescent="0.25">
      <c r="A110" s="11" t="s">
        <v>2359</v>
      </c>
      <c r="B110" s="2" t="s">
        <v>16</v>
      </c>
      <c r="C110" s="12">
        <v>44902</v>
      </c>
      <c r="D110" s="2">
        <v>1849.1</v>
      </c>
      <c r="F110">
        <f t="shared" si="6"/>
        <v>-0.91630050369736016</v>
      </c>
      <c r="G110">
        <f t="shared" si="7"/>
        <v>3</v>
      </c>
      <c r="H110" t="str">
        <f t="shared" si="9"/>
        <v/>
      </c>
      <c r="I110" t="str">
        <f t="shared" si="8"/>
        <v/>
      </c>
      <c r="J110" t="str">
        <f t="shared" si="5"/>
        <v/>
      </c>
      <c r="P110" t="s">
        <v>2359</v>
      </c>
      <c r="Q110" t="s">
        <v>16</v>
      </c>
      <c r="R110" s="3">
        <v>44897</v>
      </c>
      <c r="S110">
        <v>1901.2</v>
      </c>
      <c r="T110">
        <v>1898</v>
      </c>
      <c r="U110">
        <v>1942</v>
      </c>
      <c r="V110">
        <v>1892</v>
      </c>
      <c r="W110">
        <v>1936.9</v>
      </c>
      <c r="X110">
        <v>1936.7</v>
      </c>
      <c r="Y110">
        <v>1923.92</v>
      </c>
      <c r="Z110">
        <v>371680</v>
      </c>
      <c r="AA110">
        <v>715082245.95000005</v>
      </c>
      <c r="AB110">
        <v>18667</v>
      </c>
      <c r="AC110" t="s">
        <v>2544</v>
      </c>
      <c r="AD110" t="s">
        <v>903</v>
      </c>
    </row>
    <row r="111" spans="1:30" x14ac:dyDescent="0.25">
      <c r="A111" s="9" t="s">
        <v>2359</v>
      </c>
      <c r="B111" s="1" t="s">
        <v>16</v>
      </c>
      <c r="C111" s="10">
        <v>44903</v>
      </c>
      <c r="D111" s="1">
        <v>1853.15</v>
      </c>
      <c r="F111">
        <f t="shared" si="6"/>
        <v>0.21902547185118068</v>
      </c>
      <c r="G111">
        <f t="shared" si="7"/>
        <v>4</v>
      </c>
      <c r="H111">
        <f t="shared" si="9"/>
        <v>-2.5273511466442224</v>
      </c>
      <c r="I111" t="str">
        <f t="shared" si="8"/>
        <v/>
      </c>
      <c r="J111" t="str">
        <f t="shared" si="5"/>
        <v/>
      </c>
      <c r="P111" t="s">
        <v>2359</v>
      </c>
      <c r="Q111" t="s">
        <v>16</v>
      </c>
      <c r="R111" s="3">
        <v>44900</v>
      </c>
      <c r="S111">
        <v>1936.7</v>
      </c>
      <c r="T111">
        <v>1939</v>
      </c>
      <c r="U111">
        <v>1946.85</v>
      </c>
      <c r="V111">
        <v>1875</v>
      </c>
      <c r="W111">
        <v>1878</v>
      </c>
      <c r="X111">
        <v>1885.5</v>
      </c>
      <c r="Y111">
        <v>1896.28</v>
      </c>
      <c r="Z111">
        <v>509770</v>
      </c>
      <c r="AA111">
        <v>966666258.70000005</v>
      </c>
      <c r="AB111">
        <v>34186</v>
      </c>
      <c r="AC111" t="s">
        <v>2545</v>
      </c>
      <c r="AD111" t="s">
        <v>2546</v>
      </c>
    </row>
    <row r="112" spans="1:30" x14ac:dyDescent="0.25">
      <c r="A112" s="11" t="s">
        <v>2359</v>
      </c>
      <c r="B112" s="2" t="s">
        <v>16</v>
      </c>
      <c r="C112" s="12">
        <v>44904</v>
      </c>
      <c r="D112" s="2">
        <v>1847.45</v>
      </c>
      <c r="F112">
        <f t="shared" si="6"/>
        <v>-0.307584383347276</v>
      </c>
      <c r="G112">
        <f t="shared" si="7"/>
        <v>5</v>
      </c>
      <c r="H112" t="str">
        <f t="shared" si="9"/>
        <v/>
      </c>
      <c r="I112" t="str">
        <f t="shared" si="8"/>
        <v/>
      </c>
      <c r="J112" t="str">
        <f t="shared" si="5"/>
        <v/>
      </c>
      <c r="P112" t="s">
        <v>2359</v>
      </c>
      <c r="Q112" t="s">
        <v>16</v>
      </c>
      <c r="R112" s="3">
        <v>44901</v>
      </c>
      <c r="S112">
        <v>1885.5</v>
      </c>
      <c r="T112">
        <v>1875.5</v>
      </c>
      <c r="U112">
        <v>1894.4</v>
      </c>
      <c r="V112">
        <v>1852</v>
      </c>
      <c r="W112">
        <v>1868</v>
      </c>
      <c r="X112">
        <v>1866.2</v>
      </c>
      <c r="Y112">
        <v>1871.39</v>
      </c>
      <c r="Z112">
        <v>418159</v>
      </c>
      <c r="AA112">
        <v>782539791.10000002</v>
      </c>
      <c r="AB112">
        <v>20303</v>
      </c>
      <c r="AC112" t="s">
        <v>2547</v>
      </c>
      <c r="AD112" t="s">
        <v>1448</v>
      </c>
    </row>
    <row r="113" spans="1:30" x14ac:dyDescent="0.25">
      <c r="A113" s="9" t="s">
        <v>2359</v>
      </c>
      <c r="B113" s="1" t="s">
        <v>16</v>
      </c>
      <c r="C113" s="10">
        <v>44907</v>
      </c>
      <c r="D113" s="1">
        <v>1906.3</v>
      </c>
      <c r="F113">
        <f t="shared" si="6"/>
        <v>3.1854718666269677</v>
      </c>
      <c r="G113">
        <f t="shared" si="7"/>
        <v>1</v>
      </c>
      <c r="H113" t="str">
        <f t="shared" si="9"/>
        <v/>
      </c>
      <c r="I113" t="str">
        <f t="shared" si="8"/>
        <v/>
      </c>
      <c r="J113" t="str">
        <f t="shared" si="5"/>
        <v/>
      </c>
      <c r="P113" t="s">
        <v>2359</v>
      </c>
      <c r="Q113" t="s">
        <v>16</v>
      </c>
      <c r="R113" s="3">
        <v>44902</v>
      </c>
      <c r="S113">
        <v>1866.2</v>
      </c>
      <c r="T113">
        <v>1852</v>
      </c>
      <c r="U113">
        <v>1871.1</v>
      </c>
      <c r="V113">
        <v>1818.35</v>
      </c>
      <c r="W113">
        <v>1848</v>
      </c>
      <c r="X113">
        <v>1849.1</v>
      </c>
      <c r="Y113">
        <v>1845.71</v>
      </c>
      <c r="Z113">
        <v>404477</v>
      </c>
      <c r="AA113">
        <v>746547885.14999998</v>
      </c>
      <c r="AB113">
        <v>17380</v>
      </c>
      <c r="AC113" t="s">
        <v>2548</v>
      </c>
      <c r="AD113" t="s">
        <v>2549</v>
      </c>
    </row>
    <row r="114" spans="1:30" x14ac:dyDescent="0.25">
      <c r="A114" s="11" t="s">
        <v>2359</v>
      </c>
      <c r="B114" s="2" t="s">
        <v>16</v>
      </c>
      <c r="C114" s="12">
        <v>44908</v>
      </c>
      <c r="D114" s="2">
        <v>1856.05</v>
      </c>
      <c r="F114">
        <f t="shared" si="6"/>
        <v>-2.6359964328804488</v>
      </c>
      <c r="G114">
        <f t="shared" si="7"/>
        <v>2</v>
      </c>
      <c r="H114" t="str">
        <f t="shared" si="9"/>
        <v/>
      </c>
      <c r="I114" t="str">
        <f t="shared" si="8"/>
        <v/>
      </c>
      <c r="J114" t="str">
        <f t="shared" si="5"/>
        <v/>
      </c>
      <c r="P114" t="s">
        <v>2359</v>
      </c>
      <c r="Q114" t="s">
        <v>16</v>
      </c>
      <c r="R114" s="3">
        <v>44903</v>
      </c>
      <c r="S114">
        <v>1849.1</v>
      </c>
      <c r="T114">
        <v>1855.95</v>
      </c>
      <c r="U114">
        <v>1875</v>
      </c>
      <c r="V114">
        <v>1836.1</v>
      </c>
      <c r="W114">
        <v>1854</v>
      </c>
      <c r="X114">
        <v>1853.15</v>
      </c>
      <c r="Y114">
        <v>1852.17</v>
      </c>
      <c r="Z114">
        <v>129553</v>
      </c>
      <c r="AA114">
        <v>239954421.84999999</v>
      </c>
      <c r="AB114">
        <v>8155</v>
      </c>
      <c r="AC114" t="s">
        <v>2550</v>
      </c>
      <c r="AD114" t="s">
        <v>2551</v>
      </c>
    </row>
    <row r="115" spans="1:30" x14ac:dyDescent="0.25">
      <c r="A115" s="9" t="s">
        <v>2359</v>
      </c>
      <c r="B115" s="1" t="s">
        <v>16</v>
      </c>
      <c r="C115" s="10">
        <v>44909</v>
      </c>
      <c r="D115" s="1">
        <v>1890.7</v>
      </c>
      <c r="F115">
        <f t="shared" si="6"/>
        <v>1.8668678106732091</v>
      </c>
      <c r="G115">
        <f t="shared" si="7"/>
        <v>3</v>
      </c>
      <c r="H115" t="str">
        <f t="shared" si="9"/>
        <v/>
      </c>
      <c r="I115" t="str">
        <f t="shared" si="8"/>
        <v/>
      </c>
      <c r="J115" t="str">
        <f t="shared" si="5"/>
        <v/>
      </c>
      <c r="P115" t="s">
        <v>2359</v>
      </c>
      <c r="Q115" t="s">
        <v>16</v>
      </c>
      <c r="R115" s="3">
        <v>44904</v>
      </c>
      <c r="S115">
        <v>1853.15</v>
      </c>
      <c r="T115">
        <v>1862.45</v>
      </c>
      <c r="U115">
        <v>1865.85</v>
      </c>
      <c r="V115">
        <v>1820.6</v>
      </c>
      <c r="W115">
        <v>1837</v>
      </c>
      <c r="X115">
        <v>1847.45</v>
      </c>
      <c r="Y115">
        <v>1847.48</v>
      </c>
      <c r="Z115">
        <v>189460</v>
      </c>
      <c r="AA115">
        <v>350023390.80000001</v>
      </c>
      <c r="AB115">
        <v>8898</v>
      </c>
      <c r="AC115" t="s">
        <v>2552</v>
      </c>
      <c r="AD115" t="s">
        <v>2553</v>
      </c>
    </row>
    <row r="116" spans="1:30" x14ac:dyDescent="0.25">
      <c r="A116" s="11" t="s">
        <v>2359</v>
      </c>
      <c r="B116" s="2" t="s">
        <v>16</v>
      </c>
      <c r="C116" s="12">
        <v>44910</v>
      </c>
      <c r="D116" s="2">
        <v>1885.35</v>
      </c>
      <c r="F116">
        <f t="shared" si="6"/>
        <v>-0.28296398159412578</v>
      </c>
      <c r="G116">
        <f t="shared" si="7"/>
        <v>4</v>
      </c>
      <c r="H116">
        <f t="shared" si="9"/>
        <v>1.7375819550495004</v>
      </c>
      <c r="I116" t="str">
        <f t="shared" si="8"/>
        <v/>
      </c>
      <c r="J116" t="str">
        <f t="shared" si="5"/>
        <v/>
      </c>
      <c r="P116" t="s">
        <v>2359</v>
      </c>
      <c r="Q116" t="s">
        <v>16</v>
      </c>
      <c r="R116" s="3">
        <v>44907</v>
      </c>
      <c r="S116">
        <v>1847.45</v>
      </c>
      <c r="T116">
        <v>1859.9</v>
      </c>
      <c r="U116">
        <v>1922.9</v>
      </c>
      <c r="V116">
        <v>1826.3</v>
      </c>
      <c r="W116">
        <v>1912</v>
      </c>
      <c r="X116">
        <v>1906.3</v>
      </c>
      <c r="Y116">
        <v>1886.48</v>
      </c>
      <c r="Z116">
        <v>581921</v>
      </c>
      <c r="AA116">
        <v>1097784043.3499999</v>
      </c>
      <c r="AB116">
        <v>28847</v>
      </c>
      <c r="AC116" t="s">
        <v>2554</v>
      </c>
      <c r="AD116" t="s">
        <v>2555</v>
      </c>
    </row>
    <row r="117" spans="1:30" x14ac:dyDescent="0.25">
      <c r="A117" s="9" t="s">
        <v>2359</v>
      </c>
      <c r="B117" s="1" t="s">
        <v>16</v>
      </c>
      <c r="C117" s="10">
        <v>44911</v>
      </c>
      <c r="D117" s="1">
        <v>1849.55</v>
      </c>
      <c r="F117">
        <f t="shared" si="6"/>
        <v>-1.8988516721033206</v>
      </c>
      <c r="G117">
        <f t="shared" si="7"/>
        <v>5</v>
      </c>
      <c r="H117" t="str">
        <f t="shared" si="9"/>
        <v/>
      </c>
      <c r="I117" t="str">
        <f t="shared" si="8"/>
        <v/>
      </c>
      <c r="J117" t="str">
        <f t="shared" si="5"/>
        <v/>
      </c>
      <c r="P117" t="s">
        <v>2359</v>
      </c>
      <c r="Q117" t="s">
        <v>16</v>
      </c>
      <c r="R117" s="3">
        <v>44908</v>
      </c>
      <c r="S117">
        <v>1906.3</v>
      </c>
      <c r="T117">
        <v>1925</v>
      </c>
      <c r="U117">
        <v>1925</v>
      </c>
      <c r="V117">
        <v>1806</v>
      </c>
      <c r="W117">
        <v>1859.95</v>
      </c>
      <c r="X117">
        <v>1856.05</v>
      </c>
      <c r="Y117">
        <v>1845.16</v>
      </c>
      <c r="Z117">
        <v>1275245</v>
      </c>
      <c r="AA117">
        <v>2353028766.0999999</v>
      </c>
      <c r="AB117">
        <v>52455</v>
      </c>
      <c r="AC117" t="s">
        <v>2556</v>
      </c>
      <c r="AD117" t="s">
        <v>2557</v>
      </c>
    </row>
    <row r="118" spans="1:30" x14ac:dyDescent="0.25">
      <c r="A118" s="11" t="s">
        <v>2359</v>
      </c>
      <c r="B118" s="2" t="s">
        <v>16</v>
      </c>
      <c r="C118" s="12">
        <v>44914</v>
      </c>
      <c r="D118" s="2">
        <v>1881.7</v>
      </c>
      <c r="F118">
        <f t="shared" si="6"/>
        <v>1.7382606579978963</v>
      </c>
      <c r="G118">
        <f t="shared" si="7"/>
        <v>1</v>
      </c>
      <c r="H118" t="str">
        <f t="shared" si="9"/>
        <v/>
      </c>
      <c r="I118" t="str">
        <f t="shared" si="8"/>
        <v/>
      </c>
      <c r="J118" t="str">
        <f t="shared" si="5"/>
        <v/>
      </c>
      <c r="P118" t="s">
        <v>2359</v>
      </c>
      <c r="Q118" t="s">
        <v>16</v>
      </c>
      <c r="R118" s="3">
        <v>44909</v>
      </c>
      <c r="S118">
        <v>1856.05</v>
      </c>
      <c r="T118">
        <v>1874.95</v>
      </c>
      <c r="U118">
        <v>1898</v>
      </c>
      <c r="V118">
        <v>1843.4</v>
      </c>
      <c r="W118">
        <v>1888</v>
      </c>
      <c r="X118">
        <v>1890.7</v>
      </c>
      <c r="Y118">
        <v>1875.73</v>
      </c>
      <c r="Z118">
        <v>469388</v>
      </c>
      <c r="AA118">
        <v>880446766.35000002</v>
      </c>
      <c r="AB118">
        <v>25549</v>
      </c>
      <c r="AC118" t="s">
        <v>2558</v>
      </c>
      <c r="AD118" t="s">
        <v>2559</v>
      </c>
    </row>
    <row r="119" spans="1:30" x14ac:dyDescent="0.25">
      <c r="A119" s="9" t="s">
        <v>2359</v>
      </c>
      <c r="B119" s="1" t="s">
        <v>16</v>
      </c>
      <c r="C119" s="10">
        <v>44915</v>
      </c>
      <c r="D119" s="1">
        <v>1858.05</v>
      </c>
      <c r="F119">
        <f t="shared" si="6"/>
        <v>-1.2568422171440767</v>
      </c>
      <c r="G119">
        <f t="shared" si="7"/>
        <v>2</v>
      </c>
      <c r="H119" t="str">
        <f t="shared" si="9"/>
        <v/>
      </c>
      <c r="I119" t="str">
        <f t="shared" si="8"/>
        <v/>
      </c>
      <c r="J119" t="str">
        <f t="shared" si="5"/>
        <v/>
      </c>
      <c r="P119" t="s">
        <v>2359</v>
      </c>
      <c r="Q119" t="s">
        <v>16</v>
      </c>
      <c r="R119" s="3">
        <v>44910</v>
      </c>
      <c r="S119">
        <v>1890.7</v>
      </c>
      <c r="T119">
        <v>1897</v>
      </c>
      <c r="U119">
        <v>1921.95</v>
      </c>
      <c r="V119">
        <v>1870.2</v>
      </c>
      <c r="W119">
        <v>1874.9</v>
      </c>
      <c r="X119">
        <v>1885.35</v>
      </c>
      <c r="Y119">
        <v>1904.17</v>
      </c>
      <c r="Z119">
        <v>322309</v>
      </c>
      <c r="AA119">
        <v>613729999.75</v>
      </c>
      <c r="AB119">
        <v>17412</v>
      </c>
      <c r="AC119" t="s">
        <v>2560</v>
      </c>
      <c r="AD119" t="s">
        <v>2561</v>
      </c>
    </row>
    <row r="120" spans="1:30" x14ac:dyDescent="0.25">
      <c r="A120" s="11" t="s">
        <v>2359</v>
      </c>
      <c r="B120" s="2" t="s">
        <v>16</v>
      </c>
      <c r="C120" s="12">
        <v>44916</v>
      </c>
      <c r="D120" s="2">
        <v>1852.3</v>
      </c>
      <c r="F120">
        <f t="shared" si="6"/>
        <v>-0.30946422324479966</v>
      </c>
      <c r="G120">
        <f t="shared" si="7"/>
        <v>3</v>
      </c>
      <c r="H120" t="str">
        <f t="shared" si="9"/>
        <v/>
      </c>
      <c r="I120" t="str">
        <f t="shared" si="8"/>
        <v/>
      </c>
      <c r="J120" t="str">
        <f t="shared" si="5"/>
        <v/>
      </c>
      <c r="P120" t="s">
        <v>2359</v>
      </c>
      <c r="Q120" t="s">
        <v>16</v>
      </c>
      <c r="R120" s="3">
        <v>44911</v>
      </c>
      <c r="S120">
        <v>1885.35</v>
      </c>
      <c r="T120">
        <v>1870</v>
      </c>
      <c r="U120">
        <v>1890</v>
      </c>
      <c r="V120">
        <v>1845.5</v>
      </c>
      <c r="W120">
        <v>1851.95</v>
      </c>
      <c r="X120">
        <v>1849.55</v>
      </c>
      <c r="Y120">
        <v>1862.12</v>
      </c>
      <c r="Z120">
        <v>206165</v>
      </c>
      <c r="AA120">
        <v>383904193.10000002</v>
      </c>
      <c r="AB120">
        <v>13948</v>
      </c>
      <c r="AC120" t="s">
        <v>2562</v>
      </c>
      <c r="AD120" t="s">
        <v>2563</v>
      </c>
    </row>
    <row r="121" spans="1:30" x14ac:dyDescent="0.25">
      <c r="A121" s="9" t="s">
        <v>2359</v>
      </c>
      <c r="B121" s="1" t="s">
        <v>16</v>
      </c>
      <c r="C121" s="10">
        <v>44917</v>
      </c>
      <c r="D121" s="1">
        <v>1858.05</v>
      </c>
      <c r="F121">
        <f t="shared" si="6"/>
        <v>0.3104248771797225</v>
      </c>
      <c r="G121">
        <f t="shared" si="7"/>
        <v>4</v>
      </c>
      <c r="H121">
        <f t="shared" si="9"/>
        <v>-1.4480070013525317</v>
      </c>
      <c r="I121" t="str">
        <f t="shared" si="8"/>
        <v/>
      </c>
      <c r="J121" t="str">
        <f t="shared" si="5"/>
        <v/>
      </c>
      <c r="P121" t="s">
        <v>2359</v>
      </c>
      <c r="Q121" t="s">
        <v>16</v>
      </c>
      <c r="R121" s="3">
        <v>44914</v>
      </c>
      <c r="S121">
        <v>1849.55</v>
      </c>
      <c r="T121">
        <v>1849.85</v>
      </c>
      <c r="U121">
        <v>1890</v>
      </c>
      <c r="V121">
        <v>1827.35</v>
      </c>
      <c r="W121">
        <v>1885</v>
      </c>
      <c r="X121">
        <v>1881.7</v>
      </c>
      <c r="Y121">
        <v>1869.81</v>
      </c>
      <c r="Z121">
        <v>233085</v>
      </c>
      <c r="AA121">
        <v>435824813.19999999</v>
      </c>
      <c r="AB121">
        <v>19454</v>
      </c>
      <c r="AC121" t="s">
        <v>2564</v>
      </c>
      <c r="AD121" t="s">
        <v>1737</v>
      </c>
    </row>
    <row r="122" spans="1:30" x14ac:dyDescent="0.25">
      <c r="A122" s="11" t="s">
        <v>2359</v>
      </c>
      <c r="B122" s="2" t="s">
        <v>16</v>
      </c>
      <c r="C122" s="12">
        <v>44918</v>
      </c>
      <c r="D122" s="2">
        <v>1770.5</v>
      </c>
      <c r="F122">
        <f t="shared" si="6"/>
        <v>-4.711929173057773</v>
      </c>
      <c r="G122">
        <f t="shared" si="7"/>
        <v>5</v>
      </c>
      <c r="H122" t="str">
        <f t="shared" si="9"/>
        <v/>
      </c>
      <c r="I122" t="str">
        <f t="shared" si="8"/>
        <v/>
      </c>
      <c r="J122" t="str">
        <f t="shared" si="5"/>
        <v/>
      </c>
      <c r="P122" t="s">
        <v>2359</v>
      </c>
      <c r="Q122" t="s">
        <v>16</v>
      </c>
      <c r="R122" s="3">
        <v>44915</v>
      </c>
      <c r="S122">
        <v>1881.7</v>
      </c>
      <c r="T122">
        <v>1890</v>
      </c>
      <c r="U122">
        <v>1911.6</v>
      </c>
      <c r="V122">
        <v>1833.2</v>
      </c>
      <c r="W122">
        <v>1852</v>
      </c>
      <c r="X122">
        <v>1858.05</v>
      </c>
      <c r="Y122">
        <v>1865.92</v>
      </c>
      <c r="Z122">
        <v>505563</v>
      </c>
      <c r="AA122">
        <v>943338484.29999995</v>
      </c>
      <c r="AB122">
        <v>22564</v>
      </c>
      <c r="AC122" t="s">
        <v>2565</v>
      </c>
      <c r="AD122" t="s">
        <v>2566</v>
      </c>
    </row>
    <row r="123" spans="1:30" x14ac:dyDescent="0.25">
      <c r="A123" s="9" t="s">
        <v>2359</v>
      </c>
      <c r="B123" s="1" t="s">
        <v>16</v>
      </c>
      <c r="C123" s="10">
        <v>44921</v>
      </c>
      <c r="D123" s="1">
        <v>1812.05</v>
      </c>
      <c r="F123">
        <f t="shared" si="6"/>
        <v>2.3467946907653179</v>
      </c>
      <c r="G123">
        <f t="shared" si="7"/>
        <v>1</v>
      </c>
      <c r="H123" t="str">
        <f t="shared" si="9"/>
        <v/>
      </c>
      <c r="I123" t="str">
        <f t="shared" si="8"/>
        <v/>
      </c>
      <c r="J123" t="str">
        <f t="shared" si="5"/>
        <v/>
      </c>
      <c r="P123" t="s">
        <v>2359</v>
      </c>
      <c r="Q123" t="s">
        <v>16</v>
      </c>
      <c r="R123" s="3">
        <v>44916</v>
      </c>
      <c r="S123">
        <v>1858.05</v>
      </c>
      <c r="T123">
        <v>1859.1</v>
      </c>
      <c r="U123">
        <v>1888.2</v>
      </c>
      <c r="V123">
        <v>1805.05</v>
      </c>
      <c r="W123">
        <v>1842</v>
      </c>
      <c r="X123">
        <v>1852.3</v>
      </c>
      <c r="Y123">
        <v>1852.52</v>
      </c>
      <c r="Z123">
        <v>379735</v>
      </c>
      <c r="AA123">
        <v>703468110.85000002</v>
      </c>
      <c r="AB123">
        <v>18485</v>
      </c>
      <c r="AC123" t="s">
        <v>2567</v>
      </c>
      <c r="AD123" t="s">
        <v>706</v>
      </c>
    </row>
    <row r="124" spans="1:30" x14ac:dyDescent="0.25">
      <c r="A124" s="11" t="s">
        <v>2359</v>
      </c>
      <c r="B124" s="2" t="s">
        <v>16</v>
      </c>
      <c r="C124" s="12">
        <v>44922</v>
      </c>
      <c r="D124" s="2">
        <v>1863.1</v>
      </c>
      <c r="F124">
        <f t="shared" si="6"/>
        <v>2.8172511796032094</v>
      </c>
      <c r="G124">
        <f t="shared" si="7"/>
        <v>2</v>
      </c>
      <c r="H124" t="str">
        <f t="shared" si="9"/>
        <v/>
      </c>
      <c r="I124" t="str">
        <f t="shared" si="8"/>
        <v/>
      </c>
      <c r="J124" t="str">
        <f t="shared" si="5"/>
        <v/>
      </c>
      <c r="P124" t="s">
        <v>2359</v>
      </c>
      <c r="Q124" t="s">
        <v>16</v>
      </c>
      <c r="R124" s="3">
        <v>44917</v>
      </c>
      <c r="S124">
        <v>1852.3</v>
      </c>
      <c r="T124">
        <v>1855</v>
      </c>
      <c r="U124">
        <v>1869.05</v>
      </c>
      <c r="V124">
        <v>1828.15</v>
      </c>
      <c r="W124">
        <v>1853</v>
      </c>
      <c r="X124">
        <v>1858.05</v>
      </c>
      <c r="Y124">
        <v>1848.93</v>
      </c>
      <c r="Z124">
        <v>156565</v>
      </c>
      <c r="AA124">
        <v>289477072.30000001</v>
      </c>
      <c r="AB124">
        <v>10238</v>
      </c>
      <c r="AC124" t="s">
        <v>2568</v>
      </c>
      <c r="AD124" t="s">
        <v>2569</v>
      </c>
    </row>
    <row r="125" spans="1:30" x14ac:dyDescent="0.25">
      <c r="A125" s="9" t="s">
        <v>2359</v>
      </c>
      <c r="B125" s="1" t="s">
        <v>16</v>
      </c>
      <c r="C125" s="10">
        <v>44923</v>
      </c>
      <c r="D125" s="1">
        <v>1854.1</v>
      </c>
      <c r="F125">
        <f t="shared" si="6"/>
        <v>-0.48306585797863777</v>
      </c>
      <c r="G125">
        <f t="shared" si="7"/>
        <v>3</v>
      </c>
      <c r="H125" t="str">
        <f t="shared" si="9"/>
        <v/>
      </c>
      <c r="I125" t="str">
        <f t="shared" si="8"/>
        <v/>
      </c>
      <c r="J125" t="str">
        <f t="shared" si="5"/>
        <v/>
      </c>
      <c r="P125" t="s">
        <v>2359</v>
      </c>
      <c r="Q125" t="s">
        <v>16</v>
      </c>
      <c r="R125" s="3">
        <v>44918</v>
      </c>
      <c r="S125">
        <v>1858.05</v>
      </c>
      <c r="T125">
        <v>1838</v>
      </c>
      <c r="U125">
        <v>1853.15</v>
      </c>
      <c r="V125">
        <v>1759.35</v>
      </c>
      <c r="W125">
        <v>1765.45</v>
      </c>
      <c r="X125">
        <v>1770.5</v>
      </c>
      <c r="Y125">
        <v>1797.45</v>
      </c>
      <c r="Z125">
        <v>180476</v>
      </c>
      <c r="AA125">
        <v>324396712.94999999</v>
      </c>
      <c r="AB125">
        <v>11981</v>
      </c>
      <c r="AC125" t="s">
        <v>2570</v>
      </c>
      <c r="AD125" t="s">
        <v>2571</v>
      </c>
    </row>
    <row r="126" spans="1:30" x14ac:dyDescent="0.25">
      <c r="A126" s="11" t="s">
        <v>2359</v>
      </c>
      <c r="B126" s="2" t="s">
        <v>16</v>
      </c>
      <c r="C126" s="12">
        <v>44924</v>
      </c>
      <c r="D126" s="2">
        <v>1855.45</v>
      </c>
      <c r="F126">
        <f t="shared" si="6"/>
        <v>7.2811606709462087E-2</v>
      </c>
      <c r="G126">
        <f t="shared" si="7"/>
        <v>4</v>
      </c>
      <c r="H126">
        <f t="shared" si="9"/>
        <v>-0.1399316487715567</v>
      </c>
      <c r="I126" t="str">
        <f t="shared" si="8"/>
        <v/>
      </c>
      <c r="J126" t="str">
        <f t="shared" si="5"/>
        <v/>
      </c>
      <c r="P126" t="s">
        <v>2359</v>
      </c>
      <c r="Q126" t="s">
        <v>16</v>
      </c>
      <c r="R126" s="3">
        <v>44921</v>
      </c>
      <c r="S126">
        <v>1770.5</v>
      </c>
      <c r="T126">
        <v>1761.85</v>
      </c>
      <c r="U126">
        <v>1832.05</v>
      </c>
      <c r="V126">
        <v>1753.7</v>
      </c>
      <c r="W126">
        <v>1810</v>
      </c>
      <c r="X126">
        <v>1812.05</v>
      </c>
      <c r="Y126">
        <v>1808.76</v>
      </c>
      <c r="Z126">
        <v>126030</v>
      </c>
      <c r="AA126">
        <v>227958433.5</v>
      </c>
      <c r="AB126">
        <v>10859</v>
      </c>
      <c r="AC126" t="s">
        <v>2572</v>
      </c>
      <c r="AD126" t="s">
        <v>2573</v>
      </c>
    </row>
    <row r="127" spans="1:30" x14ac:dyDescent="0.25">
      <c r="A127" s="9" t="s">
        <v>2359</v>
      </c>
      <c r="B127" s="1" t="s">
        <v>16</v>
      </c>
      <c r="C127" s="10">
        <v>44925</v>
      </c>
      <c r="D127" s="1">
        <v>1862.8</v>
      </c>
      <c r="F127">
        <f t="shared" si="6"/>
        <v>0.39613031879058502</v>
      </c>
      <c r="G127">
        <f t="shared" si="7"/>
        <v>5</v>
      </c>
      <c r="H127" t="str">
        <f t="shared" si="9"/>
        <v/>
      </c>
      <c r="I127" t="str">
        <f t="shared" si="8"/>
        <v/>
      </c>
      <c r="J127" t="str">
        <f t="shared" si="5"/>
        <v/>
      </c>
      <c r="P127" t="s">
        <v>2359</v>
      </c>
      <c r="Q127" t="s">
        <v>16</v>
      </c>
      <c r="R127" s="3">
        <v>44922</v>
      </c>
      <c r="S127">
        <v>1812.05</v>
      </c>
      <c r="T127">
        <v>1820</v>
      </c>
      <c r="U127">
        <v>1870</v>
      </c>
      <c r="V127">
        <v>1809.6</v>
      </c>
      <c r="W127">
        <v>1864.3</v>
      </c>
      <c r="X127">
        <v>1863.1</v>
      </c>
      <c r="Y127">
        <v>1847.94</v>
      </c>
      <c r="Z127">
        <v>206566</v>
      </c>
      <c r="AA127">
        <v>381721102.89999998</v>
      </c>
      <c r="AB127">
        <v>12871</v>
      </c>
      <c r="AC127" t="s">
        <v>2574</v>
      </c>
      <c r="AD127" t="s">
        <v>2575</v>
      </c>
    </row>
    <row r="128" spans="1:30" x14ac:dyDescent="0.25">
      <c r="A128" s="11" t="s">
        <v>2359</v>
      </c>
      <c r="B128" s="2" t="s">
        <v>16</v>
      </c>
      <c r="C128" s="12">
        <v>44928</v>
      </c>
      <c r="D128" s="2">
        <v>1887.7</v>
      </c>
      <c r="F128">
        <f t="shared" si="6"/>
        <v>1.3366974447068978</v>
      </c>
      <c r="G128">
        <f t="shared" si="7"/>
        <v>1</v>
      </c>
      <c r="H128" t="str">
        <f t="shared" si="9"/>
        <v/>
      </c>
      <c r="I128">
        <f t="shared" si="8"/>
        <v>44928</v>
      </c>
      <c r="J128">
        <f t="shared" si="5"/>
        <v>-6.3542935847857196</v>
      </c>
      <c r="P128" t="s">
        <v>2359</v>
      </c>
      <c r="Q128" t="s">
        <v>16</v>
      </c>
      <c r="R128" s="3">
        <v>44923</v>
      </c>
      <c r="S128">
        <v>1863.1</v>
      </c>
      <c r="T128">
        <v>1855</v>
      </c>
      <c r="U128">
        <v>1870</v>
      </c>
      <c r="V128">
        <v>1843.85</v>
      </c>
      <c r="W128">
        <v>1854.95</v>
      </c>
      <c r="X128">
        <v>1854.1</v>
      </c>
      <c r="Y128">
        <v>1856.18</v>
      </c>
      <c r="Z128">
        <v>79546</v>
      </c>
      <c r="AA128">
        <v>147651559.84999999</v>
      </c>
      <c r="AB128">
        <v>5925</v>
      </c>
      <c r="AC128" t="s">
        <v>2576</v>
      </c>
      <c r="AD128" t="s">
        <v>2577</v>
      </c>
    </row>
    <row r="129" spans="1:30" x14ac:dyDescent="0.25">
      <c r="A129" s="9" t="s">
        <v>2359</v>
      </c>
      <c r="B129" s="1" t="s">
        <v>16</v>
      </c>
      <c r="C129" s="10">
        <v>44929</v>
      </c>
      <c r="D129" s="1">
        <v>1872.15</v>
      </c>
      <c r="F129">
        <f t="shared" si="6"/>
        <v>-0.8237537744344946</v>
      </c>
      <c r="G129">
        <f t="shared" si="7"/>
        <v>2</v>
      </c>
      <c r="H129" t="str">
        <f t="shared" si="9"/>
        <v/>
      </c>
      <c r="I129" t="str">
        <f t="shared" si="8"/>
        <v/>
      </c>
      <c r="J129" t="str">
        <f t="shared" si="5"/>
        <v/>
      </c>
      <c r="P129" t="s">
        <v>2359</v>
      </c>
      <c r="Q129" t="s">
        <v>16</v>
      </c>
      <c r="R129" s="3">
        <v>44924</v>
      </c>
      <c r="S129">
        <v>1854.1</v>
      </c>
      <c r="T129">
        <v>1845.2</v>
      </c>
      <c r="U129">
        <v>1869.95</v>
      </c>
      <c r="V129">
        <v>1805.75</v>
      </c>
      <c r="W129">
        <v>1865</v>
      </c>
      <c r="X129">
        <v>1855.45</v>
      </c>
      <c r="Y129">
        <v>1837.81</v>
      </c>
      <c r="Z129">
        <v>204707</v>
      </c>
      <c r="AA129">
        <v>376213240.10000002</v>
      </c>
      <c r="AB129">
        <v>15210</v>
      </c>
      <c r="AC129" t="s">
        <v>2578</v>
      </c>
      <c r="AD129" t="s">
        <v>2579</v>
      </c>
    </row>
    <row r="130" spans="1:30" x14ac:dyDescent="0.25">
      <c r="A130" s="11" t="s">
        <v>2359</v>
      </c>
      <c r="B130" s="2" t="s">
        <v>16</v>
      </c>
      <c r="C130" s="12">
        <v>44930</v>
      </c>
      <c r="D130" s="2">
        <v>1848.1</v>
      </c>
      <c r="F130">
        <f t="shared" si="6"/>
        <v>-1.2846192879844125</v>
      </c>
      <c r="G130">
        <f t="shared" si="7"/>
        <v>3</v>
      </c>
      <c r="H130" t="str">
        <f t="shared" si="9"/>
        <v/>
      </c>
      <c r="I130" t="str">
        <f t="shared" si="8"/>
        <v/>
      </c>
      <c r="J130" t="str">
        <f t="shared" si="5"/>
        <v/>
      </c>
      <c r="P130" t="s">
        <v>2359</v>
      </c>
      <c r="Q130" t="s">
        <v>16</v>
      </c>
      <c r="R130" s="3">
        <v>44925</v>
      </c>
      <c r="S130">
        <v>1855.45</v>
      </c>
      <c r="T130">
        <v>1865.2</v>
      </c>
      <c r="U130">
        <v>1877.9</v>
      </c>
      <c r="V130">
        <v>1849.4</v>
      </c>
      <c r="W130">
        <v>1858.7</v>
      </c>
      <c r="X130">
        <v>1862.8</v>
      </c>
      <c r="Y130">
        <v>1863.63</v>
      </c>
      <c r="Z130">
        <v>188506</v>
      </c>
      <c r="AA130">
        <v>351304816.80000001</v>
      </c>
      <c r="AB130">
        <v>20254</v>
      </c>
      <c r="AC130" t="s">
        <v>2580</v>
      </c>
      <c r="AD130" t="s">
        <v>2581</v>
      </c>
    </row>
    <row r="131" spans="1:30" x14ac:dyDescent="0.25">
      <c r="A131" s="9" t="s">
        <v>2359</v>
      </c>
      <c r="B131" s="1" t="s">
        <v>16</v>
      </c>
      <c r="C131" s="10">
        <v>44931</v>
      </c>
      <c r="D131" s="1">
        <v>1875.15</v>
      </c>
      <c r="F131">
        <f t="shared" si="6"/>
        <v>1.4636653860721922</v>
      </c>
      <c r="G131">
        <f t="shared" si="7"/>
        <v>4</v>
      </c>
      <c r="H131">
        <f t="shared" si="9"/>
        <v>1.0617370449217196</v>
      </c>
      <c r="I131" t="str">
        <f t="shared" si="8"/>
        <v/>
      </c>
      <c r="J131" t="str">
        <f t="shared" ref="J131:J194" si="10">IF(ISNUMBER(I131), (INDEX(D:D, MATCH(EOMONTH(C131, 0), C:C, 1)) / D131 - 1) * 100, "")</f>
        <v/>
      </c>
      <c r="P131" t="s">
        <v>2359</v>
      </c>
      <c r="Q131" t="s">
        <v>16</v>
      </c>
      <c r="R131" s="3">
        <v>44928</v>
      </c>
      <c r="S131">
        <v>1862.8</v>
      </c>
      <c r="T131">
        <v>1862.8</v>
      </c>
      <c r="U131">
        <v>1899</v>
      </c>
      <c r="V131">
        <v>1860</v>
      </c>
      <c r="W131">
        <v>1886</v>
      </c>
      <c r="X131">
        <v>1887.7</v>
      </c>
      <c r="Y131">
        <v>1887.1</v>
      </c>
      <c r="Z131">
        <v>189914</v>
      </c>
      <c r="AA131">
        <v>358385928.94999999</v>
      </c>
      <c r="AB131">
        <v>13863</v>
      </c>
      <c r="AC131" t="s">
        <v>2582</v>
      </c>
      <c r="AD131" t="s">
        <v>2583</v>
      </c>
    </row>
    <row r="132" spans="1:30" x14ac:dyDescent="0.25">
      <c r="A132" s="11" t="s">
        <v>2359</v>
      </c>
      <c r="B132" s="2" t="s">
        <v>16</v>
      </c>
      <c r="C132" s="12">
        <v>44932</v>
      </c>
      <c r="D132" s="2">
        <v>1875.45</v>
      </c>
      <c r="F132">
        <f t="shared" ref="F132:F195" si="11">((D132-D131)/D131)*100</f>
        <v>1.5998720102389383E-2</v>
      </c>
      <c r="G132">
        <f t="shared" ref="G132:G195" si="12">WEEKDAY(C132, 2)</f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0"/>
        <v/>
      </c>
      <c r="P132" t="s">
        <v>2359</v>
      </c>
      <c r="Q132" t="s">
        <v>16</v>
      </c>
      <c r="R132" s="3">
        <v>44929</v>
      </c>
      <c r="S132">
        <v>1887.7</v>
      </c>
      <c r="T132">
        <v>1900</v>
      </c>
      <c r="U132">
        <v>1903</v>
      </c>
      <c r="V132">
        <v>1865.1</v>
      </c>
      <c r="W132">
        <v>1872</v>
      </c>
      <c r="X132">
        <v>1872.15</v>
      </c>
      <c r="Y132">
        <v>1879.63</v>
      </c>
      <c r="Z132">
        <v>114510</v>
      </c>
      <c r="AA132">
        <v>215235905.19999999</v>
      </c>
      <c r="AB132">
        <v>6072</v>
      </c>
      <c r="AC132" t="s">
        <v>2584</v>
      </c>
      <c r="AD132" t="s">
        <v>2585</v>
      </c>
    </row>
    <row r="133" spans="1:30" x14ac:dyDescent="0.25">
      <c r="A133" s="9" t="s">
        <v>2359</v>
      </c>
      <c r="B133" s="1" t="s">
        <v>16</v>
      </c>
      <c r="C133" s="10">
        <v>44935</v>
      </c>
      <c r="D133" s="1">
        <v>1884.7</v>
      </c>
      <c r="F133">
        <f t="shared" si="11"/>
        <v>0.49321496174251511</v>
      </c>
      <c r="G133">
        <f t="shared" si="12"/>
        <v>1</v>
      </c>
      <c r="H133" t="str">
        <f t="shared" si="9"/>
        <v/>
      </c>
      <c r="I133" t="str">
        <f t="shared" si="13"/>
        <v/>
      </c>
      <c r="J133" t="str">
        <f t="shared" si="10"/>
        <v/>
      </c>
      <c r="P133" t="s">
        <v>2359</v>
      </c>
      <c r="Q133" t="s">
        <v>16</v>
      </c>
      <c r="R133" s="3">
        <v>44930</v>
      </c>
      <c r="S133">
        <v>1872.15</v>
      </c>
      <c r="T133">
        <v>1881.55</v>
      </c>
      <c r="U133">
        <v>1886.95</v>
      </c>
      <c r="V133">
        <v>1841.35</v>
      </c>
      <c r="W133">
        <v>1846</v>
      </c>
      <c r="X133">
        <v>1848.1</v>
      </c>
      <c r="Y133">
        <v>1861.14</v>
      </c>
      <c r="Z133">
        <v>167153</v>
      </c>
      <c r="AA133">
        <v>311095514.85000002</v>
      </c>
      <c r="AB133">
        <v>12842</v>
      </c>
      <c r="AC133" t="s">
        <v>2586</v>
      </c>
      <c r="AD133" t="s">
        <v>2587</v>
      </c>
    </row>
    <row r="134" spans="1:30" x14ac:dyDescent="0.25">
      <c r="A134" s="11" t="s">
        <v>2359</v>
      </c>
      <c r="B134" s="2" t="s">
        <v>16</v>
      </c>
      <c r="C134" s="12">
        <v>44936</v>
      </c>
      <c r="D134" s="2">
        <v>1873.5</v>
      </c>
      <c r="F134">
        <f t="shared" si="11"/>
        <v>-0.59425903326789653</v>
      </c>
      <c r="G134">
        <f t="shared" si="12"/>
        <v>2</v>
      </c>
      <c r="H134" t="str">
        <f t="shared" si="9"/>
        <v/>
      </c>
      <c r="I134" t="str">
        <f t="shared" si="13"/>
        <v/>
      </c>
      <c r="J134" t="str">
        <f t="shared" si="10"/>
        <v/>
      </c>
      <c r="P134" t="s">
        <v>2359</v>
      </c>
      <c r="Q134" t="s">
        <v>16</v>
      </c>
      <c r="R134" s="3">
        <v>44931</v>
      </c>
      <c r="S134">
        <v>1848.1</v>
      </c>
      <c r="T134">
        <v>1848.1</v>
      </c>
      <c r="U134">
        <v>1880</v>
      </c>
      <c r="V134">
        <v>1835.95</v>
      </c>
      <c r="W134">
        <v>1874</v>
      </c>
      <c r="X134">
        <v>1875.15</v>
      </c>
      <c r="Y134">
        <v>1864.06</v>
      </c>
      <c r="Z134">
        <v>228299</v>
      </c>
      <c r="AA134">
        <v>425563570.5</v>
      </c>
      <c r="AB134">
        <v>14663</v>
      </c>
      <c r="AC134" t="s">
        <v>2588</v>
      </c>
      <c r="AD134" t="s">
        <v>2589</v>
      </c>
    </row>
    <row r="135" spans="1:30" x14ac:dyDescent="0.25">
      <c r="A135" s="9" t="s">
        <v>2359</v>
      </c>
      <c r="B135" s="1" t="s">
        <v>16</v>
      </c>
      <c r="C135" s="10">
        <v>44937</v>
      </c>
      <c r="D135" s="1">
        <v>1868.2</v>
      </c>
      <c r="F135">
        <f t="shared" si="11"/>
        <v>-0.28289298105150545</v>
      </c>
      <c r="G135">
        <f t="shared" si="12"/>
        <v>3</v>
      </c>
      <c r="H135" t="str">
        <f t="shared" si="9"/>
        <v/>
      </c>
      <c r="I135" t="str">
        <f t="shared" si="13"/>
        <v/>
      </c>
      <c r="J135" t="str">
        <f t="shared" si="10"/>
        <v/>
      </c>
      <c r="P135" t="s">
        <v>2359</v>
      </c>
      <c r="Q135" t="s">
        <v>16</v>
      </c>
      <c r="R135" s="3">
        <v>44932</v>
      </c>
      <c r="S135">
        <v>1875.15</v>
      </c>
      <c r="T135">
        <v>1880</v>
      </c>
      <c r="U135">
        <v>1917.55</v>
      </c>
      <c r="V135">
        <v>1866</v>
      </c>
      <c r="W135">
        <v>1879.9</v>
      </c>
      <c r="X135">
        <v>1875.45</v>
      </c>
      <c r="Y135">
        <v>1881.65</v>
      </c>
      <c r="Z135">
        <v>214277</v>
      </c>
      <c r="AA135">
        <v>403193512.05000001</v>
      </c>
      <c r="AB135">
        <v>16698</v>
      </c>
      <c r="AC135" t="s">
        <v>2590</v>
      </c>
      <c r="AD135" t="s">
        <v>2591</v>
      </c>
    </row>
    <row r="136" spans="1:30" x14ac:dyDescent="0.25">
      <c r="A136" s="11" t="s">
        <v>2359</v>
      </c>
      <c r="B136" s="2" t="s">
        <v>16</v>
      </c>
      <c r="C136" s="12">
        <v>44938</v>
      </c>
      <c r="D136" s="2">
        <v>1897.5</v>
      </c>
      <c r="F136">
        <f t="shared" si="11"/>
        <v>1.5683545658923004</v>
      </c>
      <c r="G136">
        <f t="shared" si="12"/>
        <v>4</v>
      </c>
      <c r="H136">
        <f t="shared" ref="H136:H199" si="14">IF(G136=4, ((D136 - D131) / D131)*100, "")</f>
        <v>1.1919046476281847</v>
      </c>
      <c r="I136" t="str">
        <f t="shared" si="13"/>
        <v/>
      </c>
      <c r="J136" t="str">
        <f t="shared" si="10"/>
        <v/>
      </c>
      <c r="P136" t="s">
        <v>2359</v>
      </c>
      <c r="Q136" t="s">
        <v>16</v>
      </c>
      <c r="R136" s="3">
        <v>44935</v>
      </c>
      <c r="S136">
        <v>1875.45</v>
      </c>
      <c r="T136">
        <v>1877.35</v>
      </c>
      <c r="U136">
        <v>1903</v>
      </c>
      <c r="V136">
        <v>1860</v>
      </c>
      <c r="W136">
        <v>1883.95</v>
      </c>
      <c r="X136">
        <v>1884.7</v>
      </c>
      <c r="Y136">
        <v>1883.92</v>
      </c>
      <c r="Z136">
        <v>245570</v>
      </c>
      <c r="AA136">
        <v>462635288.19999999</v>
      </c>
      <c r="AB136">
        <v>20427</v>
      </c>
      <c r="AC136" t="s">
        <v>2592</v>
      </c>
      <c r="AD136" t="s">
        <v>2593</v>
      </c>
    </row>
    <row r="137" spans="1:30" x14ac:dyDescent="0.25">
      <c r="A137" s="9" t="s">
        <v>2359</v>
      </c>
      <c r="B137" s="1" t="s">
        <v>16</v>
      </c>
      <c r="C137" s="10">
        <v>44939</v>
      </c>
      <c r="D137" s="1">
        <v>1899</v>
      </c>
      <c r="F137">
        <f t="shared" si="11"/>
        <v>7.9051383399209488E-2</v>
      </c>
      <c r="G137">
        <f t="shared" si="12"/>
        <v>5</v>
      </c>
      <c r="H137" t="str">
        <f t="shared" si="14"/>
        <v/>
      </c>
      <c r="I137" t="str">
        <f t="shared" si="13"/>
        <v/>
      </c>
      <c r="J137" t="str">
        <f t="shared" si="10"/>
        <v/>
      </c>
      <c r="P137" t="s">
        <v>2359</v>
      </c>
      <c r="Q137" t="s">
        <v>16</v>
      </c>
      <c r="R137" s="3">
        <v>44936</v>
      </c>
      <c r="S137">
        <v>1884.7</v>
      </c>
      <c r="T137">
        <v>1884.7</v>
      </c>
      <c r="U137">
        <v>1888</v>
      </c>
      <c r="V137">
        <v>1840.5</v>
      </c>
      <c r="W137">
        <v>1874.95</v>
      </c>
      <c r="X137">
        <v>1873.5</v>
      </c>
      <c r="Y137">
        <v>1862.87</v>
      </c>
      <c r="Z137">
        <v>174932</v>
      </c>
      <c r="AA137">
        <v>325874931.75</v>
      </c>
      <c r="AB137">
        <v>9816</v>
      </c>
      <c r="AC137" t="s">
        <v>2594</v>
      </c>
      <c r="AD137" t="s">
        <v>2595</v>
      </c>
    </row>
    <row r="138" spans="1:30" x14ac:dyDescent="0.25">
      <c r="A138" s="11" t="s">
        <v>2359</v>
      </c>
      <c r="B138" s="2" t="s">
        <v>16</v>
      </c>
      <c r="C138" s="12">
        <v>44942</v>
      </c>
      <c r="D138" s="2">
        <v>1891.45</v>
      </c>
      <c r="F138">
        <f t="shared" si="11"/>
        <v>-0.39757767245918668</v>
      </c>
      <c r="G138">
        <f t="shared" si="12"/>
        <v>1</v>
      </c>
      <c r="H138" t="str">
        <f t="shared" si="14"/>
        <v/>
      </c>
      <c r="I138" t="str">
        <f t="shared" si="13"/>
        <v/>
      </c>
      <c r="J138" t="str">
        <f t="shared" si="10"/>
        <v/>
      </c>
      <c r="P138" t="s">
        <v>2359</v>
      </c>
      <c r="Q138" t="s">
        <v>16</v>
      </c>
      <c r="R138" s="3">
        <v>44937</v>
      </c>
      <c r="S138">
        <v>1873.5</v>
      </c>
      <c r="T138">
        <v>1877.1</v>
      </c>
      <c r="U138">
        <v>1883.25</v>
      </c>
      <c r="V138">
        <v>1860</v>
      </c>
      <c r="W138">
        <v>1862</v>
      </c>
      <c r="X138">
        <v>1868.2</v>
      </c>
      <c r="Y138">
        <v>1868.06</v>
      </c>
      <c r="Z138">
        <v>81285</v>
      </c>
      <c r="AA138">
        <v>151845237.90000001</v>
      </c>
      <c r="AB138">
        <v>6912</v>
      </c>
      <c r="AC138" t="s">
        <v>2596</v>
      </c>
      <c r="AD138" t="s">
        <v>2597</v>
      </c>
    </row>
    <row r="139" spans="1:30" x14ac:dyDescent="0.25">
      <c r="A139" s="9" t="s">
        <v>2359</v>
      </c>
      <c r="B139" s="1" t="s">
        <v>16</v>
      </c>
      <c r="C139" s="10">
        <v>44943</v>
      </c>
      <c r="D139" s="1">
        <v>1905.6</v>
      </c>
      <c r="F139">
        <f t="shared" si="11"/>
        <v>0.74810330698669614</v>
      </c>
      <c r="G139">
        <f t="shared" si="12"/>
        <v>2</v>
      </c>
      <c r="H139" t="str">
        <f t="shared" si="14"/>
        <v/>
      </c>
      <c r="I139" t="str">
        <f t="shared" si="13"/>
        <v/>
      </c>
      <c r="J139" t="str">
        <f t="shared" si="10"/>
        <v/>
      </c>
      <c r="P139" t="s">
        <v>2359</v>
      </c>
      <c r="Q139" t="s">
        <v>16</v>
      </c>
      <c r="R139" s="3">
        <v>44938</v>
      </c>
      <c r="S139">
        <v>1868.2</v>
      </c>
      <c r="T139">
        <v>1875</v>
      </c>
      <c r="U139">
        <v>1915.2</v>
      </c>
      <c r="V139">
        <v>1874</v>
      </c>
      <c r="W139">
        <v>1891.25</v>
      </c>
      <c r="X139">
        <v>1897.5</v>
      </c>
      <c r="Y139">
        <v>1901.38</v>
      </c>
      <c r="Z139">
        <v>423645</v>
      </c>
      <c r="AA139">
        <v>805510978.45000005</v>
      </c>
      <c r="AB139">
        <v>35124</v>
      </c>
      <c r="AC139" t="s">
        <v>2598</v>
      </c>
      <c r="AD139" t="s">
        <v>2553</v>
      </c>
    </row>
    <row r="140" spans="1:30" x14ac:dyDescent="0.25">
      <c r="A140" s="11" t="s">
        <v>2359</v>
      </c>
      <c r="B140" s="2" t="s">
        <v>16</v>
      </c>
      <c r="C140" s="12">
        <v>44944</v>
      </c>
      <c r="D140" s="2">
        <v>1884.4</v>
      </c>
      <c r="F140">
        <f t="shared" si="11"/>
        <v>-1.1125104953820224</v>
      </c>
      <c r="G140">
        <f t="shared" si="12"/>
        <v>3</v>
      </c>
      <c r="H140" t="str">
        <f t="shared" si="14"/>
        <v/>
      </c>
      <c r="I140" t="str">
        <f t="shared" si="13"/>
        <v/>
      </c>
      <c r="J140" t="str">
        <f t="shared" si="10"/>
        <v/>
      </c>
      <c r="P140" t="s">
        <v>2359</v>
      </c>
      <c r="Q140" t="s">
        <v>16</v>
      </c>
      <c r="R140" s="3">
        <v>44939</v>
      </c>
      <c r="S140">
        <v>1897.5</v>
      </c>
      <c r="T140">
        <v>1900</v>
      </c>
      <c r="U140">
        <v>1916.9</v>
      </c>
      <c r="V140">
        <v>1874.4</v>
      </c>
      <c r="W140">
        <v>1893.05</v>
      </c>
      <c r="X140">
        <v>1899</v>
      </c>
      <c r="Y140">
        <v>1895.94</v>
      </c>
      <c r="Z140">
        <v>231521</v>
      </c>
      <c r="AA140">
        <v>438949940.39999998</v>
      </c>
      <c r="AB140">
        <v>14612</v>
      </c>
      <c r="AC140" t="s">
        <v>2599</v>
      </c>
      <c r="AD140" t="s">
        <v>2600</v>
      </c>
    </row>
    <row r="141" spans="1:30" x14ac:dyDescent="0.25">
      <c r="A141" s="9" t="s">
        <v>2359</v>
      </c>
      <c r="B141" s="1" t="s">
        <v>16</v>
      </c>
      <c r="C141" s="10">
        <v>44945</v>
      </c>
      <c r="D141" s="1">
        <v>1877.05</v>
      </c>
      <c r="F141">
        <f t="shared" si="11"/>
        <v>-0.39004457652303842</v>
      </c>
      <c r="G141">
        <f t="shared" si="12"/>
        <v>4</v>
      </c>
      <c r="H141">
        <f t="shared" si="14"/>
        <v>-1.0777338603425584</v>
      </c>
      <c r="I141" t="str">
        <f t="shared" si="13"/>
        <v/>
      </c>
      <c r="J141" t="str">
        <f t="shared" si="10"/>
        <v/>
      </c>
      <c r="P141" t="s">
        <v>2359</v>
      </c>
      <c r="Q141" t="s">
        <v>16</v>
      </c>
      <c r="R141" s="3">
        <v>44942</v>
      </c>
      <c r="S141">
        <v>1899</v>
      </c>
      <c r="T141">
        <v>1898.7</v>
      </c>
      <c r="U141">
        <v>1918.35</v>
      </c>
      <c r="V141">
        <v>1886.25</v>
      </c>
      <c r="W141">
        <v>1890</v>
      </c>
      <c r="X141">
        <v>1891.45</v>
      </c>
      <c r="Y141">
        <v>1902.66</v>
      </c>
      <c r="Z141">
        <v>282093</v>
      </c>
      <c r="AA141">
        <v>536727600.80000001</v>
      </c>
      <c r="AB141">
        <v>17037</v>
      </c>
      <c r="AC141" t="s">
        <v>2601</v>
      </c>
      <c r="AD141" t="s">
        <v>1052</v>
      </c>
    </row>
    <row r="142" spans="1:30" x14ac:dyDescent="0.25">
      <c r="A142" s="11" t="s">
        <v>2359</v>
      </c>
      <c r="B142" s="2" t="s">
        <v>16</v>
      </c>
      <c r="C142" s="12">
        <v>44946</v>
      </c>
      <c r="D142" s="2">
        <v>1839.1</v>
      </c>
      <c r="F142">
        <f t="shared" si="11"/>
        <v>-2.0217895101355876</v>
      </c>
      <c r="G142">
        <f t="shared" si="12"/>
        <v>5</v>
      </c>
      <c r="H142" t="str">
        <f t="shared" si="14"/>
        <v/>
      </c>
      <c r="I142" t="str">
        <f t="shared" si="13"/>
        <v/>
      </c>
      <c r="J142" t="str">
        <f t="shared" si="10"/>
        <v/>
      </c>
      <c r="P142" t="s">
        <v>2359</v>
      </c>
      <c r="Q142" t="s">
        <v>16</v>
      </c>
      <c r="R142" s="3">
        <v>44943</v>
      </c>
      <c r="S142">
        <v>1891.45</v>
      </c>
      <c r="T142">
        <v>1890</v>
      </c>
      <c r="U142">
        <v>1910.2</v>
      </c>
      <c r="V142">
        <v>1870.2</v>
      </c>
      <c r="W142">
        <v>1903</v>
      </c>
      <c r="X142">
        <v>1905.6</v>
      </c>
      <c r="Y142">
        <v>1893.19</v>
      </c>
      <c r="Z142">
        <v>106281</v>
      </c>
      <c r="AA142">
        <v>201209662.34999999</v>
      </c>
      <c r="AB142">
        <v>9399</v>
      </c>
      <c r="AC142" t="s">
        <v>2602</v>
      </c>
      <c r="AD142" t="s">
        <v>2603</v>
      </c>
    </row>
    <row r="143" spans="1:30" x14ac:dyDescent="0.25">
      <c r="A143" s="9" t="s">
        <v>2359</v>
      </c>
      <c r="B143" s="1" t="s">
        <v>16</v>
      </c>
      <c r="C143" s="10">
        <v>44949</v>
      </c>
      <c r="D143" s="1">
        <v>1767.2</v>
      </c>
      <c r="F143">
        <f t="shared" si="11"/>
        <v>-3.9095209613397781</v>
      </c>
      <c r="G143">
        <f t="shared" si="12"/>
        <v>1</v>
      </c>
      <c r="H143" t="str">
        <f t="shared" si="14"/>
        <v/>
      </c>
      <c r="I143" t="str">
        <f t="shared" si="13"/>
        <v/>
      </c>
      <c r="J143" t="str">
        <f t="shared" si="10"/>
        <v/>
      </c>
      <c r="P143" t="s">
        <v>2359</v>
      </c>
      <c r="Q143" t="s">
        <v>16</v>
      </c>
      <c r="R143" s="3">
        <v>44944</v>
      </c>
      <c r="S143">
        <v>1905.6</v>
      </c>
      <c r="T143">
        <v>1915</v>
      </c>
      <c r="U143">
        <v>1915.95</v>
      </c>
      <c r="V143">
        <v>1876.1</v>
      </c>
      <c r="W143">
        <v>1880</v>
      </c>
      <c r="X143">
        <v>1884.4</v>
      </c>
      <c r="Y143">
        <v>1895.24</v>
      </c>
      <c r="Z143">
        <v>172471</v>
      </c>
      <c r="AA143">
        <v>326874423.25</v>
      </c>
      <c r="AB143">
        <v>11194</v>
      </c>
      <c r="AC143" t="s">
        <v>2604</v>
      </c>
      <c r="AD143" t="s">
        <v>2605</v>
      </c>
    </row>
    <row r="144" spans="1:30" x14ac:dyDescent="0.25">
      <c r="A144" s="11" t="s">
        <v>2359</v>
      </c>
      <c r="B144" s="2" t="s">
        <v>16</v>
      </c>
      <c r="C144" s="12">
        <v>44950</v>
      </c>
      <c r="D144" s="2">
        <v>1759.7</v>
      </c>
      <c r="F144">
        <f t="shared" si="11"/>
        <v>-0.42440018107741057</v>
      </c>
      <c r="G144">
        <f t="shared" si="12"/>
        <v>2</v>
      </c>
      <c r="H144" t="str">
        <f t="shared" si="14"/>
        <v/>
      </c>
      <c r="I144" t="str">
        <f t="shared" si="13"/>
        <v/>
      </c>
      <c r="J144" t="str">
        <f t="shared" si="10"/>
        <v/>
      </c>
      <c r="P144" t="s">
        <v>2359</v>
      </c>
      <c r="Q144" t="s">
        <v>16</v>
      </c>
      <c r="R144" s="3">
        <v>44945</v>
      </c>
      <c r="S144">
        <v>1884.4</v>
      </c>
      <c r="T144">
        <v>1872.05</v>
      </c>
      <c r="U144">
        <v>1903</v>
      </c>
      <c r="V144">
        <v>1854.65</v>
      </c>
      <c r="W144">
        <v>1876.95</v>
      </c>
      <c r="X144">
        <v>1877.05</v>
      </c>
      <c r="Y144">
        <v>1884.6</v>
      </c>
      <c r="Z144">
        <v>190437</v>
      </c>
      <c r="AA144">
        <v>358897179.64999998</v>
      </c>
      <c r="AB144">
        <v>11344</v>
      </c>
      <c r="AC144" t="s">
        <v>2606</v>
      </c>
      <c r="AD144" t="s">
        <v>2607</v>
      </c>
    </row>
    <row r="145" spans="1:30" x14ac:dyDescent="0.25">
      <c r="A145" s="9" t="s">
        <v>2359</v>
      </c>
      <c r="B145" s="1" t="s">
        <v>16</v>
      </c>
      <c r="C145" s="10">
        <v>44951</v>
      </c>
      <c r="D145" s="1">
        <v>1728.35</v>
      </c>
      <c r="F145">
        <f t="shared" si="11"/>
        <v>-1.7815536739216991</v>
      </c>
      <c r="G145">
        <f t="shared" si="12"/>
        <v>3</v>
      </c>
      <c r="H145" t="str">
        <f t="shared" si="14"/>
        <v/>
      </c>
      <c r="I145" t="str">
        <f t="shared" si="13"/>
        <v/>
      </c>
      <c r="J145" t="str">
        <f t="shared" si="10"/>
        <v/>
      </c>
      <c r="P145" t="s">
        <v>2359</v>
      </c>
      <c r="Q145" t="s">
        <v>16</v>
      </c>
      <c r="R145" s="3">
        <v>44946</v>
      </c>
      <c r="S145">
        <v>1877.05</v>
      </c>
      <c r="T145">
        <v>1885</v>
      </c>
      <c r="U145">
        <v>1886.55</v>
      </c>
      <c r="V145">
        <v>1829.95</v>
      </c>
      <c r="W145">
        <v>1836</v>
      </c>
      <c r="X145">
        <v>1839.1</v>
      </c>
      <c r="Y145">
        <v>1855.51</v>
      </c>
      <c r="Z145">
        <v>126074</v>
      </c>
      <c r="AA145">
        <v>233931315.75</v>
      </c>
      <c r="AB145">
        <v>9647</v>
      </c>
      <c r="AC145" t="s">
        <v>2608</v>
      </c>
      <c r="AD145" t="s">
        <v>2609</v>
      </c>
    </row>
    <row r="146" spans="1:30" x14ac:dyDescent="0.25">
      <c r="A146" s="11" t="s">
        <v>2359</v>
      </c>
      <c r="B146" s="2" t="s">
        <v>16</v>
      </c>
      <c r="C146" s="12">
        <v>44953</v>
      </c>
      <c r="D146" s="2">
        <v>1693.7</v>
      </c>
      <c r="F146">
        <f t="shared" si="11"/>
        <v>-2.004802268059124</v>
      </c>
      <c r="G146">
        <f t="shared" si="12"/>
        <v>5</v>
      </c>
      <c r="H146" t="str">
        <f t="shared" si="14"/>
        <v/>
      </c>
      <c r="I146" t="str">
        <f t="shared" si="13"/>
        <v/>
      </c>
      <c r="J146" t="str">
        <f t="shared" si="10"/>
        <v/>
      </c>
      <c r="P146" t="s">
        <v>2359</v>
      </c>
      <c r="Q146" t="s">
        <v>16</v>
      </c>
      <c r="R146" s="3">
        <v>44949</v>
      </c>
      <c r="S146">
        <v>1839.1</v>
      </c>
      <c r="T146">
        <v>1848.3</v>
      </c>
      <c r="U146">
        <v>1851.95</v>
      </c>
      <c r="V146">
        <v>1760.2</v>
      </c>
      <c r="W146">
        <v>1763.95</v>
      </c>
      <c r="X146">
        <v>1767.2</v>
      </c>
      <c r="Y146">
        <v>1800.38</v>
      </c>
      <c r="Z146">
        <v>337237</v>
      </c>
      <c r="AA146">
        <v>607155315.25</v>
      </c>
      <c r="AB146">
        <v>12513</v>
      </c>
      <c r="AC146" t="s">
        <v>2610</v>
      </c>
      <c r="AD146" t="s">
        <v>2611</v>
      </c>
    </row>
    <row r="147" spans="1:30" x14ac:dyDescent="0.25">
      <c r="A147" s="9" t="s">
        <v>2359</v>
      </c>
      <c r="B147" s="1" t="s">
        <v>16</v>
      </c>
      <c r="C147" s="10">
        <v>44956</v>
      </c>
      <c r="D147" s="1">
        <v>1717.55</v>
      </c>
      <c r="F147">
        <f t="shared" si="11"/>
        <v>1.4081596504693812</v>
      </c>
      <c r="G147">
        <f t="shared" si="12"/>
        <v>1</v>
      </c>
      <c r="H147" t="str">
        <f t="shared" si="14"/>
        <v/>
      </c>
      <c r="I147" t="str">
        <f t="shared" si="13"/>
        <v/>
      </c>
      <c r="J147" t="str">
        <f t="shared" si="10"/>
        <v/>
      </c>
      <c r="P147" t="s">
        <v>2359</v>
      </c>
      <c r="Q147" t="s">
        <v>16</v>
      </c>
      <c r="R147" s="3">
        <v>44950</v>
      </c>
      <c r="S147">
        <v>1767.2</v>
      </c>
      <c r="T147">
        <v>1775.8</v>
      </c>
      <c r="U147">
        <v>1785.7</v>
      </c>
      <c r="V147">
        <v>1746.25</v>
      </c>
      <c r="W147">
        <v>1751.5</v>
      </c>
      <c r="X147">
        <v>1759.7</v>
      </c>
      <c r="Y147">
        <v>1763.75</v>
      </c>
      <c r="Z147">
        <v>158930</v>
      </c>
      <c r="AA147">
        <v>280312206.94999999</v>
      </c>
      <c r="AB147">
        <v>9290</v>
      </c>
      <c r="AC147" t="s">
        <v>2612</v>
      </c>
      <c r="AD147" t="s">
        <v>2613</v>
      </c>
    </row>
    <row r="148" spans="1:30" x14ac:dyDescent="0.25">
      <c r="A148" s="11" t="s">
        <v>2359</v>
      </c>
      <c r="B148" s="2" t="s">
        <v>16</v>
      </c>
      <c r="C148" s="12">
        <v>44957</v>
      </c>
      <c r="D148" s="2">
        <v>1767.75</v>
      </c>
      <c r="F148">
        <f t="shared" si="11"/>
        <v>2.9227678961311199</v>
      </c>
      <c r="G148">
        <f t="shared" si="12"/>
        <v>2</v>
      </c>
      <c r="H148" t="str">
        <f t="shared" si="14"/>
        <v/>
      </c>
      <c r="I148" t="str">
        <f t="shared" si="13"/>
        <v/>
      </c>
      <c r="J148" t="str">
        <f t="shared" si="10"/>
        <v/>
      </c>
      <c r="P148" t="s">
        <v>2359</v>
      </c>
      <c r="Q148" t="s">
        <v>16</v>
      </c>
      <c r="R148" s="3">
        <v>44951</v>
      </c>
      <c r="S148">
        <v>1759.7</v>
      </c>
      <c r="T148">
        <v>1751.25</v>
      </c>
      <c r="U148">
        <v>1755.2</v>
      </c>
      <c r="V148">
        <v>1703.95</v>
      </c>
      <c r="W148">
        <v>1725</v>
      </c>
      <c r="X148">
        <v>1728.35</v>
      </c>
      <c r="Y148">
        <v>1729.65</v>
      </c>
      <c r="Z148">
        <v>231772</v>
      </c>
      <c r="AA148">
        <v>400885169.39999998</v>
      </c>
      <c r="AB148">
        <v>11266</v>
      </c>
      <c r="AC148" t="s">
        <v>2614</v>
      </c>
      <c r="AD148" t="s">
        <v>2615</v>
      </c>
    </row>
    <row r="149" spans="1:30" x14ac:dyDescent="0.25">
      <c r="A149" s="9" t="s">
        <v>2359</v>
      </c>
      <c r="B149" s="1" t="s">
        <v>16</v>
      </c>
      <c r="C149" s="10">
        <v>44958</v>
      </c>
      <c r="D149" s="1">
        <v>1768.4</v>
      </c>
      <c r="F149">
        <f t="shared" si="11"/>
        <v>3.6769905246787776E-2</v>
      </c>
      <c r="G149">
        <f t="shared" si="12"/>
        <v>3</v>
      </c>
      <c r="H149" t="str">
        <f t="shared" si="14"/>
        <v/>
      </c>
      <c r="I149">
        <f t="shared" si="13"/>
        <v>44958</v>
      </c>
      <c r="J149">
        <f t="shared" si="10"/>
        <v>3.703913141823123</v>
      </c>
      <c r="P149" t="s">
        <v>2359</v>
      </c>
      <c r="Q149" t="s">
        <v>16</v>
      </c>
      <c r="R149" s="3">
        <v>44953</v>
      </c>
      <c r="S149">
        <v>1728.35</v>
      </c>
      <c r="T149">
        <v>1737</v>
      </c>
      <c r="U149">
        <v>1737.4</v>
      </c>
      <c r="V149">
        <v>1675</v>
      </c>
      <c r="W149">
        <v>1699</v>
      </c>
      <c r="X149">
        <v>1693.7</v>
      </c>
      <c r="Y149">
        <v>1701.21</v>
      </c>
      <c r="Z149">
        <v>267790</v>
      </c>
      <c r="AA149">
        <v>455566690.44999999</v>
      </c>
      <c r="AB149">
        <v>15210</v>
      </c>
      <c r="AC149" t="s">
        <v>2616</v>
      </c>
      <c r="AD149" t="s">
        <v>2617</v>
      </c>
    </row>
    <row r="150" spans="1:30" x14ac:dyDescent="0.25">
      <c r="A150" s="11" t="s">
        <v>2359</v>
      </c>
      <c r="B150" s="2" t="s">
        <v>16</v>
      </c>
      <c r="C150" s="12">
        <v>44959</v>
      </c>
      <c r="D150" s="2">
        <v>1802.65</v>
      </c>
      <c r="F150">
        <f t="shared" si="11"/>
        <v>1.9367790092739197</v>
      </c>
      <c r="G150">
        <f t="shared" si="12"/>
        <v>4</v>
      </c>
      <c r="H150">
        <f t="shared" si="14"/>
        <v>4.298897792692463</v>
      </c>
      <c r="I150" t="str">
        <f t="shared" si="13"/>
        <v/>
      </c>
      <c r="J150" t="str">
        <f t="shared" si="10"/>
        <v/>
      </c>
      <c r="P150" t="s">
        <v>2359</v>
      </c>
      <c r="Q150" t="s">
        <v>16</v>
      </c>
      <c r="R150" s="3">
        <v>44956</v>
      </c>
      <c r="S150">
        <v>1693.7</v>
      </c>
      <c r="T150">
        <v>1672</v>
      </c>
      <c r="U150">
        <v>1752</v>
      </c>
      <c r="V150">
        <v>1672</v>
      </c>
      <c r="W150">
        <v>1720.1</v>
      </c>
      <c r="X150">
        <v>1717.55</v>
      </c>
      <c r="Y150">
        <v>1713.44</v>
      </c>
      <c r="Z150">
        <v>188074</v>
      </c>
      <c r="AA150">
        <v>322253554.14999998</v>
      </c>
      <c r="AB150">
        <v>18160</v>
      </c>
      <c r="AC150" t="s">
        <v>2618</v>
      </c>
      <c r="AD150" t="s">
        <v>2619</v>
      </c>
    </row>
    <row r="151" spans="1:30" x14ac:dyDescent="0.25">
      <c r="A151" s="9" t="s">
        <v>2359</v>
      </c>
      <c r="B151" s="1" t="s">
        <v>16</v>
      </c>
      <c r="C151" s="10">
        <v>44960</v>
      </c>
      <c r="D151" s="1">
        <v>1867.85</v>
      </c>
      <c r="F151">
        <f t="shared" si="11"/>
        <v>3.6168973455745608</v>
      </c>
      <c r="G151">
        <f t="shared" si="12"/>
        <v>5</v>
      </c>
      <c r="H151" t="str">
        <f t="shared" si="14"/>
        <v/>
      </c>
      <c r="I151" t="str">
        <f t="shared" si="13"/>
        <v/>
      </c>
      <c r="J151" t="str">
        <f t="shared" si="10"/>
        <v/>
      </c>
      <c r="P151" t="s">
        <v>2359</v>
      </c>
      <c r="Q151" t="s">
        <v>16</v>
      </c>
      <c r="R151" s="3">
        <v>44957</v>
      </c>
      <c r="S151">
        <v>1717.55</v>
      </c>
      <c r="T151">
        <v>1726.6</v>
      </c>
      <c r="U151">
        <v>1787.45</v>
      </c>
      <c r="V151">
        <v>1714.5</v>
      </c>
      <c r="W151">
        <v>1766</v>
      </c>
      <c r="X151">
        <v>1767.75</v>
      </c>
      <c r="Y151">
        <v>1759.5</v>
      </c>
      <c r="Z151">
        <v>193506</v>
      </c>
      <c r="AA151">
        <v>340473280.55000001</v>
      </c>
      <c r="AB151">
        <v>22821</v>
      </c>
      <c r="AC151" t="s">
        <v>2620</v>
      </c>
      <c r="AD151" t="s">
        <v>2621</v>
      </c>
    </row>
    <row r="152" spans="1:30" x14ac:dyDescent="0.25">
      <c r="A152" s="11" t="s">
        <v>2359</v>
      </c>
      <c r="B152" s="2" t="s">
        <v>16</v>
      </c>
      <c r="C152" s="12">
        <v>44963</v>
      </c>
      <c r="D152" s="2">
        <v>1885.4</v>
      </c>
      <c r="F152">
        <f t="shared" si="11"/>
        <v>0.93958294295581457</v>
      </c>
      <c r="G152">
        <f t="shared" si="12"/>
        <v>1</v>
      </c>
      <c r="H152" t="str">
        <f t="shared" si="14"/>
        <v/>
      </c>
      <c r="I152" t="str">
        <f t="shared" si="13"/>
        <v/>
      </c>
      <c r="J152" t="str">
        <f t="shared" si="10"/>
        <v/>
      </c>
      <c r="P152" t="s">
        <v>2359</v>
      </c>
      <c r="Q152" t="s">
        <v>16</v>
      </c>
      <c r="R152" s="3">
        <v>44958</v>
      </c>
      <c r="S152">
        <v>1767.75</v>
      </c>
      <c r="T152">
        <v>1771.05</v>
      </c>
      <c r="U152">
        <v>1843.35</v>
      </c>
      <c r="V152">
        <v>1737.2</v>
      </c>
      <c r="W152">
        <v>1764.9</v>
      </c>
      <c r="X152">
        <v>1768.4</v>
      </c>
      <c r="Y152">
        <v>1793.6</v>
      </c>
      <c r="Z152">
        <v>413607</v>
      </c>
      <c r="AA152">
        <v>741844022.25</v>
      </c>
      <c r="AB152">
        <v>25766</v>
      </c>
      <c r="AC152" t="s">
        <v>2622</v>
      </c>
      <c r="AD152" t="s">
        <v>2435</v>
      </c>
    </row>
    <row r="153" spans="1:30" x14ac:dyDescent="0.25">
      <c r="A153" s="9" t="s">
        <v>2359</v>
      </c>
      <c r="B153" s="1" t="s">
        <v>16</v>
      </c>
      <c r="C153" s="10">
        <v>44964</v>
      </c>
      <c r="D153" s="1">
        <v>1853</v>
      </c>
      <c r="F153">
        <f t="shared" si="11"/>
        <v>-1.7184682295534153</v>
      </c>
      <c r="G153">
        <f t="shared" si="12"/>
        <v>2</v>
      </c>
      <c r="H153" t="str">
        <f t="shared" si="14"/>
        <v/>
      </c>
      <c r="I153" t="str">
        <f t="shared" si="13"/>
        <v/>
      </c>
      <c r="J153" t="str">
        <f t="shared" si="10"/>
        <v/>
      </c>
      <c r="P153" t="s">
        <v>2359</v>
      </c>
      <c r="Q153" t="s">
        <v>16</v>
      </c>
      <c r="R153" s="3">
        <v>44959</v>
      </c>
      <c r="S153">
        <v>1768.4</v>
      </c>
      <c r="T153">
        <v>1770</v>
      </c>
      <c r="U153">
        <v>1818</v>
      </c>
      <c r="V153">
        <v>1734.8</v>
      </c>
      <c r="W153">
        <v>1805</v>
      </c>
      <c r="X153">
        <v>1802.65</v>
      </c>
      <c r="Y153">
        <v>1795.2</v>
      </c>
      <c r="Z153">
        <v>314229</v>
      </c>
      <c r="AA153">
        <v>564102832.5</v>
      </c>
      <c r="AB153">
        <v>25642</v>
      </c>
      <c r="AC153" t="s">
        <v>2623</v>
      </c>
      <c r="AD153" t="s">
        <v>2624</v>
      </c>
    </row>
    <row r="154" spans="1:30" x14ac:dyDescent="0.25">
      <c r="A154" s="11" t="s">
        <v>2359</v>
      </c>
      <c r="B154" s="2" t="s">
        <v>16</v>
      </c>
      <c r="C154" s="12">
        <v>44965</v>
      </c>
      <c r="D154" s="2">
        <v>1907.6</v>
      </c>
      <c r="F154">
        <f t="shared" si="11"/>
        <v>2.9465731246627045</v>
      </c>
      <c r="G154">
        <f t="shared" si="12"/>
        <v>3</v>
      </c>
      <c r="H154" t="str">
        <f t="shared" si="14"/>
        <v/>
      </c>
      <c r="I154" t="str">
        <f t="shared" si="13"/>
        <v/>
      </c>
      <c r="J154" t="str">
        <f t="shared" si="10"/>
        <v/>
      </c>
      <c r="P154" t="s">
        <v>2359</v>
      </c>
      <c r="Q154" t="s">
        <v>16</v>
      </c>
      <c r="R154" s="3">
        <v>44960</v>
      </c>
      <c r="S154">
        <v>1802.65</v>
      </c>
      <c r="T154">
        <v>1791.8</v>
      </c>
      <c r="U154">
        <v>1883.95</v>
      </c>
      <c r="V154">
        <v>1791.8</v>
      </c>
      <c r="W154">
        <v>1868.15</v>
      </c>
      <c r="X154">
        <v>1867.85</v>
      </c>
      <c r="Y154">
        <v>1845.82</v>
      </c>
      <c r="Z154">
        <v>408062</v>
      </c>
      <c r="AA154">
        <v>753209114.75</v>
      </c>
      <c r="AB154">
        <v>24025</v>
      </c>
      <c r="AC154" t="s">
        <v>2625</v>
      </c>
      <c r="AD154" t="s">
        <v>2626</v>
      </c>
    </row>
    <row r="155" spans="1:30" x14ac:dyDescent="0.25">
      <c r="A155" s="9" t="s">
        <v>2359</v>
      </c>
      <c r="B155" s="1" t="s">
        <v>16</v>
      </c>
      <c r="C155" s="10">
        <v>44966</v>
      </c>
      <c r="D155" s="1">
        <v>1926.25</v>
      </c>
      <c r="F155">
        <f t="shared" si="11"/>
        <v>0.97766827427134051</v>
      </c>
      <c r="G155">
        <f t="shared" si="12"/>
        <v>4</v>
      </c>
      <c r="H155">
        <f t="shared" si="14"/>
        <v>6.8565722686045492</v>
      </c>
      <c r="I155" t="str">
        <f t="shared" si="13"/>
        <v/>
      </c>
      <c r="J155" t="str">
        <f t="shared" si="10"/>
        <v/>
      </c>
      <c r="P155" t="s">
        <v>2359</v>
      </c>
      <c r="Q155" t="s">
        <v>16</v>
      </c>
      <c r="R155" s="3">
        <v>44963</v>
      </c>
      <c r="S155">
        <v>1867.85</v>
      </c>
      <c r="T155">
        <v>1895</v>
      </c>
      <c r="U155">
        <v>1929.85</v>
      </c>
      <c r="V155">
        <v>1823</v>
      </c>
      <c r="W155">
        <v>1877</v>
      </c>
      <c r="X155">
        <v>1885.4</v>
      </c>
      <c r="Y155">
        <v>1889.22</v>
      </c>
      <c r="Z155">
        <v>532091</v>
      </c>
      <c r="AA155">
        <v>1005237974.95</v>
      </c>
      <c r="AB155">
        <v>39748</v>
      </c>
      <c r="AC155" t="s">
        <v>2627</v>
      </c>
      <c r="AD155" t="s">
        <v>2628</v>
      </c>
    </row>
    <row r="156" spans="1:30" x14ac:dyDescent="0.25">
      <c r="A156" s="11" t="s">
        <v>2359</v>
      </c>
      <c r="B156" s="2" t="s">
        <v>16</v>
      </c>
      <c r="C156" s="12">
        <v>44967</v>
      </c>
      <c r="D156" s="2">
        <v>1939.35</v>
      </c>
      <c r="F156">
        <f t="shared" si="11"/>
        <v>0.68007787151200039</v>
      </c>
      <c r="G156">
        <f t="shared" si="12"/>
        <v>5</v>
      </c>
      <c r="H156" t="str">
        <f t="shared" si="14"/>
        <v/>
      </c>
      <c r="I156" t="str">
        <f t="shared" si="13"/>
        <v/>
      </c>
      <c r="J156" t="str">
        <f t="shared" si="10"/>
        <v/>
      </c>
      <c r="P156" t="s">
        <v>2359</v>
      </c>
      <c r="Q156" t="s">
        <v>16</v>
      </c>
      <c r="R156" s="3">
        <v>44964</v>
      </c>
      <c r="S156">
        <v>1885.4</v>
      </c>
      <c r="T156">
        <v>1885</v>
      </c>
      <c r="U156">
        <v>1910</v>
      </c>
      <c r="V156">
        <v>1841.65</v>
      </c>
      <c r="W156">
        <v>1852</v>
      </c>
      <c r="X156">
        <v>1853</v>
      </c>
      <c r="Y156">
        <v>1882.39</v>
      </c>
      <c r="Z156">
        <v>244455</v>
      </c>
      <c r="AA156">
        <v>460158624.5</v>
      </c>
      <c r="AB156">
        <v>14977</v>
      </c>
      <c r="AC156" t="s">
        <v>2629</v>
      </c>
      <c r="AD156" t="s">
        <v>384</v>
      </c>
    </row>
    <row r="157" spans="1:30" x14ac:dyDescent="0.25">
      <c r="A157" s="9" t="s">
        <v>2359</v>
      </c>
      <c r="B157" s="1" t="s">
        <v>16</v>
      </c>
      <c r="C157" s="10">
        <v>44970</v>
      </c>
      <c r="D157" s="1">
        <v>1929.1</v>
      </c>
      <c r="F157">
        <f t="shared" si="11"/>
        <v>-0.5285275994534252</v>
      </c>
      <c r="G157">
        <f t="shared" si="12"/>
        <v>1</v>
      </c>
      <c r="H157" t="str">
        <f t="shared" si="14"/>
        <v/>
      </c>
      <c r="I157" t="str">
        <f t="shared" si="13"/>
        <v/>
      </c>
      <c r="J157" t="str">
        <f t="shared" si="10"/>
        <v/>
      </c>
      <c r="P157" t="s">
        <v>2359</v>
      </c>
      <c r="Q157" t="s">
        <v>16</v>
      </c>
      <c r="R157" s="3">
        <v>44965</v>
      </c>
      <c r="S157">
        <v>1853</v>
      </c>
      <c r="T157">
        <v>1877.6</v>
      </c>
      <c r="U157">
        <v>1929</v>
      </c>
      <c r="V157">
        <v>1875.8</v>
      </c>
      <c r="W157">
        <v>1910.95</v>
      </c>
      <c r="X157">
        <v>1907.6</v>
      </c>
      <c r="Y157">
        <v>1909.11</v>
      </c>
      <c r="Z157">
        <v>500591</v>
      </c>
      <c r="AA157">
        <v>955684257.85000002</v>
      </c>
      <c r="AB157">
        <v>28651</v>
      </c>
      <c r="AC157" t="s">
        <v>2630</v>
      </c>
      <c r="AD157" t="s">
        <v>2631</v>
      </c>
    </row>
    <row r="158" spans="1:30" x14ac:dyDescent="0.25">
      <c r="A158" s="11" t="s">
        <v>2359</v>
      </c>
      <c r="B158" s="2" t="s">
        <v>16</v>
      </c>
      <c r="C158" s="12">
        <v>44971</v>
      </c>
      <c r="D158" s="2">
        <v>1902.55</v>
      </c>
      <c r="F158">
        <f t="shared" si="11"/>
        <v>-1.3762894614068715</v>
      </c>
      <c r="G158">
        <f t="shared" si="12"/>
        <v>2</v>
      </c>
      <c r="H158" t="str">
        <f t="shared" si="14"/>
        <v/>
      </c>
      <c r="I158" t="str">
        <f t="shared" si="13"/>
        <v/>
      </c>
      <c r="J158" t="str">
        <f t="shared" si="10"/>
        <v/>
      </c>
      <c r="P158" t="s">
        <v>2359</v>
      </c>
      <c r="Q158" t="s">
        <v>16</v>
      </c>
      <c r="R158" s="3">
        <v>44966</v>
      </c>
      <c r="S158">
        <v>1907.6</v>
      </c>
      <c r="T158">
        <v>1900</v>
      </c>
      <c r="U158">
        <v>1932</v>
      </c>
      <c r="V158">
        <v>1895.05</v>
      </c>
      <c r="W158">
        <v>1925</v>
      </c>
      <c r="X158">
        <v>1926.25</v>
      </c>
      <c r="Y158">
        <v>1921.45</v>
      </c>
      <c r="Z158">
        <v>219470</v>
      </c>
      <c r="AA158">
        <v>421701058.80000001</v>
      </c>
      <c r="AB158">
        <v>15652</v>
      </c>
      <c r="AC158" t="s">
        <v>2632</v>
      </c>
      <c r="AD158" t="s">
        <v>2633</v>
      </c>
    </row>
    <row r="159" spans="1:30" x14ac:dyDescent="0.25">
      <c r="A159" s="9" t="s">
        <v>2359</v>
      </c>
      <c r="B159" s="1" t="s">
        <v>16</v>
      </c>
      <c r="C159" s="10">
        <v>44972</v>
      </c>
      <c r="D159" s="1">
        <v>1920.35</v>
      </c>
      <c r="F159">
        <f t="shared" si="11"/>
        <v>0.93558644976478689</v>
      </c>
      <c r="G159">
        <f t="shared" si="12"/>
        <v>3</v>
      </c>
      <c r="H159" t="str">
        <f t="shared" si="14"/>
        <v/>
      </c>
      <c r="I159" t="str">
        <f t="shared" si="13"/>
        <v/>
      </c>
      <c r="J159" t="str">
        <f t="shared" si="10"/>
        <v/>
      </c>
      <c r="P159" t="s">
        <v>2359</v>
      </c>
      <c r="Q159" t="s">
        <v>16</v>
      </c>
      <c r="R159" s="3">
        <v>44967</v>
      </c>
      <c r="S159">
        <v>1926.25</v>
      </c>
      <c r="T159">
        <v>1924.95</v>
      </c>
      <c r="U159">
        <v>1945</v>
      </c>
      <c r="V159">
        <v>1909.7</v>
      </c>
      <c r="W159">
        <v>1944</v>
      </c>
      <c r="X159">
        <v>1939.35</v>
      </c>
      <c r="Y159">
        <v>1936.1</v>
      </c>
      <c r="Z159">
        <v>251331</v>
      </c>
      <c r="AA159">
        <v>486600779.25</v>
      </c>
      <c r="AB159">
        <v>11753</v>
      </c>
      <c r="AC159" t="s">
        <v>2634</v>
      </c>
      <c r="AD159" t="s">
        <v>1133</v>
      </c>
    </row>
    <row r="160" spans="1:30" x14ac:dyDescent="0.25">
      <c r="A160" s="11" t="s">
        <v>2359</v>
      </c>
      <c r="B160" s="2" t="s">
        <v>16</v>
      </c>
      <c r="C160" s="12">
        <v>44973</v>
      </c>
      <c r="D160" s="2">
        <v>1931.8</v>
      </c>
      <c r="F160">
        <f t="shared" si="11"/>
        <v>0.59624547608509104</v>
      </c>
      <c r="G160">
        <f t="shared" si="12"/>
        <v>4</v>
      </c>
      <c r="H160">
        <f t="shared" si="14"/>
        <v>0.28812459441920596</v>
      </c>
      <c r="I160" t="str">
        <f t="shared" si="13"/>
        <v/>
      </c>
      <c r="J160" t="str">
        <f t="shared" si="10"/>
        <v/>
      </c>
      <c r="P160" t="s">
        <v>2359</v>
      </c>
      <c r="Q160" t="s">
        <v>16</v>
      </c>
      <c r="R160" s="3">
        <v>44970</v>
      </c>
      <c r="S160">
        <v>1939.35</v>
      </c>
      <c r="T160">
        <v>1949.9</v>
      </c>
      <c r="U160">
        <v>1963.95</v>
      </c>
      <c r="V160">
        <v>1914.2</v>
      </c>
      <c r="W160">
        <v>1924.9</v>
      </c>
      <c r="X160">
        <v>1929.1</v>
      </c>
      <c r="Y160">
        <v>1933.94</v>
      </c>
      <c r="Z160">
        <v>125585</v>
      </c>
      <c r="AA160">
        <v>242874023</v>
      </c>
      <c r="AB160">
        <v>9890</v>
      </c>
      <c r="AC160" t="s">
        <v>2635</v>
      </c>
      <c r="AD160" t="s">
        <v>2636</v>
      </c>
    </row>
    <row r="161" spans="1:30" x14ac:dyDescent="0.25">
      <c r="A161" s="9" t="s">
        <v>2359</v>
      </c>
      <c r="B161" s="1" t="s">
        <v>16</v>
      </c>
      <c r="C161" s="10">
        <v>44974</v>
      </c>
      <c r="D161" s="1">
        <v>1945.1</v>
      </c>
      <c r="F161">
        <f t="shared" si="11"/>
        <v>0.68847706801946129</v>
      </c>
      <c r="G161">
        <f t="shared" si="12"/>
        <v>5</v>
      </c>
      <c r="H161" t="str">
        <f t="shared" si="14"/>
        <v/>
      </c>
      <c r="I161" t="str">
        <f t="shared" si="13"/>
        <v/>
      </c>
      <c r="J161" t="str">
        <f t="shared" si="10"/>
        <v/>
      </c>
      <c r="P161" t="s">
        <v>2359</v>
      </c>
      <c r="Q161" t="s">
        <v>16</v>
      </c>
      <c r="R161" s="3">
        <v>44971</v>
      </c>
      <c r="S161">
        <v>1929.1</v>
      </c>
      <c r="T161">
        <v>1931.85</v>
      </c>
      <c r="U161">
        <v>1939</v>
      </c>
      <c r="V161">
        <v>1892</v>
      </c>
      <c r="W161">
        <v>1896</v>
      </c>
      <c r="X161">
        <v>1902.55</v>
      </c>
      <c r="Y161">
        <v>1909.97</v>
      </c>
      <c r="Z161">
        <v>138621</v>
      </c>
      <c r="AA161">
        <v>264762554.25</v>
      </c>
      <c r="AB161">
        <v>8974</v>
      </c>
      <c r="AC161" t="s">
        <v>2637</v>
      </c>
      <c r="AD161" t="s">
        <v>2415</v>
      </c>
    </row>
    <row r="162" spans="1:30" x14ac:dyDescent="0.25">
      <c r="A162" s="11" t="s">
        <v>2359</v>
      </c>
      <c r="B162" s="2" t="s">
        <v>16</v>
      </c>
      <c r="C162" s="12">
        <v>44977</v>
      </c>
      <c r="D162" s="2">
        <v>1935.6</v>
      </c>
      <c r="F162">
        <f t="shared" si="11"/>
        <v>-0.48840676571898622</v>
      </c>
      <c r="G162">
        <f t="shared" si="12"/>
        <v>1</v>
      </c>
      <c r="H162" t="str">
        <f t="shared" si="14"/>
        <v/>
      </c>
      <c r="I162" t="str">
        <f t="shared" si="13"/>
        <v/>
      </c>
      <c r="J162" t="str">
        <f t="shared" si="10"/>
        <v/>
      </c>
      <c r="P162" t="s">
        <v>2359</v>
      </c>
      <c r="Q162" t="s">
        <v>16</v>
      </c>
      <c r="R162" s="3">
        <v>44972</v>
      </c>
      <c r="S162">
        <v>1902.55</v>
      </c>
      <c r="T162">
        <v>1897</v>
      </c>
      <c r="U162">
        <v>1927.7</v>
      </c>
      <c r="V162">
        <v>1886</v>
      </c>
      <c r="W162">
        <v>1922</v>
      </c>
      <c r="X162">
        <v>1920.35</v>
      </c>
      <c r="Y162">
        <v>1913.66</v>
      </c>
      <c r="Z162">
        <v>208282</v>
      </c>
      <c r="AA162">
        <v>398580565.14999998</v>
      </c>
      <c r="AB162">
        <v>13345</v>
      </c>
      <c r="AC162" t="s">
        <v>2638</v>
      </c>
      <c r="AD162" t="s">
        <v>2188</v>
      </c>
    </row>
    <row r="163" spans="1:30" x14ac:dyDescent="0.25">
      <c r="A163" s="9" t="s">
        <v>2359</v>
      </c>
      <c r="B163" s="1" t="s">
        <v>16</v>
      </c>
      <c r="C163" s="10">
        <v>44978</v>
      </c>
      <c r="D163" s="1">
        <v>1909</v>
      </c>
      <c r="F163">
        <f t="shared" si="11"/>
        <v>-1.3742508782806317</v>
      </c>
      <c r="G163">
        <f t="shared" si="12"/>
        <v>2</v>
      </c>
      <c r="H163" t="str">
        <f t="shared" si="14"/>
        <v/>
      </c>
      <c r="I163" t="str">
        <f t="shared" si="13"/>
        <v/>
      </c>
      <c r="J163" t="str">
        <f t="shared" si="10"/>
        <v/>
      </c>
      <c r="P163" t="s">
        <v>2359</v>
      </c>
      <c r="Q163" t="s">
        <v>16</v>
      </c>
      <c r="R163" s="3">
        <v>44973</v>
      </c>
      <c r="S163">
        <v>1920.35</v>
      </c>
      <c r="T163">
        <v>1927</v>
      </c>
      <c r="U163">
        <v>1937.1</v>
      </c>
      <c r="V163">
        <v>1920.3</v>
      </c>
      <c r="W163">
        <v>1933.95</v>
      </c>
      <c r="X163">
        <v>1931.8</v>
      </c>
      <c r="Y163">
        <v>1928.98</v>
      </c>
      <c r="Z163">
        <v>108660</v>
      </c>
      <c r="AA163">
        <v>209602502.15000001</v>
      </c>
      <c r="AB163">
        <v>12077</v>
      </c>
      <c r="AC163" t="s">
        <v>2639</v>
      </c>
      <c r="AD163" t="s">
        <v>2640</v>
      </c>
    </row>
    <row r="164" spans="1:30" x14ac:dyDescent="0.25">
      <c r="A164" s="11" t="s">
        <v>2359</v>
      </c>
      <c r="B164" s="2" t="s">
        <v>16</v>
      </c>
      <c r="C164" s="12">
        <v>44979</v>
      </c>
      <c r="D164" s="2">
        <v>1912.95</v>
      </c>
      <c r="F164">
        <f t="shared" si="11"/>
        <v>0.20691461498166816</v>
      </c>
      <c r="G164">
        <f t="shared" si="12"/>
        <v>3</v>
      </c>
      <c r="H164" t="str">
        <f t="shared" si="14"/>
        <v/>
      </c>
      <c r="I164" t="str">
        <f t="shared" si="13"/>
        <v/>
      </c>
      <c r="J164" t="str">
        <f t="shared" si="10"/>
        <v/>
      </c>
      <c r="P164" t="s">
        <v>2359</v>
      </c>
      <c r="Q164" t="s">
        <v>16</v>
      </c>
      <c r="R164" s="3">
        <v>44974</v>
      </c>
      <c r="S164">
        <v>1931.8</v>
      </c>
      <c r="T164">
        <v>1939</v>
      </c>
      <c r="U164">
        <v>1989.8</v>
      </c>
      <c r="V164">
        <v>1921.45</v>
      </c>
      <c r="W164">
        <v>1949.8</v>
      </c>
      <c r="X164">
        <v>1945.1</v>
      </c>
      <c r="Y164">
        <v>1965.99</v>
      </c>
      <c r="Z164">
        <v>579883</v>
      </c>
      <c r="AA164">
        <v>1140044034.7</v>
      </c>
      <c r="AB164">
        <v>32667</v>
      </c>
      <c r="AC164" t="s">
        <v>2641</v>
      </c>
      <c r="AD164" t="s">
        <v>260</v>
      </c>
    </row>
    <row r="165" spans="1:30" x14ac:dyDescent="0.25">
      <c r="A165" s="9" t="s">
        <v>2359</v>
      </c>
      <c r="B165" s="1" t="s">
        <v>16</v>
      </c>
      <c r="C165" s="10">
        <v>44980</v>
      </c>
      <c r="D165" s="1">
        <v>1894.85</v>
      </c>
      <c r="F165">
        <f t="shared" si="11"/>
        <v>-0.94618259755875156</v>
      </c>
      <c r="G165">
        <f t="shared" si="12"/>
        <v>4</v>
      </c>
      <c r="H165">
        <f t="shared" si="14"/>
        <v>-1.9127238844600916</v>
      </c>
      <c r="I165" t="str">
        <f t="shared" si="13"/>
        <v/>
      </c>
      <c r="J165" t="str">
        <f t="shared" si="10"/>
        <v/>
      </c>
      <c r="P165" t="s">
        <v>2359</v>
      </c>
      <c r="Q165" t="s">
        <v>16</v>
      </c>
      <c r="R165" s="3">
        <v>44977</v>
      </c>
      <c r="S165">
        <v>1945.1</v>
      </c>
      <c r="T165">
        <v>1952.75</v>
      </c>
      <c r="U165">
        <v>1960</v>
      </c>
      <c r="V165">
        <v>1885.25</v>
      </c>
      <c r="W165">
        <v>1931</v>
      </c>
      <c r="X165">
        <v>1935.6</v>
      </c>
      <c r="Y165">
        <v>1930.76</v>
      </c>
      <c r="Z165">
        <v>315376</v>
      </c>
      <c r="AA165">
        <v>608914680.25</v>
      </c>
      <c r="AB165">
        <v>19100</v>
      </c>
      <c r="AC165" t="s">
        <v>2642</v>
      </c>
      <c r="AD165" t="s">
        <v>2643</v>
      </c>
    </row>
    <row r="166" spans="1:30" x14ac:dyDescent="0.25">
      <c r="A166" s="11" t="s">
        <v>2359</v>
      </c>
      <c r="B166" s="2" t="s">
        <v>16</v>
      </c>
      <c r="C166" s="12">
        <v>44981</v>
      </c>
      <c r="D166" s="2">
        <v>1881</v>
      </c>
      <c r="F166">
        <f t="shared" si="11"/>
        <v>-0.73092856954375851</v>
      </c>
      <c r="G166">
        <f t="shared" si="12"/>
        <v>5</v>
      </c>
      <c r="H166" t="str">
        <f t="shared" si="14"/>
        <v/>
      </c>
      <c r="I166" t="str">
        <f t="shared" si="13"/>
        <v/>
      </c>
      <c r="J166" t="str">
        <f t="shared" si="10"/>
        <v/>
      </c>
      <c r="P166" t="s">
        <v>2359</v>
      </c>
      <c r="Q166" t="s">
        <v>16</v>
      </c>
      <c r="R166" s="3">
        <v>44978</v>
      </c>
      <c r="S166">
        <v>1935.6</v>
      </c>
      <c r="T166">
        <v>1937.25</v>
      </c>
      <c r="U166">
        <v>1959</v>
      </c>
      <c r="V166">
        <v>1898.5</v>
      </c>
      <c r="W166">
        <v>1903</v>
      </c>
      <c r="X166">
        <v>1909</v>
      </c>
      <c r="Y166">
        <v>1930.53</v>
      </c>
      <c r="Z166">
        <v>321364</v>
      </c>
      <c r="AA166">
        <v>620404161.39999998</v>
      </c>
      <c r="AB166">
        <v>18848</v>
      </c>
      <c r="AC166" t="s">
        <v>2644</v>
      </c>
      <c r="AD166" t="s">
        <v>2645</v>
      </c>
    </row>
    <row r="167" spans="1:30" x14ac:dyDescent="0.25">
      <c r="A167" s="9" t="s">
        <v>2359</v>
      </c>
      <c r="B167" s="1" t="s">
        <v>16</v>
      </c>
      <c r="C167" s="10">
        <v>44984</v>
      </c>
      <c r="D167" s="1">
        <v>1838</v>
      </c>
      <c r="F167">
        <f t="shared" si="11"/>
        <v>-2.2860180754917598</v>
      </c>
      <c r="G167">
        <f t="shared" si="12"/>
        <v>1</v>
      </c>
      <c r="H167" t="str">
        <f t="shared" si="14"/>
        <v/>
      </c>
      <c r="I167" t="str">
        <f t="shared" si="13"/>
        <v/>
      </c>
      <c r="J167" t="str">
        <f t="shared" si="10"/>
        <v/>
      </c>
      <c r="P167" t="s">
        <v>2359</v>
      </c>
      <c r="Q167" t="s">
        <v>16</v>
      </c>
      <c r="R167" s="3">
        <v>44979</v>
      </c>
      <c r="S167">
        <v>1909</v>
      </c>
      <c r="T167">
        <v>1888.25</v>
      </c>
      <c r="U167">
        <v>1919</v>
      </c>
      <c r="V167">
        <v>1860.05</v>
      </c>
      <c r="W167">
        <v>1914</v>
      </c>
      <c r="X167">
        <v>1912.95</v>
      </c>
      <c r="Y167">
        <v>1898.74</v>
      </c>
      <c r="Z167">
        <v>483208</v>
      </c>
      <c r="AA167">
        <v>917485316.54999995</v>
      </c>
      <c r="AB167">
        <v>23631</v>
      </c>
      <c r="AC167" t="s">
        <v>2646</v>
      </c>
      <c r="AD167" t="s">
        <v>812</v>
      </c>
    </row>
    <row r="168" spans="1:30" x14ac:dyDescent="0.25">
      <c r="A168" s="11" t="s">
        <v>2359</v>
      </c>
      <c r="B168" s="2" t="s">
        <v>16</v>
      </c>
      <c r="C168" s="12">
        <v>44985</v>
      </c>
      <c r="D168" s="2">
        <v>1833.9</v>
      </c>
      <c r="F168">
        <f t="shared" si="11"/>
        <v>-0.22306855277475021</v>
      </c>
      <c r="G168">
        <f t="shared" si="12"/>
        <v>2</v>
      </c>
      <c r="H168" t="str">
        <f t="shared" si="14"/>
        <v/>
      </c>
      <c r="I168" t="str">
        <f t="shared" si="13"/>
        <v/>
      </c>
      <c r="J168" t="str">
        <f t="shared" si="10"/>
        <v/>
      </c>
      <c r="P168" t="s">
        <v>2359</v>
      </c>
      <c r="Q168" t="s">
        <v>16</v>
      </c>
      <c r="R168" s="3">
        <v>44980</v>
      </c>
      <c r="S168">
        <v>1912.95</v>
      </c>
      <c r="T168">
        <v>1915</v>
      </c>
      <c r="U168">
        <v>1928.6</v>
      </c>
      <c r="V168">
        <v>1864</v>
      </c>
      <c r="W168">
        <v>1899</v>
      </c>
      <c r="X168">
        <v>1894.85</v>
      </c>
      <c r="Y168">
        <v>1893.8</v>
      </c>
      <c r="Z168">
        <v>384962</v>
      </c>
      <c r="AA168">
        <v>729042718.25</v>
      </c>
      <c r="AB168">
        <v>28594</v>
      </c>
      <c r="AC168" t="s">
        <v>2647</v>
      </c>
      <c r="AD168" t="s">
        <v>2648</v>
      </c>
    </row>
    <row r="169" spans="1:30" x14ac:dyDescent="0.25">
      <c r="A169" s="9" t="s">
        <v>2359</v>
      </c>
      <c r="B169" s="1" t="s">
        <v>16</v>
      </c>
      <c r="C169" s="10">
        <v>44986</v>
      </c>
      <c r="D169" s="1">
        <v>1875.7</v>
      </c>
      <c r="F169">
        <f t="shared" si="11"/>
        <v>2.2792954904847567</v>
      </c>
      <c r="G169">
        <f t="shared" si="12"/>
        <v>3</v>
      </c>
      <c r="H169" t="str">
        <f t="shared" si="14"/>
        <v/>
      </c>
      <c r="I169">
        <f t="shared" si="13"/>
        <v>44986</v>
      </c>
      <c r="J169">
        <f t="shared" si="10"/>
        <v>4.934157914378634</v>
      </c>
      <c r="P169" t="s">
        <v>2359</v>
      </c>
      <c r="Q169" t="s">
        <v>16</v>
      </c>
      <c r="R169" s="3">
        <v>44981</v>
      </c>
      <c r="S169">
        <v>1894.85</v>
      </c>
      <c r="T169">
        <v>1904.8</v>
      </c>
      <c r="U169">
        <v>1922.75</v>
      </c>
      <c r="V169">
        <v>1864.95</v>
      </c>
      <c r="W169">
        <v>1876</v>
      </c>
      <c r="X169">
        <v>1881</v>
      </c>
      <c r="Y169">
        <v>1880.91</v>
      </c>
      <c r="Z169">
        <v>388171</v>
      </c>
      <c r="AA169">
        <v>730115002.25</v>
      </c>
      <c r="AB169">
        <v>16003</v>
      </c>
      <c r="AC169" t="s">
        <v>2649</v>
      </c>
      <c r="AD169" t="s">
        <v>2650</v>
      </c>
    </row>
    <row r="170" spans="1:30" x14ac:dyDescent="0.25">
      <c r="A170" s="11" t="s">
        <v>2359</v>
      </c>
      <c r="B170" s="2" t="s">
        <v>16</v>
      </c>
      <c r="C170" s="12">
        <v>44987</v>
      </c>
      <c r="D170" s="2">
        <v>1845.75</v>
      </c>
      <c r="F170">
        <f t="shared" si="11"/>
        <v>-1.5967372181052431</v>
      </c>
      <c r="G170">
        <f t="shared" si="12"/>
        <v>4</v>
      </c>
      <c r="H170">
        <f t="shared" si="14"/>
        <v>-2.5912341346280661</v>
      </c>
      <c r="I170" t="str">
        <f t="shared" si="13"/>
        <v/>
      </c>
      <c r="J170" t="str">
        <f t="shared" si="10"/>
        <v/>
      </c>
      <c r="P170" t="s">
        <v>2359</v>
      </c>
      <c r="Q170" t="s">
        <v>16</v>
      </c>
      <c r="R170" s="3">
        <v>44984</v>
      </c>
      <c r="S170">
        <v>1881</v>
      </c>
      <c r="T170">
        <v>1881</v>
      </c>
      <c r="U170">
        <v>1885.5</v>
      </c>
      <c r="V170">
        <v>1815.8</v>
      </c>
      <c r="W170">
        <v>1846</v>
      </c>
      <c r="X170">
        <v>1838</v>
      </c>
      <c r="Y170">
        <v>1839.47</v>
      </c>
      <c r="Z170">
        <v>351098</v>
      </c>
      <c r="AA170">
        <v>645834857.39999998</v>
      </c>
      <c r="AB170">
        <v>13758</v>
      </c>
      <c r="AC170" t="s">
        <v>2651</v>
      </c>
      <c r="AD170" t="s">
        <v>2652</v>
      </c>
    </row>
    <row r="171" spans="1:30" x14ac:dyDescent="0.25">
      <c r="A171" s="9" t="s">
        <v>2359</v>
      </c>
      <c r="B171" s="1" t="s">
        <v>16</v>
      </c>
      <c r="C171" s="10">
        <v>44988</v>
      </c>
      <c r="D171" s="1">
        <v>1862.8</v>
      </c>
      <c r="F171">
        <f t="shared" si="11"/>
        <v>0.92374373560882872</v>
      </c>
      <c r="G171">
        <f t="shared" si="12"/>
        <v>5</v>
      </c>
      <c r="H171" t="str">
        <f t="shared" si="14"/>
        <v/>
      </c>
      <c r="I171" t="str">
        <f t="shared" si="13"/>
        <v/>
      </c>
      <c r="J171" t="str">
        <f t="shared" si="10"/>
        <v/>
      </c>
      <c r="P171" t="s">
        <v>2359</v>
      </c>
      <c r="Q171" t="s">
        <v>16</v>
      </c>
      <c r="R171" s="3">
        <v>44985</v>
      </c>
      <c r="S171">
        <v>1838</v>
      </c>
      <c r="T171">
        <v>1845</v>
      </c>
      <c r="U171">
        <v>1854.75</v>
      </c>
      <c r="V171">
        <v>1812</v>
      </c>
      <c r="W171">
        <v>1826</v>
      </c>
      <c r="X171">
        <v>1833.9</v>
      </c>
      <c r="Y171">
        <v>1833.3</v>
      </c>
      <c r="Z171">
        <v>359886</v>
      </c>
      <c r="AA171">
        <v>659780773.54999995</v>
      </c>
      <c r="AB171">
        <v>21972</v>
      </c>
      <c r="AC171" t="s">
        <v>2653</v>
      </c>
      <c r="AD171" t="s">
        <v>2008</v>
      </c>
    </row>
    <row r="172" spans="1:30" x14ac:dyDescent="0.25">
      <c r="A172" s="11" t="s">
        <v>2359</v>
      </c>
      <c r="B172" s="2" t="s">
        <v>16</v>
      </c>
      <c r="C172" s="12">
        <v>44991</v>
      </c>
      <c r="D172" s="2">
        <v>1828.2</v>
      </c>
      <c r="F172">
        <f t="shared" si="11"/>
        <v>-1.8574189392312601</v>
      </c>
      <c r="G172">
        <f t="shared" si="12"/>
        <v>1</v>
      </c>
      <c r="H172" t="str">
        <f t="shared" si="14"/>
        <v/>
      </c>
      <c r="I172" t="str">
        <f t="shared" si="13"/>
        <v/>
      </c>
      <c r="J172" t="str">
        <f t="shared" si="10"/>
        <v/>
      </c>
      <c r="P172" t="s">
        <v>2359</v>
      </c>
      <c r="Q172" t="s">
        <v>16</v>
      </c>
      <c r="R172" s="3">
        <v>44986</v>
      </c>
      <c r="S172">
        <v>1833.9</v>
      </c>
      <c r="T172">
        <v>1843.1</v>
      </c>
      <c r="U172">
        <v>1879.75</v>
      </c>
      <c r="V172">
        <v>1829</v>
      </c>
      <c r="W172">
        <v>1871</v>
      </c>
      <c r="X172">
        <v>1875.7</v>
      </c>
      <c r="Y172">
        <v>1848.26</v>
      </c>
      <c r="Z172">
        <v>328784</v>
      </c>
      <c r="AA172">
        <v>607679632.45000005</v>
      </c>
      <c r="AB172">
        <v>21972</v>
      </c>
      <c r="AC172" t="s">
        <v>2654</v>
      </c>
      <c r="AD172" t="s">
        <v>2655</v>
      </c>
    </row>
    <row r="173" spans="1:30" x14ac:dyDescent="0.25">
      <c r="A173" s="9" t="s">
        <v>2359</v>
      </c>
      <c r="B173" s="1" t="s">
        <v>16</v>
      </c>
      <c r="C173" s="10">
        <v>44993</v>
      </c>
      <c r="D173" s="1">
        <v>1828.65</v>
      </c>
      <c r="F173">
        <f t="shared" si="11"/>
        <v>2.4614374794882696E-2</v>
      </c>
      <c r="G173">
        <f t="shared" si="12"/>
        <v>3</v>
      </c>
      <c r="H173" t="str">
        <f t="shared" si="14"/>
        <v/>
      </c>
      <c r="I173" t="str">
        <f t="shared" si="13"/>
        <v/>
      </c>
      <c r="J173" t="str">
        <f t="shared" si="10"/>
        <v/>
      </c>
      <c r="P173" t="s">
        <v>2359</v>
      </c>
      <c r="Q173" t="s">
        <v>16</v>
      </c>
      <c r="R173" s="3">
        <v>44987</v>
      </c>
      <c r="S173">
        <v>1875.7</v>
      </c>
      <c r="T173">
        <v>1875.7</v>
      </c>
      <c r="U173">
        <v>1890</v>
      </c>
      <c r="V173">
        <v>1838.15</v>
      </c>
      <c r="W173">
        <v>1853.1</v>
      </c>
      <c r="X173">
        <v>1845.75</v>
      </c>
      <c r="Y173">
        <v>1857.54</v>
      </c>
      <c r="Z173">
        <v>456249</v>
      </c>
      <c r="AA173">
        <v>847498724.39999998</v>
      </c>
      <c r="AB173">
        <v>16472</v>
      </c>
      <c r="AC173" t="s">
        <v>2656</v>
      </c>
      <c r="AD173" t="s">
        <v>2657</v>
      </c>
    </row>
    <row r="174" spans="1:30" x14ac:dyDescent="0.25">
      <c r="A174" s="11" t="s">
        <v>2359</v>
      </c>
      <c r="B174" s="2" t="s">
        <v>16</v>
      </c>
      <c r="C174" s="12">
        <v>44994</v>
      </c>
      <c r="D174" s="2">
        <v>1824.15</v>
      </c>
      <c r="F174">
        <f t="shared" si="11"/>
        <v>-0.24608317611352634</v>
      </c>
      <c r="G174">
        <f t="shared" si="12"/>
        <v>4</v>
      </c>
      <c r="H174">
        <f t="shared" si="14"/>
        <v>-2.7483072986085171</v>
      </c>
      <c r="I174" t="str">
        <f t="shared" si="13"/>
        <v/>
      </c>
      <c r="J174" t="str">
        <f t="shared" si="10"/>
        <v/>
      </c>
      <c r="P174" t="s">
        <v>2359</v>
      </c>
      <c r="Q174" t="s">
        <v>16</v>
      </c>
      <c r="R174" s="3">
        <v>44988</v>
      </c>
      <c r="S174">
        <v>1845.75</v>
      </c>
      <c r="T174">
        <v>1864.35</v>
      </c>
      <c r="U174">
        <v>1877.3</v>
      </c>
      <c r="V174">
        <v>1846</v>
      </c>
      <c r="W174">
        <v>1860.05</v>
      </c>
      <c r="X174">
        <v>1862.8</v>
      </c>
      <c r="Y174">
        <v>1856.13</v>
      </c>
      <c r="Z174">
        <v>309225</v>
      </c>
      <c r="AA174">
        <v>573960361.85000002</v>
      </c>
      <c r="AB174">
        <v>9029</v>
      </c>
      <c r="AC174" t="s">
        <v>2658</v>
      </c>
      <c r="AD174" t="s">
        <v>2659</v>
      </c>
    </row>
    <row r="175" spans="1:30" x14ac:dyDescent="0.25">
      <c r="A175" s="9" t="s">
        <v>2359</v>
      </c>
      <c r="B175" s="1" t="s">
        <v>16</v>
      </c>
      <c r="C175" s="10">
        <v>44995</v>
      </c>
      <c r="D175" s="1">
        <v>1800</v>
      </c>
      <c r="F175">
        <f t="shared" si="11"/>
        <v>-1.3239042841871607</v>
      </c>
      <c r="G175">
        <f t="shared" si="12"/>
        <v>5</v>
      </c>
      <c r="H175" t="str">
        <f t="shared" si="14"/>
        <v/>
      </c>
      <c r="I175" t="str">
        <f t="shared" si="13"/>
        <v/>
      </c>
      <c r="J175" t="str">
        <f t="shared" si="10"/>
        <v/>
      </c>
      <c r="P175" t="s">
        <v>2359</v>
      </c>
      <c r="Q175" t="s">
        <v>16</v>
      </c>
      <c r="R175" s="3">
        <v>44991</v>
      </c>
      <c r="S175">
        <v>1862.8</v>
      </c>
      <c r="T175">
        <v>1867</v>
      </c>
      <c r="U175">
        <v>1867</v>
      </c>
      <c r="V175">
        <v>1824.9</v>
      </c>
      <c r="W175">
        <v>1827.1</v>
      </c>
      <c r="X175">
        <v>1828.2</v>
      </c>
      <c r="Y175">
        <v>1843.93</v>
      </c>
      <c r="Z175">
        <v>229249</v>
      </c>
      <c r="AA175">
        <v>422718369.5</v>
      </c>
      <c r="AB175">
        <v>19702</v>
      </c>
      <c r="AC175" t="s">
        <v>2660</v>
      </c>
      <c r="AD175" t="s">
        <v>2661</v>
      </c>
    </row>
    <row r="176" spans="1:30" x14ac:dyDescent="0.25">
      <c r="A176" s="11" t="s">
        <v>2359</v>
      </c>
      <c r="B176" s="2" t="s">
        <v>16</v>
      </c>
      <c r="C176" s="12">
        <v>44998</v>
      </c>
      <c r="D176" s="2">
        <v>1739.75</v>
      </c>
      <c r="F176">
        <f t="shared" si="11"/>
        <v>-3.3472222222222223</v>
      </c>
      <c r="G176">
        <f t="shared" si="12"/>
        <v>1</v>
      </c>
      <c r="H176" t="str">
        <f t="shared" si="14"/>
        <v/>
      </c>
      <c r="I176" t="str">
        <f t="shared" si="13"/>
        <v/>
      </c>
      <c r="J176" t="str">
        <f t="shared" si="10"/>
        <v/>
      </c>
      <c r="P176" t="s">
        <v>2359</v>
      </c>
      <c r="Q176" t="s">
        <v>16</v>
      </c>
      <c r="R176" s="3">
        <v>44993</v>
      </c>
      <c r="S176">
        <v>1828.2</v>
      </c>
      <c r="T176">
        <v>1812.05</v>
      </c>
      <c r="U176">
        <v>1834.1</v>
      </c>
      <c r="V176">
        <v>1790</v>
      </c>
      <c r="W176">
        <v>1825.9</v>
      </c>
      <c r="X176">
        <v>1828.65</v>
      </c>
      <c r="Y176">
        <v>1808.61</v>
      </c>
      <c r="Z176">
        <v>448454</v>
      </c>
      <c r="AA176">
        <v>811079849.10000002</v>
      </c>
      <c r="AB176">
        <v>27554</v>
      </c>
      <c r="AC176" t="s">
        <v>2662</v>
      </c>
      <c r="AD176" t="s">
        <v>2663</v>
      </c>
    </row>
    <row r="177" spans="1:30" x14ac:dyDescent="0.25">
      <c r="A177" s="9" t="s">
        <v>2359</v>
      </c>
      <c r="B177" s="1" t="s">
        <v>16</v>
      </c>
      <c r="C177" s="10">
        <v>44999</v>
      </c>
      <c r="D177" s="1">
        <v>1750.3</v>
      </c>
      <c r="F177">
        <f t="shared" si="11"/>
        <v>0.60640896680557288</v>
      </c>
      <c r="G177">
        <f t="shared" si="12"/>
        <v>2</v>
      </c>
      <c r="H177" t="str">
        <f t="shared" si="14"/>
        <v/>
      </c>
      <c r="I177" t="str">
        <f t="shared" si="13"/>
        <v/>
      </c>
      <c r="J177" t="str">
        <f t="shared" si="10"/>
        <v/>
      </c>
      <c r="P177" t="s">
        <v>2359</v>
      </c>
      <c r="Q177" t="s">
        <v>16</v>
      </c>
      <c r="R177" s="3">
        <v>44994</v>
      </c>
      <c r="S177">
        <v>1828.65</v>
      </c>
      <c r="T177">
        <v>1837.8</v>
      </c>
      <c r="U177">
        <v>1843.65</v>
      </c>
      <c r="V177">
        <v>1814.3</v>
      </c>
      <c r="W177">
        <v>1825</v>
      </c>
      <c r="X177">
        <v>1824.15</v>
      </c>
      <c r="Y177">
        <v>1826.16</v>
      </c>
      <c r="Z177">
        <v>231531</v>
      </c>
      <c r="AA177">
        <v>422812351.39999998</v>
      </c>
      <c r="AB177">
        <v>16822</v>
      </c>
      <c r="AC177" t="s">
        <v>2664</v>
      </c>
      <c r="AD177" t="s">
        <v>2665</v>
      </c>
    </row>
    <row r="178" spans="1:30" x14ac:dyDescent="0.25">
      <c r="A178" s="11" t="s">
        <v>2359</v>
      </c>
      <c r="B178" s="2" t="s">
        <v>16</v>
      </c>
      <c r="C178" s="12">
        <v>45000</v>
      </c>
      <c r="D178" s="2">
        <v>1785.5</v>
      </c>
      <c r="F178">
        <f t="shared" si="11"/>
        <v>2.0110838142032823</v>
      </c>
      <c r="G178">
        <f t="shared" si="12"/>
        <v>3</v>
      </c>
      <c r="H178" t="str">
        <f t="shared" si="14"/>
        <v/>
      </c>
      <c r="I178" t="str">
        <f t="shared" si="13"/>
        <v/>
      </c>
      <c r="J178" t="str">
        <f t="shared" si="10"/>
        <v/>
      </c>
      <c r="P178" t="s">
        <v>2359</v>
      </c>
      <c r="Q178" t="s">
        <v>16</v>
      </c>
      <c r="R178" s="3">
        <v>44995</v>
      </c>
      <c r="S178">
        <v>1824.15</v>
      </c>
      <c r="T178">
        <v>1824</v>
      </c>
      <c r="U178">
        <v>1824</v>
      </c>
      <c r="V178">
        <v>1793.25</v>
      </c>
      <c r="W178">
        <v>1804.95</v>
      </c>
      <c r="X178">
        <v>1800</v>
      </c>
      <c r="Y178">
        <v>1803.8</v>
      </c>
      <c r="Z178">
        <v>267751</v>
      </c>
      <c r="AA178">
        <v>482968831.44999999</v>
      </c>
      <c r="AB178">
        <v>21680</v>
      </c>
      <c r="AC178" t="s">
        <v>2666</v>
      </c>
      <c r="AD178" t="s">
        <v>2667</v>
      </c>
    </row>
    <row r="179" spans="1:30" x14ac:dyDescent="0.25">
      <c r="A179" s="9" t="s">
        <v>2359</v>
      </c>
      <c r="B179" s="1" t="s">
        <v>16</v>
      </c>
      <c r="C179" s="10">
        <v>45001</v>
      </c>
      <c r="D179" s="1">
        <v>1785.45</v>
      </c>
      <c r="F179">
        <f t="shared" si="11"/>
        <v>-2.800336040322292E-3</v>
      </c>
      <c r="G179">
        <f t="shared" si="12"/>
        <v>4</v>
      </c>
      <c r="H179">
        <f t="shared" si="14"/>
        <v>-2.1215360578899785</v>
      </c>
      <c r="I179" t="str">
        <f t="shared" si="13"/>
        <v/>
      </c>
      <c r="J179" t="str">
        <f t="shared" si="10"/>
        <v/>
      </c>
      <c r="P179" t="s">
        <v>2359</v>
      </c>
      <c r="Q179" t="s">
        <v>16</v>
      </c>
      <c r="R179" s="3">
        <v>44998</v>
      </c>
      <c r="S179">
        <v>1800</v>
      </c>
      <c r="T179">
        <v>1760</v>
      </c>
      <c r="U179">
        <v>1810.9</v>
      </c>
      <c r="V179">
        <v>1732.25</v>
      </c>
      <c r="W179">
        <v>1733.4</v>
      </c>
      <c r="X179">
        <v>1739.75</v>
      </c>
      <c r="Y179">
        <v>1767.19</v>
      </c>
      <c r="Z179">
        <v>194243</v>
      </c>
      <c r="AA179">
        <v>343264113.69999999</v>
      </c>
      <c r="AB179">
        <v>22192</v>
      </c>
      <c r="AC179" t="s">
        <v>2668</v>
      </c>
      <c r="AD179" t="s">
        <v>2669</v>
      </c>
    </row>
    <row r="180" spans="1:30" x14ac:dyDescent="0.25">
      <c r="A180" s="11" t="s">
        <v>2359</v>
      </c>
      <c r="B180" s="2" t="s">
        <v>16</v>
      </c>
      <c r="C180" s="12">
        <v>45002</v>
      </c>
      <c r="D180" s="2">
        <v>1808.25</v>
      </c>
      <c r="F180">
        <f t="shared" si="11"/>
        <v>1.2769889943711643</v>
      </c>
      <c r="G180">
        <f t="shared" si="12"/>
        <v>5</v>
      </c>
      <c r="H180" t="str">
        <f t="shared" si="14"/>
        <v/>
      </c>
      <c r="I180" t="str">
        <f t="shared" si="13"/>
        <v/>
      </c>
      <c r="J180" t="str">
        <f t="shared" si="10"/>
        <v/>
      </c>
      <c r="P180" t="s">
        <v>2359</v>
      </c>
      <c r="Q180" t="s">
        <v>16</v>
      </c>
      <c r="R180" s="3">
        <v>44999</v>
      </c>
      <c r="S180">
        <v>1739.75</v>
      </c>
      <c r="T180">
        <v>1740.05</v>
      </c>
      <c r="U180">
        <v>1760.9</v>
      </c>
      <c r="V180">
        <v>1706.65</v>
      </c>
      <c r="W180">
        <v>1755</v>
      </c>
      <c r="X180">
        <v>1750.3</v>
      </c>
      <c r="Y180">
        <v>1738.06</v>
      </c>
      <c r="Z180">
        <v>252334</v>
      </c>
      <c r="AA180">
        <v>438572180.35000002</v>
      </c>
      <c r="AB180">
        <v>15366</v>
      </c>
      <c r="AC180" t="s">
        <v>2670</v>
      </c>
      <c r="AD180" t="s">
        <v>2671</v>
      </c>
    </row>
    <row r="181" spans="1:30" x14ac:dyDescent="0.25">
      <c r="A181" s="9" t="s">
        <v>2359</v>
      </c>
      <c r="B181" s="1" t="s">
        <v>16</v>
      </c>
      <c r="C181" s="10">
        <v>45005</v>
      </c>
      <c r="D181" s="1">
        <v>1799.25</v>
      </c>
      <c r="F181">
        <f t="shared" si="11"/>
        <v>-0.49771878888428039</v>
      </c>
      <c r="G181">
        <f t="shared" si="12"/>
        <v>1</v>
      </c>
      <c r="H181" t="str">
        <f t="shared" si="14"/>
        <v/>
      </c>
      <c r="I181" t="str">
        <f t="shared" si="13"/>
        <v/>
      </c>
      <c r="J181" t="str">
        <f t="shared" si="10"/>
        <v/>
      </c>
      <c r="P181" t="s">
        <v>2359</v>
      </c>
      <c r="Q181" t="s">
        <v>16</v>
      </c>
      <c r="R181" s="3">
        <v>45000</v>
      </c>
      <c r="S181">
        <v>1750.3</v>
      </c>
      <c r="T181">
        <v>1770</v>
      </c>
      <c r="U181">
        <v>1792</v>
      </c>
      <c r="V181">
        <v>1754.25</v>
      </c>
      <c r="W181">
        <v>1785</v>
      </c>
      <c r="X181">
        <v>1785.5</v>
      </c>
      <c r="Y181">
        <v>1780.47</v>
      </c>
      <c r="Z181">
        <v>176182</v>
      </c>
      <c r="AA181">
        <v>313687635.55000001</v>
      </c>
      <c r="AB181">
        <v>11887</v>
      </c>
      <c r="AC181" t="s">
        <v>2672</v>
      </c>
      <c r="AD181" t="s">
        <v>176</v>
      </c>
    </row>
    <row r="182" spans="1:30" x14ac:dyDescent="0.25">
      <c r="A182" s="11" t="s">
        <v>2359</v>
      </c>
      <c r="B182" s="2" t="s">
        <v>16</v>
      </c>
      <c r="C182" s="12">
        <v>45006</v>
      </c>
      <c r="D182" s="2">
        <v>1822.7</v>
      </c>
      <c r="F182">
        <f t="shared" si="11"/>
        <v>1.3033208281228315</v>
      </c>
      <c r="G182">
        <f t="shared" si="12"/>
        <v>2</v>
      </c>
      <c r="H182" t="str">
        <f t="shared" si="14"/>
        <v/>
      </c>
      <c r="I182" t="str">
        <f t="shared" si="13"/>
        <v/>
      </c>
      <c r="J182" t="str">
        <f t="shared" si="10"/>
        <v/>
      </c>
      <c r="P182" t="s">
        <v>2359</v>
      </c>
      <c r="Q182" t="s">
        <v>16</v>
      </c>
      <c r="R182" s="3">
        <v>45001</v>
      </c>
      <c r="S182">
        <v>1785.5</v>
      </c>
      <c r="T182">
        <v>1794</v>
      </c>
      <c r="U182">
        <v>1799</v>
      </c>
      <c r="V182">
        <v>1770.05</v>
      </c>
      <c r="W182">
        <v>1788.95</v>
      </c>
      <c r="X182">
        <v>1785.45</v>
      </c>
      <c r="Y182">
        <v>1786.73</v>
      </c>
      <c r="Z182">
        <v>229888</v>
      </c>
      <c r="AA182">
        <v>410748759.35000002</v>
      </c>
      <c r="AB182">
        <v>22262</v>
      </c>
      <c r="AC182" t="s">
        <v>2673</v>
      </c>
      <c r="AD182" t="s">
        <v>2674</v>
      </c>
    </row>
    <row r="183" spans="1:30" x14ac:dyDescent="0.25">
      <c r="A183" s="9" t="s">
        <v>2359</v>
      </c>
      <c r="B183" s="1" t="s">
        <v>16</v>
      </c>
      <c r="C183" s="10">
        <v>45007</v>
      </c>
      <c r="D183" s="1">
        <v>1839.2</v>
      </c>
      <c r="F183">
        <f t="shared" si="11"/>
        <v>0.9052504526252263</v>
      </c>
      <c r="G183">
        <f t="shared" si="12"/>
        <v>3</v>
      </c>
      <c r="H183" t="str">
        <f t="shared" si="14"/>
        <v/>
      </c>
      <c r="I183" t="str">
        <f t="shared" si="13"/>
        <v/>
      </c>
      <c r="J183" t="str">
        <f t="shared" si="10"/>
        <v/>
      </c>
      <c r="P183" t="s">
        <v>2359</v>
      </c>
      <c r="Q183" t="s">
        <v>16</v>
      </c>
      <c r="R183" s="3">
        <v>45002</v>
      </c>
      <c r="S183">
        <v>1785.45</v>
      </c>
      <c r="T183">
        <v>1794.4</v>
      </c>
      <c r="U183">
        <v>1828</v>
      </c>
      <c r="V183">
        <v>1794.35</v>
      </c>
      <c r="W183">
        <v>1810.6</v>
      </c>
      <c r="X183">
        <v>1808.25</v>
      </c>
      <c r="Y183">
        <v>1814.31</v>
      </c>
      <c r="Z183">
        <v>330853</v>
      </c>
      <c r="AA183">
        <v>600269564.95000005</v>
      </c>
      <c r="AB183">
        <v>33071</v>
      </c>
      <c r="AC183" t="s">
        <v>2675</v>
      </c>
      <c r="AD183" t="s">
        <v>2676</v>
      </c>
    </row>
    <row r="184" spans="1:30" x14ac:dyDescent="0.25">
      <c r="A184" s="11" t="s">
        <v>2359</v>
      </c>
      <c r="B184" s="2" t="s">
        <v>16</v>
      </c>
      <c r="C184" s="12">
        <v>45008</v>
      </c>
      <c r="D184" s="2">
        <v>1823.15</v>
      </c>
      <c r="F184">
        <f t="shared" si="11"/>
        <v>-0.87266202696824458</v>
      </c>
      <c r="G184">
        <f t="shared" si="12"/>
        <v>4</v>
      </c>
      <c r="H184">
        <f t="shared" si="14"/>
        <v>2.1115125038505727</v>
      </c>
      <c r="I184" t="str">
        <f t="shared" si="13"/>
        <v/>
      </c>
      <c r="J184" t="str">
        <f t="shared" si="10"/>
        <v/>
      </c>
      <c r="P184" t="s">
        <v>2359</v>
      </c>
      <c r="Q184" t="s">
        <v>16</v>
      </c>
      <c r="R184" s="3">
        <v>45005</v>
      </c>
      <c r="S184">
        <v>1808.25</v>
      </c>
      <c r="T184">
        <v>1808.3</v>
      </c>
      <c r="U184">
        <v>1812.65</v>
      </c>
      <c r="V184">
        <v>1771</v>
      </c>
      <c r="W184">
        <v>1800</v>
      </c>
      <c r="X184">
        <v>1799.25</v>
      </c>
      <c r="Y184">
        <v>1786.86</v>
      </c>
      <c r="Z184">
        <v>260586</v>
      </c>
      <c r="AA184">
        <v>465630025.35000002</v>
      </c>
      <c r="AB184">
        <v>22197</v>
      </c>
      <c r="AC184" t="s">
        <v>2677</v>
      </c>
      <c r="AD184" t="s">
        <v>2678</v>
      </c>
    </row>
    <row r="185" spans="1:30" x14ac:dyDescent="0.25">
      <c r="A185" s="9" t="s">
        <v>2359</v>
      </c>
      <c r="B185" s="1" t="s">
        <v>16</v>
      </c>
      <c r="C185" s="10">
        <v>45009</v>
      </c>
      <c r="D185" s="1">
        <v>1831.1</v>
      </c>
      <c r="F185">
        <f t="shared" si="11"/>
        <v>0.4360584702300862</v>
      </c>
      <c r="G185">
        <f t="shared" si="12"/>
        <v>5</v>
      </c>
      <c r="H185" t="str">
        <f t="shared" si="14"/>
        <v/>
      </c>
      <c r="I185" t="str">
        <f t="shared" si="13"/>
        <v/>
      </c>
      <c r="J185" t="str">
        <f t="shared" si="10"/>
        <v/>
      </c>
      <c r="P185" t="s">
        <v>2359</v>
      </c>
      <c r="Q185" t="s">
        <v>16</v>
      </c>
      <c r="R185" s="3">
        <v>45006</v>
      </c>
      <c r="S185">
        <v>1799.25</v>
      </c>
      <c r="T185">
        <v>1805.1</v>
      </c>
      <c r="U185">
        <v>1828</v>
      </c>
      <c r="V185">
        <v>1795.05</v>
      </c>
      <c r="W185">
        <v>1827</v>
      </c>
      <c r="X185">
        <v>1822.7</v>
      </c>
      <c r="Y185">
        <v>1811.35</v>
      </c>
      <c r="Z185">
        <v>338835</v>
      </c>
      <c r="AA185">
        <v>613748649.75</v>
      </c>
      <c r="AB185">
        <v>14862</v>
      </c>
      <c r="AC185" t="s">
        <v>2679</v>
      </c>
      <c r="AD185" t="s">
        <v>2680</v>
      </c>
    </row>
    <row r="186" spans="1:30" x14ac:dyDescent="0.25">
      <c r="A186" s="11" t="s">
        <v>2359</v>
      </c>
      <c r="B186" s="2" t="s">
        <v>16</v>
      </c>
      <c r="C186" s="12">
        <v>45012</v>
      </c>
      <c r="D186" s="2">
        <v>1869.3</v>
      </c>
      <c r="F186">
        <f t="shared" si="11"/>
        <v>2.086177707389004</v>
      </c>
      <c r="G186">
        <f t="shared" si="12"/>
        <v>1</v>
      </c>
      <c r="H186" t="str">
        <f t="shared" si="14"/>
        <v/>
      </c>
      <c r="I186" t="str">
        <f t="shared" si="13"/>
        <v/>
      </c>
      <c r="J186" t="str">
        <f t="shared" si="10"/>
        <v/>
      </c>
      <c r="P186" t="s">
        <v>2359</v>
      </c>
      <c r="Q186" t="s">
        <v>16</v>
      </c>
      <c r="R186" s="3">
        <v>45007</v>
      </c>
      <c r="S186">
        <v>1822.7</v>
      </c>
      <c r="T186">
        <v>1836</v>
      </c>
      <c r="U186">
        <v>1851.5</v>
      </c>
      <c r="V186">
        <v>1821.45</v>
      </c>
      <c r="W186">
        <v>1840</v>
      </c>
      <c r="X186">
        <v>1839.2</v>
      </c>
      <c r="Y186">
        <v>1836.47</v>
      </c>
      <c r="Z186">
        <v>190907</v>
      </c>
      <c r="AA186">
        <v>350595832.85000002</v>
      </c>
      <c r="AB186">
        <v>8483</v>
      </c>
      <c r="AC186" t="s">
        <v>2681</v>
      </c>
      <c r="AD186" t="s">
        <v>2682</v>
      </c>
    </row>
    <row r="187" spans="1:30" x14ac:dyDescent="0.25">
      <c r="A187" s="9" t="s">
        <v>2359</v>
      </c>
      <c r="B187" s="1" t="s">
        <v>16</v>
      </c>
      <c r="C187" s="10">
        <v>45013</v>
      </c>
      <c r="D187" s="1">
        <v>1844.4</v>
      </c>
      <c r="F187">
        <f t="shared" si="11"/>
        <v>-1.3320494302680075</v>
      </c>
      <c r="G187">
        <f t="shared" si="12"/>
        <v>2</v>
      </c>
      <c r="H187" t="str">
        <f t="shared" si="14"/>
        <v/>
      </c>
      <c r="I187" t="str">
        <f t="shared" si="13"/>
        <v/>
      </c>
      <c r="J187" t="str">
        <f t="shared" si="10"/>
        <v/>
      </c>
      <c r="P187" t="s">
        <v>2359</v>
      </c>
      <c r="Q187" t="s">
        <v>16</v>
      </c>
      <c r="R187" s="3">
        <v>45008</v>
      </c>
      <c r="S187">
        <v>1839.2</v>
      </c>
      <c r="T187">
        <v>1843.35</v>
      </c>
      <c r="U187">
        <v>1856</v>
      </c>
      <c r="V187">
        <v>1819</v>
      </c>
      <c r="W187">
        <v>1821.05</v>
      </c>
      <c r="X187">
        <v>1823.15</v>
      </c>
      <c r="Y187">
        <v>1835</v>
      </c>
      <c r="Z187">
        <v>166620</v>
      </c>
      <c r="AA187">
        <v>305748265.5</v>
      </c>
      <c r="AB187">
        <v>18634</v>
      </c>
      <c r="AC187" t="s">
        <v>2683</v>
      </c>
      <c r="AD187" t="s">
        <v>1114</v>
      </c>
    </row>
    <row r="188" spans="1:30" x14ac:dyDescent="0.25">
      <c r="A188" s="11" t="s">
        <v>2359</v>
      </c>
      <c r="B188" s="2" t="s">
        <v>16</v>
      </c>
      <c r="C188" s="12">
        <v>45014</v>
      </c>
      <c r="D188" s="2">
        <v>1928.75</v>
      </c>
      <c r="F188">
        <f t="shared" si="11"/>
        <v>4.5733029711559263</v>
      </c>
      <c r="G188">
        <f t="shared" si="12"/>
        <v>3</v>
      </c>
      <c r="H188" t="str">
        <f t="shared" si="14"/>
        <v/>
      </c>
      <c r="I188" t="str">
        <f t="shared" si="13"/>
        <v/>
      </c>
      <c r="J188" t="str">
        <f t="shared" si="10"/>
        <v/>
      </c>
      <c r="P188" t="s">
        <v>2359</v>
      </c>
      <c r="Q188" t="s">
        <v>16</v>
      </c>
      <c r="R188" s="3">
        <v>45009</v>
      </c>
      <c r="S188">
        <v>1823.15</v>
      </c>
      <c r="T188">
        <v>1821.05</v>
      </c>
      <c r="U188">
        <v>1835.45</v>
      </c>
      <c r="V188">
        <v>1802</v>
      </c>
      <c r="W188">
        <v>1825.15</v>
      </c>
      <c r="X188">
        <v>1831.1</v>
      </c>
      <c r="Y188">
        <v>1819.86</v>
      </c>
      <c r="Z188">
        <v>166271</v>
      </c>
      <c r="AA188">
        <v>302589717.85000002</v>
      </c>
      <c r="AB188">
        <v>8110</v>
      </c>
      <c r="AC188" t="s">
        <v>2684</v>
      </c>
      <c r="AD188" t="s">
        <v>1171</v>
      </c>
    </row>
    <row r="189" spans="1:30" x14ac:dyDescent="0.25">
      <c r="A189" s="9" t="s">
        <v>2359</v>
      </c>
      <c r="B189" s="1" t="s">
        <v>16</v>
      </c>
      <c r="C189" s="10">
        <v>45016</v>
      </c>
      <c r="D189" s="1">
        <v>1968.25</v>
      </c>
      <c r="F189">
        <f t="shared" si="11"/>
        <v>2.0479585223590409</v>
      </c>
      <c r="G189">
        <f t="shared" si="12"/>
        <v>5</v>
      </c>
      <c r="H189" t="str">
        <f t="shared" si="14"/>
        <v/>
      </c>
      <c r="I189" t="str">
        <f t="shared" si="13"/>
        <v/>
      </c>
      <c r="J189" t="str">
        <f t="shared" si="10"/>
        <v/>
      </c>
      <c r="P189" t="s">
        <v>2359</v>
      </c>
      <c r="Q189" t="s">
        <v>16</v>
      </c>
      <c r="R189" s="3">
        <v>45012</v>
      </c>
      <c r="S189">
        <v>1831.1</v>
      </c>
      <c r="T189">
        <v>1836.4</v>
      </c>
      <c r="U189">
        <v>1874.95</v>
      </c>
      <c r="V189">
        <v>1827.5</v>
      </c>
      <c r="W189">
        <v>1864.1</v>
      </c>
      <c r="X189">
        <v>1869.3</v>
      </c>
      <c r="Y189">
        <v>1857.55</v>
      </c>
      <c r="Z189">
        <v>302618</v>
      </c>
      <c r="AA189">
        <v>562128917.04999995</v>
      </c>
      <c r="AB189">
        <v>17629</v>
      </c>
      <c r="AC189" t="s">
        <v>2685</v>
      </c>
      <c r="AD189" t="s">
        <v>2686</v>
      </c>
    </row>
    <row r="190" spans="1:30" x14ac:dyDescent="0.25">
      <c r="A190" s="11" t="s">
        <v>2359</v>
      </c>
      <c r="B190" s="2" t="s">
        <v>16</v>
      </c>
      <c r="C190" s="12">
        <v>45019</v>
      </c>
      <c r="D190" s="2">
        <v>1972.7</v>
      </c>
      <c r="F190">
        <f t="shared" si="11"/>
        <v>0.22608916550235211</v>
      </c>
      <c r="G190">
        <f t="shared" si="12"/>
        <v>1</v>
      </c>
      <c r="H190" t="str">
        <f t="shared" si="14"/>
        <v/>
      </c>
      <c r="I190">
        <f t="shared" si="13"/>
        <v>45019</v>
      </c>
      <c r="J190">
        <f t="shared" si="10"/>
        <v>1.1912607086733917</v>
      </c>
      <c r="P190" t="s">
        <v>2359</v>
      </c>
      <c r="Q190" t="s">
        <v>16</v>
      </c>
      <c r="R190" s="3">
        <v>45013</v>
      </c>
      <c r="S190">
        <v>1869.3</v>
      </c>
      <c r="T190">
        <v>1880.1</v>
      </c>
      <c r="U190">
        <v>1882.8</v>
      </c>
      <c r="V190">
        <v>1827.6</v>
      </c>
      <c r="W190">
        <v>1852.9</v>
      </c>
      <c r="X190">
        <v>1844.4</v>
      </c>
      <c r="Y190">
        <v>1847.83</v>
      </c>
      <c r="Z190">
        <v>244419</v>
      </c>
      <c r="AA190">
        <v>451643724.55000001</v>
      </c>
      <c r="AB190">
        <v>23367</v>
      </c>
      <c r="AC190" t="s">
        <v>2687</v>
      </c>
      <c r="AD190" t="s">
        <v>2688</v>
      </c>
    </row>
    <row r="191" spans="1:30" x14ac:dyDescent="0.25">
      <c r="A191" s="9" t="s">
        <v>2359</v>
      </c>
      <c r="B191" s="1" t="s">
        <v>16</v>
      </c>
      <c r="C191" s="10">
        <v>45021</v>
      </c>
      <c r="D191" s="1">
        <v>1979.4</v>
      </c>
      <c r="F191">
        <f t="shared" si="11"/>
        <v>0.33963603183454377</v>
      </c>
      <c r="G191">
        <f t="shared" si="12"/>
        <v>3</v>
      </c>
      <c r="H191" t="str">
        <f t="shared" si="14"/>
        <v/>
      </c>
      <c r="I191" t="str">
        <f t="shared" si="13"/>
        <v/>
      </c>
      <c r="J191" t="str">
        <f t="shared" si="10"/>
        <v/>
      </c>
      <c r="P191" t="s">
        <v>2359</v>
      </c>
      <c r="Q191" t="s">
        <v>16</v>
      </c>
      <c r="R191" s="3">
        <v>45014</v>
      </c>
      <c r="S191">
        <v>1844.4</v>
      </c>
      <c r="T191">
        <v>1852</v>
      </c>
      <c r="U191">
        <v>1936.45</v>
      </c>
      <c r="V191">
        <v>1844.45</v>
      </c>
      <c r="W191">
        <v>1928</v>
      </c>
      <c r="X191">
        <v>1928.75</v>
      </c>
      <c r="Y191">
        <v>1911.78</v>
      </c>
      <c r="Z191">
        <v>479011</v>
      </c>
      <c r="AA191">
        <v>915762218.04999995</v>
      </c>
      <c r="AB191">
        <v>26990</v>
      </c>
      <c r="AC191" t="s">
        <v>2689</v>
      </c>
      <c r="AD191" t="s">
        <v>2690</v>
      </c>
    </row>
    <row r="192" spans="1:30" x14ac:dyDescent="0.25">
      <c r="A192" s="11" t="s">
        <v>2359</v>
      </c>
      <c r="B192" s="2" t="s">
        <v>16</v>
      </c>
      <c r="C192" s="12">
        <v>45022</v>
      </c>
      <c r="D192" s="2">
        <v>1999.35</v>
      </c>
      <c r="F192">
        <f t="shared" si="11"/>
        <v>1.0078811761139645</v>
      </c>
      <c r="G192">
        <f t="shared" si="12"/>
        <v>4</v>
      </c>
      <c r="H192">
        <f t="shared" si="14"/>
        <v>8.4011060507482007</v>
      </c>
      <c r="I192" t="str">
        <f t="shared" si="13"/>
        <v/>
      </c>
      <c r="J192" t="str">
        <f t="shared" si="10"/>
        <v/>
      </c>
      <c r="P192" t="s">
        <v>2359</v>
      </c>
      <c r="Q192" t="s">
        <v>16</v>
      </c>
      <c r="R192" s="3">
        <v>45016</v>
      </c>
      <c r="S192">
        <v>1928.75</v>
      </c>
      <c r="T192">
        <v>1935</v>
      </c>
      <c r="U192">
        <v>1979</v>
      </c>
      <c r="V192">
        <v>1930.25</v>
      </c>
      <c r="W192">
        <v>1969.55</v>
      </c>
      <c r="X192">
        <v>1968.25</v>
      </c>
      <c r="Y192">
        <v>1967.77</v>
      </c>
      <c r="Z192">
        <v>387524</v>
      </c>
      <c r="AA192">
        <v>762557170.04999995</v>
      </c>
      <c r="AB192">
        <v>32581</v>
      </c>
      <c r="AC192" t="s">
        <v>2691</v>
      </c>
      <c r="AD192" t="s">
        <v>2692</v>
      </c>
    </row>
    <row r="193" spans="1:30" x14ac:dyDescent="0.25">
      <c r="A193" s="9" t="s">
        <v>2359</v>
      </c>
      <c r="B193" s="1" t="s">
        <v>16</v>
      </c>
      <c r="C193" s="10">
        <v>45026</v>
      </c>
      <c r="D193" s="1">
        <v>1983.65</v>
      </c>
      <c r="F193">
        <f t="shared" si="11"/>
        <v>-0.78525520794257231</v>
      </c>
      <c r="G193">
        <f t="shared" si="12"/>
        <v>1</v>
      </c>
      <c r="H193" t="str">
        <f t="shared" si="14"/>
        <v/>
      </c>
      <c r="I193" t="str">
        <f t="shared" si="13"/>
        <v/>
      </c>
      <c r="J193" t="str">
        <f t="shared" si="10"/>
        <v/>
      </c>
      <c r="P193" t="s">
        <v>2359</v>
      </c>
      <c r="Q193" t="s">
        <v>16</v>
      </c>
      <c r="R193" s="3">
        <v>45019</v>
      </c>
      <c r="S193">
        <v>1968.25</v>
      </c>
      <c r="T193">
        <v>1987.3</v>
      </c>
      <c r="U193">
        <v>1990</v>
      </c>
      <c r="V193">
        <v>1965</v>
      </c>
      <c r="W193">
        <v>1970.5</v>
      </c>
      <c r="X193">
        <v>1972.7</v>
      </c>
      <c r="Y193">
        <v>1977.64</v>
      </c>
      <c r="Z193">
        <v>354277</v>
      </c>
      <c r="AA193">
        <v>700634071.45000005</v>
      </c>
      <c r="AB193">
        <v>16529</v>
      </c>
      <c r="AC193" t="s">
        <v>2693</v>
      </c>
      <c r="AD193" t="s">
        <v>2694</v>
      </c>
    </row>
    <row r="194" spans="1:30" x14ac:dyDescent="0.25">
      <c r="A194" s="11" t="s">
        <v>2359</v>
      </c>
      <c r="B194" s="2" t="s">
        <v>16</v>
      </c>
      <c r="C194" s="12">
        <v>45027</v>
      </c>
      <c r="D194" s="2">
        <v>2001.2</v>
      </c>
      <c r="F194">
        <f t="shared" si="11"/>
        <v>0.88473268973861086</v>
      </c>
      <c r="G194">
        <f t="shared" si="12"/>
        <v>2</v>
      </c>
      <c r="H194" t="str">
        <f t="shared" si="14"/>
        <v/>
      </c>
      <c r="I194" t="str">
        <f t="shared" si="13"/>
        <v/>
      </c>
      <c r="J194" t="str">
        <f t="shared" si="10"/>
        <v/>
      </c>
      <c r="P194" t="s">
        <v>2359</v>
      </c>
      <c r="Q194" t="s">
        <v>16</v>
      </c>
      <c r="R194" s="3">
        <v>45021</v>
      </c>
      <c r="S194">
        <v>1972.7</v>
      </c>
      <c r="T194">
        <v>1971.7</v>
      </c>
      <c r="U194">
        <v>1990</v>
      </c>
      <c r="V194">
        <v>1957</v>
      </c>
      <c r="W194">
        <v>1979.6</v>
      </c>
      <c r="X194">
        <v>1979.4</v>
      </c>
      <c r="Y194">
        <v>1977.31</v>
      </c>
      <c r="Z194">
        <v>236135</v>
      </c>
      <c r="AA194">
        <v>466912097.14999998</v>
      </c>
      <c r="AB194">
        <v>11904</v>
      </c>
      <c r="AC194" t="s">
        <v>2695</v>
      </c>
      <c r="AD194" t="s">
        <v>2696</v>
      </c>
    </row>
    <row r="195" spans="1:30" x14ac:dyDescent="0.25">
      <c r="A195" s="9" t="s">
        <v>2359</v>
      </c>
      <c r="B195" s="1" t="s">
        <v>16</v>
      </c>
      <c r="C195" s="10">
        <v>45028</v>
      </c>
      <c r="D195" s="1">
        <v>1995.1</v>
      </c>
      <c r="F195">
        <f t="shared" si="11"/>
        <v>-0.30481710973416631</v>
      </c>
      <c r="G195">
        <f t="shared" si="12"/>
        <v>3</v>
      </c>
      <c r="H195" t="str">
        <f t="shared" si="14"/>
        <v/>
      </c>
      <c r="I195" t="str">
        <f t="shared" si="13"/>
        <v/>
      </c>
      <c r="J195" t="str">
        <f t="shared" ref="J195:J258" si="15">IF(ISNUMBER(I195), (INDEX(D:D, MATCH(EOMONTH(C195, 0), C:C, 1)) / D195 - 1) * 100, "")</f>
        <v/>
      </c>
      <c r="P195" t="s">
        <v>2359</v>
      </c>
      <c r="Q195" t="s">
        <v>16</v>
      </c>
      <c r="R195" s="3">
        <v>45022</v>
      </c>
      <c r="S195">
        <v>1979.4</v>
      </c>
      <c r="T195">
        <v>1985</v>
      </c>
      <c r="U195">
        <v>2009</v>
      </c>
      <c r="V195">
        <v>1978</v>
      </c>
      <c r="W195">
        <v>2000</v>
      </c>
      <c r="X195">
        <v>1999.35</v>
      </c>
      <c r="Y195">
        <v>1995.62</v>
      </c>
      <c r="Z195">
        <v>247539</v>
      </c>
      <c r="AA195">
        <v>493994657.80000001</v>
      </c>
      <c r="AB195">
        <v>15241</v>
      </c>
      <c r="AC195" t="s">
        <v>2697</v>
      </c>
      <c r="AD195" t="s">
        <v>2698</v>
      </c>
    </row>
    <row r="196" spans="1:30" x14ac:dyDescent="0.25">
      <c r="A196" s="11" t="s">
        <v>2359</v>
      </c>
      <c r="B196" s="2" t="s">
        <v>16</v>
      </c>
      <c r="C196" s="12">
        <v>45029</v>
      </c>
      <c r="D196" s="2">
        <v>2000.75</v>
      </c>
      <c r="F196">
        <f t="shared" ref="F196:F259" si="16">((D196-D195)/D195)*100</f>
        <v>0.28319382487093836</v>
      </c>
      <c r="G196">
        <f t="shared" ref="G196:G259" si="17">WEEKDAY(C196, 2)</f>
        <v>4</v>
      </c>
      <c r="H196">
        <f t="shared" si="14"/>
        <v>1.0786096797009148</v>
      </c>
      <c r="I196" t="str">
        <f t="shared" ref="I196:I259" si="18">IF(MONTH(C196)&lt;&gt;MONTH(C195), C196, "")</f>
        <v/>
      </c>
      <c r="J196" t="str">
        <f t="shared" si="15"/>
        <v/>
      </c>
      <c r="P196" t="s">
        <v>2359</v>
      </c>
      <c r="Q196" t="s">
        <v>16</v>
      </c>
      <c r="R196" s="3">
        <v>45026</v>
      </c>
      <c r="S196">
        <v>1999.35</v>
      </c>
      <c r="T196">
        <v>2009</v>
      </c>
      <c r="U196">
        <v>2009.95</v>
      </c>
      <c r="V196">
        <v>1976.55</v>
      </c>
      <c r="W196">
        <v>1985</v>
      </c>
      <c r="X196">
        <v>1983.65</v>
      </c>
      <c r="Y196">
        <v>1987.45</v>
      </c>
      <c r="Z196">
        <v>178390</v>
      </c>
      <c r="AA196">
        <v>354540639.44999999</v>
      </c>
      <c r="AB196">
        <v>15032</v>
      </c>
      <c r="AC196" t="s">
        <v>2699</v>
      </c>
      <c r="AD196" t="s">
        <v>2700</v>
      </c>
    </row>
    <row r="197" spans="1:30" x14ac:dyDescent="0.25">
      <c r="A197" s="9" t="s">
        <v>2359</v>
      </c>
      <c r="B197" s="1" t="s">
        <v>16</v>
      </c>
      <c r="C197" s="10">
        <v>45033</v>
      </c>
      <c r="D197" s="1">
        <v>2035.2</v>
      </c>
      <c r="F197">
        <f t="shared" si="16"/>
        <v>1.7218543046357639</v>
      </c>
      <c r="G197">
        <f t="shared" si="17"/>
        <v>1</v>
      </c>
      <c r="H197" t="str">
        <f t="shared" si="14"/>
        <v/>
      </c>
      <c r="I197" t="str">
        <f t="shared" si="18"/>
        <v/>
      </c>
      <c r="J197" t="str">
        <f t="shared" si="15"/>
        <v/>
      </c>
      <c r="P197" t="s">
        <v>2359</v>
      </c>
      <c r="Q197" t="s">
        <v>16</v>
      </c>
      <c r="R197" s="3">
        <v>45027</v>
      </c>
      <c r="S197">
        <v>1983.65</v>
      </c>
      <c r="T197">
        <v>1985</v>
      </c>
      <c r="U197">
        <v>2020</v>
      </c>
      <c r="V197">
        <v>1985</v>
      </c>
      <c r="W197">
        <v>2003</v>
      </c>
      <c r="X197">
        <v>2001.2</v>
      </c>
      <c r="Y197">
        <v>2004.56</v>
      </c>
      <c r="Z197">
        <v>382379</v>
      </c>
      <c r="AA197">
        <v>766500961.39999998</v>
      </c>
      <c r="AB197">
        <v>18208</v>
      </c>
      <c r="AC197" t="s">
        <v>2701</v>
      </c>
      <c r="AD197" t="s">
        <v>280</v>
      </c>
    </row>
    <row r="198" spans="1:30" x14ac:dyDescent="0.25">
      <c r="A198" s="11" t="s">
        <v>2359</v>
      </c>
      <c r="B198" s="2" t="s">
        <v>16</v>
      </c>
      <c r="C198" s="12">
        <v>45034</v>
      </c>
      <c r="D198" s="2">
        <v>2034.95</v>
      </c>
      <c r="F198">
        <f t="shared" si="16"/>
        <v>-1.2283805031446542E-2</v>
      </c>
      <c r="G198">
        <f t="shared" si="17"/>
        <v>2</v>
      </c>
      <c r="H198" t="str">
        <f t="shared" si="14"/>
        <v/>
      </c>
      <c r="I198" t="str">
        <f t="shared" si="18"/>
        <v/>
      </c>
      <c r="J198" t="str">
        <f t="shared" si="15"/>
        <v/>
      </c>
      <c r="P198" t="s">
        <v>2359</v>
      </c>
      <c r="Q198" t="s">
        <v>16</v>
      </c>
      <c r="R198" s="3">
        <v>45028</v>
      </c>
      <c r="S198">
        <v>2001.2</v>
      </c>
      <c r="T198">
        <v>2014.65</v>
      </c>
      <c r="U198">
        <v>2045</v>
      </c>
      <c r="V198">
        <v>1990</v>
      </c>
      <c r="W198">
        <v>1995</v>
      </c>
      <c r="X198">
        <v>1995.1</v>
      </c>
      <c r="Y198">
        <v>2017.64</v>
      </c>
      <c r="Z198">
        <v>380286</v>
      </c>
      <c r="AA198">
        <v>767281012.20000005</v>
      </c>
      <c r="AB198">
        <v>28599</v>
      </c>
      <c r="AC198" t="s">
        <v>2702</v>
      </c>
      <c r="AD198" t="s">
        <v>2703</v>
      </c>
    </row>
    <row r="199" spans="1:30" x14ac:dyDescent="0.25">
      <c r="A199" s="9" t="s">
        <v>2359</v>
      </c>
      <c r="B199" s="1" t="s">
        <v>16</v>
      </c>
      <c r="C199" s="10">
        <v>45035</v>
      </c>
      <c r="D199" s="1">
        <v>2052.5</v>
      </c>
      <c r="F199">
        <f t="shared" si="16"/>
        <v>0.86242905231086531</v>
      </c>
      <c r="G199">
        <f t="shared" si="17"/>
        <v>3</v>
      </c>
      <c r="H199" t="str">
        <f t="shared" si="14"/>
        <v/>
      </c>
      <c r="I199" t="str">
        <f t="shared" si="18"/>
        <v/>
      </c>
      <c r="J199" t="str">
        <f t="shared" si="15"/>
        <v/>
      </c>
      <c r="P199" t="s">
        <v>2359</v>
      </c>
      <c r="Q199" t="s">
        <v>16</v>
      </c>
      <c r="R199" s="3">
        <v>45029</v>
      </c>
      <c r="S199">
        <v>1995.1</v>
      </c>
      <c r="T199">
        <v>1995</v>
      </c>
      <c r="U199">
        <v>2018</v>
      </c>
      <c r="V199">
        <v>1990</v>
      </c>
      <c r="W199">
        <v>2008.8</v>
      </c>
      <c r="X199">
        <v>2000.75</v>
      </c>
      <c r="Y199">
        <v>2004.12</v>
      </c>
      <c r="Z199">
        <v>347455</v>
      </c>
      <c r="AA199">
        <v>696340913.45000005</v>
      </c>
      <c r="AB199">
        <v>18903</v>
      </c>
      <c r="AC199" t="s">
        <v>2704</v>
      </c>
      <c r="AD199" t="s">
        <v>2705</v>
      </c>
    </row>
    <row r="200" spans="1:30" x14ac:dyDescent="0.25">
      <c r="A200" s="11" t="s">
        <v>2359</v>
      </c>
      <c r="B200" s="2" t="s">
        <v>16</v>
      </c>
      <c r="C200" s="12">
        <v>45036</v>
      </c>
      <c r="D200" s="2">
        <v>1988.95</v>
      </c>
      <c r="F200">
        <f t="shared" si="16"/>
        <v>-3.0962241169305704</v>
      </c>
      <c r="G200">
        <f t="shared" si="17"/>
        <v>4</v>
      </c>
      <c r="H200">
        <f t="shared" ref="H200:H263" si="19">IF(G200=4, ((D200 - D195) / D195)*100, "")</f>
        <v>-0.30825522530198307</v>
      </c>
      <c r="I200" t="str">
        <f t="shared" si="18"/>
        <v/>
      </c>
      <c r="J200" t="str">
        <f t="shared" si="15"/>
        <v/>
      </c>
      <c r="P200" t="s">
        <v>2359</v>
      </c>
      <c r="Q200" t="s">
        <v>16</v>
      </c>
      <c r="R200" s="3">
        <v>45033</v>
      </c>
      <c r="S200">
        <v>2000.75</v>
      </c>
      <c r="T200">
        <v>1995</v>
      </c>
      <c r="U200">
        <v>2041.5</v>
      </c>
      <c r="V200">
        <v>1986.05</v>
      </c>
      <c r="W200">
        <v>2036</v>
      </c>
      <c r="X200">
        <v>2035.2</v>
      </c>
      <c r="Y200">
        <v>2018.8</v>
      </c>
      <c r="Z200">
        <v>258980</v>
      </c>
      <c r="AA200">
        <v>522828239.44999999</v>
      </c>
      <c r="AB200">
        <v>16493</v>
      </c>
      <c r="AC200" t="s">
        <v>2706</v>
      </c>
      <c r="AD200" t="s">
        <v>2363</v>
      </c>
    </row>
    <row r="201" spans="1:30" x14ac:dyDescent="0.25">
      <c r="A201" s="9" t="s">
        <v>2359</v>
      </c>
      <c r="B201" s="1" t="s">
        <v>16</v>
      </c>
      <c r="C201" s="10">
        <v>45037</v>
      </c>
      <c r="D201" s="1">
        <v>1922.05</v>
      </c>
      <c r="F201">
        <f t="shared" si="16"/>
        <v>-3.3635838004977545</v>
      </c>
      <c r="G201">
        <f t="shared" si="17"/>
        <v>5</v>
      </c>
      <c r="H201" t="str">
        <f t="shared" si="19"/>
        <v/>
      </c>
      <c r="I201" t="str">
        <f t="shared" si="18"/>
        <v/>
      </c>
      <c r="J201" t="str">
        <f t="shared" si="15"/>
        <v/>
      </c>
      <c r="P201" t="s">
        <v>2359</v>
      </c>
      <c r="Q201" t="s">
        <v>16</v>
      </c>
      <c r="R201" s="3">
        <v>45034</v>
      </c>
      <c r="S201">
        <v>2035.2</v>
      </c>
      <c r="T201">
        <v>2038.9</v>
      </c>
      <c r="U201">
        <v>2060</v>
      </c>
      <c r="V201">
        <v>2021</v>
      </c>
      <c r="W201">
        <v>2034</v>
      </c>
      <c r="X201">
        <v>2034.95</v>
      </c>
      <c r="Y201">
        <v>2043.89</v>
      </c>
      <c r="Z201">
        <v>348057</v>
      </c>
      <c r="AA201">
        <v>711389628.54999995</v>
      </c>
      <c r="AB201">
        <v>31011</v>
      </c>
      <c r="AC201" t="s">
        <v>2707</v>
      </c>
      <c r="AD201" t="s">
        <v>776</v>
      </c>
    </row>
    <row r="202" spans="1:30" x14ac:dyDescent="0.25">
      <c r="A202" s="11" t="s">
        <v>2359</v>
      </c>
      <c r="B202" s="2" t="s">
        <v>16</v>
      </c>
      <c r="C202" s="12">
        <v>45040</v>
      </c>
      <c r="D202" s="2">
        <v>1929.25</v>
      </c>
      <c r="F202">
        <f t="shared" si="16"/>
        <v>0.37460003641945039</v>
      </c>
      <c r="G202">
        <f t="shared" si="17"/>
        <v>1</v>
      </c>
      <c r="H202" t="str">
        <f t="shared" si="19"/>
        <v/>
      </c>
      <c r="I202" t="str">
        <f t="shared" si="18"/>
        <v/>
      </c>
      <c r="J202" t="str">
        <f t="shared" si="15"/>
        <v/>
      </c>
      <c r="P202" t="s">
        <v>2359</v>
      </c>
      <c r="Q202" t="s">
        <v>16</v>
      </c>
      <c r="R202" s="3">
        <v>45035</v>
      </c>
      <c r="S202">
        <v>2034.95</v>
      </c>
      <c r="T202">
        <v>2045.7</v>
      </c>
      <c r="U202">
        <v>2078</v>
      </c>
      <c r="V202">
        <v>2041.1</v>
      </c>
      <c r="W202">
        <v>2055.85</v>
      </c>
      <c r="X202">
        <v>2052.5</v>
      </c>
      <c r="Y202">
        <v>2062.48</v>
      </c>
      <c r="Z202">
        <v>447343</v>
      </c>
      <c r="AA202">
        <v>922638089.25</v>
      </c>
      <c r="AB202">
        <v>34541</v>
      </c>
      <c r="AC202" t="s">
        <v>2708</v>
      </c>
      <c r="AD202" t="s">
        <v>2709</v>
      </c>
    </row>
    <row r="203" spans="1:30" x14ac:dyDescent="0.25">
      <c r="A203" s="9" t="s">
        <v>2359</v>
      </c>
      <c r="B203" s="1" t="s">
        <v>16</v>
      </c>
      <c r="C203" s="10">
        <v>45041</v>
      </c>
      <c r="D203" s="1">
        <v>1920.9</v>
      </c>
      <c r="F203">
        <f t="shared" si="16"/>
        <v>-0.43281067772449966</v>
      </c>
      <c r="G203">
        <f t="shared" si="17"/>
        <v>2</v>
      </c>
      <c r="H203" t="str">
        <f t="shared" si="19"/>
        <v/>
      </c>
      <c r="I203" t="str">
        <f t="shared" si="18"/>
        <v/>
      </c>
      <c r="J203" t="str">
        <f t="shared" si="15"/>
        <v/>
      </c>
      <c r="P203" t="s">
        <v>2359</v>
      </c>
      <c r="Q203" t="s">
        <v>16</v>
      </c>
      <c r="R203" s="3">
        <v>45036</v>
      </c>
      <c r="S203">
        <v>2052.5</v>
      </c>
      <c r="T203">
        <v>2055.0500000000002</v>
      </c>
      <c r="U203">
        <v>2060</v>
      </c>
      <c r="V203">
        <v>1977.55</v>
      </c>
      <c r="W203">
        <v>1990</v>
      </c>
      <c r="X203">
        <v>1988.95</v>
      </c>
      <c r="Y203">
        <v>2003.53</v>
      </c>
      <c r="Z203">
        <v>658835</v>
      </c>
      <c r="AA203">
        <v>1319995026.6500001</v>
      </c>
      <c r="AB203">
        <v>28443</v>
      </c>
      <c r="AC203" t="s">
        <v>2710</v>
      </c>
      <c r="AD203" t="s">
        <v>2711</v>
      </c>
    </row>
    <row r="204" spans="1:30" x14ac:dyDescent="0.25">
      <c r="A204" s="11" t="s">
        <v>2359</v>
      </c>
      <c r="B204" s="2" t="s">
        <v>16</v>
      </c>
      <c r="C204" s="12">
        <v>45042</v>
      </c>
      <c r="D204" s="2">
        <v>1934.05</v>
      </c>
      <c r="F204">
        <f t="shared" si="16"/>
        <v>0.68457493883074927</v>
      </c>
      <c r="G204">
        <f t="shared" si="17"/>
        <v>3</v>
      </c>
      <c r="H204" t="str">
        <f t="shared" si="19"/>
        <v/>
      </c>
      <c r="I204" t="str">
        <f t="shared" si="18"/>
        <v/>
      </c>
      <c r="J204" t="str">
        <f t="shared" si="15"/>
        <v/>
      </c>
      <c r="P204" t="s">
        <v>2359</v>
      </c>
      <c r="Q204" t="s">
        <v>16</v>
      </c>
      <c r="R204" s="3">
        <v>45037</v>
      </c>
      <c r="S204">
        <v>1988.95</v>
      </c>
      <c r="T204">
        <v>1992.25</v>
      </c>
      <c r="U204">
        <v>1994.9</v>
      </c>
      <c r="V204">
        <v>1916.4</v>
      </c>
      <c r="W204">
        <v>1929.85</v>
      </c>
      <c r="X204">
        <v>1922.05</v>
      </c>
      <c r="Y204">
        <v>1940.34</v>
      </c>
      <c r="Z204">
        <v>472353</v>
      </c>
      <c r="AA204">
        <v>916527400.89999998</v>
      </c>
      <c r="AB204">
        <v>24593</v>
      </c>
      <c r="AC204" t="s">
        <v>2712</v>
      </c>
      <c r="AD204" t="s">
        <v>2713</v>
      </c>
    </row>
    <row r="205" spans="1:30" x14ac:dyDescent="0.25">
      <c r="A205" s="9" t="s">
        <v>2359</v>
      </c>
      <c r="B205" s="1" t="s">
        <v>16</v>
      </c>
      <c r="C205" s="10">
        <v>45043</v>
      </c>
      <c r="D205" s="1">
        <v>1966.5</v>
      </c>
      <c r="F205">
        <f t="shared" si="16"/>
        <v>1.6778263230009589</v>
      </c>
      <c r="G205">
        <f t="shared" si="17"/>
        <v>4</v>
      </c>
      <c r="H205">
        <f t="shared" si="19"/>
        <v>-1.1287362678800394</v>
      </c>
      <c r="I205" t="str">
        <f t="shared" si="18"/>
        <v/>
      </c>
      <c r="J205" t="str">
        <f t="shared" si="15"/>
        <v/>
      </c>
      <c r="P205" t="s">
        <v>2359</v>
      </c>
      <c r="Q205" t="s">
        <v>16</v>
      </c>
      <c r="R205" s="3">
        <v>45040</v>
      </c>
      <c r="S205">
        <v>1922.05</v>
      </c>
      <c r="T205">
        <v>1930.55</v>
      </c>
      <c r="U205">
        <v>1944.95</v>
      </c>
      <c r="V205">
        <v>1910</v>
      </c>
      <c r="W205">
        <v>1934.55</v>
      </c>
      <c r="X205">
        <v>1929.25</v>
      </c>
      <c r="Y205">
        <v>1927.51</v>
      </c>
      <c r="Z205">
        <v>356117</v>
      </c>
      <c r="AA205">
        <v>686417502.14999998</v>
      </c>
      <c r="AB205">
        <v>19606</v>
      </c>
      <c r="AC205" t="s">
        <v>2714</v>
      </c>
      <c r="AD205" t="s">
        <v>611</v>
      </c>
    </row>
    <row r="206" spans="1:30" x14ac:dyDescent="0.25">
      <c r="A206" s="11" t="s">
        <v>2359</v>
      </c>
      <c r="B206" s="2" t="s">
        <v>16</v>
      </c>
      <c r="C206" s="12">
        <v>45044</v>
      </c>
      <c r="D206" s="2">
        <v>1996.2</v>
      </c>
      <c r="F206">
        <f t="shared" si="16"/>
        <v>1.5102974828375308</v>
      </c>
      <c r="G206">
        <f t="shared" si="17"/>
        <v>5</v>
      </c>
      <c r="H206" t="str">
        <f t="shared" si="19"/>
        <v/>
      </c>
      <c r="I206" t="str">
        <f t="shared" si="18"/>
        <v/>
      </c>
      <c r="J206" t="str">
        <f t="shared" si="15"/>
        <v/>
      </c>
      <c r="P206" t="s">
        <v>2359</v>
      </c>
      <c r="Q206" t="s">
        <v>16</v>
      </c>
      <c r="R206" s="3">
        <v>45041</v>
      </c>
      <c r="S206">
        <v>1929.25</v>
      </c>
      <c r="T206">
        <v>1930</v>
      </c>
      <c r="U206">
        <v>1935.7</v>
      </c>
      <c r="V206">
        <v>1906.55</v>
      </c>
      <c r="W206">
        <v>1924.9</v>
      </c>
      <c r="X206">
        <v>1920.9</v>
      </c>
      <c r="Y206">
        <v>1920.82</v>
      </c>
      <c r="Z206">
        <v>409044</v>
      </c>
      <c r="AA206">
        <v>785701491.14999998</v>
      </c>
      <c r="AB206">
        <v>30696</v>
      </c>
      <c r="AC206" t="s">
        <v>2715</v>
      </c>
      <c r="AD206" t="s">
        <v>2716</v>
      </c>
    </row>
    <row r="207" spans="1:30" x14ac:dyDescent="0.25">
      <c r="A207" s="9" t="s">
        <v>2359</v>
      </c>
      <c r="B207" s="1" t="s">
        <v>16</v>
      </c>
      <c r="C207" s="10">
        <v>45048</v>
      </c>
      <c r="D207" s="1">
        <v>2000.25</v>
      </c>
      <c r="F207">
        <f t="shared" si="16"/>
        <v>0.20288548241658924</v>
      </c>
      <c r="G207">
        <f t="shared" si="17"/>
        <v>2</v>
      </c>
      <c r="H207" t="str">
        <f t="shared" si="19"/>
        <v/>
      </c>
      <c r="I207">
        <f t="shared" si="18"/>
        <v>45048</v>
      </c>
      <c r="J207">
        <f t="shared" si="15"/>
        <v>6.4841894763154606</v>
      </c>
      <c r="P207" t="s">
        <v>2359</v>
      </c>
      <c r="Q207" t="s">
        <v>16</v>
      </c>
      <c r="R207" s="3">
        <v>45042</v>
      </c>
      <c r="S207">
        <v>1920.9</v>
      </c>
      <c r="T207">
        <v>1910</v>
      </c>
      <c r="U207">
        <v>1953.9</v>
      </c>
      <c r="V207">
        <v>1901.5</v>
      </c>
      <c r="W207">
        <v>1940</v>
      </c>
      <c r="X207">
        <v>1934.05</v>
      </c>
      <c r="Y207">
        <v>1925.76</v>
      </c>
      <c r="Z207">
        <v>679221</v>
      </c>
      <c r="AA207">
        <v>1308019375.7</v>
      </c>
      <c r="AB207">
        <v>31646</v>
      </c>
      <c r="AC207" t="s">
        <v>2717</v>
      </c>
      <c r="AD207" t="s">
        <v>2718</v>
      </c>
    </row>
    <row r="208" spans="1:30" x14ac:dyDescent="0.25">
      <c r="A208" s="11" t="s">
        <v>2359</v>
      </c>
      <c r="B208" s="2" t="s">
        <v>16</v>
      </c>
      <c r="C208" s="12">
        <v>45049</v>
      </c>
      <c r="D208" s="2">
        <v>2001.3</v>
      </c>
      <c r="F208">
        <f t="shared" si="16"/>
        <v>5.2493438320207697E-2</v>
      </c>
      <c r="G208">
        <f t="shared" si="17"/>
        <v>3</v>
      </c>
      <c r="H208" t="str">
        <f t="shared" si="19"/>
        <v/>
      </c>
      <c r="I208" t="str">
        <f t="shared" si="18"/>
        <v/>
      </c>
      <c r="J208" t="str">
        <f t="shared" si="15"/>
        <v/>
      </c>
      <c r="P208" t="s">
        <v>2359</v>
      </c>
      <c r="Q208" t="s">
        <v>16</v>
      </c>
      <c r="R208" s="3">
        <v>45043</v>
      </c>
      <c r="S208">
        <v>1934.05</v>
      </c>
      <c r="T208">
        <v>1942.25</v>
      </c>
      <c r="U208">
        <v>1975.5</v>
      </c>
      <c r="V208">
        <v>1933.55</v>
      </c>
      <c r="W208">
        <v>1973</v>
      </c>
      <c r="X208">
        <v>1966.5</v>
      </c>
      <c r="Y208">
        <v>1945.1</v>
      </c>
      <c r="Z208">
        <v>610435</v>
      </c>
      <c r="AA208">
        <v>1187358264.0999999</v>
      </c>
      <c r="AB208">
        <v>23063</v>
      </c>
      <c r="AC208" t="s">
        <v>2719</v>
      </c>
      <c r="AD208" t="s">
        <v>2720</v>
      </c>
    </row>
    <row r="209" spans="1:30" x14ac:dyDescent="0.25">
      <c r="A209" s="9" t="s">
        <v>2359</v>
      </c>
      <c r="B209" s="1" t="s">
        <v>16</v>
      </c>
      <c r="C209" s="10">
        <v>45050</v>
      </c>
      <c r="D209" s="1">
        <v>2024.2</v>
      </c>
      <c r="F209">
        <f t="shared" si="16"/>
        <v>1.1442562334482633</v>
      </c>
      <c r="G209">
        <f t="shared" si="17"/>
        <v>4</v>
      </c>
      <c r="H209">
        <f t="shared" si="19"/>
        <v>4.6612031746852507</v>
      </c>
      <c r="I209" t="str">
        <f t="shared" si="18"/>
        <v/>
      </c>
      <c r="J209" t="str">
        <f t="shared" si="15"/>
        <v/>
      </c>
      <c r="P209" t="s">
        <v>2359</v>
      </c>
      <c r="Q209" t="s">
        <v>16</v>
      </c>
      <c r="R209" s="3">
        <v>45044</v>
      </c>
      <c r="S209">
        <v>1966.5</v>
      </c>
      <c r="T209">
        <v>1975</v>
      </c>
      <c r="U209">
        <v>2005</v>
      </c>
      <c r="V209">
        <v>1964.25</v>
      </c>
      <c r="W209">
        <v>2000</v>
      </c>
      <c r="X209">
        <v>1996.2</v>
      </c>
      <c r="Y209">
        <v>1985.42</v>
      </c>
      <c r="Z209">
        <v>341463</v>
      </c>
      <c r="AA209">
        <v>677946848.5</v>
      </c>
      <c r="AB209">
        <v>26310</v>
      </c>
      <c r="AC209" t="s">
        <v>2721</v>
      </c>
      <c r="AD209" t="s">
        <v>2722</v>
      </c>
    </row>
    <row r="210" spans="1:30" x14ac:dyDescent="0.25">
      <c r="A210" s="11" t="s">
        <v>2359</v>
      </c>
      <c r="B210" s="2" t="s">
        <v>16</v>
      </c>
      <c r="C210" s="12">
        <v>45051</v>
      </c>
      <c r="D210" s="2">
        <v>2012.85</v>
      </c>
      <c r="F210">
        <f t="shared" si="16"/>
        <v>-0.56071534433357062</v>
      </c>
      <c r="G210">
        <f t="shared" si="17"/>
        <v>5</v>
      </c>
      <c r="H210" t="str">
        <f t="shared" si="19"/>
        <v/>
      </c>
      <c r="I210" t="str">
        <f t="shared" si="18"/>
        <v/>
      </c>
      <c r="J210" t="str">
        <f t="shared" si="15"/>
        <v/>
      </c>
      <c r="P210" t="s">
        <v>2359</v>
      </c>
      <c r="Q210" t="s">
        <v>16</v>
      </c>
      <c r="R210" s="3">
        <v>45048</v>
      </c>
      <c r="S210">
        <v>1996.2</v>
      </c>
      <c r="T210">
        <v>1999</v>
      </c>
      <c r="U210">
        <v>2009</v>
      </c>
      <c r="V210">
        <v>1984.15</v>
      </c>
      <c r="W210">
        <v>2000</v>
      </c>
      <c r="X210">
        <v>2000.25</v>
      </c>
      <c r="Y210">
        <v>1997.81</v>
      </c>
      <c r="Z210">
        <v>183863</v>
      </c>
      <c r="AA210">
        <v>367322897.69999999</v>
      </c>
      <c r="AB210">
        <v>23510</v>
      </c>
      <c r="AC210" t="s">
        <v>2723</v>
      </c>
      <c r="AD210" t="s">
        <v>1200</v>
      </c>
    </row>
    <row r="211" spans="1:30" x14ac:dyDescent="0.25">
      <c r="A211" s="9" t="s">
        <v>2359</v>
      </c>
      <c r="B211" s="1" t="s">
        <v>16</v>
      </c>
      <c r="C211" s="10">
        <v>45054</v>
      </c>
      <c r="D211" s="1">
        <v>2085.9499999999998</v>
      </c>
      <c r="F211">
        <f t="shared" si="16"/>
        <v>3.6316665424646599</v>
      </c>
      <c r="G211">
        <f t="shared" si="17"/>
        <v>1</v>
      </c>
      <c r="H211" t="str">
        <f t="shared" si="19"/>
        <v/>
      </c>
      <c r="I211" t="str">
        <f t="shared" si="18"/>
        <v/>
      </c>
      <c r="J211" t="str">
        <f t="shared" si="15"/>
        <v/>
      </c>
      <c r="P211" t="s">
        <v>2359</v>
      </c>
      <c r="Q211" t="s">
        <v>16</v>
      </c>
      <c r="R211" s="3">
        <v>45049</v>
      </c>
      <c r="S211">
        <v>2000.25</v>
      </c>
      <c r="T211">
        <v>1999.9</v>
      </c>
      <c r="U211">
        <v>2012.8</v>
      </c>
      <c r="V211">
        <v>1992.55</v>
      </c>
      <c r="W211">
        <v>1997</v>
      </c>
      <c r="X211">
        <v>2001.3</v>
      </c>
      <c r="Y211">
        <v>2001.72</v>
      </c>
      <c r="Z211">
        <v>287224</v>
      </c>
      <c r="AA211">
        <v>574941612.70000005</v>
      </c>
      <c r="AB211">
        <v>38082</v>
      </c>
      <c r="AC211" t="s">
        <v>2724</v>
      </c>
      <c r="AD211" t="s">
        <v>592</v>
      </c>
    </row>
    <row r="212" spans="1:30" x14ac:dyDescent="0.25">
      <c r="A212" s="11" t="s">
        <v>2359</v>
      </c>
      <c r="B212" s="2" t="s">
        <v>16</v>
      </c>
      <c r="C212" s="12">
        <v>45055</v>
      </c>
      <c r="D212" s="2">
        <v>2075.8000000000002</v>
      </c>
      <c r="F212">
        <f t="shared" si="16"/>
        <v>-0.48658884441140188</v>
      </c>
      <c r="G212">
        <f t="shared" si="17"/>
        <v>2</v>
      </c>
      <c r="H212" t="str">
        <f t="shared" si="19"/>
        <v/>
      </c>
      <c r="I212" t="str">
        <f t="shared" si="18"/>
        <v/>
      </c>
      <c r="J212" t="str">
        <f t="shared" si="15"/>
        <v/>
      </c>
      <c r="P212" t="s">
        <v>2359</v>
      </c>
      <c r="Q212" t="s">
        <v>16</v>
      </c>
      <c r="R212" s="3">
        <v>45050</v>
      </c>
      <c r="S212">
        <v>2001.3</v>
      </c>
      <c r="T212">
        <v>2001.9</v>
      </c>
      <c r="U212">
        <v>2028.6</v>
      </c>
      <c r="V212">
        <v>1997</v>
      </c>
      <c r="W212">
        <v>2025</v>
      </c>
      <c r="X212">
        <v>2024.2</v>
      </c>
      <c r="Y212">
        <v>2014</v>
      </c>
      <c r="Z212">
        <v>265649</v>
      </c>
      <c r="AA212">
        <v>535018124.60000002</v>
      </c>
      <c r="AB212">
        <v>25046</v>
      </c>
      <c r="AC212" t="s">
        <v>2725</v>
      </c>
      <c r="AD212" t="s">
        <v>2726</v>
      </c>
    </row>
    <row r="213" spans="1:30" x14ac:dyDescent="0.25">
      <c r="A213" s="9" t="s">
        <v>2359</v>
      </c>
      <c r="B213" s="1" t="s">
        <v>16</v>
      </c>
      <c r="C213" s="10">
        <v>45056</v>
      </c>
      <c r="D213" s="1">
        <v>2086.25</v>
      </c>
      <c r="F213">
        <f t="shared" si="16"/>
        <v>0.5034203680508631</v>
      </c>
      <c r="G213">
        <f t="shared" si="17"/>
        <v>3</v>
      </c>
      <c r="H213" t="str">
        <f t="shared" si="19"/>
        <v/>
      </c>
      <c r="I213" t="str">
        <f t="shared" si="18"/>
        <v/>
      </c>
      <c r="J213" t="str">
        <f t="shared" si="15"/>
        <v/>
      </c>
      <c r="P213" t="s">
        <v>2359</v>
      </c>
      <c r="Q213" t="s">
        <v>16</v>
      </c>
      <c r="R213" s="3">
        <v>45051</v>
      </c>
      <c r="S213">
        <v>2024.2</v>
      </c>
      <c r="T213">
        <v>2024.9</v>
      </c>
      <c r="U213">
        <v>2034.25</v>
      </c>
      <c r="V213">
        <v>1990.05</v>
      </c>
      <c r="W213">
        <v>2010.05</v>
      </c>
      <c r="X213">
        <v>2012.85</v>
      </c>
      <c r="Y213">
        <v>2009.07</v>
      </c>
      <c r="Z213">
        <v>198931</v>
      </c>
      <c r="AA213">
        <v>399667136.60000002</v>
      </c>
      <c r="AB213">
        <v>15572</v>
      </c>
      <c r="AC213" t="s">
        <v>2727</v>
      </c>
      <c r="AD213" t="s">
        <v>2728</v>
      </c>
    </row>
    <row r="214" spans="1:30" x14ac:dyDescent="0.25">
      <c r="A214" s="11" t="s">
        <v>2359</v>
      </c>
      <c r="B214" s="2" t="s">
        <v>16</v>
      </c>
      <c r="C214" s="12">
        <v>45057</v>
      </c>
      <c r="D214" s="2">
        <v>2083.4499999999998</v>
      </c>
      <c r="F214">
        <f t="shared" si="16"/>
        <v>-0.1342121030557307</v>
      </c>
      <c r="G214">
        <f t="shared" si="17"/>
        <v>4</v>
      </c>
      <c r="H214">
        <f t="shared" si="19"/>
        <v>2.9270823041201348</v>
      </c>
      <c r="I214" t="str">
        <f t="shared" si="18"/>
        <v/>
      </c>
      <c r="J214" t="str">
        <f t="shared" si="15"/>
        <v/>
      </c>
      <c r="P214" t="s">
        <v>2359</v>
      </c>
      <c r="Q214" t="s">
        <v>16</v>
      </c>
      <c r="R214" s="3">
        <v>45054</v>
      </c>
      <c r="S214">
        <v>2012.85</v>
      </c>
      <c r="T214">
        <v>2008</v>
      </c>
      <c r="U214">
        <v>2090</v>
      </c>
      <c r="V214">
        <v>2008</v>
      </c>
      <c r="W214">
        <v>2089.9</v>
      </c>
      <c r="X214">
        <v>2085.9499999999998</v>
      </c>
      <c r="Y214">
        <v>2071.21</v>
      </c>
      <c r="Z214">
        <v>522459</v>
      </c>
      <c r="AA214">
        <v>1082121124.3</v>
      </c>
      <c r="AB214">
        <v>25540</v>
      </c>
      <c r="AC214" t="s">
        <v>2729</v>
      </c>
      <c r="AD214" t="s">
        <v>2730</v>
      </c>
    </row>
    <row r="215" spans="1:30" x14ac:dyDescent="0.25">
      <c r="A215" s="9" t="s">
        <v>2359</v>
      </c>
      <c r="B215" s="1" t="s">
        <v>16</v>
      </c>
      <c r="C215" s="10">
        <v>45058</v>
      </c>
      <c r="D215" s="1">
        <v>2081.6</v>
      </c>
      <c r="F215">
        <f t="shared" si="16"/>
        <v>-8.8795027478456842E-2</v>
      </c>
      <c r="G215">
        <f t="shared" si="17"/>
        <v>5</v>
      </c>
      <c r="H215" t="str">
        <f t="shared" si="19"/>
        <v/>
      </c>
      <c r="I215" t="str">
        <f t="shared" si="18"/>
        <v/>
      </c>
      <c r="J215" t="str">
        <f t="shared" si="15"/>
        <v/>
      </c>
      <c r="P215" t="s">
        <v>2359</v>
      </c>
      <c r="Q215" t="s">
        <v>16</v>
      </c>
      <c r="R215" s="3">
        <v>45055</v>
      </c>
      <c r="S215">
        <v>2085.9499999999998</v>
      </c>
      <c r="T215">
        <v>2090.4</v>
      </c>
      <c r="U215">
        <v>2128.8000000000002</v>
      </c>
      <c r="V215">
        <v>2043</v>
      </c>
      <c r="W215">
        <v>2068</v>
      </c>
      <c r="X215">
        <v>2075.8000000000002</v>
      </c>
      <c r="Y215">
        <v>2091.7199999999998</v>
      </c>
      <c r="Z215">
        <v>539876</v>
      </c>
      <c r="AA215">
        <v>1129267969.3499999</v>
      </c>
      <c r="AB215">
        <v>31868</v>
      </c>
      <c r="AC215" t="s">
        <v>2731</v>
      </c>
      <c r="AD215" t="s">
        <v>2732</v>
      </c>
    </row>
    <row r="216" spans="1:30" x14ac:dyDescent="0.25">
      <c r="A216" s="11" t="s">
        <v>2359</v>
      </c>
      <c r="B216" s="2" t="s">
        <v>16</v>
      </c>
      <c r="C216" s="12">
        <v>45061</v>
      </c>
      <c r="D216" s="2">
        <v>2072.4</v>
      </c>
      <c r="F216">
        <f t="shared" si="16"/>
        <v>-0.44196771714065231</v>
      </c>
      <c r="G216">
        <f t="shared" si="17"/>
        <v>1</v>
      </c>
      <c r="H216" t="str">
        <f t="shared" si="19"/>
        <v/>
      </c>
      <c r="I216" t="str">
        <f t="shared" si="18"/>
        <v/>
      </c>
      <c r="J216" t="str">
        <f t="shared" si="15"/>
        <v/>
      </c>
      <c r="P216" t="s">
        <v>2359</v>
      </c>
      <c r="Q216" t="s">
        <v>16</v>
      </c>
      <c r="R216" s="3">
        <v>45056</v>
      </c>
      <c r="S216">
        <v>2075.8000000000002</v>
      </c>
      <c r="T216">
        <v>2068</v>
      </c>
      <c r="U216">
        <v>2097.4499999999998</v>
      </c>
      <c r="V216">
        <v>2055</v>
      </c>
      <c r="W216">
        <v>2084.9</v>
      </c>
      <c r="X216">
        <v>2086.25</v>
      </c>
      <c r="Y216">
        <v>2079.21</v>
      </c>
      <c r="Z216">
        <v>164738</v>
      </c>
      <c r="AA216">
        <v>342524363.14999998</v>
      </c>
      <c r="AB216">
        <v>14602</v>
      </c>
      <c r="AC216" t="s">
        <v>2733</v>
      </c>
      <c r="AD216" t="s">
        <v>1050</v>
      </c>
    </row>
    <row r="217" spans="1:30" x14ac:dyDescent="0.25">
      <c r="A217" s="9" t="s">
        <v>2359</v>
      </c>
      <c r="B217" s="1" t="s">
        <v>16</v>
      </c>
      <c r="C217" s="10">
        <v>45062</v>
      </c>
      <c r="D217" s="1">
        <v>2079.0500000000002</v>
      </c>
      <c r="F217">
        <f t="shared" si="16"/>
        <v>0.32088399922795263</v>
      </c>
      <c r="G217">
        <f t="shared" si="17"/>
        <v>2</v>
      </c>
      <c r="H217" t="str">
        <f t="shared" si="19"/>
        <v/>
      </c>
      <c r="I217" t="str">
        <f t="shared" si="18"/>
        <v/>
      </c>
      <c r="J217" t="str">
        <f t="shared" si="15"/>
        <v/>
      </c>
      <c r="P217" t="s">
        <v>2359</v>
      </c>
      <c r="Q217" t="s">
        <v>16</v>
      </c>
      <c r="R217" s="3">
        <v>45057</v>
      </c>
      <c r="S217">
        <v>2086.25</v>
      </c>
      <c r="T217">
        <v>2087</v>
      </c>
      <c r="U217">
        <v>2095</v>
      </c>
      <c r="V217">
        <v>2078.0500000000002</v>
      </c>
      <c r="W217">
        <v>2085</v>
      </c>
      <c r="X217">
        <v>2083.4499999999998</v>
      </c>
      <c r="Y217">
        <v>2087.33</v>
      </c>
      <c r="Z217">
        <v>215383</v>
      </c>
      <c r="AA217">
        <v>449574520.80000001</v>
      </c>
      <c r="AB217">
        <v>20594</v>
      </c>
      <c r="AC217" t="s">
        <v>2734</v>
      </c>
      <c r="AD217" t="s">
        <v>2735</v>
      </c>
    </row>
    <row r="218" spans="1:30" x14ac:dyDescent="0.25">
      <c r="A218" s="11" t="s">
        <v>2359</v>
      </c>
      <c r="B218" s="2" t="s">
        <v>16</v>
      </c>
      <c r="C218" s="12">
        <v>45063</v>
      </c>
      <c r="D218" s="2">
        <v>2076.6999999999998</v>
      </c>
      <c r="F218">
        <f t="shared" si="16"/>
        <v>-0.11303239460332189</v>
      </c>
      <c r="G218">
        <f t="shared" si="17"/>
        <v>3</v>
      </c>
      <c r="H218" t="str">
        <f t="shared" si="19"/>
        <v/>
      </c>
      <c r="I218" t="str">
        <f t="shared" si="18"/>
        <v/>
      </c>
      <c r="J218" t="str">
        <f t="shared" si="15"/>
        <v/>
      </c>
      <c r="P218" t="s">
        <v>2359</v>
      </c>
      <c r="Q218" t="s">
        <v>16</v>
      </c>
      <c r="R218" s="3">
        <v>45058</v>
      </c>
      <c r="S218">
        <v>2083.4499999999998</v>
      </c>
      <c r="T218">
        <v>2094.6999999999998</v>
      </c>
      <c r="U218">
        <v>2101.9</v>
      </c>
      <c r="V218">
        <v>2076.9</v>
      </c>
      <c r="W218">
        <v>2080.1999999999998</v>
      </c>
      <c r="X218">
        <v>2081.6</v>
      </c>
      <c r="Y218">
        <v>2092.81</v>
      </c>
      <c r="Z218">
        <v>218544</v>
      </c>
      <c r="AA218">
        <v>457370786.35000002</v>
      </c>
      <c r="AB218">
        <v>15943</v>
      </c>
      <c r="AC218" t="s">
        <v>2736</v>
      </c>
      <c r="AD218" t="s">
        <v>1778</v>
      </c>
    </row>
    <row r="219" spans="1:30" x14ac:dyDescent="0.25">
      <c r="A219" s="9" t="s">
        <v>2359</v>
      </c>
      <c r="B219" s="1" t="s">
        <v>16</v>
      </c>
      <c r="C219" s="10">
        <v>45064</v>
      </c>
      <c r="D219" s="1">
        <v>2062.6</v>
      </c>
      <c r="F219">
        <f t="shared" si="16"/>
        <v>-0.67896181441709968</v>
      </c>
      <c r="G219">
        <f t="shared" si="17"/>
        <v>4</v>
      </c>
      <c r="H219">
        <f t="shared" si="19"/>
        <v>-1.0007439583383289</v>
      </c>
      <c r="I219" t="str">
        <f t="shared" si="18"/>
        <v/>
      </c>
      <c r="J219" t="str">
        <f t="shared" si="15"/>
        <v/>
      </c>
      <c r="P219" t="s">
        <v>2359</v>
      </c>
      <c r="Q219" t="s">
        <v>16</v>
      </c>
      <c r="R219" s="3">
        <v>45061</v>
      </c>
      <c r="S219">
        <v>2081.6</v>
      </c>
      <c r="T219">
        <v>2075</v>
      </c>
      <c r="U219">
        <v>2094.75</v>
      </c>
      <c r="V219">
        <v>2063.5500000000002</v>
      </c>
      <c r="W219">
        <v>2070</v>
      </c>
      <c r="X219">
        <v>2072.4</v>
      </c>
      <c r="Y219">
        <v>2082.4299999999998</v>
      </c>
      <c r="Z219">
        <v>207657</v>
      </c>
      <c r="AA219">
        <v>432431707.14999998</v>
      </c>
      <c r="AB219">
        <v>18517</v>
      </c>
      <c r="AC219" t="s">
        <v>2737</v>
      </c>
      <c r="AD219" t="s">
        <v>2738</v>
      </c>
    </row>
    <row r="220" spans="1:30" x14ac:dyDescent="0.25">
      <c r="A220" s="11" t="s">
        <v>2359</v>
      </c>
      <c r="B220" s="2" t="s">
        <v>16</v>
      </c>
      <c r="C220" s="12">
        <v>45065</v>
      </c>
      <c r="D220" s="2">
        <v>2057.65</v>
      </c>
      <c r="F220">
        <f t="shared" si="16"/>
        <v>-0.23998836420051481</v>
      </c>
      <c r="G220">
        <f t="shared" si="17"/>
        <v>5</v>
      </c>
      <c r="H220" t="str">
        <f t="shared" si="19"/>
        <v/>
      </c>
      <c r="I220" t="str">
        <f t="shared" si="18"/>
        <v/>
      </c>
      <c r="J220" t="str">
        <f t="shared" si="15"/>
        <v/>
      </c>
      <c r="P220" t="s">
        <v>2359</v>
      </c>
      <c r="Q220" t="s">
        <v>16</v>
      </c>
      <c r="R220" s="3">
        <v>45062</v>
      </c>
      <c r="S220">
        <v>2072.4</v>
      </c>
      <c r="T220">
        <v>2076</v>
      </c>
      <c r="U220">
        <v>2095</v>
      </c>
      <c r="V220">
        <v>2068</v>
      </c>
      <c r="W220">
        <v>2077.0500000000002</v>
      </c>
      <c r="X220">
        <v>2079.0500000000002</v>
      </c>
      <c r="Y220">
        <v>2079.1999999999998</v>
      </c>
      <c r="Z220">
        <v>262296</v>
      </c>
      <c r="AA220">
        <v>545365100.29999995</v>
      </c>
      <c r="AB220">
        <v>12160</v>
      </c>
      <c r="AC220" t="s">
        <v>2739</v>
      </c>
      <c r="AD220" t="s">
        <v>413</v>
      </c>
    </row>
    <row r="221" spans="1:30" x14ac:dyDescent="0.25">
      <c r="A221" s="9" t="s">
        <v>2359</v>
      </c>
      <c r="B221" s="1" t="s">
        <v>16</v>
      </c>
      <c r="C221" s="10">
        <v>45068</v>
      </c>
      <c r="D221" s="1">
        <v>2077.6999999999998</v>
      </c>
      <c r="F221">
        <f t="shared" si="16"/>
        <v>0.97441255801519833</v>
      </c>
      <c r="G221">
        <f t="shared" si="17"/>
        <v>1</v>
      </c>
      <c r="H221" t="str">
        <f t="shared" si="19"/>
        <v/>
      </c>
      <c r="I221" t="str">
        <f t="shared" si="18"/>
        <v/>
      </c>
      <c r="J221" t="str">
        <f t="shared" si="15"/>
        <v/>
      </c>
      <c r="P221" t="s">
        <v>2359</v>
      </c>
      <c r="Q221" t="s">
        <v>16</v>
      </c>
      <c r="R221" s="3">
        <v>45063</v>
      </c>
      <c r="S221">
        <v>2079.0500000000002</v>
      </c>
      <c r="T221">
        <v>2080</v>
      </c>
      <c r="U221">
        <v>2102.0500000000002</v>
      </c>
      <c r="V221">
        <v>2066.75</v>
      </c>
      <c r="W221">
        <v>2088</v>
      </c>
      <c r="X221">
        <v>2076.6999999999998</v>
      </c>
      <c r="Y221">
        <v>2085.88</v>
      </c>
      <c r="Z221">
        <v>193543</v>
      </c>
      <c r="AA221">
        <v>403706697.94999999</v>
      </c>
      <c r="AB221">
        <v>11367</v>
      </c>
      <c r="AC221" t="s">
        <v>2740</v>
      </c>
      <c r="AD221" t="s">
        <v>1533</v>
      </c>
    </row>
    <row r="222" spans="1:30" x14ac:dyDescent="0.25">
      <c r="A222" s="11" t="s">
        <v>2359</v>
      </c>
      <c r="B222" s="2" t="s">
        <v>16</v>
      </c>
      <c r="C222" s="12">
        <v>45069</v>
      </c>
      <c r="D222" s="2">
        <v>2074.1</v>
      </c>
      <c r="F222">
        <f t="shared" si="16"/>
        <v>-0.17326851807286467</v>
      </c>
      <c r="G222">
        <f t="shared" si="17"/>
        <v>2</v>
      </c>
      <c r="H222" t="str">
        <f t="shared" si="19"/>
        <v/>
      </c>
      <c r="I222" t="str">
        <f t="shared" si="18"/>
        <v/>
      </c>
      <c r="J222" t="str">
        <f t="shared" si="15"/>
        <v/>
      </c>
      <c r="P222" t="s">
        <v>2359</v>
      </c>
      <c r="Q222" t="s">
        <v>16</v>
      </c>
      <c r="R222" s="3">
        <v>45064</v>
      </c>
      <c r="S222">
        <v>2076.6999999999998</v>
      </c>
      <c r="T222">
        <v>2090.0500000000002</v>
      </c>
      <c r="U222">
        <v>2113.4499999999998</v>
      </c>
      <c r="V222">
        <v>2053</v>
      </c>
      <c r="W222">
        <v>2063.3000000000002</v>
      </c>
      <c r="X222">
        <v>2062.6</v>
      </c>
      <c r="Y222">
        <v>2083.6999999999998</v>
      </c>
      <c r="Z222">
        <v>224608</v>
      </c>
      <c r="AA222">
        <v>468014846.55000001</v>
      </c>
      <c r="AB222">
        <v>19362</v>
      </c>
      <c r="AC222" t="s">
        <v>2741</v>
      </c>
      <c r="AD222" t="s">
        <v>2692</v>
      </c>
    </row>
    <row r="223" spans="1:30" x14ac:dyDescent="0.25">
      <c r="A223" s="9" t="s">
        <v>2359</v>
      </c>
      <c r="B223" s="1" t="s">
        <v>16</v>
      </c>
      <c r="C223" s="10">
        <v>45070</v>
      </c>
      <c r="D223" s="1">
        <v>2049.1999999999998</v>
      </c>
      <c r="F223">
        <f t="shared" si="16"/>
        <v>-1.2005207077768716</v>
      </c>
      <c r="G223">
        <f t="shared" si="17"/>
        <v>3</v>
      </c>
      <c r="H223" t="str">
        <f t="shared" si="19"/>
        <v/>
      </c>
      <c r="I223" t="str">
        <f t="shared" si="18"/>
        <v/>
      </c>
      <c r="J223" t="str">
        <f t="shared" si="15"/>
        <v/>
      </c>
      <c r="P223" t="s">
        <v>2359</v>
      </c>
      <c r="Q223" t="s">
        <v>16</v>
      </c>
      <c r="R223" s="3">
        <v>45065</v>
      </c>
      <c r="S223">
        <v>2062.6</v>
      </c>
      <c r="T223">
        <v>2062.6</v>
      </c>
      <c r="U223">
        <v>2081.35</v>
      </c>
      <c r="V223">
        <v>2030.35</v>
      </c>
      <c r="W223">
        <v>2055.0500000000002</v>
      </c>
      <c r="X223">
        <v>2057.65</v>
      </c>
      <c r="Y223">
        <v>2054.0500000000002</v>
      </c>
      <c r="Z223">
        <v>124074</v>
      </c>
      <c r="AA223">
        <v>254854206.15000001</v>
      </c>
      <c r="AB223">
        <v>11015</v>
      </c>
      <c r="AC223" t="s">
        <v>2742</v>
      </c>
      <c r="AD223" t="s">
        <v>2743</v>
      </c>
    </row>
    <row r="224" spans="1:30" x14ac:dyDescent="0.25">
      <c r="A224" s="11" t="s">
        <v>2359</v>
      </c>
      <c r="B224" s="2" t="s">
        <v>16</v>
      </c>
      <c r="C224" s="12">
        <v>45071</v>
      </c>
      <c r="D224" s="2">
        <v>2041.15</v>
      </c>
      <c r="F224">
        <f t="shared" si="16"/>
        <v>-0.39283622877219049</v>
      </c>
      <c r="G224">
        <f t="shared" si="17"/>
        <v>4</v>
      </c>
      <c r="H224">
        <f t="shared" si="19"/>
        <v>-1.0399495782022603</v>
      </c>
      <c r="I224" t="str">
        <f t="shared" si="18"/>
        <v/>
      </c>
      <c r="J224" t="str">
        <f t="shared" si="15"/>
        <v/>
      </c>
      <c r="P224" t="s">
        <v>2359</v>
      </c>
      <c r="Q224" t="s">
        <v>16</v>
      </c>
      <c r="R224" s="3">
        <v>45068</v>
      </c>
      <c r="S224">
        <v>2057.65</v>
      </c>
      <c r="T224">
        <v>2068.5</v>
      </c>
      <c r="U224">
        <v>2080</v>
      </c>
      <c r="V224">
        <v>2052.6999999999998</v>
      </c>
      <c r="W224">
        <v>2077.25</v>
      </c>
      <c r="X224">
        <v>2077.6999999999998</v>
      </c>
      <c r="Y224">
        <v>2069.79</v>
      </c>
      <c r="Z224">
        <v>142115</v>
      </c>
      <c r="AA224">
        <v>294148035.19999999</v>
      </c>
      <c r="AB224">
        <v>12400</v>
      </c>
      <c r="AC224" t="s">
        <v>2744</v>
      </c>
      <c r="AD224" t="s">
        <v>2745</v>
      </c>
    </row>
    <row r="225" spans="1:30" x14ac:dyDescent="0.25">
      <c r="A225" s="9" t="s">
        <v>2359</v>
      </c>
      <c r="B225" s="1" t="s">
        <v>16</v>
      </c>
      <c r="C225" s="10">
        <v>45072</v>
      </c>
      <c r="D225" s="1">
        <v>2068.6999999999998</v>
      </c>
      <c r="F225">
        <f t="shared" si="16"/>
        <v>1.349729319256288</v>
      </c>
      <c r="G225">
        <f t="shared" si="17"/>
        <v>5</v>
      </c>
      <c r="H225" t="str">
        <f t="shared" si="19"/>
        <v/>
      </c>
      <c r="I225" t="str">
        <f t="shared" si="18"/>
        <v/>
      </c>
      <c r="J225" t="str">
        <f t="shared" si="15"/>
        <v/>
      </c>
      <c r="P225" t="s">
        <v>2359</v>
      </c>
      <c r="Q225" t="s">
        <v>16</v>
      </c>
      <c r="R225" s="3">
        <v>45069</v>
      </c>
      <c r="S225">
        <v>2077.6999999999998</v>
      </c>
      <c r="T225">
        <v>2075</v>
      </c>
      <c r="U225">
        <v>2097</v>
      </c>
      <c r="V225">
        <v>2063.4</v>
      </c>
      <c r="W225">
        <v>2073</v>
      </c>
      <c r="X225">
        <v>2074.1</v>
      </c>
      <c r="Y225">
        <v>2080.9699999999998</v>
      </c>
      <c r="Z225">
        <v>133706</v>
      </c>
      <c r="AA225">
        <v>278238760.5</v>
      </c>
      <c r="AB225">
        <v>14185</v>
      </c>
      <c r="AC225" t="s">
        <v>2746</v>
      </c>
      <c r="AD225" t="s">
        <v>2747</v>
      </c>
    </row>
    <row r="226" spans="1:30" x14ac:dyDescent="0.25">
      <c r="A226" s="11" t="s">
        <v>2359</v>
      </c>
      <c r="B226" s="2" t="s">
        <v>16</v>
      </c>
      <c r="C226" s="12">
        <v>45075</v>
      </c>
      <c r="D226" s="2">
        <v>2093.0500000000002</v>
      </c>
      <c r="F226">
        <f t="shared" si="16"/>
        <v>1.1770677236912248</v>
      </c>
      <c r="G226">
        <f t="shared" si="17"/>
        <v>1</v>
      </c>
      <c r="H226" t="str">
        <f t="shared" si="19"/>
        <v/>
      </c>
      <c r="I226" t="str">
        <f t="shared" si="18"/>
        <v/>
      </c>
      <c r="J226" t="str">
        <f t="shared" si="15"/>
        <v/>
      </c>
      <c r="P226" t="s">
        <v>2359</v>
      </c>
      <c r="Q226" t="s">
        <v>16</v>
      </c>
      <c r="R226" s="3">
        <v>45070</v>
      </c>
      <c r="S226">
        <v>2074.1</v>
      </c>
      <c r="T226">
        <v>2063</v>
      </c>
      <c r="U226">
        <v>2070</v>
      </c>
      <c r="V226">
        <v>2042.1</v>
      </c>
      <c r="W226">
        <v>2042.1</v>
      </c>
      <c r="X226">
        <v>2049.1999999999998</v>
      </c>
      <c r="Y226">
        <v>2056.15</v>
      </c>
      <c r="Z226">
        <v>169120</v>
      </c>
      <c r="AA226">
        <v>347736106.64999998</v>
      </c>
      <c r="AB226">
        <v>8400</v>
      </c>
      <c r="AC226" t="s">
        <v>2748</v>
      </c>
      <c r="AD226" t="s">
        <v>2749</v>
      </c>
    </row>
    <row r="227" spans="1:30" x14ac:dyDescent="0.25">
      <c r="A227" s="9" t="s">
        <v>2359</v>
      </c>
      <c r="B227" s="1" t="s">
        <v>16</v>
      </c>
      <c r="C227" s="10">
        <v>45076</v>
      </c>
      <c r="D227" s="1">
        <v>2128.0500000000002</v>
      </c>
      <c r="F227">
        <f t="shared" si="16"/>
        <v>1.6722008552112941</v>
      </c>
      <c r="G227">
        <f t="shared" si="17"/>
        <v>2</v>
      </c>
      <c r="H227" t="str">
        <f t="shared" si="19"/>
        <v/>
      </c>
      <c r="I227" t="str">
        <f t="shared" si="18"/>
        <v/>
      </c>
      <c r="J227" t="str">
        <f t="shared" si="15"/>
        <v/>
      </c>
      <c r="P227" t="s">
        <v>2359</v>
      </c>
      <c r="Q227" t="s">
        <v>16</v>
      </c>
      <c r="R227" s="3">
        <v>45071</v>
      </c>
      <c r="S227">
        <v>2049.1999999999998</v>
      </c>
      <c r="T227">
        <v>2049.1999999999998</v>
      </c>
      <c r="U227">
        <v>2054.5500000000002</v>
      </c>
      <c r="V227">
        <v>2017.55</v>
      </c>
      <c r="W227">
        <v>2048.9</v>
      </c>
      <c r="X227">
        <v>2041.15</v>
      </c>
      <c r="Y227">
        <v>2038.67</v>
      </c>
      <c r="Z227">
        <v>153205</v>
      </c>
      <c r="AA227">
        <v>312334628.89999998</v>
      </c>
      <c r="AB227">
        <v>9194</v>
      </c>
      <c r="AC227" t="s">
        <v>2750</v>
      </c>
      <c r="AD227" t="s">
        <v>2751</v>
      </c>
    </row>
    <row r="228" spans="1:30" x14ac:dyDescent="0.25">
      <c r="A228" s="11" t="s">
        <v>2359</v>
      </c>
      <c r="B228" s="2" t="s">
        <v>16</v>
      </c>
      <c r="C228" s="12">
        <v>45077</v>
      </c>
      <c r="D228" s="2">
        <v>2129.9499999999998</v>
      </c>
      <c r="F228">
        <f t="shared" si="16"/>
        <v>8.9283616456363152E-2</v>
      </c>
      <c r="G228">
        <f t="shared" si="17"/>
        <v>3</v>
      </c>
      <c r="H228" t="str">
        <f t="shared" si="19"/>
        <v/>
      </c>
      <c r="I228" t="str">
        <f t="shared" si="18"/>
        <v/>
      </c>
      <c r="J228" t="str">
        <f t="shared" si="15"/>
        <v/>
      </c>
      <c r="P228" t="s">
        <v>2359</v>
      </c>
      <c r="Q228" t="s">
        <v>16</v>
      </c>
      <c r="R228" s="3">
        <v>45072</v>
      </c>
      <c r="S228">
        <v>2041.15</v>
      </c>
      <c r="T228">
        <v>2042.6</v>
      </c>
      <c r="U228">
        <v>2073.75</v>
      </c>
      <c r="V228">
        <v>2032</v>
      </c>
      <c r="W228">
        <v>2068</v>
      </c>
      <c r="X228">
        <v>2068.6999999999998</v>
      </c>
      <c r="Y228">
        <v>2061.67</v>
      </c>
      <c r="Z228">
        <v>141477</v>
      </c>
      <c r="AA228">
        <v>291678810.64999998</v>
      </c>
      <c r="AB228">
        <v>14000</v>
      </c>
      <c r="AC228" t="s">
        <v>2752</v>
      </c>
      <c r="AD228" t="s">
        <v>2753</v>
      </c>
    </row>
    <row r="229" spans="1:30" x14ac:dyDescent="0.25">
      <c r="A229" s="9" t="s">
        <v>2359</v>
      </c>
      <c r="B229" s="1" t="s">
        <v>16</v>
      </c>
      <c r="C229" s="10">
        <v>45078</v>
      </c>
      <c r="D229" s="1">
        <v>2134.5</v>
      </c>
      <c r="F229">
        <f t="shared" si="16"/>
        <v>0.21362003802907026</v>
      </c>
      <c r="G229">
        <f t="shared" si="17"/>
        <v>4</v>
      </c>
      <c r="H229">
        <f t="shared" si="19"/>
        <v>4.5734022487323278</v>
      </c>
      <c r="I229">
        <f t="shared" si="18"/>
        <v>45078</v>
      </c>
      <c r="J229">
        <f t="shared" si="15"/>
        <v>1.4851253220894645</v>
      </c>
      <c r="P229" t="s">
        <v>2359</v>
      </c>
      <c r="Q229" t="s">
        <v>16</v>
      </c>
      <c r="R229" s="3">
        <v>45075</v>
      </c>
      <c r="S229">
        <v>2068.6999999999998</v>
      </c>
      <c r="T229">
        <v>2092</v>
      </c>
      <c r="U229">
        <v>2107.85</v>
      </c>
      <c r="V229">
        <v>2066.6</v>
      </c>
      <c r="W229">
        <v>2100</v>
      </c>
      <c r="X229">
        <v>2093.0500000000002</v>
      </c>
      <c r="Y229">
        <v>2091.16</v>
      </c>
      <c r="Z229">
        <v>205286</v>
      </c>
      <c r="AA229">
        <v>429285406</v>
      </c>
      <c r="AB229">
        <v>16585</v>
      </c>
      <c r="AC229" t="s">
        <v>2754</v>
      </c>
      <c r="AD229" t="s">
        <v>2755</v>
      </c>
    </row>
    <row r="230" spans="1:30" x14ac:dyDescent="0.25">
      <c r="A230" s="11" t="s">
        <v>2359</v>
      </c>
      <c r="B230" s="2" t="s">
        <v>16</v>
      </c>
      <c r="C230" s="12">
        <v>45079</v>
      </c>
      <c r="D230" s="2">
        <v>2139.3000000000002</v>
      </c>
      <c r="F230">
        <f t="shared" si="16"/>
        <v>0.22487702037948848</v>
      </c>
      <c r="G230">
        <f t="shared" si="17"/>
        <v>5</v>
      </c>
      <c r="H230" t="str">
        <f t="shared" si="19"/>
        <v/>
      </c>
      <c r="I230" t="str">
        <f t="shared" si="18"/>
        <v/>
      </c>
      <c r="J230" t="str">
        <f t="shared" si="15"/>
        <v/>
      </c>
      <c r="P230" t="s">
        <v>2359</v>
      </c>
      <c r="Q230" t="s">
        <v>16</v>
      </c>
      <c r="R230" s="3">
        <v>45076</v>
      </c>
      <c r="S230">
        <v>2093.0500000000002</v>
      </c>
      <c r="T230">
        <v>2104.1</v>
      </c>
      <c r="U230">
        <v>2160</v>
      </c>
      <c r="V230">
        <v>2100.25</v>
      </c>
      <c r="W230">
        <v>2131.1</v>
      </c>
      <c r="X230">
        <v>2128.0500000000002</v>
      </c>
      <c r="Y230">
        <v>2134.16</v>
      </c>
      <c r="Z230">
        <v>433037</v>
      </c>
      <c r="AA230">
        <v>924168724.60000002</v>
      </c>
      <c r="AB230">
        <v>28564</v>
      </c>
      <c r="AC230" t="s">
        <v>2756</v>
      </c>
      <c r="AD230" t="s">
        <v>1708</v>
      </c>
    </row>
    <row r="231" spans="1:30" x14ac:dyDescent="0.25">
      <c r="A231" s="9" t="s">
        <v>2359</v>
      </c>
      <c r="B231" s="1" t="s">
        <v>16</v>
      </c>
      <c r="C231" s="10">
        <v>45082</v>
      </c>
      <c r="D231" s="1">
        <v>2139.65</v>
      </c>
      <c r="F231">
        <f t="shared" si="16"/>
        <v>1.6360491749633478E-2</v>
      </c>
      <c r="G231">
        <f t="shared" si="17"/>
        <v>1</v>
      </c>
      <c r="H231" t="str">
        <f t="shared" si="19"/>
        <v/>
      </c>
      <c r="I231" t="str">
        <f t="shared" si="18"/>
        <v/>
      </c>
      <c r="J231" t="str">
        <f t="shared" si="15"/>
        <v/>
      </c>
      <c r="P231" t="s">
        <v>2359</v>
      </c>
      <c r="Q231" t="s">
        <v>16</v>
      </c>
      <c r="R231" s="3">
        <v>45077</v>
      </c>
      <c r="S231">
        <v>2128.0500000000002</v>
      </c>
      <c r="T231">
        <v>2140</v>
      </c>
      <c r="U231">
        <v>2151</v>
      </c>
      <c r="V231">
        <v>2107.15</v>
      </c>
      <c r="W231">
        <v>2135</v>
      </c>
      <c r="X231">
        <v>2129.9499999999998</v>
      </c>
      <c r="Y231">
        <v>2130.6799999999998</v>
      </c>
      <c r="Z231">
        <v>249154</v>
      </c>
      <c r="AA231">
        <v>530867519.10000002</v>
      </c>
      <c r="AB231">
        <v>16447</v>
      </c>
      <c r="AC231" t="s">
        <v>2757</v>
      </c>
      <c r="AD231" t="s">
        <v>333</v>
      </c>
    </row>
    <row r="232" spans="1:30" x14ac:dyDescent="0.25">
      <c r="A232" s="11" t="s">
        <v>2359</v>
      </c>
      <c r="B232" s="2" t="s">
        <v>16</v>
      </c>
      <c r="C232" s="12">
        <v>45083</v>
      </c>
      <c r="D232" s="2">
        <v>2159.9499999999998</v>
      </c>
      <c r="F232">
        <f t="shared" si="16"/>
        <v>0.9487533007734783</v>
      </c>
      <c r="G232">
        <f t="shared" si="17"/>
        <v>2</v>
      </c>
      <c r="H232" t="str">
        <f t="shared" si="19"/>
        <v/>
      </c>
      <c r="I232" t="str">
        <f t="shared" si="18"/>
        <v/>
      </c>
      <c r="J232" t="str">
        <f t="shared" si="15"/>
        <v/>
      </c>
      <c r="P232" t="s">
        <v>2359</v>
      </c>
      <c r="Q232" t="s">
        <v>16</v>
      </c>
      <c r="R232" s="3">
        <v>45078</v>
      </c>
      <c r="S232">
        <v>2129.9499999999998</v>
      </c>
      <c r="T232">
        <v>2130</v>
      </c>
      <c r="U232">
        <v>2168.65</v>
      </c>
      <c r="V232">
        <v>2126</v>
      </c>
      <c r="W232">
        <v>2130</v>
      </c>
      <c r="X232">
        <v>2134.5</v>
      </c>
      <c r="Y232">
        <v>2149.25</v>
      </c>
      <c r="Z232">
        <v>211118</v>
      </c>
      <c r="AA232">
        <v>453744366.14999998</v>
      </c>
      <c r="AB232">
        <v>24428</v>
      </c>
      <c r="AC232" t="s">
        <v>2758</v>
      </c>
      <c r="AD232" t="s">
        <v>1820</v>
      </c>
    </row>
    <row r="233" spans="1:30" x14ac:dyDescent="0.25">
      <c r="A233" s="9" t="s">
        <v>2359</v>
      </c>
      <c r="B233" s="1" t="s">
        <v>16</v>
      </c>
      <c r="C233" s="10">
        <v>45084</v>
      </c>
      <c r="D233" s="1">
        <v>2167.25</v>
      </c>
      <c r="F233">
        <f t="shared" si="16"/>
        <v>0.33797078636080385</v>
      </c>
      <c r="G233">
        <f t="shared" si="17"/>
        <v>3</v>
      </c>
      <c r="H233" t="str">
        <f t="shared" si="19"/>
        <v/>
      </c>
      <c r="I233" t="str">
        <f t="shared" si="18"/>
        <v/>
      </c>
      <c r="J233" t="str">
        <f t="shared" si="15"/>
        <v/>
      </c>
      <c r="P233" t="s">
        <v>2359</v>
      </c>
      <c r="Q233" t="s">
        <v>16</v>
      </c>
      <c r="R233" s="3">
        <v>45079</v>
      </c>
      <c r="S233">
        <v>2134.5</v>
      </c>
      <c r="T233">
        <v>2135.5</v>
      </c>
      <c r="U233">
        <v>2150</v>
      </c>
      <c r="V233">
        <v>2124.0500000000002</v>
      </c>
      <c r="W233">
        <v>2134.5</v>
      </c>
      <c r="X233">
        <v>2139.3000000000002</v>
      </c>
      <c r="Y233">
        <v>2136.12</v>
      </c>
      <c r="Z233">
        <v>66591</v>
      </c>
      <c r="AA233">
        <v>142246586</v>
      </c>
      <c r="AB233">
        <v>6657</v>
      </c>
      <c r="AC233" t="s">
        <v>2759</v>
      </c>
      <c r="AD233" t="s">
        <v>2760</v>
      </c>
    </row>
    <row r="234" spans="1:30" x14ac:dyDescent="0.25">
      <c r="A234" s="11" t="s">
        <v>2359</v>
      </c>
      <c r="B234" s="2" t="s">
        <v>16</v>
      </c>
      <c r="C234" s="12">
        <v>45085</v>
      </c>
      <c r="D234" s="2">
        <v>2128.1999999999998</v>
      </c>
      <c r="F234">
        <f t="shared" si="16"/>
        <v>-1.8018225862267936</v>
      </c>
      <c r="G234">
        <f t="shared" si="17"/>
        <v>4</v>
      </c>
      <c r="H234">
        <f t="shared" si="19"/>
        <v>-0.29515108924807598</v>
      </c>
      <c r="I234" t="str">
        <f t="shared" si="18"/>
        <v/>
      </c>
      <c r="J234" t="str">
        <f t="shared" si="15"/>
        <v/>
      </c>
      <c r="P234" t="s">
        <v>2359</v>
      </c>
      <c r="Q234" t="s">
        <v>16</v>
      </c>
      <c r="R234" s="3">
        <v>45082</v>
      </c>
      <c r="S234">
        <v>2139.3000000000002</v>
      </c>
      <c r="T234">
        <v>2150</v>
      </c>
      <c r="U234">
        <v>2158.3000000000002</v>
      </c>
      <c r="V234">
        <v>2133.35</v>
      </c>
      <c r="W234">
        <v>2143.9</v>
      </c>
      <c r="X234">
        <v>2139.65</v>
      </c>
      <c r="Y234">
        <v>2146.2800000000002</v>
      </c>
      <c r="Z234">
        <v>149803</v>
      </c>
      <c r="AA234">
        <v>321519033.85000002</v>
      </c>
      <c r="AB234">
        <v>12554</v>
      </c>
      <c r="AC234" t="s">
        <v>2761</v>
      </c>
      <c r="AD234" t="s">
        <v>2762</v>
      </c>
    </row>
    <row r="235" spans="1:30" x14ac:dyDescent="0.25">
      <c r="A235" s="9" t="s">
        <v>2359</v>
      </c>
      <c r="B235" s="1" t="s">
        <v>16</v>
      </c>
      <c r="C235" s="10">
        <v>45086</v>
      </c>
      <c r="D235" s="1">
        <v>2095.75</v>
      </c>
      <c r="F235">
        <f t="shared" si="16"/>
        <v>-1.5247627102715826</v>
      </c>
      <c r="G235">
        <f t="shared" si="17"/>
        <v>5</v>
      </c>
      <c r="H235" t="str">
        <f t="shared" si="19"/>
        <v/>
      </c>
      <c r="I235" t="str">
        <f t="shared" si="18"/>
        <v/>
      </c>
      <c r="J235" t="str">
        <f t="shared" si="15"/>
        <v/>
      </c>
      <c r="P235" t="s">
        <v>2359</v>
      </c>
      <c r="Q235" t="s">
        <v>16</v>
      </c>
      <c r="R235" s="3">
        <v>45083</v>
      </c>
      <c r="S235">
        <v>2139.65</v>
      </c>
      <c r="T235">
        <v>2141</v>
      </c>
      <c r="U235">
        <v>2170</v>
      </c>
      <c r="V235">
        <v>2133.0500000000002</v>
      </c>
      <c r="W235">
        <v>2165.3000000000002</v>
      </c>
      <c r="X235">
        <v>2159.9499999999998</v>
      </c>
      <c r="Y235">
        <v>2157.83</v>
      </c>
      <c r="Z235">
        <v>304144</v>
      </c>
      <c r="AA235">
        <v>656289729.75</v>
      </c>
      <c r="AB235">
        <v>16344</v>
      </c>
      <c r="AC235" t="s">
        <v>2763</v>
      </c>
      <c r="AD235" t="s">
        <v>2764</v>
      </c>
    </row>
    <row r="236" spans="1:30" x14ac:dyDescent="0.25">
      <c r="A236" s="11" t="s">
        <v>2359</v>
      </c>
      <c r="B236" s="2" t="s">
        <v>16</v>
      </c>
      <c r="C236" s="12">
        <v>45089</v>
      </c>
      <c r="D236" s="2">
        <v>2102.15</v>
      </c>
      <c r="F236">
        <f t="shared" si="16"/>
        <v>0.30537993558392418</v>
      </c>
      <c r="G236">
        <f t="shared" si="17"/>
        <v>1</v>
      </c>
      <c r="H236" t="str">
        <f t="shared" si="19"/>
        <v/>
      </c>
      <c r="I236" t="str">
        <f t="shared" si="18"/>
        <v/>
      </c>
      <c r="J236" t="str">
        <f t="shared" si="15"/>
        <v/>
      </c>
      <c r="P236" t="s">
        <v>2359</v>
      </c>
      <c r="Q236" t="s">
        <v>16</v>
      </c>
      <c r="R236" s="3">
        <v>45084</v>
      </c>
      <c r="S236">
        <v>2159.9499999999998</v>
      </c>
      <c r="T236">
        <v>2170</v>
      </c>
      <c r="U236">
        <v>2174</v>
      </c>
      <c r="V236">
        <v>2138.8000000000002</v>
      </c>
      <c r="W236">
        <v>2168</v>
      </c>
      <c r="X236">
        <v>2167.25</v>
      </c>
      <c r="Y236">
        <v>2161.2800000000002</v>
      </c>
      <c r="Z236">
        <v>132041</v>
      </c>
      <c r="AA236">
        <v>285376940.80000001</v>
      </c>
      <c r="AB236">
        <v>12524</v>
      </c>
      <c r="AC236" t="s">
        <v>2765</v>
      </c>
      <c r="AD236" t="s">
        <v>2766</v>
      </c>
    </row>
    <row r="237" spans="1:30" x14ac:dyDescent="0.25">
      <c r="A237" s="9" t="s">
        <v>2359</v>
      </c>
      <c r="B237" s="1" t="s">
        <v>16</v>
      </c>
      <c r="C237" s="10">
        <v>45090</v>
      </c>
      <c r="D237" s="1">
        <v>2157.3000000000002</v>
      </c>
      <c r="F237">
        <f t="shared" si="16"/>
        <v>2.6235045072901597</v>
      </c>
      <c r="G237">
        <f t="shared" si="17"/>
        <v>2</v>
      </c>
      <c r="H237" t="str">
        <f t="shared" si="19"/>
        <v/>
      </c>
      <c r="I237" t="str">
        <f t="shared" si="18"/>
        <v/>
      </c>
      <c r="J237" t="str">
        <f t="shared" si="15"/>
        <v/>
      </c>
      <c r="P237" t="s">
        <v>2359</v>
      </c>
      <c r="Q237" t="s">
        <v>16</v>
      </c>
      <c r="R237" s="3">
        <v>45085</v>
      </c>
      <c r="S237">
        <v>2167.25</v>
      </c>
      <c r="T237">
        <v>2175</v>
      </c>
      <c r="U237">
        <v>2183</v>
      </c>
      <c r="V237">
        <v>2108</v>
      </c>
      <c r="W237">
        <v>2130.6999999999998</v>
      </c>
      <c r="X237">
        <v>2128.1999999999998</v>
      </c>
      <c r="Y237">
        <v>2139.6999999999998</v>
      </c>
      <c r="Z237">
        <v>195558</v>
      </c>
      <c r="AA237">
        <v>418435262.35000002</v>
      </c>
      <c r="AB237">
        <v>15112</v>
      </c>
      <c r="AC237" t="s">
        <v>2767</v>
      </c>
      <c r="AD237" t="s">
        <v>620</v>
      </c>
    </row>
    <row r="238" spans="1:30" x14ac:dyDescent="0.25">
      <c r="A238" s="11" t="s">
        <v>2359</v>
      </c>
      <c r="B238" s="2" t="s">
        <v>16</v>
      </c>
      <c r="C238" s="12">
        <v>45091</v>
      </c>
      <c r="D238" s="2">
        <v>2196.6</v>
      </c>
      <c r="F238">
        <f t="shared" si="16"/>
        <v>1.8217215964399815</v>
      </c>
      <c r="G238">
        <f t="shared" si="17"/>
        <v>3</v>
      </c>
      <c r="H238" t="str">
        <f t="shared" si="19"/>
        <v/>
      </c>
      <c r="I238" t="str">
        <f t="shared" si="18"/>
        <v/>
      </c>
      <c r="J238" t="str">
        <f t="shared" si="15"/>
        <v/>
      </c>
      <c r="P238" t="s">
        <v>2359</v>
      </c>
      <c r="Q238" t="s">
        <v>16</v>
      </c>
      <c r="R238" s="3">
        <v>45086</v>
      </c>
      <c r="S238">
        <v>2128.1999999999998</v>
      </c>
      <c r="T238">
        <v>2127.65</v>
      </c>
      <c r="U238">
        <v>2155.4</v>
      </c>
      <c r="V238">
        <v>2083.1</v>
      </c>
      <c r="W238">
        <v>2096.1</v>
      </c>
      <c r="X238">
        <v>2095.75</v>
      </c>
      <c r="Y238">
        <v>2120.52</v>
      </c>
      <c r="Z238">
        <v>295966</v>
      </c>
      <c r="AA238">
        <v>627602914.35000002</v>
      </c>
      <c r="AB238">
        <v>16942</v>
      </c>
      <c r="AC238" t="s">
        <v>2768</v>
      </c>
      <c r="AD238" t="s">
        <v>2769</v>
      </c>
    </row>
    <row r="239" spans="1:30" x14ac:dyDescent="0.25">
      <c r="A239" s="9" t="s">
        <v>2359</v>
      </c>
      <c r="B239" s="1" t="s">
        <v>16</v>
      </c>
      <c r="C239" s="10">
        <v>45092</v>
      </c>
      <c r="D239" s="1">
        <v>2254.5500000000002</v>
      </c>
      <c r="F239">
        <f t="shared" si="16"/>
        <v>2.6381680779386447</v>
      </c>
      <c r="G239">
        <f t="shared" si="17"/>
        <v>4</v>
      </c>
      <c r="H239">
        <f t="shared" si="19"/>
        <v>5.9369420167277687</v>
      </c>
      <c r="I239" t="str">
        <f t="shared" si="18"/>
        <v/>
      </c>
      <c r="J239" t="str">
        <f t="shared" si="15"/>
        <v/>
      </c>
      <c r="P239" t="s">
        <v>2359</v>
      </c>
      <c r="Q239" t="s">
        <v>16</v>
      </c>
      <c r="R239" s="3">
        <v>45089</v>
      </c>
      <c r="S239">
        <v>2095.75</v>
      </c>
      <c r="T239">
        <v>2096.15</v>
      </c>
      <c r="U239">
        <v>2114.9</v>
      </c>
      <c r="V239">
        <v>2077.1</v>
      </c>
      <c r="W239">
        <v>2112.8000000000002</v>
      </c>
      <c r="X239">
        <v>2102.15</v>
      </c>
      <c r="Y239">
        <v>2097.36</v>
      </c>
      <c r="Z239">
        <v>373046</v>
      </c>
      <c r="AA239">
        <v>782411073.64999998</v>
      </c>
      <c r="AB239">
        <v>13829</v>
      </c>
      <c r="AC239" t="s">
        <v>2770</v>
      </c>
      <c r="AD239" t="s">
        <v>2771</v>
      </c>
    </row>
    <row r="240" spans="1:30" x14ac:dyDescent="0.25">
      <c r="A240" s="11" t="s">
        <v>2359</v>
      </c>
      <c r="B240" s="2" t="s">
        <v>16</v>
      </c>
      <c r="C240" s="12">
        <v>45093</v>
      </c>
      <c r="D240" s="2">
        <v>2254.85</v>
      </c>
      <c r="F240">
        <f t="shared" si="16"/>
        <v>1.3306424785421798E-2</v>
      </c>
      <c r="G240">
        <f t="shared" si="17"/>
        <v>5</v>
      </c>
      <c r="H240" t="str">
        <f t="shared" si="19"/>
        <v/>
      </c>
      <c r="I240" t="str">
        <f t="shared" si="18"/>
        <v/>
      </c>
      <c r="J240" t="str">
        <f t="shared" si="15"/>
        <v/>
      </c>
      <c r="P240" t="s">
        <v>2359</v>
      </c>
      <c r="Q240" t="s">
        <v>16</v>
      </c>
      <c r="R240" s="3">
        <v>45090</v>
      </c>
      <c r="S240">
        <v>2102.15</v>
      </c>
      <c r="T240">
        <v>2114.1</v>
      </c>
      <c r="U240">
        <v>2168.9</v>
      </c>
      <c r="V240">
        <v>2109</v>
      </c>
      <c r="W240">
        <v>2163.9</v>
      </c>
      <c r="X240">
        <v>2157.3000000000002</v>
      </c>
      <c r="Y240">
        <v>2144.1999999999998</v>
      </c>
      <c r="Z240">
        <v>389129</v>
      </c>
      <c r="AA240">
        <v>834371084.95000005</v>
      </c>
      <c r="AB240">
        <v>25622</v>
      </c>
      <c r="AC240" t="s">
        <v>2772</v>
      </c>
      <c r="AD240" t="s">
        <v>850</v>
      </c>
    </row>
    <row r="241" spans="1:30" x14ac:dyDescent="0.25">
      <c r="A241" s="9" t="s">
        <v>2359</v>
      </c>
      <c r="B241" s="1" t="s">
        <v>16</v>
      </c>
      <c r="C241" s="10">
        <v>45096</v>
      </c>
      <c r="D241" s="1">
        <v>2242.4</v>
      </c>
      <c r="F241">
        <f t="shared" si="16"/>
        <v>-0.55214315808146075</v>
      </c>
      <c r="G241">
        <f t="shared" si="17"/>
        <v>1</v>
      </c>
      <c r="H241" t="str">
        <f t="shared" si="19"/>
        <v/>
      </c>
      <c r="I241" t="str">
        <f t="shared" si="18"/>
        <v/>
      </c>
      <c r="J241" t="str">
        <f t="shared" si="15"/>
        <v/>
      </c>
      <c r="P241" t="s">
        <v>2359</v>
      </c>
      <c r="Q241" t="s">
        <v>16</v>
      </c>
      <c r="R241" s="3">
        <v>45091</v>
      </c>
      <c r="S241">
        <v>2157.3000000000002</v>
      </c>
      <c r="T241">
        <v>2177</v>
      </c>
      <c r="U241">
        <v>2213</v>
      </c>
      <c r="V241">
        <v>2152.6</v>
      </c>
      <c r="W241">
        <v>2195.5</v>
      </c>
      <c r="X241">
        <v>2196.6</v>
      </c>
      <c r="Y241">
        <v>2183.41</v>
      </c>
      <c r="Z241">
        <v>395868</v>
      </c>
      <c r="AA241">
        <v>864343712.64999998</v>
      </c>
      <c r="AB241">
        <v>24088</v>
      </c>
      <c r="AC241" t="s">
        <v>2773</v>
      </c>
      <c r="AD241" t="s">
        <v>2774</v>
      </c>
    </row>
    <row r="242" spans="1:30" x14ac:dyDescent="0.25">
      <c r="A242" s="11" t="s">
        <v>2359</v>
      </c>
      <c r="B242" s="2" t="s">
        <v>16</v>
      </c>
      <c r="C242" s="12">
        <v>45097</v>
      </c>
      <c r="D242" s="2">
        <v>2240.5</v>
      </c>
      <c r="F242">
        <f t="shared" si="16"/>
        <v>-8.4730645736714724E-2</v>
      </c>
      <c r="G242">
        <f t="shared" si="17"/>
        <v>2</v>
      </c>
      <c r="H242" t="str">
        <f t="shared" si="19"/>
        <v/>
      </c>
      <c r="I242" t="str">
        <f t="shared" si="18"/>
        <v/>
      </c>
      <c r="J242" t="str">
        <f t="shared" si="15"/>
        <v/>
      </c>
      <c r="P242" t="s">
        <v>2359</v>
      </c>
      <c r="Q242" t="s">
        <v>16</v>
      </c>
      <c r="R242" s="3">
        <v>45092</v>
      </c>
      <c r="S242">
        <v>2196.6</v>
      </c>
      <c r="T242">
        <v>2197</v>
      </c>
      <c r="U242">
        <v>2266.1999999999998</v>
      </c>
      <c r="V242">
        <v>2197</v>
      </c>
      <c r="W242">
        <v>2257</v>
      </c>
      <c r="X242">
        <v>2254.5500000000002</v>
      </c>
      <c r="Y242">
        <v>2241.0500000000002</v>
      </c>
      <c r="Z242">
        <v>797524</v>
      </c>
      <c r="AA242">
        <v>1787292748.55</v>
      </c>
      <c r="AB242">
        <v>30153</v>
      </c>
      <c r="AC242" t="s">
        <v>2775</v>
      </c>
      <c r="AD242" t="s">
        <v>2776</v>
      </c>
    </row>
    <row r="243" spans="1:30" x14ac:dyDescent="0.25">
      <c r="A243" s="9" t="s">
        <v>2359</v>
      </c>
      <c r="B243" s="1" t="s">
        <v>16</v>
      </c>
      <c r="C243" s="10">
        <v>45098</v>
      </c>
      <c r="D243" s="1">
        <v>2258.1999999999998</v>
      </c>
      <c r="F243">
        <f t="shared" si="16"/>
        <v>0.79000223164471406</v>
      </c>
      <c r="G243">
        <f t="shared" si="17"/>
        <v>3</v>
      </c>
      <c r="H243" t="str">
        <f t="shared" si="19"/>
        <v/>
      </c>
      <c r="I243" t="str">
        <f t="shared" si="18"/>
        <v/>
      </c>
      <c r="J243" t="str">
        <f t="shared" si="15"/>
        <v/>
      </c>
      <c r="P243" t="s">
        <v>2359</v>
      </c>
      <c r="Q243" t="s">
        <v>16</v>
      </c>
      <c r="R243" s="3">
        <v>45093</v>
      </c>
      <c r="S243">
        <v>2254.5500000000002</v>
      </c>
      <c r="T243">
        <v>2260</v>
      </c>
      <c r="U243">
        <v>2288.8000000000002</v>
      </c>
      <c r="V243">
        <v>2243.5</v>
      </c>
      <c r="W243">
        <v>2255.5</v>
      </c>
      <c r="X243">
        <v>2254.85</v>
      </c>
      <c r="Y243">
        <v>2263.58</v>
      </c>
      <c r="Z243">
        <v>335027</v>
      </c>
      <c r="AA243">
        <v>758360974.25</v>
      </c>
      <c r="AB243">
        <v>23858</v>
      </c>
      <c r="AC243" t="s">
        <v>2777</v>
      </c>
      <c r="AD243" t="s">
        <v>2778</v>
      </c>
    </row>
    <row r="244" spans="1:30" x14ac:dyDescent="0.25">
      <c r="A244" s="11" t="s">
        <v>2359</v>
      </c>
      <c r="B244" s="2" t="s">
        <v>16</v>
      </c>
      <c r="C244" s="12">
        <v>45099</v>
      </c>
      <c r="D244" s="2">
        <v>2200.4</v>
      </c>
      <c r="F244">
        <f t="shared" si="16"/>
        <v>-2.5595607120715496</v>
      </c>
      <c r="G244">
        <f t="shared" si="17"/>
        <v>4</v>
      </c>
      <c r="H244">
        <f t="shared" si="19"/>
        <v>-2.4018096737708228</v>
      </c>
      <c r="I244" t="str">
        <f t="shared" si="18"/>
        <v/>
      </c>
      <c r="J244" t="str">
        <f t="shared" si="15"/>
        <v/>
      </c>
      <c r="P244" t="s">
        <v>2359</v>
      </c>
      <c r="Q244" t="s">
        <v>16</v>
      </c>
      <c r="R244" s="3">
        <v>45096</v>
      </c>
      <c r="S244">
        <v>2254.85</v>
      </c>
      <c r="T244">
        <v>2254</v>
      </c>
      <c r="U244">
        <v>2280.6999999999998</v>
      </c>
      <c r="V244">
        <v>2225</v>
      </c>
      <c r="W244">
        <v>2245.1</v>
      </c>
      <c r="X244">
        <v>2242.4</v>
      </c>
      <c r="Y244">
        <v>2253.52</v>
      </c>
      <c r="Z244">
        <v>154384</v>
      </c>
      <c r="AA244">
        <v>347907535.60000002</v>
      </c>
      <c r="AB244">
        <v>12169</v>
      </c>
      <c r="AC244" t="s">
        <v>2779</v>
      </c>
      <c r="AD244" t="s">
        <v>1595</v>
      </c>
    </row>
    <row r="245" spans="1:30" x14ac:dyDescent="0.25">
      <c r="A245" s="9" t="s">
        <v>2359</v>
      </c>
      <c r="B245" s="1" t="s">
        <v>16</v>
      </c>
      <c r="C245" s="10">
        <v>45100</v>
      </c>
      <c r="D245" s="1">
        <v>2167.4</v>
      </c>
      <c r="F245">
        <f t="shared" si="16"/>
        <v>-1.4997273223050354</v>
      </c>
      <c r="G245">
        <f t="shared" si="17"/>
        <v>5</v>
      </c>
      <c r="H245" t="str">
        <f t="shared" si="19"/>
        <v/>
      </c>
      <c r="I245" t="str">
        <f t="shared" si="18"/>
        <v/>
      </c>
      <c r="J245" t="str">
        <f t="shared" si="15"/>
        <v/>
      </c>
      <c r="P245" t="s">
        <v>2359</v>
      </c>
      <c r="Q245" t="s">
        <v>16</v>
      </c>
      <c r="R245" s="3">
        <v>45097</v>
      </c>
      <c r="S245">
        <v>2242.4</v>
      </c>
      <c r="T245">
        <v>2235</v>
      </c>
      <c r="U245">
        <v>2250</v>
      </c>
      <c r="V245">
        <v>2222.5</v>
      </c>
      <c r="W245">
        <v>2249.85</v>
      </c>
      <c r="X245">
        <v>2240.5</v>
      </c>
      <c r="Y245">
        <v>2237.71</v>
      </c>
      <c r="Z245">
        <v>136626</v>
      </c>
      <c r="AA245">
        <v>305728910.25</v>
      </c>
      <c r="AB245">
        <v>7961</v>
      </c>
      <c r="AC245" t="s">
        <v>2780</v>
      </c>
      <c r="AD245" t="s">
        <v>2781</v>
      </c>
    </row>
    <row r="246" spans="1:30" x14ac:dyDescent="0.25">
      <c r="A246" s="11" t="s">
        <v>2359</v>
      </c>
      <c r="B246" s="2" t="s">
        <v>16</v>
      </c>
      <c r="C246" s="12">
        <v>45103</v>
      </c>
      <c r="D246" s="2">
        <v>2197.15</v>
      </c>
      <c r="F246">
        <f t="shared" si="16"/>
        <v>1.3726123465903846</v>
      </c>
      <c r="G246">
        <f t="shared" si="17"/>
        <v>1</v>
      </c>
      <c r="H246" t="str">
        <f t="shared" si="19"/>
        <v/>
      </c>
      <c r="I246" t="str">
        <f t="shared" si="18"/>
        <v/>
      </c>
      <c r="J246" t="str">
        <f t="shared" si="15"/>
        <v/>
      </c>
      <c r="P246" t="s">
        <v>2359</v>
      </c>
      <c r="Q246" t="s">
        <v>16</v>
      </c>
      <c r="R246" s="3">
        <v>45098</v>
      </c>
      <c r="S246">
        <v>2240.5</v>
      </c>
      <c r="T246">
        <v>2250</v>
      </c>
      <c r="U246">
        <v>2270</v>
      </c>
      <c r="V246">
        <v>2240.5</v>
      </c>
      <c r="W246">
        <v>2262.6999999999998</v>
      </c>
      <c r="X246">
        <v>2258.1999999999998</v>
      </c>
      <c r="Y246">
        <v>2254.5500000000002</v>
      </c>
      <c r="Z246">
        <v>211185</v>
      </c>
      <c r="AA246">
        <v>476126401.80000001</v>
      </c>
      <c r="AB246">
        <v>8883</v>
      </c>
      <c r="AC246" t="s">
        <v>2782</v>
      </c>
      <c r="AD246" t="s">
        <v>2783</v>
      </c>
    </row>
    <row r="247" spans="1:30" x14ac:dyDescent="0.25">
      <c r="A247" s="9" t="s">
        <v>2359</v>
      </c>
      <c r="B247" s="1" t="s">
        <v>16</v>
      </c>
      <c r="C247" s="10">
        <v>45104</v>
      </c>
      <c r="D247" s="1">
        <v>2166.0500000000002</v>
      </c>
      <c r="F247">
        <f t="shared" si="16"/>
        <v>-1.4154700407345839</v>
      </c>
      <c r="G247">
        <f t="shared" si="17"/>
        <v>2</v>
      </c>
      <c r="H247" t="str">
        <f t="shared" si="19"/>
        <v/>
      </c>
      <c r="I247" t="str">
        <f t="shared" si="18"/>
        <v/>
      </c>
      <c r="J247" t="str">
        <f t="shared" si="15"/>
        <v/>
      </c>
      <c r="P247" t="s">
        <v>2359</v>
      </c>
      <c r="Q247" t="s">
        <v>16</v>
      </c>
      <c r="R247" s="3">
        <v>45099</v>
      </c>
      <c r="S247">
        <v>2258.1999999999998</v>
      </c>
      <c r="T247">
        <v>2253</v>
      </c>
      <c r="U247">
        <v>2267.75</v>
      </c>
      <c r="V247">
        <v>2182.85</v>
      </c>
      <c r="W247">
        <v>2200</v>
      </c>
      <c r="X247">
        <v>2200.4</v>
      </c>
      <c r="Y247">
        <v>2221.5300000000002</v>
      </c>
      <c r="Z247">
        <v>255136</v>
      </c>
      <c r="AA247">
        <v>566791055.89999998</v>
      </c>
      <c r="AB247">
        <v>23149</v>
      </c>
      <c r="AC247" t="s">
        <v>2784</v>
      </c>
      <c r="AD247" t="s">
        <v>408</v>
      </c>
    </row>
    <row r="248" spans="1:30" x14ac:dyDescent="0.25">
      <c r="A248" s="11" t="s">
        <v>2359</v>
      </c>
      <c r="B248" s="2" t="s">
        <v>16</v>
      </c>
      <c r="C248" s="12">
        <v>45105</v>
      </c>
      <c r="D248" s="2">
        <v>2219.5500000000002</v>
      </c>
      <c r="F248">
        <f t="shared" si="16"/>
        <v>2.4699337503751067</v>
      </c>
      <c r="G248">
        <f t="shared" si="17"/>
        <v>3</v>
      </c>
      <c r="H248" t="str">
        <f t="shared" si="19"/>
        <v/>
      </c>
      <c r="I248" t="str">
        <f t="shared" si="18"/>
        <v/>
      </c>
      <c r="J248" t="str">
        <f t="shared" si="15"/>
        <v/>
      </c>
      <c r="P248" t="s">
        <v>2359</v>
      </c>
      <c r="Q248" t="s">
        <v>16</v>
      </c>
      <c r="R248" s="3">
        <v>45100</v>
      </c>
      <c r="S248">
        <v>2200.4</v>
      </c>
      <c r="T248">
        <v>2193.85</v>
      </c>
      <c r="U248">
        <v>2198.5500000000002</v>
      </c>
      <c r="V248">
        <v>2162.9499999999998</v>
      </c>
      <c r="W248">
        <v>2168</v>
      </c>
      <c r="X248">
        <v>2167.4</v>
      </c>
      <c r="Y248">
        <v>2177.6</v>
      </c>
      <c r="Z248">
        <v>104348</v>
      </c>
      <c r="AA248">
        <v>227228068</v>
      </c>
      <c r="AB248">
        <v>8861</v>
      </c>
      <c r="AC248" t="s">
        <v>2785</v>
      </c>
      <c r="AD248" t="s">
        <v>842</v>
      </c>
    </row>
    <row r="249" spans="1:30" x14ac:dyDescent="0.25">
      <c r="A249" s="9" t="s">
        <v>2359</v>
      </c>
      <c r="B249" s="1" t="s">
        <v>16</v>
      </c>
      <c r="C249" s="10">
        <v>45107</v>
      </c>
      <c r="D249" s="1">
        <v>2166.1999999999998</v>
      </c>
      <c r="F249">
        <f t="shared" si="16"/>
        <v>-2.4036403775540247</v>
      </c>
      <c r="G249">
        <f t="shared" si="17"/>
        <v>5</v>
      </c>
      <c r="H249" t="str">
        <f t="shared" si="19"/>
        <v/>
      </c>
      <c r="I249" t="str">
        <f t="shared" si="18"/>
        <v/>
      </c>
      <c r="J249" t="str">
        <f t="shared" si="15"/>
        <v/>
      </c>
      <c r="P249" t="s">
        <v>2359</v>
      </c>
      <c r="Q249" t="s">
        <v>16</v>
      </c>
      <c r="R249" s="3">
        <v>45103</v>
      </c>
      <c r="S249">
        <v>2167.4</v>
      </c>
      <c r="T249">
        <v>2164.9</v>
      </c>
      <c r="U249">
        <v>2199</v>
      </c>
      <c r="V249">
        <v>2153</v>
      </c>
      <c r="W249">
        <v>2197</v>
      </c>
      <c r="X249">
        <v>2197.15</v>
      </c>
      <c r="Y249">
        <v>2178.56</v>
      </c>
      <c r="Z249">
        <v>140490</v>
      </c>
      <c r="AA249">
        <v>306065279.25</v>
      </c>
      <c r="AB249">
        <v>9903</v>
      </c>
      <c r="AC249" t="s">
        <v>2786</v>
      </c>
      <c r="AD249" t="s">
        <v>1658</v>
      </c>
    </row>
    <row r="250" spans="1:30" x14ac:dyDescent="0.25">
      <c r="A250" s="11" t="s">
        <v>2359</v>
      </c>
      <c r="B250" s="2" t="s">
        <v>16</v>
      </c>
      <c r="C250" s="12">
        <v>45110</v>
      </c>
      <c r="D250" s="2">
        <v>2200.35</v>
      </c>
      <c r="F250">
        <f t="shared" si="16"/>
        <v>1.5764933985781597</v>
      </c>
      <c r="G250">
        <f t="shared" si="17"/>
        <v>1</v>
      </c>
      <c r="H250" t="str">
        <f t="shared" si="19"/>
        <v/>
      </c>
      <c r="I250">
        <f t="shared" si="18"/>
        <v>45110</v>
      </c>
      <c r="J250">
        <f t="shared" si="15"/>
        <v>-11.205035562524145</v>
      </c>
      <c r="P250" t="s">
        <v>2359</v>
      </c>
      <c r="Q250" t="s">
        <v>16</v>
      </c>
      <c r="R250" s="3">
        <v>45104</v>
      </c>
      <c r="S250">
        <v>2197.15</v>
      </c>
      <c r="T250">
        <v>2200</v>
      </c>
      <c r="U250">
        <v>2230</v>
      </c>
      <c r="V250">
        <v>2162.9</v>
      </c>
      <c r="W250">
        <v>2168</v>
      </c>
      <c r="X250">
        <v>2166.0500000000002</v>
      </c>
      <c r="Y250">
        <v>2196.36</v>
      </c>
      <c r="Z250">
        <v>237552</v>
      </c>
      <c r="AA250">
        <v>521749653.19999999</v>
      </c>
      <c r="AB250">
        <v>17952</v>
      </c>
      <c r="AC250" t="s">
        <v>2787</v>
      </c>
      <c r="AD250" t="s">
        <v>792</v>
      </c>
    </row>
    <row r="251" spans="1:30" x14ac:dyDescent="0.25">
      <c r="A251" s="9" t="s">
        <v>2359</v>
      </c>
      <c r="B251" s="1" t="s">
        <v>16</v>
      </c>
      <c r="C251" s="10">
        <v>45111</v>
      </c>
      <c r="D251" s="1">
        <v>2185.4499999999998</v>
      </c>
      <c r="F251">
        <f t="shared" si="16"/>
        <v>-0.67716499647783723</v>
      </c>
      <c r="G251">
        <f t="shared" si="17"/>
        <v>2</v>
      </c>
      <c r="H251" t="str">
        <f t="shared" si="19"/>
        <v/>
      </c>
      <c r="I251" t="str">
        <f t="shared" si="18"/>
        <v/>
      </c>
      <c r="J251" t="str">
        <f t="shared" si="15"/>
        <v/>
      </c>
      <c r="P251" t="s">
        <v>2359</v>
      </c>
      <c r="Q251" t="s">
        <v>16</v>
      </c>
      <c r="R251" s="3">
        <v>45105</v>
      </c>
      <c r="S251">
        <v>2166.0500000000002</v>
      </c>
      <c r="T251">
        <v>2175.3000000000002</v>
      </c>
      <c r="U251">
        <v>2239</v>
      </c>
      <c r="V251">
        <v>2169</v>
      </c>
      <c r="W251">
        <v>2237.5500000000002</v>
      </c>
      <c r="X251">
        <v>2219.5500000000002</v>
      </c>
      <c r="Y251">
        <v>2208.31</v>
      </c>
      <c r="Z251">
        <v>497432</v>
      </c>
      <c r="AA251">
        <v>1098483140.3</v>
      </c>
      <c r="AB251">
        <v>26757</v>
      </c>
      <c r="AC251" t="s">
        <v>2788</v>
      </c>
      <c r="AD251" t="s">
        <v>2789</v>
      </c>
    </row>
    <row r="252" spans="1:30" x14ac:dyDescent="0.25">
      <c r="A252" s="11" t="s">
        <v>2359</v>
      </c>
      <c r="B252" s="2" t="s">
        <v>16</v>
      </c>
      <c r="C252" s="12">
        <v>45112</v>
      </c>
      <c r="D252" s="2">
        <v>2174.65</v>
      </c>
      <c r="F252">
        <f t="shared" si="16"/>
        <v>-0.49417740053534637</v>
      </c>
      <c r="G252">
        <f t="shared" si="17"/>
        <v>3</v>
      </c>
      <c r="H252" t="str">
        <f t="shared" si="19"/>
        <v/>
      </c>
      <c r="I252" t="str">
        <f t="shared" si="18"/>
        <v/>
      </c>
      <c r="J252" t="str">
        <f t="shared" si="15"/>
        <v/>
      </c>
      <c r="P252" t="s">
        <v>2359</v>
      </c>
      <c r="Q252" t="s">
        <v>16</v>
      </c>
      <c r="R252" s="3">
        <v>45107</v>
      </c>
      <c r="S252">
        <v>2219.5500000000002</v>
      </c>
      <c r="T252">
        <v>2219.5500000000002</v>
      </c>
      <c r="U252">
        <v>2229.9499999999998</v>
      </c>
      <c r="V252">
        <v>2160</v>
      </c>
      <c r="W252">
        <v>2164</v>
      </c>
      <c r="X252">
        <v>2166.1999999999998</v>
      </c>
      <c r="Y252">
        <v>2181.6799999999998</v>
      </c>
      <c r="Z252">
        <v>159710</v>
      </c>
      <c r="AA252">
        <v>348436596.75</v>
      </c>
      <c r="AB252">
        <v>11485</v>
      </c>
      <c r="AC252" t="s">
        <v>2790</v>
      </c>
      <c r="AD252" t="s">
        <v>1559</v>
      </c>
    </row>
    <row r="253" spans="1:30" x14ac:dyDescent="0.25">
      <c r="A253" s="9" t="s">
        <v>2359</v>
      </c>
      <c r="B253" s="1" t="s">
        <v>16</v>
      </c>
      <c r="C253" s="10">
        <v>45113</v>
      </c>
      <c r="D253" s="1">
        <v>2192.6</v>
      </c>
      <c r="F253">
        <f t="shared" si="16"/>
        <v>0.82542018255810434</v>
      </c>
      <c r="G253">
        <f t="shared" si="17"/>
        <v>4</v>
      </c>
      <c r="H253">
        <f t="shared" si="19"/>
        <v>-1.2142100876303878</v>
      </c>
      <c r="I253" t="str">
        <f t="shared" si="18"/>
        <v/>
      </c>
      <c r="J253" t="str">
        <f t="shared" si="15"/>
        <v/>
      </c>
      <c r="P253" t="s">
        <v>2359</v>
      </c>
      <c r="Q253" t="s">
        <v>16</v>
      </c>
      <c r="R253" s="3">
        <v>45110</v>
      </c>
      <c r="S253">
        <v>2166.1999999999998</v>
      </c>
      <c r="T253">
        <v>2183.8000000000002</v>
      </c>
      <c r="U253">
        <v>2212</v>
      </c>
      <c r="V253">
        <v>2171.3000000000002</v>
      </c>
      <c r="W253">
        <v>2202.9499999999998</v>
      </c>
      <c r="X253">
        <v>2200.35</v>
      </c>
      <c r="Y253">
        <v>2195.41</v>
      </c>
      <c r="Z253">
        <v>158910</v>
      </c>
      <c r="AA253">
        <v>348872019.35000002</v>
      </c>
      <c r="AB253">
        <v>10018</v>
      </c>
      <c r="AC253" t="s">
        <v>2791</v>
      </c>
      <c r="AD253" t="s">
        <v>2792</v>
      </c>
    </row>
    <row r="254" spans="1:30" x14ac:dyDescent="0.25">
      <c r="A254" s="11" t="s">
        <v>2359</v>
      </c>
      <c r="B254" s="2" t="s">
        <v>16</v>
      </c>
      <c r="C254" s="12">
        <v>45114</v>
      </c>
      <c r="D254" s="2">
        <v>2146.65</v>
      </c>
      <c r="F254">
        <f t="shared" si="16"/>
        <v>-2.0956854875490203</v>
      </c>
      <c r="G254">
        <f t="shared" si="17"/>
        <v>5</v>
      </c>
      <c r="H254" t="str">
        <f t="shared" si="19"/>
        <v/>
      </c>
      <c r="I254" t="str">
        <f t="shared" si="18"/>
        <v/>
      </c>
      <c r="J254" t="str">
        <f t="shared" si="15"/>
        <v/>
      </c>
      <c r="P254" t="s">
        <v>2359</v>
      </c>
      <c r="Q254" t="s">
        <v>16</v>
      </c>
      <c r="R254" s="3">
        <v>45111</v>
      </c>
      <c r="S254">
        <v>2200.35</v>
      </c>
      <c r="T254">
        <v>2218</v>
      </c>
      <c r="U254">
        <v>2218</v>
      </c>
      <c r="V254">
        <v>2179</v>
      </c>
      <c r="W254">
        <v>2182</v>
      </c>
      <c r="X254">
        <v>2185.4499999999998</v>
      </c>
      <c r="Y254">
        <v>2192.6999999999998</v>
      </c>
      <c r="Z254">
        <v>123893</v>
      </c>
      <c r="AA254">
        <v>271659687.60000002</v>
      </c>
      <c r="AB254">
        <v>18051</v>
      </c>
      <c r="AC254" t="s">
        <v>2793</v>
      </c>
      <c r="AD254" t="s">
        <v>955</v>
      </c>
    </row>
    <row r="255" spans="1:30" x14ac:dyDescent="0.25">
      <c r="A255" s="9" t="s">
        <v>2359</v>
      </c>
      <c r="B255" s="1" t="s">
        <v>16</v>
      </c>
      <c r="C255" s="10">
        <v>45117</v>
      </c>
      <c r="D255" s="1">
        <v>2101.1999999999998</v>
      </c>
      <c r="F255">
        <f t="shared" si="16"/>
        <v>-2.1172524631402543</v>
      </c>
      <c r="G255">
        <f t="shared" si="17"/>
        <v>1</v>
      </c>
      <c r="H255" t="str">
        <f t="shared" si="19"/>
        <v/>
      </c>
      <c r="I255" t="str">
        <f t="shared" si="18"/>
        <v/>
      </c>
      <c r="J255" t="str">
        <f t="shared" si="15"/>
        <v/>
      </c>
      <c r="P255" t="s">
        <v>2359</v>
      </c>
      <c r="Q255" t="s">
        <v>16</v>
      </c>
      <c r="R255" s="3">
        <v>45112</v>
      </c>
      <c r="S255">
        <v>2185.4499999999998</v>
      </c>
      <c r="T255">
        <v>2186</v>
      </c>
      <c r="U255">
        <v>2190.6999999999998</v>
      </c>
      <c r="V255">
        <v>2157.8000000000002</v>
      </c>
      <c r="W255">
        <v>2184.9</v>
      </c>
      <c r="X255">
        <v>2174.65</v>
      </c>
      <c r="Y255">
        <v>2171.66</v>
      </c>
      <c r="Z255">
        <v>144754</v>
      </c>
      <c r="AA255">
        <v>314356604.39999998</v>
      </c>
      <c r="AB255">
        <v>16364</v>
      </c>
      <c r="AC255" t="s">
        <v>2794</v>
      </c>
      <c r="AD255" t="s">
        <v>2795</v>
      </c>
    </row>
    <row r="256" spans="1:30" x14ac:dyDescent="0.25">
      <c r="A256" s="11" t="s">
        <v>2359</v>
      </c>
      <c r="B256" s="2" t="s">
        <v>16</v>
      </c>
      <c r="C256" s="12">
        <v>45118</v>
      </c>
      <c r="D256" s="2">
        <v>2068</v>
      </c>
      <c r="F256">
        <f t="shared" si="16"/>
        <v>-1.5800494955263575</v>
      </c>
      <c r="G256">
        <f t="shared" si="17"/>
        <v>2</v>
      </c>
      <c r="H256" t="str">
        <f t="shared" si="19"/>
        <v/>
      </c>
      <c r="I256" t="str">
        <f t="shared" si="18"/>
        <v/>
      </c>
      <c r="J256" t="str">
        <f t="shared" si="15"/>
        <v/>
      </c>
      <c r="P256" t="s">
        <v>2359</v>
      </c>
      <c r="Q256" t="s">
        <v>16</v>
      </c>
      <c r="R256" s="3">
        <v>45113</v>
      </c>
      <c r="S256">
        <v>2174.65</v>
      </c>
      <c r="T256">
        <v>2186.1</v>
      </c>
      <c r="U256">
        <v>2199</v>
      </c>
      <c r="V256">
        <v>2165</v>
      </c>
      <c r="W256">
        <v>2187.0500000000002</v>
      </c>
      <c r="X256">
        <v>2192.6</v>
      </c>
      <c r="Y256">
        <v>2184.37</v>
      </c>
      <c r="Z256">
        <v>111717</v>
      </c>
      <c r="AA256">
        <v>244031542.69999999</v>
      </c>
      <c r="AB256">
        <v>8088</v>
      </c>
      <c r="AC256" t="s">
        <v>2796</v>
      </c>
      <c r="AD256" t="s">
        <v>2797</v>
      </c>
    </row>
    <row r="257" spans="1:30" x14ac:dyDescent="0.25">
      <c r="A257" s="9" t="s">
        <v>2359</v>
      </c>
      <c r="B257" s="1" t="s">
        <v>16</v>
      </c>
      <c r="C257" s="10">
        <v>45119</v>
      </c>
      <c r="D257" s="1">
        <v>2064.1999999999998</v>
      </c>
      <c r="F257">
        <f t="shared" si="16"/>
        <v>-0.18375241779497978</v>
      </c>
      <c r="G257">
        <f t="shared" si="17"/>
        <v>3</v>
      </c>
      <c r="H257" t="str">
        <f t="shared" si="19"/>
        <v/>
      </c>
      <c r="I257" t="str">
        <f t="shared" si="18"/>
        <v/>
      </c>
      <c r="J257" t="str">
        <f t="shared" si="15"/>
        <v/>
      </c>
      <c r="P257" t="s">
        <v>2359</v>
      </c>
      <c r="Q257" t="s">
        <v>16</v>
      </c>
      <c r="R257" s="3">
        <v>45114</v>
      </c>
      <c r="S257">
        <v>2192.6</v>
      </c>
      <c r="T257">
        <v>2190</v>
      </c>
      <c r="U257">
        <v>2194.9</v>
      </c>
      <c r="V257">
        <v>2140.9499999999998</v>
      </c>
      <c r="W257">
        <v>2145</v>
      </c>
      <c r="X257">
        <v>2146.65</v>
      </c>
      <c r="Y257">
        <v>2157.69</v>
      </c>
      <c r="Z257">
        <v>172703</v>
      </c>
      <c r="AA257">
        <v>372640328.19999999</v>
      </c>
      <c r="AB257">
        <v>12586</v>
      </c>
      <c r="AC257" t="s">
        <v>2798</v>
      </c>
      <c r="AD257" t="s">
        <v>2799</v>
      </c>
    </row>
    <row r="258" spans="1:30" x14ac:dyDescent="0.25">
      <c r="A258" s="11" t="s">
        <v>2359</v>
      </c>
      <c r="B258" s="2" t="s">
        <v>16</v>
      </c>
      <c r="C258" s="12">
        <v>45120</v>
      </c>
      <c r="D258" s="2">
        <v>2058</v>
      </c>
      <c r="F258">
        <f t="shared" si="16"/>
        <v>-0.30035849239413903</v>
      </c>
      <c r="G258">
        <f t="shared" si="17"/>
        <v>4</v>
      </c>
      <c r="H258">
        <f t="shared" si="19"/>
        <v>-6.1388306120587393</v>
      </c>
      <c r="I258" t="str">
        <f t="shared" si="18"/>
        <v/>
      </c>
      <c r="J258" t="str">
        <f t="shared" si="15"/>
        <v/>
      </c>
      <c r="P258" t="s">
        <v>2359</v>
      </c>
      <c r="Q258" t="s">
        <v>16</v>
      </c>
      <c r="R258" s="3">
        <v>45117</v>
      </c>
      <c r="S258">
        <v>2146.65</v>
      </c>
      <c r="T258">
        <v>2149</v>
      </c>
      <c r="U258">
        <v>2153.35</v>
      </c>
      <c r="V258">
        <v>2096.1999999999998</v>
      </c>
      <c r="W258">
        <v>2102</v>
      </c>
      <c r="X258">
        <v>2101.1999999999998</v>
      </c>
      <c r="Y258">
        <v>2113.73</v>
      </c>
      <c r="Z258">
        <v>306079</v>
      </c>
      <c r="AA258">
        <v>646969493</v>
      </c>
      <c r="AB258">
        <v>15419</v>
      </c>
      <c r="AC258" t="s">
        <v>2800</v>
      </c>
      <c r="AD258" t="s">
        <v>2133</v>
      </c>
    </row>
    <row r="259" spans="1:30" x14ac:dyDescent="0.25">
      <c r="A259" s="9" t="s">
        <v>2359</v>
      </c>
      <c r="B259" s="1" t="s">
        <v>16</v>
      </c>
      <c r="C259" s="10">
        <v>45121</v>
      </c>
      <c r="D259" s="1">
        <v>2056.15</v>
      </c>
      <c r="F259">
        <f t="shared" si="16"/>
        <v>-8.9893100097177311E-2</v>
      </c>
      <c r="G259">
        <f t="shared" si="17"/>
        <v>5</v>
      </c>
      <c r="H259" t="str">
        <f t="shared" si="19"/>
        <v/>
      </c>
      <c r="I259" t="str">
        <f t="shared" si="18"/>
        <v/>
      </c>
      <c r="J259" t="str">
        <f t="shared" ref="J259:J322" si="20">IF(ISNUMBER(I259), (INDEX(D:D, MATCH(EOMONTH(C259, 0), C:C, 1)) / D259 - 1) * 100, "")</f>
        <v/>
      </c>
      <c r="P259" t="s">
        <v>2359</v>
      </c>
      <c r="Q259" t="s">
        <v>16</v>
      </c>
      <c r="R259" s="3">
        <v>45118</v>
      </c>
      <c r="S259">
        <v>2101.1999999999998</v>
      </c>
      <c r="T259">
        <v>2101.1999999999998</v>
      </c>
      <c r="U259">
        <v>2113.5</v>
      </c>
      <c r="V259">
        <v>2053.75</v>
      </c>
      <c r="W259">
        <v>2068.9</v>
      </c>
      <c r="X259">
        <v>2068</v>
      </c>
      <c r="Y259">
        <v>2070.67</v>
      </c>
      <c r="Z259">
        <v>268058</v>
      </c>
      <c r="AA259">
        <v>555060536.10000002</v>
      </c>
      <c r="AB259">
        <v>15415</v>
      </c>
      <c r="AC259" t="s">
        <v>2801</v>
      </c>
      <c r="AD259" t="s">
        <v>2802</v>
      </c>
    </row>
    <row r="260" spans="1:30" x14ac:dyDescent="0.25">
      <c r="A260" s="11" t="s">
        <v>2359</v>
      </c>
      <c r="B260" s="2" t="s">
        <v>16</v>
      </c>
      <c r="C260" s="12">
        <v>45124</v>
      </c>
      <c r="D260" s="2">
        <v>2057.0500000000002</v>
      </c>
      <c r="F260">
        <f t="shared" ref="F260:F323" si="21">((D260-D259)/D259)*100</f>
        <v>4.3771125647452322E-2</v>
      </c>
      <c r="G260">
        <f t="shared" ref="G260:G323" si="22">WEEKDAY(C260, 2)</f>
        <v>1</v>
      </c>
      <c r="H260" t="str">
        <f t="shared" si="19"/>
        <v/>
      </c>
      <c r="I260" t="str">
        <f t="shared" ref="I260:I323" si="23">IF(MONTH(C260)&lt;&gt;MONTH(C259), C260, "")</f>
        <v/>
      </c>
      <c r="J260" t="str">
        <f t="shared" si="20"/>
        <v/>
      </c>
      <c r="P260" t="s">
        <v>2359</v>
      </c>
      <c r="Q260" t="s">
        <v>16</v>
      </c>
      <c r="R260" s="3">
        <v>45119</v>
      </c>
      <c r="S260">
        <v>2068</v>
      </c>
      <c r="T260">
        <v>2070.1</v>
      </c>
      <c r="U260">
        <v>2094.9</v>
      </c>
      <c r="V260">
        <v>2035.55</v>
      </c>
      <c r="W260">
        <v>2064.4</v>
      </c>
      <c r="X260">
        <v>2064.1999999999998</v>
      </c>
      <c r="Y260">
        <v>2058.4499999999998</v>
      </c>
      <c r="Z260">
        <v>276144</v>
      </c>
      <c r="AA260">
        <v>568429631.29999995</v>
      </c>
      <c r="AB260">
        <v>23014</v>
      </c>
      <c r="AC260" t="s">
        <v>2803</v>
      </c>
      <c r="AD260" t="s">
        <v>1768</v>
      </c>
    </row>
    <row r="261" spans="1:30" x14ac:dyDescent="0.25">
      <c r="A261" s="9" t="s">
        <v>2359</v>
      </c>
      <c r="B261" s="1" t="s">
        <v>16</v>
      </c>
      <c r="C261" s="10">
        <v>45125</v>
      </c>
      <c r="D261" s="1">
        <v>2037.55</v>
      </c>
      <c r="F261">
        <f t="shared" si="21"/>
        <v>-0.94795945650325597</v>
      </c>
      <c r="G261">
        <f t="shared" si="22"/>
        <v>2</v>
      </c>
      <c r="H261" t="str">
        <f t="shared" si="19"/>
        <v/>
      </c>
      <c r="I261" t="str">
        <f t="shared" si="23"/>
        <v/>
      </c>
      <c r="J261" t="str">
        <f t="shared" si="20"/>
        <v/>
      </c>
      <c r="P261" t="s">
        <v>2359</v>
      </c>
      <c r="Q261" t="s">
        <v>16</v>
      </c>
      <c r="R261" s="3">
        <v>45120</v>
      </c>
      <c r="S261">
        <v>2064.1999999999998</v>
      </c>
      <c r="T261">
        <v>2070</v>
      </c>
      <c r="U261">
        <v>2094</v>
      </c>
      <c r="V261">
        <v>2049.15</v>
      </c>
      <c r="W261">
        <v>2059</v>
      </c>
      <c r="X261">
        <v>2058</v>
      </c>
      <c r="Y261">
        <v>2065.9499999999998</v>
      </c>
      <c r="Z261">
        <v>290135</v>
      </c>
      <c r="AA261">
        <v>599404042.45000005</v>
      </c>
      <c r="AB261">
        <v>10789</v>
      </c>
      <c r="AC261" t="s">
        <v>2804</v>
      </c>
      <c r="AD261" t="s">
        <v>2805</v>
      </c>
    </row>
    <row r="262" spans="1:30" x14ac:dyDescent="0.25">
      <c r="A262" s="11" t="s">
        <v>2359</v>
      </c>
      <c r="B262" s="2" t="s">
        <v>16</v>
      </c>
      <c r="C262" s="12">
        <v>45126</v>
      </c>
      <c r="D262" s="2">
        <v>2037.7</v>
      </c>
      <c r="F262">
        <f t="shared" si="21"/>
        <v>7.3617825329484413E-3</v>
      </c>
      <c r="G262">
        <f t="shared" si="22"/>
        <v>3</v>
      </c>
      <c r="H262" t="str">
        <f t="shared" si="19"/>
        <v/>
      </c>
      <c r="I262" t="str">
        <f t="shared" si="23"/>
        <v/>
      </c>
      <c r="J262" t="str">
        <f t="shared" si="20"/>
        <v/>
      </c>
      <c r="P262" t="s">
        <v>2359</v>
      </c>
      <c r="Q262" t="s">
        <v>16</v>
      </c>
      <c r="R262" s="3">
        <v>45121</v>
      </c>
      <c r="S262">
        <v>2058</v>
      </c>
      <c r="T262">
        <v>2081.35</v>
      </c>
      <c r="U262">
        <v>2081.35</v>
      </c>
      <c r="V262">
        <v>2048.4499999999998</v>
      </c>
      <c r="W262">
        <v>2055</v>
      </c>
      <c r="X262">
        <v>2056.15</v>
      </c>
      <c r="Y262">
        <v>2059.58</v>
      </c>
      <c r="Z262">
        <v>140749</v>
      </c>
      <c r="AA262">
        <v>289883532.60000002</v>
      </c>
      <c r="AB262">
        <v>8686</v>
      </c>
      <c r="AC262" t="s">
        <v>2806</v>
      </c>
      <c r="AD262" t="s">
        <v>745</v>
      </c>
    </row>
    <row r="263" spans="1:30" x14ac:dyDescent="0.25">
      <c r="A263" s="9" t="s">
        <v>2359</v>
      </c>
      <c r="B263" s="1" t="s">
        <v>16</v>
      </c>
      <c r="C263" s="10">
        <v>45127</v>
      </c>
      <c r="D263" s="1">
        <v>2020.95</v>
      </c>
      <c r="F263">
        <f t="shared" si="21"/>
        <v>-0.82200520194336757</v>
      </c>
      <c r="G263">
        <f t="shared" si="22"/>
        <v>4</v>
      </c>
      <c r="H263">
        <f t="shared" si="19"/>
        <v>-1.8002915451895023</v>
      </c>
      <c r="I263" t="str">
        <f t="shared" si="23"/>
        <v/>
      </c>
      <c r="J263" t="str">
        <f t="shared" si="20"/>
        <v/>
      </c>
      <c r="P263" t="s">
        <v>2359</v>
      </c>
      <c r="Q263" t="s">
        <v>16</v>
      </c>
      <c r="R263" s="3">
        <v>45124</v>
      </c>
      <c r="S263">
        <v>2056.15</v>
      </c>
      <c r="T263">
        <v>2051</v>
      </c>
      <c r="U263">
        <v>2079</v>
      </c>
      <c r="V263">
        <v>2044.7</v>
      </c>
      <c r="W263">
        <v>2053.85</v>
      </c>
      <c r="X263">
        <v>2057.0500000000002</v>
      </c>
      <c r="Y263">
        <v>2058.4699999999998</v>
      </c>
      <c r="Z263">
        <v>150095</v>
      </c>
      <c r="AA263">
        <v>308965884.94999999</v>
      </c>
      <c r="AB263">
        <v>10917</v>
      </c>
      <c r="AC263" t="s">
        <v>2807</v>
      </c>
      <c r="AD263" t="s">
        <v>2808</v>
      </c>
    </row>
    <row r="264" spans="1:30" x14ac:dyDescent="0.25">
      <c r="A264" s="11" t="s">
        <v>2359</v>
      </c>
      <c r="B264" s="2" t="s">
        <v>16</v>
      </c>
      <c r="C264" s="12">
        <v>45128</v>
      </c>
      <c r="D264" s="2">
        <v>1921.1</v>
      </c>
      <c r="F264">
        <f t="shared" si="21"/>
        <v>-4.940745688908688</v>
      </c>
      <c r="G264">
        <f t="shared" si="22"/>
        <v>5</v>
      </c>
      <c r="H264" t="str">
        <f t="shared" ref="H264:H327" si="24">IF(G264=4, ((D264 - D259) / D259)*100, "")</f>
        <v/>
      </c>
      <c r="I264" t="str">
        <f t="shared" si="23"/>
        <v/>
      </c>
      <c r="J264" t="str">
        <f t="shared" si="20"/>
        <v/>
      </c>
      <c r="P264" t="s">
        <v>2359</v>
      </c>
      <c r="Q264" t="s">
        <v>16</v>
      </c>
      <c r="R264" s="3">
        <v>45125</v>
      </c>
      <c r="S264">
        <v>2057.0500000000002</v>
      </c>
      <c r="T264">
        <v>2060.1</v>
      </c>
      <c r="U264">
        <v>2064.35</v>
      </c>
      <c r="V264">
        <v>2023.55</v>
      </c>
      <c r="W264">
        <v>2032.75</v>
      </c>
      <c r="X264">
        <v>2037.55</v>
      </c>
      <c r="Y264">
        <v>2040.78</v>
      </c>
      <c r="Z264">
        <v>151922</v>
      </c>
      <c r="AA264">
        <v>310038921</v>
      </c>
      <c r="AB264">
        <v>12851</v>
      </c>
      <c r="AC264" t="s">
        <v>2809</v>
      </c>
      <c r="AD264" t="s">
        <v>2810</v>
      </c>
    </row>
    <row r="265" spans="1:30" x14ac:dyDescent="0.25">
      <c r="A265" s="9" t="s">
        <v>2359</v>
      </c>
      <c r="B265" s="1" t="s">
        <v>16</v>
      </c>
      <c r="C265" s="10">
        <v>45131</v>
      </c>
      <c r="D265" s="1">
        <v>1900.25</v>
      </c>
      <c r="F265">
        <f t="shared" si="21"/>
        <v>-1.0853157045442667</v>
      </c>
      <c r="G265">
        <f t="shared" si="22"/>
        <v>1</v>
      </c>
      <c r="H265" t="str">
        <f t="shared" si="24"/>
        <v/>
      </c>
      <c r="I265" t="str">
        <f t="shared" si="23"/>
        <v/>
      </c>
      <c r="J265" t="str">
        <f t="shared" si="20"/>
        <v/>
      </c>
      <c r="P265" t="s">
        <v>2359</v>
      </c>
      <c r="Q265" t="s">
        <v>16</v>
      </c>
      <c r="R265" s="3">
        <v>45126</v>
      </c>
      <c r="S265">
        <v>2037.55</v>
      </c>
      <c r="T265">
        <v>2049</v>
      </c>
      <c r="U265">
        <v>2050</v>
      </c>
      <c r="V265">
        <v>2028.1</v>
      </c>
      <c r="W265">
        <v>2036.05</v>
      </c>
      <c r="X265">
        <v>2037.7</v>
      </c>
      <c r="Y265">
        <v>2039.86</v>
      </c>
      <c r="Z265">
        <v>99617</v>
      </c>
      <c r="AA265">
        <v>203204817.59999999</v>
      </c>
      <c r="AB265">
        <v>6474</v>
      </c>
      <c r="AC265" t="s">
        <v>2811</v>
      </c>
      <c r="AD265" t="s">
        <v>1327</v>
      </c>
    </row>
    <row r="266" spans="1:30" x14ac:dyDescent="0.25">
      <c r="A266" s="11" t="s">
        <v>2359</v>
      </c>
      <c r="B266" s="2" t="s">
        <v>16</v>
      </c>
      <c r="C266" s="12">
        <v>45132</v>
      </c>
      <c r="D266" s="2">
        <v>1908.45</v>
      </c>
      <c r="F266">
        <f t="shared" si="21"/>
        <v>0.43152216813577404</v>
      </c>
      <c r="G266">
        <f t="shared" si="22"/>
        <v>2</v>
      </c>
      <c r="H266" t="str">
        <f t="shared" si="24"/>
        <v/>
      </c>
      <c r="I266" t="str">
        <f t="shared" si="23"/>
        <v/>
      </c>
      <c r="J266" t="str">
        <f t="shared" si="20"/>
        <v/>
      </c>
      <c r="P266" t="s">
        <v>2359</v>
      </c>
      <c r="Q266" t="s">
        <v>16</v>
      </c>
      <c r="R266" s="3">
        <v>45127</v>
      </c>
      <c r="S266">
        <v>2037.7</v>
      </c>
      <c r="T266">
        <v>2036</v>
      </c>
      <c r="U266">
        <v>2044.6</v>
      </c>
      <c r="V266">
        <v>2014.25</v>
      </c>
      <c r="W266">
        <v>2019.9</v>
      </c>
      <c r="X266">
        <v>2020.95</v>
      </c>
      <c r="Y266">
        <v>2025.74</v>
      </c>
      <c r="Z266">
        <v>125038</v>
      </c>
      <c r="AA266">
        <v>253294860.75</v>
      </c>
      <c r="AB266">
        <v>8167</v>
      </c>
      <c r="AC266" t="s">
        <v>2812</v>
      </c>
      <c r="AD266" t="s">
        <v>2813</v>
      </c>
    </row>
    <row r="267" spans="1:30" x14ac:dyDescent="0.25">
      <c r="A267" s="9" t="s">
        <v>2359</v>
      </c>
      <c r="B267" s="1" t="s">
        <v>16</v>
      </c>
      <c r="C267" s="10">
        <v>45133</v>
      </c>
      <c r="D267" s="1">
        <v>1955.75</v>
      </c>
      <c r="F267">
        <f t="shared" si="21"/>
        <v>2.4784510990594435</v>
      </c>
      <c r="G267">
        <f t="shared" si="22"/>
        <v>3</v>
      </c>
      <c r="H267" t="str">
        <f t="shared" si="24"/>
        <v/>
      </c>
      <c r="I267" t="str">
        <f t="shared" si="23"/>
        <v/>
      </c>
      <c r="J267" t="str">
        <f t="shared" si="20"/>
        <v/>
      </c>
      <c r="P267" t="s">
        <v>2359</v>
      </c>
      <c r="Q267" t="s">
        <v>16</v>
      </c>
      <c r="R267" s="3">
        <v>45128</v>
      </c>
      <c r="S267">
        <v>2020.95</v>
      </c>
      <c r="T267">
        <v>1979</v>
      </c>
      <c r="U267">
        <v>2003.95</v>
      </c>
      <c r="V267">
        <v>1915.35</v>
      </c>
      <c r="W267">
        <v>1920</v>
      </c>
      <c r="X267">
        <v>1921.1</v>
      </c>
      <c r="Y267">
        <v>1950.35</v>
      </c>
      <c r="Z267">
        <v>435846</v>
      </c>
      <c r="AA267">
        <v>850053459.29999995</v>
      </c>
      <c r="AB267">
        <v>24566</v>
      </c>
      <c r="AC267" t="s">
        <v>2814</v>
      </c>
      <c r="AD267" t="s">
        <v>2165</v>
      </c>
    </row>
    <row r="268" spans="1:30" x14ac:dyDescent="0.25">
      <c r="A268" s="11" t="s">
        <v>2359</v>
      </c>
      <c r="B268" s="2" t="s">
        <v>16</v>
      </c>
      <c r="C268" s="12">
        <v>45134</v>
      </c>
      <c r="D268" s="2">
        <v>1941.55</v>
      </c>
      <c r="F268">
        <f t="shared" si="21"/>
        <v>-0.72606416975585053</v>
      </c>
      <c r="G268">
        <f t="shared" si="22"/>
        <v>4</v>
      </c>
      <c r="H268">
        <f t="shared" si="24"/>
        <v>-3.9288453450110139</v>
      </c>
      <c r="I268" t="str">
        <f t="shared" si="23"/>
        <v/>
      </c>
      <c r="J268" t="str">
        <f t="shared" si="20"/>
        <v/>
      </c>
      <c r="P268" t="s">
        <v>2359</v>
      </c>
      <c r="Q268" t="s">
        <v>16</v>
      </c>
      <c r="R268" s="3">
        <v>45131</v>
      </c>
      <c r="S268">
        <v>1921.1</v>
      </c>
      <c r="T268">
        <v>1920</v>
      </c>
      <c r="U268">
        <v>1920</v>
      </c>
      <c r="V268">
        <v>1880.65</v>
      </c>
      <c r="W268">
        <v>1901</v>
      </c>
      <c r="X268">
        <v>1900.25</v>
      </c>
      <c r="Y268">
        <v>1901.8</v>
      </c>
      <c r="Z268">
        <v>336491</v>
      </c>
      <c r="AA268">
        <v>639939982.39999998</v>
      </c>
      <c r="AB268">
        <v>20014</v>
      </c>
      <c r="AC268" t="s">
        <v>2815</v>
      </c>
      <c r="AD268" t="s">
        <v>2816</v>
      </c>
    </row>
    <row r="269" spans="1:30" x14ac:dyDescent="0.25">
      <c r="A269" s="9" t="s">
        <v>2359</v>
      </c>
      <c r="B269" s="1" t="s">
        <v>16</v>
      </c>
      <c r="C269" s="10">
        <v>45135</v>
      </c>
      <c r="D269" s="1">
        <v>1957.15</v>
      </c>
      <c r="F269">
        <f t="shared" si="21"/>
        <v>0.80348175426850388</v>
      </c>
      <c r="G269">
        <f t="shared" si="22"/>
        <v>5</v>
      </c>
      <c r="H269" t="str">
        <f t="shared" si="24"/>
        <v/>
      </c>
      <c r="I269" t="str">
        <f t="shared" si="23"/>
        <v/>
      </c>
      <c r="J269" t="str">
        <f t="shared" si="20"/>
        <v/>
      </c>
      <c r="P269" t="s">
        <v>2359</v>
      </c>
      <c r="Q269" t="s">
        <v>16</v>
      </c>
      <c r="R269" s="3">
        <v>45132</v>
      </c>
      <c r="S269">
        <v>1900.25</v>
      </c>
      <c r="T269">
        <v>1919.35</v>
      </c>
      <c r="U269">
        <v>1923.75</v>
      </c>
      <c r="V269">
        <v>1890</v>
      </c>
      <c r="W269">
        <v>1911.55</v>
      </c>
      <c r="X269">
        <v>1908.45</v>
      </c>
      <c r="Y269">
        <v>1905.32</v>
      </c>
      <c r="Z269">
        <v>255801</v>
      </c>
      <c r="AA269">
        <v>487382014.80000001</v>
      </c>
      <c r="AB269">
        <v>20261</v>
      </c>
      <c r="AC269" t="s">
        <v>2817</v>
      </c>
      <c r="AD269" t="s">
        <v>1044</v>
      </c>
    </row>
    <row r="270" spans="1:30" x14ac:dyDescent="0.25">
      <c r="A270" s="11" t="s">
        <v>2359</v>
      </c>
      <c r="B270" s="2" t="s">
        <v>16</v>
      </c>
      <c r="C270" s="12">
        <v>45138</v>
      </c>
      <c r="D270" s="2">
        <v>1953.8</v>
      </c>
      <c r="F270">
        <f t="shared" si="21"/>
        <v>-0.17116725851366202</v>
      </c>
      <c r="G270">
        <f t="shared" si="22"/>
        <v>1</v>
      </c>
      <c r="H270" t="str">
        <f t="shared" si="24"/>
        <v/>
      </c>
      <c r="I270" t="str">
        <f t="shared" si="23"/>
        <v/>
      </c>
      <c r="J270" t="str">
        <f t="shared" si="20"/>
        <v/>
      </c>
      <c r="P270" t="s">
        <v>2359</v>
      </c>
      <c r="Q270" t="s">
        <v>16</v>
      </c>
      <c r="R270" s="3">
        <v>45133</v>
      </c>
      <c r="S270">
        <v>1908.45</v>
      </c>
      <c r="T270">
        <v>1910</v>
      </c>
      <c r="U270">
        <v>1960.15</v>
      </c>
      <c r="V270">
        <v>1907.7</v>
      </c>
      <c r="W270">
        <v>1954</v>
      </c>
      <c r="X270">
        <v>1955.75</v>
      </c>
      <c r="Y270">
        <v>1939.03</v>
      </c>
      <c r="Z270">
        <v>532476</v>
      </c>
      <c r="AA270">
        <v>1032488244.35</v>
      </c>
      <c r="AB270">
        <v>27989</v>
      </c>
      <c r="AC270" t="s">
        <v>2818</v>
      </c>
      <c r="AD270" t="s">
        <v>2819</v>
      </c>
    </row>
    <row r="271" spans="1:30" x14ac:dyDescent="0.25">
      <c r="A271" s="9" t="s">
        <v>2359</v>
      </c>
      <c r="B271" s="1" t="s">
        <v>16</v>
      </c>
      <c r="C271" s="10">
        <v>45139</v>
      </c>
      <c r="D271" s="1">
        <v>1986.8</v>
      </c>
      <c r="F271">
        <f t="shared" si="21"/>
        <v>1.6890162759750231</v>
      </c>
      <c r="G271">
        <f t="shared" si="22"/>
        <v>2</v>
      </c>
      <c r="H271" t="str">
        <f t="shared" si="24"/>
        <v/>
      </c>
      <c r="I271">
        <f t="shared" si="23"/>
        <v>45139</v>
      </c>
      <c r="J271">
        <f t="shared" si="20"/>
        <v>4.9451379102073867</v>
      </c>
      <c r="P271" t="s">
        <v>2359</v>
      </c>
      <c r="Q271" t="s">
        <v>16</v>
      </c>
      <c r="R271" s="3">
        <v>45134</v>
      </c>
      <c r="S271">
        <v>1955.75</v>
      </c>
      <c r="T271">
        <v>1975</v>
      </c>
      <c r="U271">
        <v>1975</v>
      </c>
      <c r="V271">
        <v>1925</v>
      </c>
      <c r="W271">
        <v>1950</v>
      </c>
      <c r="X271">
        <v>1941.55</v>
      </c>
      <c r="Y271">
        <v>1939.16</v>
      </c>
      <c r="Z271">
        <v>242498</v>
      </c>
      <c r="AA271">
        <v>470242935.25</v>
      </c>
      <c r="AB271">
        <v>13389</v>
      </c>
      <c r="AC271" t="s">
        <v>2820</v>
      </c>
      <c r="AD271" t="s">
        <v>2821</v>
      </c>
    </row>
    <row r="272" spans="1:30" x14ac:dyDescent="0.25">
      <c r="A272" s="11" t="s">
        <v>2359</v>
      </c>
      <c r="B272" s="2" t="s">
        <v>16</v>
      </c>
      <c r="C272" s="12">
        <v>45140</v>
      </c>
      <c r="D272" s="2">
        <v>1983.7</v>
      </c>
      <c r="F272">
        <f t="shared" si="21"/>
        <v>-0.15602979665793784</v>
      </c>
      <c r="G272">
        <f t="shared" si="22"/>
        <v>3</v>
      </c>
      <c r="H272" t="str">
        <f t="shared" si="24"/>
        <v/>
      </c>
      <c r="I272" t="str">
        <f t="shared" si="23"/>
        <v/>
      </c>
      <c r="J272" t="str">
        <f t="shared" si="20"/>
        <v/>
      </c>
      <c r="P272" t="s">
        <v>2359</v>
      </c>
      <c r="Q272" t="s">
        <v>16</v>
      </c>
      <c r="R272" s="3">
        <v>45135</v>
      </c>
      <c r="S272">
        <v>1941.55</v>
      </c>
      <c r="T272">
        <v>1951.8</v>
      </c>
      <c r="U272">
        <v>1963.25</v>
      </c>
      <c r="V272">
        <v>1936</v>
      </c>
      <c r="W272">
        <v>1958</v>
      </c>
      <c r="X272">
        <v>1957.15</v>
      </c>
      <c r="Y272">
        <v>1953.84</v>
      </c>
      <c r="Z272">
        <v>156352</v>
      </c>
      <c r="AA272">
        <v>305486247.44999999</v>
      </c>
      <c r="AB272">
        <v>8969</v>
      </c>
      <c r="AC272" t="s">
        <v>2822</v>
      </c>
      <c r="AD272" t="s">
        <v>2823</v>
      </c>
    </row>
    <row r="273" spans="1:30" x14ac:dyDescent="0.25">
      <c r="A273" s="9" t="s">
        <v>2359</v>
      </c>
      <c r="B273" s="1" t="s">
        <v>16</v>
      </c>
      <c r="C273" s="10">
        <v>45141</v>
      </c>
      <c r="D273" s="1">
        <v>1972.85</v>
      </c>
      <c r="F273">
        <f t="shared" si="21"/>
        <v>-0.54695770529818699</v>
      </c>
      <c r="G273">
        <f t="shared" si="22"/>
        <v>4</v>
      </c>
      <c r="H273">
        <f t="shared" si="24"/>
        <v>1.6121140326028152</v>
      </c>
      <c r="I273" t="str">
        <f t="shared" si="23"/>
        <v/>
      </c>
      <c r="J273" t="str">
        <f t="shared" si="20"/>
        <v/>
      </c>
      <c r="P273" t="s">
        <v>2359</v>
      </c>
      <c r="Q273" t="s">
        <v>16</v>
      </c>
      <c r="R273" s="3">
        <v>45138</v>
      </c>
      <c r="S273">
        <v>1957.15</v>
      </c>
      <c r="T273">
        <v>1957.15</v>
      </c>
      <c r="U273">
        <v>1961.35</v>
      </c>
      <c r="V273">
        <v>1936.85</v>
      </c>
      <c r="W273">
        <v>1953</v>
      </c>
      <c r="X273">
        <v>1953.8</v>
      </c>
      <c r="Y273">
        <v>1951.66</v>
      </c>
      <c r="Z273">
        <v>306459</v>
      </c>
      <c r="AA273">
        <v>598102436.85000002</v>
      </c>
      <c r="AB273">
        <v>16065</v>
      </c>
      <c r="AC273" t="s">
        <v>2824</v>
      </c>
      <c r="AD273" t="s">
        <v>1317</v>
      </c>
    </row>
    <row r="274" spans="1:30" x14ac:dyDescent="0.25">
      <c r="A274" s="11" t="s">
        <v>2359</v>
      </c>
      <c r="B274" s="2" t="s">
        <v>16</v>
      </c>
      <c r="C274" s="12">
        <v>45142</v>
      </c>
      <c r="D274" s="2">
        <v>1990.15</v>
      </c>
      <c r="F274">
        <f t="shared" si="21"/>
        <v>0.876903971411926</v>
      </c>
      <c r="G274">
        <f t="shared" si="22"/>
        <v>5</v>
      </c>
      <c r="H274" t="str">
        <f t="shared" si="24"/>
        <v/>
      </c>
      <c r="I274" t="str">
        <f t="shared" si="23"/>
        <v/>
      </c>
      <c r="J274" t="str">
        <f t="shared" si="20"/>
        <v/>
      </c>
      <c r="P274" t="s">
        <v>2359</v>
      </c>
      <c r="Q274" t="s">
        <v>16</v>
      </c>
      <c r="R274" s="3">
        <v>45139</v>
      </c>
      <c r="S274">
        <v>1953.8</v>
      </c>
      <c r="T274">
        <v>1935</v>
      </c>
      <c r="U274">
        <v>1992.85</v>
      </c>
      <c r="V274">
        <v>1935</v>
      </c>
      <c r="W274">
        <v>1984.75</v>
      </c>
      <c r="X274">
        <v>1986.8</v>
      </c>
      <c r="Y274">
        <v>1970.56</v>
      </c>
      <c r="Z274">
        <v>362855</v>
      </c>
      <c r="AA274">
        <v>715028351.14999998</v>
      </c>
      <c r="AB274">
        <v>20842</v>
      </c>
      <c r="AC274" t="s">
        <v>2825</v>
      </c>
      <c r="AD274" t="s">
        <v>2826</v>
      </c>
    </row>
    <row r="275" spans="1:30" x14ac:dyDescent="0.25">
      <c r="A275" s="9" t="s">
        <v>2359</v>
      </c>
      <c r="B275" s="1" t="s">
        <v>16</v>
      </c>
      <c r="C275" s="10">
        <v>45145</v>
      </c>
      <c r="D275" s="1">
        <v>2004.8</v>
      </c>
      <c r="F275">
        <f t="shared" si="21"/>
        <v>0.7361254176820774</v>
      </c>
      <c r="G275">
        <f t="shared" si="22"/>
        <v>1</v>
      </c>
      <c r="H275" t="str">
        <f t="shared" si="24"/>
        <v/>
      </c>
      <c r="I275" t="str">
        <f t="shared" si="23"/>
        <v/>
      </c>
      <c r="J275" t="str">
        <f t="shared" si="20"/>
        <v/>
      </c>
      <c r="P275" t="s">
        <v>2359</v>
      </c>
      <c r="Q275" t="s">
        <v>16</v>
      </c>
      <c r="R275" s="3">
        <v>45140</v>
      </c>
      <c r="S275">
        <v>1986.8</v>
      </c>
      <c r="T275">
        <v>1982</v>
      </c>
      <c r="U275">
        <v>2008</v>
      </c>
      <c r="V275">
        <v>1961.95</v>
      </c>
      <c r="W275">
        <v>1976</v>
      </c>
      <c r="X275">
        <v>1983.7</v>
      </c>
      <c r="Y275">
        <v>1980.38</v>
      </c>
      <c r="Z275">
        <v>258617</v>
      </c>
      <c r="AA275">
        <v>512160248</v>
      </c>
      <c r="AB275">
        <v>16144</v>
      </c>
      <c r="AC275" t="s">
        <v>2827</v>
      </c>
      <c r="AD275" t="s">
        <v>2828</v>
      </c>
    </row>
    <row r="276" spans="1:30" x14ac:dyDescent="0.25">
      <c r="A276" s="11" t="s">
        <v>2359</v>
      </c>
      <c r="B276" s="2" t="s">
        <v>16</v>
      </c>
      <c r="C276" s="12">
        <v>45146</v>
      </c>
      <c r="D276" s="2">
        <v>2015.7</v>
      </c>
      <c r="F276">
        <f t="shared" si="21"/>
        <v>0.54369513168396311</v>
      </c>
      <c r="G276">
        <f t="shared" si="22"/>
        <v>2</v>
      </c>
      <c r="H276" t="str">
        <f t="shared" si="24"/>
        <v/>
      </c>
      <c r="I276" t="str">
        <f t="shared" si="23"/>
        <v/>
      </c>
      <c r="J276" t="str">
        <f t="shared" si="20"/>
        <v/>
      </c>
      <c r="P276" t="s">
        <v>2359</v>
      </c>
      <c r="Q276" t="s">
        <v>16</v>
      </c>
      <c r="R276" s="3">
        <v>45141</v>
      </c>
      <c r="S276">
        <v>1983.7</v>
      </c>
      <c r="T276">
        <v>1971</v>
      </c>
      <c r="U276">
        <v>1978.6</v>
      </c>
      <c r="V276">
        <v>1937.8</v>
      </c>
      <c r="W276">
        <v>1971.2</v>
      </c>
      <c r="X276">
        <v>1972.85</v>
      </c>
      <c r="Y276">
        <v>1957.2</v>
      </c>
      <c r="Z276">
        <v>201027</v>
      </c>
      <c r="AA276">
        <v>393449514.25</v>
      </c>
      <c r="AB276">
        <v>13140</v>
      </c>
      <c r="AC276" t="s">
        <v>2829</v>
      </c>
      <c r="AD276" t="s">
        <v>2830</v>
      </c>
    </row>
    <row r="277" spans="1:30" x14ac:dyDescent="0.25">
      <c r="A277" s="9" t="s">
        <v>2359</v>
      </c>
      <c r="B277" s="1" t="s">
        <v>16</v>
      </c>
      <c r="C277" s="10">
        <v>45147</v>
      </c>
      <c r="D277" s="1">
        <v>2012.85</v>
      </c>
      <c r="F277">
        <f t="shared" si="21"/>
        <v>-0.14139008781069287</v>
      </c>
      <c r="G277">
        <f t="shared" si="22"/>
        <v>3</v>
      </c>
      <c r="H277" t="str">
        <f t="shared" si="24"/>
        <v/>
      </c>
      <c r="I277" t="str">
        <f t="shared" si="23"/>
        <v/>
      </c>
      <c r="J277" t="str">
        <f t="shared" si="20"/>
        <v/>
      </c>
      <c r="P277" t="s">
        <v>2359</v>
      </c>
      <c r="Q277" t="s">
        <v>16</v>
      </c>
      <c r="R277" s="3">
        <v>45142</v>
      </c>
      <c r="S277">
        <v>1972.85</v>
      </c>
      <c r="T277">
        <v>1983.2</v>
      </c>
      <c r="U277">
        <v>2001</v>
      </c>
      <c r="V277">
        <v>1972.8</v>
      </c>
      <c r="W277">
        <v>1990</v>
      </c>
      <c r="X277">
        <v>1990.15</v>
      </c>
      <c r="Y277">
        <v>1989.7</v>
      </c>
      <c r="Z277">
        <v>126180</v>
      </c>
      <c r="AA277">
        <v>251060963.09999999</v>
      </c>
      <c r="AB277">
        <v>11363</v>
      </c>
      <c r="AC277" t="s">
        <v>2831</v>
      </c>
      <c r="AD277" t="s">
        <v>2832</v>
      </c>
    </row>
    <row r="278" spans="1:30" x14ac:dyDescent="0.25">
      <c r="A278" s="11" t="s">
        <v>2359</v>
      </c>
      <c r="B278" s="2" t="s">
        <v>16</v>
      </c>
      <c r="C278" s="12">
        <v>45148</v>
      </c>
      <c r="D278" s="2">
        <v>2002.5</v>
      </c>
      <c r="F278">
        <f t="shared" si="21"/>
        <v>-0.51419628884417168</v>
      </c>
      <c r="G278">
        <f t="shared" si="22"/>
        <v>4</v>
      </c>
      <c r="H278">
        <f t="shared" si="24"/>
        <v>1.5029018932001974</v>
      </c>
      <c r="I278" t="str">
        <f t="shared" si="23"/>
        <v/>
      </c>
      <c r="J278" t="str">
        <f t="shared" si="20"/>
        <v/>
      </c>
      <c r="P278" t="s">
        <v>2359</v>
      </c>
      <c r="Q278" t="s">
        <v>16</v>
      </c>
      <c r="R278" s="3">
        <v>45145</v>
      </c>
      <c r="S278">
        <v>1990.15</v>
      </c>
      <c r="T278">
        <v>1990</v>
      </c>
      <c r="U278">
        <v>2018</v>
      </c>
      <c r="V278">
        <v>1971.75</v>
      </c>
      <c r="W278">
        <v>2007.1</v>
      </c>
      <c r="X278">
        <v>2004.8</v>
      </c>
      <c r="Y278">
        <v>1997.54</v>
      </c>
      <c r="Z278">
        <v>127921</v>
      </c>
      <c r="AA278">
        <v>255527804.65000001</v>
      </c>
      <c r="AB278">
        <v>9724</v>
      </c>
      <c r="AC278" t="s">
        <v>2833</v>
      </c>
      <c r="AD278" t="s">
        <v>178</v>
      </c>
    </row>
    <row r="279" spans="1:30" x14ac:dyDescent="0.25">
      <c r="A279" s="9" t="s">
        <v>2359</v>
      </c>
      <c r="B279" s="1" t="s">
        <v>16</v>
      </c>
      <c r="C279" s="10">
        <v>45149</v>
      </c>
      <c r="D279" s="1">
        <v>1993.35</v>
      </c>
      <c r="F279">
        <f t="shared" si="21"/>
        <v>-0.45692883895131536</v>
      </c>
      <c r="G279">
        <f t="shared" si="22"/>
        <v>5</v>
      </c>
      <c r="H279" t="str">
        <f t="shared" si="24"/>
        <v/>
      </c>
      <c r="I279" t="str">
        <f t="shared" si="23"/>
        <v/>
      </c>
      <c r="J279" t="str">
        <f t="shared" si="20"/>
        <v/>
      </c>
      <c r="P279" t="s">
        <v>2359</v>
      </c>
      <c r="Q279" t="s">
        <v>16</v>
      </c>
      <c r="R279" s="3">
        <v>45146</v>
      </c>
      <c r="S279">
        <v>2004.8</v>
      </c>
      <c r="T279">
        <v>2024</v>
      </c>
      <c r="U279">
        <v>2040</v>
      </c>
      <c r="V279">
        <v>1981.3</v>
      </c>
      <c r="W279">
        <v>2007</v>
      </c>
      <c r="X279">
        <v>2015.7</v>
      </c>
      <c r="Y279">
        <v>2011.25</v>
      </c>
      <c r="Z279">
        <v>251500</v>
      </c>
      <c r="AA279">
        <v>505828487.14999998</v>
      </c>
      <c r="AB279">
        <v>15230</v>
      </c>
      <c r="AC279" t="s">
        <v>2834</v>
      </c>
      <c r="AD279" t="s">
        <v>2835</v>
      </c>
    </row>
    <row r="280" spans="1:30" x14ac:dyDescent="0.25">
      <c r="A280" s="11" t="s">
        <v>2359</v>
      </c>
      <c r="B280" s="2" t="s">
        <v>16</v>
      </c>
      <c r="C280" s="12">
        <v>45152</v>
      </c>
      <c r="D280" s="2">
        <v>1911.35</v>
      </c>
      <c r="F280">
        <f t="shared" si="21"/>
        <v>-4.1136779792811096</v>
      </c>
      <c r="G280">
        <f t="shared" si="22"/>
        <v>1</v>
      </c>
      <c r="H280" t="str">
        <f t="shared" si="24"/>
        <v/>
      </c>
      <c r="I280" t="str">
        <f t="shared" si="23"/>
        <v/>
      </c>
      <c r="J280" t="str">
        <f t="shared" si="20"/>
        <v/>
      </c>
      <c r="P280" t="s">
        <v>2359</v>
      </c>
      <c r="Q280" t="s">
        <v>16</v>
      </c>
      <c r="R280" s="3">
        <v>45147</v>
      </c>
      <c r="S280">
        <v>2015.7</v>
      </c>
      <c r="T280">
        <v>2010</v>
      </c>
      <c r="U280">
        <v>2018.95</v>
      </c>
      <c r="V280">
        <v>1992.75</v>
      </c>
      <c r="W280">
        <v>2016.45</v>
      </c>
      <c r="X280">
        <v>2012.85</v>
      </c>
      <c r="Y280">
        <v>2008.46</v>
      </c>
      <c r="Z280">
        <v>93151</v>
      </c>
      <c r="AA280">
        <v>187090493.80000001</v>
      </c>
      <c r="AB280">
        <v>8285</v>
      </c>
      <c r="AC280" t="s">
        <v>2836</v>
      </c>
      <c r="AD280" t="s">
        <v>2837</v>
      </c>
    </row>
    <row r="281" spans="1:30" x14ac:dyDescent="0.25">
      <c r="A281" s="9" t="s">
        <v>2359</v>
      </c>
      <c r="B281" s="1" t="s">
        <v>16</v>
      </c>
      <c r="C281" s="10">
        <v>45154</v>
      </c>
      <c r="D281" s="1">
        <v>1902.1</v>
      </c>
      <c r="F281">
        <f t="shared" si="21"/>
        <v>-0.48395113401522488</v>
      </c>
      <c r="G281">
        <f t="shared" si="22"/>
        <v>3</v>
      </c>
      <c r="H281" t="str">
        <f t="shared" si="24"/>
        <v/>
      </c>
      <c r="I281" t="str">
        <f t="shared" si="23"/>
        <v/>
      </c>
      <c r="J281" t="str">
        <f t="shared" si="20"/>
        <v/>
      </c>
      <c r="P281" t="s">
        <v>2359</v>
      </c>
      <c r="Q281" t="s">
        <v>16</v>
      </c>
      <c r="R281" s="3">
        <v>45148</v>
      </c>
      <c r="S281">
        <v>2012.85</v>
      </c>
      <c r="T281">
        <v>2012</v>
      </c>
      <c r="U281">
        <v>2025.55</v>
      </c>
      <c r="V281">
        <v>1982</v>
      </c>
      <c r="W281">
        <v>1991.1</v>
      </c>
      <c r="X281">
        <v>2002.5</v>
      </c>
      <c r="Y281">
        <v>1996.61</v>
      </c>
      <c r="Z281">
        <v>128805</v>
      </c>
      <c r="AA281">
        <v>257173739.94999999</v>
      </c>
      <c r="AB281">
        <v>6626</v>
      </c>
      <c r="AC281" t="s">
        <v>2838</v>
      </c>
      <c r="AD281" t="s">
        <v>2839</v>
      </c>
    </row>
    <row r="282" spans="1:30" x14ac:dyDescent="0.25">
      <c r="A282" s="11" t="s">
        <v>2359</v>
      </c>
      <c r="B282" s="2" t="s">
        <v>16</v>
      </c>
      <c r="C282" s="12">
        <v>45155</v>
      </c>
      <c r="D282" s="2">
        <v>1904.1</v>
      </c>
      <c r="F282">
        <f t="shared" si="21"/>
        <v>0.10514694285263657</v>
      </c>
      <c r="G282">
        <f t="shared" si="22"/>
        <v>4</v>
      </c>
      <c r="H282">
        <f t="shared" si="24"/>
        <v>-5.4027870929279382</v>
      </c>
      <c r="I282" t="str">
        <f t="shared" si="23"/>
        <v/>
      </c>
      <c r="J282" t="str">
        <f t="shared" si="20"/>
        <v/>
      </c>
      <c r="P282" t="s">
        <v>2359</v>
      </c>
      <c r="Q282" t="s">
        <v>16</v>
      </c>
      <c r="R282" s="3">
        <v>45149</v>
      </c>
      <c r="S282">
        <v>2002.5</v>
      </c>
      <c r="T282">
        <v>2000</v>
      </c>
      <c r="U282">
        <v>2009</v>
      </c>
      <c r="V282">
        <v>1969.1</v>
      </c>
      <c r="W282">
        <v>1978</v>
      </c>
      <c r="X282">
        <v>1993.35</v>
      </c>
      <c r="Y282">
        <v>1990.79</v>
      </c>
      <c r="Z282">
        <v>111769</v>
      </c>
      <c r="AA282">
        <v>222508828.5</v>
      </c>
      <c r="AB282">
        <v>8991</v>
      </c>
      <c r="AC282" t="s">
        <v>2840</v>
      </c>
      <c r="AD282" t="s">
        <v>2841</v>
      </c>
    </row>
    <row r="283" spans="1:30" x14ac:dyDescent="0.25">
      <c r="A283" s="9" t="s">
        <v>2359</v>
      </c>
      <c r="B283" s="1" t="s">
        <v>16</v>
      </c>
      <c r="C283" s="10">
        <v>45156</v>
      </c>
      <c r="D283" s="1">
        <v>1897.95</v>
      </c>
      <c r="F283">
        <f t="shared" si="21"/>
        <v>-0.32298723806522051</v>
      </c>
      <c r="G283">
        <f t="shared" si="22"/>
        <v>5</v>
      </c>
      <c r="H283" t="str">
        <f t="shared" si="24"/>
        <v/>
      </c>
      <c r="I283" t="str">
        <f t="shared" si="23"/>
        <v/>
      </c>
      <c r="J283" t="str">
        <f t="shared" si="20"/>
        <v/>
      </c>
      <c r="P283" t="s">
        <v>2359</v>
      </c>
      <c r="Q283" t="s">
        <v>16</v>
      </c>
      <c r="R283" s="3">
        <v>45152</v>
      </c>
      <c r="S283">
        <v>1993.35</v>
      </c>
      <c r="T283">
        <v>1989.1</v>
      </c>
      <c r="U283">
        <v>1989.1</v>
      </c>
      <c r="V283">
        <v>1905.3</v>
      </c>
      <c r="W283">
        <v>1910</v>
      </c>
      <c r="X283">
        <v>1911.35</v>
      </c>
      <c r="Y283">
        <v>1927.22</v>
      </c>
      <c r="Z283">
        <v>213660</v>
      </c>
      <c r="AA283">
        <v>411768765.30000001</v>
      </c>
      <c r="AB283">
        <v>24514</v>
      </c>
      <c r="AC283" t="s">
        <v>2842</v>
      </c>
      <c r="AD283" t="s">
        <v>2843</v>
      </c>
    </row>
    <row r="284" spans="1:30" x14ac:dyDescent="0.25">
      <c r="A284" s="11" t="s">
        <v>2359</v>
      </c>
      <c r="B284" s="2" t="s">
        <v>16</v>
      </c>
      <c r="C284" s="12">
        <v>45159</v>
      </c>
      <c r="D284" s="2">
        <v>1919.75</v>
      </c>
      <c r="F284">
        <f t="shared" si="21"/>
        <v>1.1486077083168658</v>
      </c>
      <c r="G284">
        <f t="shared" si="22"/>
        <v>1</v>
      </c>
      <c r="H284" t="str">
        <f t="shared" si="24"/>
        <v/>
      </c>
      <c r="I284" t="str">
        <f t="shared" si="23"/>
        <v/>
      </c>
      <c r="J284" t="str">
        <f t="shared" si="20"/>
        <v/>
      </c>
      <c r="P284" t="s">
        <v>2359</v>
      </c>
      <c r="Q284" t="s">
        <v>16</v>
      </c>
      <c r="R284" s="3">
        <v>45154</v>
      </c>
      <c r="S284">
        <v>1911.35</v>
      </c>
      <c r="T284">
        <v>1888.1</v>
      </c>
      <c r="U284">
        <v>1909.05</v>
      </c>
      <c r="V284">
        <v>1877</v>
      </c>
      <c r="W284">
        <v>1897.1</v>
      </c>
      <c r="X284">
        <v>1902.1</v>
      </c>
      <c r="Y284">
        <v>1894.04</v>
      </c>
      <c r="Z284">
        <v>370078</v>
      </c>
      <c r="AA284">
        <v>700944096.04999995</v>
      </c>
      <c r="AB284">
        <v>27607</v>
      </c>
      <c r="AC284" t="s">
        <v>2844</v>
      </c>
      <c r="AD284" t="s">
        <v>2845</v>
      </c>
    </row>
    <row r="285" spans="1:30" x14ac:dyDescent="0.25">
      <c r="A285" s="9" t="s">
        <v>2359</v>
      </c>
      <c r="B285" s="1" t="s">
        <v>16</v>
      </c>
      <c r="C285" s="10">
        <v>45160</v>
      </c>
      <c r="D285" s="1">
        <v>1951.2</v>
      </c>
      <c r="F285">
        <f t="shared" si="21"/>
        <v>1.6382341450709752</v>
      </c>
      <c r="G285">
        <f t="shared" si="22"/>
        <v>2</v>
      </c>
      <c r="H285" t="str">
        <f t="shared" si="24"/>
        <v/>
      </c>
      <c r="I285" t="str">
        <f t="shared" si="23"/>
        <v/>
      </c>
      <c r="J285" t="str">
        <f t="shared" si="20"/>
        <v/>
      </c>
      <c r="P285" t="s">
        <v>2359</v>
      </c>
      <c r="Q285" t="s">
        <v>16</v>
      </c>
      <c r="R285" s="3">
        <v>45155</v>
      </c>
      <c r="S285">
        <v>1902.1</v>
      </c>
      <c r="T285">
        <v>1900</v>
      </c>
      <c r="U285">
        <v>1907.9</v>
      </c>
      <c r="V285">
        <v>1889.1</v>
      </c>
      <c r="W285">
        <v>1898.3</v>
      </c>
      <c r="X285">
        <v>1904.1</v>
      </c>
      <c r="Y285">
        <v>1896.9</v>
      </c>
      <c r="Z285">
        <v>162430</v>
      </c>
      <c r="AA285">
        <v>308113478.30000001</v>
      </c>
      <c r="AB285">
        <v>9861</v>
      </c>
      <c r="AC285" t="s">
        <v>2846</v>
      </c>
      <c r="AD285" t="s">
        <v>2847</v>
      </c>
    </row>
    <row r="286" spans="1:30" x14ac:dyDescent="0.25">
      <c r="A286" s="11" t="s">
        <v>2359</v>
      </c>
      <c r="B286" s="2" t="s">
        <v>16</v>
      </c>
      <c r="C286" s="12">
        <v>45161</v>
      </c>
      <c r="D286" s="2">
        <v>1990.2</v>
      </c>
      <c r="F286">
        <f t="shared" si="21"/>
        <v>1.998769987699877</v>
      </c>
      <c r="G286">
        <f t="shared" si="22"/>
        <v>3</v>
      </c>
      <c r="H286" t="str">
        <f t="shared" si="24"/>
        <v/>
      </c>
      <c r="I286" t="str">
        <f t="shared" si="23"/>
        <v/>
      </c>
      <c r="J286" t="str">
        <f t="shared" si="20"/>
        <v/>
      </c>
      <c r="P286" t="s">
        <v>2359</v>
      </c>
      <c r="Q286" t="s">
        <v>16</v>
      </c>
      <c r="R286" s="3">
        <v>45156</v>
      </c>
      <c r="S286">
        <v>1904.1</v>
      </c>
      <c r="T286">
        <v>1909.9</v>
      </c>
      <c r="U286">
        <v>1911.9</v>
      </c>
      <c r="V286">
        <v>1873.3</v>
      </c>
      <c r="W286">
        <v>1898</v>
      </c>
      <c r="X286">
        <v>1897.95</v>
      </c>
      <c r="Y286">
        <v>1896.18</v>
      </c>
      <c r="Z286">
        <v>79365</v>
      </c>
      <c r="AA286">
        <v>150490449.65000001</v>
      </c>
      <c r="AB286">
        <v>7969</v>
      </c>
      <c r="AC286" t="s">
        <v>2848</v>
      </c>
      <c r="AD286" t="s">
        <v>2849</v>
      </c>
    </row>
    <row r="287" spans="1:30" x14ac:dyDescent="0.25">
      <c r="A287" s="9" t="s">
        <v>2359</v>
      </c>
      <c r="B287" s="1" t="s">
        <v>16</v>
      </c>
      <c r="C287" s="10">
        <v>45162</v>
      </c>
      <c r="D287" s="1">
        <v>1997.25</v>
      </c>
      <c r="F287">
        <f t="shared" si="21"/>
        <v>0.35423575520048006</v>
      </c>
      <c r="G287">
        <f t="shared" si="22"/>
        <v>4</v>
      </c>
      <c r="H287">
        <f t="shared" si="24"/>
        <v>4.8920749960611358</v>
      </c>
      <c r="I287" t="str">
        <f t="shared" si="23"/>
        <v/>
      </c>
      <c r="J287" t="str">
        <f t="shared" si="20"/>
        <v/>
      </c>
      <c r="P287" t="s">
        <v>2359</v>
      </c>
      <c r="Q287" t="s">
        <v>16</v>
      </c>
      <c r="R287" s="3">
        <v>45159</v>
      </c>
      <c r="S287">
        <v>1897.95</v>
      </c>
      <c r="T287">
        <v>1907.9</v>
      </c>
      <c r="U287">
        <v>1930.25</v>
      </c>
      <c r="V287">
        <v>1893.05</v>
      </c>
      <c r="W287">
        <v>1918</v>
      </c>
      <c r="X287">
        <v>1919.75</v>
      </c>
      <c r="Y287">
        <v>1913.51</v>
      </c>
      <c r="Z287">
        <v>95696</v>
      </c>
      <c r="AA287">
        <v>183114908.65000001</v>
      </c>
      <c r="AB287">
        <v>8448</v>
      </c>
      <c r="AC287" t="s">
        <v>2850</v>
      </c>
      <c r="AD287" t="s">
        <v>1893</v>
      </c>
    </row>
    <row r="288" spans="1:30" x14ac:dyDescent="0.25">
      <c r="A288" s="11" t="s">
        <v>2359</v>
      </c>
      <c r="B288" s="2" t="s">
        <v>16</v>
      </c>
      <c r="C288" s="12">
        <v>45163</v>
      </c>
      <c r="D288" s="2">
        <v>2003.75</v>
      </c>
      <c r="F288">
        <f t="shared" si="21"/>
        <v>0.32544749029916137</v>
      </c>
      <c r="G288">
        <f t="shared" si="22"/>
        <v>5</v>
      </c>
      <c r="H288" t="str">
        <f t="shared" si="24"/>
        <v/>
      </c>
      <c r="I288" t="str">
        <f t="shared" si="23"/>
        <v/>
      </c>
      <c r="J288" t="str">
        <f t="shared" si="20"/>
        <v/>
      </c>
      <c r="P288" t="s">
        <v>2359</v>
      </c>
      <c r="Q288" t="s">
        <v>16</v>
      </c>
      <c r="R288" s="3">
        <v>45160</v>
      </c>
      <c r="S288">
        <v>1919.75</v>
      </c>
      <c r="T288">
        <v>1933.9</v>
      </c>
      <c r="U288">
        <v>1956</v>
      </c>
      <c r="V288">
        <v>1914</v>
      </c>
      <c r="W288">
        <v>1954</v>
      </c>
      <c r="X288">
        <v>1951.2</v>
      </c>
      <c r="Y288">
        <v>1941.38</v>
      </c>
      <c r="Z288">
        <v>257848</v>
      </c>
      <c r="AA288">
        <v>500580799.05000001</v>
      </c>
      <c r="AB288">
        <v>11904</v>
      </c>
      <c r="AC288" t="s">
        <v>2851</v>
      </c>
      <c r="AD288" t="s">
        <v>2852</v>
      </c>
    </row>
    <row r="289" spans="1:30" x14ac:dyDescent="0.25">
      <c r="A289" s="9" t="s">
        <v>2359</v>
      </c>
      <c r="B289" s="1" t="s">
        <v>16</v>
      </c>
      <c r="C289" s="10">
        <v>45166</v>
      </c>
      <c r="D289" s="1">
        <v>2031.85</v>
      </c>
      <c r="F289">
        <f t="shared" si="21"/>
        <v>1.4023705552089787</v>
      </c>
      <c r="G289">
        <f t="shared" si="22"/>
        <v>1</v>
      </c>
      <c r="H289" t="str">
        <f t="shared" si="24"/>
        <v/>
      </c>
      <c r="I289" t="str">
        <f t="shared" si="23"/>
        <v/>
      </c>
      <c r="J289" t="str">
        <f t="shared" si="20"/>
        <v/>
      </c>
      <c r="P289" t="s">
        <v>2359</v>
      </c>
      <c r="Q289" t="s">
        <v>16</v>
      </c>
      <c r="R289" s="3">
        <v>45161</v>
      </c>
      <c r="S289">
        <v>1951.2</v>
      </c>
      <c r="T289">
        <v>1957.05</v>
      </c>
      <c r="U289">
        <v>2018.8</v>
      </c>
      <c r="V289">
        <v>1954</v>
      </c>
      <c r="W289">
        <v>1992</v>
      </c>
      <c r="X289">
        <v>1990.2</v>
      </c>
      <c r="Y289">
        <v>1983.7</v>
      </c>
      <c r="Z289">
        <v>340061</v>
      </c>
      <c r="AA289">
        <v>674580141.60000002</v>
      </c>
      <c r="AB289">
        <v>16436</v>
      </c>
      <c r="AC289" t="s">
        <v>2853</v>
      </c>
      <c r="AD289" t="s">
        <v>2854</v>
      </c>
    </row>
    <row r="290" spans="1:30" x14ac:dyDescent="0.25">
      <c r="A290" s="11" t="s">
        <v>2359</v>
      </c>
      <c r="B290" s="2" t="s">
        <v>16</v>
      </c>
      <c r="C290" s="12">
        <v>45167</v>
      </c>
      <c r="D290" s="2">
        <v>2055.15</v>
      </c>
      <c r="F290">
        <f t="shared" si="21"/>
        <v>1.1467381942564747</v>
      </c>
      <c r="G290">
        <f t="shared" si="22"/>
        <v>2</v>
      </c>
      <c r="H290" t="str">
        <f t="shared" si="24"/>
        <v/>
      </c>
      <c r="I290" t="str">
        <f t="shared" si="23"/>
        <v/>
      </c>
      <c r="J290" t="str">
        <f t="shared" si="20"/>
        <v/>
      </c>
      <c r="P290" t="s">
        <v>2359</v>
      </c>
      <c r="Q290" t="s">
        <v>16</v>
      </c>
      <c r="R290" s="3">
        <v>45162</v>
      </c>
      <c r="S290">
        <v>1990.2</v>
      </c>
      <c r="T290">
        <v>1992</v>
      </c>
      <c r="U290">
        <v>2021.95</v>
      </c>
      <c r="V290">
        <v>1979.45</v>
      </c>
      <c r="W290">
        <v>1998.8</v>
      </c>
      <c r="X290">
        <v>1997.25</v>
      </c>
      <c r="Y290">
        <v>2002.13</v>
      </c>
      <c r="Z290">
        <v>160607</v>
      </c>
      <c r="AA290">
        <v>321556751.5</v>
      </c>
      <c r="AB290">
        <v>11594</v>
      </c>
      <c r="AC290" t="s">
        <v>2855</v>
      </c>
      <c r="AD290" t="s">
        <v>2856</v>
      </c>
    </row>
    <row r="291" spans="1:30" x14ac:dyDescent="0.25">
      <c r="A291" s="9" t="s">
        <v>2359</v>
      </c>
      <c r="B291" s="1" t="s">
        <v>16</v>
      </c>
      <c r="C291" s="10">
        <v>45168</v>
      </c>
      <c r="D291" s="1">
        <v>2082.8000000000002</v>
      </c>
      <c r="F291">
        <f t="shared" si="21"/>
        <v>1.3454005790331649</v>
      </c>
      <c r="G291">
        <f t="shared" si="22"/>
        <v>3</v>
      </c>
      <c r="H291" t="str">
        <f t="shared" si="24"/>
        <v/>
      </c>
      <c r="I291" t="str">
        <f t="shared" si="23"/>
        <v/>
      </c>
      <c r="J291" t="str">
        <f t="shared" si="20"/>
        <v/>
      </c>
      <c r="P291" t="s">
        <v>2359</v>
      </c>
      <c r="Q291" t="s">
        <v>16</v>
      </c>
      <c r="R291" s="3">
        <v>45163</v>
      </c>
      <c r="S291">
        <v>1997.25</v>
      </c>
      <c r="T291">
        <v>2001</v>
      </c>
      <c r="U291">
        <v>2014.95</v>
      </c>
      <c r="V291">
        <v>1975</v>
      </c>
      <c r="W291">
        <v>2002.05</v>
      </c>
      <c r="X291">
        <v>2003.75</v>
      </c>
      <c r="Y291">
        <v>1995.66</v>
      </c>
      <c r="Z291">
        <v>317017</v>
      </c>
      <c r="AA291">
        <v>632658481.10000002</v>
      </c>
      <c r="AB291">
        <v>10325</v>
      </c>
      <c r="AC291" t="s">
        <v>2857</v>
      </c>
      <c r="AD291" t="s">
        <v>2858</v>
      </c>
    </row>
    <row r="292" spans="1:30" x14ac:dyDescent="0.25">
      <c r="A292" s="11" t="s">
        <v>2359</v>
      </c>
      <c r="B292" s="2" t="s">
        <v>16</v>
      </c>
      <c r="C292" s="12">
        <v>45169</v>
      </c>
      <c r="D292" s="2">
        <v>2085.0500000000002</v>
      </c>
      <c r="F292">
        <f t="shared" si="21"/>
        <v>0.1080276550797004</v>
      </c>
      <c r="G292">
        <f t="shared" si="22"/>
        <v>4</v>
      </c>
      <c r="H292">
        <f t="shared" si="24"/>
        <v>4.3960445612717578</v>
      </c>
      <c r="I292" t="str">
        <f t="shared" si="23"/>
        <v/>
      </c>
      <c r="J292" t="str">
        <f t="shared" si="20"/>
        <v/>
      </c>
      <c r="P292" t="s">
        <v>2359</v>
      </c>
      <c r="Q292" t="s">
        <v>16</v>
      </c>
      <c r="R292" s="3">
        <v>45166</v>
      </c>
      <c r="S292">
        <v>2003.75</v>
      </c>
      <c r="T292">
        <v>2000</v>
      </c>
      <c r="U292">
        <v>2036.35</v>
      </c>
      <c r="V292">
        <v>1997.15</v>
      </c>
      <c r="W292">
        <v>2035</v>
      </c>
      <c r="X292">
        <v>2031.85</v>
      </c>
      <c r="Y292">
        <v>2027.05</v>
      </c>
      <c r="Z292">
        <v>179508</v>
      </c>
      <c r="AA292">
        <v>363871629.85000002</v>
      </c>
      <c r="AB292">
        <v>7445</v>
      </c>
      <c r="AC292" t="s">
        <v>2859</v>
      </c>
      <c r="AD292" t="s">
        <v>2860</v>
      </c>
    </row>
    <row r="293" spans="1:30" x14ac:dyDescent="0.25">
      <c r="A293" s="9" t="s">
        <v>2359</v>
      </c>
      <c r="B293" s="1" t="s">
        <v>16</v>
      </c>
      <c r="C293" s="10">
        <v>45170</v>
      </c>
      <c r="D293" s="1">
        <v>2123.5500000000002</v>
      </c>
      <c r="F293">
        <f t="shared" si="21"/>
        <v>1.8464785017145868</v>
      </c>
      <c r="G293">
        <f t="shared" si="22"/>
        <v>5</v>
      </c>
      <c r="H293" t="str">
        <f t="shared" si="24"/>
        <v/>
      </c>
      <c r="I293">
        <f t="shared" si="23"/>
        <v>45170</v>
      </c>
      <c r="J293">
        <f t="shared" si="20"/>
        <v>13.223140495867746</v>
      </c>
      <c r="P293" t="s">
        <v>2359</v>
      </c>
      <c r="Q293" t="s">
        <v>16</v>
      </c>
      <c r="R293" s="3">
        <v>45167</v>
      </c>
      <c r="S293">
        <v>2031.85</v>
      </c>
      <c r="T293">
        <v>2045</v>
      </c>
      <c r="U293">
        <v>2059.5500000000002</v>
      </c>
      <c r="V293">
        <v>2030.45</v>
      </c>
      <c r="W293">
        <v>2057.9499999999998</v>
      </c>
      <c r="X293">
        <v>2055.15</v>
      </c>
      <c r="Y293">
        <v>2048.02</v>
      </c>
      <c r="Z293">
        <v>192646</v>
      </c>
      <c r="AA293">
        <v>394543307.85000002</v>
      </c>
      <c r="AB293">
        <v>11355</v>
      </c>
      <c r="AC293" t="s">
        <v>2861</v>
      </c>
      <c r="AD293" t="s">
        <v>2862</v>
      </c>
    </row>
    <row r="294" spans="1:30" x14ac:dyDescent="0.25">
      <c r="A294" s="11" t="s">
        <v>2359</v>
      </c>
      <c r="B294" s="2" t="s">
        <v>16</v>
      </c>
      <c r="C294" s="12">
        <v>45173</v>
      </c>
      <c r="D294" s="2">
        <v>2261</v>
      </c>
      <c r="F294">
        <f t="shared" si="21"/>
        <v>6.472651927197373</v>
      </c>
      <c r="G294">
        <f t="shared" si="22"/>
        <v>1</v>
      </c>
      <c r="H294" t="str">
        <f t="shared" si="24"/>
        <v/>
      </c>
      <c r="I294" t="str">
        <f t="shared" si="23"/>
        <v/>
      </c>
      <c r="J294" t="str">
        <f t="shared" si="20"/>
        <v/>
      </c>
      <c r="P294" t="s">
        <v>2359</v>
      </c>
      <c r="Q294" t="s">
        <v>16</v>
      </c>
      <c r="R294" s="3">
        <v>45168</v>
      </c>
      <c r="S294">
        <v>2055.15</v>
      </c>
      <c r="T294">
        <v>2069</v>
      </c>
      <c r="U294">
        <v>2110</v>
      </c>
      <c r="V294">
        <v>2050.5500000000002</v>
      </c>
      <c r="W294">
        <v>2085</v>
      </c>
      <c r="X294">
        <v>2082.8000000000002</v>
      </c>
      <c r="Y294">
        <v>2094.42</v>
      </c>
      <c r="Z294">
        <v>355076</v>
      </c>
      <c r="AA294">
        <v>743679661.35000002</v>
      </c>
      <c r="AB294">
        <v>19231</v>
      </c>
      <c r="AC294" t="s">
        <v>2863</v>
      </c>
      <c r="AD294" t="s">
        <v>2458</v>
      </c>
    </row>
    <row r="295" spans="1:30" x14ac:dyDescent="0.25">
      <c r="A295" s="9" t="s">
        <v>2359</v>
      </c>
      <c r="B295" s="1" t="s">
        <v>16</v>
      </c>
      <c r="C295" s="10">
        <v>45174</v>
      </c>
      <c r="D295" s="1">
        <v>2266.5</v>
      </c>
      <c r="F295">
        <f t="shared" si="21"/>
        <v>0.24325519681556834</v>
      </c>
      <c r="G295">
        <f t="shared" si="22"/>
        <v>2</v>
      </c>
      <c r="H295" t="str">
        <f t="shared" si="24"/>
        <v/>
      </c>
      <c r="I295" t="str">
        <f t="shared" si="23"/>
        <v/>
      </c>
      <c r="J295" t="str">
        <f t="shared" si="20"/>
        <v/>
      </c>
      <c r="P295" t="s">
        <v>2359</v>
      </c>
      <c r="Q295" t="s">
        <v>16</v>
      </c>
      <c r="R295" s="3">
        <v>45169</v>
      </c>
      <c r="S295">
        <v>2082.8000000000002</v>
      </c>
      <c r="T295">
        <v>2085</v>
      </c>
      <c r="U295">
        <v>2118</v>
      </c>
      <c r="V295">
        <v>2071.1</v>
      </c>
      <c r="W295">
        <v>2080</v>
      </c>
      <c r="X295">
        <v>2085.0500000000002</v>
      </c>
      <c r="Y295">
        <v>2093.33</v>
      </c>
      <c r="Z295">
        <v>266066</v>
      </c>
      <c r="AA295">
        <v>556964699.35000002</v>
      </c>
      <c r="AB295">
        <v>15043</v>
      </c>
      <c r="AC295" t="s">
        <v>2864</v>
      </c>
      <c r="AD295" t="s">
        <v>2865</v>
      </c>
    </row>
    <row r="296" spans="1:30" x14ac:dyDescent="0.25">
      <c r="A296" s="11" t="s">
        <v>2359</v>
      </c>
      <c r="B296" s="2" t="s">
        <v>16</v>
      </c>
      <c r="C296" s="12">
        <v>45175</v>
      </c>
      <c r="D296" s="2">
        <v>2308</v>
      </c>
      <c r="F296">
        <f t="shared" si="21"/>
        <v>1.8310169865431283</v>
      </c>
      <c r="G296">
        <f t="shared" si="22"/>
        <v>3</v>
      </c>
      <c r="H296" t="str">
        <f t="shared" si="24"/>
        <v/>
      </c>
      <c r="I296" t="str">
        <f t="shared" si="23"/>
        <v/>
      </c>
      <c r="J296" t="str">
        <f t="shared" si="20"/>
        <v/>
      </c>
      <c r="P296" t="s">
        <v>2359</v>
      </c>
      <c r="Q296" t="s">
        <v>16</v>
      </c>
      <c r="R296" s="3">
        <v>45170</v>
      </c>
      <c r="S296">
        <v>2085.0500000000002</v>
      </c>
      <c r="T296">
        <v>2069.85</v>
      </c>
      <c r="U296">
        <v>2135</v>
      </c>
      <c r="V296">
        <v>2069.85</v>
      </c>
      <c r="W296">
        <v>2126.6</v>
      </c>
      <c r="X296">
        <v>2123.5500000000002</v>
      </c>
      <c r="Y296">
        <v>2104.4499999999998</v>
      </c>
      <c r="Z296">
        <v>299204</v>
      </c>
      <c r="AA296">
        <v>629661310.04999995</v>
      </c>
      <c r="AB296">
        <v>21250</v>
      </c>
      <c r="AC296" t="s">
        <v>2866</v>
      </c>
      <c r="AD296" t="s">
        <v>2867</v>
      </c>
    </row>
    <row r="297" spans="1:30" x14ac:dyDescent="0.25">
      <c r="A297" s="9" t="s">
        <v>2359</v>
      </c>
      <c r="B297" s="1" t="s">
        <v>16</v>
      </c>
      <c r="C297" s="10">
        <v>45176</v>
      </c>
      <c r="D297" s="1">
        <v>2287.85</v>
      </c>
      <c r="F297">
        <f t="shared" si="21"/>
        <v>-0.8730502599653418</v>
      </c>
      <c r="G297">
        <f t="shared" si="22"/>
        <v>4</v>
      </c>
      <c r="H297">
        <f t="shared" si="24"/>
        <v>9.7263854583822784</v>
      </c>
      <c r="I297" t="str">
        <f t="shared" si="23"/>
        <v/>
      </c>
      <c r="J297" t="str">
        <f t="shared" si="20"/>
        <v/>
      </c>
      <c r="P297" t="s">
        <v>2359</v>
      </c>
      <c r="Q297" t="s">
        <v>16</v>
      </c>
      <c r="R297" s="3">
        <v>45173</v>
      </c>
      <c r="S297">
        <v>2123.5500000000002</v>
      </c>
      <c r="T297">
        <v>2128.1</v>
      </c>
      <c r="U297">
        <v>2273</v>
      </c>
      <c r="V297">
        <v>2127.3000000000002</v>
      </c>
      <c r="W297">
        <v>2264</v>
      </c>
      <c r="X297">
        <v>2261</v>
      </c>
      <c r="Y297">
        <v>2231.83</v>
      </c>
      <c r="Z297">
        <v>756357</v>
      </c>
      <c r="AA297">
        <v>1688060609.2</v>
      </c>
      <c r="AB297">
        <v>43524</v>
      </c>
      <c r="AC297" t="s">
        <v>2868</v>
      </c>
      <c r="AD297" t="s">
        <v>2869</v>
      </c>
    </row>
    <row r="298" spans="1:30" x14ac:dyDescent="0.25">
      <c r="A298" s="11" t="s">
        <v>2359</v>
      </c>
      <c r="B298" s="2" t="s">
        <v>16</v>
      </c>
      <c r="C298" s="12">
        <v>45177</v>
      </c>
      <c r="D298" s="2">
        <v>2322.1</v>
      </c>
      <c r="F298">
        <f t="shared" si="21"/>
        <v>1.4970387044605198</v>
      </c>
      <c r="G298">
        <f t="shared" si="22"/>
        <v>5</v>
      </c>
      <c r="H298" t="str">
        <f t="shared" si="24"/>
        <v/>
      </c>
      <c r="I298" t="str">
        <f t="shared" si="23"/>
        <v/>
      </c>
      <c r="J298" t="str">
        <f t="shared" si="20"/>
        <v/>
      </c>
      <c r="P298" t="s">
        <v>2359</v>
      </c>
      <c r="Q298" t="s">
        <v>16</v>
      </c>
      <c r="R298" s="3">
        <v>45174</v>
      </c>
      <c r="S298">
        <v>2261</v>
      </c>
      <c r="T298">
        <v>2258.9</v>
      </c>
      <c r="U298">
        <v>2280</v>
      </c>
      <c r="V298">
        <v>2245.5500000000002</v>
      </c>
      <c r="W298">
        <v>2261</v>
      </c>
      <c r="X298">
        <v>2266.5</v>
      </c>
      <c r="Y298">
        <v>2264.92</v>
      </c>
      <c r="Z298">
        <v>369931</v>
      </c>
      <c r="AA298">
        <v>837863825.60000002</v>
      </c>
      <c r="AB298">
        <v>18615</v>
      </c>
      <c r="AC298" t="s">
        <v>2870</v>
      </c>
      <c r="AD298" t="s">
        <v>739</v>
      </c>
    </row>
    <row r="299" spans="1:30" x14ac:dyDescent="0.25">
      <c r="A299" s="9" t="s">
        <v>2359</v>
      </c>
      <c r="B299" s="1" t="s">
        <v>16</v>
      </c>
      <c r="C299" s="10">
        <v>45180</v>
      </c>
      <c r="D299" s="1">
        <v>2372.5500000000002</v>
      </c>
      <c r="F299">
        <f t="shared" si="21"/>
        <v>2.172602385771512</v>
      </c>
      <c r="G299">
        <f t="shared" si="22"/>
        <v>1</v>
      </c>
      <c r="H299" t="str">
        <f t="shared" si="24"/>
        <v/>
      </c>
      <c r="I299" t="str">
        <f t="shared" si="23"/>
        <v/>
      </c>
      <c r="J299" t="str">
        <f t="shared" si="20"/>
        <v/>
      </c>
      <c r="P299" t="s">
        <v>2359</v>
      </c>
      <c r="Q299" t="s">
        <v>16</v>
      </c>
      <c r="R299" s="3">
        <v>45175</v>
      </c>
      <c r="S299">
        <v>2266.5</v>
      </c>
      <c r="T299">
        <v>2255.85</v>
      </c>
      <c r="U299">
        <v>2335</v>
      </c>
      <c r="V299">
        <v>2252.1</v>
      </c>
      <c r="W299">
        <v>2301.1</v>
      </c>
      <c r="X299">
        <v>2308</v>
      </c>
      <c r="Y299">
        <v>2299.62</v>
      </c>
      <c r="Z299">
        <v>677315</v>
      </c>
      <c r="AA299">
        <v>1557570346.0999999</v>
      </c>
      <c r="AB299">
        <v>30937</v>
      </c>
      <c r="AC299" t="s">
        <v>2871</v>
      </c>
      <c r="AD299" t="s">
        <v>2872</v>
      </c>
    </row>
    <row r="300" spans="1:30" x14ac:dyDescent="0.25">
      <c r="A300" s="11" t="s">
        <v>2359</v>
      </c>
      <c r="B300" s="2" t="s">
        <v>16</v>
      </c>
      <c r="C300" s="12">
        <v>45181</v>
      </c>
      <c r="D300" s="2">
        <v>2333.6999999999998</v>
      </c>
      <c r="F300">
        <f t="shared" si="21"/>
        <v>-1.637478662198915</v>
      </c>
      <c r="G300">
        <f t="shared" si="22"/>
        <v>2</v>
      </c>
      <c r="H300" t="str">
        <f t="shared" si="24"/>
        <v/>
      </c>
      <c r="I300" t="str">
        <f t="shared" si="23"/>
        <v/>
      </c>
      <c r="J300" t="str">
        <f t="shared" si="20"/>
        <v/>
      </c>
      <c r="P300" t="s">
        <v>2359</v>
      </c>
      <c r="Q300" t="s">
        <v>16</v>
      </c>
      <c r="R300" s="3">
        <v>45176</v>
      </c>
      <c r="S300">
        <v>2308</v>
      </c>
      <c r="T300">
        <v>2308</v>
      </c>
      <c r="U300">
        <v>2328.9499999999998</v>
      </c>
      <c r="V300">
        <v>2275.25</v>
      </c>
      <c r="W300">
        <v>2292</v>
      </c>
      <c r="X300">
        <v>2287.85</v>
      </c>
      <c r="Y300">
        <v>2293.4899999999998</v>
      </c>
      <c r="Z300">
        <v>377343</v>
      </c>
      <c r="AA300">
        <v>865432418.39999998</v>
      </c>
      <c r="AB300">
        <v>23306</v>
      </c>
      <c r="AC300" t="s">
        <v>2873</v>
      </c>
      <c r="AD300" t="s">
        <v>2874</v>
      </c>
    </row>
    <row r="301" spans="1:30" x14ac:dyDescent="0.25">
      <c r="A301" s="9" t="s">
        <v>2359</v>
      </c>
      <c r="B301" s="1" t="s">
        <v>16</v>
      </c>
      <c r="C301" s="10">
        <v>45182</v>
      </c>
      <c r="D301" s="1">
        <v>2356.75</v>
      </c>
      <c r="F301">
        <f t="shared" si="21"/>
        <v>0.98770193255346383</v>
      </c>
      <c r="G301">
        <f t="shared" si="22"/>
        <v>3</v>
      </c>
      <c r="H301" t="str">
        <f t="shared" si="24"/>
        <v/>
      </c>
      <c r="I301" t="str">
        <f t="shared" si="23"/>
        <v/>
      </c>
      <c r="J301" t="str">
        <f t="shared" si="20"/>
        <v/>
      </c>
      <c r="P301" t="s">
        <v>2359</v>
      </c>
      <c r="Q301" t="s">
        <v>16</v>
      </c>
      <c r="R301" s="3">
        <v>45177</v>
      </c>
      <c r="S301">
        <v>2287.85</v>
      </c>
      <c r="T301">
        <v>2306</v>
      </c>
      <c r="U301">
        <v>2327.4</v>
      </c>
      <c r="V301">
        <v>2287.5500000000002</v>
      </c>
      <c r="W301">
        <v>2314.75</v>
      </c>
      <c r="X301">
        <v>2322.1</v>
      </c>
      <c r="Y301">
        <v>2311.23</v>
      </c>
      <c r="Z301">
        <v>416878</v>
      </c>
      <c r="AA301">
        <v>963502198.25</v>
      </c>
      <c r="AB301">
        <v>27651</v>
      </c>
      <c r="AC301" t="s">
        <v>2875</v>
      </c>
      <c r="AD301" t="s">
        <v>2876</v>
      </c>
    </row>
    <row r="302" spans="1:30" x14ac:dyDescent="0.25">
      <c r="A302" s="11" t="s">
        <v>2359</v>
      </c>
      <c r="B302" s="2" t="s">
        <v>16</v>
      </c>
      <c r="C302" s="12">
        <v>45183</v>
      </c>
      <c r="D302" s="2">
        <v>2403.6999999999998</v>
      </c>
      <c r="F302">
        <f t="shared" si="21"/>
        <v>1.9921502068526493</v>
      </c>
      <c r="G302">
        <f t="shared" si="22"/>
        <v>4</v>
      </c>
      <c r="H302">
        <f t="shared" si="24"/>
        <v>5.06370609961317</v>
      </c>
      <c r="I302" t="str">
        <f t="shared" si="23"/>
        <v/>
      </c>
      <c r="J302" t="str">
        <f t="shared" si="20"/>
        <v/>
      </c>
      <c r="P302" t="s">
        <v>2359</v>
      </c>
      <c r="Q302" t="s">
        <v>16</v>
      </c>
      <c r="R302" s="3">
        <v>45180</v>
      </c>
      <c r="S302">
        <v>2322.1</v>
      </c>
      <c r="T302">
        <v>2339</v>
      </c>
      <c r="U302">
        <v>2384.4</v>
      </c>
      <c r="V302">
        <v>2324.5</v>
      </c>
      <c r="W302">
        <v>2361.8000000000002</v>
      </c>
      <c r="X302">
        <v>2372.5500000000002</v>
      </c>
      <c r="Y302">
        <v>2364.87</v>
      </c>
      <c r="Z302">
        <v>464512</v>
      </c>
      <c r="AA302">
        <v>1098510188.95</v>
      </c>
      <c r="AB302">
        <v>31632</v>
      </c>
      <c r="AC302" t="s">
        <v>2877</v>
      </c>
      <c r="AD302" t="s">
        <v>2845</v>
      </c>
    </row>
    <row r="303" spans="1:30" x14ac:dyDescent="0.25">
      <c r="A303" s="9" t="s">
        <v>2359</v>
      </c>
      <c r="B303" s="1" t="s">
        <v>16</v>
      </c>
      <c r="C303" s="10">
        <v>45184</v>
      </c>
      <c r="D303" s="1">
        <v>2387.6</v>
      </c>
      <c r="F303">
        <f t="shared" si="21"/>
        <v>-0.66980072388400835</v>
      </c>
      <c r="G303">
        <f t="shared" si="22"/>
        <v>5</v>
      </c>
      <c r="H303" t="str">
        <f t="shared" si="24"/>
        <v/>
      </c>
      <c r="I303" t="str">
        <f t="shared" si="23"/>
        <v/>
      </c>
      <c r="J303" t="str">
        <f t="shared" si="20"/>
        <v/>
      </c>
      <c r="P303" t="s">
        <v>2359</v>
      </c>
      <c r="Q303" t="s">
        <v>16</v>
      </c>
      <c r="R303" s="3">
        <v>45181</v>
      </c>
      <c r="S303">
        <v>2372.5500000000002</v>
      </c>
      <c r="T303">
        <v>2401.0500000000002</v>
      </c>
      <c r="U303">
        <v>2422</v>
      </c>
      <c r="V303">
        <v>2326.5500000000002</v>
      </c>
      <c r="W303">
        <v>2337.8000000000002</v>
      </c>
      <c r="X303">
        <v>2333.6999999999998</v>
      </c>
      <c r="Y303">
        <v>2381.71</v>
      </c>
      <c r="Z303">
        <v>721101</v>
      </c>
      <c r="AA303">
        <v>1717452448.25</v>
      </c>
      <c r="AB303">
        <v>52170</v>
      </c>
      <c r="AC303" t="s">
        <v>2878</v>
      </c>
      <c r="AD303" t="s">
        <v>2213</v>
      </c>
    </row>
    <row r="304" spans="1:30" x14ac:dyDescent="0.25">
      <c r="A304" s="11" t="s">
        <v>2359</v>
      </c>
      <c r="B304" s="2" t="s">
        <v>16</v>
      </c>
      <c r="C304" s="12">
        <v>45187</v>
      </c>
      <c r="D304" s="2">
        <v>2369.25</v>
      </c>
      <c r="F304">
        <f t="shared" si="21"/>
        <v>-0.76855419668285774</v>
      </c>
      <c r="G304">
        <f t="shared" si="22"/>
        <v>1</v>
      </c>
      <c r="H304" t="str">
        <f t="shared" si="24"/>
        <v/>
      </c>
      <c r="I304" t="str">
        <f t="shared" si="23"/>
        <v/>
      </c>
      <c r="J304" t="str">
        <f t="shared" si="20"/>
        <v/>
      </c>
      <c r="P304" t="s">
        <v>2359</v>
      </c>
      <c r="Q304" t="s">
        <v>16</v>
      </c>
      <c r="R304" s="3">
        <v>45182</v>
      </c>
      <c r="S304">
        <v>2333.6999999999998</v>
      </c>
      <c r="T304">
        <v>2329.9499999999998</v>
      </c>
      <c r="U304">
        <v>2361.85</v>
      </c>
      <c r="V304">
        <v>2293.25</v>
      </c>
      <c r="W304">
        <v>2355</v>
      </c>
      <c r="X304">
        <v>2356.75</v>
      </c>
      <c r="Y304">
        <v>2324.4699999999998</v>
      </c>
      <c r="Z304">
        <v>371513</v>
      </c>
      <c r="AA304">
        <v>863571573.64999998</v>
      </c>
      <c r="AB304">
        <v>33807</v>
      </c>
      <c r="AC304" t="s">
        <v>2879</v>
      </c>
      <c r="AD304" t="s">
        <v>2880</v>
      </c>
    </row>
    <row r="305" spans="1:30" x14ac:dyDescent="0.25">
      <c r="A305" s="9" t="s">
        <v>2359</v>
      </c>
      <c r="B305" s="1" t="s">
        <v>16</v>
      </c>
      <c r="C305" s="10">
        <v>45189</v>
      </c>
      <c r="D305" s="1">
        <v>2314.65</v>
      </c>
      <c r="F305">
        <f t="shared" si="21"/>
        <v>-2.3045267489711896</v>
      </c>
      <c r="G305">
        <f t="shared" si="22"/>
        <v>3</v>
      </c>
      <c r="H305" t="str">
        <f t="shared" si="24"/>
        <v/>
      </c>
      <c r="I305" t="str">
        <f t="shared" si="23"/>
        <v/>
      </c>
      <c r="J305" t="str">
        <f t="shared" si="20"/>
        <v/>
      </c>
      <c r="P305" t="s">
        <v>2359</v>
      </c>
      <c r="Q305" t="s">
        <v>16</v>
      </c>
      <c r="R305" s="3">
        <v>45183</v>
      </c>
      <c r="S305">
        <v>2356.75</v>
      </c>
      <c r="T305">
        <v>2359.9499999999998</v>
      </c>
      <c r="U305">
        <v>2410</v>
      </c>
      <c r="V305">
        <v>2352.8000000000002</v>
      </c>
      <c r="W305">
        <v>2400.5500000000002</v>
      </c>
      <c r="X305">
        <v>2403.6999999999998</v>
      </c>
      <c r="Y305">
        <v>2392.54</v>
      </c>
      <c r="Z305">
        <v>591556</v>
      </c>
      <c r="AA305">
        <v>1415323243.3499999</v>
      </c>
      <c r="AB305">
        <v>41485</v>
      </c>
      <c r="AC305" t="s">
        <v>2881</v>
      </c>
      <c r="AD305" t="s">
        <v>2882</v>
      </c>
    </row>
    <row r="306" spans="1:30" x14ac:dyDescent="0.25">
      <c r="A306" s="11" t="s">
        <v>2359</v>
      </c>
      <c r="B306" s="2" t="s">
        <v>16</v>
      </c>
      <c r="C306" s="12">
        <v>45190</v>
      </c>
      <c r="D306" s="2">
        <v>2266</v>
      </c>
      <c r="F306">
        <f t="shared" si="21"/>
        <v>-2.1018296502711031</v>
      </c>
      <c r="G306">
        <f t="shared" si="22"/>
        <v>4</v>
      </c>
      <c r="H306">
        <f t="shared" si="24"/>
        <v>-3.8506417736289387</v>
      </c>
      <c r="I306" t="str">
        <f t="shared" si="23"/>
        <v/>
      </c>
      <c r="J306" t="str">
        <f t="shared" si="20"/>
        <v/>
      </c>
      <c r="P306" t="s">
        <v>2359</v>
      </c>
      <c r="Q306" t="s">
        <v>16</v>
      </c>
      <c r="R306" s="3">
        <v>45184</v>
      </c>
      <c r="S306">
        <v>2403.6999999999998</v>
      </c>
      <c r="T306">
        <v>2424</v>
      </c>
      <c r="U306">
        <v>2424.75</v>
      </c>
      <c r="V306">
        <v>2380</v>
      </c>
      <c r="W306">
        <v>2388</v>
      </c>
      <c r="X306">
        <v>2387.6</v>
      </c>
      <c r="Y306">
        <v>2399.02</v>
      </c>
      <c r="Z306">
        <v>401541</v>
      </c>
      <c r="AA306">
        <v>963306678.95000005</v>
      </c>
      <c r="AB306">
        <v>20182</v>
      </c>
      <c r="AC306" t="s">
        <v>2883</v>
      </c>
      <c r="AD306" t="s">
        <v>2884</v>
      </c>
    </row>
    <row r="307" spans="1:30" x14ac:dyDescent="0.25">
      <c r="A307" s="9" t="s">
        <v>2359</v>
      </c>
      <c r="B307" s="1" t="s">
        <v>16</v>
      </c>
      <c r="C307" s="10">
        <v>45191</v>
      </c>
      <c r="D307" s="1">
        <v>2245.6</v>
      </c>
      <c r="F307">
        <f t="shared" si="21"/>
        <v>-0.90026478375993346</v>
      </c>
      <c r="G307">
        <f t="shared" si="22"/>
        <v>5</v>
      </c>
      <c r="H307" t="str">
        <f t="shared" si="24"/>
        <v/>
      </c>
      <c r="I307" t="str">
        <f t="shared" si="23"/>
        <v/>
      </c>
      <c r="J307" t="str">
        <f t="shared" si="20"/>
        <v/>
      </c>
      <c r="P307" t="s">
        <v>2359</v>
      </c>
      <c r="Q307" t="s">
        <v>16</v>
      </c>
      <c r="R307" s="3">
        <v>45187</v>
      </c>
      <c r="S307">
        <v>2387.6</v>
      </c>
      <c r="T307">
        <v>2399</v>
      </c>
      <c r="U307">
        <v>2399</v>
      </c>
      <c r="V307">
        <v>2354.35</v>
      </c>
      <c r="W307">
        <v>2366.9499999999998</v>
      </c>
      <c r="X307">
        <v>2369.25</v>
      </c>
      <c r="Y307">
        <v>2370.38</v>
      </c>
      <c r="Z307">
        <v>219189</v>
      </c>
      <c r="AA307">
        <v>519561566.44999999</v>
      </c>
      <c r="AB307">
        <v>17304</v>
      </c>
      <c r="AC307" t="s">
        <v>2885</v>
      </c>
      <c r="AD307" t="s">
        <v>2886</v>
      </c>
    </row>
    <row r="308" spans="1:30" x14ac:dyDescent="0.25">
      <c r="A308" s="11" t="s">
        <v>2359</v>
      </c>
      <c r="B308" s="2" t="s">
        <v>16</v>
      </c>
      <c r="C308" s="12">
        <v>45194</v>
      </c>
      <c r="D308" s="2">
        <v>2337.5500000000002</v>
      </c>
      <c r="F308">
        <f t="shared" si="21"/>
        <v>4.0946740292126949</v>
      </c>
      <c r="G308">
        <f t="shared" si="22"/>
        <v>1</v>
      </c>
      <c r="H308" t="str">
        <f t="shared" si="24"/>
        <v/>
      </c>
      <c r="I308" t="str">
        <f t="shared" si="23"/>
        <v/>
      </c>
      <c r="J308" t="str">
        <f t="shared" si="20"/>
        <v/>
      </c>
      <c r="P308" t="s">
        <v>2359</v>
      </c>
      <c r="Q308" t="s">
        <v>16</v>
      </c>
      <c r="R308" s="3">
        <v>45189</v>
      </c>
      <c r="S308">
        <v>2369.25</v>
      </c>
      <c r="T308">
        <v>2358</v>
      </c>
      <c r="U308">
        <v>2360</v>
      </c>
      <c r="V308">
        <v>2290.9499999999998</v>
      </c>
      <c r="W308">
        <v>2314.3000000000002</v>
      </c>
      <c r="X308">
        <v>2314.65</v>
      </c>
      <c r="Y308">
        <v>2314.0100000000002</v>
      </c>
      <c r="Z308">
        <v>383701</v>
      </c>
      <c r="AA308">
        <v>887886673.39999998</v>
      </c>
      <c r="AB308">
        <v>30296</v>
      </c>
      <c r="AC308" t="s">
        <v>2887</v>
      </c>
      <c r="AD308" t="s">
        <v>2888</v>
      </c>
    </row>
    <row r="309" spans="1:30" x14ac:dyDescent="0.25">
      <c r="A309" s="9" t="s">
        <v>2359</v>
      </c>
      <c r="B309" s="1" t="s">
        <v>16</v>
      </c>
      <c r="C309" s="10">
        <v>45195</v>
      </c>
      <c r="D309" s="1">
        <v>2367.6999999999998</v>
      </c>
      <c r="F309">
        <f t="shared" si="21"/>
        <v>1.2898119826313719</v>
      </c>
      <c r="G309">
        <f t="shared" si="22"/>
        <v>2</v>
      </c>
      <c r="H309" t="str">
        <f t="shared" si="24"/>
        <v/>
      </c>
      <c r="I309" t="str">
        <f t="shared" si="23"/>
        <v/>
      </c>
      <c r="J309" t="str">
        <f t="shared" si="20"/>
        <v/>
      </c>
      <c r="P309" t="s">
        <v>2359</v>
      </c>
      <c r="Q309" t="s">
        <v>16</v>
      </c>
      <c r="R309" s="3">
        <v>45190</v>
      </c>
      <c r="S309">
        <v>2314.65</v>
      </c>
      <c r="T309">
        <v>2324.9</v>
      </c>
      <c r="U309">
        <v>2324.9</v>
      </c>
      <c r="V309">
        <v>2262.3000000000002</v>
      </c>
      <c r="W309">
        <v>2264.6</v>
      </c>
      <c r="X309">
        <v>2266</v>
      </c>
      <c r="Y309">
        <v>2283.54</v>
      </c>
      <c r="Z309">
        <v>192702</v>
      </c>
      <c r="AA309">
        <v>440041779.80000001</v>
      </c>
      <c r="AB309">
        <v>18195</v>
      </c>
      <c r="AC309" t="s">
        <v>2889</v>
      </c>
      <c r="AD309" t="s">
        <v>503</v>
      </c>
    </row>
    <row r="310" spans="1:30" x14ac:dyDescent="0.25">
      <c r="A310" s="11" t="s">
        <v>2359</v>
      </c>
      <c r="B310" s="2" t="s">
        <v>16</v>
      </c>
      <c r="C310" s="12">
        <v>45196</v>
      </c>
      <c r="D310" s="2">
        <v>2370.35</v>
      </c>
      <c r="F310">
        <f t="shared" si="21"/>
        <v>0.11192296321324877</v>
      </c>
      <c r="G310">
        <f t="shared" si="22"/>
        <v>3</v>
      </c>
      <c r="H310" t="str">
        <f t="shared" si="24"/>
        <v/>
      </c>
      <c r="I310" t="str">
        <f t="shared" si="23"/>
        <v/>
      </c>
      <c r="J310" t="str">
        <f t="shared" si="20"/>
        <v/>
      </c>
      <c r="P310" t="s">
        <v>2359</v>
      </c>
      <c r="Q310" t="s">
        <v>16</v>
      </c>
      <c r="R310" s="3">
        <v>45191</v>
      </c>
      <c r="S310">
        <v>2266</v>
      </c>
      <c r="T310">
        <v>2266</v>
      </c>
      <c r="U310">
        <v>2280.35</v>
      </c>
      <c r="V310">
        <v>2235.8000000000002</v>
      </c>
      <c r="W310">
        <v>2253.9499999999998</v>
      </c>
      <c r="X310">
        <v>2245.6</v>
      </c>
      <c r="Y310">
        <v>2249.36</v>
      </c>
      <c r="Z310">
        <v>236560</v>
      </c>
      <c r="AA310">
        <v>532108394.19999999</v>
      </c>
      <c r="AB310">
        <v>18565</v>
      </c>
      <c r="AC310" t="s">
        <v>2890</v>
      </c>
      <c r="AD310" t="s">
        <v>2891</v>
      </c>
    </row>
    <row r="311" spans="1:30" x14ac:dyDescent="0.25">
      <c r="A311" s="9" t="s">
        <v>2359</v>
      </c>
      <c r="B311" s="1" t="s">
        <v>16</v>
      </c>
      <c r="C311" s="10">
        <v>45197</v>
      </c>
      <c r="D311" s="1">
        <v>2339.9499999999998</v>
      </c>
      <c r="F311">
        <f t="shared" si="21"/>
        <v>-1.2825110215790956</v>
      </c>
      <c r="G311">
        <f t="shared" si="22"/>
        <v>4</v>
      </c>
      <c r="H311">
        <f t="shared" si="24"/>
        <v>3.2634598411297358</v>
      </c>
      <c r="I311" t="str">
        <f t="shared" si="23"/>
        <v/>
      </c>
      <c r="J311" t="str">
        <f t="shared" si="20"/>
        <v/>
      </c>
      <c r="P311" t="s">
        <v>2359</v>
      </c>
      <c r="Q311" t="s">
        <v>16</v>
      </c>
      <c r="R311" s="3">
        <v>45194</v>
      </c>
      <c r="S311">
        <v>2245.6</v>
      </c>
      <c r="T311">
        <v>2245.6</v>
      </c>
      <c r="U311">
        <v>2351.3000000000002</v>
      </c>
      <c r="V311">
        <v>2245.0500000000002</v>
      </c>
      <c r="W311">
        <v>2336.9499999999998</v>
      </c>
      <c r="X311">
        <v>2337.5500000000002</v>
      </c>
      <c r="Y311">
        <v>2320.13</v>
      </c>
      <c r="Z311">
        <v>422280</v>
      </c>
      <c r="AA311">
        <v>979745252.45000005</v>
      </c>
      <c r="AB311">
        <v>30205</v>
      </c>
      <c r="AC311" t="s">
        <v>2892</v>
      </c>
      <c r="AD311" t="s">
        <v>2893</v>
      </c>
    </row>
    <row r="312" spans="1:30" x14ac:dyDescent="0.25">
      <c r="A312" s="11" t="s">
        <v>2359</v>
      </c>
      <c r="B312" s="2" t="s">
        <v>16</v>
      </c>
      <c r="C312" s="12">
        <v>45198</v>
      </c>
      <c r="D312" s="2">
        <v>2404.35</v>
      </c>
      <c r="F312">
        <f t="shared" si="21"/>
        <v>2.7521955597341865</v>
      </c>
      <c r="G312">
        <f t="shared" si="22"/>
        <v>5</v>
      </c>
      <c r="H312" t="str">
        <f t="shared" si="24"/>
        <v/>
      </c>
      <c r="I312" t="str">
        <f t="shared" si="23"/>
        <v/>
      </c>
      <c r="J312" t="str">
        <f t="shared" si="20"/>
        <v/>
      </c>
      <c r="P312" t="s">
        <v>2359</v>
      </c>
      <c r="Q312" t="s">
        <v>16</v>
      </c>
      <c r="R312" s="3">
        <v>45195</v>
      </c>
      <c r="S312">
        <v>2337.5500000000002</v>
      </c>
      <c r="T312">
        <v>2350</v>
      </c>
      <c r="U312">
        <v>2375</v>
      </c>
      <c r="V312">
        <v>2331.3000000000002</v>
      </c>
      <c r="W312">
        <v>2363</v>
      </c>
      <c r="X312">
        <v>2367.6999999999998</v>
      </c>
      <c r="Y312">
        <v>2348.73</v>
      </c>
      <c r="Z312">
        <v>443841</v>
      </c>
      <c r="AA312">
        <v>1042464320.25</v>
      </c>
      <c r="AB312">
        <v>34556</v>
      </c>
      <c r="AC312" t="s">
        <v>2894</v>
      </c>
      <c r="AD312" t="s">
        <v>2234</v>
      </c>
    </row>
    <row r="313" spans="1:30" x14ac:dyDescent="0.25">
      <c r="A313" s="9" t="s">
        <v>2359</v>
      </c>
      <c r="B313" s="1" t="s">
        <v>16</v>
      </c>
      <c r="C313" s="10">
        <v>45202</v>
      </c>
      <c r="D313" s="1">
        <v>2372.0500000000002</v>
      </c>
      <c r="F313">
        <f t="shared" si="21"/>
        <v>-1.3433984236903831</v>
      </c>
      <c r="G313">
        <f t="shared" si="22"/>
        <v>2</v>
      </c>
      <c r="H313" t="str">
        <f t="shared" si="24"/>
        <v/>
      </c>
      <c r="I313">
        <f t="shared" si="23"/>
        <v>45202</v>
      </c>
      <c r="J313">
        <f t="shared" si="20"/>
        <v>-11.289812609346351</v>
      </c>
      <c r="P313" t="s">
        <v>2359</v>
      </c>
      <c r="Q313" t="s">
        <v>16</v>
      </c>
      <c r="R313" s="3">
        <v>45196</v>
      </c>
      <c r="S313">
        <v>2367.6999999999998</v>
      </c>
      <c r="T313">
        <v>2403</v>
      </c>
      <c r="U313">
        <v>2403</v>
      </c>
      <c r="V313">
        <v>2347.35</v>
      </c>
      <c r="W313">
        <v>2368</v>
      </c>
      <c r="X313">
        <v>2370.35</v>
      </c>
      <c r="Y313">
        <v>2368.61</v>
      </c>
      <c r="Z313">
        <v>380255</v>
      </c>
      <c r="AA313">
        <v>900674191.20000005</v>
      </c>
      <c r="AB313">
        <v>24421</v>
      </c>
      <c r="AC313" t="s">
        <v>2895</v>
      </c>
      <c r="AD313" t="s">
        <v>556</v>
      </c>
    </row>
    <row r="314" spans="1:30" x14ac:dyDescent="0.25">
      <c r="A314" s="11" t="s">
        <v>2359</v>
      </c>
      <c r="B314" s="2" t="s">
        <v>16</v>
      </c>
      <c r="C314" s="12">
        <v>45203</v>
      </c>
      <c r="D314" s="2">
        <v>2305.75</v>
      </c>
      <c r="F314">
        <f t="shared" si="21"/>
        <v>-2.795050694546918</v>
      </c>
      <c r="G314">
        <f t="shared" si="22"/>
        <v>3</v>
      </c>
      <c r="H314" t="str">
        <f t="shared" si="24"/>
        <v/>
      </c>
      <c r="I314" t="str">
        <f t="shared" si="23"/>
        <v/>
      </c>
      <c r="J314" t="str">
        <f t="shared" si="20"/>
        <v/>
      </c>
      <c r="P314" t="s">
        <v>2359</v>
      </c>
      <c r="Q314" t="s">
        <v>16</v>
      </c>
      <c r="R314" s="3">
        <v>45197</v>
      </c>
      <c r="S314">
        <v>2370.35</v>
      </c>
      <c r="T314">
        <v>2369.6</v>
      </c>
      <c r="U314">
        <v>2400</v>
      </c>
      <c r="V314">
        <v>2317.9499999999998</v>
      </c>
      <c r="W314">
        <v>2346.9</v>
      </c>
      <c r="X314">
        <v>2339.9499999999998</v>
      </c>
      <c r="Y314">
        <v>2362.14</v>
      </c>
      <c r="Z314">
        <v>275770</v>
      </c>
      <c r="AA314">
        <v>651408498.54999995</v>
      </c>
      <c r="AB314">
        <v>17628</v>
      </c>
      <c r="AC314" t="s">
        <v>2896</v>
      </c>
      <c r="AD314" t="s">
        <v>2897</v>
      </c>
    </row>
    <row r="315" spans="1:30" x14ac:dyDescent="0.25">
      <c r="A315" s="9" t="s">
        <v>2359</v>
      </c>
      <c r="B315" s="1" t="s">
        <v>16</v>
      </c>
      <c r="C315" s="10">
        <v>45204</v>
      </c>
      <c r="D315" s="1">
        <v>2258.15</v>
      </c>
      <c r="F315">
        <f t="shared" si="21"/>
        <v>-2.0644042068741149</v>
      </c>
      <c r="G315">
        <f t="shared" si="22"/>
        <v>4</v>
      </c>
      <c r="H315">
        <f t="shared" si="24"/>
        <v>-4.7334781783280881</v>
      </c>
      <c r="I315" t="str">
        <f t="shared" si="23"/>
        <v/>
      </c>
      <c r="J315" t="str">
        <f t="shared" si="20"/>
        <v/>
      </c>
      <c r="P315" t="s">
        <v>2359</v>
      </c>
      <c r="Q315" t="s">
        <v>16</v>
      </c>
      <c r="R315" s="3">
        <v>45198</v>
      </c>
      <c r="S315">
        <v>2339.9499999999998</v>
      </c>
      <c r="T315">
        <v>2339.9499999999998</v>
      </c>
      <c r="U315">
        <v>2417.9499999999998</v>
      </c>
      <c r="V315">
        <v>2330.4499999999998</v>
      </c>
      <c r="W315">
        <v>2401.15</v>
      </c>
      <c r="X315">
        <v>2404.35</v>
      </c>
      <c r="Y315">
        <v>2390.0100000000002</v>
      </c>
      <c r="Z315">
        <v>483032</v>
      </c>
      <c r="AA315">
        <v>1154449026.6500001</v>
      </c>
      <c r="AB315">
        <v>31994</v>
      </c>
      <c r="AC315" t="s">
        <v>2898</v>
      </c>
      <c r="AD315" t="s">
        <v>365</v>
      </c>
    </row>
    <row r="316" spans="1:30" x14ac:dyDescent="0.25">
      <c r="A316" s="11" t="s">
        <v>2359</v>
      </c>
      <c r="B316" s="2" t="s">
        <v>16</v>
      </c>
      <c r="C316" s="12">
        <v>45205</v>
      </c>
      <c r="D316" s="2">
        <v>2223.8000000000002</v>
      </c>
      <c r="F316">
        <f t="shared" si="21"/>
        <v>-1.5211566990678169</v>
      </c>
      <c r="G316">
        <f t="shared" si="22"/>
        <v>5</v>
      </c>
      <c r="H316" t="str">
        <f t="shared" si="24"/>
        <v/>
      </c>
      <c r="I316" t="str">
        <f t="shared" si="23"/>
        <v/>
      </c>
      <c r="J316" t="str">
        <f t="shared" si="20"/>
        <v/>
      </c>
      <c r="P316" t="s">
        <v>2359</v>
      </c>
      <c r="Q316" t="s">
        <v>16</v>
      </c>
      <c r="R316" s="3">
        <v>45202</v>
      </c>
      <c r="S316">
        <v>2404.35</v>
      </c>
      <c r="T316">
        <v>2404.35</v>
      </c>
      <c r="U316">
        <v>2409.5500000000002</v>
      </c>
      <c r="V316">
        <v>2356.0500000000002</v>
      </c>
      <c r="W316">
        <v>2370</v>
      </c>
      <c r="X316">
        <v>2372.0500000000002</v>
      </c>
      <c r="Y316">
        <v>2378.86</v>
      </c>
      <c r="Z316">
        <v>338580</v>
      </c>
      <c r="AA316">
        <v>805435274.39999998</v>
      </c>
      <c r="AB316">
        <v>21115</v>
      </c>
      <c r="AC316" t="s">
        <v>2899</v>
      </c>
      <c r="AD316" t="s">
        <v>2900</v>
      </c>
    </row>
    <row r="317" spans="1:30" x14ac:dyDescent="0.25">
      <c r="A317" s="9" t="s">
        <v>2359</v>
      </c>
      <c r="B317" s="1" t="s">
        <v>16</v>
      </c>
      <c r="C317" s="10">
        <v>45208</v>
      </c>
      <c r="D317" s="1">
        <v>2219.0500000000002</v>
      </c>
      <c r="F317">
        <f t="shared" si="21"/>
        <v>-0.21359834517492579</v>
      </c>
      <c r="G317">
        <f t="shared" si="22"/>
        <v>1</v>
      </c>
      <c r="H317" t="str">
        <f t="shared" si="24"/>
        <v/>
      </c>
      <c r="I317" t="str">
        <f t="shared" si="23"/>
        <v/>
      </c>
      <c r="J317" t="str">
        <f t="shared" si="20"/>
        <v/>
      </c>
      <c r="P317" t="s">
        <v>2359</v>
      </c>
      <c r="Q317" t="s">
        <v>16</v>
      </c>
      <c r="R317" s="3">
        <v>45203</v>
      </c>
      <c r="S317">
        <v>2372.0500000000002</v>
      </c>
      <c r="T317">
        <v>2353</v>
      </c>
      <c r="U317">
        <v>2371.35</v>
      </c>
      <c r="V317">
        <v>2277</v>
      </c>
      <c r="W317">
        <v>2300</v>
      </c>
      <c r="X317">
        <v>2305.75</v>
      </c>
      <c r="Y317">
        <v>2308.7600000000002</v>
      </c>
      <c r="Z317">
        <v>377251</v>
      </c>
      <c r="AA317">
        <v>870981392.04999995</v>
      </c>
      <c r="AB317">
        <v>33272</v>
      </c>
      <c r="AC317" t="s">
        <v>2901</v>
      </c>
      <c r="AD317" t="s">
        <v>737</v>
      </c>
    </row>
    <row r="318" spans="1:30" x14ac:dyDescent="0.25">
      <c r="A318" s="11" t="s">
        <v>2359</v>
      </c>
      <c r="B318" s="2" t="s">
        <v>16</v>
      </c>
      <c r="C318" s="12">
        <v>45209</v>
      </c>
      <c r="D318" s="2">
        <v>2260</v>
      </c>
      <c r="F318">
        <f t="shared" si="21"/>
        <v>1.8453842860683543</v>
      </c>
      <c r="G318">
        <f t="shared" si="22"/>
        <v>2</v>
      </c>
      <c r="H318" t="str">
        <f t="shared" si="24"/>
        <v/>
      </c>
      <c r="I318" t="str">
        <f t="shared" si="23"/>
        <v/>
      </c>
      <c r="J318" t="str">
        <f t="shared" si="20"/>
        <v/>
      </c>
      <c r="P318" t="s">
        <v>2359</v>
      </c>
      <c r="Q318" t="s">
        <v>16</v>
      </c>
      <c r="R318" s="3">
        <v>45204</v>
      </c>
      <c r="S318">
        <v>2305.75</v>
      </c>
      <c r="T318">
        <v>2270.1999999999998</v>
      </c>
      <c r="U318">
        <v>2311.0500000000002</v>
      </c>
      <c r="V318">
        <v>2223</v>
      </c>
      <c r="W318">
        <v>2261</v>
      </c>
      <c r="X318">
        <v>2258.15</v>
      </c>
      <c r="Y318">
        <v>2255.5100000000002</v>
      </c>
      <c r="Z318">
        <v>514301</v>
      </c>
      <c r="AA318">
        <v>1160013513.3</v>
      </c>
      <c r="AB318">
        <v>35254</v>
      </c>
      <c r="AC318" t="s">
        <v>2902</v>
      </c>
      <c r="AD318" t="s">
        <v>2903</v>
      </c>
    </row>
    <row r="319" spans="1:30" x14ac:dyDescent="0.25">
      <c r="A319" s="9" t="s">
        <v>2359</v>
      </c>
      <c r="B319" s="1" t="s">
        <v>16</v>
      </c>
      <c r="C319" s="10">
        <v>45210</v>
      </c>
      <c r="D319" s="1">
        <v>2301.1</v>
      </c>
      <c r="F319">
        <f t="shared" si="21"/>
        <v>1.818584070796456</v>
      </c>
      <c r="G319">
        <f t="shared" si="22"/>
        <v>3</v>
      </c>
      <c r="H319" t="str">
        <f t="shared" si="24"/>
        <v/>
      </c>
      <c r="I319" t="str">
        <f t="shared" si="23"/>
        <v/>
      </c>
      <c r="J319" t="str">
        <f t="shared" si="20"/>
        <v/>
      </c>
      <c r="P319" t="s">
        <v>2359</v>
      </c>
      <c r="Q319" t="s">
        <v>16</v>
      </c>
      <c r="R319" s="3">
        <v>45205</v>
      </c>
      <c r="S319">
        <v>2258.15</v>
      </c>
      <c r="T319">
        <v>2250</v>
      </c>
      <c r="U319">
        <v>2269.75</v>
      </c>
      <c r="V319">
        <v>2206.6999999999998</v>
      </c>
      <c r="W319">
        <v>2226</v>
      </c>
      <c r="X319">
        <v>2223.8000000000002</v>
      </c>
      <c r="Y319">
        <v>2227.12</v>
      </c>
      <c r="Z319">
        <v>369046</v>
      </c>
      <c r="AA319">
        <v>821908904.89999998</v>
      </c>
      <c r="AB319">
        <v>32014</v>
      </c>
      <c r="AC319" t="s">
        <v>2904</v>
      </c>
      <c r="AD319" t="s">
        <v>2905</v>
      </c>
    </row>
    <row r="320" spans="1:30" x14ac:dyDescent="0.25">
      <c r="A320" s="11" t="s">
        <v>2359</v>
      </c>
      <c r="B320" s="2" t="s">
        <v>16</v>
      </c>
      <c r="C320" s="12">
        <v>45211</v>
      </c>
      <c r="D320" s="2">
        <v>2300.8000000000002</v>
      </c>
      <c r="F320">
        <f t="shared" si="21"/>
        <v>-1.3037243057656217E-2</v>
      </c>
      <c r="G320">
        <f t="shared" si="22"/>
        <v>4</v>
      </c>
      <c r="H320">
        <f t="shared" si="24"/>
        <v>1.8887142129619419</v>
      </c>
      <c r="I320" t="str">
        <f t="shared" si="23"/>
        <v/>
      </c>
      <c r="J320" t="str">
        <f t="shared" si="20"/>
        <v/>
      </c>
      <c r="P320" t="s">
        <v>2359</v>
      </c>
      <c r="Q320" t="s">
        <v>16</v>
      </c>
      <c r="R320" s="3">
        <v>45208</v>
      </c>
      <c r="S320">
        <v>2223.8000000000002</v>
      </c>
      <c r="T320">
        <v>2207.0500000000002</v>
      </c>
      <c r="U320">
        <v>2242.4499999999998</v>
      </c>
      <c r="V320">
        <v>2198.65</v>
      </c>
      <c r="W320">
        <v>2217.9</v>
      </c>
      <c r="X320">
        <v>2219.0500000000002</v>
      </c>
      <c r="Y320">
        <v>2217.27</v>
      </c>
      <c r="Z320">
        <v>238173</v>
      </c>
      <c r="AA320">
        <v>528093622.25</v>
      </c>
      <c r="AB320">
        <v>18838</v>
      </c>
      <c r="AC320" t="s">
        <v>2906</v>
      </c>
      <c r="AD320" t="s">
        <v>2907</v>
      </c>
    </row>
    <row r="321" spans="1:30" x14ac:dyDescent="0.25">
      <c r="A321" s="9" t="s">
        <v>2359</v>
      </c>
      <c r="B321" s="1" t="s">
        <v>16</v>
      </c>
      <c r="C321" s="10">
        <v>45212</v>
      </c>
      <c r="D321" s="1">
        <v>2292.5500000000002</v>
      </c>
      <c r="F321">
        <f t="shared" si="21"/>
        <v>-0.35857093184979139</v>
      </c>
      <c r="G321">
        <f t="shared" si="22"/>
        <v>5</v>
      </c>
      <c r="H321" t="str">
        <f t="shared" si="24"/>
        <v/>
      </c>
      <c r="I321" t="str">
        <f t="shared" si="23"/>
        <v/>
      </c>
      <c r="J321" t="str">
        <f t="shared" si="20"/>
        <v/>
      </c>
      <c r="P321" t="s">
        <v>2359</v>
      </c>
      <c r="Q321" t="s">
        <v>16</v>
      </c>
      <c r="R321" s="3">
        <v>45209</v>
      </c>
      <c r="S321">
        <v>2219.0500000000002</v>
      </c>
      <c r="T321">
        <v>2229.8000000000002</v>
      </c>
      <c r="U321">
        <v>2270.65</v>
      </c>
      <c r="V321">
        <v>2208</v>
      </c>
      <c r="W321">
        <v>2260</v>
      </c>
      <c r="X321">
        <v>2260</v>
      </c>
      <c r="Y321">
        <v>2240.27</v>
      </c>
      <c r="Z321">
        <v>460952</v>
      </c>
      <c r="AA321">
        <v>1032656068.55</v>
      </c>
      <c r="AB321">
        <v>24981</v>
      </c>
      <c r="AC321" t="s">
        <v>2908</v>
      </c>
      <c r="AD321" t="s">
        <v>2909</v>
      </c>
    </row>
    <row r="322" spans="1:30" x14ac:dyDescent="0.25">
      <c r="A322" s="11" t="s">
        <v>2359</v>
      </c>
      <c r="B322" s="2" t="s">
        <v>16</v>
      </c>
      <c r="C322" s="12">
        <v>45215</v>
      </c>
      <c r="D322" s="2">
        <v>2322.1</v>
      </c>
      <c r="F322">
        <f t="shared" si="21"/>
        <v>1.2889577108459891</v>
      </c>
      <c r="G322">
        <f t="shared" si="22"/>
        <v>1</v>
      </c>
      <c r="H322" t="str">
        <f t="shared" si="24"/>
        <v/>
      </c>
      <c r="I322" t="str">
        <f t="shared" si="23"/>
        <v/>
      </c>
      <c r="J322" t="str">
        <f t="shared" si="20"/>
        <v/>
      </c>
      <c r="P322" t="s">
        <v>2359</v>
      </c>
      <c r="Q322" t="s">
        <v>16</v>
      </c>
      <c r="R322" s="3">
        <v>45210</v>
      </c>
      <c r="S322">
        <v>2260</v>
      </c>
      <c r="T322">
        <v>2278.9499999999998</v>
      </c>
      <c r="U322">
        <v>2344</v>
      </c>
      <c r="V322">
        <v>2267.75</v>
      </c>
      <c r="W322">
        <v>2308</v>
      </c>
      <c r="X322">
        <v>2301.1</v>
      </c>
      <c r="Y322">
        <v>2305.77</v>
      </c>
      <c r="Z322">
        <v>410776</v>
      </c>
      <c r="AA322">
        <v>947156943.14999998</v>
      </c>
      <c r="AB322">
        <v>37858</v>
      </c>
      <c r="AC322" t="s">
        <v>2910</v>
      </c>
      <c r="AD322" t="s">
        <v>1753</v>
      </c>
    </row>
    <row r="323" spans="1:30" x14ac:dyDescent="0.25">
      <c r="A323" s="9" t="s">
        <v>2359</v>
      </c>
      <c r="B323" s="1" t="s">
        <v>16</v>
      </c>
      <c r="C323" s="10">
        <v>45216</v>
      </c>
      <c r="D323" s="1">
        <v>2255.9</v>
      </c>
      <c r="F323">
        <f t="shared" si="21"/>
        <v>-2.8508677490202756</v>
      </c>
      <c r="G323">
        <f t="shared" si="22"/>
        <v>2</v>
      </c>
      <c r="H323" t="str">
        <f t="shared" si="24"/>
        <v/>
      </c>
      <c r="I323" t="str">
        <f t="shared" si="23"/>
        <v/>
      </c>
      <c r="J323" t="str">
        <f t="shared" ref="J323:J386" si="25">IF(ISNUMBER(I323), (INDEX(D:D, MATCH(EOMONTH(C323, 0), C:C, 1)) / D323 - 1) * 100, "")</f>
        <v/>
      </c>
      <c r="P323" t="s">
        <v>2359</v>
      </c>
      <c r="Q323" t="s">
        <v>16</v>
      </c>
      <c r="R323" s="3">
        <v>45211</v>
      </c>
      <c r="S323">
        <v>2301.1</v>
      </c>
      <c r="T323">
        <v>2301</v>
      </c>
      <c r="U323">
        <v>2324.75</v>
      </c>
      <c r="V323">
        <v>2290.35</v>
      </c>
      <c r="W323">
        <v>2303.9499999999998</v>
      </c>
      <c r="X323">
        <v>2300.8000000000002</v>
      </c>
      <c r="Y323">
        <v>2303.66</v>
      </c>
      <c r="Z323">
        <v>200025</v>
      </c>
      <c r="AA323">
        <v>460789096.64999998</v>
      </c>
      <c r="AB323">
        <v>26717</v>
      </c>
      <c r="AC323" t="s">
        <v>2911</v>
      </c>
      <c r="AD323" t="s">
        <v>2912</v>
      </c>
    </row>
    <row r="324" spans="1:30" x14ac:dyDescent="0.25">
      <c r="A324" s="11" t="s">
        <v>2359</v>
      </c>
      <c r="B324" s="2" t="s">
        <v>16</v>
      </c>
      <c r="C324" s="12">
        <v>45217</v>
      </c>
      <c r="D324" s="2">
        <v>2230.75</v>
      </c>
      <c r="F324">
        <f t="shared" ref="F324:F387" si="26">((D324-D323)/D323)*100</f>
        <v>-1.1148543818431709</v>
      </c>
      <c r="G324">
        <f t="shared" ref="G324:G387" si="27">WEEKDAY(C324, 2)</f>
        <v>3</v>
      </c>
      <c r="H324" t="str">
        <f t="shared" si="24"/>
        <v/>
      </c>
      <c r="I324" t="str">
        <f t="shared" ref="I324:I387" si="28">IF(MONTH(C324)&lt;&gt;MONTH(C323), C324, "")</f>
        <v/>
      </c>
      <c r="J324" t="str">
        <f t="shared" si="25"/>
        <v/>
      </c>
      <c r="P324" t="s">
        <v>2359</v>
      </c>
      <c r="Q324" t="s">
        <v>16</v>
      </c>
      <c r="R324" s="3">
        <v>45212</v>
      </c>
      <c r="S324">
        <v>2300.8000000000002</v>
      </c>
      <c r="T324">
        <v>2300</v>
      </c>
      <c r="U324">
        <v>2324</v>
      </c>
      <c r="V324">
        <v>2278.3000000000002</v>
      </c>
      <c r="W324">
        <v>2280</v>
      </c>
      <c r="X324">
        <v>2292.5500000000002</v>
      </c>
      <c r="Y324">
        <v>2301.8000000000002</v>
      </c>
      <c r="Z324">
        <v>244249</v>
      </c>
      <c r="AA324">
        <v>562211881.85000002</v>
      </c>
      <c r="AB324">
        <v>17488</v>
      </c>
      <c r="AC324" t="s">
        <v>2913</v>
      </c>
      <c r="AD324" t="s">
        <v>2914</v>
      </c>
    </row>
    <row r="325" spans="1:30" x14ac:dyDescent="0.25">
      <c r="A325" s="9" t="s">
        <v>2359</v>
      </c>
      <c r="B325" s="1" t="s">
        <v>16</v>
      </c>
      <c r="C325" s="10">
        <v>45218</v>
      </c>
      <c r="D325" s="1">
        <v>2208</v>
      </c>
      <c r="F325">
        <f t="shared" si="26"/>
        <v>-1.0198363778998096</v>
      </c>
      <c r="G325">
        <f t="shared" si="27"/>
        <v>4</v>
      </c>
      <c r="H325">
        <f t="shared" si="24"/>
        <v>-4.0333796940194784</v>
      </c>
      <c r="I325" t="str">
        <f t="shared" si="28"/>
        <v/>
      </c>
      <c r="J325" t="str">
        <f t="shared" si="25"/>
        <v/>
      </c>
      <c r="P325" t="s">
        <v>2359</v>
      </c>
      <c r="Q325" t="s">
        <v>16</v>
      </c>
      <c r="R325" s="3">
        <v>45215</v>
      </c>
      <c r="S325">
        <v>2292.5500000000002</v>
      </c>
      <c r="T325">
        <v>2322</v>
      </c>
      <c r="U325">
        <v>2373.35</v>
      </c>
      <c r="V325">
        <v>2282</v>
      </c>
      <c r="W325">
        <v>2314.1999999999998</v>
      </c>
      <c r="X325">
        <v>2322.1</v>
      </c>
      <c r="Y325">
        <v>2324.61</v>
      </c>
      <c r="Z325">
        <v>1406372</v>
      </c>
      <c r="AA325">
        <v>3269271362.25</v>
      </c>
      <c r="AB325">
        <v>62958</v>
      </c>
      <c r="AC325" t="s">
        <v>2915</v>
      </c>
      <c r="AD325" t="s">
        <v>252</v>
      </c>
    </row>
    <row r="326" spans="1:30" x14ac:dyDescent="0.25">
      <c r="A326" s="11" t="s">
        <v>2359</v>
      </c>
      <c r="B326" s="2" t="s">
        <v>16</v>
      </c>
      <c r="C326" s="12">
        <v>45219</v>
      </c>
      <c r="D326" s="2">
        <v>2158.0500000000002</v>
      </c>
      <c r="F326">
        <f t="shared" si="26"/>
        <v>-2.262228260869557</v>
      </c>
      <c r="G326">
        <f t="shared" si="27"/>
        <v>5</v>
      </c>
      <c r="H326" t="str">
        <f t="shared" si="24"/>
        <v/>
      </c>
      <c r="I326" t="str">
        <f t="shared" si="28"/>
        <v/>
      </c>
      <c r="J326" t="str">
        <f t="shared" si="25"/>
        <v/>
      </c>
      <c r="P326" t="s">
        <v>2359</v>
      </c>
      <c r="Q326" t="s">
        <v>16</v>
      </c>
      <c r="R326" s="3">
        <v>45216</v>
      </c>
      <c r="S326">
        <v>2322.1</v>
      </c>
      <c r="T326">
        <v>2301</v>
      </c>
      <c r="U326">
        <v>2314.1</v>
      </c>
      <c r="V326">
        <v>2226.15</v>
      </c>
      <c r="W326">
        <v>2256</v>
      </c>
      <c r="X326">
        <v>2255.9</v>
      </c>
      <c r="Y326">
        <v>2253.5</v>
      </c>
      <c r="Z326">
        <v>699124</v>
      </c>
      <c r="AA326">
        <v>1575474961.0999999</v>
      </c>
      <c r="AB326">
        <v>34801</v>
      </c>
      <c r="AC326" t="s">
        <v>2916</v>
      </c>
      <c r="AD326" t="s">
        <v>2917</v>
      </c>
    </row>
    <row r="327" spans="1:30" x14ac:dyDescent="0.25">
      <c r="A327" s="9" t="s">
        <v>2359</v>
      </c>
      <c r="B327" s="1" t="s">
        <v>16</v>
      </c>
      <c r="C327" s="10">
        <v>45222</v>
      </c>
      <c r="D327" s="1">
        <v>2075.4499999999998</v>
      </c>
      <c r="F327">
        <f t="shared" si="26"/>
        <v>-3.8275294826348025</v>
      </c>
      <c r="G327">
        <f t="shared" si="27"/>
        <v>1</v>
      </c>
      <c r="H327" t="str">
        <f t="shared" si="24"/>
        <v/>
      </c>
      <c r="I327" t="str">
        <f t="shared" si="28"/>
        <v/>
      </c>
      <c r="J327" t="str">
        <f t="shared" si="25"/>
        <v/>
      </c>
      <c r="P327" t="s">
        <v>2359</v>
      </c>
      <c r="Q327" t="s">
        <v>16</v>
      </c>
      <c r="R327" s="3">
        <v>45217</v>
      </c>
      <c r="S327">
        <v>2255.9</v>
      </c>
      <c r="T327">
        <v>2269.9</v>
      </c>
      <c r="U327">
        <v>2271.6999999999998</v>
      </c>
      <c r="V327">
        <v>2219.4</v>
      </c>
      <c r="W327">
        <v>2229.8000000000002</v>
      </c>
      <c r="X327">
        <v>2230.75</v>
      </c>
      <c r="Y327">
        <v>2241.0700000000002</v>
      </c>
      <c r="Z327">
        <v>239604</v>
      </c>
      <c r="AA327">
        <v>536968913.35000002</v>
      </c>
      <c r="AB327">
        <v>21994</v>
      </c>
      <c r="AC327" t="s">
        <v>2918</v>
      </c>
      <c r="AD327" t="s">
        <v>2919</v>
      </c>
    </row>
    <row r="328" spans="1:30" x14ac:dyDescent="0.25">
      <c r="A328" s="11" t="s">
        <v>2359</v>
      </c>
      <c r="B328" s="2" t="s">
        <v>16</v>
      </c>
      <c r="C328" s="12">
        <v>45224</v>
      </c>
      <c r="D328" s="2">
        <v>2057.25</v>
      </c>
      <c r="F328">
        <f t="shared" si="26"/>
        <v>-0.87691825869087758</v>
      </c>
      <c r="G328">
        <f t="shared" si="27"/>
        <v>3</v>
      </c>
      <c r="H328" t="str">
        <f t="shared" ref="H328:H391" si="29">IF(G328=4, ((D328 - D323) / D323)*100, "")</f>
        <v/>
      </c>
      <c r="I328" t="str">
        <f t="shared" si="28"/>
        <v/>
      </c>
      <c r="J328" t="str">
        <f t="shared" si="25"/>
        <v/>
      </c>
      <c r="P328" t="s">
        <v>2359</v>
      </c>
      <c r="Q328" t="s">
        <v>16</v>
      </c>
      <c r="R328" s="3">
        <v>45218</v>
      </c>
      <c r="S328">
        <v>2230.75</v>
      </c>
      <c r="T328">
        <v>2235.9</v>
      </c>
      <c r="U328">
        <v>2235.9</v>
      </c>
      <c r="V328">
        <v>2188.0500000000002</v>
      </c>
      <c r="W328">
        <v>2203.75</v>
      </c>
      <c r="X328">
        <v>2208</v>
      </c>
      <c r="Y328">
        <v>2204.67</v>
      </c>
      <c r="Z328">
        <v>284447</v>
      </c>
      <c r="AA328">
        <v>627110634.39999998</v>
      </c>
      <c r="AB328">
        <v>20180</v>
      </c>
      <c r="AC328" t="s">
        <v>2920</v>
      </c>
      <c r="AD328" t="s">
        <v>2921</v>
      </c>
    </row>
    <row r="329" spans="1:30" x14ac:dyDescent="0.25">
      <c r="A329" s="9" t="s">
        <v>2359</v>
      </c>
      <c r="B329" s="1" t="s">
        <v>16</v>
      </c>
      <c r="C329" s="10">
        <v>45225</v>
      </c>
      <c r="D329" s="1">
        <v>2015.6</v>
      </c>
      <c r="F329">
        <f t="shared" si="26"/>
        <v>-2.0245473326042087</v>
      </c>
      <c r="G329">
        <f t="shared" si="27"/>
        <v>4</v>
      </c>
      <c r="H329">
        <f t="shared" si="29"/>
        <v>-9.6447383167096312</v>
      </c>
      <c r="I329" t="str">
        <f t="shared" si="28"/>
        <v/>
      </c>
      <c r="J329" t="str">
        <f t="shared" si="25"/>
        <v/>
      </c>
      <c r="P329" t="s">
        <v>2359</v>
      </c>
      <c r="Q329" t="s">
        <v>16</v>
      </c>
      <c r="R329" s="3">
        <v>45219</v>
      </c>
      <c r="S329">
        <v>2208</v>
      </c>
      <c r="T329">
        <v>2214.8000000000002</v>
      </c>
      <c r="U329">
        <v>2214.9</v>
      </c>
      <c r="V329">
        <v>2151.85</v>
      </c>
      <c r="W329">
        <v>2155</v>
      </c>
      <c r="X329">
        <v>2158.0500000000002</v>
      </c>
      <c r="Y329">
        <v>2170.33</v>
      </c>
      <c r="Z329">
        <v>334304</v>
      </c>
      <c r="AA329">
        <v>725550983.35000002</v>
      </c>
      <c r="AB329">
        <v>20804</v>
      </c>
      <c r="AC329" t="s">
        <v>2922</v>
      </c>
      <c r="AD329" t="s">
        <v>1525</v>
      </c>
    </row>
    <row r="330" spans="1:30" x14ac:dyDescent="0.25">
      <c r="A330" s="11" t="s">
        <v>2359</v>
      </c>
      <c r="B330" s="2" t="s">
        <v>16</v>
      </c>
      <c r="C330" s="12">
        <v>45226</v>
      </c>
      <c r="D330" s="2">
        <v>2038.5</v>
      </c>
      <c r="F330">
        <f t="shared" si="26"/>
        <v>1.1361381226433862</v>
      </c>
      <c r="G330">
        <f t="shared" si="27"/>
        <v>5</v>
      </c>
      <c r="H330" t="str">
        <f t="shared" si="29"/>
        <v/>
      </c>
      <c r="I330" t="str">
        <f t="shared" si="28"/>
        <v/>
      </c>
      <c r="J330" t="str">
        <f t="shared" si="25"/>
        <v/>
      </c>
      <c r="P330" t="s">
        <v>2359</v>
      </c>
      <c r="Q330" t="s">
        <v>16</v>
      </c>
      <c r="R330" s="3">
        <v>45222</v>
      </c>
      <c r="S330">
        <v>2158.0500000000002</v>
      </c>
      <c r="T330">
        <v>2169.4</v>
      </c>
      <c r="U330">
        <v>2169.4</v>
      </c>
      <c r="V330">
        <v>2045.1</v>
      </c>
      <c r="W330">
        <v>2073.6</v>
      </c>
      <c r="X330">
        <v>2075.4499999999998</v>
      </c>
      <c r="Y330">
        <v>2102.67</v>
      </c>
      <c r="Z330">
        <v>841644</v>
      </c>
      <c r="AA330">
        <v>1769698938.95</v>
      </c>
      <c r="AB330">
        <v>27777</v>
      </c>
      <c r="AC330" t="s">
        <v>2923</v>
      </c>
      <c r="AD330" t="s">
        <v>2615</v>
      </c>
    </row>
    <row r="331" spans="1:30" x14ac:dyDescent="0.25">
      <c r="A331" s="9" t="s">
        <v>2359</v>
      </c>
      <c r="B331" s="1" t="s">
        <v>16</v>
      </c>
      <c r="C331" s="10">
        <v>45229</v>
      </c>
      <c r="D331" s="1">
        <v>2043.95</v>
      </c>
      <c r="F331">
        <f t="shared" si="26"/>
        <v>0.26735344616139539</v>
      </c>
      <c r="G331">
        <f t="shared" si="27"/>
        <v>1</v>
      </c>
      <c r="H331" t="str">
        <f t="shared" si="29"/>
        <v/>
      </c>
      <c r="I331" t="str">
        <f t="shared" si="28"/>
        <v/>
      </c>
      <c r="J331" t="str">
        <f t="shared" si="25"/>
        <v/>
      </c>
      <c r="P331" t="s">
        <v>2359</v>
      </c>
      <c r="Q331" t="s">
        <v>16</v>
      </c>
      <c r="R331" s="3">
        <v>45224</v>
      </c>
      <c r="S331">
        <v>2075.4499999999998</v>
      </c>
      <c r="T331">
        <v>2074.9499999999998</v>
      </c>
      <c r="U331">
        <v>2096.3000000000002</v>
      </c>
      <c r="V331">
        <v>2040.4</v>
      </c>
      <c r="W331">
        <v>2051.35</v>
      </c>
      <c r="X331">
        <v>2057.25</v>
      </c>
      <c r="Y331">
        <v>2068.25</v>
      </c>
      <c r="Z331">
        <v>289021</v>
      </c>
      <c r="AA331">
        <v>597766254.5</v>
      </c>
      <c r="AB331">
        <v>17424</v>
      </c>
      <c r="AC331" t="s">
        <v>2924</v>
      </c>
      <c r="AD331" t="s">
        <v>2925</v>
      </c>
    </row>
    <row r="332" spans="1:30" x14ac:dyDescent="0.25">
      <c r="A332" s="11" t="s">
        <v>2359</v>
      </c>
      <c r="B332" s="2" t="s">
        <v>16</v>
      </c>
      <c r="C332" s="12">
        <v>45230</v>
      </c>
      <c r="D332" s="2">
        <v>2104.25</v>
      </c>
      <c r="F332">
        <f t="shared" si="26"/>
        <v>2.9501700139435876</v>
      </c>
      <c r="G332">
        <f t="shared" si="27"/>
        <v>2</v>
      </c>
      <c r="H332" t="str">
        <f t="shared" si="29"/>
        <v/>
      </c>
      <c r="I332" t="str">
        <f t="shared" si="28"/>
        <v/>
      </c>
      <c r="J332" t="str">
        <f t="shared" si="25"/>
        <v/>
      </c>
      <c r="P332" t="s">
        <v>2359</v>
      </c>
      <c r="Q332" t="s">
        <v>16</v>
      </c>
      <c r="R332" s="3">
        <v>45225</v>
      </c>
      <c r="S332">
        <v>2057.25</v>
      </c>
      <c r="T332">
        <v>2040.05</v>
      </c>
      <c r="U332">
        <v>2050.6</v>
      </c>
      <c r="V332">
        <v>1995.05</v>
      </c>
      <c r="W332">
        <v>2026.65</v>
      </c>
      <c r="X332">
        <v>2015.6</v>
      </c>
      <c r="Y332">
        <v>2015.38</v>
      </c>
      <c r="Z332">
        <v>242006</v>
      </c>
      <c r="AA332">
        <v>487733643</v>
      </c>
      <c r="AB332">
        <v>24681</v>
      </c>
      <c r="AC332" t="s">
        <v>2926</v>
      </c>
      <c r="AD332" t="s">
        <v>2927</v>
      </c>
    </row>
    <row r="333" spans="1:30" x14ac:dyDescent="0.25">
      <c r="A333" s="9" t="s">
        <v>2359</v>
      </c>
      <c r="B333" s="1" t="s">
        <v>16</v>
      </c>
      <c r="C333" s="10">
        <v>45231</v>
      </c>
      <c r="D333" s="1">
        <v>2072.5</v>
      </c>
      <c r="F333">
        <f t="shared" si="26"/>
        <v>-1.5088511346085303</v>
      </c>
      <c r="G333">
        <f t="shared" si="27"/>
        <v>3</v>
      </c>
      <c r="H333" t="str">
        <f t="shared" si="29"/>
        <v/>
      </c>
      <c r="I333">
        <f t="shared" si="28"/>
        <v>45231</v>
      </c>
      <c r="J333">
        <f t="shared" si="25"/>
        <v>6.9987937273823908</v>
      </c>
      <c r="P333" t="s">
        <v>2359</v>
      </c>
      <c r="Q333" t="s">
        <v>16</v>
      </c>
      <c r="R333" s="3">
        <v>45226</v>
      </c>
      <c r="S333">
        <v>2015.6</v>
      </c>
      <c r="T333">
        <v>2026.2</v>
      </c>
      <c r="U333">
        <v>2055.4</v>
      </c>
      <c r="V333">
        <v>2023.65</v>
      </c>
      <c r="W333">
        <v>2043.5</v>
      </c>
      <c r="X333">
        <v>2038.5</v>
      </c>
      <c r="Y333">
        <v>2040.67</v>
      </c>
      <c r="Z333">
        <v>159841</v>
      </c>
      <c r="AA333">
        <v>326182859.60000002</v>
      </c>
      <c r="AB333">
        <v>16737</v>
      </c>
      <c r="AC333" t="s">
        <v>2928</v>
      </c>
      <c r="AD333" t="s">
        <v>2929</v>
      </c>
    </row>
    <row r="334" spans="1:30" x14ac:dyDescent="0.25">
      <c r="A334" s="11" t="s">
        <v>2359</v>
      </c>
      <c r="B334" s="2" t="s">
        <v>16</v>
      </c>
      <c r="C334" s="12">
        <v>45232</v>
      </c>
      <c r="D334" s="2">
        <v>2077.3000000000002</v>
      </c>
      <c r="F334">
        <f t="shared" si="26"/>
        <v>0.23160434258143214</v>
      </c>
      <c r="G334">
        <f t="shared" si="27"/>
        <v>4</v>
      </c>
      <c r="H334">
        <f t="shared" si="29"/>
        <v>3.0611232387378586</v>
      </c>
      <c r="I334" t="str">
        <f t="shared" si="28"/>
        <v/>
      </c>
      <c r="J334" t="str">
        <f t="shared" si="25"/>
        <v/>
      </c>
      <c r="P334" t="s">
        <v>2359</v>
      </c>
      <c r="Q334" t="s">
        <v>16</v>
      </c>
      <c r="R334" s="3">
        <v>45229</v>
      </c>
      <c r="S334">
        <v>2038.5</v>
      </c>
      <c r="T334">
        <v>2049.1999999999998</v>
      </c>
      <c r="U334">
        <v>2070.0500000000002</v>
      </c>
      <c r="V334">
        <v>2025</v>
      </c>
      <c r="W334">
        <v>2056.25</v>
      </c>
      <c r="X334">
        <v>2043.95</v>
      </c>
      <c r="Y334">
        <v>2047.08</v>
      </c>
      <c r="Z334">
        <v>232897</v>
      </c>
      <c r="AA334">
        <v>476759792.5</v>
      </c>
      <c r="AB334">
        <v>17461</v>
      </c>
      <c r="AC334" t="s">
        <v>2930</v>
      </c>
      <c r="AD334" t="s">
        <v>2931</v>
      </c>
    </row>
    <row r="335" spans="1:30" x14ac:dyDescent="0.25">
      <c r="A335" s="9" t="s">
        <v>2359</v>
      </c>
      <c r="B335" s="1" t="s">
        <v>16</v>
      </c>
      <c r="C335" s="10">
        <v>45233</v>
      </c>
      <c r="D335" s="1">
        <v>2073.65</v>
      </c>
      <c r="F335">
        <f t="shared" si="26"/>
        <v>-0.17570885283782267</v>
      </c>
      <c r="G335">
        <f t="shared" si="27"/>
        <v>5</v>
      </c>
      <c r="H335" t="str">
        <f t="shared" si="29"/>
        <v/>
      </c>
      <c r="I335" t="str">
        <f t="shared" si="28"/>
        <v/>
      </c>
      <c r="J335" t="str">
        <f t="shared" si="25"/>
        <v/>
      </c>
      <c r="P335" t="s">
        <v>2359</v>
      </c>
      <c r="Q335" t="s">
        <v>16</v>
      </c>
      <c r="R335" s="3">
        <v>45230</v>
      </c>
      <c r="S335">
        <v>2043.95</v>
      </c>
      <c r="T335">
        <v>2054.9</v>
      </c>
      <c r="U335">
        <v>2109.8000000000002</v>
      </c>
      <c r="V335">
        <v>2050.0500000000002</v>
      </c>
      <c r="W335">
        <v>2104.65</v>
      </c>
      <c r="X335">
        <v>2104.25</v>
      </c>
      <c r="Y335">
        <v>2088.6799999999998</v>
      </c>
      <c r="Z335">
        <v>481220</v>
      </c>
      <c r="AA335">
        <v>1005115348.95</v>
      </c>
      <c r="AB335">
        <v>21955</v>
      </c>
      <c r="AC335" t="s">
        <v>2932</v>
      </c>
      <c r="AD335" t="s">
        <v>2933</v>
      </c>
    </row>
    <row r="336" spans="1:30" x14ac:dyDescent="0.25">
      <c r="A336" s="11" t="s">
        <v>2359</v>
      </c>
      <c r="B336" s="2" t="s">
        <v>16</v>
      </c>
      <c r="C336" s="12">
        <v>45236</v>
      </c>
      <c r="D336" s="2">
        <v>2099.9</v>
      </c>
      <c r="F336">
        <f t="shared" si="26"/>
        <v>1.2658838280326961</v>
      </c>
      <c r="G336">
        <f t="shared" si="27"/>
        <v>1</v>
      </c>
      <c r="H336" t="str">
        <f t="shared" si="29"/>
        <v/>
      </c>
      <c r="I336" t="str">
        <f t="shared" si="28"/>
        <v/>
      </c>
      <c r="J336" t="str">
        <f t="shared" si="25"/>
        <v/>
      </c>
      <c r="P336" t="s">
        <v>2359</v>
      </c>
      <c r="Q336" t="s">
        <v>16</v>
      </c>
      <c r="R336" s="3">
        <v>45231</v>
      </c>
      <c r="S336">
        <v>2104.25</v>
      </c>
      <c r="T336">
        <v>2119.4</v>
      </c>
      <c r="U336">
        <v>2119.4</v>
      </c>
      <c r="V336">
        <v>2065.0500000000002</v>
      </c>
      <c r="W336">
        <v>2072.1</v>
      </c>
      <c r="X336">
        <v>2072.5</v>
      </c>
      <c r="Y336">
        <v>2086.8200000000002</v>
      </c>
      <c r="Z336">
        <v>183930</v>
      </c>
      <c r="AA336">
        <v>383828579.80000001</v>
      </c>
      <c r="AB336">
        <v>10582</v>
      </c>
      <c r="AC336" t="s">
        <v>2934</v>
      </c>
      <c r="AD336" t="s">
        <v>2935</v>
      </c>
    </row>
    <row r="337" spans="1:30" x14ac:dyDescent="0.25">
      <c r="A337" s="9" t="s">
        <v>2359</v>
      </c>
      <c r="B337" s="1" t="s">
        <v>16</v>
      </c>
      <c r="C337" s="10">
        <v>45237</v>
      </c>
      <c r="D337" s="1">
        <v>2089.6999999999998</v>
      </c>
      <c r="F337">
        <f t="shared" si="26"/>
        <v>-0.4857374160674448</v>
      </c>
      <c r="G337">
        <f t="shared" si="27"/>
        <v>2</v>
      </c>
      <c r="H337" t="str">
        <f t="shared" si="29"/>
        <v/>
      </c>
      <c r="I337" t="str">
        <f t="shared" si="28"/>
        <v/>
      </c>
      <c r="J337" t="str">
        <f t="shared" si="25"/>
        <v/>
      </c>
      <c r="P337" t="s">
        <v>2359</v>
      </c>
      <c r="Q337" t="s">
        <v>16</v>
      </c>
      <c r="R337" s="3">
        <v>45232</v>
      </c>
      <c r="S337">
        <v>2072.5</v>
      </c>
      <c r="T337">
        <v>2079.9499999999998</v>
      </c>
      <c r="U337">
        <v>2103.9499999999998</v>
      </c>
      <c r="V337">
        <v>2070.4499999999998</v>
      </c>
      <c r="W337">
        <v>2081.25</v>
      </c>
      <c r="X337">
        <v>2077.3000000000002</v>
      </c>
      <c r="Y337">
        <v>2080.41</v>
      </c>
      <c r="Z337">
        <v>199015</v>
      </c>
      <c r="AA337">
        <v>414032747.35000002</v>
      </c>
      <c r="AB337">
        <v>17062</v>
      </c>
      <c r="AC337" t="s">
        <v>2936</v>
      </c>
      <c r="AD337" t="s">
        <v>2937</v>
      </c>
    </row>
    <row r="338" spans="1:30" x14ac:dyDescent="0.25">
      <c r="A338" s="11" t="s">
        <v>2359</v>
      </c>
      <c r="B338" s="2" t="s">
        <v>16</v>
      </c>
      <c r="C338" s="12">
        <v>45238</v>
      </c>
      <c r="D338" s="2">
        <v>2123.8000000000002</v>
      </c>
      <c r="F338">
        <f t="shared" si="26"/>
        <v>1.6318131789252222</v>
      </c>
      <c r="G338">
        <f t="shared" si="27"/>
        <v>3</v>
      </c>
      <c r="H338" t="str">
        <f t="shared" si="29"/>
        <v/>
      </c>
      <c r="I338" t="str">
        <f t="shared" si="28"/>
        <v/>
      </c>
      <c r="J338" t="str">
        <f t="shared" si="25"/>
        <v/>
      </c>
      <c r="P338" t="s">
        <v>2359</v>
      </c>
      <c r="Q338" t="s">
        <v>16</v>
      </c>
      <c r="R338" s="3">
        <v>45233</v>
      </c>
      <c r="S338">
        <v>2077.3000000000002</v>
      </c>
      <c r="T338">
        <v>2092</v>
      </c>
      <c r="U338">
        <v>2100</v>
      </c>
      <c r="V338">
        <v>2066.8000000000002</v>
      </c>
      <c r="W338">
        <v>2073</v>
      </c>
      <c r="X338">
        <v>2073.65</v>
      </c>
      <c r="Y338">
        <v>2081.3200000000002</v>
      </c>
      <c r="Z338">
        <v>107498</v>
      </c>
      <c r="AA338">
        <v>223737561.44999999</v>
      </c>
      <c r="AB338">
        <v>12307</v>
      </c>
      <c r="AC338" t="s">
        <v>2938</v>
      </c>
      <c r="AD338" t="s">
        <v>2939</v>
      </c>
    </row>
    <row r="339" spans="1:30" x14ac:dyDescent="0.25">
      <c r="A339" s="9" t="s">
        <v>2359</v>
      </c>
      <c r="B339" s="1" t="s">
        <v>16</v>
      </c>
      <c r="C339" s="10">
        <v>45239</v>
      </c>
      <c r="D339" s="1">
        <v>2094.4499999999998</v>
      </c>
      <c r="F339">
        <f t="shared" si="26"/>
        <v>-1.3819568697617648</v>
      </c>
      <c r="G339">
        <f t="shared" si="27"/>
        <v>4</v>
      </c>
      <c r="H339">
        <f t="shared" si="29"/>
        <v>0.82559091127904649</v>
      </c>
      <c r="I339" t="str">
        <f t="shared" si="28"/>
        <v/>
      </c>
      <c r="J339" t="str">
        <f t="shared" si="25"/>
        <v/>
      </c>
      <c r="P339" t="s">
        <v>2359</v>
      </c>
      <c r="Q339" t="s">
        <v>16</v>
      </c>
      <c r="R339" s="3">
        <v>45236</v>
      </c>
      <c r="S339">
        <v>2073.65</v>
      </c>
      <c r="T339">
        <v>2073.6999999999998</v>
      </c>
      <c r="U339">
        <v>2113.4499999999998</v>
      </c>
      <c r="V339">
        <v>2073.6999999999998</v>
      </c>
      <c r="W339">
        <v>2104.9</v>
      </c>
      <c r="X339">
        <v>2099.9</v>
      </c>
      <c r="Y339">
        <v>2099.9</v>
      </c>
      <c r="Z339">
        <v>202015</v>
      </c>
      <c r="AA339">
        <v>424212154.89999998</v>
      </c>
      <c r="AB339">
        <v>20978</v>
      </c>
      <c r="AC339" t="s">
        <v>2940</v>
      </c>
      <c r="AD339" t="s">
        <v>1271</v>
      </c>
    </row>
    <row r="340" spans="1:30" x14ac:dyDescent="0.25">
      <c r="A340" s="11" t="s">
        <v>2359</v>
      </c>
      <c r="B340" s="2" t="s">
        <v>16</v>
      </c>
      <c r="C340" s="12">
        <v>45240</v>
      </c>
      <c r="D340" s="2">
        <v>2089.5</v>
      </c>
      <c r="F340">
        <f t="shared" si="26"/>
        <v>-0.23633889565278801</v>
      </c>
      <c r="G340">
        <f t="shared" si="27"/>
        <v>5</v>
      </c>
      <c r="H340" t="str">
        <f t="shared" si="29"/>
        <v/>
      </c>
      <c r="I340" t="str">
        <f t="shared" si="28"/>
        <v/>
      </c>
      <c r="J340" t="str">
        <f t="shared" si="25"/>
        <v/>
      </c>
      <c r="P340" t="s">
        <v>2359</v>
      </c>
      <c r="Q340" t="s">
        <v>16</v>
      </c>
      <c r="R340" s="3">
        <v>45237</v>
      </c>
      <c r="S340">
        <v>2099.9</v>
      </c>
      <c r="T340">
        <v>2117.5</v>
      </c>
      <c r="U340">
        <v>2119.9499999999998</v>
      </c>
      <c r="V340">
        <v>2072.0500000000002</v>
      </c>
      <c r="W340">
        <v>2097.9499999999998</v>
      </c>
      <c r="X340">
        <v>2089.6999999999998</v>
      </c>
      <c r="Y340">
        <v>2084.79</v>
      </c>
      <c r="Z340">
        <v>173203</v>
      </c>
      <c r="AA340">
        <v>361092668.10000002</v>
      </c>
      <c r="AB340">
        <v>16998</v>
      </c>
      <c r="AC340" t="s">
        <v>2941</v>
      </c>
      <c r="AD340" t="s">
        <v>2942</v>
      </c>
    </row>
    <row r="341" spans="1:30" x14ac:dyDescent="0.25">
      <c r="A341" s="9" t="s">
        <v>2359</v>
      </c>
      <c r="B341" s="1" t="s">
        <v>16</v>
      </c>
      <c r="C341" s="10">
        <v>45242</v>
      </c>
      <c r="D341" s="1">
        <v>2104.6</v>
      </c>
      <c r="F341">
        <f t="shared" si="26"/>
        <v>0.72266092366594448</v>
      </c>
      <c r="G341">
        <f t="shared" si="27"/>
        <v>7</v>
      </c>
      <c r="H341" t="str">
        <f t="shared" si="29"/>
        <v/>
      </c>
      <c r="I341" t="str">
        <f t="shared" si="28"/>
        <v/>
      </c>
      <c r="J341" t="str">
        <f t="shared" si="25"/>
        <v/>
      </c>
      <c r="P341" t="s">
        <v>2359</v>
      </c>
      <c r="Q341" t="s">
        <v>16</v>
      </c>
      <c r="R341" s="3">
        <v>45238</v>
      </c>
      <c r="S341">
        <v>2089.6999999999998</v>
      </c>
      <c r="T341">
        <v>2081</v>
      </c>
      <c r="U341">
        <v>2150</v>
      </c>
      <c r="V341">
        <v>2081</v>
      </c>
      <c r="W341">
        <v>2117.6</v>
      </c>
      <c r="X341">
        <v>2123.8000000000002</v>
      </c>
      <c r="Y341">
        <v>2123.27</v>
      </c>
      <c r="Z341">
        <v>337527</v>
      </c>
      <c r="AA341">
        <v>716661775</v>
      </c>
      <c r="AB341">
        <v>27016</v>
      </c>
      <c r="AC341" t="s">
        <v>2943</v>
      </c>
      <c r="AD341" t="s">
        <v>2944</v>
      </c>
    </row>
    <row r="342" spans="1:30" x14ac:dyDescent="0.25">
      <c r="A342" s="11" t="s">
        <v>2359</v>
      </c>
      <c r="B342" s="2" t="s">
        <v>16</v>
      </c>
      <c r="C342" s="12">
        <v>45243</v>
      </c>
      <c r="D342" s="2">
        <v>2110.5</v>
      </c>
      <c r="F342">
        <f t="shared" si="26"/>
        <v>0.28033830656657283</v>
      </c>
      <c r="G342">
        <f t="shared" si="27"/>
        <v>1</v>
      </c>
      <c r="H342" t="str">
        <f t="shared" si="29"/>
        <v/>
      </c>
      <c r="I342" t="str">
        <f t="shared" si="28"/>
        <v/>
      </c>
      <c r="J342" t="str">
        <f t="shared" si="25"/>
        <v/>
      </c>
      <c r="P342" t="s">
        <v>2359</v>
      </c>
      <c r="Q342" t="s">
        <v>16</v>
      </c>
      <c r="R342" s="3">
        <v>45239</v>
      </c>
      <c r="S342">
        <v>2123.8000000000002</v>
      </c>
      <c r="T342">
        <v>2128.9499999999998</v>
      </c>
      <c r="U342">
        <v>2136.9</v>
      </c>
      <c r="V342">
        <v>2090</v>
      </c>
      <c r="W342">
        <v>2090.3000000000002</v>
      </c>
      <c r="X342">
        <v>2094.4499999999998</v>
      </c>
      <c r="Y342">
        <v>2106.1799999999998</v>
      </c>
      <c r="Z342">
        <v>90423</v>
      </c>
      <c r="AA342">
        <v>190446678.19999999</v>
      </c>
      <c r="AB342">
        <v>10366</v>
      </c>
      <c r="AC342" t="s">
        <v>2945</v>
      </c>
      <c r="AD342" t="s">
        <v>2946</v>
      </c>
    </row>
    <row r="343" spans="1:30" x14ac:dyDescent="0.25">
      <c r="A343" s="9" t="s">
        <v>2359</v>
      </c>
      <c r="B343" s="1" t="s">
        <v>16</v>
      </c>
      <c r="C343" s="10">
        <v>45245</v>
      </c>
      <c r="D343" s="1">
        <v>2122.1999999999998</v>
      </c>
      <c r="F343">
        <f t="shared" si="26"/>
        <v>0.55437100213218748</v>
      </c>
      <c r="G343">
        <f t="shared" si="27"/>
        <v>3</v>
      </c>
      <c r="H343" t="str">
        <f t="shared" si="29"/>
        <v/>
      </c>
      <c r="I343" t="str">
        <f t="shared" si="28"/>
        <v/>
      </c>
      <c r="J343" t="str">
        <f t="shared" si="25"/>
        <v/>
      </c>
      <c r="P343" t="s">
        <v>2359</v>
      </c>
      <c r="Q343" t="s">
        <v>16</v>
      </c>
      <c r="R343" s="3">
        <v>45240</v>
      </c>
      <c r="S343">
        <v>2094.4499999999998</v>
      </c>
      <c r="T343">
        <v>2081.25</v>
      </c>
      <c r="U343">
        <v>2105</v>
      </c>
      <c r="V343">
        <v>2066.1</v>
      </c>
      <c r="W343">
        <v>2097</v>
      </c>
      <c r="X343">
        <v>2089.5</v>
      </c>
      <c r="Y343">
        <v>2090.63</v>
      </c>
      <c r="Z343">
        <v>153274</v>
      </c>
      <c r="AA343">
        <v>320438530.30000001</v>
      </c>
      <c r="AB343">
        <v>10263</v>
      </c>
      <c r="AC343" t="s">
        <v>2947</v>
      </c>
      <c r="AD343" t="s">
        <v>624</v>
      </c>
    </row>
    <row r="344" spans="1:30" x14ac:dyDescent="0.25">
      <c r="A344" s="11" t="s">
        <v>2359</v>
      </c>
      <c r="B344" s="2" t="s">
        <v>16</v>
      </c>
      <c r="C344" s="12">
        <v>45246</v>
      </c>
      <c r="D344" s="2">
        <v>2161.1</v>
      </c>
      <c r="F344">
        <f t="shared" si="26"/>
        <v>1.8330034869475118</v>
      </c>
      <c r="G344">
        <f t="shared" si="27"/>
        <v>4</v>
      </c>
      <c r="H344">
        <f t="shared" si="29"/>
        <v>3.1822196758098831</v>
      </c>
      <c r="I344" t="str">
        <f t="shared" si="28"/>
        <v/>
      </c>
      <c r="J344" t="str">
        <f t="shared" si="25"/>
        <v/>
      </c>
      <c r="P344" t="s">
        <v>2359</v>
      </c>
      <c r="Q344" t="s">
        <v>16</v>
      </c>
      <c r="R344" s="3">
        <v>45242</v>
      </c>
      <c r="S344">
        <v>2089.5</v>
      </c>
      <c r="T344">
        <v>2124</v>
      </c>
      <c r="U344">
        <v>2124</v>
      </c>
      <c r="V344">
        <v>2095.1999999999998</v>
      </c>
      <c r="W344">
        <v>2106</v>
      </c>
      <c r="X344">
        <v>2104.6</v>
      </c>
      <c r="Y344">
        <v>2108.3200000000002</v>
      </c>
      <c r="Z344">
        <v>37811</v>
      </c>
      <c r="AA344">
        <v>79717688</v>
      </c>
      <c r="AB344">
        <v>3079</v>
      </c>
      <c r="AC344" t="s">
        <v>2948</v>
      </c>
      <c r="AD344" t="s">
        <v>2949</v>
      </c>
    </row>
    <row r="345" spans="1:30" x14ac:dyDescent="0.25">
      <c r="A345" s="9" t="s">
        <v>2359</v>
      </c>
      <c r="B345" s="1" t="s">
        <v>16</v>
      </c>
      <c r="C345" s="10">
        <v>45247</v>
      </c>
      <c r="D345" s="1">
        <v>2207.65</v>
      </c>
      <c r="F345">
        <f t="shared" si="26"/>
        <v>2.1539956503632496</v>
      </c>
      <c r="G345">
        <f t="shared" si="27"/>
        <v>5</v>
      </c>
      <c r="H345" t="str">
        <f t="shared" si="29"/>
        <v/>
      </c>
      <c r="I345" t="str">
        <f t="shared" si="28"/>
        <v/>
      </c>
      <c r="J345" t="str">
        <f t="shared" si="25"/>
        <v/>
      </c>
      <c r="P345" t="s">
        <v>2359</v>
      </c>
      <c r="Q345" t="s">
        <v>16</v>
      </c>
      <c r="R345" s="3">
        <v>45243</v>
      </c>
      <c r="S345">
        <v>2104.6</v>
      </c>
      <c r="T345">
        <v>2100</v>
      </c>
      <c r="U345">
        <v>2119.75</v>
      </c>
      <c r="V345">
        <v>2091</v>
      </c>
      <c r="W345">
        <v>2110</v>
      </c>
      <c r="X345">
        <v>2110.5</v>
      </c>
      <c r="Y345">
        <v>2109.5300000000002</v>
      </c>
      <c r="Z345">
        <v>64937</v>
      </c>
      <c r="AA345">
        <v>136986619</v>
      </c>
      <c r="AB345">
        <v>7215</v>
      </c>
      <c r="AC345" t="s">
        <v>2950</v>
      </c>
      <c r="AD345" t="s">
        <v>2951</v>
      </c>
    </row>
    <row r="346" spans="1:30" x14ac:dyDescent="0.25">
      <c r="A346" s="11" t="s">
        <v>2359</v>
      </c>
      <c r="B346" s="2" t="s">
        <v>16</v>
      </c>
      <c r="C346" s="12">
        <v>45250</v>
      </c>
      <c r="D346" s="2">
        <v>2203.4</v>
      </c>
      <c r="F346">
        <f t="shared" si="26"/>
        <v>-0.19251240006341583</v>
      </c>
      <c r="G346">
        <f t="shared" si="27"/>
        <v>1</v>
      </c>
      <c r="H346" t="str">
        <f t="shared" si="29"/>
        <v/>
      </c>
      <c r="I346" t="str">
        <f t="shared" si="28"/>
        <v/>
      </c>
      <c r="J346" t="str">
        <f t="shared" si="25"/>
        <v/>
      </c>
      <c r="P346" t="s">
        <v>2359</v>
      </c>
      <c r="Q346" t="s">
        <v>16</v>
      </c>
      <c r="R346" s="3">
        <v>45245</v>
      </c>
      <c r="S346">
        <v>2110.5</v>
      </c>
      <c r="T346">
        <v>2190.5</v>
      </c>
      <c r="U346">
        <v>2190.5</v>
      </c>
      <c r="V346">
        <v>2117</v>
      </c>
      <c r="W346">
        <v>2122</v>
      </c>
      <c r="X346">
        <v>2122.1999999999998</v>
      </c>
      <c r="Y346">
        <v>2138.58</v>
      </c>
      <c r="Z346">
        <v>466308</v>
      </c>
      <c r="AA346">
        <v>997237075.45000005</v>
      </c>
      <c r="AB346">
        <v>32466</v>
      </c>
      <c r="AC346" t="s">
        <v>2952</v>
      </c>
      <c r="AD346" t="s">
        <v>2953</v>
      </c>
    </row>
    <row r="347" spans="1:30" x14ac:dyDescent="0.25">
      <c r="A347" s="9" t="s">
        <v>2359</v>
      </c>
      <c r="B347" s="1" t="s">
        <v>16</v>
      </c>
      <c r="C347" s="10">
        <v>45251</v>
      </c>
      <c r="D347" s="1">
        <v>2212.4</v>
      </c>
      <c r="F347">
        <f t="shared" si="26"/>
        <v>0.40845965326313882</v>
      </c>
      <c r="G347">
        <f t="shared" si="27"/>
        <v>2</v>
      </c>
      <c r="H347" t="str">
        <f t="shared" si="29"/>
        <v/>
      </c>
      <c r="I347" t="str">
        <f t="shared" si="28"/>
        <v/>
      </c>
      <c r="J347" t="str">
        <f t="shared" si="25"/>
        <v/>
      </c>
      <c r="P347" t="s">
        <v>2359</v>
      </c>
      <c r="Q347" t="s">
        <v>16</v>
      </c>
      <c r="R347" s="3">
        <v>45246</v>
      </c>
      <c r="S347">
        <v>2122.1999999999998</v>
      </c>
      <c r="T347">
        <v>2139</v>
      </c>
      <c r="U347">
        <v>2166.75</v>
      </c>
      <c r="V347">
        <v>2109.6</v>
      </c>
      <c r="W347">
        <v>2159</v>
      </c>
      <c r="X347">
        <v>2161.1</v>
      </c>
      <c r="Y347">
        <v>2144.96</v>
      </c>
      <c r="Z347">
        <v>209388</v>
      </c>
      <c r="AA347">
        <v>449128053.80000001</v>
      </c>
      <c r="AB347">
        <v>15015</v>
      </c>
      <c r="AC347" t="s">
        <v>2954</v>
      </c>
      <c r="AD347" t="s">
        <v>2955</v>
      </c>
    </row>
    <row r="348" spans="1:30" x14ac:dyDescent="0.25">
      <c r="A348" s="11" t="s">
        <v>2359</v>
      </c>
      <c r="B348" s="2" t="s">
        <v>16</v>
      </c>
      <c r="C348" s="12">
        <v>45252</v>
      </c>
      <c r="D348" s="2">
        <v>2155.25</v>
      </c>
      <c r="F348">
        <f t="shared" si="26"/>
        <v>-2.58316760079552</v>
      </c>
      <c r="G348">
        <f t="shared" si="27"/>
        <v>3</v>
      </c>
      <c r="H348" t="str">
        <f t="shared" si="29"/>
        <v/>
      </c>
      <c r="I348" t="str">
        <f t="shared" si="28"/>
        <v/>
      </c>
      <c r="J348" t="str">
        <f t="shared" si="25"/>
        <v/>
      </c>
      <c r="P348" t="s">
        <v>2359</v>
      </c>
      <c r="Q348" t="s">
        <v>16</v>
      </c>
      <c r="R348" s="3">
        <v>45247</v>
      </c>
      <c r="S348">
        <v>2161.1</v>
      </c>
      <c r="T348">
        <v>2165</v>
      </c>
      <c r="U348">
        <v>2218</v>
      </c>
      <c r="V348">
        <v>2152.1</v>
      </c>
      <c r="W348">
        <v>2205.65</v>
      </c>
      <c r="X348">
        <v>2207.65</v>
      </c>
      <c r="Y348">
        <v>2203.9699999999998</v>
      </c>
      <c r="Z348">
        <v>415479</v>
      </c>
      <c r="AA348">
        <v>915701746.85000002</v>
      </c>
      <c r="AB348">
        <v>34723</v>
      </c>
      <c r="AC348" t="s">
        <v>2956</v>
      </c>
      <c r="AD348" t="s">
        <v>2686</v>
      </c>
    </row>
    <row r="349" spans="1:30" x14ac:dyDescent="0.25">
      <c r="A349" s="9" t="s">
        <v>2359</v>
      </c>
      <c r="B349" s="1" t="s">
        <v>16</v>
      </c>
      <c r="C349" s="10">
        <v>45253</v>
      </c>
      <c r="D349" s="1">
        <v>2185</v>
      </c>
      <c r="F349">
        <f t="shared" si="26"/>
        <v>1.3803503073889341</v>
      </c>
      <c r="G349">
        <f t="shared" si="27"/>
        <v>4</v>
      </c>
      <c r="H349">
        <f t="shared" si="29"/>
        <v>1.1059182823562117</v>
      </c>
      <c r="I349" t="str">
        <f t="shared" si="28"/>
        <v/>
      </c>
      <c r="J349" t="str">
        <f t="shared" si="25"/>
        <v/>
      </c>
      <c r="P349" t="s">
        <v>2359</v>
      </c>
      <c r="Q349" t="s">
        <v>16</v>
      </c>
      <c r="R349" s="3">
        <v>45250</v>
      </c>
      <c r="S349">
        <v>2207.65</v>
      </c>
      <c r="T349">
        <v>2209.9499999999998</v>
      </c>
      <c r="U349">
        <v>2219.9499999999998</v>
      </c>
      <c r="V349">
        <v>2184.5</v>
      </c>
      <c r="W349">
        <v>2196.6</v>
      </c>
      <c r="X349">
        <v>2203.4</v>
      </c>
      <c r="Y349">
        <v>2206.37</v>
      </c>
      <c r="Z349">
        <v>371620</v>
      </c>
      <c r="AA349">
        <v>819931770.54999995</v>
      </c>
      <c r="AB349">
        <v>21320</v>
      </c>
      <c r="AC349" t="s">
        <v>2957</v>
      </c>
      <c r="AD349" t="s">
        <v>2958</v>
      </c>
    </row>
    <row r="350" spans="1:30" x14ac:dyDescent="0.25">
      <c r="A350" s="11" t="s">
        <v>2359</v>
      </c>
      <c r="B350" s="2" t="s">
        <v>16</v>
      </c>
      <c r="C350" s="12">
        <v>45254</v>
      </c>
      <c r="D350" s="2">
        <v>2231.1</v>
      </c>
      <c r="F350">
        <f t="shared" si="26"/>
        <v>2.1098398169336345</v>
      </c>
      <c r="G350">
        <f t="shared" si="27"/>
        <v>5</v>
      </c>
      <c r="H350" t="str">
        <f t="shared" si="29"/>
        <v/>
      </c>
      <c r="I350" t="str">
        <f t="shared" si="28"/>
        <v/>
      </c>
      <c r="J350" t="str">
        <f t="shared" si="25"/>
        <v/>
      </c>
      <c r="P350" t="s">
        <v>2359</v>
      </c>
      <c r="Q350" t="s">
        <v>16</v>
      </c>
      <c r="R350" s="3">
        <v>45251</v>
      </c>
      <c r="S350">
        <v>2203.4</v>
      </c>
      <c r="T350">
        <v>2205</v>
      </c>
      <c r="U350">
        <v>2228.6</v>
      </c>
      <c r="V350">
        <v>2191.85</v>
      </c>
      <c r="W350">
        <v>2208.8000000000002</v>
      </c>
      <c r="X350">
        <v>2212.4</v>
      </c>
      <c r="Y350">
        <v>2212.9</v>
      </c>
      <c r="Z350">
        <v>275073</v>
      </c>
      <c r="AA350">
        <v>608710398.70000005</v>
      </c>
      <c r="AB350">
        <v>16085</v>
      </c>
      <c r="AC350" t="s">
        <v>2959</v>
      </c>
      <c r="AD350" t="s">
        <v>2960</v>
      </c>
    </row>
    <row r="351" spans="1:30" x14ac:dyDescent="0.25">
      <c r="A351" s="9" t="s">
        <v>2359</v>
      </c>
      <c r="B351" s="1" t="s">
        <v>16</v>
      </c>
      <c r="C351" s="10">
        <v>45258</v>
      </c>
      <c r="D351" s="1">
        <v>2206.1999999999998</v>
      </c>
      <c r="F351">
        <f t="shared" si="26"/>
        <v>-1.1160414145488815</v>
      </c>
      <c r="G351">
        <f t="shared" si="27"/>
        <v>2</v>
      </c>
      <c r="H351" t="str">
        <f t="shared" si="29"/>
        <v/>
      </c>
      <c r="I351" t="str">
        <f t="shared" si="28"/>
        <v/>
      </c>
      <c r="J351" t="str">
        <f t="shared" si="25"/>
        <v/>
      </c>
      <c r="P351" t="s">
        <v>2359</v>
      </c>
      <c r="Q351" t="s">
        <v>16</v>
      </c>
      <c r="R351" s="3">
        <v>45252</v>
      </c>
      <c r="S351">
        <v>2212.4</v>
      </c>
      <c r="T351">
        <v>2212.4</v>
      </c>
      <c r="U351">
        <v>2216</v>
      </c>
      <c r="V351">
        <v>2141.8000000000002</v>
      </c>
      <c r="W351">
        <v>2157</v>
      </c>
      <c r="X351">
        <v>2155.25</v>
      </c>
      <c r="Y351">
        <v>2169.58</v>
      </c>
      <c r="Z351">
        <v>217410</v>
      </c>
      <c r="AA351">
        <v>471688540.89999998</v>
      </c>
      <c r="AB351">
        <v>18998</v>
      </c>
      <c r="AC351" t="s">
        <v>2961</v>
      </c>
      <c r="AD351" t="s">
        <v>2962</v>
      </c>
    </row>
    <row r="352" spans="1:30" x14ac:dyDescent="0.25">
      <c r="A352" s="11" t="s">
        <v>2359</v>
      </c>
      <c r="B352" s="2" t="s">
        <v>16</v>
      </c>
      <c r="C352" s="12">
        <v>45259</v>
      </c>
      <c r="D352" s="2">
        <v>2202.6</v>
      </c>
      <c r="F352">
        <f t="shared" si="26"/>
        <v>-0.16317650258362384</v>
      </c>
      <c r="G352">
        <f t="shared" si="27"/>
        <v>3</v>
      </c>
      <c r="H352" t="str">
        <f t="shared" si="29"/>
        <v/>
      </c>
      <c r="I352" t="str">
        <f t="shared" si="28"/>
        <v/>
      </c>
      <c r="J352" t="str">
        <f t="shared" si="25"/>
        <v/>
      </c>
      <c r="P352" t="s">
        <v>2359</v>
      </c>
      <c r="Q352" t="s">
        <v>16</v>
      </c>
      <c r="R352" s="3">
        <v>45253</v>
      </c>
      <c r="S352">
        <v>2155.25</v>
      </c>
      <c r="T352">
        <v>2170</v>
      </c>
      <c r="U352">
        <v>2204.9499999999998</v>
      </c>
      <c r="V352">
        <v>2157.65</v>
      </c>
      <c r="W352">
        <v>2189.1999999999998</v>
      </c>
      <c r="X352">
        <v>2185</v>
      </c>
      <c r="Y352">
        <v>2184.39</v>
      </c>
      <c r="Z352">
        <v>275629</v>
      </c>
      <c r="AA352">
        <v>602082583.14999998</v>
      </c>
      <c r="AB352">
        <v>18835</v>
      </c>
      <c r="AC352" t="s">
        <v>2963</v>
      </c>
      <c r="AD352" t="s">
        <v>2964</v>
      </c>
    </row>
    <row r="353" spans="1:30" x14ac:dyDescent="0.25">
      <c r="A353" s="9" t="s">
        <v>2359</v>
      </c>
      <c r="B353" s="1" t="s">
        <v>16</v>
      </c>
      <c r="C353" s="10">
        <v>45260</v>
      </c>
      <c r="D353" s="1">
        <v>2217.5500000000002</v>
      </c>
      <c r="F353">
        <f t="shared" si="26"/>
        <v>0.67874330336875843</v>
      </c>
      <c r="G353">
        <f t="shared" si="27"/>
        <v>4</v>
      </c>
      <c r="H353">
        <f t="shared" si="29"/>
        <v>2.8906159378262468</v>
      </c>
      <c r="I353" t="str">
        <f t="shared" si="28"/>
        <v/>
      </c>
      <c r="J353" t="str">
        <f t="shared" si="25"/>
        <v/>
      </c>
      <c r="P353" t="s">
        <v>2359</v>
      </c>
      <c r="Q353" t="s">
        <v>16</v>
      </c>
      <c r="R353" s="3">
        <v>45254</v>
      </c>
      <c r="S353">
        <v>2185</v>
      </c>
      <c r="T353">
        <v>2190</v>
      </c>
      <c r="U353">
        <v>2260.4499999999998</v>
      </c>
      <c r="V353">
        <v>2164.0500000000002</v>
      </c>
      <c r="W353">
        <v>2224</v>
      </c>
      <c r="X353">
        <v>2231.1</v>
      </c>
      <c r="Y353">
        <v>2227.19</v>
      </c>
      <c r="Z353">
        <v>464733</v>
      </c>
      <c r="AA353">
        <v>1035046807.45</v>
      </c>
      <c r="AB353">
        <v>32163</v>
      </c>
      <c r="AC353" t="s">
        <v>2965</v>
      </c>
      <c r="AD353" t="s">
        <v>2966</v>
      </c>
    </row>
    <row r="354" spans="1:30" x14ac:dyDescent="0.25">
      <c r="A354" s="11" t="s">
        <v>2359</v>
      </c>
      <c r="B354" s="2" t="s">
        <v>16</v>
      </c>
      <c r="C354" s="12">
        <v>45261</v>
      </c>
      <c r="D354" s="2">
        <v>2265.15</v>
      </c>
      <c r="F354">
        <f t="shared" si="26"/>
        <v>2.1465130436743212</v>
      </c>
      <c r="G354">
        <f t="shared" si="27"/>
        <v>5</v>
      </c>
      <c r="H354" t="str">
        <f t="shared" si="29"/>
        <v/>
      </c>
      <c r="I354">
        <f t="shared" si="28"/>
        <v>45261</v>
      </c>
      <c r="J354">
        <f t="shared" si="25"/>
        <v>0.44367922654127145</v>
      </c>
      <c r="P354" t="s">
        <v>2359</v>
      </c>
      <c r="Q354" t="s">
        <v>16</v>
      </c>
      <c r="R354" s="3">
        <v>45258</v>
      </c>
      <c r="S354">
        <v>2231.1</v>
      </c>
      <c r="T354">
        <v>2230</v>
      </c>
      <c r="U354">
        <v>2252.1999999999998</v>
      </c>
      <c r="V354">
        <v>2201.6</v>
      </c>
      <c r="W354">
        <v>2218.1999999999998</v>
      </c>
      <c r="X354">
        <v>2206.1999999999998</v>
      </c>
      <c r="Y354">
        <v>2220.77</v>
      </c>
      <c r="Z354">
        <v>262585</v>
      </c>
      <c r="AA354">
        <v>583140564.5</v>
      </c>
      <c r="AB354">
        <v>30346</v>
      </c>
      <c r="AC354" t="s">
        <v>1571</v>
      </c>
      <c r="AD354" t="s">
        <v>2967</v>
      </c>
    </row>
    <row r="355" spans="1:30" x14ac:dyDescent="0.25">
      <c r="A355" s="9" t="s">
        <v>2359</v>
      </c>
      <c r="B355" s="1" t="s">
        <v>16</v>
      </c>
      <c r="C355" s="10">
        <v>45264</v>
      </c>
      <c r="D355" s="1">
        <v>2307.5500000000002</v>
      </c>
      <c r="F355">
        <f t="shared" si="26"/>
        <v>1.8718407169503164</v>
      </c>
      <c r="G355">
        <f t="shared" si="27"/>
        <v>1</v>
      </c>
      <c r="H355" t="str">
        <f t="shared" si="29"/>
        <v/>
      </c>
      <c r="I355" t="str">
        <f t="shared" si="28"/>
        <v/>
      </c>
      <c r="J355" t="str">
        <f t="shared" si="25"/>
        <v/>
      </c>
      <c r="P355" t="s">
        <v>2359</v>
      </c>
      <c r="Q355" t="s">
        <v>16</v>
      </c>
      <c r="R355" s="3">
        <v>45259</v>
      </c>
      <c r="S355">
        <v>2206.1999999999998</v>
      </c>
      <c r="T355">
        <v>2216</v>
      </c>
      <c r="U355">
        <v>2242.85</v>
      </c>
      <c r="V355">
        <v>2178.75</v>
      </c>
      <c r="W355">
        <v>2192.1999999999998</v>
      </c>
      <c r="X355">
        <v>2202.6</v>
      </c>
      <c r="Y355">
        <v>2199.3000000000002</v>
      </c>
      <c r="Z355">
        <v>303993</v>
      </c>
      <c r="AA355">
        <v>668572897.75</v>
      </c>
      <c r="AB355">
        <v>30934</v>
      </c>
      <c r="AC355" t="s">
        <v>2968</v>
      </c>
      <c r="AD355" t="s">
        <v>2969</v>
      </c>
    </row>
    <row r="356" spans="1:30" x14ac:dyDescent="0.25">
      <c r="A356" s="11" t="s">
        <v>2359</v>
      </c>
      <c r="B356" s="2" t="s">
        <v>16</v>
      </c>
      <c r="C356" s="12">
        <v>45265</v>
      </c>
      <c r="D356" s="2">
        <v>2349.35</v>
      </c>
      <c r="F356">
        <f t="shared" si="26"/>
        <v>1.8114450391107331</v>
      </c>
      <c r="G356">
        <f t="shared" si="27"/>
        <v>2</v>
      </c>
      <c r="H356" t="str">
        <f t="shared" si="29"/>
        <v/>
      </c>
      <c r="I356" t="str">
        <f t="shared" si="28"/>
        <v/>
      </c>
      <c r="J356" t="str">
        <f t="shared" si="25"/>
        <v/>
      </c>
      <c r="P356" t="s">
        <v>2359</v>
      </c>
      <c r="Q356" t="s">
        <v>16</v>
      </c>
      <c r="R356" s="3">
        <v>45260</v>
      </c>
      <c r="S356">
        <v>2202.6</v>
      </c>
      <c r="T356">
        <v>2195</v>
      </c>
      <c r="U356">
        <v>2251.65</v>
      </c>
      <c r="V356">
        <v>2192.1999999999998</v>
      </c>
      <c r="W356">
        <v>2242.5</v>
      </c>
      <c r="X356">
        <v>2217.5500000000002</v>
      </c>
      <c r="Y356">
        <v>2217.29</v>
      </c>
      <c r="Z356">
        <v>2753466</v>
      </c>
      <c r="AA356">
        <v>6105241216.3999996</v>
      </c>
      <c r="AB356">
        <v>53802</v>
      </c>
      <c r="AC356" t="s">
        <v>2970</v>
      </c>
      <c r="AD356" t="s">
        <v>2971</v>
      </c>
    </row>
    <row r="357" spans="1:30" x14ac:dyDescent="0.25">
      <c r="A357" s="9" t="s">
        <v>2359</v>
      </c>
      <c r="B357" s="1" t="s">
        <v>16</v>
      </c>
      <c r="C357" s="10">
        <v>45266</v>
      </c>
      <c r="D357" s="1">
        <v>2361</v>
      </c>
      <c r="F357">
        <f t="shared" si="26"/>
        <v>0.4958818396577816</v>
      </c>
      <c r="G357">
        <f t="shared" si="27"/>
        <v>3</v>
      </c>
      <c r="H357" t="str">
        <f t="shared" si="29"/>
        <v/>
      </c>
      <c r="I357" t="str">
        <f t="shared" si="28"/>
        <v/>
      </c>
      <c r="J357" t="str">
        <f t="shared" si="25"/>
        <v/>
      </c>
      <c r="P357" t="s">
        <v>2359</v>
      </c>
      <c r="Q357" t="s">
        <v>16</v>
      </c>
      <c r="R357" s="3">
        <v>45261</v>
      </c>
      <c r="S357">
        <v>2217.5500000000002</v>
      </c>
      <c r="T357">
        <v>2245.35</v>
      </c>
      <c r="U357">
        <v>2275</v>
      </c>
      <c r="V357">
        <v>2219.5500000000002</v>
      </c>
      <c r="W357">
        <v>2265</v>
      </c>
      <c r="X357">
        <v>2265.15</v>
      </c>
      <c r="Y357">
        <v>2257.48</v>
      </c>
      <c r="Z357">
        <v>354401</v>
      </c>
      <c r="AA357">
        <v>800052496.85000002</v>
      </c>
      <c r="AB357">
        <v>27522</v>
      </c>
      <c r="AC357" t="s">
        <v>1836</v>
      </c>
      <c r="AD357" t="s">
        <v>2972</v>
      </c>
    </row>
    <row r="358" spans="1:30" x14ac:dyDescent="0.25">
      <c r="A358" s="11" t="s">
        <v>2359</v>
      </c>
      <c r="B358" s="2" t="s">
        <v>16</v>
      </c>
      <c r="C358" s="12">
        <v>45267</v>
      </c>
      <c r="D358" s="2">
        <v>2358.65</v>
      </c>
      <c r="F358">
        <f t="shared" si="26"/>
        <v>-9.9534095722147775E-2</v>
      </c>
      <c r="G358">
        <f t="shared" si="27"/>
        <v>4</v>
      </c>
      <c r="H358">
        <f t="shared" si="29"/>
        <v>6.362877950891745</v>
      </c>
      <c r="I358" t="str">
        <f t="shared" si="28"/>
        <v/>
      </c>
      <c r="J358" t="str">
        <f t="shared" si="25"/>
        <v/>
      </c>
      <c r="P358" t="s">
        <v>2359</v>
      </c>
      <c r="Q358" t="s">
        <v>16</v>
      </c>
      <c r="R358" s="3">
        <v>45264</v>
      </c>
      <c r="S358">
        <v>2265.15</v>
      </c>
      <c r="T358">
        <v>2268.1</v>
      </c>
      <c r="U358">
        <v>2328.9</v>
      </c>
      <c r="V358">
        <v>2268.1</v>
      </c>
      <c r="W358">
        <v>2305</v>
      </c>
      <c r="X358">
        <v>2307.5500000000002</v>
      </c>
      <c r="Y358">
        <v>2303.59</v>
      </c>
      <c r="Z358">
        <v>608378</v>
      </c>
      <c r="AA358">
        <v>1401452587.1500001</v>
      </c>
      <c r="AB358">
        <v>47166</v>
      </c>
      <c r="AC358" t="s">
        <v>2973</v>
      </c>
      <c r="AD358" t="s">
        <v>2974</v>
      </c>
    </row>
    <row r="359" spans="1:30" x14ac:dyDescent="0.25">
      <c r="A359" s="9" t="s">
        <v>2359</v>
      </c>
      <c r="B359" s="1" t="s">
        <v>16</v>
      </c>
      <c r="C359" s="10">
        <v>45268</v>
      </c>
      <c r="D359" s="1">
        <v>2331.1999999999998</v>
      </c>
      <c r="F359">
        <f t="shared" si="26"/>
        <v>-1.1638013270303043</v>
      </c>
      <c r="G359">
        <f t="shared" si="27"/>
        <v>5</v>
      </c>
      <c r="H359" t="str">
        <f t="shared" si="29"/>
        <v/>
      </c>
      <c r="I359" t="str">
        <f t="shared" si="28"/>
        <v/>
      </c>
      <c r="J359" t="str">
        <f t="shared" si="25"/>
        <v/>
      </c>
      <c r="P359" t="s">
        <v>2359</v>
      </c>
      <c r="Q359" t="s">
        <v>16</v>
      </c>
      <c r="R359" s="3">
        <v>45265</v>
      </c>
      <c r="S359">
        <v>2307.5500000000002</v>
      </c>
      <c r="T359">
        <v>2300.6999999999998</v>
      </c>
      <c r="U359">
        <v>2361</v>
      </c>
      <c r="V359">
        <v>2293.4499999999998</v>
      </c>
      <c r="W359">
        <v>2360</v>
      </c>
      <c r="X359">
        <v>2349.35</v>
      </c>
      <c r="Y359">
        <v>2335.1999999999998</v>
      </c>
      <c r="Z359">
        <v>593144</v>
      </c>
      <c r="AA359">
        <v>1385111009.55</v>
      </c>
      <c r="AB359">
        <v>41668</v>
      </c>
      <c r="AC359" t="s">
        <v>2975</v>
      </c>
      <c r="AD359" t="s">
        <v>2976</v>
      </c>
    </row>
    <row r="360" spans="1:30" x14ac:dyDescent="0.25">
      <c r="A360" s="11" t="s">
        <v>2359</v>
      </c>
      <c r="B360" s="2" t="s">
        <v>16</v>
      </c>
      <c r="C360" s="12">
        <v>45271</v>
      </c>
      <c r="D360" s="2">
        <v>2345.9499999999998</v>
      </c>
      <c r="F360">
        <f t="shared" si="26"/>
        <v>0.63272134522992463</v>
      </c>
      <c r="G360">
        <f t="shared" si="27"/>
        <v>1</v>
      </c>
      <c r="H360" t="str">
        <f t="shared" si="29"/>
        <v/>
      </c>
      <c r="I360" t="str">
        <f t="shared" si="28"/>
        <v/>
      </c>
      <c r="J360" t="str">
        <f t="shared" si="25"/>
        <v/>
      </c>
      <c r="P360" t="s">
        <v>2359</v>
      </c>
      <c r="Q360" t="s">
        <v>16</v>
      </c>
      <c r="R360" s="3">
        <v>45266</v>
      </c>
      <c r="S360">
        <v>2349.35</v>
      </c>
      <c r="T360">
        <v>2374</v>
      </c>
      <c r="U360">
        <v>2374</v>
      </c>
      <c r="V360">
        <v>2305.25</v>
      </c>
      <c r="W360">
        <v>2360.1999999999998</v>
      </c>
      <c r="X360">
        <v>2361</v>
      </c>
      <c r="Y360">
        <v>2346.62</v>
      </c>
      <c r="Z360">
        <v>488652</v>
      </c>
      <c r="AA360">
        <v>1146682338.7</v>
      </c>
      <c r="AB360">
        <v>32624</v>
      </c>
      <c r="AC360" t="s">
        <v>2977</v>
      </c>
      <c r="AD360" t="s">
        <v>2978</v>
      </c>
    </row>
    <row r="361" spans="1:30" x14ac:dyDescent="0.25">
      <c r="A361" s="9" t="s">
        <v>2359</v>
      </c>
      <c r="B361" s="1" t="s">
        <v>16</v>
      </c>
      <c r="C361" s="10">
        <v>45272</v>
      </c>
      <c r="D361" s="1">
        <v>2383.4</v>
      </c>
      <c r="F361">
        <f t="shared" si="26"/>
        <v>1.5963682090411251</v>
      </c>
      <c r="G361">
        <f t="shared" si="27"/>
        <v>2</v>
      </c>
      <c r="H361" t="str">
        <f t="shared" si="29"/>
        <v/>
      </c>
      <c r="I361" t="str">
        <f t="shared" si="28"/>
        <v/>
      </c>
      <c r="J361" t="str">
        <f t="shared" si="25"/>
        <v/>
      </c>
      <c r="P361" t="s">
        <v>2359</v>
      </c>
      <c r="Q361" t="s">
        <v>16</v>
      </c>
      <c r="R361" s="3">
        <v>45267</v>
      </c>
      <c r="S361">
        <v>2361</v>
      </c>
      <c r="T361">
        <v>2379.9499999999998</v>
      </c>
      <c r="U361">
        <v>2379.9499999999998</v>
      </c>
      <c r="V361">
        <v>2342.5500000000002</v>
      </c>
      <c r="W361">
        <v>2360</v>
      </c>
      <c r="X361">
        <v>2358.65</v>
      </c>
      <c r="Y361">
        <v>2359.44</v>
      </c>
      <c r="Z361">
        <v>318560</v>
      </c>
      <c r="AA361">
        <v>751621715.45000005</v>
      </c>
      <c r="AB361">
        <v>20473</v>
      </c>
      <c r="AC361" t="s">
        <v>2979</v>
      </c>
      <c r="AD361" t="s">
        <v>2980</v>
      </c>
    </row>
    <row r="362" spans="1:30" x14ac:dyDescent="0.25">
      <c r="A362" s="11" t="s">
        <v>2359</v>
      </c>
      <c r="B362" s="2" t="s">
        <v>16</v>
      </c>
      <c r="C362" s="12">
        <v>45273</v>
      </c>
      <c r="D362" s="2">
        <v>2376.4</v>
      </c>
      <c r="F362">
        <f t="shared" si="26"/>
        <v>-0.29369807837543005</v>
      </c>
      <c r="G362">
        <f t="shared" si="27"/>
        <v>3</v>
      </c>
      <c r="H362" t="str">
        <f t="shared" si="29"/>
        <v/>
      </c>
      <c r="I362" t="str">
        <f t="shared" si="28"/>
        <v/>
      </c>
      <c r="J362" t="str">
        <f t="shared" si="25"/>
        <v/>
      </c>
      <c r="P362" t="s">
        <v>2359</v>
      </c>
      <c r="Q362" t="s">
        <v>16</v>
      </c>
      <c r="R362" s="3">
        <v>45268</v>
      </c>
      <c r="S362">
        <v>2358.65</v>
      </c>
      <c r="T362">
        <v>2358.1</v>
      </c>
      <c r="U362">
        <v>2375</v>
      </c>
      <c r="V362">
        <v>2293.65</v>
      </c>
      <c r="W362">
        <v>2340</v>
      </c>
      <c r="X362">
        <v>2331.1999999999998</v>
      </c>
      <c r="Y362">
        <v>2327.08</v>
      </c>
      <c r="Z362">
        <v>329996</v>
      </c>
      <c r="AA362">
        <v>767927971.79999995</v>
      </c>
      <c r="AB362">
        <v>22398</v>
      </c>
      <c r="AC362" t="s">
        <v>2981</v>
      </c>
      <c r="AD362" t="s">
        <v>2982</v>
      </c>
    </row>
    <row r="363" spans="1:30" x14ac:dyDescent="0.25">
      <c r="A363" s="9" t="s">
        <v>2359</v>
      </c>
      <c r="B363" s="1" t="s">
        <v>16</v>
      </c>
      <c r="C363" s="10">
        <v>45274</v>
      </c>
      <c r="D363" s="1">
        <v>2406.65</v>
      </c>
      <c r="F363">
        <f t="shared" si="26"/>
        <v>1.2729338495202829</v>
      </c>
      <c r="G363">
        <f t="shared" si="27"/>
        <v>4</v>
      </c>
      <c r="H363">
        <f t="shared" si="29"/>
        <v>2.0350624297797468</v>
      </c>
      <c r="I363" t="str">
        <f t="shared" si="28"/>
        <v/>
      </c>
      <c r="J363" t="str">
        <f t="shared" si="25"/>
        <v/>
      </c>
      <c r="P363" t="s">
        <v>2359</v>
      </c>
      <c r="Q363" t="s">
        <v>16</v>
      </c>
      <c r="R363" s="3">
        <v>45271</v>
      </c>
      <c r="S363">
        <v>2331.1999999999998</v>
      </c>
      <c r="T363">
        <v>2335.1</v>
      </c>
      <c r="U363">
        <v>2355.25</v>
      </c>
      <c r="V363">
        <v>2303.6</v>
      </c>
      <c r="W363">
        <v>2350</v>
      </c>
      <c r="X363">
        <v>2345.9499999999998</v>
      </c>
      <c r="Y363">
        <v>2332.21</v>
      </c>
      <c r="Z363">
        <v>247712</v>
      </c>
      <c r="AA363">
        <v>577715257.75</v>
      </c>
      <c r="AB363">
        <v>17011</v>
      </c>
      <c r="AC363" t="s">
        <v>2983</v>
      </c>
      <c r="AD363" t="s">
        <v>901</v>
      </c>
    </row>
    <row r="364" spans="1:30" x14ac:dyDescent="0.25">
      <c r="A364" s="11" t="s">
        <v>2359</v>
      </c>
      <c r="B364" s="2" t="s">
        <v>16</v>
      </c>
      <c r="C364" s="12">
        <v>45275</v>
      </c>
      <c r="D364" s="2">
        <v>2362</v>
      </c>
      <c r="F364">
        <f t="shared" si="26"/>
        <v>-1.8552760060665276</v>
      </c>
      <c r="G364">
        <f t="shared" si="27"/>
        <v>5</v>
      </c>
      <c r="H364" t="str">
        <f t="shared" si="29"/>
        <v/>
      </c>
      <c r="I364" t="str">
        <f t="shared" si="28"/>
        <v/>
      </c>
      <c r="J364" t="str">
        <f t="shared" si="25"/>
        <v/>
      </c>
      <c r="P364" t="s">
        <v>2359</v>
      </c>
      <c r="Q364" t="s">
        <v>16</v>
      </c>
      <c r="R364" s="3">
        <v>45272</v>
      </c>
      <c r="S364">
        <v>2345.9499999999998</v>
      </c>
      <c r="T364">
        <v>2374</v>
      </c>
      <c r="U364">
        <v>2390</v>
      </c>
      <c r="V364">
        <v>2345.3000000000002</v>
      </c>
      <c r="W364">
        <v>2383.8000000000002</v>
      </c>
      <c r="X364">
        <v>2383.4</v>
      </c>
      <c r="Y364">
        <v>2371.4</v>
      </c>
      <c r="Z364">
        <v>518878</v>
      </c>
      <c r="AA364">
        <v>1230467721.5999999</v>
      </c>
      <c r="AB364">
        <v>34417</v>
      </c>
      <c r="AC364" t="s">
        <v>2984</v>
      </c>
      <c r="AD364" t="s">
        <v>2985</v>
      </c>
    </row>
    <row r="365" spans="1:30" x14ac:dyDescent="0.25">
      <c r="A365" s="9" t="s">
        <v>2359</v>
      </c>
      <c r="B365" s="1" t="s">
        <v>16</v>
      </c>
      <c r="C365" s="10">
        <v>45278</v>
      </c>
      <c r="D365" s="1">
        <v>2339.15</v>
      </c>
      <c r="F365">
        <f t="shared" si="26"/>
        <v>-0.96740050804402666</v>
      </c>
      <c r="G365">
        <f t="shared" si="27"/>
        <v>1</v>
      </c>
      <c r="H365" t="str">
        <f t="shared" si="29"/>
        <v/>
      </c>
      <c r="I365" t="str">
        <f t="shared" si="28"/>
        <v/>
      </c>
      <c r="J365" t="str">
        <f t="shared" si="25"/>
        <v/>
      </c>
      <c r="P365" t="s">
        <v>2359</v>
      </c>
      <c r="Q365" t="s">
        <v>16</v>
      </c>
      <c r="R365" s="3">
        <v>45273</v>
      </c>
      <c r="S365">
        <v>2383.4</v>
      </c>
      <c r="T365">
        <v>2375.0500000000002</v>
      </c>
      <c r="U365">
        <v>2390</v>
      </c>
      <c r="V365">
        <v>2349.35</v>
      </c>
      <c r="W365">
        <v>2373.6</v>
      </c>
      <c r="X365">
        <v>2376.4</v>
      </c>
      <c r="Y365">
        <v>2370.46</v>
      </c>
      <c r="Z365">
        <v>321308</v>
      </c>
      <c r="AA365">
        <v>761647539.39999998</v>
      </c>
      <c r="AB365">
        <v>26588</v>
      </c>
      <c r="AC365" t="s">
        <v>2986</v>
      </c>
      <c r="AD365" t="s">
        <v>2987</v>
      </c>
    </row>
    <row r="366" spans="1:30" x14ac:dyDescent="0.25">
      <c r="A366" s="11" t="s">
        <v>2359</v>
      </c>
      <c r="B366" s="2" t="s">
        <v>16</v>
      </c>
      <c r="C366" s="12">
        <v>45279</v>
      </c>
      <c r="D366" s="2">
        <v>2313.25</v>
      </c>
      <c r="F366">
        <f t="shared" si="26"/>
        <v>-1.1072398093324536</v>
      </c>
      <c r="G366">
        <f t="shared" si="27"/>
        <v>2</v>
      </c>
      <c r="H366" t="str">
        <f t="shared" si="29"/>
        <v/>
      </c>
      <c r="I366" t="str">
        <f t="shared" si="28"/>
        <v/>
      </c>
      <c r="J366" t="str">
        <f t="shared" si="25"/>
        <v/>
      </c>
      <c r="P366" t="s">
        <v>2359</v>
      </c>
      <c r="Q366" t="s">
        <v>16</v>
      </c>
      <c r="R366" s="3">
        <v>45274</v>
      </c>
      <c r="S366">
        <v>2376.4</v>
      </c>
      <c r="T366">
        <v>2376.4</v>
      </c>
      <c r="U366">
        <v>2430.6999999999998</v>
      </c>
      <c r="V366">
        <v>2363</v>
      </c>
      <c r="W366">
        <v>2413</v>
      </c>
      <c r="X366">
        <v>2406.65</v>
      </c>
      <c r="Y366">
        <v>2399.44</v>
      </c>
      <c r="Z366">
        <v>474283</v>
      </c>
      <c r="AA366">
        <v>1138012695.3499999</v>
      </c>
      <c r="AB366">
        <v>25717</v>
      </c>
      <c r="AC366" t="s">
        <v>2988</v>
      </c>
      <c r="AD366" t="s">
        <v>2989</v>
      </c>
    </row>
    <row r="367" spans="1:30" x14ac:dyDescent="0.25">
      <c r="A367" s="9" t="s">
        <v>2359</v>
      </c>
      <c r="B367" s="1" t="s">
        <v>16</v>
      </c>
      <c r="C367" s="10">
        <v>45280</v>
      </c>
      <c r="D367" s="1">
        <v>2184.25</v>
      </c>
      <c r="F367">
        <f t="shared" si="26"/>
        <v>-5.5765697611585434</v>
      </c>
      <c r="G367">
        <f t="shared" si="27"/>
        <v>3</v>
      </c>
      <c r="H367" t="str">
        <f t="shared" si="29"/>
        <v/>
      </c>
      <c r="I367" t="str">
        <f t="shared" si="28"/>
        <v/>
      </c>
      <c r="J367" t="str">
        <f t="shared" si="25"/>
        <v/>
      </c>
      <c r="P367" t="s">
        <v>2359</v>
      </c>
      <c r="Q367" t="s">
        <v>16</v>
      </c>
      <c r="R367" s="3">
        <v>45275</v>
      </c>
      <c r="S367">
        <v>2406.65</v>
      </c>
      <c r="T367">
        <v>2417</v>
      </c>
      <c r="U367">
        <v>2417</v>
      </c>
      <c r="V367">
        <v>2351</v>
      </c>
      <c r="W367">
        <v>2366</v>
      </c>
      <c r="X367">
        <v>2362</v>
      </c>
      <c r="Y367">
        <v>2373.39</v>
      </c>
      <c r="Z367">
        <v>280164</v>
      </c>
      <c r="AA367">
        <v>664937155.20000005</v>
      </c>
      <c r="AB367">
        <v>26184</v>
      </c>
      <c r="AC367" t="s">
        <v>2990</v>
      </c>
      <c r="AD367" t="s">
        <v>2991</v>
      </c>
    </row>
    <row r="368" spans="1:30" x14ac:dyDescent="0.25">
      <c r="A368" s="11" t="s">
        <v>2359</v>
      </c>
      <c r="B368" s="2" t="s">
        <v>16</v>
      </c>
      <c r="C368" s="12">
        <v>45281</v>
      </c>
      <c r="D368" s="2">
        <v>2239.8000000000002</v>
      </c>
      <c r="F368">
        <f t="shared" si="26"/>
        <v>2.5432070504749995</v>
      </c>
      <c r="G368">
        <f t="shared" si="27"/>
        <v>4</v>
      </c>
      <c r="H368">
        <f t="shared" si="29"/>
        <v>-6.9328734963538485</v>
      </c>
      <c r="I368" t="str">
        <f t="shared" si="28"/>
        <v/>
      </c>
      <c r="J368" t="str">
        <f t="shared" si="25"/>
        <v/>
      </c>
      <c r="P368" t="s">
        <v>2359</v>
      </c>
      <c r="Q368" t="s">
        <v>16</v>
      </c>
      <c r="R368" s="3">
        <v>45278</v>
      </c>
      <c r="S368">
        <v>2362</v>
      </c>
      <c r="T368">
        <v>2365.9</v>
      </c>
      <c r="U368">
        <v>2380</v>
      </c>
      <c r="V368">
        <v>2324.35</v>
      </c>
      <c r="W368">
        <v>2328.1</v>
      </c>
      <c r="X368">
        <v>2339.15</v>
      </c>
      <c r="Y368">
        <v>2359.7399999999998</v>
      </c>
      <c r="Z368">
        <v>182957</v>
      </c>
      <c r="AA368">
        <v>431730065.69999999</v>
      </c>
      <c r="AB368">
        <v>12124</v>
      </c>
      <c r="AC368" t="s">
        <v>2992</v>
      </c>
      <c r="AD368" t="s">
        <v>2993</v>
      </c>
    </row>
    <row r="369" spans="1:30" x14ac:dyDescent="0.25">
      <c r="A369" s="11" t="s">
        <v>2359</v>
      </c>
      <c r="B369" s="2" t="s">
        <v>16</v>
      </c>
      <c r="C369" s="12">
        <v>45282</v>
      </c>
      <c r="D369" s="2">
        <v>2194.1999999999998</v>
      </c>
      <c r="F369">
        <f t="shared" si="26"/>
        <v>-2.0358960621484221</v>
      </c>
      <c r="G369">
        <f t="shared" si="27"/>
        <v>5</v>
      </c>
      <c r="H369" t="str">
        <f t="shared" si="29"/>
        <v/>
      </c>
      <c r="I369" t="str">
        <f t="shared" si="28"/>
        <v/>
      </c>
      <c r="J369" t="str">
        <f t="shared" si="25"/>
        <v/>
      </c>
      <c r="P369" t="s">
        <v>2359</v>
      </c>
      <c r="Q369" t="s">
        <v>16</v>
      </c>
      <c r="R369" s="3">
        <v>45279</v>
      </c>
      <c r="S369">
        <v>2339.15</v>
      </c>
      <c r="T369">
        <v>2339.9</v>
      </c>
      <c r="U369">
        <v>2362</v>
      </c>
      <c r="V369">
        <v>2304.5</v>
      </c>
      <c r="W369">
        <v>2309</v>
      </c>
      <c r="X369">
        <v>2313.25</v>
      </c>
      <c r="Y369">
        <v>2320.92</v>
      </c>
      <c r="Z369">
        <v>184582</v>
      </c>
      <c r="AA369">
        <v>428399895.80000001</v>
      </c>
      <c r="AB369">
        <v>13108</v>
      </c>
      <c r="AC369" t="s">
        <v>2994</v>
      </c>
      <c r="AD369" t="s">
        <v>2995</v>
      </c>
    </row>
    <row r="370" spans="1:30" x14ac:dyDescent="0.25">
      <c r="A370" s="9" t="s">
        <v>2359</v>
      </c>
      <c r="B370" s="1" t="s">
        <v>16</v>
      </c>
      <c r="C370" s="10">
        <v>45286</v>
      </c>
      <c r="D370" s="1">
        <v>2239.0500000000002</v>
      </c>
      <c r="F370">
        <f t="shared" si="26"/>
        <v>2.0440251572327215</v>
      </c>
      <c r="G370">
        <f t="shared" si="27"/>
        <v>2</v>
      </c>
      <c r="H370" t="str">
        <f t="shared" si="29"/>
        <v/>
      </c>
      <c r="I370" t="str">
        <f t="shared" si="28"/>
        <v/>
      </c>
      <c r="J370" t="str">
        <f t="shared" si="25"/>
        <v/>
      </c>
      <c r="P370" t="s">
        <v>2359</v>
      </c>
      <c r="Q370" t="s">
        <v>16</v>
      </c>
      <c r="R370" s="3">
        <v>45280</v>
      </c>
      <c r="S370">
        <v>2313.25</v>
      </c>
      <c r="T370">
        <v>2320</v>
      </c>
      <c r="U370">
        <v>2337.3000000000002</v>
      </c>
      <c r="V370">
        <v>2171.35</v>
      </c>
      <c r="W370">
        <v>2198.6</v>
      </c>
      <c r="X370">
        <v>2184.25</v>
      </c>
      <c r="Y370">
        <v>2247.66</v>
      </c>
      <c r="Z370">
        <v>479524</v>
      </c>
      <c r="AA370">
        <v>1077807723.6500001</v>
      </c>
      <c r="AB370">
        <v>34049</v>
      </c>
      <c r="AC370" t="s">
        <v>2996</v>
      </c>
      <c r="AD370" t="s">
        <v>2997</v>
      </c>
    </row>
    <row r="371" spans="1:30" x14ac:dyDescent="0.25">
      <c r="A371" s="11" t="s">
        <v>2359</v>
      </c>
      <c r="B371" s="2" t="s">
        <v>16</v>
      </c>
      <c r="C371" s="12">
        <v>45287</v>
      </c>
      <c r="D371" s="2">
        <v>2320.0500000000002</v>
      </c>
      <c r="F371">
        <f t="shared" si="26"/>
        <v>3.6176056809807724</v>
      </c>
      <c r="G371">
        <f t="shared" si="27"/>
        <v>3</v>
      </c>
      <c r="H371" t="str">
        <f t="shared" si="29"/>
        <v/>
      </c>
      <c r="I371" t="str">
        <f t="shared" si="28"/>
        <v/>
      </c>
      <c r="J371" t="str">
        <f t="shared" si="25"/>
        <v/>
      </c>
      <c r="P371" t="s">
        <v>2359</v>
      </c>
      <c r="Q371" t="s">
        <v>16</v>
      </c>
      <c r="R371" s="3">
        <v>45281</v>
      </c>
      <c r="S371">
        <v>2184.25</v>
      </c>
      <c r="T371">
        <v>2188.1999999999998</v>
      </c>
      <c r="U371">
        <v>2244.5500000000002</v>
      </c>
      <c r="V371">
        <v>2137.1999999999998</v>
      </c>
      <c r="W371">
        <v>2244.5500000000002</v>
      </c>
      <c r="X371">
        <v>2239.8000000000002</v>
      </c>
      <c r="Y371">
        <v>2191.25</v>
      </c>
      <c r="Z371">
        <v>348713</v>
      </c>
      <c r="AA371">
        <v>764116213.25</v>
      </c>
      <c r="AB371">
        <v>31075</v>
      </c>
      <c r="AC371" t="s">
        <v>2998</v>
      </c>
      <c r="AD371" t="s">
        <v>2999</v>
      </c>
    </row>
    <row r="372" spans="1:30" x14ac:dyDescent="0.25">
      <c r="A372" s="9" t="s">
        <v>2359</v>
      </c>
      <c r="B372" s="1" t="s">
        <v>16</v>
      </c>
      <c r="C372" s="10">
        <v>45288</v>
      </c>
      <c r="D372" s="1">
        <v>2290.1</v>
      </c>
      <c r="F372">
        <f t="shared" si="26"/>
        <v>-1.2909204543005655</v>
      </c>
      <c r="G372">
        <f t="shared" si="27"/>
        <v>4</v>
      </c>
      <c r="H372">
        <f t="shared" si="29"/>
        <v>4.8460569989698943</v>
      </c>
      <c r="I372" t="str">
        <f t="shared" si="28"/>
        <v/>
      </c>
      <c r="J372" t="str">
        <f t="shared" si="25"/>
        <v/>
      </c>
      <c r="P372" t="s">
        <v>2359</v>
      </c>
      <c r="Q372" t="s">
        <v>145</v>
      </c>
      <c r="R372" s="3">
        <v>45282</v>
      </c>
      <c r="S372">
        <v>1667.9</v>
      </c>
      <c r="T372">
        <v>2201</v>
      </c>
      <c r="U372">
        <v>2201</v>
      </c>
      <c r="V372">
        <v>2201</v>
      </c>
      <c r="W372">
        <v>2201</v>
      </c>
      <c r="X372">
        <v>2201</v>
      </c>
      <c r="Y372">
        <v>2201</v>
      </c>
      <c r="Z372">
        <v>653000</v>
      </c>
      <c r="AA372">
        <v>1437253000</v>
      </c>
      <c r="AB372">
        <v>1</v>
      </c>
      <c r="AC372" t="s">
        <v>146</v>
      </c>
      <c r="AD372" t="s">
        <v>146</v>
      </c>
    </row>
    <row r="373" spans="1:30" x14ac:dyDescent="0.25">
      <c r="A373" s="9" t="s">
        <v>2359</v>
      </c>
      <c r="B373" s="1" t="s">
        <v>16</v>
      </c>
      <c r="C373" s="10">
        <v>45289</v>
      </c>
      <c r="D373" s="1">
        <v>2275.1999999999998</v>
      </c>
      <c r="F373">
        <f t="shared" si="26"/>
        <v>-0.65062661019169876</v>
      </c>
      <c r="G373">
        <f t="shared" si="27"/>
        <v>5</v>
      </c>
      <c r="H373" t="str">
        <f t="shared" si="29"/>
        <v/>
      </c>
      <c r="I373" t="str">
        <f t="shared" si="28"/>
        <v/>
      </c>
      <c r="J373" t="str">
        <f t="shared" si="25"/>
        <v/>
      </c>
      <c r="P373" t="s">
        <v>2359</v>
      </c>
      <c r="Q373" t="s">
        <v>16</v>
      </c>
      <c r="R373" s="3">
        <v>45282</v>
      </c>
      <c r="S373">
        <v>2239.8000000000002</v>
      </c>
      <c r="T373">
        <v>2236.0500000000002</v>
      </c>
      <c r="U373">
        <v>2245.8000000000002</v>
      </c>
      <c r="V373">
        <v>2188</v>
      </c>
      <c r="W373">
        <v>2188</v>
      </c>
      <c r="X373">
        <v>2194.1999999999998</v>
      </c>
      <c r="Y373">
        <v>2209.71</v>
      </c>
      <c r="Z373">
        <v>248245</v>
      </c>
      <c r="AA373">
        <v>548548367.29999995</v>
      </c>
      <c r="AB373">
        <v>22111</v>
      </c>
      <c r="AC373" t="s">
        <v>3000</v>
      </c>
      <c r="AD373" t="s">
        <v>3001</v>
      </c>
    </row>
    <row r="374" spans="1:30" x14ac:dyDescent="0.25">
      <c r="A374" s="11" t="s">
        <v>2359</v>
      </c>
      <c r="B374" s="2" t="s">
        <v>16</v>
      </c>
      <c r="C374" s="12">
        <v>45292</v>
      </c>
      <c r="D374" s="2">
        <v>2361.25</v>
      </c>
      <c r="F374">
        <f t="shared" si="26"/>
        <v>3.7820850914205431</v>
      </c>
      <c r="G374">
        <f t="shared" si="27"/>
        <v>1</v>
      </c>
      <c r="H374" t="str">
        <f t="shared" si="29"/>
        <v/>
      </c>
      <c r="I374">
        <f t="shared" si="28"/>
        <v>45292</v>
      </c>
      <c r="J374">
        <f t="shared" si="25"/>
        <v>-3.4494441503440942</v>
      </c>
      <c r="P374" t="s">
        <v>2359</v>
      </c>
      <c r="Q374" t="s">
        <v>16</v>
      </c>
      <c r="R374" s="3">
        <v>45286</v>
      </c>
      <c r="S374">
        <v>2194.1999999999998</v>
      </c>
      <c r="T374">
        <v>2220.1999999999998</v>
      </c>
      <c r="U374">
        <v>2263.8000000000002</v>
      </c>
      <c r="V374">
        <v>2201.5500000000002</v>
      </c>
      <c r="W374">
        <v>2244</v>
      </c>
      <c r="X374">
        <v>2239.0500000000002</v>
      </c>
      <c r="Y374">
        <v>2234.4</v>
      </c>
      <c r="Z374">
        <v>259059</v>
      </c>
      <c r="AA374">
        <v>578841690.29999995</v>
      </c>
      <c r="AB374">
        <v>14820</v>
      </c>
      <c r="AC374" t="s">
        <v>3002</v>
      </c>
      <c r="AD374" t="s">
        <v>1394</v>
      </c>
    </row>
    <row r="375" spans="1:30" x14ac:dyDescent="0.25">
      <c r="A375" s="9" t="s">
        <v>2359</v>
      </c>
      <c r="B375" s="1" t="s">
        <v>16</v>
      </c>
      <c r="C375" s="10">
        <v>45293</v>
      </c>
      <c r="D375" s="1">
        <v>2320.5500000000002</v>
      </c>
      <c r="F375">
        <f t="shared" si="26"/>
        <v>-1.7236633139227027</v>
      </c>
      <c r="G375">
        <f t="shared" si="27"/>
        <v>2</v>
      </c>
      <c r="H375" t="str">
        <f t="shared" si="29"/>
        <v/>
      </c>
      <c r="I375" t="str">
        <f t="shared" si="28"/>
        <v/>
      </c>
      <c r="J375" t="str">
        <f t="shared" si="25"/>
        <v/>
      </c>
      <c r="P375" t="s">
        <v>2359</v>
      </c>
      <c r="Q375" t="s">
        <v>16</v>
      </c>
      <c r="R375" s="3">
        <v>45287</v>
      </c>
      <c r="S375">
        <v>2239.0500000000002</v>
      </c>
      <c r="T375">
        <v>2252.5</v>
      </c>
      <c r="U375">
        <v>2362</v>
      </c>
      <c r="V375">
        <v>2241.5500000000002</v>
      </c>
      <c r="W375">
        <v>2316.1</v>
      </c>
      <c r="X375">
        <v>2320.0500000000002</v>
      </c>
      <c r="Y375">
        <v>2319.77</v>
      </c>
      <c r="Z375">
        <v>1081795</v>
      </c>
      <c r="AA375">
        <v>2509518412.0999999</v>
      </c>
      <c r="AB375">
        <v>63630</v>
      </c>
      <c r="AC375" t="s">
        <v>3003</v>
      </c>
      <c r="AD375" t="s">
        <v>270</v>
      </c>
    </row>
    <row r="376" spans="1:30" x14ac:dyDescent="0.25">
      <c r="A376" s="11" t="s">
        <v>2359</v>
      </c>
      <c r="B376" s="2" t="s">
        <v>16</v>
      </c>
      <c r="C376" s="12">
        <v>45294</v>
      </c>
      <c r="D376" s="2">
        <v>2307.65</v>
      </c>
      <c r="F376">
        <f t="shared" si="26"/>
        <v>-0.55590269548167848</v>
      </c>
      <c r="G376">
        <f t="shared" si="27"/>
        <v>3</v>
      </c>
      <c r="H376" t="str">
        <f t="shared" si="29"/>
        <v/>
      </c>
      <c r="I376" t="str">
        <f t="shared" si="28"/>
        <v/>
      </c>
      <c r="J376" t="str">
        <f t="shared" si="25"/>
        <v/>
      </c>
      <c r="P376" t="s">
        <v>2359</v>
      </c>
      <c r="Q376" t="s">
        <v>16</v>
      </c>
      <c r="R376" s="3">
        <v>45288</v>
      </c>
      <c r="S376">
        <v>2320.0500000000002</v>
      </c>
      <c r="T376">
        <v>2316.1</v>
      </c>
      <c r="U376">
        <v>2348.65</v>
      </c>
      <c r="V376">
        <v>2281.9499999999998</v>
      </c>
      <c r="W376">
        <v>2305</v>
      </c>
      <c r="X376">
        <v>2290.1</v>
      </c>
      <c r="Y376">
        <v>2307.91</v>
      </c>
      <c r="Z376">
        <v>583808</v>
      </c>
      <c r="AA376">
        <v>1347375456.2</v>
      </c>
      <c r="AB376">
        <v>40169</v>
      </c>
      <c r="AC376" t="s">
        <v>3004</v>
      </c>
      <c r="AD376" t="s">
        <v>1510</v>
      </c>
    </row>
    <row r="377" spans="1:30" x14ac:dyDescent="0.25">
      <c r="A377" s="9" t="s">
        <v>2359</v>
      </c>
      <c r="B377" s="1" t="s">
        <v>16</v>
      </c>
      <c r="C377" s="10">
        <v>45295</v>
      </c>
      <c r="D377" s="1">
        <v>2361</v>
      </c>
      <c r="F377">
        <f t="shared" si="26"/>
        <v>2.3118757177214877</v>
      </c>
      <c r="G377">
        <f t="shared" si="27"/>
        <v>4</v>
      </c>
      <c r="H377">
        <f t="shared" si="29"/>
        <v>3.0959346753416921</v>
      </c>
      <c r="I377" t="str">
        <f t="shared" si="28"/>
        <v/>
      </c>
      <c r="J377" t="str">
        <f t="shared" si="25"/>
        <v/>
      </c>
      <c r="P377" t="s">
        <v>2359</v>
      </c>
      <c r="Q377" t="s">
        <v>145</v>
      </c>
      <c r="R377" s="3">
        <v>45289</v>
      </c>
      <c r="S377">
        <v>2201</v>
      </c>
      <c r="T377">
        <v>2290</v>
      </c>
      <c r="U377">
        <v>2290</v>
      </c>
      <c r="V377">
        <v>2290</v>
      </c>
      <c r="W377">
        <v>2290</v>
      </c>
      <c r="X377">
        <v>2290</v>
      </c>
      <c r="Y377">
        <v>2290</v>
      </c>
      <c r="Z377">
        <v>240000</v>
      </c>
      <c r="AA377">
        <v>549600000</v>
      </c>
      <c r="AB377">
        <v>1</v>
      </c>
      <c r="AC377" t="s">
        <v>146</v>
      </c>
      <c r="AD377" t="s">
        <v>146</v>
      </c>
    </row>
    <row r="378" spans="1:30" x14ac:dyDescent="0.25">
      <c r="A378" s="11" t="s">
        <v>2359</v>
      </c>
      <c r="B378" s="2" t="s">
        <v>16</v>
      </c>
      <c r="C378" s="12">
        <v>45296</v>
      </c>
      <c r="D378" s="2">
        <v>2390.6999999999998</v>
      </c>
      <c r="F378">
        <f t="shared" si="26"/>
        <v>1.2579415501905895</v>
      </c>
      <c r="G378">
        <f t="shared" si="27"/>
        <v>5</v>
      </c>
      <c r="H378" t="str">
        <f t="shared" si="29"/>
        <v/>
      </c>
      <c r="I378" t="str">
        <f t="shared" si="28"/>
        <v/>
      </c>
      <c r="J378" t="str">
        <f t="shared" si="25"/>
        <v/>
      </c>
      <c r="P378" t="s">
        <v>2359</v>
      </c>
      <c r="Q378" t="s">
        <v>16</v>
      </c>
      <c r="R378" s="3">
        <v>45289</v>
      </c>
      <c r="S378">
        <v>2290.1</v>
      </c>
      <c r="T378">
        <v>2290.9499999999998</v>
      </c>
      <c r="U378">
        <v>2307.6</v>
      </c>
      <c r="V378">
        <v>2262.5500000000002</v>
      </c>
      <c r="W378">
        <v>2280</v>
      </c>
      <c r="X378">
        <v>2275.1999999999998</v>
      </c>
      <c r="Y378">
        <v>2281.8000000000002</v>
      </c>
      <c r="Z378">
        <v>140140</v>
      </c>
      <c r="AA378">
        <v>319771628.94999999</v>
      </c>
      <c r="AB378">
        <v>12924</v>
      </c>
      <c r="AC378" t="s">
        <v>3005</v>
      </c>
      <c r="AD378" t="s">
        <v>3006</v>
      </c>
    </row>
    <row r="379" spans="1:30" x14ac:dyDescent="0.25">
      <c r="A379" s="9" t="s">
        <v>2359</v>
      </c>
      <c r="B379" s="1" t="s">
        <v>16</v>
      </c>
      <c r="C379" s="10">
        <v>45299</v>
      </c>
      <c r="D379" s="1">
        <v>2330.35</v>
      </c>
      <c r="F379">
        <f t="shared" si="26"/>
        <v>-2.5243652486719332</v>
      </c>
      <c r="G379">
        <f t="shared" si="27"/>
        <v>1</v>
      </c>
      <c r="H379" t="str">
        <f t="shared" si="29"/>
        <v/>
      </c>
      <c r="I379" t="str">
        <f t="shared" si="28"/>
        <v/>
      </c>
      <c r="J379" t="str">
        <f t="shared" si="25"/>
        <v/>
      </c>
      <c r="P379" t="s">
        <v>2359</v>
      </c>
      <c r="Q379" t="s">
        <v>16</v>
      </c>
      <c r="R379" s="3">
        <v>45292</v>
      </c>
      <c r="S379">
        <v>2275.1999999999998</v>
      </c>
      <c r="T379">
        <v>2307.5</v>
      </c>
      <c r="U379">
        <v>2382</v>
      </c>
      <c r="V379">
        <v>2301</v>
      </c>
      <c r="W379">
        <v>2354.6</v>
      </c>
      <c r="X379">
        <v>2361.25</v>
      </c>
      <c r="Y379">
        <v>2356.79</v>
      </c>
      <c r="Z379">
        <v>802488</v>
      </c>
      <c r="AA379">
        <v>1891292990.25</v>
      </c>
      <c r="AB379">
        <v>58575</v>
      </c>
      <c r="AC379" t="s">
        <v>3007</v>
      </c>
      <c r="AD379" t="s">
        <v>3008</v>
      </c>
    </row>
    <row r="380" spans="1:30" x14ac:dyDescent="0.25">
      <c r="A380" s="11" t="s">
        <v>2359</v>
      </c>
      <c r="B380" s="2" t="s">
        <v>16</v>
      </c>
      <c r="C380" s="12">
        <v>45300</v>
      </c>
      <c r="D380" s="2">
        <v>2306.75</v>
      </c>
      <c r="F380">
        <f t="shared" si="26"/>
        <v>-1.0127234106464655</v>
      </c>
      <c r="G380">
        <f t="shared" si="27"/>
        <v>2</v>
      </c>
      <c r="H380" t="str">
        <f t="shared" si="29"/>
        <v/>
      </c>
      <c r="I380" t="str">
        <f t="shared" si="28"/>
        <v/>
      </c>
      <c r="J380" t="str">
        <f t="shared" si="25"/>
        <v/>
      </c>
      <c r="P380" t="s">
        <v>2359</v>
      </c>
      <c r="Q380" t="s">
        <v>16</v>
      </c>
      <c r="R380" s="3">
        <v>45293</v>
      </c>
      <c r="S380">
        <v>2361.25</v>
      </c>
      <c r="T380">
        <v>2370</v>
      </c>
      <c r="U380">
        <v>2378.1999999999998</v>
      </c>
      <c r="V380">
        <v>2289.0500000000002</v>
      </c>
      <c r="W380">
        <v>2325</v>
      </c>
      <c r="X380">
        <v>2320.5500000000002</v>
      </c>
      <c r="Y380">
        <v>2323</v>
      </c>
      <c r="Z380">
        <v>297631</v>
      </c>
      <c r="AA380">
        <v>691395733.14999998</v>
      </c>
      <c r="AB380">
        <v>26186</v>
      </c>
      <c r="AC380" t="s">
        <v>3009</v>
      </c>
      <c r="AD380" t="s">
        <v>3010</v>
      </c>
    </row>
    <row r="381" spans="1:30" x14ac:dyDescent="0.25">
      <c r="A381" s="9" t="s">
        <v>2359</v>
      </c>
      <c r="B381" s="1" t="s">
        <v>16</v>
      </c>
      <c r="C381" s="10">
        <v>45301</v>
      </c>
      <c r="D381" s="1">
        <v>2288.6</v>
      </c>
      <c r="F381">
        <f t="shared" si="26"/>
        <v>-0.78682128535819185</v>
      </c>
      <c r="G381">
        <f t="shared" si="27"/>
        <v>3</v>
      </c>
      <c r="H381" t="str">
        <f t="shared" si="29"/>
        <v/>
      </c>
      <c r="I381" t="str">
        <f t="shared" si="28"/>
        <v/>
      </c>
      <c r="J381" t="str">
        <f t="shared" si="25"/>
        <v/>
      </c>
      <c r="P381" t="s">
        <v>2359</v>
      </c>
      <c r="Q381" t="s">
        <v>16</v>
      </c>
      <c r="R381" s="3">
        <v>45294</v>
      </c>
      <c r="S381">
        <v>2320.5500000000002</v>
      </c>
      <c r="T381">
        <v>2334.9</v>
      </c>
      <c r="U381">
        <v>2334.9</v>
      </c>
      <c r="V381">
        <v>2301.0500000000002</v>
      </c>
      <c r="W381">
        <v>2305</v>
      </c>
      <c r="X381">
        <v>2307.65</v>
      </c>
      <c r="Y381">
        <v>2316.02</v>
      </c>
      <c r="Z381">
        <v>135305</v>
      </c>
      <c r="AA381">
        <v>313369667.30000001</v>
      </c>
      <c r="AB381">
        <v>13662</v>
      </c>
      <c r="AC381" t="s">
        <v>3011</v>
      </c>
      <c r="AD381" t="s">
        <v>3012</v>
      </c>
    </row>
    <row r="382" spans="1:30" x14ac:dyDescent="0.25">
      <c r="A382" s="11" t="s">
        <v>2359</v>
      </c>
      <c r="B382" s="2" t="s">
        <v>16</v>
      </c>
      <c r="C382" s="12">
        <v>45302</v>
      </c>
      <c r="D382" s="2">
        <v>2307.3000000000002</v>
      </c>
      <c r="F382">
        <f t="shared" si="26"/>
        <v>0.81709341955782022</v>
      </c>
      <c r="G382">
        <f t="shared" si="27"/>
        <v>4</v>
      </c>
      <c r="H382">
        <f t="shared" si="29"/>
        <v>-2.2744599745870318</v>
      </c>
      <c r="I382" t="str">
        <f t="shared" si="28"/>
        <v/>
      </c>
      <c r="J382" t="str">
        <f t="shared" si="25"/>
        <v/>
      </c>
      <c r="P382" t="s">
        <v>2359</v>
      </c>
      <c r="Q382" t="s">
        <v>16</v>
      </c>
      <c r="R382" s="3">
        <v>45295</v>
      </c>
      <c r="S382">
        <v>2307.65</v>
      </c>
      <c r="T382">
        <v>2320</v>
      </c>
      <c r="U382">
        <v>2365</v>
      </c>
      <c r="V382">
        <v>2304.1999999999998</v>
      </c>
      <c r="W382">
        <v>2365</v>
      </c>
      <c r="X382">
        <v>2361</v>
      </c>
      <c r="Y382">
        <v>2343.52</v>
      </c>
      <c r="Z382">
        <v>268910</v>
      </c>
      <c r="AA382">
        <v>630195420.10000002</v>
      </c>
      <c r="AB382">
        <v>23188</v>
      </c>
      <c r="AC382" t="s">
        <v>3013</v>
      </c>
      <c r="AD382" t="s">
        <v>492</v>
      </c>
    </row>
    <row r="383" spans="1:30" x14ac:dyDescent="0.25">
      <c r="A383" s="9" t="s">
        <v>2359</v>
      </c>
      <c r="B383" s="1" t="s">
        <v>16</v>
      </c>
      <c r="C383" s="10">
        <v>45303</v>
      </c>
      <c r="D383" s="1">
        <v>2303.5</v>
      </c>
      <c r="F383">
        <f t="shared" si="26"/>
        <v>-0.1646946647596837</v>
      </c>
      <c r="G383">
        <f t="shared" si="27"/>
        <v>5</v>
      </c>
      <c r="H383" t="str">
        <f t="shared" si="29"/>
        <v/>
      </c>
      <c r="I383" t="str">
        <f t="shared" si="28"/>
        <v/>
      </c>
      <c r="J383" t="str">
        <f t="shared" si="25"/>
        <v/>
      </c>
      <c r="P383" t="s">
        <v>2359</v>
      </c>
      <c r="Q383" t="s">
        <v>16</v>
      </c>
      <c r="R383" s="3">
        <v>45296</v>
      </c>
      <c r="S383">
        <v>2361</v>
      </c>
      <c r="T383">
        <v>2365</v>
      </c>
      <c r="U383">
        <v>2428.6</v>
      </c>
      <c r="V383">
        <v>2341.0500000000002</v>
      </c>
      <c r="W383">
        <v>2387</v>
      </c>
      <c r="X383">
        <v>2390.6999999999998</v>
      </c>
      <c r="Y383">
        <v>2394.13</v>
      </c>
      <c r="Z383">
        <v>665883</v>
      </c>
      <c r="AA383">
        <v>1594210806.9000001</v>
      </c>
      <c r="AB383">
        <v>40648</v>
      </c>
      <c r="AC383" t="s">
        <v>3014</v>
      </c>
      <c r="AD383" t="s">
        <v>3015</v>
      </c>
    </row>
    <row r="384" spans="1:30" x14ac:dyDescent="0.25">
      <c r="A384" s="11" t="s">
        <v>2359</v>
      </c>
      <c r="B384" s="2" t="s">
        <v>16</v>
      </c>
      <c r="C384" s="12">
        <v>45306</v>
      </c>
      <c r="D384" s="2">
        <v>2293.25</v>
      </c>
      <c r="F384">
        <f t="shared" si="26"/>
        <v>-0.44497503798567395</v>
      </c>
      <c r="G384">
        <f t="shared" si="27"/>
        <v>1</v>
      </c>
      <c r="H384" t="str">
        <f t="shared" si="29"/>
        <v/>
      </c>
      <c r="I384" t="str">
        <f t="shared" si="28"/>
        <v/>
      </c>
      <c r="J384" t="str">
        <f t="shared" si="25"/>
        <v/>
      </c>
      <c r="P384" t="s">
        <v>2359</v>
      </c>
      <c r="Q384" t="s">
        <v>16</v>
      </c>
      <c r="R384" s="3">
        <v>45299</v>
      </c>
      <c r="S384">
        <v>2390.6999999999998</v>
      </c>
      <c r="T384">
        <v>2393.1</v>
      </c>
      <c r="U384">
        <v>2405</v>
      </c>
      <c r="V384">
        <v>2298.1999999999998</v>
      </c>
      <c r="W384">
        <v>2343.4</v>
      </c>
      <c r="X384">
        <v>2330.35</v>
      </c>
      <c r="Y384">
        <v>2339.7800000000002</v>
      </c>
      <c r="Z384">
        <v>371369</v>
      </c>
      <c r="AA384">
        <v>868922172.25</v>
      </c>
      <c r="AB384">
        <v>36061</v>
      </c>
      <c r="AC384" t="s">
        <v>3016</v>
      </c>
      <c r="AD384" t="s">
        <v>3017</v>
      </c>
    </row>
    <row r="385" spans="1:30" x14ac:dyDescent="0.25">
      <c r="A385" s="9" t="s">
        <v>2359</v>
      </c>
      <c r="B385" s="1" t="s">
        <v>16</v>
      </c>
      <c r="C385" s="10">
        <v>45307</v>
      </c>
      <c r="D385" s="1">
        <v>2258.35</v>
      </c>
      <c r="F385">
        <f t="shared" si="26"/>
        <v>-1.5218576256404706</v>
      </c>
      <c r="G385">
        <f t="shared" si="27"/>
        <v>2</v>
      </c>
      <c r="H385" t="str">
        <f t="shared" si="29"/>
        <v/>
      </c>
      <c r="I385" t="str">
        <f t="shared" si="28"/>
        <v/>
      </c>
      <c r="J385" t="str">
        <f t="shared" si="25"/>
        <v/>
      </c>
      <c r="P385" t="s">
        <v>2359</v>
      </c>
      <c r="Q385" t="s">
        <v>16</v>
      </c>
      <c r="R385" s="3">
        <v>45300</v>
      </c>
      <c r="S385">
        <v>2330.35</v>
      </c>
      <c r="T385">
        <v>2338.4</v>
      </c>
      <c r="U385">
        <v>2368</v>
      </c>
      <c r="V385">
        <v>2298.65</v>
      </c>
      <c r="W385">
        <v>2318</v>
      </c>
      <c r="X385">
        <v>2306.75</v>
      </c>
      <c r="Y385">
        <v>2337.4899999999998</v>
      </c>
      <c r="Z385">
        <v>385639</v>
      </c>
      <c r="AA385">
        <v>901426389.14999998</v>
      </c>
      <c r="AB385">
        <v>30298</v>
      </c>
      <c r="AC385" t="s">
        <v>3018</v>
      </c>
      <c r="AD385" t="s">
        <v>3019</v>
      </c>
    </row>
    <row r="386" spans="1:30" x14ac:dyDescent="0.25">
      <c r="A386" s="11" t="s">
        <v>2359</v>
      </c>
      <c r="B386" s="2" t="s">
        <v>16</v>
      </c>
      <c r="C386" s="12">
        <v>45308</v>
      </c>
      <c r="D386" s="2">
        <v>2191.6999999999998</v>
      </c>
      <c r="F386">
        <f t="shared" si="26"/>
        <v>-2.9512697323267028</v>
      </c>
      <c r="G386">
        <f t="shared" si="27"/>
        <v>3</v>
      </c>
      <c r="H386" t="str">
        <f t="shared" si="29"/>
        <v/>
      </c>
      <c r="I386" t="str">
        <f t="shared" si="28"/>
        <v/>
      </c>
      <c r="J386" t="str">
        <f t="shared" si="25"/>
        <v/>
      </c>
      <c r="P386" t="s">
        <v>2359</v>
      </c>
      <c r="Q386" t="s">
        <v>16</v>
      </c>
      <c r="R386" s="3">
        <v>45301</v>
      </c>
      <c r="S386">
        <v>2306.75</v>
      </c>
      <c r="T386">
        <v>2322.9499999999998</v>
      </c>
      <c r="U386">
        <v>2322.9499999999998</v>
      </c>
      <c r="V386">
        <v>2264.75</v>
      </c>
      <c r="W386">
        <v>2288</v>
      </c>
      <c r="X386">
        <v>2288.6</v>
      </c>
      <c r="Y386">
        <v>2287.21</v>
      </c>
      <c r="Z386">
        <v>226393</v>
      </c>
      <c r="AA386">
        <v>517809341.39999998</v>
      </c>
      <c r="AB386">
        <v>24703</v>
      </c>
      <c r="AC386" t="s">
        <v>3020</v>
      </c>
      <c r="AD386" t="s">
        <v>3021</v>
      </c>
    </row>
    <row r="387" spans="1:30" x14ac:dyDescent="0.25">
      <c r="A387" s="9" t="s">
        <v>2359</v>
      </c>
      <c r="B387" s="1" t="s">
        <v>16</v>
      </c>
      <c r="C387" s="10">
        <v>45309</v>
      </c>
      <c r="D387" s="1">
        <v>2181.4499999999998</v>
      </c>
      <c r="F387">
        <f t="shared" si="26"/>
        <v>-0.46767349546014508</v>
      </c>
      <c r="G387">
        <f t="shared" si="27"/>
        <v>4</v>
      </c>
      <c r="H387">
        <f t="shared" si="29"/>
        <v>-5.4544272526329634</v>
      </c>
      <c r="I387" t="str">
        <f t="shared" si="28"/>
        <v/>
      </c>
      <c r="J387" t="str">
        <f t="shared" ref="J387:J450" si="30">IF(ISNUMBER(I387), (INDEX(D:D, MATCH(EOMONTH(C387, 0), C:C, 1)) / D387 - 1) * 100, "")</f>
        <v/>
      </c>
      <c r="P387" t="s">
        <v>2359</v>
      </c>
      <c r="Q387" t="s">
        <v>16</v>
      </c>
      <c r="R387" s="3">
        <v>45302</v>
      </c>
      <c r="S387">
        <v>2288.6</v>
      </c>
      <c r="T387">
        <v>2300</v>
      </c>
      <c r="U387">
        <v>2314.15</v>
      </c>
      <c r="V387">
        <v>2260.0500000000002</v>
      </c>
      <c r="W387">
        <v>2302.9</v>
      </c>
      <c r="X387">
        <v>2307.3000000000002</v>
      </c>
      <c r="Y387">
        <v>2292.98</v>
      </c>
      <c r="Z387">
        <v>313637</v>
      </c>
      <c r="AA387">
        <v>719164454.75</v>
      </c>
      <c r="AB387">
        <v>27115</v>
      </c>
      <c r="AC387" t="s">
        <v>3022</v>
      </c>
      <c r="AD387" t="s">
        <v>3023</v>
      </c>
    </row>
    <row r="388" spans="1:30" x14ac:dyDescent="0.25">
      <c r="A388" s="11" t="s">
        <v>2359</v>
      </c>
      <c r="B388" s="2" t="s">
        <v>16</v>
      </c>
      <c r="C388" s="12">
        <v>45310</v>
      </c>
      <c r="D388" s="2">
        <v>2214.4</v>
      </c>
      <c r="F388">
        <f t="shared" ref="F388:F451" si="31">((D388-D387)/D387)*100</f>
        <v>1.5104632240023963</v>
      </c>
      <c r="G388">
        <f t="shared" ref="G388:G451" si="32">WEEKDAY(C388, 2)</f>
        <v>5</v>
      </c>
      <c r="H388" t="str">
        <f t="shared" si="29"/>
        <v/>
      </c>
      <c r="I388" t="str">
        <f t="shared" ref="I388:I451" si="33">IF(MONTH(C388)&lt;&gt;MONTH(C387), C388, "")</f>
        <v/>
      </c>
      <c r="J388" t="str">
        <f t="shared" si="30"/>
        <v/>
      </c>
      <c r="P388" t="s">
        <v>2359</v>
      </c>
      <c r="Q388" t="s">
        <v>16</v>
      </c>
      <c r="R388" s="3">
        <v>45303</v>
      </c>
      <c r="S388">
        <v>2307.3000000000002</v>
      </c>
      <c r="T388">
        <v>2320</v>
      </c>
      <c r="U388">
        <v>2327.25</v>
      </c>
      <c r="V388">
        <v>2282.4499999999998</v>
      </c>
      <c r="W388">
        <v>2296</v>
      </c>
      <c r="X388">
        <v>2303.5</v>
      </c>
      <c r="Y388">
        <v>2300.44</v>
      </c>
      <c r="Z388">
        <v>255101</v>
      </c>
      <c r="AA388">
        <v>586844513.5</v>
      </c>
      <c r="AB388">
        <v>19466</v>
      </c>
      <c r="AC388" t="s">
        <v>3024</v>
      </c>
      <c r="AD388" t="s">
        <v>1806</v>
      </c>
    </row>
    <row r="389" spans="1:30" x14ac:dyDescent="0.25">
      <c r="A389" s="9" t="s">
        <v>2359</v>
      </c>
      <c r="B389" s="1" t="s">
        <v>16</v>
      </c>
      <c r="C389" s="10">
        <v>45311</v>
      </c>
      <c r="D389" s="1">
        <v>2207.6999999999998</v>
      </c>
      <c r="F389">
        <f t="shared" si="31"/>
        <v>-0.30256502890174641</v>
      </c>
      <c r="G389">
        <f t="shared" si="32"/>
        <v>6</v>
      </c>
      <c r="H389" t="str">
        <f t="shared" si="29"/>
        <v/>
      </c>
      <c r="I389" t="str">
        <f t="shared" si="33"/>
        <v/>
      </c>
      <c r="J389" t="str">
        <f t="shared" si="30"/>
        <v/>
      </c>
      <c r="P389" t="s">
        <v>2359</v>
      </c>
      <c r="Q389" t="s">
        <v>16</v>
      </c>
      <c r="R389" s="3">
        <v>45306</v>
      </c>
      <c r="S389">
        <v>2303.5</v>
      </c>
      <c r="T389">
        <v>2308</v>
      </c>
      <c r="U389">
        <v>2336.9499999999998</v>
      </c>
      <c r="V389">
        <v>2282.5</v>
      </c>
      <c r="W389">
        <v>2291</v>
      </c>
      <c r="X389">
        <v>2293.25</v>
      </c>
      <c r="Y389">
        <v>2301.65</v>
      </c>
      <c r="Z389">
        <v>221713</v>
      </c>
      <c r="AA389">
        <v>510305625.19999999</v>
      </c>
      <c r="AB389">
        <v>18384</v>
      </c>
      <c r="AC389" t="s">
        <v>3025</v>
      </c>
      <c r="AD389" t="s">
        <v>3026</v>
      </c>
    </row>
    <row r="390" spans="1:30" x14ac:dyDescent="0.25">
      <c r="A390" s="11" t="s">
        <v>2359</v>
      </c>
      <c r="B390" s="2" t="s">
        <v>16</v>
      </c>
      <c r="C390" s="12">
        <v>45314</v>
      </c>
      <c r="D390" s="2">
        <v>2108.9</v>
      </c>
      <c r="F390">
        <f t="shared" si="31"/>
        <v>-4.4752457308510998</v>
      </c>
      <c r="G390">
        <f t="shared" si="32"/>
        <v>2</v>
      </c>
      <c r="H390" t="str">
        <f t="shared" si="29"/>
        <v/>
      </c>
      <c r="I390" t="str">
        <f t="shared" si="33"/>
        <v/>
      </c>
      <c r="J390" t="str">
        <f t="shared" si="30"/>
        <v/>
      </c>
      <c r="P390" t="s">
        <v>2359</v>
      </c>
      <c r="Q390" t="s">
        <v>16</v>
      </c>
      <c r="R390" s="3">
        <v>45307</v>
      </c>
      <c r="S390">
        <v>2293.25</v>
      </c>
      <c r="T390">
        <v>2297.65</v>
      </c>
      <c r="U390">
        <v>2303.15</v>
      </c>
      <c r="V390">
        <v>2233.4</v>
      </c>
      <c r="W390">
        <v>2262.25</v>
      </c>
      <c r="X390">
        <v>2258.35</v>
      </c>
      <c r="Y390">
        <v>2261.1999999999998</v>
      </c>
      <c r="Z390">
        <v>451024</v>
      </c>
      <c r="AA390">
        <v>1019856042.6</v>
      </c>
      <c r="AB390">
        <v>34476</v>
      </c>
      <c r="AC390" t="s">
        <v>3027</v>
      </c>
      <c r="AD390" t="s">
        <v>3028</v>
      </c>
    </row>
    <row r="391" spans="1:30" x14ac:dyDescent="0.25">
      <c r="A391" s="9" t="s">
        <v>2359</v>
      </c>
      <c r="B391" s="1" t="s">
        <v>16</v>
      </c>
      <c r="C391" s="10">
        <v>45315</v>
      </c>
      <c r="D391" s="1">
        <v>2154.75</v>
      </c>
      <c r="F391">
        <f t="shared" si="31"/>
        <v>2.1741192090663333</v>
      </c>
      <c r="G391">
        <f t="shared" si="32"/>
        <v>3</v>
      </c>
      <c r="H391" t="str">
        <f t="shared" si="29"/>
        <v/>
      </c>
      <c r="I391" t="str">
        <f t="shared" si="33"/>
        <v/>
      </c>
      <c r="J391" t="str">
        <f t="shared" si="30"/>
        <v/>
      </c>
      <c r="P391" t="s">
        <v>2359</v>
      </c>
      <c r="Q391" t="s">
        <v>16</v>
      </c>
      <c r="R391" s="3">
        <v>45308</v>
      </c>
      <c r="S391">
        <v>2258.35</v>
      </c>
      <c r="T391">
        <v>2258.35</v>
      </c>
      <c r="U391">
        <v>2275.6999999999998</v>
      </c>
      <c r="V391">
        <v>2181</v>
      </c>
      <c r="W391">
        <v>2200</v>
      </c>
      <c r="X391">
        <v>2191.6999999999998</v>
      </c>
      <c r="Y391">
        <v>2227.2399999999998</v>
      </c>
      <c r="Z391">
        <v>354131</v>
      </c>
      <c r="AA391">
        <v>788735538.39999998</v>
      </c>
      <c r="AB391">
        <v>32920</v>
      </c>
      <c r="AC391" t="s">
        <v>3029</v>
      </c>
      <c r="AD391" t="s">
        <v>3030</v>
      </c>
    </row>
    <row r="392" spans="1:30" x14ac:dyDescent="0.25">
      <c r="A392" s="9" t="s">
        <v>2359</v>
      </c>
      <c r="B392" s="1" t="s">
        <v>16</v>
      </c>
      <c r="C392" s="10">
        <v>45316</v>
      </c>
      <c r="D392" s="1">
        <v>2205.0500000000002</v>
      </c>
      <c r="F392">
        <f t="shared" si="31"/>
        <v>2.3343775379974558</v>
      </c>
      <c r="G392">
        <f t="shared" si="32"/>
        <v>4</v>
      </c>
      <c r="H392">
        <f t="shared" ref="H392:H455" si="34">IF(G392=4, ((D392 - D387) / D387)*100, "")</f>
        <v>1.0818492287240307</v>
      </c>
      <c r="I392" t="str">
        <f t="shared" si="33"/>
        <v/>
      </c>
      <c r="J392" t="str">
        <f t="shared" si="30"/>
        <v/>
      </c>
      <c r="P392" t="s">
        <v>2359</v>
      </c>
      <c r="Q392" t="s">
        <v>16</v>
      </c>
      <c r="R392" s="3">
        <v>45309</v>
      </c>
      <c r="S392">
        <v>2191.6999999999998</v>
      </c>
      <c r="T392">
        <v>2190</v>
      </c>
      <c r="U392">
        <v>2200.4499999999998</v>
      </c>
      <c r="V392">
        <v>2135.5</v>
      </c>
      <c r="W392">
        <v>2180</v>
      </c>
      <c r="X392">
        <v>2181.4499999999998</v>
      </c>
      <c r="Y392">
        <v>2169.7199999999998</v>
      </c>
      <c r="Z392">
        <v>298160</v>
      </c>
      <c r="AA392">
        <v>646924657.79999995</v>
      </c>
      <c r="AB392">
        <v>27387</v>
      </c>
      <c r="AC392" t="s">
        <v>3031</v>
      </c>
      <c r="AD392" t="s">
        <v>3032</v>
      </c>
    </row>
    <row r="393" spans="1:30" x14ac:dyDescent="0.25">
      <c r="A393" s="11" t="s">
        <v>2359</v>
      </c>
      <c r="B393" s="2" t="s">
        <v>16</v>
      </c>
      <c r="C393" s="12">
        <v>45320</v>
      </c>
      <c r="D393" s="2">
        <v>2256.4499999999998</v>
      </c>
      <c r="F393">
        <f t="shared" si="31"/>
        <v>2.3310129022017474</v>
      </c>
      <c r="G393">
        <f t="shared" si="32"/>
        <v>1</v>
      </c>
      <c r="H393" t="str">
        <f t="shared" si="34"/>
        <v/>
      </c>
      <c r="I393" t="str">
        <f t="shared" si="33"/>
        <v/>
      </c>
      <c r="J393" t="str">
        <f t="shared" si="30"/>
        <v/>
      </c>
      <c r="P393" t="s">
        <v>2359</v>
      </c>
      <c r="Q393" t="s">
        <v>16</v>
      </c>
      <c r="R393" s="3">
        <v>45310</v>
      </c>
      <c r="S393">
        <v>2181.4499999999998</v>
      </c>
      <c r="T393">
        <v>2198</v>
      </c>
      <c r="U393">
        <v>2220</v>
      </c>
      <c r="V393">
        <v>2165.4499999999998</v>
      </c>
      <c r="W393">
        <v>2219.85</v>
      </c>
      <c r="X393">
        <v>2214.4</v>
      </c>
      <c r="Y393">
        <v>2190.89</v>
      </c>
      <c r="Z393">
        <v>555621</v>
      </c>
      <c r="AA393">
        <v>1217306290.55</v>
      </c>
      <c r="AB393">
        <v>39974</v>
      </c>
      <c r="AC393" t="s">
        <v>3033</v>
      </c>
      <c r="AD393" t="s">
        <v>3034</v>
      </c>
    </row>
    <row r="394" spans="1:30" x14ac:dyDescent="0.25">
      <c r="A394" s="9" t="s">
        <v>2359</v>
      </c>
      <c r="B394" s="1" t="s">
        <v>16</v>
      </c>
      <c r="C394" s="10">
        <v>45321</v>
      </c>
      <c r="D394" s="1">
        <v>2260.0500000000002</v>
      </c>
      <c r="F394">
        <f t="shared" si="31"/>
        <v>0.1595426444193474</v>
      </c>
      <c r="G394">
        <f t="shared" si="32"/>
        <v>2</v>
      </c>
      <c r="H394" t="str">
        <f t="shared" si="34"/>
        <v/>
      </c>
      <c r="I394" t="str">
        <f t="shared" si="33"/>
        <v/>
      </c>
      <c r="J394" t="str">
        <f t="shared" si="30"/>
        <v/>
      </c>
      <c r="P394" t="s">
        <v>2359</v>
      </c>
      <c r="Q394" t="s">
        <v>16</v>
      </c>
      <c r="R394" s="3">
        <v>45311</v>
      </c>
      <c r="S394">
        <v>2214.4</v>
      </c>
      <c r="T394">
        <v>2240</v>
      </c>
      <c r="U394">
        <v>2241.5</v>
      </c>
      <c r="V394">
        <v>2200</v>
      </c>
      <c r="W394">
        <v>2204.9499999999998</v>
      </c>
      <c r="X394">
        <v>2207.6999999999998</v>
      </c>
      <c r="Y394">
        <v>2217.9699999999998</v>
      </c>
      <c r="Z394">
        <v>56612</v>
      </c>
      <c r="AA394">
        <v>125563482.65000001</v>
      </c>
      <c r="AB394">
        <v>5412</v>
      </c>
      <c r="AC394" t="s">
        <v>3035</v>
      </c>
      <c r="AD394" t="s">
        <v>3036</v>
      </c>
    </row>
    <row r="395" spans="1:30" x14ac:dyDescent="0.25">
      <c r="A395" s="11" t="s">
        <v>2359</v>
      </c>
      <c r="B395" s="2" t="s">
        <v>16</v>
      </c>
      <c r="C395" s="12">
        <v>45322</v>
      </c>
      <c r="D395" s="2">
        <v>2279.8000000000002</v>
      </c>
      <c r="F395">
        <f t="shared" si="31"/>
        <v>0.87387447180372113</v>
      </c>
      <c r="G395">
        <f t="shared" si="32"/>
        <v>3</v>
      </c>
      <c r="H395" t="str">
        <f t="shared" si="34"/>
        <v/>
      </c>
      <c r="I395" t="str">
        <f t="shared" si="33"/>
        <v/>
      </c>
      <c r="J395" t="str">
        <f t="shared" si="30"/>
        <v/>
      </c>
      <c r="P395" t="s">
        <v>2359</v>
      </c>
      <c r="Q395" t="s">
        <v>16</v>
      </c>
      <c r="R395" s="3">
        <v>45314</v>
      </c>
      <c r="S395">
        <v>2207.6999999999998</v>
      </c>
      <c r="T395">
        <v>2210</v>
      </c>
      <c r="U395">
        <v>2219.9499999999998</v>
      </c>
      <c r="V395">
        <v>2101.6999999999998</v>
      </c>
      <c r="W395">
        <v>2119.4</v>
      </c>
      <c r="X395">
        <v>2108.9</v>
      </c>
      <c r="Y395">
        <v>2136.52</v>
      </c>
      <c r="Z395">
        <v>288555</v>
      </c>
      <c r="AA395">
        <v>616504450.35000002</v>
      </c>
      <c r="AB395">
        <v>33835</v>
      </c>
      <c r="AC395" t="s">
        <v>3037</v>
      </c>
      <c r="AD395" t="s">
        <v>3038</v>
      </c>
    </row>
    <row r="396" spans="1:30" x14ac:dyDescent="0.25">
      <c r="A396" s="9" t="s">
        <v>2359</v>
      </c>
      <c r="B396" s="1" t="s">
        <v>16</v>
      </c>
      <c r="C396" s="10">
        <v>45323</v>
      </c>
      <c r="D396" s="1">
        <v>2280.4</v>
      </c>
      <c r="F396">
        <f t="shared" si="31"/>
        <v>2.6318098078774849E-2</v>
      </c>
      <c r="G396">
        <f t="shared" si="32"/>
        <v>4</v>
      </c>
      <c r="H396">
        <f t="shared" si="34"/>
        <v>5.8313029353753372</v>
      </c>
      <c r="I396">
        <f t="shared" si="33"/>
        <v>45323</v>
      </c>
      <c r="J396">
        <f t="shared" si="30"/>
        <v>-11.204174706191894</v>
      </c>
      <c r="P396" t="s">
        <v>2359</v>
      </c>
      <c r="Q396" t="s">
        <v>16</v>
      </c>
      <c r="R396" s="3">
        <v>45315</v>
      </c>
      <c r="S396">
        <v>2108.9</v>
      </c>
      <c r="T396">
        <v>2119.9</v>
      </c>
      <c r="U396">
        <v>2174</v>
      </c>
      <c r="V396">
        <v>2071.0500000000002</v>
      </c>
      <c r="W396">
        <v>2168.5500000000002</v>
      </c>
      <c r="X396">
        <v>2154.75</v>
      </c>
      <c r="Y396">
        <v>2120.52</v>
      </c>
      <c r="Z396">
        <v>710787</v>
      </c>
      <c r="AA396">
        <v>1507235659.05</v>
      </c>
      <c r="AB396">
        <v>27390</v>
      </c>
      <c r="AC396" t="s">
        <v>3039</v>
      </c>
      <c r="AD396" t="s">
        <v>3040</v>
      </c>
    </row>
    <row r="397" spans="1:30" x14ac:dyDescent="0.25">
      <c r="A397" s="11" t="s">
        <v>2359</v>
      </c>
      <c r="B397" s="2" t="s">
        <v>16</v>
      </c>
      <c r="C397" s="12">
        <v>45324</v>
      </c>
      <c r="D397" s="2">
        <v>2259.1</v>
      </c>
      <c r="F397">
        <f t="shared" si="31"/>
        <v>-0.93404665848097612</v>
      </c>
      <c r="G397">
        <f t="shared" si="32"/>
        <v>5</v>
      </c>
      <c r="H397" t="str">
        <f t="shared" si="34"/>
        <v/>
      </c>
      <c r="I397" t="str">
        <f t="shared" si="33"/>
        <v/>
      </c>
      <c r="J397" t="str">
        <f t="shared" si="30"/>
        <v/>
      </c>
      <c r="P397" t="s">
        <v>2359</v>
      </c>
      <c r="Q397" t="s">
        <v>145</v>
      </c>
      <c r="R397" s="3">
        <v>45316</v>
      </c>
      <c r="S397">
        <v>2290</v>
      </c>
      <c r="T397">
        <v>2154.75</v>
      </c>
      <c r="U397">
        <v>2154.75</v>
      </c>
      <c r="V397">
        <v>2154.75</v>
      </c>
      <c r="W397">
        <v>2154.75</v>
      </c>
      <c r="X397">
        <v>2154.75</v>
      </c>
      <c r="Y397">
        <v>2154.75</v>
      </c>
      <c r="Z397">
        <v>234138</v>
      </c>
      <c r="AA397">
        <v>504508855.5</v>
      </c>
      <c r="AB397">
        <v>1</v>
      </c>
      <c r="AC397" t="s">
        <v>146</v>
      </c>
      <c r="AD397" t="s">
        <v>146</v>
      </c>
    </row>
    <row r="398" spans="1:30" x14ac:dyDescent="0.25">
      <c r="A398" s="9" t="s">
        <v>2359</v>
      </c>
      <c r="B398" s="1" t="s">
        <v>16</v>
      </c>
      <c r="C398" s="10">
        <v>45327</v>
      </c>
      <c r="D398" s="1">
        <v>2193.5500000000002</v>
      </c>
      <c r="F398">
        <f t="shared" si="31"/>
        <v>-2.9015979814970443</v>
      </c>
      <c r="G398">
        <f t="shared" si="32"/>
        <v>1</v>
      </c>
      <c r="H398" t="str">
        <f t="shared" si="34"/>
        <v/>
      </c>
      <c r="I398" t="str">
        <f t="shared" si="33"/>
        <v/>
      </c>
      <c r="J398" t="str">
        <f t="shared" si="30"/>
        <v/>
      </c>
      <c r="P398" t="s">
        <v>2359</v>
      </c>
      <c r="Q398" t="s">
        <v>16</v>
      </c>
      <c r="R398" s="3">
        <v>45316</v>
      </c>
      <c r="S398">
        <v>2154.75</v>
      </c>
      <c r="T398">
        <v>2185</v>
      </c>
      <c r="U398">
        <v>2218.9499999999998</v>
      </c>
      <c r="V398">
        <v>2141.85</v>
      </c>
      <c r="W398">
        <v>2202.4499999999998</v>
      </c>
      <c r="X398">
        <v>2205.0500000000002</v>
      </c>
      <c r="Y398">
        <v>2190.67</v>
      </c>
      <c r="Z398">
        <v>694448</v>
      </c>
      <c r="AA398">
        <v>1521303779.45</v>
      </c>
      <c r="AB398">
        <v>52809</v>
      </c>
      <c r="AC398" t="s">
        <v>3041</v>
      </c>
      <c r="AD398" t="s">
        <v>124</v>
      </c>
    </row>
    <row r="399" spans="1:30" x14ac:dyDescent="0.25">
      <c r="A399" s="11" t="s">
        <v>2359</v>
      </c>
      <c r="B399" s="2" t="s">
        <v>16</v>
      </c>
      <c r="C399" s="12">
        <v>45328</v>
      </c>
      <c r="D399" s="2">
        <v>2189.75</v>
      </c>
      <c r="F399">
        <f t="shared" si="31"/>
        <v>-0.17323516673885625</v>
      </c>
      <c r="G399">
        <f t="shared" si="32"/>
        <v>2</v>
      </c>
      <c r="H399" t="str">
        <f t="shared" si="34"/>
        <v/>
      </c>
      <c r="I399" t="str">
        <f t="shared" si="33"/>
        <v/>
      </c>
      <c r="J399" t="str">
        <f t="shared" si="30"/>
        <v/>
      </c>
      <c r="P399" t="s">
        <v>2359</v>
      </c>
      <c r="Q399" t="s">
        <v>16</v>
      </c>
      <c r="R399" s="3">
        <v>45320</v>
      </c>
      <c r="S399">
        <v>2205.0500000000002</v>
      </c>
      <c r="T399">
        <v>2228</v>
      </c>
      <c r="U399">
        <v>2278.35</v>
      </c>
      <c r="V399">
        <v>2221</v>
      </c>
      <c r="W399">
        <v>2255.0500000000002</v>
      </c>
      <c r="X399">
        <v>2256.4499999999998</v>
      </c>
      <c r="Y399">
        <v>2258.08</v>
      </c>
      <c r="Z399">
        <v>458573</v>
      </c>
      <c r="AA399">
        <v>1035494451.35</v>
      </c>
      <c r="AB399">
        <v>37722</v>
      </c>
      <c r="AC399" t="s">
        <v>3042</v>
      </c>
      <c r="AD399" t="s">
        <v>3043</v>
      </c>
    </row>
    <row r="400" spans="1:30" x14ac:dyDescent="0.25">
      <c r="A400" s="9" t="s">
        <v>2359</v>
      </c>
      <c r="B400" s="1" t="s">
        <v>16</v>
      </c>
      <c r="C400" s="10">
        <v>45329</v>
      </c>
      <c r="D400" s="1">
        <v>2170.8000000000002</v>
      </c>
      <c r="F400">
        <f t="shared" si="31"/>
        <v>-0.86539559310422742</v>
      </c>
      <c r="G400">
        <f t="shared" si="32"/>
        <v>3</v>
      </c>
      <c r="H400" t="str">
        <f t="shared" si="34"/>
        <v/>
      </c>
      <c r="I400" t="str">
        <f t="shared" si="33"/>
        <v/>
      </c>
      <c r="J400" t="str">
        <f t="shared" si="30"/>
        <v/>
      </c>
      <c r="P400" t="s">
        <v>2359</v>
      </c>
      <c r="Q400" t="s">
        <v>16</v>
      </c>
      <c r="R400" s="3">
        <v>45321</v>
      </c>
      <c r="S400">
        <v>2256.4499999999998</v>
      </c>
      <c r="T400">
        <v>2241.4</v>
      </c>
      <c r="U400">
        <v>2285.9499999999998</v>
      </c>
      <c r="V400">
        <v>2237.65</v>
      </c>
      <c r="W400">
        <v>2261</v>
      </c>
      <c r="X400">
        <v>2260.0500000000002</v>
      </c>
      <c r="Y400">
        <v>2262.9699999999998</v>
      </c>
      <c r="Z400">
        <v>290576</v>
      </c>
      <c r="AA400">
        <v>657565812.45000005</v>
      </c>
      <c r="AB400">
        <v>25813</v>
      </c>
      <c r="AC400" t="s">
        <v>3044</v>
      </c>
      <c r="AD400" t="s">
        <v>118</v>
      </c>
    </row>
    <row r="401" spans="1:30" x14ac:dyDescent="0.25">
      <c r="A401" s="11" t="s">
        <v>2359</v>
      </c>
      <c r="B401" s="2" t="s">
        <v>16</v>
      </c>
      <c r="C401" s="12">
        <v>45330</v>
      </c>
      <c r="D401" s="2">
        <v>2100.35</v>
      </c>
      <c r="F401">
        <f t="shared" si="31"/>
        <v>-3.2453473373871509</v>
      </c>
      <c r="G401">
        <f t="shared" si="32"/>
        <v>4</v>
      </c>
      <c r="H401">
        <f t="shared" si="34"/>
        <v>-7.8955446412910097</v>
      </c>
      <c r="I401" t="str">
        <f t="shared" si="33"/>
        <v/>
      </c>
      <c r="J401" t="str">
        <f t="shared" si="30"/>
        <v/>
      </c>
      <c r="P401" t="s">
        <v>2359</v>
      </c>
      <c r="Q401" t="s">
        <v>16</v>
      </c>
      <c r="R401" s="3">
        <v>45322</v>
      </c>
      <c r="S401">
        <v>2260.0500000000002</v>
      </c>
      <c r="T401">
        <v>2260.0500000000002</v>
      </c>
      <c r="U401">
        <v>2294.9499999999998</v>
      </c>
      <c r="V401">
        <v>2256.65</v>
      </c>
      <c r="W401">
        <v>2267.4499999999998</v>
      </c>
      <c r="X401">
        <v>2279.8000000000002</v>
      </c>
      <c r="Y401">
        <v>2280.16</v>
      </c>
      <c r="Z401">
        <v>298496</v>
      </c>
      <c r="AA401">
        <v>680617774</v>
      </c>
      <c r="AB401">
        <v>26670</v>
      </c>
      <c r="AC401" t="s">
        <v>3045</v>
      </c>
      <c r="AD401" t="s">
        <v>3046</v>
      </c>
    </row>
    <row r="402" spans="1:30" x14ac:dyDescent="0.25">
      <c r="A402" s="9" t="s">
        <v>2359</v>
      </c>
      <c r="B402" s="1" t="s">
        <v>16</v>
      </c>
      <c r="C402" s="10">
        <v>45331</v>
      </c>
      <c r="D402" s="1">
        <v>2127.1999999999998</v>
      </c>
      <c r="F402">
        <f t="shared" si="31"/>
        <v>1.2783583688432838</v>
      </c>
      <c r="G402">
        <f t="shared" si="32"/>
        <v>5</v>
      </c>
      <c r="H402" t="str">
        <f t="shared" si="34"/>
        <v/>
      </c>
      <c r="I402" t="str">
        <f t="shared" si="33"/>
        <v/>
      </c>
      <c r="J402" t="str">
        <f t="shared" si="30"/>
        <v/>
      </c>
      <c r="P402" t="s">
        <v>2359</v>
      </c>
      <c r="Q402" t="s">
        <v>16</v>
      </c>
      <c r="R402" s="3">
        <v>45323</v>
      </c>
      <c r="S402">
        <v>2279.8000000000002</v>
      </c>
      <c r="T402">
        <v>2300</v>
      </c>
      <c r="U402">
        <v>2300</v>
      </c>
      <c r="V402">
        <v>2266.5</v>
      </c>
      <c r="W402">
        <v>2280</v>
      </c>
      <c r="X402">
        <v>2280.4</v>
      </c>
      <c r="Y402">
        <v>2280.23</v>
      </c>
      <c r="Z402">
        <v>453265</v>
      </c>
      <c r="AA402">
        <v>1033550560.85</v>
      </c>
      <c r="AB402">
        <v>23657</v>
      </c>
      <c r="AC402" t="s">
        <v>3047</v>
      </c>
      <c r="AD402" t="s">
        <v>3048</v>
      </c>
    </row>
    <row r="403" spans="1:30" x14ac:dyDescent="0.25">
      <c r="A403" s="11" t="s">
        <v>2359</v>
      </c>
      <c r="B403" s="2" t="s">
        <v>16</v>
      </c>
      <c r="C403" s="12">
        <v>45334</v>
      </c>
      <c r="D403" s="2">
        <v>2052.15</v>
      </c>
      <c r="F403">
        <f t="shared" si="31"/>
        <v>-3.528112072207584</v>
      </c>
      <c r="G403">
        <f t="shared" si="32"/>
        <v>1</v>
      </c>
      <c r="H403" t="str">
        <f t="shared" si="34"/>
        <v/>
      </c>
      <c r="I403" t="str">
        <f t="shared" si="33"/>
        <v/>
      </c>
      <c r="J403" t="str">
        <f t="shared" si="30"/>
        <v/>
      </c>
      <c r="P403" t="s">
        <v>2359</v>
      </c>
      <c r="Q403" t="s">
        <v>16</v>
      </c>
      <c r="R403" s="3">
        <v>45324</v>
      </c>
      <c r="S403">
        <v>2280.4</v>
      </c>
      <c r="T403">
        <v>2300</v>
      </c>
      <c r="U403">
        <v>2300</v>
      </c>
      <c r="V403">
        <v>2255</v>
      </c>
      <c r="W403">
        <v>2256</v>
      </c>
      <c r="X403">
        <v>2259.1</v>
      </c>
      <c r="Y403">
        <v>2274.81</v>
      </c>
      <c r="Z403">
        <v>247026</v>
      </c>
      <c r="AA403">
        <v>561937200.14999998</v>
      </c>
      <c r="AB403">
        <v>17209</v>
      </c>
      <c r="AC403" t="s">
        <v>3049</v>
      </c>
      <c r="AD403" t="s">
        <v>3038</v>
      </c>
    </row>
    <row r="404" spans="1:30" x14ac:dyDescent="0.25">
      <c r="A404" s="9" t="s">
        <v>2359</v>
      </c>
      <c r="B404" s="1" t="s">
        <v>16</v>
      </c>
      <c r="C404" s="10">
        <v>45335</v>
      </c>
      <c r="D404" s="1">
        <v>2062.9</v>
      </c>
      <c r="F404">
        <f t="shared" si="31"/>
        <v>0.52384084984041124</v>
      </c>
      <c r="G404">
        <f t="shared" si="32"/>
        <v>2</v>
      </c>
      <c r="H404" t="str">
        <f t="shared" si="34"/>
        <v/>
      </c>
      <c r="I404" t="str">
        <f t="shared" si="33"/>
        <v/>
      </c>
      <c r="J404" t="str">
        <f t="shared" si="30"/>
        <v/>
      </c>
      <c r="P404" t="s">
        <v>2359</v>
      </c>
      <c r="Q404" t="s">
        <v>16</v>
      </c>
      <c r="R404" s="3">
        <v>45327</v>
      </c>
      <c r="S404">
        <v>2259.1</v>
      </c>
      <c r="T404">
        <v>2259.1</v>
      </c>
      <c r="U404">
        <v>2270.1999999999998</v>
      </c>
      <c r="V404">
        <v>2178</v>
      </c>
      <c r="W404">
        <v>2190</v>
      </c>
      <c r="X404">
        <v>2193.5500000000002</v>
      </c>
      <c r="Y404">
        <v>2219.41</v>
      </c>
      <c r="Z404">
        <v>382206</v>
      </c>
      <c r="AA404">
        <v>848273033.70000005</v>
      </c>
      <c r="AB404">
        <v>21140</v>
      </c>
      <c r="AC404" t="s">
        <v>3050</v>
      </c>
      <c r="AD404" t="s">
        <v>3051</v>
      </c>
    </row>
    <row r="405" spans="1:30" x14ac:dyDescent="0.25">
      <c r="A405" s="11" t="s">
        <v>2359</v>
      </c>
      <c r="B405" s="2" t="s">
        <v>16</v>
      </c>
      <c r="C405" s="12">
        <v>45336</v>
      </c>
      <c r="D405" s="2">
        <v>2051.35</v>
      </c>
      <c r="F405">
        <f t="shared" si="31"/>
        <v>-0.55989141499831219</v>
      </c>
      <c r="G405">
        <f t="shared" si="32"/>
        <v>3</v>
      </c>
      <c r="H405" t="str">
        <f t="shared" si="34"/>
        <v/>
      </c>
      <c r="I405" t="str">
        <f t="shared" si="33"/>
        <v/>
      </c>
      <c r="J405" t="str">
        <f t="shared" si="30"/>
        <v/>
      </c>
      <c r="P405" t="s">
        <v>2359</v>
      </c>
      <c r="Q405" t="s">
        <v>16</v>
      </c>
      <c r="R405" s="3">
        <v>45328</v>
      </c>
      <c r="S405">
        <v>2193.5500000000002</v>
      </c>
      <c r="T405">
        <v>2214.85</v>
      </c>
      <c r="U405">
        <v>2226</v>
      </c>
      <c r="V405">
        <v>2180.8000000000002</v>
      </c>
      <c r="W405">
        <v>2187.9</v>
      </c>
      <c r="X405">
        <v>2189.75</v>
      </c>
      <c r="Y405">
        <v>2205.2600000000002</v>
      </c>
      <c r="Z405">
        <v>740253</v>
      </c>
      <c r="AA405">
        <v>1632446683.7</v>
      </c>
      <c r="AB405">
        <v>21383</v>
      </c>
      <c r="AC405" t="s">
        <v>3052</v>
      </c>
      <c r="AD405" t="s">
        <v>3053</v>
      </c>
    </row>
    <row r="406" spans="1:30" x14ac:dyDescent="0.25">
      <c r="A406" s="9" t="s">
        <v>2359</v>
      </c>
      <c r="B406" s="1" t="s">
        <v>16</v>
      </c>
      <c r="C406" s="10">
        <v>45337</v>
      </c>
      <c r="D406" s="1">
        <v>2046.35</v>
      </c>
      <c r="F406">
        <f t="shared" si="31"/>
        <v>-0.24374192604869968</v>
      </c>
      <c r="G406">
        <f t="shared" si="32"/>
        <v>4</v>
      </c>
      <c r="H406">
        <f t="shared" si="34"/>
        <v>-2.5710000714166688</v>
      </c>
      <c r="I406" t="str">
        <f t="shared" si="33"/>
        <v/>
      </c>
      <c r="J406" t="str">
        <f t="shared" si="30"/>
        <v/>
      </c>
      <c r="P406" t="s">
        <v>2359</v>
      </c>
      <c r="Q406" t="s">
        <v>16</v>
      </c>
      <c r="R406" s="3">
        <v>45329</v>
      </c>
      <c r="S406">
        <v>2189.75</v>
      </c>
      <c r="T406">
        <v>2225.5</v>
      </c>
      <c r="U406">
        <v>2225.5</v>
      </c>
      <c r="V406">
        <v>2160.8000000000002</v>
      </c>
      <c r="W406">
        <v>2175.6</v>
      </c>
      <c r="X406">
        <v>2170.8000000000002</v>
      </c>
      <c r="Y406">
        <v>2183.83</v>
      </c>
      <c r="Z406">
        <v>147590</v>
      </c>
      <c r="AA406">
        <v>322311840.5</v>
      </c>
      <c r="AB406">
        <v>15787</v>
      </c>
      <c r="AC406" t="s">
        <v>3054</v>
      </c>
      <c r="AD406" t="s">
        <v>3055</v>
      </c>
    </row>
    <row r="407" spans="1:30" x14ac:dyDescent="0.25">
      <c r="A407" s="11" t="s">
        <v>2359</v>
      </c>
      <c r="B407" s="2" t="s">
        <v>16</v>
      </c>
      <c r="C407" s="12">
        <v>45338</v>
      </c>
      <c r="D407" s="2">
        <v>2084.6</v>
      </c>
      <c r="F407">
        <f t="shared" si="31"/>
        <v>1.8691817137830773</v>
      </c>
      <c r="G407">
        <f t="shared" si="32"/>
        <v>5</v>
      </c>
      <c r="H407" t="str">
        <f t="shared" si="34"/>
        <v/>
      </c>
      <c r="I407" t="str">
        <f t="shared" si="33"/>
        <v/>
      </c>
      <c r="J407" t="str">
        <f t="shared" si="30"/>
        <v/>
      </c>
      <c r="P407" t="s">
        <v>2359</v>
      </c>
      <c r="Q407" t="s">
        <v>16</v>
      </c>
      <c r="R407" s="3">
        <v>45330</v>
      </c>
      <c r="S407">
        <v>2170.8000000000002</v>
      </c>
      <c r="T407">
        <v>2180</v>
      </c>
      <c r="U407">
        <v>2187.5500000000002</v>
      </c>
      <c r="V407">
        <v>2087.5500000000002</v>
      </c>
      <c r="W407">
        <v>2114.0500000000002</v>
      </c>
      <c r="X407">
        <v>2100.35</v>
      </c>
      <c r="Y407">
        <v>2127.86</v>
      </c>
      <c r="Z407">
        <v>777828</v>
      </c>
      <c r="AA407">
        <v>1655109800.8499999</v>
      </c>
      <c r="AB407">
        <v>28106</v>
      </c>
      <c r="AC407" t="s">
        <v>3056</v>
      </c>
      <c r="AD407" t="s">
        <v>3057</v>
      </c>
    </row>
    <row r="408" spans="1:30" x14ac:dyDescent="0.25">
      <c r="A408" s="9" t="s">
        <v>2359</v>
      </c>
      <c r="B408" s="1" t="s">
        <v>16</v>
      </c>
      <c r="C408" s="10">
        <v>45341</v>
      </c>
      <c r="D408" s="1">
        <v>2101.6999999999998</v>
      </c>
      <c r="F408">
        <f t="shared" si="31"/>
        <v>0.82030125683583943</v>
      </c>
      <c r="G408">
        <f t="shared" si="32"/>
        <v>1</v>
      </c>
      <c r="H408" t="str">
        <f t="shared" si="34"/>
        <v/>
      </c>
      <c r="I408" t="str">
        <f t="shared" si="33"/>
        <v/>
      </c>
      <c r="J408" t="str">
        <f t="shared" si="30"/>
        <v/>
      </c>
      <c r="P408" t="s">
        <v>2359</v>
      </c>
      <c r="Q408" t="s">
        <v>16</v>
      </c>
      <c r="R408" s="3">
        <v>45331</v>
      </c>
      <c r="S408">
        <v>2100.35</v>
      </c>
      <c r="T408">
        <v>2114.0500000000002</v>
      </c>
      <c r="U408">
        <v>2136.6999999999998</v>
      </c>
      <c r="V408">
        <v>2068.1999999999998</v>
      </c>
      <c r="W408">
        <v>2125.4499999999998</v>
      </c>
      <c r="X408">
        <v>2127.1999999999998</v>
      </c>
      <c r="Y408">
        <v>2110.3200000000002</v>
      </c>
      <c r="Z408">
        <v>311415</v>
      </c>
      <c r="AA408">
        <v>657184521.14999998</v>
      </c>
      <c r="AB408">
        <v>26370</v>
      </c>
      <c r="AC408" t="s">
        <v>3058</v>
      </c>
      <c r="AD408" t="s">
        <v>3059</v>
      </c>
    </row>
    <row r="409" spans="1:30" x14ac:dyDescent="0.25">
      <c r="A409" s="11" t="s">
        <v>2359</v>
      </c>
      <c r="B409" s="2" t="s">
        <v>16</v>
      </c>
      <c r="C409" s="12">
        <v>45342</v>
      </c>
      <c r="D409" s="2">
        <v>2085.5500000000002</v>
      </c>
      <c r="F409">
        <f t="shared" si="31"/>
        <v>-0.76842556026072406</v>
      </c>
      <c r="G409">
        <f t="shared" si="32"/>
        <v>2</v>
      </c>
      <c r="H409" t="str">
        <f t="shared" si="34"/>
        <v/>
      </c>
      <c r="I409" t="str">
        <f t="shared" si="33"/>
        <v/>
      </c>
      <c r="J409" t="str">
        <f t="shared" si="30"/>
        <v/>
      </c>
      <c r="P409" t="s">
        <v>2359</v>
      </c>
      <c r="Q409" t="s">
        <v>16</v>
      </c>
      <c r="R409" s="3">
        <v>45334</v>
      </c>
      <c r="S409">
        <v>2127.1999999999998</v>
      </c>
      <c r="T409">
        <v>2149</v>
      </c>
      <c r="U409">
        <v>2149</v>
      </c>
      <c r="V409">
        <v>2033.5</v>
      </c>
      <c r="W409">
        <v>2048</v>
      </c>
      <c r="X409">
        <v>2052.15</v>
      </c>
      <c r="Y409">
        <v>2079.2199999999998</v>
      </c>
      <c r="Z409">
        <v>379042</v>
      </c>
      <c r="AA409">
        <v>788111137.54999995</v>
      </c>
      <c r="AB409">
        <v>34505</v>
      </c>
      <c r="AC409" t="s">
        <v>3060</v>
      </c>
      <c r="AD409" t="s">
        <v>3061</v>
      </c>
    </row>
    <row r="410" spans="1:30" x14ac:dyDescent="0.25">
      <c r="A410" s="9" t="s">
        <v>2359</v>
      </c>
      <c r="B410" s="1" t="s">
        <v>16</v>
      </c>
      <c r="C410" s="10">
        <v>45343</v>
      </c>
      <c r="D410" s="1">
        <v>2086.9499999999998</v>
      </c>
      <c r="F410">
        <f t="shared" si="31"/>
        <v>6.7128575195974011E-2</v>
      </c>
      <c r="G410">
        <f t="shared" si="32"/>
        <v>3</v>
      </c>
      <c r="H410" t="str">
        <f t="shared" si="34"/>
        <v/>
      </c>
      <c r="I410" t="str">
        <f t="shared" si="33"/>
        <v/>
      </c>
      <c r="J410" t="str">
        <f t="shared" si="30"/>
        <v/>
      </c>
      <c r="P410" t="s">
        <v>2359</v>
      </c>
      <c r="Q410" t="s">
        <v>16</v>
      </c>
      <c r="R410" s="3">
        <v>45335</v>
      </c>
      <c r="S410">
        <v>2052.15</v>
      </c>
      <c r="T410">
        <v>2077.9</v>
      </c>
      <c r="U410">
        <v>2077.9499999999998</v>
      </c>
      <c r="V410">
        <v>2005</v>
      </c>
      <c r="W410">
        <v>2060.0500000000002</v>
      </c>
      <c r="X410">
        <v>2062.9</v>
      </c>
      <c r="Y410">
        <v>2045.08</v>
      </c>
      <c r="Z410">
        <v>328542</v>
      </c>
      <c r="AA410">
        <v>671895213.79999995</v>
      </c>
      <c r="AB410">
        <v>35776</v>
      </c>
      <c r="AC410" t="s">
        <v>3062</v>
      </c>
      <c r="AD410" t="s">
        <v>1339</v>
      </c>
    </row>
    <row r="411" spans="1:30" x14ac:dyDescent="0.25">
      <c r="A411" s="11" t="s">
        <v>2359</v>
      </c>
      <c r="B411" s="2" t="s">
        <v>16</v>
      </c>
      <c r="C411" s="12">
        <v>45344</v>
      </c>
      <c r="D411" s="2">
        <v>2107.15</v>
      </c>
      <c r="F411">
        <f t="shared" si="31"/>
        <v>0.96791969141571554</v>
      </c>
      <c r="G411">
        <f t="shared" si="32"/>
        <v>4</v>
      </c>
      <c r="H411">
        <f t="shared" si="34"/>
        <v>2.9711437437388613</v>
      </c>
      <c r="I411" t="str">
        <f t="shared" si="33"/>
        <v/>
      </c>
      <c r="J411" t="str">
        <f t="shared" si="30"/>
        <v/>
      </c>
      <c r="P411" t="s">
        <v>2359</v>
      </c>
      <c r="Q411" t="s">
        <v>16</v>
      </c>
      <c r="R411" s="3">
        <v>45336</v>
      </c>
      <c r="S411">
        <v>2062.9</v>
      </c>
      <c r="T411">
        <v>2032.2</v>
      </c>
      <c r="U411">
        <v>2063.5</v>
      </c>
      <c r="V411">
        <v>2027.05</v>
      </c>
      <c r="W411">
        <v>2054</v>
      </c>
      <c r="X411">
        <v>2051.35</v>
      </c>
      <c r="Y411">
        <v>2046.29</v>
      </c>
      <c r="Z411">
        <v>232957</v>
      </c>
      <c r="AA411">
        <v>476696662.44999999</v>
      </c>
      <c r="AB411">
        <v>22724</v>
      </c>
      <c r="AC411" t="s">
        <v>3063</v>
      </c>
      <c r="AD411" t="s">
        <v>3064</v>
      </c>
    </row>
    <row r="412" spans="1:30" x14ac:dyDescent="0.25">
      <c r="A412" s="9" t="s">
        <v>2359</v>
      </c>
      <c r="B412" s="1" t="s">
        <v>16</v>
      </c>
      <c r="C412" s="10">
        <v>45345</v>
      </c>
      <c r="D412" s="1">
        <v>2089.6999999999998</v>
      </c>
      <c r="F412">
        <f t="shared" si="31"/>
        <v>-0.82813278599056883</v>
      </c>
      <c r="G412">
        <f t="shared" si="32"/>
        <v>5</v>
      </c>
      <c r="H412" t="str">
        <f t="shared" si="34"/>
        <v/>
      </c>
      <c r="I412" t="str">
        <f t="shared" si="33"/>
        <v/>
      </c>
      <c r="J412" t="str">
        <f t="shared" si="30"/>
        <v/>
      </c>
      <c r="P412" t="s">
        <v>2359</v>
      </c>
      <c r="Q412" t="s">
        <v>16</v>
      </c>
      <c r="R412" s="3">
        <v>45337</v>
      </c>
      <c r="S412">
        <v>2051.35</v>
      </c>
      <c r="T412">
        <v>2055</v>
      </c>
      <c r="U412">
        <v>2067.9499999999998</v>
      </c>
      <c r="V412">
        <v>2035.2</v>
      </c>
      <c r="W412">
        <v>2043.65</v>
      </c>
      <c r="X412">
        <v>2046.35</v>
      </c>
      <c r="Y412">
        <v>2046.87</v>
      </c>
      <c r="Z412">
        <v>271961</v>
      </c>
      <c r="AA412">
        <v>556669670.54999995</v>
      </c>
      <c r="AB412">
        <v>31703</v>
      </c>
      <c r="AC412" t="s">
        <v>3065</v>
      </c>
      <c r="AD412" t="s">
        <v>2171</v>
      </c>
    </row>
    <row r="413" spans="1:30" x14ac:dyDescent="0.25">
      <c r="A413" s="11" t="s">
        <v>2359</v>
      </c>
      <c r="B413" s="2" t="s">
        <v>16</v>
      </c>
      <c r="C413" s="12">
        <v>45348</v>
      </c>
      <c r="D413" s="2">
        <v>2113.65</v>
      </c>
      <c r="F413">
        <f t="shared" si="31"/>
        <v>1.1460975259606774</v>
      </c>
      <c r="G413">
        <f t="shared" si="32"/>
        <v>1</v>
      </c>
      <c r="H413" t="str">
        <f t="shared" si="34"/>
        <v/>
      </c>
      <c r="I413" t="str">
        <f t="shared" si="33"/>
        <v/>
      </c>
      <c r="J413" t="str">
        <f t="shared" si="30"/>
        <v/>
      </c>
      <c r="P413" t="s">
        <v>2359</v>
      </c>
      <c r="Q413" t="s">
        <v>16</v>
      </c>
      <c r="R413" s="3">
        <v>45338</v>
      </c>
      <c r="S413">
        <v>2046.35</v>
      </c>
      <c r="T413">
        <v>2051.5</v>
      </c>
      <c r="U413">
        <v>2116.65</v>
      </c>
      <c r="V413">
        <v>2051.4</v>
      </c>
      <c r="W413">
        <v>2089</v>
      </c>
      <c r="X413">
        <v>2084.6</v>
      </c>
      <c r="Y413">
        <v>2088.16</v>
      </c>
      <c r="Z413">
        <v>435123</v>
      </c>
      <c r="AA413">
        <v>908606754.14999998</v>
      </c>
      <c r="AB413">
        <v>37789</v>
      </c>
      <c r="AC413" t="s">
        <v>3066</v>
      </c>
      <c r="AD413" t="s">
        <v>3067</v>
      </c>
    </row>
    <row r="414" spans="1:30" x14ac:dyDescent="0.25">
      <c r="A414" s="9" t="s">
        <v>2359</v>
      </c>
      <c r="B414" s="1" t="s">
        <v>16</v>
      </c>
      <c r="C414" s="10">
        <v>45349</v>
      </c>
      <c r="D414" s="1">
        <v>2072.65</v>
      </c>
      <c r="F414">
        <f t="shared" si="31"/>
        <v>-1.9397724315757103</v>
      </c>
      <c r="G414">
        <f t="shared" si="32"/>
        <v>2</v>
      </c>
      <c r="H414" t="str">
        <f t="shared" si="34"/>
        <v/>
      </c>
      <c r="I414" t="str">
        <f t="shared" si="33"/>
        <v/>
      </c>
      <c r="J414" t="str">
        <f t="shared" si="30"/>
        <v/>
      </c>
      <c r="P414" t="s">
        <v>2359</v>
      </c>
      <c r="Q414" t="s">
        <v>16</v>
      </c>
      <c r="R414" s="3">
        <v>45341</v>
      </c>
      <c r="S414">
        <v>2084.6</v>
      </c>
      <c r="T414">
        <v>2084.6</v>
      </c>
      <c r="U414">
        <v>2127.9499999999998</v>
      </c>
      <c r="V414">
        <v>2084.6</v>
      </c>
      <c r="W414">
        <v>2103</v>
      </c>
      <c r="X414">
        <v>2101.6999999999998</v>
      </c>
      <c r="Y414">
        <v>2109.1799999999998</v>
      </c>
      <c r="Z414">
        <v>292776</v>
      </c>
      <c r="AA414">
        <v>617518229.29999995</v>
      </c>
      <c r="AB414">
        <v>19196</v>
      </c>
      <c r="AC414" t="s">
        <v>3068</v>
      </c>
      <c r="AD414" t="s">
        <v>3069</v>
      </c>
    </row>
    <row r="415" spans="1:30" x14ac:dyDescent="0.25">
      <c r="A415" s="11" t="s">
        <v>2359</v>
      </c>
      <c r="B415" s="2" t="s">
        <v>16</v>
      </c>
      <c r="C415" s="12">
        <v>45350</v>
      </c>
      <c r="D415" s="2">
        <v>2016.95</v>
      </c>
      <c r="F415">
        <f t="shared" si="31"/>
        <v>-2.6873808891998188</v>
      </c>
      <c r="G415">
        <f t="shared" si="32"/>
        <v>3</v>
      </c>
      <c r="H415" t="str">
        <f t="shared" si="34"/>
        <v/>
      </c>
      <c r="I415" t="str">
        <f t="shared" si="33"/>
        <v/>
      </c>
      <c r="J415" t="str">
        <f t="shared" si="30"/>
        <v/>
      </c>
      <c r="P415" t="s">
        <v>2359</v>
      </c>
      <c r="Q415" t="s">
        <v>16</v>
      </c>
      <c r="R415" s="3">
        <v>45342</v>
      </c>
      <c r="S415">
        <v>2101.6999999999998</v>
      </c>
      <c r="T415">
        <v>2101.6999999999998</v>
      </c>
      <c r="U415">
        <v>2108.3000000000002</v>
      </c>
      <c r="V415">
        <v>2072</v>
      </c>
      <c r="W415">
        <v>2079</v>
      </c>
      <c r="X415">
        <v>2085.5500000000002</v>
      </c>
      <c r="Y415">
        <v>2092.06</v>
      </c>
      <c r="Z415">
        <v>334011</v>
      </c>
      <c r="AA415">
        <v>698771231.64999998</v>
      </c>
      <c r="AB415">
        <v>17762</v>
      </c>
      <c r="AC415" t="s">
        <v>3070</v>
      </c>
      <c r="AD415" t="s">
        <v>3071</v>
      </c>
    </row>
    <row r="416" spans="1:30" x14ac:dyDescent="0.25">
      <c r="A416" s="9" t="s">
        <v>2359</v>
      </c>
      <c r="B416" s="1" t="s">
        <v>16</v>
      </c>
      <c r="C416" s="10">
        <v>45351</v>
      </c>
      <c r="D416" s="1">
        <v>2024.9</v>
      </c>
      <c r="F416">
        <f t="shared" si="31"/>
        <v>0.39415949825231389</v>
      </c>
      <c r="G416">
        <f t="shared" si="32"/>
        <v>4</v>
      </c>
      <c r="H416">
        <f t="shared" si="34"/>
        <v>-3.9033765987233937</v>
      </c>
      <c r="I416" t="str">
        <f t="shared" si="33"/>
        <v/>
      </c>
      <c r="J416" t="str">
        <f t="shared" si="30"/>
        <v/>
      </c>
      <c r="P416" t="s">
        <v>2359</v>
      </c>
      <c r="Q416" t="s">
        <v>16</v>
      </c>
      <c r="R416" s="3">
        <v>45343</v>
      </c>
      <c r="S416">
        <v>2085.5500000000002</v>
      </c>
      <c r="T416">
        <v>2080</v>
      </c>
      <c r="U416">
        <v>2126.9</v>
      </c>
      <c r="V416">
        <v>2075.6</v>
      </c>
      <c r="W416">
        <v>2085</v>
      </c>
      <c r="X416">
        <v>2086.9499999999998</v>
      </c>
      <c r="Y416">
        <v>2107.8200000000002</v>
      </c>
      <c r="Z416">
        <v>430199</v>
      </c>
      <c r="AA416">
        <v>906781354.89999998</v>
      </c>
      <c r="AB416">
        <v>24135</v>
      </c>
      <c r="AC416" t="s">
        <v>3072</v>
      </c>
      <c r="AD416" t="s">
        <v>3073</v>
      </c>
    </row>
    <row r="417" spans="1:30" x14ac:dyDescent="0.25">
      <c r="A417" s="11" t="s">
        <v>2359</v>
      </c>
      <c r="B417" s="2" t="s">
        <v>16</v>
      </c>
      <c r="C417" s="12">
        <v>45352</v>
      </c>
      <c r="D417" s="2">
        <v>2055.4499999999998</v>
      </c>
      <c r="F417">
        <f t="shared" si="31"/>
        <v>1.5087164798261508</v>
      </c>
      <c r="G417">
        <f t="shared" si="32"/>
        <v>5</v>
      </c>
      <c r="H417" t="str">
        <f t="shared" si="34"/>
        <v/>
      </c>
      <c r="I417">
        <f t="shared" si="33"/>
        <v>45352</v>
      </c>
      <c r="J417">
        <f t="shared" si="30"/>
        <v>-5.5121749495244181</v>
      </c>
      <c r="P417" t="s">
        <v>2359</v>
      </c>
      <c r="Q417" t="s">
        <v>16</v>
      </c>
      <c r="R417" s="3">
        <v>45344</v>
      </c>
      <c r="S417">
        <v>2086.9499999999998</v>
      </c>
      <c r="T417">
        <v>2087.9</v>
      </c>
      <c r="U417">
        <v>2110.85</v>
      </c>
      <c r="V417">
        <v>2062.0500000000002</v>
      </c>
      <c r="W417">
        <v>2097</v>
      </c>
      <c r="X417">
        <v>2107.15</v>
      </c>
      <c r="Y417">
        <v>2091.37</v>
      </c>
      <c r="Z417">
        <v>620952</v>
      </c>
      <c r="AA417">
        <v>1298639763.3499999</v>
      </c>
      <c r="AB417">
        <v>27933</v>
      </c>
      <c r="AC417" t="s">
        <v>3074</v>
      </c>
      <c r="AD417" t="s">
        <v>3075</v>
      </c>
    </row>
    <row r="418" spans="1:30" x14ac:dyDescent="0.25">
      <c r="A418" s="9" t="s">
        <v>2359</v>
      </c>
      <c r="B418" s="1" t="s">
        <v>16</v>
      </c>
      <c r="C418" s="10">
        <v>45353</v>
      </c>
      <c r="D418" s="1">
        <v>2065.3000000000002</v>
      </c>
      <c r="F418">
        <f t="shared" si="31"/>
        <v>0.47921379746529297</v>
      </c>
      <c r="G418">
        <f t="shared" si="32"/>
        <v>6</v>
      </c>
      <c r="H418" t="str">
        <f t="shared" si="34"/>
        <v/>
      </c>
      <c r="I418" t="str">
        <f t="shared" si="33"/>
        <v/>
      </c>
      <c r="J418" t="str">
        <f t="shared" si="30"/>
        <v/>
      </c>
      <c r="P418" t="s">
        <v>2359</v>
      </c>
      <c r="Q418" t="s">
        <v>16</v>
      </c>
      <c r="R418" s="3">
        <v>45345</v>
      </c>
      <c r="S418">
        <v>2107.15</v>
      </c>
      <c r="T418">
        <v>2120</v>
      </c>
      <c r="U418">
        <v>2120.85</v>
      </c>
      <c r="V418">
        <v>2080.25</v>
      </c>
      <c r="W418">
        <v>2090</v>
      </c>
      <c r="X418">
        <v>2089.6999999999998</v>
      </c>
      <c r="Y418">
        <v>2099.83</v>
      </c>
      <c r="Z418">
        <v>432856</v>
      </c>
      <c r="AA418">
        <v>908924948.20000005</v>
      </c>
      <c r="AB418">
        <v>24341</v>
      </c>
      <c r="AC418" t="s">
        <v>3076</v>
      </c>
      <c r="AD418" t="s">
        <v>3077</v>
      </c>
    </row>
    <row r="419" spans="1:30" x14ac:dyDescent="0.25">
      <c r="A419" s="11" t="s">
        <v>2359</v>
      </c>
      <c r="B419" s="2" t="s">
        <v>16</v>
      </c>
      <c r="C419" s="12">
        <v>45355</v>
      </c>
      <c r="D419" s="2">
        <v>2027.05</v>
      </c>
      <c r="F419">
        <f t="shared" si="31"/>
        <v>-1.852031181910629</v>
      </c>
      <c r="G419">
        <f t="shared" si="32"/>
        <v>1</v>
      </c>
      <c r="H419" t="str">
        <f t="shared" si="34"/>
        <v/>
      </c>
      <c r="I419" t="str">
        <f t="shared" si="33"/>
        <v/>
      </c>
      <c r="J419" t="str">
        <f t="shared" si="30"/>
        <v/>
      </c>
      <c r="P419" t="s">
        <v>2359</v>
      </c>
      <c r="Q419" t="s">
        <v>16</v>
      </c>
      <c r="R419" s="3">
        <v>45348</v>
      </c>
      <c r="S419">
        <v>2089.6999999999998</v>
      </c>
      <c r="T419">
        <v>2094.4499999999998</v>
      </c>
      <c r="U419">
        <v>2122.5</v>
      </c>
      <c r="V419">
        <v>2081.1999999999998</v>
      </c>
      <c r="W419">
        <v>2107.6</v>
      </c>
      <c r="X419">
        <v>2113.65</v>
      </c>
      <c r="Y419">
        <v>2108.2399999999998</v>
      </c>
      <c r="Z419">
        <v>338763</v>
      </c>
      <c r="AA419">
        <v>714192089.85000002</v>
      </c>
      <c r="AB419">
        <v>31230</v>
      </c>
      <c r="AC419" t="s">
        <v>3078</v>
      </c>
      <c r="AD419" t="s">
        <v>3079</v>
      </c>
    </row>
    <row r="420" spans="1:30" x14ac:dyDescent="0.25">
      <c r="A420" s="9" t="s">
        <v>2359</v>
      </c>
      <c r="B420" s="1" t="s">
        <v>16</v>
      </c>
      <c r="C420" s="10">
        <v>45356</v>
      </c>
      <c r="D420" s="1">
        <v>1995.95</v>
      </c>
      <c r="F420">
        <f t="shared" si="31"/>
        <v>-1.5342492785081725</v>
      </c>
      <c r="G420">
        <f t="shared" si="32"/>
        <v>2</v>
      </c>
      <c r="H420" t="str">
        <f t="shared" si="34"/>
        <v/>
      </c>
      <c r="I420" t="str">
        <f t="shared" si="33"/>
        <v/>
      </c>
      <c r="J420" t="str">
        <f t="shared" si="30"/>
        <v/>
      </c>
      <c r="P420" t="s">
        <v>2359</v>
      </c>
      <c r="Q420" t="s">
        <v>16</v>
      </c>
      <c r="R420" s="3">
        <v>45349</v>
      </c>
      <c r="S420">
        <v>2113.65</v>
      </c>
      <c r="T420">
        <v>2102</v>
      </c>
      <c r="U420">
        <v>2114.15</v>
      </c>
      <c r="V420">
        <v>2065.6</v>
      </c>
      <c r="W420">
        <v>2070</v>
      </c>
      <c r="X420">
        <v>2072.65</v>
      </c>
      <c r="Y420">
        <v>2088.13</v>
      </c>
      <c r="Z420">
        <v>362622</v>
      </c>
      <c r="AA420">
        <v>757202407.5</v>
      </c>
      <c r="AB420">
        <v>32355</v>
      </c>
      <c r="AC420" t="s">
        <v>3080</v>
      </c>
      <c r="AD420" t="s">
        <v>3081</v>
      </c>
    </row>
    <row r="421" spans="1:30" x14ac:dyDescent="0.25">
      <c r="A421" s="11" t="s">
        <v>2359</v>
      </c>
      <c r="B421" s="2" t="s">
        <v>16</v>
      </c>
      <c r="C421" s="12">
        <v>45357</v>
      </c>
      <c r="D421" s="2">
        <v>1945.95</v>
      </c>
      <c r="F421">
        <f t="shared" si="31"/>
        <v>-2.5050727723640374</v>
      </c>
      <c r="G421">
        <f t="shared" si="32"/>
        <v>3</v>
      </c>
      <c r="H421" t="str">
        <f t="shared" si="34"/>
        <v/>
      </c>
      <c r="I421" t="str">
        <f t="shared" si="33"/>
        <v/>
      </c>
      <c r="J421" t="str">
        <f t="shared" si="30"/>
        <v/>
      </c>
      <c r="P421" t="s">
        <v>2359</v>
      </c>
      <c r="Q421" t="s">
        <v>16</v>
      </c>
      <c r="R421" s="3">
        <v>45350</v>
      </c>
      <c r="S421">
        <v>2072.65</v>
      </c>
      <c r="T421">
        <v>2070</v>
      </c>
      <c r="U421">
        <v>2085.15</v>
      </c>
      <c r="V421">
        <v>2002.65</v>
      </c>
      <c r="W421">
        <v>2010</v>
      </c>
      <c r="X421">
        <v>2016.95</v>
      </c>
      <c r="Y421">
        <v>2046.65</v>
      </c>
      <c r="Z421">
        <v>249809</v>
      </c>
      <c r="AA421">
        <v>511271336.89999998</v>
      </c>
      <c r="AB421">
        <v>26609</v>
      </c>
      <c r="AC421" t="s">
        <v>3082</v>
      </c>
      <c r="AD421" t="s">
        <v>3083</v>
      </c>
    </row>
    <row r="422" spans="1:30" x14ac:dyDescent="0.25">
      <c r="A422" s="9" t="s">
        <v>2359</v>
      </c>
      <c r="B422" s="1" t="s">
        <v>16</v>
      </c>
      <c r="C422" s="10">
        <v>45358</v>
      </c>
      <c r="D422" s="1">
        <v>1961.2</v>
      </c>
      <c r="F422">
        <f t="shared" si="31"/>
        <v>0.78367892289113272</v>
      </c>
      <c r="G422">
        <f t="shared" si="32"/>
        <v>4</v>
      </c>
      <c r="H422">
        <f t="shared" si="34"/>
        <v>-4.5853706001118866</v>
      </c>
      <c r="I422" t="str">
        <f t="shared" si="33"/>
        <v/>
      </c>
      <c r="J422" t="str">
        <f t="shared" si="30"/>
        <v/>
      </c>
      <c r="P422" t="s">
        <v>2359</v>
      </c>
      <c r="Q422" t="s">
        <v>16</v>
      </c>
      <c r="R422" s="3">
        <v>45351</v>
      </c>
      <c r="S422">
        <v>2016.95</v>
      </c>
      <c r="T422">
        <v>2002.25</v>
      </c>
      <c r="U422">
        <v>2038.45</v>
      </c>
      <c r="V422">
        <v>1986.3</v>
      </c>
      <c r="W422">
        <v>2015.85</v>
      </c>
      <c r="X422">
        <v>2024.9</v>
      </c>
      <c r="Y422">
        <v>2013.23</v>
      </c>
      <c r="Z422">
        <v>280293</v>
      </c>
      <c r="AA422">
        <v>564293199.29999995</v>
      </c>
      <c r="AB422">
        <v>24945</v>
      </c>
      <c r="AC422" t="s">
        <v>3084</v>
      </c>
      <c r="AD422" t="s">
        <v>717</v>
      </c>
    </row>
    <row r="423" spans="1:30" x14ac:dyDescent="0.25">
      <c r="A423" s="11" t="s">
        <v>2359</v>
      </c>
      <c r="B423" s="2" t="s">
        <v>16</v>
      </c>
      <c r="C423" s="12">
        <v>45362</v>
      </c>
      <c r="D423" s="2">
        <v>1939.25</v>
      </c>
      <c r="F423">
        <f t="shared" si="31"/>
        <v>-1.119212726901899</v>
      </c>
      <c r="G423">
        <f t="shared" si="32"/>
        <v>1</v>
      </c>
      <c r="H423" t="str">
        <f t="shared" si="34"/>
        <v/>
      </c>
      <c r="I423" t="str">
        <f t="shared" si="33"/>
        <v/>
      </c>
      <c r="J423" t="str">
        <f t="shared" si="30"/>
        <v/>
      </c>
      <c r="P423" t="s">
        <v>2359</v>
      </c>
      <c r="Q423" t="s">
        <v>16</v>
      </c>
      <c r="R423" s="3">
        <v>45352</v>
      </c>
      <c r="S423">
        <v>2024.9</v>
      </c>
      <c r="T423">
        <v>2025</v>
      </c>
      <c r="U423">
        <v>2061.0500000000002</v>
      </c>
      <c r="V423">
        <v>2025</v>
      </c>
      <c r="W423">
        <v>2056</v>
      </c>
      <c r="X423">
        <v>2055.4499999999998</v>
      </c>
      <c r="Y423">
        <v>2050.3000000000002</v>
      </c>
      <c r="Z423">
        <v>219759</v>
      </c>
      <c r="AA423">
        <v>450571294.39999998</v>
      </c>
      <c r="AB423">
        <v>12110</v>
      </c>
      <c r="AC423" t="s">
        <v>3085</v>
      </c>
      <c r="AD423" t="s">
        <v>3086</v>
      </c>
    </row>
    <row r="424" spans="1:30" x14ac:dyDescent="0.25">
      <c r="A424" s="9" t="s">
        <v>2359</v>
      </c>
      <c r="B424" s="1" t="s">
        <v>16</v>
      </c>
      <c r="C424" s="10">
        <v>45363</v>
      </c>
      <c r="D424" s="1">
        <v>1909.15</v>
      </c>
      <c r="F424">
        <f t="shared" si="31"/>
        <v>-1.5521464483692102</v>
      </c>
      <c r="G424">
        <f t="shared" si="32"/>
        <v>2</v>
      </c>
      <c r="H424" t="str">
        <f t="shared" si="34"/>
        <v/>
      </c>
      <c r="I424" t="str">
        <f t="shared" si="33"/>
        <v/>
      </c>
      <c r="J424" t="str">
        <f t="shared" si="30"/>
        <v/>
      </c>
      <c r="P424" t="s">
        <v>2359</v>
      </c>
      <c r="Q424" t="s">
        <v>16</v>
      </c>
      <c r="R424" s="3">
        <v>45353</v>
      </c>
      <c r="S424">
        <v>2055.4499999999998</v>
      </c>
      <c r="T424">
        <v>2060</v>
      </c>
      <c r="U424">
        <v>2073</v>
      </c>
      <c r="V424">
        <v>2018.05</v>
      </c>
      <c r="W424">
        <v>2067</v>
      </c>
      <c r="X424">
        <v>2065.3000000000002</v>
      </c>
      <c r="Y424">
        <v>2061.5300000000002</v>
      </c>
      <c r="Z424">
        <v>7192</v>
      </c>
      <c r="AA424">
        <v>14826495.449999999</v>
      </c>
      <c r="AB424">
        <v>863</v>
      </c>
      <c r="AC424" t="s">
        <v>3087</v>
      </c>
      <c r="AD424" t="s">
        <v>3088</v>
      </c>
    </row>
    <row r="425" spans="1:30" x14ac:dyDescent="0.25">
      <c r="A425" s="11" t="s">
        <v>2359</v>
      </c>
      <c r="B425" s="2" t="s">
        <v>16</v>
      </c>
      <c r="C425" s="12">
        <v>45364</v>
      </c>
      <c r="D425" s="2">
        <v>1825.5</v>
      </c>
      <c r="F425">
        <f t="shared" si="31"/>
        <v>-4.3815310478485232</v>
      </c>
      <c r="G425">
        <f t="shared" si="32"/>
        <v>3</v>
      </c>
      <c r="H425" t="str">
        <f t="shared" si="34"/>
        <v/>
      </c>
      <c r="I425" t="str">
        <f t="shared" si="33"/>
        <v/>
      </c>
      <c r="J425" t="str">
        <f t="shared" si="30"/>
        <v/>
      </c>
      <c r="P425" t="s">
        <v>2359</v>
      </c>
      <c r="Q425" t="s">
        <v>16</v>
      </c>
      <c r="R425" s="3">
        <v>45355</v>
      </c>
      <c r="S425">
        <v>2065.3000000000002</v>
      </c>
      <c r="T425">
        <v>2085</v>
      </c>
      <c r="U425">
        <v>2103.15</v>
      </c>
      <c r="V425">
        <v>2021.75</v>
      </c>
      <c r="W425">
        <v>2027</v>
      </c>
      <c r="X425">
        <v>2027.05</v>
      </c>
      <c r="Y425">
        <v>2055.3000000000002</v>
      </c>
      <c r="Z425">
        <v>241075</v>
      </c>
      <c r="AA425">
        <v>495481669</v>
      </c>
      <c r="AB425">
        <v>22560</v>
      </c>
      <c r="AC425" t="s">
        <v>3089</v>
      </c>
      <c r="AD425" t="s">
        <v>3090</v>
      </c>
    </row>
    <row r="426" spans="1:30" x14ac:dyDescent="0.25">
      <c r="A426" s="9" t="s">
        <v>2359</v>
      </c>
      <c r="B426" s="1" t="s">
        <v>16</v>
      </c>
      <c r="C426" s="10">
        <v>45365</v>
      </c>
      <c r="D426" s="1">
        <v>1867.05</v>
      </c>
      <c r="F426">
        <f t="shared" si="31"/>
        <v>2.2760887428101864</v>
      </c>
      <c r="G426">
        <f t="shared" si="32"/>
        <v>4</v>
      </c>
      <c r="H426">
        <f t="shared" si="34"/>
        <v>-4.0545748863023245</v>
      </c>
      <c r="I426" t="str">
        <f t="shared" si="33"/>
        <v/>
      </c>
      <c r="J426" t="str">
        <f t="shared" si="30"/>
        <v/>
      </c>
      <c r="P426" t="s">
        <v>2359</v>
      </c>
      <c r="Q426" t="s">
        <v>16</v>
      </c>
      <c r="R426" s="3">
        <v>45356</v>
      </c>
      <c r="S426">
        <v>2027.05</v>
      </c>
      <c r="T426">
        <v>2040</v>
      </c>
      <c r="U426">
        <v>2049.9499999999998</v>
      </c>
      <c r="V426">
        <v>1985</v>
      </c>
      <c r="W426">
        <v>1998.45</v>
      </c>
      <c r="X426">
        <v>1995.95</v>
      </c>
      <c r="Y426">
        <v>2003.63</v>
      </c>
      <c r="Z426">
        <v>198945</v>
      </c>
      <c r="AA426">
        <v>398612196.25</v>
      </c>
      <c r="AB426">
        <v>16577</v>
      </c>
      <c r="AC426" t="s">
        <v>3091</v>
      </c>
      <c r="AD426" t="s">
        <v>3092</v>
      </c>
    </row>
    <row r="427" spans="1:30" x14ac:dyDescent="0.25">
      <c r="A427" s="11" t="s">
        <v>2359</v>
      </c>
      <c r="B427" s="2" t="s">
        <v>16</v>
      </c>
      <c r="C427" s="12">
        <v>45366</v>
      </c>
      <c r="D427" s="2">
        <v>1880.4</v>
      </c>
      <c r="F427">
        <f t="shared" si="31"/>
        <v>0.71503173455451841</v>
      </c>
      <c r="G427">
        <f t="shared" si="32"/>
        <v>5</v>
      </c>
      <c r="H427" t="str">
        <f t="shared" si="34"/>
        <v/>
      </c>
      <c r="I427" t="str">
        <f t="shared" si="33"/>
        <v/>
      </c>
      <c r="J427" t="str">
        <f t="shared" si="30"/>
        <v/>
      </c>
      <c r="P427" t="s">
        <v>2359</v>
      </c>
      <c r="Q427" t="s">
        <v>16</v>
      </c>
      <c r="R427" s="3">
        <v>45357</v>
      </c>
      <c r="S427">
        <v>1995.95</v>
      </c>
      <c r="T427">
        <v>1996</v>
      </c>
      <c r="U427">
        <v>1998.45</v>
      </c>
      <c r="V427">
        <v>1916.15</v>
      </c>
      <c r="W427">
        <v>1950</v>
      </c>
      <c r="X427">
        <v>1945.95</v>
      </c>
      <c r="Y427">
        <v>1942.54</v>
      </c>
      <c r="Z427">
        <v>399091</v>
      </c>
      <c r="AA427">
        <v>775249138.64999998</v>
      </c>
      <c r="AB427">
        <v>38412</v>
      </c>
      <c r="AC427" t="s">
        <v>3093</v>
      </c>
      <c r="AD427" t="s">
        <v>3094</v>
      </c>
    </row>
    <row r="428" spans="1:30" x14ac:dyDescent="0.25">
      <c r="A428" s="9" t="s">
        <v>2359</v>
      </c>
      <c r="B428" s="1" t="s">
        <v>16</v>
      </c>
      <c r="C428" s="10">
        <v>45369</v>
      </c>
      <c r="D428" s="1">
        <v>1884.95</v>
      </c>
      <c r="F428">
        <f t="shared" si="31"/>
        <v>0.24196979366092078</v>
      </c>
      <c r="G428">
        <f t="shared" si="32"/>
        <v>1</v>
      </c>
      <c r="H428" t="str">
        <f t="shared" si="34"/>
        <v/>
      </c>
      <c r="I428" t="str">
        <f t="shared" si="33"/>
        <v/>
      </c>
      <c r="J428" t="str">
        <f t="shared" si="30"/>
        <v/>
      </c>
      <c r="P428" t="s">
        <v>2359</v>
      </c>
      <c r="Q428" t="s">
        <v>16</v>
      </c>
      <c r="R428" s="3">
        <v>45358</v>
      </c>
      <c r="S428">
        <v>1945.95</v>
      </c>
      <c r="T428">
        <v>1931.1</v>
      </c>
      <c r="U428">
        <v>1973.95</v>
      </c>
      <c r="V428">
        <v>1931.1</v>
      </c>
      <c r="W428">
        <v>1960</v>
      </c>
      <c r="X428">
        <v>1961.2</v>
      </c>
      <c r="Y428">
        <v>1961.6</v>
      </c>
      <c r="Z428">
        <v>242073</v>
      </c>
      <c r="AA428">
        <v>474849869.85000002</v>
      </c>
      <c r="AB428">
        <v>15948</v>
      </c>
      <c r="AC428" t="s">
        <v>3095</v>
      </c>
      <c r="AD428" t="s">
        <v>3096</v>
      </c>
    </row>
    <row r="429" spans="1:30" x14ac:dyDescent="0.25">
      <c r="A429" s="11" t="s">
        <v>2359</v>
      </c>
      <c r="B429" s="2" t="s">
        <v>16</v>
      </c>
      <c r="C429" s="12">
        <v>45370</v>
      </c>
      <c r="D429" s="2">
        <v>1884.4</v>
      </c>
      <c r="F429">
        <f t="shared" si="31"/>
        <v>-2.9178492798215043E-2</v>
      </c>
      <c r="G429">
        <f t="shared" si="32"/>
        <v>2</v>
      </c>
      <c r="H429" t="str">
        <f t="shared" si="34"/>
        <v/>
      </c>
      <c r="I429" t="str">
        <f t="shared" si="33"/>
        <v/>
      </c>
      <c r="J429" t="str">
        <f t="shared" si="30"/>
        <v/>
      </c>
      <c r="P429" t="s">
        <v>2359</v>
      </c>
      <c r="Q429" t="s">
        <v>16</v>
      </c>
      <c r="R429" s="3">
        <v>45362</v>
      </c>
      <c r="S429">
        <v>1961.2</v>
      </c>
      <c r="T429">
        <v>1961.2</v>
      </c>
      <c r="U429">
        <v>1977.95</v>
      </c>
      <c r="V429">
        <v>1935</v>
      </c>
      <c r="W429">
        <v>1943.95</v>
      </c>
      <c r="X429">
        <v>1939.25</v>
      </c>
      <c r="Y429">
        <v>1953.77</v>
      </c>
      <c r="Z429">
        <v>318811</v>
      </c>
      <c r="AA429">
        <v>622884009.04999995</v>
      </c>
      <c r="AB429">
        <v>26635</v>
      </c>
      <c r="AC429" t="s">
        <v>3097</v>
      </c>
      <c r="AD429" t="s">
        <v>3098</v>
      </c>
    </row>
    <row r="430" spans="1:30" x14ac:dyDescent="0.25">
      <c r="A430" s="9" t="s">
        <v>2359</v>
      </c>
      <c r="B430" s="1" t="s">
        <v>16</v>
      </c>
      <c r="C430" s="10">
        <v>45371</v>
      </c>
      <c r="D430" s="1">
        <v>1895.05</v>
      </c>
      <c r="F430">
        <f t="shared" si="31"/>
        <v>0.56516663128846645</v>
      </c>
      <c r="G430">
        <f t="shared" si="32"/>
        <v>3</v>
      </c>
      <c r="H430" t="str">
        <f t="shared" si="34"/>
        <v/>
      </c>
      <c r="I430" t="str">
        <f t="shared" si="33"/>
        <v/>
      </c>
      <c r="J430" t="str">
        <f t="shared" si="30"/>
        <v/>
      </c>
      <c r="P430" t="s">
        <v>2359</v>
      </c>
      <c r="Q430" t="s">
        <v>16</v>
      </c>
      <c r="R430" s="3">
        <v>45363</v>
      </c>
      <c r="S430">
        <v>1939.25</v>
      </c>
      <c r="T430">
        <v>1945</v>
      </c>
      <c r="U430">
        <v>1950</v>
      </c>
      <c r="V430">
        <v>1891.1</v>
      </c>
      <c r="W430">
        <v>1906.05</v>
      </c>
      <c r="X430">
        <v>1909.15</v>
      </c>
      <c r="Y430">
        <v>1907.33</v>
      </c>
      <c r="Z430">
        <v>588682</v>
      </c>
      <c r="AA430">
        <v>1122811567.3499999</v>
      </c>
      <c r="AB430">
        <v>35784</v>
      </c>
      <c r="AC430" t="s">
        <v>3099</v>
      </c>
      <c r="AD430" t="s">
        <v>3100</v>
      </c>
    </row>
    <row r="431" spans="1:30" x14ac:dyDescent="0.25">
      <c r="A431" s="11" t="s">
        <v>2359</v>
      </c>
      <c r="B431" s="2" t="s">
        <v>16</v>
      </c>
      <c r="C431" s="12">
        <v>45372</v>
      </c>
      <c r="D431" s="2">
        <v>1922.15</v>
      </c>
      <c r="F431">
        <f t="shared" si="31"/>
        <v>1.4300414237091441</v>
      </c>
      <c r="G431">
        <f t="shared" si="32"/>
        <v>4</v>
      </c>
      <c r="H431">
        <f t="shared" si="34"/>
        <v>2.9511796684609481</v>
      </c>
      <c r="I431" t="str">
        <f t="shared" si="33"/>
        <v/>
      </c>
      <c r="J431" t="str">
        <f t="shared" si="30"/>
        <v/>
      </c>
      <c r="P431" t="s">
        <v>2359</v>
      </c>
      <c r="Q431" t="s">
        <v>16</v>
      </c>
      <c r="R431" s="3">
        <v>45364</v>
      </c>
      <c r="S431">
        <v>1909.15</v>
      </c>
      <c r="T431">
        <v>1909.15</v>
      </c>
      <c r="U431">
        <v>1919.5</v>
      </c>
      <c r="V431">
        <v>1803.15</v>
      </c>
      <c r="W431">
        <v>1825</v>
      </c>
      <c r="X431">
        <v>1825.5</v>
      </c>
      <c r="Y431">
        <v>1839.15</v>
      </c>
      <c r="Z431">
        <v>450072</v>
      </c>
      <c r="AA431">
        <v>827749656.89999998</v>
      </c>
      <c r="AB431">
        <v>47883</v>
      </c>
      <c r="AC431" t="s">
        <v>3101</v>
      </c>
      <c r="AD431" t="s">
        <v>1343</v>
      </c>
    </row>
    <row r="432" spans="1:30" x14ac:dyDescent="0.25">
      <c r="A432" s="9" t="s">
        <v>2359</v>
      </c>
      <c r="B432" s="1" t="s">
        <v>16</v>
      </c>
      <c r="C432" s="10">
        <v>45373</v>
      </c>
      <c r="D432" s="1">
        <v>1959.25</v>
      </c>
      <c r="F432">
        <f t="shared" si="31"/>
        <v>1.9301303228155924</v>
      </c>
      <c r="G432">
        <f t="shared" si="32"/>
        <v>5</v>
      </c>
      <c r="H432" t="str">
        <f t="shared" si="34"/>
        <v/>
      </c>
      <c r="I432" t="str">
        <f t="shared" si="33"/>
        <v/>
      </c>
      <c r="J432" t="str">
        <f t="shared" si="30"/>
        <v/>
      </c>
      <c r="P432" t="s">
        <v>2359</v>
      </c>
      <c r="Q432" t="s">
        <v>16</v>
      </c>
      <c r="R432" s="3">
        <v>45365</v>
      </c>
      <c r="S432">
        <v>1825.5</v>
      </c>
      <c r="T432">
        <v>1827</v>
      </c>
      <c r="U432">
        <v>1877.95</v>
      </c>
      <c r="V432">
        <v>1821.6</v>
      </c>
      <c r="W432">
        <v>1868.8</v>
      </c>
      <c r="X432">
        <v>1867.05</v>
      </c>
      <c r="Y432">
        <v>1862.92</v>
      </c>
      <c r="Z432">
        <v>242860</v>
      </c>
      <c r="AA432">
        <v>452429354.75</v>
      </c>
      <c r="AB432">
        <v>20760</v>
      </c>
      <c r="AC432" t="s">
        <v>3102</v>
      </c>
      <c r="AD432" t="s">
        <v>930</v>
      </c>
    </row>
    <row r="433" spans="1:30" x14ac:dyDescent="0.25">
      <c r="A433" s="11" t="s">
        <v>2359</v>
      </c>
      <c r="B433" s="2" t="s">
        <v>16</v>
      </c>
      <c r="C433" s="12">
        <v>45377</v>
      </c>
      <c r="D433" s="2">
        <v>1961.2</v>
      </c>
      <c r="F433">
        <f t="shared" si="31"/>
        <v>9.9527880566545643E-2</v>
      </c>
      <c r="G433">
        <f t="shared" si="32"/>
        <v>2</v>
      </c>
      <c r="H433" t="str">
        <f t="shared" si="34"/>
        <v/>
      </c>
      <c r="I433" t="str">
        <f t="shared" si="33"/>
        <v/>
      </c>
      <c r="J433" t="str">
        <f t="shared" si="30"/>
        <v/>
      </c>
      <c r="P433" t="s">
        <v>2359</v>
      </c>
      <c r="Q433" t="s">
        <v>16</v>
      </c>
      <c r="R433" s="3">
        <v>45366</v>
      </c>
      <c r="S433">
        <v>1867.05</v>
      </c>
      <c r="T433">
        <v>1870</v>
      </c>
      <c r="U433">
        <v>1893.9</v>
      </c>
      <c r="V433">
        <v>1854.7</v>
      </c>
      <c r="W433">
        <v>1877</v>
      </c>
      <c r="X433">
        <v>1880.4</v>
      </c>
      <c r="Y433">
        <v>1876.32</v>
      </c>
      <c r="Z433">
        <v>399126</v>
      </c>
      <c r="AA433">
        <v>748888900.39999998</v>
      </c>
      <c r="AB433">
        <v>24912</v>
      </c>
      <c r="AC433" t="s">
        <v>3103</v>
      </c>
      <c r="AD433" t="s">
        <v>1785</v>
      </c>
    </row>
    <row r="434" spans="1:30" x14ac:dyDescent="0.25">
      <c r="A434" s="9" t="s">
        <v>2359</v>
      </c>
      <c r="B434" s="1" t="s">
        <v>16</v>
      </c>
      <c r="C434" s="10">
        <v>45378</v>
      </c>
      <c r="D434" s="1">
        <v>1957.85</v>
      </c>
      <c r="F434">
        <f t="shared" si="31"/>
        <v>-0.1708137874770618</v>
      </c>
      <c r="G434">
        <f t="shared" si="32"/>
        <v>3</v>
      </c>
      <c r="H434" t="str">
        <f t="shared" si="34"/>
        <v/>
      </c>
      <c r="I434" t="str">
        <f t="shared" si="33"/>
        <v/>
      </c>
      <c r="J434" t="str">
        <f t="shared" si="30"/>
        <v/>
      </c>
      <c r="P434" t="s">
        <v>2359</v>
      </c>
      <c r="Q434" t="s">
        <v>16</v>
      </c>
      <c r="R434" s="3">
        <v>45369</v>
      </c>
      <c r="S434">
        <v>1880.4</v>
      </c>
      <c r="T434">
        <v>1881.05</v>
      </c>
      <c r="U434">
        <v>1898.4</v>
      </c>
      <c r="V434">
        <v>1851.25</v>
      </c>
      <c r="W434">
        <v>1889.5</v>
      </c>
      <c r="X434">
        <v>1884.95</v>
      </c>
      <c r="Y434">
        <v>1878.77</v>
      </c>
      <c r="Z434">
        <v>320363</v>
      </c>
      <c r="AA434">
        <v>601886900.75</v>
      </c>
      <c r="AB434">
        <v>20306</v>
      </c>
      <c r="AC434" t="s">
        <v>3104</v>
      </c>
      <c r="AD434" t="s">
        <v>3105</v>
      </c>
    </row>
    <row r="435" spans="1:30" x14ac:dyDescent="0.25">
      <c r="A435" s="11" t="s">
        <v>2359</v>
      </c>
      <c r="B435" s="2" t="s">
        <v>16</v>
      </c>
      <c r="C435" s="12">
        <v>45379</v>
      </c>
      <c r="D435" s="2">
        <v>1942.15</v>
      </c>
      <c r="F435">
        <f t="shared" si="31"/>
        <v>-0.80190004341496124</v>
      </c>
      <c r="G435">
        <f t="shared" si="32"/>
        <v>4</v>
      </c>
      <c r="H435">
        <f t="shared" si="34"/>
        <v>2.4854225482177323</v>
      </c>
      <c r="I435" t="str">
        <f t="shared" si="33"/>
        <v/>
      </c>
      <c r="J435" t="str">
        <f t="shared" si="30"/>
        <v/>
      </c>
      <c r="P435" t="s">
        <v>2359</v>
      </c>
      <c r="Q435" t="s">
        <v>16</v>
      </c>
      <c r="R435" s="3">
        <v>45370</v>
      </c>
      <c r="S435">
        <v>1884.95</v>
      </c>
      <c r="T435">
        <v>1894.85</v>
      </c>
      <c r="U435">
        <v>1894.85</v>
      </c>
      <c r="V435">
        <v>1865.8</v>
      </c>
      <c r="W435">
        <v>1876.15</v>
      </c>
      <c r="X435">
        <v>1884.4</v>
      </c>
      <c r="Y435">
        <v>1878.27</v>
      </c>
      <c r="Z435">
        <v>279862</v>
      </c>
      <c r="AA435">
        <v>525657025.14999998</v>
      </c>
      <c r="AB435">
        <v>20146</v>
      </c>
      <c r="AC435" t="s">
        <v>3106</v>
      </c>
      <c r="AD435" t="s">
        <v>3107</v>
      </c>
    </row>
    <row r="436" spans="1:30" x14ac:dyDescent="0.25">
      <c r="A436" s="9" t="s">
        <v>2359</v>
      </c>
      <c r="B436" s="1" t="s">
        <v>16</v>
      </c>
      <c r="C436" s="10">
        <v>45383</v>
      </c>
      <c r="D436" s="1">
        <v>1992.3</v>
      </c>
      <c r="F436">
        <f t="shared" si="31"/>
        <v>2.5821898411554134</v>
      </c>
      <c r="G436">
        <f t="shared" si="32"/>
        <v>1</v>
      </c>
      <c r="H436" t="str">
        <f t="shared" si="34"/>
        <v/>
      </c>
      <c r="I436">
        <f t="shared" si="33"/>
        <v>45383</v>
      </c>
      <c r="J436">
        <f t="shared" si="30"/>
        <v>-7.7372885609596871</v>
      </c>
      <c r="P436" t="s">
        <v>2359</v>
      </c>
      <c r="Q436" t="s">
        <v>16</v>
      </c>
      <c r="R436" s="3">
        <v>45371</v>
      </c>
      <c r="S436">
        <v>1884.4</v>
      </c>
      <c r="T436">
        <v>1888.95</v>
      </c>
      <c r="U436">
        <v>1908.5</v>
      </c>
      <c r="V436">
        <v>1849.65</v>
      </c>
      <c r="W436">
        <v>1893.15</v>
      </c>
      <c r="X436">
        <v>1895.05</v>
      </c>
      <c r="Y436">
        <v>1869.18</v>
      </c>
      <c r="Z436">
        <v>604621</v>
      </c>
      <c r="AA436">
        <v>1130146835.9000001</v>
      </c>
      <c r="AB436">
        <v>30065</v>
      </c>
      <c r="AC436" t="s">
        <v>3108</v>
      </c>
      <c r="AD436" t="s">
        <v>3109</v>
      </c>
    </row>
    <row r="437" spans="1:30" x14ac:dyDescent="0.25">
      <c r="A437" s="11" t="s">
        <v>2359</v>
      </c>
      <c r="B437" s="2" t="s">
        <v>16</v>
      </c>
      <c r="C437" s="12">
        <v>45384</v>
      </c>
      <c r="D437" s="2">
        <v>2028.35</v>
      </c>
      <c r="F437">
        <f t="shared" si="31"/>
        <v>1.8094664458163909</v>
      </c>
      <c r="G437">
        <f t="shared" si="32"/>
        <v>2</v>
      </c>
      <c r="H437" t="str">
        <f t="shared" si="34"/>
        <v/>
      </c>
      <c r="I437" t="str">
        <f t="shared" si="33"/>
        <v/>
      </c>
      <c r="J437" t="str">
        <f t="shared" si="30"/>
        <v/>
      </c>
      <c r="P437" t="s">
        <v>2359</v>
      </c>
      <c r="Q437" t="s">
        <v>16</v>
      </c>
      <c r="R437" s="3">
        <v>45372</v>
      </c>
      <c r="S437">
        <v>1895.05</v>
      </c>
      <c r="T437">
        <v>1900.1</v>
      </c>
      <c r="U437">
        <v>1924.5</v>
      </c>
      <c r="V437">
        <v>1898.45</v>
      </c>
      <c r="W437">
        <v>1922</v>
      </c>
      <c r="X437">
        <v>1922.15</v>
      </c>
      <c r="Y437">
        <v>1915.4</v>
      </c>
      <c r="Z437">
        <v>154710</v>
      </c>
      <c r="AA437">
        <v>296330854.94999999</v>
      </c>
      <c r="AB437">
        <v>13466</v>
      </c>
      <c r="AC437" t="s">
        <v>3110</v>
      </c>
      <c r="AD437" t="s">
        <v>3111</v>
      </c>
    </row>
    <row r="438" spans="1:30" x14ac:dyDescent="0.25">
      <c r="A438" s="9" t="s">
        <v>2359</v>
      </c>
      <c r="B438" s="1" t="s">
        <v>16</v>
      </c>
      <c r="C438" s="10">
        <v>45385</v>
      </c>
      <c r="D438" s="1">
        <v>2042.45</v>
      </c>
      <c r="F438">
        <f t="shared" si="31"/>
        <v>0.69514630118076948</v>
      </c>
      <c r="G438">
        <f t="shared" si="32"/>
        <v>3</v>
      </c>
      <c r="H438" t="str">
        <f t="shared" si="34"/>
        <v/>
      </c>
      <c r="I438" t="str">
        <f t="shared" si="33"/>
        <v/>
      </c>
      <c r="J438" t="str">
        <f t="shared" si="30"/>
        <v/>
      </c>
      <c r="P438" t="s">
        <v>2359</v>
      </c>
      <c r="Q438" t="s">
        <v>16</v>
      </c>
      <c r="R438" s="3">
        <v>45373</v>
      </c>
      <c r="S438">
        <v>1922.15</v>
      </c>
      <c r="T438">
        <v>1920</v>
      </c>
      <c r="U438">
        <v>1970.8</v>
      </c>
      <c r="V438">
        <v>1907.6</v>
      </c>
      <c r="W438">
        <v>1965</v>
      </c>
      <c r="X438">
        <v>1959.25</v>
      </c>
      <c r="Y438">
        <v>1940.32</v>
      </c>
      <c r="Z438">
        <v>219824</v>
      </c>
      <c r="AA438">
        <v>426529903.19999999</v>
      </c>
      <c r="AB438">
        <v>23925</v>
      </c>
      <c r="AC438" t="s">
        <v>3112</v>
      </c>
      <c r="AD438" t="s">
        <v>804</v>
      </c>
    </row>
    <row r="439" spans="1:30" x14ac:dyDescent="0.25">
      <c r="A439" s="11" t="s">
        <v>2359</v>
      </c>
      <c r="B439" s="2" t="s">
        <v>16</v>
      </c>
      <c r="C439" s="12">
        <v>45386</v>
      </c>
      <c r="D439" s="2">
        <v>2026.45</v>
      </c>
      <c r="F439">
        <f t="shared" si="31"/>
        <v>-0.78337290998555664</v>
      </c>
      <c r="G439">
        <f t="shared" si="32"/>
        <v>4</v>
      </c>
      <c r="H439">
        <f t="shared" si="34"/>
        <v>3.5038435018004512</v>
      </c>
      <c r="I439" t="str">
        <f t="shared" si="33"/>
        <v/>
      </c>
      <c r="J439" t="str">
        <f t="shared" si="30"/>
        <v/>
      </c>
      <c r="P439" t="s">
        <v>2359</v>
      </c>
      <c r="Q439" t="s">
        <v>16</v>
      </c>
      <c r="R439" s="3">
        <v>45377</v>
      </c>
      <c r="S439">
        <v>1959.25</v>
      </c>
      <c r="T439">
        <v>1928.7</v>
      </c>
      <c r="U439">
        <v>1970</v>
      </c>
      <c r="V439">
        <v>1928.7</v>
      </c>
      <c r="W439">
        <v>1958.45</v>
      </c>
      <c r="X439">
        <v>1961.2</v>
      </c>
      <c r="Y439">
        <v>1951.92</v>
      </c>
      <c r="Z439">
        <v>232888</v>
      </c>
      <c r="AA439">
        <v>454578022.05000001</v>
      </c>
      <c r="AB439">
        <v>33236</v>
      </c>
      <c r="AC439" t="s">
        <v>3113</v>
      </c>
      <c r="AD439" t="s">
        <v>1016</v>
      </c>
    </row>
    <row r="440" spans="1:30" x14ac:dyDescent="0.25">
      <c r="A440" s="9" t="s">
        <v>2359</v>
      </c>
      <c r="B440" s="1" t="s">
        <v>16</v>
      </c>
      <c r="C440" s="10">
        <v>45387</v>
      </c>
      <c r="D440" s="1">
        <v>1989.1</v>
      </c>
      <c r="F440">
        <f t="shared" si="31"/>
        <v>-1.8431246761578195</v>
      </c>
      <c r="G440">
        <f t="shared" si="32"/>
        <v>5</v>
      </c>
      <c r="H440" t="str">
        <f t="shared" si="34"/>
        <v/>
      </c>
      <c r="I440" t="str">
        <f t="shared" si="33"/>
        <v/>
      </c>
      <c r="J440" t="str">
        <f t="shared" si="30"/>
        <v/>
      </c>
      <c r="P440" t="s">
        <v>2359</v>
      </c>
      <c r="Q440" t="s">
        <v>16</v>
      </c>
      <c r="R440" s="3">
        <v>45378</v>
      </c>
      <c r="S440">
        <v>1961.2</v>
      </c>
      <c r="T440">
        <v>1961</v>
      </c>
      <c r="U440">
        <v>2003.45</v>
      </c>
      <c r="V440">
        <v>1950.1</v>
      </c>
      <c r="W440">
        <v>1957</v>
      </c>
      <c r="X440">
        <v>1957.85</v>
      </c>
      <c r="Y440">
        <v>1974.63</v>
      </c>
      <c r="Z440">
        <v>988773</v>
      </c>
      <c r="AA440">
        <v>1952457239.4000001</v>
      </c>
      <c r="AB440">
        <v>31689</v>
      </c>
      <c r="AC440" t="s">
        <v>3114</v>
      </c>
      <c r="AD440" t="s">
        <v>3115</v>
      </c>
    </row>
    <row r="441" spans="1:30" x14ac:dyDescent="0.25">
      <c r="A441" s="11" t="s">
        <v>2359</v>
      </c>
      <c r="B441" s="2" t="s">
        <v>16</v>
      </c>
      <c r="C441" s="12">
        <v>45390</v>
      </c>
      <c r="D441" s="2">
        <v>2010.9</v>
      </c>
      <c r="F441">
        <f t="shared" si="31"/>
        <v>1.0959730531396201</v>
      </c>
      <c r="G441">
        <f t="shared" si="32"/>
        <v>1</v>
      </c>
      <c r="H441" t="str">
        <f t="shared" si="34"/>
        <v/>
      </c>
      <c r="I441" t="str">
        <f t="shared" si="33"/>
        <v/>
      </c>
      <c r="J441" t="str">
        <f t="shared" si="30"/>
        <v/>
      </c>
      <c r="P441" t="s">
        <v>2359</v>
      </c>
      <c r="Q441" t="s">
        <v>16</v>
      </c>
      <c r="R441" s="3">
        <v>45379</v>
      </c>
      <c r="S441">
        <v>1957.85</v>
      </c>
      <c r="T441">
        <v>1956</v>
      </c>
      <c r="U441">
        <v>1977</v>
      </c>
      <c r="V441">
        <v>1935.1</v>
      </c>
      <c r="W441">
        <v>1946</v>
      </c>
      <c r="X441">
        <v>1942.15</v>
      </c>
      <c r="Y441">
        <v>1962.79</v>
      </c>
      <c r="Z441">
        <v>650389</v>
      </c>
      <c r="AA441">
        <v>1276575129.1500001</v>
      </c>
      <c r="AB441">
        <v>31178</v>
      </c>
      <c r="AC441" t="s">
        <v>3116</v>
      </c>
      <c r="AD441" t="s">
        <v>3117</v>
      </c>
    </row>
    <row r="442" spans="1:30" x14ac:dyDescent="0.25">
      <c r="A442" s="9" t="s">
        <v>2359</v>
      </c>
      <c r="B442" s="1" t="s">
        <v>16</v>
      </c>
      <c r="C442" s="10">
        <v>45391</v>
      </c>
      <c r="D442" s="1">
        <v>1990.8</v>
      </c>
      <c r="F442">
        <f t="shared" si="31"/>
        <v>-0.9995524392063323</v>
      </c>
      <c r="G442">
        <f t="shared" si="32"/>
        <v>2</v>
      </c>
      <c r="H442" t="str">
        <f t="shared" si="34"/>
        <v/>
      </c>
      <c r="I442" t="str">
        <f t="shared" si="33"/>
        <v/>
      </c>
      <c r="J442" t="str">
        <f t="shared" si="30"/>
        <v/>
      </c>
      <c r="P442" t="s">
        <v>2359</v>
      </c>
      <c r="Q442" t="s">
        <v>16</v>
      </c>
      <c r="R442" s="3">
        <v>45383</v>
      </c>
      <c r="S442">
        <v>1942.15</v>
      </c>
      <c r="T442">
        <v>1942.05</v>
      </c>
      <c r="U442">
        <v>2009</v>
      </c>
      <c r="V442">
        <v>1942.05</v>
      </c>
      <c r="W442">
        <v>1991.5</v>
      </c>
      <c r="X442">
        <v>1992.3</v>
      </c>
      <c r="Y442">
        <v>1987.15</v>
      </c>
      <c r="Z442">
        <v>629540</v>
      </c>
      <c r="AA442">
        <v>1250991954.1500001</v>
      </c>
      <c r="AB442">
        <v>35431</v>
      </c>
      <c r="AC442" t="s">
        <v>3118</v>
      </c>
      <c r="AD442" t="s">
        <v>468</v>
      </c>
    </row>
    <row r="443" spans="1:30" x14ac:dyDescent="0.25">
      <c r="A443" s="11" t="s">
        <v>2359</v>
      </c>
      <c r="B443" s="2" t="s">
        <v>16</v>
      </c>
      <c r="C443" s="12">
        <v>45392</v>
      </c>
      <c r="D443" s="2">
        <v>1978.1</v>
      </c>
      <c r="F443">
        <f t="shared" si="31"/>
        <v>-0.63793449869399466</v>
      </c>
      <c r="G443">
        <f t="shared" si="32"/>
        <v>3</v>
      </c>
      <c r="H443" t="str">
        <f t="shared" si="34"/>
        <v/>
      </c>
      <c r="I443" t="str">
        <f t="shared" si="33"/>
        <v/>
      </c>
      <c r="J443" t="str">
        <f t="shared" si="30"/>
        <v/>
      </c>
      <c r="P443" t="s">
        <v>2359</v>
      </c>
      <c r="Q443" t="s">
        <v>16</v>
      </c>
      <c r="R443" s="3">
        <v>45384</v>
      </c>
      <c r="S443">
        <v>1992.3</v>
      </c>
      <c r="T443">
        <v>2001.05</v>
      </c>
      <c r="U443">
        <v>2041.5</v>
      </c>
      <c r="V443">
        <v>1965.8</v>
      </c>
      <c r="W443">
        <v>2034</v>
      </c>
      <c r="X443">
        <v>2028.35</v>
      </c>
      <c r="Y443">
        <v>2015.71</v>
      </c>
      <c r="Z443">
        <v>798274</v>
      </c>
      <c r="AA443">
        <v>1609091129.8499999</v>
      </c>
      <c r="AB443">
        <v>46018</v>
      </c>
      <c r="AC443" t="s">
        <v>3119</v>
      </c>
      <c r="AD443" t="s">
        <v>3120</v>
      </c>
    </row>
    <row r="444" spans="1:30" x14ac:dyDescent="0.25">
      <c r="A444" s="9" t="s">
        <v>2359</v>
      </c>
      <c r="B444" s="1" t="s">
        <v>16</v>
      </c>
      <c r="C444" s="10">
        <v>45394</v>
      </c>
      <c r="D444" s="1">
        <v>1952.05</v>
      </c>
      <c r="F444">
        <f t="shared" si="31"/>
        <v>-1.3169202770335149</v>
      </c>
      <c r="G444">
        <f t="shared" si="32"/>
        <v>5</v>
      </c>
      <c r="H444" t="str">
        <f t="shared" si="34"/>
        <v/>
      </c>
      <c r="I444" t="str">
        <f t="shared" si="33"/>
        <v/>
      </c>
      <c r="J444" t="str">
        <f t="shared" si="30"/>
        <v/>
      </c>
      <c r="P444" t="s">
        <v>2359</v>
      </c>
      <c r="Q444" t="s">
        <v>16</v>
      </c>
      <c r="R444" s="3">
        <v>45385</v>
      </c>
      <c r="S444">
        <v>2028.35</v>
      </c>
      <c r="T444">
        <v>2028.05</v>
      </c>
      <c r="U444">
        <v>2048.6999999999998</v>
      </c>
      <c r="V444">
        <v>2002.75</v>
      </c>
      <c r="W444">
        <v>2038.95</v>
      </c>
      <c r="X444">
        <v>2042.45</v>
      </c>
      <c r="Y444">
        <v>2032.99</v>
      </c>
      <c r="Z444">
        <v>744823</v>
      </c>
      <c r="AA444">
        <v>1514219061.2</v>
      </c>
      <c r="AB444">
        <v>45264</v>
      </c>
      <c r="AC444" t="s">
        <v>3121</v>
      </c>
      <c r="AD444" t="s">
        <v>3122</v>
      </c>
    </row>
    <row r="445" spans="1:30" x14ac:dyDescent="0.25">
      <c r="A445" s="11" t="s">
        <v>2359</v>
      </c>
      <c r="B445" s="2" t="s">
        <v>16</v>
      </c>
      <c r="C445" s="12">
        <v>45397</v>
      </c>
      <c r="D445" s="2">
        <v>1934.1</v>
      </c>
      <c r="F445">
        <f t="shared" si="31"/>
        <v>-0.91954611818345056</v>
      </c>
      <c r="G445">
        <f t="shared" si="32"/>
        <v>1</v>
      </c>
      <c r="H445" t="str">
        <f t="shared" si="34"/>
        <v/>
      </c>
      <c r="I445" t="str">
        <f t="shared" si="33"/>
        <v/>
      </c>
      <c r="J445" t="str">
        <f t="shared" si="30"/>
        <v/>
      </c>
      <c r="P445" t="s">
        <v>2359</v>
      </c>
      <c r="Q445" t="s">
        <v>16</v>
      </c>
      <c r="R445" s="3">
        <v>45386</v>
      </c>
      <c r="S445">
        <v>2042.45</v>
      </c>
      <c r="T445">
        <v>2058</v>
      </c>
      <c r="U445">
        <v>2058.9</v>
      </c>
      <c r="V445">
        <v>2021.1</v>
      </c>
      <c r="W445">
        <v>2028</v>
      </c>
      <c r="X445">
        <v>2026.45</v>
      </c>
      <c r="Y445">
        <v>2042.64</v>
      </c>
      <c r="Z445">
        <v>529000</v>
      </c>
      <c r="AA445">
        <v>1080557297.05</v>
      </c>
      <c r="AB445">
        <v>26645</v>
      </c>
      <c r="AC445" t="s">
        <v>3123</v>
      </c>
      <c r="AD445" t="s">
        <v>3124</v>
      </c>
    </row>
    <row r="446" spans="1:30" x14ac:dyDescent="0.25">
      <c r="A446" s="9" t="s">
        <v>2359</v>
      </c>
      <c r="B446" s="1" t="s">
        <v>16</v>
      </c>
      <c r="C446" s="10">
        <v>45398</v>
      </c>
      <c r="D446" s="1">
        <v>1970.1</v>
      </c>
      <c r="F446">
        <f t="shared" si="31"/>
        <v>1.8613308515588647</v>
      </c>
      <c r="G446">
        <f t="shared" si="32"/>
        <v>2</v>
      </c>
      <c r="H446" t="str">
        <f t="shared" si="34"/>
        <v/>
      </c>
      <c r="I446" t="str">
        <f t="shared" si="33"/>
        <v/>
      </c>
      <c r="J446" t="str">
        <f t="shared" si="30"/>
        <v/>
      </c>
      <c r="P446" t="s">
        <v>2359</v>
      </c>
      <c r="Q446" t="s">
        <v>16</v>
      </c>
      <c r="R446" s="3">
        <v>45387</v>
      </c>
      <c r="S446">
        <v>2026.45</v>
      </c>
      <c r="T446">
        <v>2007.1</v>
      </c>
      <c r="U446">
        <v>2017</v>
      </c>
      <c r="V446">
        <v>1981.5</v>
      </c>
      <c r="W446">
        <v>1987</v>
      </c>
      <c r="X446">
        <v>1989.1</v>
      </c>
      <c r="Y446">
        <v>1993.92</v>
      </c>
      <c r="Z446">
        <v>568609</v>
      </c>
      <c r="AA446">
        <v>1133758795.55</v>
      </c>
      <c r="AB446">
        <v>34595</v>
      </c>
      <c r="AC446" t="s">
        <v>3125</v>
      </c>
      <c r="AD446" t="s">
        <v>3126</v>
      </c>
    </row>
    <row r="447" spans="1:30" x14ac:dyDescent="0.25">
      <c r="A447" s="11" t="s">
        <v>2359</v>
      </c>
      <c r="B447" s="2" t="s">
        <v>16</v>
      </c>
      <c r="C447" s="12">
        <v>45400</v>
      </c>
      <c r="D447" s="2">
        <v>1949</v>
      </c>
      <c r="F447">
        <f t="shared" si="31"/>
        <v>-1.0710116237754383</v>
      </c>
      <c r="G447">
        <f t="shared" si="32"/>
        <v>4</v>
      </c>
      <c r="H447">
        <f t="shared" si="34"/>
        <v>-2.0996584287723508</v>
      </c>
      <c r="I447" t="str">
        <f t="shared" si="33"/>
        <v/>
      </c>
      <c r="J447" t="str">
        <f t="shared" si="30"/>
        <v/>
      </c>
      <c r="P447" t="s">
        <v>2359</v>
      </c>
      <c r="Q447" t="s">
        <v>16</v>
      </c>
      <c r="R447" s="3">
        <v>45390</v>
      </c>
      <c r="S447">
        <v>1989.1</v>
      </c>
      <c r="T447">
        <v>2012</v>
      </c>
      <c r="U447">
        <v>2015</v>
      </c>
      <c r="V447">
        <v>1980</v>
      </c>
      <c r="W447">
        <v>2010</v>
      </c>
      <c r="X447">
        <v>2010.9</v>
      </c>
      <c r="Y447">
        <v>2000.56</v>
      </c>
      <c r="Z447">
        <v>571966</v>
      </c>
      <c r="AA447">
        <v>1144250682.8</v>
      </c>
      <c r="AB447">
        <v>29242</v>
      </c>
      <c r="AC447" t="s">
        <v>3127</v>
      </c>
      <c r="AD447" t="s">
        <v>3128</v>
      </c>
    </row>
    <row r="448" spans="1:30" x14ac:dyDescent="0.25">
      <c r="A448" s="9" t="s">
        <v>2359</v>
      </c>
      <c r="B448" s="1" t="s">
        <v>16</v>
      </c>
      <c r="C448" s="10">
        <v>45401</v>
      </c>
      <c r="D448" s="1">
        <v>1943.45</v>
      </c>
      <c r="F448">
        <f t="shared" si="31"/>
        <v>-0.28476141611082373</v>
      </c>
      <c r="G448">
        <f t="shared" si="32"/>
        <v>5</v>
      </c>
      <c r="H448" t="str">
        <f t="shared" si="34"/>
        <v/>
      </c>
      <c r="I448" t="str">
        <f t="shared" si="33"/>
        <v/>
      </c>
      <c r="J448" t="str">
        <f t="shared" si="30"/>
        <v/>
      </c>
      <c r="P448" t="s">
        <v>2359</v>
      </c>
      <c r="Q448" t="s">
        <v>16</v>
      </c>
      <c r="R448" s="3">
        <v>45391</v>
      </c>
      <c r="S448">
        <v>2010.9</v>
      </c>
      <c r="T448">
        <v>2010.9</v>
      </c>
      <c r="U448">
        <v>2044.55</v>
      </c>
      <c r="V448">
        <v>1983.85</v>
      </c>
      <c r="W448">
        <v>1991.8</v>
      </c>
      <c r="X448">
        <v>1990.8</v>
      </c>
      <c r="Y448">
        <v>2011.4</v>
      </c>
      <c r="Z448">
        <v>228630</v>
      </c>
      <c r="AA448">
        <v>459865380.80000001</v>
      </c>
      <c r="AB448">
        <v>16648</v>
      </c>
      <c r="AC448" t="s">
        <v>3129</v>
      </c>
      <c r="AD448" t="s">
        <v>721</v>
      </c>
    </row>
    <row r="449" spans="1:30" x14ac:dyDescent="0.25">
      <c r="A449" s="11" t="s">
        <v>2359</v>
      </c>
      <c r="B449" s="2" t="s">
        <v>16</v>
      </c>
      <c r="C449" s="12">
        <v>45404</v>
      </c>
      <c r="D449" s="2">
        <v>1960.5</v>
      </c>
      <c r="F449">
        <f t="shared" si="31"/>
        <v>0.8773058221204536</v>
      </c>
      <c r="G449">
        <f t="shared" si="32"/>
        <v>1</v>
      </c>
      <c r="H449" t="str">
        <f t="shared" si="34"/>
        <v/>
      </c>
      <c r="I449" t="str">
        <f t="shared" si="33"/>
        <v/>
      </c>
      <c r="J449" t="str">
        <f t="shared" si="30"/>
        <v/>
      </c>
      <c r="P449" t="s">
        <v>2359</v>
      </c>
      <c r="Q449" t="s">
        <v>16</v>
      </c>
      <c r="R449" s="3">
        <v>45392</v>
      </c>
      <c r="S449">
        <v>1990.8</v>
      </c>
      <c r="T449">
        <v>2011</v>
      </c>
      <c r="U449">
        <v>2011</v>
      </c>
      <c r="V449">
        <v>1970</v>
      </c>
      <c r="W449">
        <v>1974</v>
      </c>
      <c r="X449">
        <v>1978.1</v>
      </c>
      <c r="Y449">
        <v>1988.05</v>
      </c>
      <c r="Z449">
        <v>241616</v>
      </c>
      <c r="AA449">
        <v>480345569.05000001</v>
      </c>
      <c r="AB449">
        <v>17012</v>
      </c>
      <c r="AC449" t="s">
        <v>3130</v>
      </c>
      <c r="AD449" t="s">
        <v>3131</v>
      </c>
    </row>
    <row r="450" spans="1:30" x14ac:dyDescent="0.25">
      <c r="A450" s="9" t="s">
        <v>2359</v>
      </c>
      <c r="B450" s="1" t="s">
        <v>16</v>
      </c>
      <c r="C450" s="10">
        <v>45405</v>
      </c>
      <c r="D450" s="1">
        <v>1951.45</v>
      </c>
      <c r="F450">
        <f t="shared" si="31"/>
        <v>-0.46161693445549373</v>
      </c>
      <c r="G450">
        <f t="shared" si="32"/>
        <v>2</v>
      </c>
      <c r="H450" t="str">
        <f t="shared" si="34"/>
        <v/>
      </c>
      <c r="I450" t="str">
        <f t="shared" si="33"/>
        <v/>
      </c>
      <c r="J450" t="str">
        <f t="shared" si="30"/>
        <v/>
      </c>
      <c r="P450" t="s">
        <v>2359</v>
      </c>
      <c r="Q450" t="s">
        <v>16</v>
      </c>
      <c r="R450" s="3">
        <v>45394</v>
      </c>
      <c r="S450">
        <v>1978.1</v>
      </c>
      <c r="T450">
        <v>1979</v>
      </c>
      <c r="U450">
        <v>1980</v>
      </c>
      <c r="V450">
        <v>1939.05</v>
      </c>
      <c r="W450">
        <v>1954.8</v>
      </c>
      <c r="X450">
        <v>1952.05</v>
      </c>
      <c r="Y450">
        <v>1959.71</v>
      </c>
      <c r="Z450">
        <v>482032</v>
      </c>
      <c r="AA450">
        <v>944645063.35000002</v>
      </c>
      <c r="AB450">
        <v>23136</v>
      </c>
      <c r="AC450" t="s">
        <v>3132</v>
      </c>
      <c r="AD450" t="s">
        <v>3133</v>
      </c>
    </row>
    <row r="451" spans="1:30" x14ac:dyDescent="0.25">
      <c r="A451" s="11" t="s">
        <v>2359</v>
      </c>
      <c r="B451" s="2" t="s">
        <v>16</v>
      </c>
      <c r="C451" s="12">
        <v>45406</v>
      </c>
      <c r="D451" s="2">
        <v>1962.8</v>
      </c>
      <c r="F451">
        <f t="shared" si="31"/>
        <v>0.58161879627968482</v>
      </c>
      <c r="G451">
        <f t="shared" si="32"/>
        <v>3</v>
      </c>
      <c r="H451" t="str">
        <f t="shared" si="34"/>
        <v/>
      </c>
      <c r="I451" t="str">
        <f t="shared" si="33"/>
        <v/>
      </c>
      <c r="J451" t="str">
        <f t="shared" ref="J451:J514" si="35">IF(ISNUMBER(I451), (INDEX(D:D, MATCH(EOMONTH(C451, 0), C:C, 1)) / D451 - 1) * 100, "")</f>
        <v/>
      </c>
      <c r="P451" t="s">
        <v>2359</v>
      </c>
      <c r="Q451" t="s">
        <v>16</v>
      </c>
      <c r="R451" s="3">
        <v>45397</v>
      </c>
      <c r="S451">
        <v>1952.05</v>
      </c>
      <c r="T451">
        <v>1925.05</v>
      </c>
      <c r="U451">
        <v>1968.8</v>
      </c>
      <c r="V451">
        <v>1908.45</v>
      </c>
      <c r="W451">
        <v>1934.95</v>
      </c>
      <c r="X451">
        <v>1934.1</v>
      </c>
      <c r="Y451">
        <v>1940.1</v>
      </c>
      <c r="Z451">
        <v>324805</v>
      </c>
      <c r="AA451">
        <v>630153625.85000002</v>
      </c>
      <c r="AB451">
        <v>23616</v>
      </c>
      <c r="AC451" t="s">
        <v>3134</v>
      </c>
      <c r="AD451" t="s">
        <v>1212</v>
      </c>
    </row>
    <row r="452" spans="1:30" x14ac:dyDescent="0.25">
      <c r="A452" s="9" t="s">
        <v>2359</v>
      </c>
      <c r="B452" s="1" t="s">
        <v>16</v>
      </c>
      <c r="C452" s="10">
        <v>45407</v>
      </c>
      <c r="D452" s="1">
        <v>1806.45</v>
      </c>
      <c r="F452">
        <f t="shared" ref="F452:F496" si="36">((D452-D451)/D451)*100</f>
        <v>-7.9656613001834078</v>
      </c>
      <c r="G452">
        <f t="shared" ref="G452:G496" si="37">WEEKDAY(C452, 2)</f>
        <v>4</v>
      </c>
      <c r="H452">
        <f t="shared" si="34"/>
        <v>-7.3140071831708546</v>
      </c>
      <c r="I452" t="str">
        <f t="shared" ref="I452:I496" si="38">IF(MONTH(C452)&lt;&gt;MONTH(C451), C452, "")</f>
        <v/>
      </c>
      <c r="J452" t="str">
        <f t="shared" si="35"/>
        <v/>
      </c>
      <c r="P452" t="s">
        <v>2359</v>
      </c>
      <c r="Q452" t="s">
        <v>16</v>
      </c>
      <c r="R452" s="3">
        <v>45398</v>
      </c>
      <c r="S452">
        <v>1934.1</v>
      </c>
      <c r="T452">
        <v>1934.65</v>
      </c>
      <c r="U452">
        <v>1978.9</v>
      </c>
      <c r="V452">
        <v>1909</v>
      </c>
      <c r="W452">
        <v>1978.9</v>
      </c>
      <c r="X452">
        <v>1970.1</v>
      </c>
      <c r="Y452">
        <v>1949.11</v>
      </c>
      <c r="Z452">
        <v>294678</v>
      </c>
      <c r="AA452">
        <v>574359681.14999998</v>
      </c>
      <c r="AB452">
        <v>17699</v>
      </c>
      <c r="AC452" t="s">
        <v>3135</v>
      </c>
      <c r="AD452" t="s">
        <v>2676</v>
      </c>
    </row>
    <row r="453" spans="1:30" x14ac:dyDescent="0.25">
      <c r="A453" s="11" t="s">
        <v>2359</v>
      </c>
      <c r="B453" s="2" t="s">
        <v>16</v>
      </c>
      <c r="C453" s="12">
        <v>45408</v>
      </c>
      <c r="D453" s="2">
        <v>1799.75</v>
      </c>
      <c r="F453">
        <f t="shared" si="36"/>
        <v>-0.37089318829749207</v>
      </c>
      <c r="G453">
        <f t="shared" si="37"/>
        <v>5</v>
      </c>
      <c r="H453" t="str">
        <f t="shared" si="34"/>
        <v/>
      </c>
      <c r="I453" t="str">
        <f t="shared" si="38"/>
        <v/>
      </c>
      <c r="J453" t="str">
        <f t="shared" si="35"/>
        <v/>
      </c>
      <c r="P453" t="s">
        <v>2359</v>
      </c>
      <c r="Q453" t="s">
        <v>16</v>
      </c>
      <c r="R453" s="3">
        <v>45400</v>
      </c>
      <c r="S453">
        <v>1970.1</v>
      </c>
      <c r="T453">
        <v>1984</v>
      </c>
      <c r="U453">
        <v>1986.2</v>
      </c>
      <c r="V453">
        <v>1940</v>
      </c>
      <c r="W453">
        <v>1945.1</v>
      </c>
      <c r="X453">
        <v>1949</v>
      </c>
      <c r="Y453">
        <v>1959.36</v>
      </c>
      <c r="Z453">
        <v>474474</v>
      </c>
      <c r="AA453">
        <v>929666465.25</v>
      </c>
      <c r="AB453">
        <v>29716</v>
      </c>
      <c r="AC453" t="s">
        <v>3136</v>
      </c>
      <c r="AD453" t="s">
        <v>341</v>
      </c>
    </row>
    <row r="454" spans="1:30" x14ac:dyDescent="0.25">
      <c r="A454" s="9" t="s">
        <v>2359</v>
      </c>
      <c r="B454" s="1" t="s">
        <v>16</v>
      </c>
      <c r="C454" s="10">
        <v>45411</v>
      </c>
      <c r="D454" s="1">
        <v>1832.7</v>
      </c>
      <c r="F454">
        <f t="shared" si="36"/>
        <v>1.8308098346992663</v>
      </c>
      <c r="G454">
        <f t="shared" si="37"/>
        <v>1</v>
      </c>
      <c r="H454" t="str">
        <f t="shared" si="34"/>
        <v/>
      </c>
      <c r="I454" t="str">
        <f t="shared" si="38"/>
        <v/>
      </c>
      <c r="J454" t="str">
        <f t="shared" si="35"/>
        <v/>
      </c>
      <c r="P454" t="s">
        <v>2359</v>
      </c>
      <c r="Q454" t="s">
        <v>16</v>
      </c>
      <c r="R454" s="3">
        <v>45401</v>
      </c>
      <c r="S454">
        <v>1949</v>
      </c>
      <c r="T454">
        <v>1949</v>
      </c>
      <c r="U454">
        <v>1962</v>
      </c>
      <c r="V454">
        <v>1911.4</v>
      </c>
      <c r="W454">
        <v>1944</v>
      </c>
      <c r="X454">
        <v>1943.45</v>
      </c>
      <c r="Y454">
        <v>1943.2</v>
      </c>
      <c r="Z454">
        <v>225621</v>
      </c>
      <c r="AA454">
        <v>438427567.5</v>
      </c>
      <c r="AB454">
        <v>18617</v>
      </c>
      <c r="AC454" t="s">
        <v>3137</v>
      </c>
      <c r="AD454" t="s">
        <v>2978</v>
      </c>
    </row>
    <row r="455" spans="1:30" x14ac:dyDescent="0.25">
      <c r="A455" s="11" t="s">
        <v>2359</v>
      </c>
      <c r="B455" s="2" t="s">
        <v>16</v>
      </c>
      <c r="C455" s="12">
        <v>45412</v>
      </c>
      <c r="D455" s="2">
        <v>1838.15</v>
      </c>
      <c r="F455">
        <f t="shared" si="36"/>
        <v>0.29737545697604872</v>
      </c>
      <c r="G455">
        <f t="shared" si="37"/>
        <v>2</v>
      </c>
      <c r="H455" t="str">
        <f t="shared" si="34"/>
        <v/>
      </c>
      <c r="I455" t="str">
        <f t="shared" si="38"/>
        <v/>
      </c>
      <c r="J455" t="str">
        <f t="shared" si="35"/>
        <v/>
      </c>
      <c r="P455" t="s">
        <v>2359</v>
      </c>
      <c r="Q455" t="s">
        <v>16</v>
      </c>
      <c r="R455" s="3">
        <v>45404</v>
      </c>
      <c r="S455">
        <v>1943.45</v>
      </c>
      <c r="T455">
        <v>1964.5</v>
      </c>
      <c r="U455">
        <v>1968.75</v>
      </c>
      <c r="V455">
        <v>1943.45</v>
      </c>
      <c r="W455">
        <v>1960.05</v>
      </c>
      <c r="X455">
        <v>1960.5</v>
      </c>
      <c r="Y455">
        <v>1959.09</v>
      </c>
      <c r="Z455">
        <v>162081</v>
      </c>
      <c r="AA455">
        <v>317531384.35000002</v>
      </c>
      <c r="AB455">
        <v>14999</v>
      </c>
      <c r="AC455" t="s">
        <v>3138</v>
      </c>
      <c r="AD455" t="s">
        <v>3139</v>
      </c>
    </row>
    <row r="456" spans="1:30" x14ac:dyDescent="0.25">
      <c r="A456" s="9" t="s">
        <v>2359</v>
      </c>
      <c r="B456" s="1" t="s">
        <v>16</v>
      </c>
      <c r="C456" s="10">
        <v>45414</v>
      </c>
      <c r="D456" s="1">
        <v>1791.15</v>
      </c>
      <c r="F456">
        <f t="shared" si="36"/>
        <v>-2.5569186410249434</v>
      </c>
      <c r="G456">
        <f t="shared" si="37"/>
        <v>4</v>
      </c>
      <c r="H456">
        <f t="shared" ref="H456:H496" si="39">IF(G456=4, ((D456 - D451) / D451)*100, "")</f>
        <v>-8.7451599755451337</v>
      </c>
      <c r="I456">
        <f t="shared" si="38"/>
        <v>45414</v>
      </c>
      <c r="J456">
        <f t="shared" si="35"/>
        <v>-0.86257432375848042</v>
      </c>
      <c r="P456" t="s">
        <v>2359</v>
      </c>
      <c r="Q456" t="s">
        <v>16</v>
      </c>
      <c r="R456" s="3">
        <v>45405</v>
      </c>
      <c r="S456">
        <v>1960.5</v>
      </c>
      <c r="T456">
        <v>1969.95</v>
      </c>
      <c r="U456">
        <v>1976.35</v>
      </c>
      <c r="V456">
        <v>1932.5</v>
      </c>
      <c r="W456">
        <v>1942.8</v>
      </c>
      <c r="X456">
        <v>1951.45</v>
      </c>
      <c r="Y456">
        <v>1949.9</v>
      </c>
      <c r="Z456">
        <v>503657</v>
      </c>
      <c r="AA456">
        <v>982082077.04999995</v>
      </c>
      <c r="AB456">
        <v>24453</v>
      </c>
      <c r="AC456" t="s">
        <v>3140</v>
      </c>
      <c r="AD456" t="s">
        <v>3141</v>
      </c>
    </row>
    <row r="457" spans="1:30" x14ac:dyDescent="0.25">
      <c r="A457" s="11" t="s">
        <v>2359</v>
      </c>
      <c r="B457" s="2" t="s">
        <v>16</v>
      </c>
      <c r="C457" s="12">
        <v>45415</v>
      </c>
      <c r="D457" s="2">
        <v>1796.1</v>
      </c>
      <c r="F457">
        <f t="shared" si="36"/>
        <v>0.27635876392260939</v>
      </c>
      <c r="G457">
        <f t="shared" si="37"/>
        <v>5</v>
      </c>
      <c r="H457" t="str">
        <f t="shared" si="39"/>
        <v/>
      </c>
      <c r="I457" t="str">
        <f t="shared" si="38"/>
        <v/>
      </c>
      <c r="J457" t="str">
        <f t="shared" si="35"/>
        <v/>
      </c>
      <c r="P457" t="s">
        <v>2359</v>
      </c>
      <c r="Q457" t="s">
        <v>16</v>
      </c>
      <c r="R457" s="3">
        <v>45406</v>
      </c>
      <c r="S457">
        <v>1951.45</v>
      </c>
      <c r="T457">
        <v>1956</v>
      </c>
      <c r="U457">
        <v>1988.35</v>
      </c>
      <c r="V457">
        <v>1923.3</v>
      </c>
      <c r="W457">
        <v>1964</v>
      </c>
      <c r="X457">
        <v>1962.8</v>
      </c>
      <c r="Y457">
        <v>1965.83</v>
      </c>
      <c r="Z457">
        <v>621773</v>
      </c>
      <c r="AA457">
        <v>1222300828.3</v>
      </c>
      <c r="AB457">
        <v>29501</v>
      </c>
      <c r="AC457" t="s">
        <v>3142</v>
      </c>
      <c r="AD457" t="s">
        <v>687</v>
      </c>
    </row>
    <row r="458" spans="1:30" x14ac:dyDescent="0.25">
      <c r="A458" s="9" t="s">
        <v>2359</v>
      </c>
      <c r="B458" s="1" t="s">
        <v>16</v>
      </c>
      <c r="C458" s="10">
        <v>45418</v>
      </c>
      <c r="D458" s="1">
        <v>1794.45</v>
      </c>
      <c r="F458">
        <f t="shared" si="36"/>
        <v>-9.18657090362376E-2</v>
      </c>
      <c r="G458">
        <f t="shared" si="37"/>
        <v>1</v>
      </c>
      <c r="H458" t="str">
        <f t="shared" si="39"/>
        <v/>
      </c>
      <c r="I458" t="str">
        <f t="shared" si="38"/>
        <v/>
      </c>
      <c r="J458" t="str">
        <f t="shared" si="35"/>
        <v/>
      </c>
      <c r="P458" t="s">
        <v>2359</v>
      </c>
      <c r="Q458" t="s">
        <v>16</v>
      </c>
      <c r="R458" s="3">
        <v>45407</v>
      </c>
      <c r="S458">
        <v>1962.8</v>
      </c>
      <c r="T458">
        <v>1926</v>
      </c>
      <c r="U458">
        <v>1948.2</v>
      </c>
      <c r="V458">
        <v>1767.05</v>
      </c>
      <c r="W458">
        <v>1815.8</v>
      </c>
      <c r="X458">
        <v>1806.45</v>
      </c>
      <c r="Y458">
        <v>1831.11</v>
      </c>
      <c r="Z458">
        <v>2955407</v>
      </c>
      <c r="AA458">
        <v>5411677260.8999996</v>
      </c>
      <c r="AB458">
        <v>128184</v>
      </c>
      <c r="AC458" t="s">
        <v>3143</v>
      </c>
      <c r="AD458" t="s">
        <v>1392</v>
      </c>
    </row>
    <row r="459" spans="1:30" x14ac:dyDescent="0.25">
      <c r="A459" s="11" t="s">
        <v>2359</v>
      </c>
      <c r="B459" s="2" t="s">
        <v>16</v>
      </c>
      <c r="C459" s="12">
        <v>45419</v>
      </c>
      <c r="D459" s="2">
        <v>1766.2</v>
      </c>
      <c r="F459">
        <f t="shared" si="36"/>
        <v>-1.5742985315834936</v>
      </c>
      <c r="G459">
        <f t="shared" si="37"/>
        <v>2</v>
      </c>
      <c r="H459" t="str">
        <f t="shared" si="39"/>
        <v/>
      </c>
      <c r="I459" t="str">
        <f t="shared" si="38"/>
        <v/>
      </c>
      <c r="J459" t="str">
        <f t="shared" si="35"/>
        <v/>
      </c>
      <c r="P459" t="s">
        <v>2359</v>
      </c>
      <c r="Q459" t="s">
        <v>16</v>
      </c>
      <c r="R459" s="3">
        <v>45408</v>
      </c>
      <c r="S459">
        <v>1806.45</v>
      </c>
      <c r="T459">
        <v>1824.5</v>
      </c>
      <c r="U459">
        <v>1834.95</v>
      </c>
      <c r="V459">
        <v>1797</v>
      </c>
      <c r="W459">
        <v>1799.95</v>
      </c>
      <c r="X459">
        <v>1799.75</v>
      </c>
      <c r="Y459">
        <v>1811.91</v>
      </c>
      <c r="Z459">
        <v>778331</v>
      </c>
      <c r="AA459">
        <v>1410268909.6500001</v>
      </c>
      <c r="AB459">
        <v>43954</v>
      </c>
      <c r="AC459" t="s">
        <v>3144</v>
      </c>
      <c r="AD459" t="s">
        <v>3145</v>
      </c>
    </row>
    <row r="460" spans="1:30" x14ac:dyDescent="0.25">
      <c r="A460" s="9" t="s">
        <v>2359</v>
      </c>
      <c r="B460" s="1" t="s">
        <v>16</v>
      </c>
      <c r="C460" s="10">
        <v>45420</v>
      </c>
      <c r="D460" s="1">
        <v>1772.95</v>
      </c>
      <c r="F460">
        <f t="shared" si="36"/>
        <v>0.38217642396104629</v>
      </c>
      <c r="G460">
        <f t="shared" si="37"/>
        <v>3</v>
      </c>
      <c r="H460" t="str">
        <f t="shared" si="39"/>
        <v/>
      </c>
      <c r="I460" t="str">
        <f t="shared" si="38"/>
        <v/>
      </c>
      <c r="J460" t="str">
        <f t="shared" si="35"/>
        <v/>
      </c>
      <c r="P460" t="s">
        <v>2359</v>
      </c>
      <c r="Q460" t="s">
        <v>16</v>
      </c>
      <c r="R460" s="3">
        <v>45411</v>
      </c>
      <c r="S460">
        <v>1799.75</v>
      </c>
      <c r="T460">
        <v>1810</v>
      </c>
      <c r="U460">
        <v>1836.35</v>
      </c>
      <c r="V460">
        <v>1790.25</v>
      </c>
      <c r="W460">
        <v>1832.8</v>
      </c>
      <c r="X460">
        <v>1832.7</v>
      </c>
      <c r="Y460">
        <v>1817.87</v>
      </c>
      <c r="Z460">
        <v>332380</v>
      </c>
      <c r="AA460">
        <v>604224008.35000002</v>
      </c>
      <c r="AB460">
        <v>22234</v>
      </c>
      <c r="AC460" t="s">
        <v>3146</v>
      </c>
      <c r="AD460" t="s">
        <v>3147</v>
      </c>
    </row>
    <row r="461" spans="1:30" x14ac:dyDescent="0.25">
      <c r="A461" s="11" t="s">
        <v>2359</v>
      </c>
      <c r="B461" s="2" t="s">
        <v>16</v>
      </c>
      <c r="C461" s="12">
        <v>45421</v>
      </c>
      <c r="D461" s="2">
        <v>1728.25</v>
      </c>
      <c r="F461">
        <f t="shared" si="36"/>
        <v>-2.5212216926591298</v>
      </c>
      <c r="G461">
        <f t="shared" si="37"/>
        <v>4</v>
      </c>
      <c r="H461">
        <f t="shared" si="39"/>
        <v>-3.5117103536833927</v>
      </c>
      <c r="I461" t="str">
        <f t="shared" si="38"/>
        <v/>
      </c>
      <c r="J461" t="str">
        <f t="shared" si="35"/>
        <v/>
      </c>
      <c r="P461" t="s">
        <v>2359</v>
      </c>
      <c r="Q461" t="s">
        <v>16</v>
      </c>
      <c r="R461" s="3">
        <v>45412</v>
      </c>
      <c r="S461">
        <v>1832.7</v>
      </c>
      <c r="T461">
        <v>1840</v>
      </c>
      <c r="U461">
        <v>1850.05</v>
      </c>
      <c r="V461">
        <v>1825.05</v>
      </c>
      <c r="W461">
        <v>1837.7</v>
      </c>
      <c r="X461">
        <v>1838.15</v>
      </c>
      <c r="Y461">
        <v>1839.24</v>
      </c>
      <c r="Z461">
        <v>333820</v>
      </c>
      <c r="AA461">
        <v>613975357.29999995</v>
      </c>
      <c r="AB461">
        <v>19521</v>
      </c>
      <c r="AC461" t="s">
        <v>3148</v>
      </c>
      <c r="AD461" t="s">
        <v>3149</v>
      </c>
    </row>
    <row r="462" spans="1:30" x14ac:dyDescent="0.25">
      <c r="A462" s="9" t="s">
        <v>2359</v>
      </c>
      <c r="B462" s="1" t="s">
        <v>16</v>
      </c>
      <c r="C462" s="10">
        <v>45422</v>
      </c>
      <c r="D462" s="1">
        <v>1714.85</v>
      </c>
      <c r="F462">
        <f t="shared" si="36"/>
        <v>-0.77535078836974347</v>
      </c>
      <c r="G462">
        <f t="shared" si="37"/>
        <v>5</v>
      </c>
      <c r="H462" t="str">
        <f t="shared" si="39"/>
        <v/>
      </c>
      <c r="I462" t="str">
        <f t="shared" si="38"/>
        <v/>
      </c>
      <c r="J462" t="str">
        <f t="shared" si="35"/>
        <v/>
      </c>
      <c r="P462" t="s">
        <v>2359</v>
      </c>
      <c r="Q462" t="s">
        <v>16</v>
      </c>
      <c r="R462" s="3">
        <v>45414</v>
      </c>
      <c r="S462">
        <v>1838.15</v>
      </c>
      <c r="T462">
        <v>1841.15</v>
      </c>
      <c r="U462">
        <v>1844.9</v>
      </c>
      <c r="V462">
        <v>1790</v>
      </c>
      <c r="W462">
        <v>1792.9</v>
      </c>
      <c r="X462">
        <v>1791.15</v>
      </c>
      <c r="Y462">
        <v>1804.25</v>
      </c>
      <c r="Z462">
        <v>744412</v>
      </c>
      <c r="AA462">
        <v>1343105761.8499999</v>
      </c>
      <c r="AB462">
        <v>34002</v>
      </c>
      <c r="AC462" t="s">
        <v>3150</v>
      </c>
      <c r="AD462" t="s">
        <v>3151</v>
      </c>
    </row>
    <row r="463" spans="1:30" x14ac:dyDescent="0.25">
      <c r="A463" s="11" t="s">
        <v>2359</v>
      </c>
      <c r="B463" s="2" t="s">
        <v>16</v>
      </c>
      <c r="C463" s="12">
        <v>45425</v>
      </c>
      <c r="D463" s="2">
        <v>1742.7</v>
      </c>
      <c r="F463">
        <f t="shared" si="36"/>
        <v>1.6240487506195957</v>
      </c>
      <c r="G463">
        <f t="shared" si="37"/>
        <v>1</v>
      </c>
      <c r="H463" t="str">
        <f t="shared" si="39"/>
        <v/>
      </c>
      <c r="I463" t="str">
        <f t="shared" si="38"/>
        <v/>
      </c>
      <c r="J463" t="str">
        <f t="shared" si="35"/>
        <v/>
      </c>
      <c r="P463" t="s">
        <v>2359</v>
      </c>
      <c r="Q463" t="s">
        <v>16</v>
      </c>
      <c r="R463" s="3">
        <v>45415</v>
      </c>
      <c r="S463">
        <v>1791.15</v>
      </c>
      <c r="T463">
        <v>1811.5</v>
      </c>
      <c r="U463">
        <v>1811.5</v>
      </c>
      <c r="V463">
        <v>1781.55</v>
      </c>
      <c r="W463">
        <v>1798</v>
      </c>
      <c r="X463">
        <v>1796.1</v>
      </c>
      <c r="Y463">
        <v>1795.73</v>
      </c>
      <c r="Z463">
        <v>276434</v>
      </c>
      <c r="AA463">
        <v>496401565.69999999</v>
      </c>
      <c r="AB463">
        <v>18836</v>
      </c>
      <c r="AC463" t="s">
        <v>3152</v>
      </c>
      <c r="AD463" t="s">
        <v>3153</v>
      </c>
    </row>
    <row r="464" spans="1:30" x14ac:dyDescent="0.25">
      <c r="A464" s="9" t="s">
        <v>2359</v>
      </c>
      <c r="B464" s="1" t="s">
        <v>16</v>
      </c>
      <c r="C464" s="10">
        <v>45426</v>
      </c>
      <c r="D464" s="1">
        <v>1757.75</v>
      </c>
      <c r="F464">
        <f t="shared" si="36"/>
        <v>0.8636024559591412</v>
      </c>
      <c r="G464">
        <f t="shared" si="37"/>
        <v>2</v>
      </c>
      <c r="H464" t="str">
        <f t="shared" si="39"/>
        <v/>
      </c>
      <c r="I464" t="str">
        <f t="shared" si="38"/>
        <v/>
      </c>
      <c r="J464" t="str">
        <f t="shared" si="35"/>
        <v/>
      </c>
      <c r="P464" t="s">
        <v>2359</v>
      </c>
      <c r="Q464" t="s">
        <v>16</v>
      </c>
      <c r="R464" s="3">
        <v>45418</v>
      </c>
      <c r="S464">
        <v>1796.1</v>
      </c>
      <c r="T464">
        <v>1811</v>
      </c>
      <c r="U464">
        <v>1816.1</v>
      </c>
      <c r="V464">
        <v>1777.1</v>
      </c>
      <c r="W464">
        <v>1802</v>
      </c>
      <c r="X464">
        <v>1794.45</v>
      </c>
      <c r="Y464">
        <v>1794.66</v>
      </c>
      <c r="Z464">
        <v>190341</v>
      </c>
      <c r="AA464">
        <v>341597285.55000001</v>
      </c>
      <c r="AB464">
        <v>15893</v>
      </c>
      <c r="AC464" t="s">
        <v>3154</v>
      </c>
      <c r="AD464" t="s">
        <v>3155</v>
      </c>
    </row>
    <row r="465" spans="1:30" x14ac:dyDescent="0.25">
      <c r="A465" s="11" t="s">
        <v>2359</v>
      </c>
      <c r="B465" s="2" t="s">
        <v>16</v>
      </c>
      <c r="C465" s="12">
        <v>45427</v>
      </c>
      <c r="D465" s="2">
        <v>1760.95</v>
      </c>
      <c r="F465">
        <f t="shared" si="36"/>
        <v>0.18205091736595336</v>
      </c>
      <c r="G465">
        <f t="shared" si="37"/>
        <v>3</v>
      </c>
      <c r="H465" t="str">
        <f t="shared" si="39"/>
        <v/>
      </c>
      <c r="I465" t="str">
        <f t="shared" si="38"/>
        <v/>
      </c>
      <c r="J465" t="str">
        <f t="shared" si="35"/>
        <v/>
      </c>
      <c r="P465" t="s">
        <v>2359</v>
      </c>
      <c r="Q465" t="s">
        <v>16</v>
      </c>
      <c r="R465" s="3">
        <v>45419</v>
      </c>
      <c r="S465">
        <v>1794.45</v>
      </c>
      <c r="T465">
        <v>1790</v>
      </c>
      <c r="U465">
        <v>1799.9</v>
      </c>
      <c r="V465">
        <v>1756.8</v>
      </c>
      <c r="W465">
        <v>1765</v>
      </c>
      <c r="X465">
        <v>1766.2</v>
      </c>
      <c r="Y465">
        <v>1770.84</v>
      </c>
      <c r="Z465">
        <v>195348</v>
      </c>
      <c r="AA465">
        <v>345929374.5</v>
      </c>
      <c r="AB465">
        <v>18713</v>
      </c>
      <c r="AC465" t="s">
        <v>3156</v>
      </c>
      <c r="AD465" t="s">
        <v>3157</v>
      </c>
    </row>
    <row r="466" spans="1:30" x14ac:dyDescent="0.25">
      <c r="A466" s="9" t="s">
        <v>2359</v>
      </c>
      <c r="B466" s="1" t="s">
        <v>16</v>
      </c>
      <c r="C466" s="10">
        <v>45428</v>
      </c>
      <c r="D466" s="1">
        <v>1789.45</v>
      </c>
      <c r="F466">
        <f t="shared" si="36"/>
        <v>1.618444589568131</v>
      </c>
      <c r="G466">
        <f t="shared" si="37"/>
        <v>4</v>
      </c>
      <c r="H466">
        <f t="shared" si="39"/>
        <v>3.5411543468826876</v>
      </c>
      <c r="I466" t="str">
        <f t="shared" si="38"/>
        <v/>
      </c>
      <c r="J466" t="str">
        <f t="shared" si="35"/>
        <v/>
      </c>
      <c r="P466" t="s">
        <v>2359</v>
      </c>
      <c r="Q466" t="s">
        <v>16</v>
      </c>
      <c r="R466" s="3">
        <v>45420</v>
      </c>
      <c r="S466">
        <v>1766.2</v>
      </c>
      <c r="T466">
        <v>1765</v>
      </c>
      <c r="U466">
        <v>1780.6</v>
      </c>
      <c r="V466">
        <v>1737.25</v>
      </c>
      <c r="W466">
        <v>1779</v>
      </c>
      <c r="X466">
        <v>1772.95</v>
      </c>
      <c r="Y466">
        <v>1756.14</v>
      </c>
      <c r="Z466">
        <v>356018</v>
      </c>
      <c r="AA466">
        <v>625219155.45000005</v>
      </c>
      <c r="AB466">
        <v>24262</v>
      </c>
      <c r="AC466" t="s">
        <v>3158</v>
      </c>
      <c r="AD466" t="s">
        <v>2897</v>
      </c>
    </row>
    <row r="467" spans="1:30" x14ac:dyDescent="0.25">
      <c r="A467" s="11" t="s">
        <v>2359</v>
      </c>
      <c r="B467" s="2" t="s">
        <v>16</v>
      </c>
      <c r="C467" s="12">
        <v>45429</v>
      </c>
      <c r="D467" s="2">
        <v>1814.5</v>
      </c>
      <c r="F467">
        <f t="shared" si="36"/>
        <v>1.3998714688870857</v>
      </c>
      <c r="G467">
        <f t="shared" si="37"/>
        <v>5</v>
      </c>
      <c r="H467" t="str">
        <f t="shared" si="39"/>
        <v/>
      </c>
      <c r="I467" t="str">
        <f t="shared" si="38"/>
        <v/>
      </c>
      <c r="J467" t="str">
        <f t="shared" si="35"/>
        <v/>
      </c>
      <c r="P467" t="s">
        <v>2359</v>
      </c>
      <c r="Q467" t="s">
        <v>16</v>
      </c>
      <c r="R467" s="3">
        <v>45421</v>
      </c>
      <c r="S467">
        <v>1772.95</v>
      </c>
      <c r="T467">
        <v>1774</v>
      </c>
      <c r="U467">
        <v>1785.75</v>
      </c>
      <c r="V467">
        <v>1715.55</v>
      </c>
      <c r="W467">
        <v>1742.2</v>
      </c>
      <c r="X467">
        <v>1728.25</v>
      </c>
      <c r="Y467">
        <v>1756.87</v>
      </c>
      <c r="Z467">
        <v>553335</v>
      </c>
      <c r="AA467">
        <v>972136407.20000005</v>
      </c>
      <c r="AB467">
        <v>30207</v>
      </c>
      <c r="AC467" t="s">
        <v>3159</v>
      </c>
      <c r="AD467" t="s">
        <v>3160</v>
      </c>
    </row>
    <row r="468" spans="1:30" x14ac:dyDescent="0.25">
      <c r="A468" s="9" t="s">
        <v>2359</v>
      </c>
      <c r="B468" s="1" t="s">
        <v>16</v>
      </c>
      <c r="C468" s="10">
        <v>45430</v>
      </c>
      <c r="D468" s="1">
        <v>1818.95</v>
      </c>
      <c r="F468">
        <f t="shared" si="36"/>
        <v>0.24524662441444173</v>
      </c>
      <c r="G468">
        <f t="shared" si="37"/>
        <v>6</v>
      </c>
      <c r="H468" t="str">
        <f t="shared" si="39"/>
        <v/>
      </c>
      <c r="I468" t="str">
        <f t="shared" si="38"/>
        <v/>
      </c>
      <c r="J468" t="str">
        <f t="shared" si="35"/>
        <v/>
      </c>
      <c r="P468" t="s">
        <v>2359</v>
      </c>
      <c r="Q468" t="s">
        <v>16</v>
      </c>
      <c r="R468" s="3">
        <v>45422</v>
      </c>
      <c r="S468">
        <v>1728.25</v>
      </c>
      <c r="T468">
        <v>1737.15</v>
      </c>
      <c r="U468">
        <v>1750.75</v>
      </c>
      <c r="V468">
        <v>1705</v>
      </c>
      <c r="W468">
        <v>1725</v>
      </c>
      <c r="X468">
        <v>1714.85</v>
      </c>
      <c r="Y468">
        <v>1723.14</v>
      </c>
      <c r="Z468">
        <v>320362</v>
      </c>
      <c r="AA468">
        <v>552029368.60000002</v>
      </c>
      <c r="AB468">
        <v>25676</v>
      </c>
      <c r="AC468" t="s">
        <v>3161</v>
      </c>
      <c r="AD468" t="s">
        <v>3162</v>
      </c>
    </row>
    <row r="469" spans="1:30" x14ac:dyDescent="0.25">
      <c r="A469" s="11" t="s">
        <v>2359</v>
      </c>
      <c r="B469" s="2" t="s">
        <v>16</v>
      </c>
      <c r="C469" s="12">
        <v>45433</v>
      </c>
      <c r="D469" s="2">
        <v>1847.8</v>
      </c>
      <c r="F469">
        <f t="shared" si="36"/>
        <v>1.5860798812501669</v>
      </c>
      <c r="G469">
        <f t="shared" si="37"/>
        <v>2</v>
      </c>
      <c r="H469" t="str">
        <f t="shared" si="39"/>
        <v/>
      </c>
      <c r="I469" t="str">
        <f t="shared" si="38"/>
        <v/>
      </c>
      <c r="J469" t="str">
        <f t="shared" si="35"/>
        <v/>
      </c>
      <c r="P469" t="s">
        <v>2359</v>
      </c>
      <c r="Q469" t="s">
        <v>16</v>
      </c>
      <c r="R469" s="3">
        <v>45425</v>
      </c>
      <c r="S469">
        <v>1714.85</v>
      </c>
      <c r="T469">
        <v>1720</v>
      </c>
      <c r="U469">
        <v>1747.2</v>
      </c>
      <c r="V469">
        <v>1698.9</v>
      </c>
      <c r="W469">
        <v>1743.1</v>
      </c>
      <c r="X469">
        <v>1742.7</v>
      </c>
      <c r="Y469">
        <v>1724.16</v>
      </c>
      <c r="Z469">
        <v>166202</v>
      </c>
      <c r="AA469">
        <v>286559006.35000002</v>
      </c>
      <c r="AB469">
        <v>12286</v>
      </c>
      <c r="AC469" t="s">
        <v>3163</v>
      </c>
      <c r="AD469" t="s">
        <v>3164</v>
      </c>
    </row>
    <row r="470" spans="1:30" x14ac:dyDescent="0.25">
      <c r="A470" s="9" t="s">
        <v>2359</v>
      </c>
      <c r="B470" s="1" t="s">
        <v>16</v>
      </c>
      <c r="C470" s="10">
        <v>45434</v>
      </c>
      <c r="D470" s="1">
        <v>1846.85</v>
      </c>
      <c r="F470">
        <f t="shared" si="36"/>
        <v>-5.1412490529280527E-2</v>
      </c>
      <c r="G470">
        <f t="shared" si="37"/>
        <v>3</v>
      </c>
      <c r="H470" t="str">
        <f t="shared" si="39"/>
        <v/>
      </c>
      <c r="I470" t="str">
        <f t="shared" si="38"/>
        <v/>
      </c>
      <c r="J470" t="str">
        <f t="shared" si="35"/>
        <v/>
      </c>
      <c r="P470" t="s">
        <v>2359</v>
      </c>
      <c r="Q470" t="s">
        <v>16</v>
      </c>
      <c r="R470" s="3">
        <v>45426</v>
      </c>
      <c r="S470">
        <v>1742.7</v>
      </c>
      <c r="T470">
        <v>1743.15</v>
      </c>
      <c r="U470">
        <v>1761.95</v>
      </c>
      <c r="V470">
        <v>1730.4</v>
      </c>
      <c r="W470">
        <v>1758</v>
      </c>
      <c r="X470">
        <v>1757.75</v>
      </c>
      <c r="Y470">
        <v>1749.64</v>
      </c>
      <c r="Z470">
        <v>107674</v>
      </c>
      <c r="AA470">
        <v>188390492.90000001</v>
      </c>
      <c r="AB470">
        <v>11110</v>
      </c>
      <c r="AC470" t="s">
        <v>3165</v>
      </c>
      <c r="AD470" t="s">
        <v>3166</v>
      </c>
    </row>
    <row r="471" spans="1:30" x14ac:dyDescent="0.25">
      <c r="A471" s="11" t="s">
        <v>2359</v>
      </c>
      <c r="B471" s="2" t="s">
        <v>16</v>
      </c>
      <c r="C471" s="12">
        <v>45435</v>
      </c>
      <c r="D471" s="2">
        <v>1812.3</v>
      </c>
      <c r="F471">
        <f t="shared" si="36"/>
        <v>-1.8707529035926012</v>
      </c>
      <c r="G471">
        <f t="shared" si="37"/>
        <v>4</v>
      </c>
      <c r="H471">
        <f t="shared" si="39"/>
        <v>1.2769286652323288</v>
      </c>
      <c r="I471" t="str">
        <f t="shared" si="38"/>
        <v/>
      </c>
      <c r="J471" t="str">
        <f t="shared" si="35"/>
        <v/>
      </c>
      <c r="P471" t="s">
        <v>2359</v>
      </c>
      <c r="Q471" t="s">
        <v>16</v>
      </c>
      <c r="R471" s="3">
        <v>45427</v>
      </c>
      <c r="S471">
        <v>1757.75</v>
      </c>
      <c r="T471">
        <v>1757.75</v>
      </c>
      <c r="U471">
        <v>1765</v>
      </c>
      <c r="V471">
        <v>1733.15</v>
      </c>
      <c r="W471">
        <v>1763</v>
      </c>
      <c r="X471">
        <v>1760.95</v>
      </c>
      <c r="Y471">
        <v>1752.48</v>
      </c>
      <c r="Z471">
        <v>320148</v>
      </c>
      <c r="AA471">
        <v>561054158.54999995</v>
      </c>
      <c r="AB471">
        <v>16458</v>
      </c>
      <c r="AC471" t="s">
        <v>3167</v>
      </c>
      <c r="AD471" t="s">
        <v>3168</v>
      </c>
    </row>
    <row r="472" spans="1:30" x14ac:dyDescent="0.25">
      <c r="A472" s="9" t="s">
        <v>2359</v>
      </c>
      <c r="B472" s="1" t="s">
        <v>16</v>
      </c>
      <c r="C472" s="10">
        <v>45436</v>
      </c>
      <c r="D472" s="1">
        <v>1792.45</v>
      </c>
      <c r="F472">
        <f t="shared" si="36"/>
        <v>-1.0952932737405456</v>
      </c>
      <c r="G472">
        <f t="shared" si="37"/>
        <v>5</v>
      </c>
      <c r="H472" t="str">
        <f t="shared" si="39"/>
        <v/>
      </c>
      <c r="I472" t="str">
        <f t="shared" si="38"/>
        <v/>
      </c>
      <c r="J472" t="str">
        <f t="shared" si="35"/>
        <v/>
      </c>
      <c r="P472" t="s">
        <v>2359</v>
      </c>
      <c r="Q472" t="s">
        <v>16</v>
      </c>
      <c r="R472" s="3">
        <v>45428</v>
      </c>
      <c r="S472">
        <v>1760.95</v>
      </c>
      <c r="T472">
        <v>1780</v>
      </c>
      <c r="U472">
        <v>1797.1</v>
      </c>
      <c r="V472">
        <v>1761.5</v>
      </c>
      <c r="W472">
        <v>1793.45</v>
      </c>
      <c r="X472">
        <v>1789.45</v>
      </c>
      <c r="Y472">
        <v>1776.06</v>
      </c>
      <c r="Z472">
        <v>313111</v>
      </c>
      <c r="AA472">
        <v>556104897.85000002</v>
      </c>
      <c r="AB472">
        <v>20744</v>
      </c>
      <c r="AC472" t="s">
        <v>3169</v>
      </c>
      <c r="AD472" t="s">
        <v>2912</v>
      </c>
    </row>
    <row r="473" spans="1:30" x14ac:dyDescent="0.25">
      <c r="A473" s="11" t="s">
        <v>2359</v>
      </c>
      <c r="B473" s="2" t="s">
        <v>16</v>
      </c>
      <c r="C473" s="12">
        <v>45439</v>
      </c>
      <c r="D473" s="2">
        <v>1807.65</v>
      </c>
      <c r="F473">
        <f t="shared" si="36"/>
        <v>0.84800133894948515</v>
      </c>
      <c r="G473">
        <f t="shared" si="37"/>
        <v>1</v>
      </c>
      <c r="H473" t="str">
        <f t="shared" si="39"/>
        <v/>
      </c>
      <c r="I473" t="str">
        <f t="shared" si="38"/>
        <v/>
      </c>
      <c r="J473" t="str">
        <f t="shared" si="35"/>
        <v/>
      </c>
      <c r="P473" t="s">
        <v>2359</v>
      </c>
      <c r="Q473" t="s">
        <v>16</v>
      </c>
      <c r="R473" s="3">
        <v>45429</v>
      </c>
      <c r="S473">
        <v>1789.45</v>
      </c>
      <c r="T473">
        <v>1794</v>
      </c>
      <c r="U473">
        <v>1820</v>
      </c>
      <c r="V473">
        <v>1785</v>
      </c>
      <c r="W473">
        <v>1817</v>
      </c>
      <c r="X473">
        <v>1814.5</v>
      </c>
      <c r="Y473">
        <v>1807.38</v>
      </c>
      <c r="Z473">
        <v>224488</v>
      </c>
      <c r="AA473">
        <v>405734368.35000002</v>
      </c>
      <c r="AB473">
        <v>13889</v>
      </c>
      <c r="AC473" t="s">
        <v>3170</v>
      </c>
      <c r="AD473" t="s">
        <v>3171</v>
      </c>
    </row>
    <row r="474" spans="1:30" x14ac:dyDescent="0.25">
      <c r="A474" s="9" t="s">
        <v>2359</v>
      </c>
      <c r="B474" s="1" t="s">
        <v>16</v>
      </c>
      <c r="C474" s="10">
        <v>45440</v>
      </c>
      <c r="D474" s="1">
        <v>1801.55</v>
      </c>
      <c r="F474">
        <f t="shared" si="36"/>
        <v>-0.33745470638675273</v>
      </c>
      <c r="G474">
        <f t="shared" si="37"/>
        <v>2</v>
      </c>
      <c r="H474" t="str">
        <f t="shared" si="39"/>
        <v/>
      </c>
      <c r="I474" t="str">
        <f t="shared" si="38"/>
        <v/>
      </c>
      <c r="J474" t="str">
        <f t="shared" si="35"/>
        <v/>
      </c>
      <c r="P474" t="s">
        <v>2359</v>
      </c>
      <c r="Q474" t="s">
        <v>16</v>
      </c>
      <c r="R474" s="3">
        <v>45430</v>
      </c>
      <c r="S474">
        <v>1814.5</v>
      </c>
      <c r="T474">
        <v>1817.4</v>
      </c>
      <c r="U474">
        <v>1823.2</v>
      </c>
      <c r="V474">
        <v>1808.05</v>
      </c>
      <c r="W474">
        <v>1814</v>
      </c>
      <c r="X474">
        <v>1818.95</v>
      </c>
      <c r="Y474">
        <v>1817.81</v>
      </c>
      <c r="Z474">
        <v>20499</v>
      </c>
      <c r="AA474">
        <v>37263240</v>
      </c>
      <c r="AB474">
        <v>2051</v>
      </c>
      <c r="AC474" t="s">
        <v>3172</v>
      </c>
      <c r="AD474" t="s">
        <v>3173</v>
      </c>
    </row>
    <row r="475" spans="1:30" x14ac:dyDescent="0.25">
      <c r="A475" s="11" t="s">
        <v>2359</v>
      </c>
      <c r="B475" s="2" t="s">
        <v>16</v>
      </c>
      <c r="C475" s="12">
        <v>45441</v>
      </c>
      <c r="D475" s="2">
        <v>1775.45</v>
      </c>
      <c r="F475">
        <f t="shared" si="36"/>
        <v>-1.4487524631567212</v>
      </c>
      <c r="G475">
        <f t="shared" si="37"/>
        <v>3</v>
      </c>
      <c r="H475" t="str">
        <f t="shared" si="39"/>
        <v/>
      </c>
      <c r="I475" t="str">
        <f t="shared" si="38"/>
        <v/>
      </c>
      <c r="J475" t="str">
        <f t="shared" si="35"/>
        <v/>
      </c>
      <c r="P475" t="s">
        <v>2359</v>
      </c>
      <c r="Q475" t="s">
        <v>16</v>
      </c>
      <c r="R475" s="3">
        <v>45433</v>
      </c>
      <c r="S475">
        <v>1818.95</v>
      </c>
      <c r="T475">
        <v>1828</v>
      </c>
      <c r="U475">
        <v>1860.15</v>
      </c>
      <c r="V475">
        <v>1820</v>
      </c>
      <c r="W475">
        <v>1847</v>
      </c>
      <c r="X475">
        <v>1847.8</v>
      </c>
      <c r="Y475">
        <v>1840.85</v>
      </c>
      <c r="Z475">
        <v>956654</v>
      </c>
      <c r="AA475">
        <v>1761057195.25</v>
      </c>
      <c r="AB475">
        <v>38066</v>
      </c>
      <c r="AC475" t="s">
        <v>3174</v>
      </c>
      <c r="AD475" t="s">
        <v>3175</v>
      </c>
    </row>
    <row r="476" spans="1:30" x14ac:dyDescent="0.25">
      <c r="A476" s="9" t="s">
        <v>2359</v>
      </c>
      <c r="B476" s="1" t="s">
        <v>16</v>
      </c>
      <c r="C476" s="10">
        <v>45442</v>
      </c>
      <c r="D476" s="1">
        <v>1767.35</v>
      </c>
      <c r="F476">
        <f t="shared" si="36"/>
        <v>-0.45622236616069928</v>
      </c>
      <c r="G476">
        <f t="shared" si="37"/>
        <v>4</v>
      </c>
      <c r="H476">
        <f t="shared" si="39"/>
        <v>-2.4802736853721816</v>
      </c>
      <c r="I476" t="str">
        <f t="shared" si="38"/>
        <v/>
      </c>
      <c r="J476" t="str">
        <f t="shared" si="35"/>
        <v/>
      </c>
      <c r="P476" t="s">
        <v>2359</v>
      </c>
      <c r="Q476" t="s">
        <v>16</v>
      </c>
      <c r="R476" s="3">
        <v>45434</v>
      </c>
      <c r="S476">
        <v>1847.8</v>
      </c>
      <c r="T476">
        <v>1847.8</v>
      </c>
      <c r="U476">
        <v>1856.3</v>
      </c>
      <c r="V476">
        <v>1825.65</v>
      </c>
      <c r="W476">
        <v>1846</v>
      </c>
      <c r="X476">
        <v>1846.85</v>
      </c>
      <c r="Y476">
        <v>1842.93</v>
      </c>
      <c r="Z476">
        <v>131012</v>
      </c>
      <c r="AA476">
        <v>241445694.25</v>
      </c>
      <c r="AB476">
        <v>11483</v>
      </c>
      <c r="AC476" t="s">
        <v>3176</v>
      </c>
      <c r="AD476" t="s">
        <v>3177</v>
      </c>
    </row>
    <row r="477" spans="1:30" x14ac:dyDescent="0.25">
      <c r="A477" s="11" t="s">
        <v>2359</v>
      </c>
      <c r="B477" s="2" t="s">
        <v>16</v>
      </c>
      <c r="C477" s="12">
        <v>45443</v>
      </c>
      <c r="D477" s="2">
        <v>1775.7</v>
      </c>
      <c r="F477">
        <f t="shared" si="36"/>
        <v>0.47245876594902747</v>
      </c>
      <c r="G477">
        <f t="shared" si="37"/>
        <v>5</v>
      </c>
      <c r="H477" t="str">
        <f t="shared" si="39"/>
        <v/>
      </c>
      <c r="I477" t="str">
        <f t="shared" si="38"/>
        <v/>
      </c>
      <c r="J477" t="str">
        <f t="shared" si="35"/>
        <v/>
      </c>
      <c r="P477" t="s">
        <v>2359</v>
      </c>
      <c r="Q477" t="s">
        <v>16</v>
      </c>
      <c r="R477" s="3">
        <v>45435</v>
      </c>
      <c r="S477">
        <v>1846.85</v>
      </c>
      <c r="T477">
        <v>1846</v>
      </c>
      <c r="U477">
        <v>1846</v>
      </c>
      <c r="V477">
        <v>1801.5</v>
      </c>
      <c r="W477">
        <v>1812.9</v>
      </c>
      <c r="X477">
        <v>1812.3</v>
      </c>
      <c r="Y477">
        <v>1820.57</v>
      </c>
      <c r="Z477">
        <v>221538</v>
      </c>
      <c r="AA477">
        <v>403325358.39999998</v>
      </c>
      <c r="AB477">
        <v>15350</v>
      </c>
      <c r="AC477" t="s">
        <v>3178</v>
      </c>
      <c r="AD477" t="s">
        <v>2063</v>
      </c>
    </row>
    <row r="478" spans="1:30" x14ac:dyDescent="0.25">
      <c r="A478" s="9" t="s">
        <v>2359</v>
      </c>
      <c r="B478" s="1" t="s">
        <v>16</v>
      </c>
      <c r="C478" s="10">
        <v>45446</v>
      </c>
      <c r="D478" s="1">
        <v>1858</v>
      </c>
      <c r="F478">
        <f t="shared" si="36"/>
        <v>4.6347919130483728</v>
      </c>
      <c r="G478">
        <f t="shared" si="37"/>
        <v>1</v>
      </c>
      <c r="H478" t="str">
        <f t="shared" si="39"/>
        <v/>
      </c>
      <c r="I478">
        <f t="shared" si="38"/>
        <v>45446</v>
      </c>
      <c r="J478">
        <f t="shared" si="35"/>
        <v>-2.397739504843921</v>
      </c>
      <c r="P478" t="s">
        <v>2359</v>
      </c>
      <c r="Q478" t="s">
        <v>16</v>
      </c>
      <c r="R478" s="3">
        <v>45436</v>
      </c>
      <c r="S478">
        <v>1812.3</v>
      </c>
      <c r="T478">
        <v>1820</v>
      </c>
      <c r="U478">
        <v>1822.45</v>
      </c>
      <c r="V478">
        <v>1788</v>
      </c>
      <c r="W478">
        <v>1792.15</v>
      </c>
      <c r="X478">
        <v>1792.45</v>
      </c>
      <c r="Y478">
        <v>1802.97</v>
      </c>
      <c r="Z478">
        <v>392117</v>
      </c>
      <c r="AA478">
        <v>706974688.89999998</v>
      </c>
      <c r="AB478">
        <v>24193</v>
      </c>
      <c r="AC478" t="s">
        <v>3179</v>
      </c>
      <c r="AD478" t="s">
        <v>1869</v>
      </c>
    </row>
    <row r="479" spans="1:30" x14ac:dyDescent="0.25">
      <c r="A479" s="11" t="s">
        <v>2359</v>
      </c>
      <c r="B479" s="2" t="s">
        <v>16</v>
      </c>
      <c r="C479" s="12">
        <v>45447</v>
      </c>
      <c r="D479" s="2">
        <v>1695.25</v>
      </c>
      <c r="F479">
        <f t="shared" si="36"/>
        <v>-8.759418729817007</v>
      </c>
      <c r="G479">
        <f t="shared" si="37"/>
        <v>2</v>
      </c>
      <c r="H479" t="str">
        <f t="shared" si="39"/>
        <v/>
      </c>
      <c r="I479" t="str">
        <f t="shared" si="38"/>
        <v/>
      </c>
      <c r="J479" t="str">
        <f t="shared" si="35"/>
        <v/>
      </c>
      <c r="P479" t="s">
        <v>2359</v>
      </c>
      <c r="Q479" t="s">
        <v>16</v>
      </c>
      <c r="R479" s="3">
        <v>45439</v>
      </c>
      <c r="S479">
        <v>1792.45</v>
      </c>
      <c r="T479">
        <v>1799</v>
      </c>
      <c r="U479">
        <v>1811.95</v>
      </c>
      <c r="V479">
        <v>1789.6</v>
      </c>
      <c r="W479">
        <v>1800</v>
      </c>
      <c r="X479">
        <v>1807.65</v>
      </c>
      <c r="Y479">
        <v>1801.56</v>
      </c>
      <c r="Z479">
        <v>305522</v>
      </c>
      <c r="AA479">
        <v>550417195.10000002</v>
      </c>
      <c r="AB479">
        <v>12433</v>
      </c>
      <c r="AC479" t="s">
        <v>3180</v>
      </c>
      <c r="AD479" t="s">
        <v>3181</v>
      </c>
    </row>
    <row r="480" spans="1:30" x14ac:dyDescent="0.25">
      <c r="A480" s="9" t="s">
        <v>2359</v>
      </c>
      <c r="B480" s="1" t="s">
        <v>16</v>
      </c>
      <c r="C480" s="10">
        <v>45448</v>
      </c>
      <c r="D480" s="1">
        <v>1735.15</v>
      </c>
      <c r="F480">
        <f t="shared" si="36"/>
        <v>2.3536351570564866</v>
      </c>
      <c r="G480">
        <f t="shared" si="37"/>
        <v>3</v>
      </c>
      <c r="H480" t="str">
        <f t="shared" si="39"/>
        <v/>
      </c>
      <c r="I480" t="str">
        <f t="shared" si="38"/>
        <v/>
      </c>
      <c r="J480" t="str">
        <f t="shared" si="35"/>
        <v/>
      </c>
      <c r="P480" t="s">
        <v>2359</v>
      </c>
      <c r="Q480" t="s">
        <v>16</v>
      </c>
      <c r="R480" s="3">
        <v>45440</v>
      </c>
      <c r="S480">
        <v>1807.65</v>
      </c>
      <c r="T480">
        <v>1803</v>
      </c>
      <c r="U480">
        <v>1811.9</v>
      </c>
      <c r="V480">
        <v>1786.35</v>
      </c>
      <c r="W480">
        <v>1793.45</v>
      </c>
      <c r="X480">
        <v>1801.55</v>
      </c>
      <c r="Y480">
        <v>1799.18</v>
      </c>
      <c r="Z480">
        <v>379419</v>
      </c>
      <c r="AA480">
        <v>682643686.60000002</v>
      </c>
      <c r="AB480">
        <v>26199</v>
      </c>
      <c r="AC480" t="s">
        <v>3182</v>
      </c>
      <c r="AD480" t="s">
        <v>3183</v>
      </c>
    </row>
    <row r="481" spans="1:30" x14ac:dyDescent="0.25">
      <c r="A481" s="11" t="s">
        <v>2359</v>
      </c>
      <c r="B481" s="2" t="s">
        <v>16</v>
      </c>
      <c r="C481" s="12">
        <v>45449</v>
      </c>
      <c r="D481" s="2">
        <v>1766.1</v>
      </c>
      <c r="F481">
        <f t="shared" si="36"/>
        <v>1.7837074604500947</v>
      </c>
      <c r="G481">
        <f t="shared" si="37"/>
        <v>4</v>
      </c>
      <c r="H481">
        <f t="shared" si="39"/>
        <v>-7.0727360172008952E-2</v>
      </c>
      <c r="I481" t="str">
        <f t="shared" si="38"/>
        <v/>
      </c>
      <c r="J481" t="str">
        <f t="shared" si="35"/>
        <v/>
      </c>
      <c r="P481" t="s">
        <v>2359</v>
      </c>
      <c r="Q481" t="s">
        <v>16</v>
      </c>
      <c r="R481" s="3">
        <v>45441</v>
      </c>
      <c r="S481">
        <v>1801.55</v>
      </c>
      <c r="T481">
        <v>1800</v>
      </c>
      <c r="U481">
        <v>1810.95</v>
      </c>
      <c r="V481">
        <v>1772.05</v>
      </c>
      <c r="W481">
        <v>1774.1</v>
      </c>
      <c r="X481">
        <v>1775.45</v>
      </c>
      <c r="Y481">
        <v>1783.73</v>
      </c>
      <c r="Z481">
        <v>342099</v>
      </c>
      <c r="AA481">
        <v>610212154.70000005</v>
      </c>
      <c r="AB481">
        <v>34718</v>
      </c>
      <c r="AC481" t="s">
        <v>3184</v>
      </c>
      <c r="AD481" t="s">
        <v>3185</v>
      </c>
    </row>
    <row r="482" spans="1:30" x14ac:dyDescent="0.25">
      <c r="A482" s="9" t="s">
        <v>2359</v>
      </c>
      <c r="B482" s="1" t="s">
        <v>16</v>
      </c>
      <c r="C482" s="10">
        <v>45450</v>
      </c>
      <c r="D482" s="1">
        <v>1809.95</v>
      </c>
      <c r="F482">
        <f t="shared" si="36"/>
        <v>2.4828718645603387</v>
      </c>
      <c r="G482">
        <f t="shared" si="37"/>
        <v>5</v>
      </c>
      <c r="H482" t="str">
        <f t="shared" si="39"/>
        <v/>
      </c>
      <c r="I482" t="str">
        <f t="shared" si="38"/>
        <v/>
      </c>
      <c r="J482" t="str">
        <f t="shared" si="35"/>
        <v/>
      </c>
      <c r="P482" t="s">
        <v>2359</v>
      </c>
      <c r="Q482" t="s">
        <v>16</v>
      </c>
      <c r="R482" s="3">
        <v>45442</v>
      </c>
      <c r="S482">
        <v>1775.45</v>
      </c>
      <c r="T482">
        <v>1775.45</v>
      </c>
      <c r="U482">
        <v>1779.9</v>
      </c>
      <c r="V482">
        <v>1743.05</v>
      </c>
      <c r="W482">
        <v>1775</v>
      </c>
      <c r="X482">
        <v>1767.35</v>
      </c>
      <c r="Y482">
        <v>1760.96</v>
      </c>
      <c r="Z482">
        <v>361190</v>
      </c>
      <c r="AA482">
        <v>636039648.39999998</v>
      </c>
      <c r="AB482">
        <v>23005</v>
      </c>
      <c r="AC482" t="s">
        <v>3186</v>
      </c>
      <c r="AD482" t="s">
        <v>3187</v>
      </c>
    </row>
    <row r="483" spans="1:30" x14ac:dyDescent="0.25">
      <c r="A483" s="11" t="s">
        <v>2359</v>
      </c>
      <c r="B483" s="2" t="s">
        <v>16</v>
      </c>
      <c r="C483" s="12">
        <v>45453</v>
      </c>
      <c r="D483" s="2">
        <v>1875.5</v>
      </c>
      <c r="F483">
        <f t="shared" si="36"/>
        <v>3.6216470068233906</v>
      </c>
      <c r="G483">
        <f t="shared" si="37"/>
        <v>1</v>
      </c>
      <c r="H483" t="str">
        <f t="shared" si="39"/>
        <v/>
      </c>
      <c r="I483" t="str">
        <f t="shared" si="38"/>
        <v/>
      </c>
      <c r="J483" t="str">
        <f t="shared" si="35"/>
        <v/>
      </c>
      <c r="P483" t="s">
        <v>2359</v>
      </c>
      <c r="Q483" t="s">
        <v>16</v>
      </c>
      <c r="R483" s="3">
        <v>45443</v>
      </c>
      <c r="S483">
        <v>1767.35</v>
      </c>
      <c r="T483">
        <v>1766.05</v>
      </c>
      <c r="U483">
        <v>1784.95</v>
      </c>
      <c r="V483">
        <v>1750</v>
      </c>
      <c r="W483">
        <v>1771.1</v>
      </c>
      <c r="X483">
        <v>1775.7</v>
      </c>
      <c r="Y483">
        <v>1770.58</v>
      </c>
      <c r="Z483">
        <v>268826</v>
      </c>
      <c r="AA483">
        <v>475978180.35000002</v>
      </c>
      <c r="AB483">
        <v>14779</v>
      </c>
      <c r="AC483" t="s">
        <v>3188</v>
      </c>
      <c r="AD483" t="s">
        <v>3189</v>
      </c>
    </row>
    <row r="484" spans="1:30" x14ac:dyDescent="0.25">
      <c r="A484" s="9" t="s">
        <v>2359</v>
      </c>
      <c r="B484" s="1" t="s">
        <v>16</v>
      </c>
      <c r="C484" s="10">
        <v>45454</v>
      </c>
      <c r="D484" s="1">
        <v>1887.95</v>
      </c>
      <c r="F484">
        <f t="shared" si="36"/>
        <v>0.66382298053852551</v>
      </c>
      <c r="G484">
        <f t="shared" si="37"/>
        <v>2</v>
      </c>
      <c r="H484" t="str">
        <f t="shared" si="39"/>
        <v/>
      </c>
      <c r="I484" t="str">
        <f t="shared" si="38"/>
        <v/>
      </c>
      <c r="J484" t="str">
        <f t="shared" si="35"/>
        <v/>
      </c>
      <c r="P484" t="s">
        <v>2359</v>
      </c>
      <c r="Q484" t="s">
        <v>16</v>
      </c>
      <c r="R484" s="3">
        <v>45446</v>
      </c>
      <c r="S484">
        <v>1775.7</v>
      </c>
      <c r="T484">
        <v>1824.95</v>
      </c>
      <c r="U484">
        <v>1882</v>
      </c>
      <c r="V484">
        <v>1800</v>
      </c>
      <c r="W484">
        <v>1859</v>
      </c>
      <c r="X484">
        <v>1858</v>
      </c>
      <c r="Y484">
        <v>1849.2</v>
      </c>
      <c r="Z484">
        <v>847022</v>
      </c>
      <c r="AA484">
        <v>1566316065.9000001</v>
      </c>
      <c r="AB484">
        <v>38329</v>
      </c>
      <c r="AC484" t="s">
        <v>3190</v>
      </c>
      <c r="AD484" t="s">
        <v>3191</v>
      </c>
    </row>
    <row r="485" spans="1:30" x14ac:dyDescent="0.25">
      <c r="A485" s="11" t="s">
        <v>2359</v>
      </c>
      <c r="B485" s="2" t="s">
        <v>16</v>
      </c>
      <c r="C485" s="12">
        <v>45455</v>
      </c>
      <c r="D485" s="2">
        <v>1900.1</v>
      </c>
      <c r="F485">
        <f t="shared" si="36"/>
        <v>0.64355517889773894</v>
      </c>
      <c r="G485">
        <f t="shared" si="37"/>
        <v>3</v>
      </c>
      <c r="H485" t="str">
        <f t="shared" si="39"/>
        <v/>
      </c>
      <c r="I485" t="str">
        <f t="shared" si="38"/>
        <v/>
      </c>
      <c r="J485" t="str">
        <f t="shared" si="35"/>
        <v/>
      </c>
      <c r="P485" t="s">
        <v>2359</v>
      </c>
      <c r="Q485" t="s">
        <v>16</v>
      </c>
      <c r="R485" s="3">
        <v>45447</v>
      </c>
      <c r="S485">
        <v>1858</v>
      </c>
      <c r="T485">
        <v>1845</v>
      </c>
      <c r="U485">
        <v>1845</v>
      </c>
      <c r="V485">
        <v>1651.4</v>
      </c>
      <c r="W485">
        <v>1705</v>
      </c>
      <c r="X485">
        <v>1695.25</v>
      </c>
      <c r="Y485">
        <v>1716.87</v>
      </c>
      <c r="Z485">
        <v>1010572</v>
      </c>
      <c r="AA485">
        <v>1735017822.25</v>
      </c>
      <c r="AB485">
        <v>63291</v>
      </c>
      <c r="AC485" t="s">
        <v>3192</v>
      </c>
      <c r="AD485" t="s">
        <v>3193</v>
      </c>
    </row>
    <row r="486" spans="1:30" x14ac:dyDescent="0.25">
      <c r="A486" s="9" t="s">
        <v>2359</v>
      </c>
      <c r="B486" s="1" t="s">
        <v>16</v>
      </c>
      <c r="C486" s="10">
        <v>45456</v>
      </c>
      <c r="D486" s="1">
        <v>1901.8</v>
      </c>
      <c r="F486">
        <f t="shared" si="36"/>
        <v>8.9468975317090971E-2</v>
      </c>
      <c r="G486">
        <f t="shared" si="37"/>
        <v>4</v>
      </c>
      <c r="H486">
        <f t="shared" si="39"/>
        <v>7.6835966253326573</v>
      </c>
      <c r="I486" t="str">
        <f t="shared" si="38"/>
        <v/>
      </c>
      <c r="J486" t="str">
        <f t="shared" si="35"/>
        <v/>
      </c>
      <c r="P486" t="s">
        <v>2359</v>
      </c>
      <c r="Q486" t="s">
        <v>16</v>
      </c>
      <c r="R486" s="3">
        <v>45448</v>
      </c>
      <c r="S486">
        <v>1695.25</v>
      </c>
      <c r="T486">
        <v>1714.85</v>
      </c>
      <c r="U486">
        <v>1745.25</v>
      </c>
      <c r="V486">
        <v>1693.15</v>
      </c>
      <c r="W486">
        <v>1733</v>
      </c>
      <c r="X486">
        <v>1735.15</v>
      </c>
      <c r="Y486">
        <v>1727.63</v>
      </c>
      <c r="Z486">
        <v>545659</v>
      </c>
      <c r="AA486">
        <v>942699342.64999998</v>
      </c>
      <c r="AB486">
        <v>46917</v>
      </c>
      <c r="AC486" t="s">
        <v>3194</v>
      </c>
      <c r="AD486" t="s">
        <v>3195</v>
      </c>
    </row>
    <row r="487" spans="1:30" x14ac:dyDescent="0.25">
      <c r="A487" s="9" t="s">
        <v>2359</v>
      </c>
      <c r="B487" s="1" t="s">
        <v>16</v>
      </c>
      <c r="C487" s="10">
        <v>45457</v>
      </c>
      <c r="D487" s="1">
        <v>1882.35</v>
      </c>
      <c r="F487">
        <f t="shared" si="36"/>
        <v>-1.0227153223262195</v>
      </c>
      <c r="G487">
        <f t="shared" si="37"/>
        <v>5</v>
      </c>
      <c r="H487" t="str">
        <f t="shared" si="39"/>
        <v/>
      </c>
      <c r="I487" t="str">
        <f t="shared" si="38"/>
        <v/>
      </c>
      <c r="J487" t="str">
        <f t="shared" si="35"/>
        <v/>
      </c>
      <c r="P487" t="s">
        <v>2359</v>
      </c>
      <c r="Q487" t="s">
        <v>16</v>
      </c>
      <c r="R487" s="3">
        <v>45449</v>
      </c>
      <c r="S487">
        <v>1735.15</v>
      </c>
      <c r="T487">
        <v>1747</v>
      </c>
      <c r="U487">
        <v>1779.8</v>
      </c>
      <c r="V487">
        <v>1741.6</v>
      </c>
      <c r="W487">
        <v>1779.8</v>
      </c>
      <c r="X487">
        <v>1766.1</v>
      </c>
      <c r="Y487">
        <v>1761.19</v>
      </c>
      <c r="Z487">
        <v>468019</v>
      </c>
      <c r="AA487">
        <v>824271955.79999995</v>
      </c>
      <c r="AB487">
        <v>39892</v>
      </c>
      <c r="AC487" t="s">
        <v>3196</v>
      </c>
      <c r="AD487" t="s">
        <v>516</v>
      </c>
    </row>
    <row r="488" spans="1:30" x14ac:dyDescent="0.25">
      <c r="A488" s="11" t="s">
        <v>2359</v>
      </c>
      <c r="B488" s="2" t="s">
        <v>16</v>
      </c>
      <c r="C488" s="12">
        <v>45461</v>
      </c>
      <c r="D488" s="2">
        <v>1889</v>
      </c>
      <c r="F488">
        <f t="shared" si="36"/>
        <v>0.3532818020028205</v>
      </c>
      <c r="G488">
        <f t="shared" si="37"/>
        <v>2</v>
      </c>
      <c r="H488" t="str">
        <f t="shared" si="39"/>
        <v/>
      </c>
      <c r="I488" t="str">
        <f t="shared" si="38"/>
        <v/>
      </c>
      <c r="J488" t="str">
        <f t="shared" si="35"/>
        <v/>
      </c>
      <c r="P488" t="s">
        <v>2359</v>
      </c>
      <c r="Q488" t="s">
        <v>16</v>
      </c>
      <c r="R488" s="3">
        <v>45450</v>
      </c>
      <c r="S488">
        <v>1766.1</v>
      </c>
      <c r="T488">
        <v>1766.1</v>
      </c>
      <c r="U488">
        <v>1829.35</v>
      </c>
      <c r="V488">
        <v>1757.3</v>
      </c>
      <c r="W488">
        <v>1807</v>
      </c>
      <c r="X488">
        <v>1809.95</v>
      </c>
      <c r="Y488">
        <v>1802.12</v>
      </c>
      <c r="Z488">
        <v>577092</v>
      </c>
      <c r="AA488">
        <v>1039987797.15</v>
      </c>
      <c r="AB488">
        <v>27413</v>
      </c>
      <c r="AC488" t="s">
        <v>3197</v>
      </c>
      <c r="AD488" t="s">
        <v>2126</v>
      </c>
    </row>
    <row r="489" spans="1:30" x14ac:dyDescent="0.25">
      <c r="A489" s="9" t="s">
        <v>2359</v>
      </c>
      <c r="B489" s="1" t="s">
        <v>16</v>
      </c>
      <c r="C489" s="10">
        <v>45462</v>
      </c>
      <c r="D489" s="1">
        <v>1854.5</v>
      </c>
      <c r="F489">
        <f t="shared" si="36"/>
        <v>-1.8263631551085231</v>
      </c>
      <c r="G489">
        <f t="shared" si="37"/>
        <v>3</v>
      </c>
      <c r="H489" t="str">
        <f t="shared" si="39"/>
        <v/>
      </c>
      <c r="I489" t="str">
        <f t="shared" si="38"/>
        <v/>
      </c>
      <c r="J489" t="str">
        <f t="shared" si="35"/>
        <v/>
      </c>
      <c r="P489" t="s">
        <v>2359</v>
      </c>
      <c r="Q489" t="s">
        <v>16</v>
      </c>
      <c r="R489" s="3">
        <v>45453</v>
      </c>
      <c r="S489">
        <v>1809.95</v>
      </c>
      <c r="T489">
        <v>1825</v>
      </c>
      <c r="U489">
        <v>1878.95</v>
      </c>
      <c r="V489">
        <v>1809.95</v>
      </c>
      <c r="W489">
        <v>1875</v>
      </c>
      <c r="X489">
        <v>1875.5</v>
      </c>
      <c r="Y489">
        <v>1855.78</v>
      </c>
      <c r="Z489">
        <v>646242</v>
      </c>
      <c r="AA489">
        <v>1199282187.3</v>
      </c>
      <c r="AB489">
        <v>44434</v>
      </c>
      <c r="AC489" t="s">
        <v>3198</v>
      </c>
      <c r="AD489" t="s">
        <v>3199</v>
      </c>
    </row>
    <row r="490" spans="1:30" x14ac:dyDescent="0.25">
      <c r="A490" s="11" t="s">
        <v>2359</v>
      </c>
      <c r="B490" s="2" t="s">
        <v>16</v>
      </c>
      <c r="C490" s="12">
        <v>45463</v>
      </c>
      <c r="D490" s="2">
        <v>1862.4</v>
      </c>
      <c r="F490">
        <f t="shared" si="36"/>
        <v>0.42599083310865954</v>
      </c>
      <c r="G490">
        <f t="shared" si="37"/>
        <v>4</v>
      </c>
      <c r="H490">
        <f t="shared" si="39"/>
        <v>-1.9841060996789548</v>
      </c>
      <c r="I490" t="str">
        <f t="shared" si="38"/>
        <v/>
      </c>
      <c r="J490" t="str">
        <f t="shared" si="35"/>
        <v/>
      </c>
      <c r="P490" t="s">
        <v>2359</v>
      </c>
      <c r="Q490" t="s">
        <v>16</v>
      </c>
      <c r="R490" s="3">
        <v>45454</v>
      </c>
      <c r="S490">
        <v>1875.5</v>
      </c>
      <c r="T490">
        <v>1890.05</v>
      </c>
      <c r="U490">
        <v>1900.8</v>
      </c>
      <c r="V490">
        <v>1871</v>
      </c>
      <c r="W490">
        <v>1890</v>
      </c>
      <c r="X490">
        <v>1887.95</v>
      </c>
      <c r="Y490">
        <v>1888.67</v>
      </c>
      <c r="Z490">
        <v>448525</v>
      </c>
      <c r="AA490">
        <v>847114042.75</v>
      </c>
      <c r="AB490">
        <v>37011</v>
      </c>
      <c r="AC490" t="s">
        <v>3200</v>
      </c>
      <c r="AD490" t="s">
        <v>1327</v>
      </c>
    </row>
    <row r="491" spans="1:30" x14ac:dyDescent="0.25">
      <c r="A491" s="9" t="s">
        <v>2359</v>
      </c>
      <c r="B491" s="1" t="s">
        <v>16</v>
      </c>
      <c r="C491" s="10">
        <v>45464</v>
      </c>
      <c r="D491" s="1">
        <v>1823.2</v>
      </c>
      <c r="F491">
        <f t="shared" si="36"/>
        <v>-2.1048109965635762</v>
      </c>
      <c r="G491">
        <f t="shared" si="37"/>
        <v>5</v>
      </c>
      <c r="H491" t="str">
        <f t="shared" si="39"/>
        <v/>
      </c>
      <c r="I491" t="str">
        <f t="shared" si="38"/>
        <v/>
      </c>
      <c r="J491" t="str">
        <f t="shared" si="35"/>
        <v/>
      </c>
      <c r="P491" t="s">
        <v>2359</v>
      </c>
      <c r="Q491" t="s">
        <v>16</v>
      </c>
      <c r="R491" s="3">
        <v>45455</v>
      </c>
      <c r="S491">
        <v>1887.95</v>
      </c>
      <c r="T491">
        <v>1895</v>
      </c>
      <c r="U491">
        <v>1912.55</v>
      </c>
      <c r="V491">
        <v>1870</v>
      </c>
      <c r="W491">
        <v>1899.5</v>
      </c>
      <c r="X491">
        <v>1900.1</v>
      </c>
      <c r="Y491">
        <v>1891.43</v>
      </c>
      <c r="Z491">
        <v>792509</v>
      </c>
      <c r="AA491">
        <v>1498976686.2</v>
      </c>
      <c r="AB491">
        <v>39049</v>
      </c>
      <c r="AC491" t="s">
        <v>3201</v>
      </c>
      <c r="AD491" t="s">
        <v>3202</v>
      </c>
    </row>
    <row r="492" spans="1:30" x14ac:dyDescent="0.25">
      <c r="A492" s="11" t="s">
        <v>2359</v>
      </c>
      <c r="B492" s="2" t="s">
        <v>16</v>
      </c>
      <c r="C492" s="12">
        <v>45467</v>
      </c>
      <c r="D492" s="2">
        <v>1818.6</v>
      </c>
      <c r="F492">
        <f t="shared" si="36"/>
        <v>-0.25230364194823035</v>
      </c>
      <c r="G492">
        <f t="shared" si="37"/>
        <v>1</v>
      </c>
      <c r="H492" t="str">
        <f t="shared" si="39"/>
        <v/>
      </c>
      <c r="I492" t="str">
        <f t="shared" si="38"/>
        <v/>
      </c>
      <c r="J492" t="str">
        <f t="shared" si="35"/>
        <v/>
      </c>
      <c r="P492" t="s">
        <v>2359</v>
      </c>
      <c r="Q492" t="s">
        <v>16</v>
      </c>
      <c r="R492" s="3">
        <v>45456</v>
      </c>
      <c r="S492">
        <v>1900.1</v>
      </c>
      <c r="T492">
        <v>1910</v>
      </c>
      <c r="U492">
        <v>1910</v>
      </c>
      <c r="V492">
        <v>1878.55</v>
      </c>
      <c r="W492">
        <v>1902.9</v>
      </c>
      <c r="X492">
        <v>1901.8</v>
      </c>
      <c r="Y492">
        <v>1892.46</v>
      </c>
      <c r="Z492">
        <v>345055</v>
      </c>
      <c r="AA492">
        <v>653001434.14999998</v>
      </c>
      <c r="AB492">
        <v>25640</v>
      </c>
      <c r="AC492" t="s">
        <v>3203</v>
      </c>
      <c r="AD492" t="s">
        <v>3204</v>
      </c>
    </row>
    <row r="493" spans="1:30" x14ac:dyDescent="0.25">
      <c r="A493" s="9" t="s">
        <v>2359</v>
      </c>
      <c r="B493" s="1" t="s">
        <v>16</v>
      </c>
      <c r="C493" s="10">
        <v>45468</v>
      </c>
      <c r="D493" s="1">
        <v>1816.6</v>
      </c>
      <c r="F493">
        <f t="shared" si="36"/>
        <v>-0.10997470581766194</v>
      </c>
      <c r="G493">
        <f t="shared" si="37"/>
        <v>2</v>
      </c>
      <c r="H493" t="str">
        <f t="shared" si="39"/>
        <v/>
      </c>
      <c r="I493" t="str">
        <f t="shared" si="38"/>
        <v/>
      </c>
      <c r="J493" t="str">
        <f t="shared" si="35"/>
        <v/>
      </c>
      <c r="P493" t="s">
        <v>2359</v>
      </c>
      <c r="Q493" t="s">
        <v>145</v>
      </c>
      <c r="R493" s="3">
        <v>45457</v>
      </c>
      <c r="S493">
        <v>2154.75</v>
      </c>
      <c r="T493">
        <v>1876</v>
      </c>
      <c r="U493">
        <v>1876</v>
      </c>
      <c r="V493">
        <v>1876</v>
      </c>
      <c r="W493">
        <v>1876</v>
      </c>
      <c r="X493">
        <v>1876</v>
      </c>
      <c r="Y493">
        <v>1876</v>
      </c>
      <c r="Z493">
        <v>1600000</v>
      </c>
      <c r="AA493">
        <v>3001600000</v>
      </c>
      <c r="AB493">
        <v>1</v>
      </c>
      <c r="AC493" t="s">
        <v>146</v>
      </c>
      <c r="AD493" t="s">
        <v>146</v>
      </c>
    </row>
    <row r="494" spans="1:30" x14ac:dyDescent="0.25">
      <c r="A494" s="11" t="s">
        <v>2359</v>
      </c>
      <c r="B494" s="2" t="s">
        <v>16</v>
      </c>
      <c r="C494" s="12">
        <v>45469</v>
      </c>
      <c r="D494" s="2">
        <v>1819.8</v>
      </c>
      <c r="F494">
        <f t="shared" si="36"/>
        <v>0.17615325333039997</v>
      </c>
      <c r="G494">
        <f t="shared" si="37"/>
        <v>3</v>
      </c>
      <c r="H494" t="str">
        <f t="shared" si="39"/>
        <v/>
      </c>
      <c r="I494" t="str">
        <f t="shared" si="38"/>
        <v/>
      </c>
      <c r="J494" t="str">
        <f t="shared" si="35"/>
        <v/>
      </c>
      <c r="P494" t="s">
        <v>2359</v>
      </c>
      <c r="Q494" t="s">
        <v>16</v>
      </c>
      <c r="R494" s="3">
        <v>45457</v>
      </c>
      <c r="S494">
        <v>1901.8</v>
      </c>
      <c r="T494">
        <v>1888.95</v>
      </c>
      <c r="U494">
        <v>1900</v>
      </c>
      <c r="V494">
        <v>1857.7</v>
      </c>
      <c r="W494">
        <v>1886.9</v>
      </c>
      <c r="X494">
        <v>1882.35</v>
      </c>
      <c r="Y494">
        <v>1877.36</v>
      </c>
      <c r="Z494">
        <v>324946</v>
      </c>
      <c r="AA494">
        <v>610039591.54999995</v>
      </c>
      <c r="AB494">
        <v>24414</v>
      </c>
      <c r="AC494" t="s">
        <v>3205</v>
      </c>
      <c r="AD494" t="s">
        <v>3206</v>
      </c>
    </row>
    <row r="495" spans="1:30" x14ac:dyDescent="0.25">
      <c r="A495" s="9" t="s">
        <v>2359</v>
      </c>
      <c r="B495" s="1" t="s">
        <v>16</v>
      </c>
      <c r="C495" s="10">
        <v>45470</v>
      </c>
      <c r="D495" s="1">
        <v>1792.2</v>
      </c>
      <c r="F495">
        <f t="shared" si="36"/>
        <v>-1.5166501813386035</v>
      </c>
      <c r="G495">
        <f t="shared" si="37"/>
        <v>4</v>
      </c>
      <c r="H495">
        <f t="shared" si="39"/>
        <v>-3.7693298969072191</v>
      </c>
      <c r="I495" t="str">
        <f t="shared" si="38"/>
        <v/>
      </c>
      <c r="J495" t="str">
        <f t="shared" si="35"/>
        <v/>
      </c>
      <c r="P495" t="s">
        <v>2359</v>
      </c>
      <c r="Q495" t="s">
        <v>16</v>
      </c>
      <c r="R495" s="3">
        <v>45461</v>
      </c>
      <c r="S495">
        <v>1882.35</v>
      </c>
      <c r="T495">
        <v>1895</v>
      </c>
      <c r="U495">
        <v>1899</v>
      </c>
      <c r="V495">
        <v>1873</v>
      </c>
      <c r="W495">
        <v>1885.5</v>
      </c>
      <c r="X495">
        <v>1889</v>
      </c>
      <c r="Y495">
        <v>1885.77</v>
      </c>
      <c r="Z495">
        <v>305111</v>
      </c>
      <c r="AA495">
        <v>575367864.79999995</v>
      </c>
      <c r="AB495">
        <v>18476</v>
      </c>
      <c r="AC495" t="s">
        <v>3207</v>
      </c>
      <c r="AD495" t="s">
        <v>3081</v>
      </c>
    </row>
    <row r="496" spans="1:30" x14ac:dyDescent="0.25">
      <c r="A496" s="11" t="s">
        <v>2359</v>
      </c>
      <c r="B496" s="2" t="s">
        <v>16</v>
      </c>
      <c r="C496" s="12">
        <v>45471</v>
      </c>
      <c r="D496" s="2">
        <v>1813.45</v>
      </c>
      <c r="F496">
        <f t="shared" si="36"/>
        <v>1.1856935609864969</v>
      </c>
      <c r="G496">
        <f t="shared" si="37"/>
        <v>5</v>
      </c>
      <c r="H496" t="str">
        <f t="shared" si="39"/>
        <v/>
      </c>
      <c r="I496" t="str">
        <f t="shared" si="38"/>
        <v/>
      </c>
      <c r="J496" t="str">
        <f t="shared" si="35"/>
        <v/>
      </c>
      <c r="P496" t="s">
        <v>2359</v>
      </c>
      <c r="Q496" t="s">
        <v>16</v>
      </c>
      <c r="R496" s="3">
        <v>45462</v>
      </c>
      <c r="S496">
        <v>1889</v>
      </c>
      <c r="T496">
        <v>1888.5</v>
      </c>
      <c r="U496">
        <v>1889.4</v>
      </c>
      <c r="V496">
        <v>1850</v>
      </c>
      <c r="W496">
        <v>1854.5</v>
      </c>
      <c r="X496">
        <v>1854.5</v>
      </c>
      <c r="Y496">
        <v>1867.18</v>
      </c>
      <c r="Z496">
        <v>398010</v>
      </c>
      <c r="AA496">
        <v>743157232.29999995</v>
      </c>
      <c r="AB496">
        <v>31940</v>
      </c>
      <c r="AC496" t="s">
        <v>3208</v>
      </c>
      <c r="AD496" t="s">
        <v>2795</v>
      </c>
    </row>
    <row r="497" spans="16:30" x14ac:dyDescent="0.25">
      <c r="P497" t="s">
        <v>2359</v>
      </c>
      <c r="Q497" t="s">
        <v>16</v>
      </c>
      <c r="R497" s="3">
        <v>45463</v>
      </c>
      <c r="S497">
        <v>1854.5</v>
      </c>
      <c r="T497">
        <v>1860</v>
      </c>
      <c r="U497">
        <v>1864.4</v>
      </c>
      <c r="V497">
        <v>1832.3</v>
      </c>
      <c r="W497">
        <v>1862</v>
      </c>
      <c r="X497">
        <v>1862.4</v>
      </c>
      <c r="Y497">
        <v>1847.73</v>
      </c>
      <c r="Z497">
        <v>471853</v>
      </c>
      <c r="AA497">
        <v>871858696.70000005</v>
      </c>
      <c r="AB497">
        <v>25181</v>
      </c>
      <c r="AC497" t="s">
        <v>3209</v>
      </c>
      <c r="AD497" t="s">
        <v>3001</v>
      </c>
    </row>
    <row r="498" spans="16:30" x14ac:dyDescent="0.25">
      <c r="P498" t="s">
        <v>2359</v>
      </c>
      <c r="Q498" t="s">
        <v>16</v>
      </c>
      <c r="R498" s="3">
        <v>45464</v>
      </c>
      <c r="S498">
        <v>1862.4</v>
      </c>
      <c r="T498">
        <v>1869.6</v>
      </c>
      <c r="U498">
        <v>1869.6</v>
      </c>
      <c r="V498">
        <v>1803.05</v>
      </c>
      <c r="W498">
        <v>1816.95</v>
      </c>
      <c r="X498">
        <v>1823.2</v>
      </c>
      <c r="Y498">
        <v>1824.49</v>
      </c>
      <c r="Z498">
        <v>787729</v>
      </c>
      <c r="AA498">
        <v>1437205341.8</v>
      </c>
      <c r="AB498">
        <v>42251</v>
      </c>
      <c r="AC498" t="s">
        <v>3210</v>
      </c>
      <c r="AD498" t="s">
        <v>1044</v>
      </c>
    </row>
    <row r="499" spans="16:30" x14ac:dyDescent="0.25">
      <c r="P499" t="s">
        <v>2359</v>
      </c>
      <c r="Q499" t="s">
        <v>16</v>
      </c>
      <c r="R499" s="3">
        <v>45467</v>
      </c>
      <c r="S499">
        <v>1823.2</v>
      </c>
      <c r="T499">
        <v>1817.25</v>
      </c>
      <c r="U499">
        <v>1824.75</v>
      </c>
      <c r="V499">
        <v>1778.05</v>
      </c>
      <c r="W499">
        <v>1824.3</v>
      </c>
      <c r="X499">
        <v>1818.6</v>
      </c>
      <c r="Y499">
        <v>1811.39</v>
      </c>
      <c r="Z499">
        <v>604247</v>
      </c>
      <c r="AA499">
        <v>1094528594.6500001</v>
      </c>
      <c r="AB499">
        <v>40442</v>
      </c>
      <c r="AC499" t="s">
        <v>3211</v>
      </c>
      <c r="AD499" t="s">
        <v>3212</v>
      </c>
    </row>
    <row r="500" spans="16:30" x14ac:dyDescent="0.25">
      <c r="P500" t="s">
        <v>2359</v>
      </c>
      <c r="Q500" t="s">
        <v>16</v>
      </c>
      <c r="R500" s="3">
        <v>45468</v>
      </c>
      <c r="S500">
        <v>1818.6</v>
      </c>
      <c r="T500">
        <v>1833.85</v>
      </c>
      <c r="U500">
        <v>1834</v>
      </c>
      <c r="V500">
        <v>1808.4</v>
      </c>
      <c r="W500">
        <v>1819.5</v>
      </c>
      <c r="X500">
        <v>1816.6</v>
      </c>
      <c r="Y500">
        <v>1817.97</v>
      </c>
      <c r="Z500">
        <v>536713</v>
      </c>
      <c r="AA500">
        <v>975730629.64999998</v>
      </c>
      <c r="AB500">
        <v>32877</v>
      </c>
      <c r="AC500" t="s">
        <v>3213</v>
      </c>
      <c r="AD500" t="s">
        <v>3214</v>
      </c>
    </row>
    <row r="501" spans="16:30" x14ac:dyDescent="0.25">
      <c r="P501" t="s">
        <v>2359</v>
      </c>
      <c r="Q501" t="s">
        <v>16</v>
      </c>
      <c r="R501" s="3">
        <v>45469</v>
      </c>
      <c r="S501">
        <v>1816.6</v>
      </c>
      <c r="T501">
        <v>1794.15</v>
      </c>
      <c r="U501">
        <v>1852.75</v>
      </c>
      <c r="V501">
        <v>1772.6</v>
      </c>
      <c r="W501">
        <v>1819.95</v>
      </c>
      <c r="X501">
        <v>1819.8</v>
      </c>
      <c r="Y501">
        <v>1826.29</v>
      </c>
      <c r="Z501">
        <v>1165847</v>
      </c>
      <c r="AA501">
        <v>2129173122.05</v>
      </c>
      <c r="AB501">
        <v>49139</v>
      </c>
      <c r="AC501" t="s">
        <v>3215</v>
      </c>
      <c r="AD501" t="s">
        <v>523</v>
      </c>
    </row>
    <row r="502" spans="16:30" x14ac:dyDescent="0.25">
      <c r="P502" t="s">
        <v>2359</v>
      </c>
      <c r="Q502" t="s">
        <v>16</v>
      </c>
      <c r="R502" s="3">
        <v>45470</v>
      </c>
      <c r="S502">
        <v>1819.8</v>
      </c>
      <c r="T502">
        <v>1835</v>
      </c>
      <c r="U502">
        <v>1835</v>
      </c>
      <c r="V502">
        <v>1786.8</v>
      </c>
      <c r="W502">
        <v>1796</v>
      </c>
      <c r="X502">
        <v>1792.2</v>
      </c>
      <c r="Y502">
        <v>1806.22</v>
      </c>
      <c r="Z502">
        <v>1109759</v>
      </c>
      <c r="AA502">
        <v>2004464284.7</v>
      </c>
      <c r="AB502">
        <v>54310</v>
      </c>
      <c r="AC502" t="s">
        <v>3216</v>
      </c>
      <c r="AD502" t="s">
        <v>3217</v>
      </c>
    </row>
    <row r="503" spans="16:30" x14ac:dyDescent="0.25">
      <c r="P503" t="s">
        <v>2359</v>
      </c>
      <c r="Q503" t="s">
        <v>16</v>
      </c>
      <c r="R503" s="3">
        <v>45471</v>
      </c>
      <c r="S503">
        <v>1792.2</v>
      </c>
      <c r="T503">
        <v>1799.95</v>
      </c>
      <c r="U503">
        <v>1820.6</v>
      </c>
      <c r="V503">
        <v>1792.85</v>
      </c>
      <c r="W503">
        <v>1813.95</v>
      </c>
      <c r="X503">
        <v>1813.45</v>
      </c>
      <c r="Y503">
        <v>1803.22</v>
      </c>
      <c r="Z503">
        <v>759398</v>
      </c>
      <c r="AA503">
        <v>1369362273.5</v>
      </c>
      <c r="AB503">
        <v>33973</v>
      </c>
      <c r="AC503" t="s">
        <v>3218</v>
      </c>
      <c r="AD503" t="s">
        <v>3219</v>
      </c>
    </row>
  </sheetData>
  <conditionalFormatting sqref="G2:G496">
    <cfRule type="cellIs" dxfId="2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A9CC-254C-4D67-B6B8-AFDB0CBDD88D}">
  <dimension ref="A1:AD503"/>
  <sheetViews>
    <sheetView zoomScale="78" workbookViewId="0">
      <selection activeCell="L12" sqref="L12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7.140625" customWidth="1"/>
    <col min="7" max="7" width="12.7109375" bestFit="1" customWidth="1"/>
    <col min="8" max="8" width="18.42578125" bestFit="1" customWidth="1"/>
    <col min="9" max="9" width="15.85546875" bestFit="1" customWidth="1"/>
    <col min="10" max="10" width="20.28515625" bestFit="1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4475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3220</v>
      </c>
      <c r="B2" s="1" t="s">
        <v>16</v>
      </c>
      <c r="C2" s="10">
        <v>44742</v>
      </c>
      <c r="D2" s="1">
        <v>312.7</v>
      </c>
      <c r="G2">
        <f>WEEKDAY(C2, 2)</f>
        <v>4</v>
      </c>
      <c r="P2" t="s">
        <v>3220</v>
      </c>
      <c r="Q2" t="s">
        <v>16</v>
      </c>
      <c r="R2" s="3">
        <v>44742</v>
      </c>
      <c r="S2">
        <v>318.55</v>
      </c>
      <c r="T2">
        <v>316.7</v>
      </c>
      <c r="U2">
        <v>321.45</v>
      </c>
      <c r="V2">
        <v>308.10000000000002</v>
      </c>
      <c r="W2">
        <v>312.95</v>
      </c>
      <c r="X2">
        <v>312.7</v>
      </c>
      <c r="Y2">
        <v>313.27</v>
      </c>
      <c r="Z2">
        <v>5228785</v>
      </c>
      <c r="AA2">
        <v>1638002877.3499999</v>
      </c>
      <c r="AB2">
        <v>60213</v>
      </c>
      <c r="AC2" t="s">
        <v>3221</v>
      </c>
      <c r="AD2" t="s">
        <v>3222</v>
      </c>
    </row>
    <row r="3" spans="1:30" x14ac:dyDescent="0.25">
      <c r="A3" s="11" t="s">
        <v>3220</v>
      </c>
      <c r="B3" s="2" t="s">
        <v>16</v>
      </c>
      <c r="C3" s="12">
        <v>44743</v>
      </c>
      <c r="D3" s="2">
        <v>323.14999999999998</v>
      </c>
      <c r="F3">
        <f>((D3-D2)/D2)*100</f>
        <v>3.3418612088263475</v>
      </c>
      <c r="G3">
        <f t="shared" ref="G3:G66" si="0">WEEKDAY(C3, 2)</f>
        <v>5</v>
      </c>
      <c r="I3">
        <f>IF(MONTH(C3)&lt;&gt;MONTH(C2), C3, "")</f>
        <v>44743</v>
      </c>
      <c r="J3">
        <f t="shared" ref="J3:J66" si="1">IF(ISNUMBER(I3), (INDEX(D:D, MATCH(EOMONTH(C3, 0), C:C, 1)) / D3 - 1) * 100, "")</f>
        <v>19.433699520346593</v>
      </c>
      <c r="P3" t="s">
        <v>3220</v>
      </c>
      <c r="Q3" t="s">
        <v>16</v>
      </c>
      <c r="R3" s="3">
        <v>44743</v>
      </c>
      <c r="S3">
        <v>312.7</v>
      </c>
      <c r="T3">
        <v>310.39999999999998</v>
      </c>
      <c r="U3">
        <v>324.39999999999998</v>
      </c>
      <c r="V3">
        <v>309.45</v>
      </c>
      <c r="W3">
        <v>323</v>
      </c>
      <c r="X3">
        <v>323.14999999999998</v>
      </c>
      <c r="Y3">
        <v>317.39999999999998</v>
      </c>
      <c r="Z3">
        <v>5557896</v>
      </c>
      <c r="AA3">
        <v>1764091903.75</v>
      </c>
      <c r="AB3">
        <v>45392</v>
      </c>
      <c r="AC3" t="s">
        <v>3223</v>
      </c>
      <c r="AD3" t="s">
        <v>3224</v>
      </c>
    </row>
    <row r="4" spans="1:30" x14ac:dyDescent="0.25">
      <c r="A4" s="9" t="s">
        <v>3220</v>
      </c>
      <c r="B4" s="1" t="s">
        <v>16</v>
      </c>
      <c r="C4" s="10">
        <v>44746</v>
      </c>
      <c r="D4" s="1">
        <v>324.75</v>
      </c>
      <c r="F4">
        <f t="shared" ref="F4:F67" si="2">((D4-D3)/D3)*100</f>
        <v>0.49512610242921951</v>
      </c>
      <c r="G4">
        <f t="shared" si="0"/>
        <v>1</v>
      </c>
      <c r="I4" t="str">
        <f t="shared" ref="I4:I67" si="3">IF(MONTH(C4)&lt;&gt;MONTH(C3), C4, "")</f>
        <v/>
      </c>
      <c r="J4" t="str">
        <f t="shared" si="1"/>
        <v/>
      </c>
      <c r="P4" t="s">
        <v>3220</v>
      </c>
      <c r="Q4" t="s">
        <v>16</v>
      </c>
      <c r="R4" s="3">
        <v>44746</v>
      </c>
      <c r="S4">
        <v>323.14999999999998</v>
      </c>
      <c r="T4">
        <v>323.10000000000002</v>
      </c>
      <c r="U4">
        <v>326.85000000000002</v>
      </c>
      <c r="V4">
        <v>321.05</v>
      </c>
      <c r="W4">
        <v>323.75</v>
      </c>
      <c r="X4">
        <v>324.75</v>
      </c>
      <c r="Y4">
        <v>323.51</v>
      </c>
      <c r="Z4">
        <v>4171008</v>
      </c>
      <c r="AA4">
        <v>1349353221.75</v>
      </c>
      <c r="AB4">
        <v>41722</v>
      </c>
      <c r="AC4" t="s">
        <v>3225</v>
      </c>
      <c r="AD4" t="s">
        <v>3226</v>
      </c>
    </row>
    <row r="5" spans="1:30" x14ac:dyDescent="0.25">
      <c r="A5" s="11" t="s">
        <v>3220</v>
      </c>
      <c r="B5" s="2" t="s">
        <v>16</v>
      </c>
      <c r="C5" s="12">
        <v>44747</v>
      </c>
      <c r="D5" s="2">
        <v>322.10000000000002</v>
      </c>
      <c r="F5">
        <f t="shared" si="2"/>
        <v>-0.81601231716704448</v>
      </c>
      <c r="G5">
        <f t="shared" si="0"/>
        <v>2</v>
      </c>
      <c r="I5" t="str">
        <f t="shared" si="3"/>
        <v/>
      </c>
      <c r="J5" t="str">
        <f t="shared" si="1"/>
        <v/>
      </c>
      <c r="P5" t="s">
        <v>3220</v>
      </c>
      <c r="Q5" t="s">
        <v>16</v>
      </c>
      <c r="R5" s="3">
        <v>44747</v>
      </c>
      <c r="S5">
        <v>324.75</v>
      </c>
      <c r="T5">
        <v>325</v>
      </c>
      <c r="U5">
        <v>329.8</v>
      </c>
      <c r="V5">
        <v>321.10000000000002</v>
      </c>
      <c r="W5">
        <v>322</v>
      </c>
      <c r="X5">
        <v>322.10000000000002</v>
      </c>
      <c r="Y5">
        <v>325.56</v>
      </c>
      <c r="Z5">
        <v>4164243</v>
      </c>
      <c r="AA5">
        <v>1355706377.3499999</v>
      </c>
      <c r="AB5">
        <v>44837</v>
      </c>
      <c r="AC5" t="s">
        <v>3227</v>
      </c>
      <c r="AD5" t="s">
        <v>3228</v>
      </c>
    </row>
    <row r="6" spans="1:30" x14ac:dyDescent="0.25">
      <c r="A6" s="9" t="s">
        <v>3220</v>
      </c>
      <c r="B6" s="1" t="s">
        <v>16</v>
      </c>
      <c r="C6" s="10">
        <v>44748</v>
      </c>
      <c r="D6" s="1">
        <v>329.6</v>
      </c>
      <c r="F6">
        <f t="shared" si="2"/>
        <v>2.328469419434958</v>
      </c>
      <c r="G6">
        <f t="shared" si="0"/>
        <v>3</v>
      </c>
      <c r="I6" t="str">
        <f t="shared" si="3"/>
        <v/>
      </c>
      <c r="J6" t="str">
        <f t="shared" si="1"/>
        <v/>
      </c>
      <c r="P6" t="s">
        <v>3220</v>
      </c>
      <c r="Q6" t="s">
        <v>16</v>
      </c>
      <c r="R6" s="3">
        <v>44748</v>
      </c>
      <c r="S6">
        <v>322.10000000000002</v>
      </c>
      <c r="T6">
        <v>321.5</v>
      </c>
      <c r="U6">
        <v>330.5</v>
      </c>
      <c r="V6">
        <v>321.5</v>
      </c>
      <c r="W6">
        <v>329</v>
      </c>
      <c r="X6">
        <v>329.6</v>
      </c>
      <c r="Y6">
        <v>327.33</v>
      </c>
      <c r="Z6">
        <v>4031342</v>
      </c>
      <c r="AA6">
        <v>1319566484.6500001</v>
      </c>
      <c r="AB6">
        <v>36540</v>
      </c>
      <c r="AC6" t="s">
        <v>3229</v>
      </c>
      <c r="AD6" t="s">
        <v>3230</v>
      </c>
    </row>
    <row r="7" spans="1:30" x14ac:dyDescent="0.25">
      <c r="A7" s="11" t="s">
        <v>3220</v>
      </c>
      <c r="B7" s="2" t="s">
        <v>16</v>
      </c>
      <c r="C7" s="12">
        <v>44749</v>
      </c>
      <c r="D7" s="2">
        <v>336.9</v>
      </c>
      <c r="F7">
        <f t="shared" si="2"/>
        <v>2.2148058252427045</v>
      </c>
      <c r="G7">
        <f t="shared" si="0"/>
        <v>4</v>
      </c>
      <c r="H7">
        <f>IF(G7=4, ((D7 - D2) / D2)*100, "")</f>
        <v>7.7390470099136524</v>
      </c>
      <c r="I7" t="str">
        <f t="shared" si="3"/>
        <v/>
      </c>
      <c r="J7" t="str">
        <f t="shared" si="1"/>
        <v/>
      </c>
      <c r="P7" t="s">
        <v>3220</v>
      </c>
      <c r="Q7" t="s">
        <v>16</v>
      </c>
      <c r="R7" s="3">
        <v>44749</v>
      </c>
      <c r="S7">
        <v>329.6</v>
      </c>
      <c r="T7">
        <v>332</v>
      </c>
      <c r="U7">
        <v>337.7</v>
      </c>
      <c r="V7">
        <v>330.15</v>
      </c>
      <c r="W7">
        <v>336.4</v>
      </c>
      <c r="X7">
        <v>336.9</v>
      </c>
      <c r="Y7">
        <v>333.93</v>
      </c>
      <c r="Z7">
        <v>5330866</v>
      </c>
      <c r="AA7">
        <v>1780139367.05</v>
      </c>
      <c r="AB7">
        <v>45735</v>
      </c>
      <c r="AC7" t="s">
        <v>3231</v>
      </c>
      <c r="AD7" t="s">
        <v>3232</v>
      </c>
    </row>
    <row r="8" spans="1:30" x14ac:dyDescent="0.25">
      <c r="A8" s="9" t="s">
        <v>3220</v>
      </c>
      <c r="B8" s="1" t="s">
        <v>16</v>
      </c>
      <c r="C8" s="10">
        <v>44750</v>
      </c>
      <c r="D8" s="1">
        <v>340.4</v>
      </c>
      <c r="F8">
        <f t="shared" si="2"/>
        <v>1.0388839418224993</v>
      </c>
      <c r="G8">
        <f t="shared" si="0"/>
        <v>5</v>
      </c>
      <c r="H8" t="str">
        <f t="shared" ref="H8:H71" si="4">IF(G8=4, ((D8 - D3) / D3)*100, "")</f>
        <v/>
      </c>
      <c r="I8" t="str">
        <f t="shared" si="3"/>
        <v/>
      </c>
      <c r="J8" t="str">
        <f t="shared" si="1"/>
        <v/>
      </c>
      <c r="P8" t="s">
        <v>3220</v>
      </c>
      <c r="Q8" t="s">
        <v>16</v>
      </c>
      <c r="R8" s="3">
        <v>44750</v>
      </c>
      <c r="S8">
        <v>336.9</v>
      </c>
      <c r="T8">
        <v>339.9</v>
      </c>
      <c r="U8">
        <v>341.6</v>
      </c>
      <c r="V8">
        <v>334.75</v>
      </c>
      <c r="W8">
        <v>340.75</v>
      </c>
      <c r="X8">
        <v>340.4</v>
      </c>
      <c r="Y8">
        <v>337.81</v>
      </c>
      <c r="Z8">
        <v>3635774</v>
      </c>
      <c r="AA8">
        <v>1228205520.6500001</v>
      </c>
      <c r="AB8">
        <v>30183</v>
      </c>
      <c r="AC8" t="s">
        <v>3233</v>
      </c>
      <c r="AD8" t="s">
        <v>1812</v>
      </c>
    </row>
    <row r="9" spans="1:30" x14ac:dyDescent="0.25">
      <c r="A9" s="11" t="s">
        <v>3220</v>
      </c>
      <c r="B9" s="2" t="s">
        <v>16</v>
      </c>
      <c r="C9" s="12">
        <v>44753</v>
      </c>
      <c r="D9" s="2">
        <v>346.15</v>
      </c>
      <c r="F9">
        <f t="shared" si="2"/>
        <v>1.6891891891891893</v>
      </c>
      <c r="G9">
        <f t="shared" si="0"/>
        <v>1</v>
      </c>
      <c r="H9" t="str">
        <f t="shared" si="4"/>
        <v/>
      </c>
      <c r="I9" t="str">
        <f t="shared" si="3"/>
        <v/>
      </c>
      <c r="J9" t="str">
        <f t="shared" si="1"/>
        <v/>
      </c>
      <c r="P9" t="s">
        <v>3220</v>
      </c>
      <c r="Q9" t="s">
        <v>16</v>
      </c>
      <c r="R9" s="3">
        <v>44753</v>
      </c>
      <c r="S9">
        <v>340.4</v>
      </c>
      <c r="T9">
        <v>336.55</v>
      </c>
      <c r="U9">
        <v>347.8</v>
      </c>
      <c r="V9">
        <v>336.2</v>
      </c>
      <c r="W9">
        <v>345.5</v>
      </c>
      <c r="X9">
        <v>346.15</v>
      </c>
      <c r="Y9">
        <v>343.64</v>
      </c>
      <c r="Z9">
        <v>4251298</v>
      </c>
      <c r="AA9">
        <v>1460935605.55</v>
      </c>
      <c r="AB9">
        <v>45387</v>
      </c>
      <c r="AC9" t="s">
        <v>3234</v>
      </c>
      <c r="AD9" t="s">
        <v>3235</v>
      </c>
    </row>
    <row r="10" spans="1:30" x14ac:dyDescent="0.25">
      <c r="A10" s="9" t="s">
        <v>3220</v>
      </c>
      <c r="B10" s="1" t="s">
        <v>16</v>
      </c>
      <c r="C10" s="10">
        <v>44754</v>
      </c>
      <c r="D10" s="1">
        <v>346.8</v>
      </c>
      <c r="F10">
        <f t="shared" si="2"/>
        <v>0.18777986422072343</v>
      </c>
      <c r="G10">
        <f t="shared" si="0"/>
        <v>2</v>
      </c>
      <c r="H10" t="str">
        <f t="shared" si="4"/>
        <v/>
      </c>
      <c r="I10" t="str">
        <f t="shared" si="3"/>
        <v/>
      </c>
      <c r="J10" t="str">
        <f t="shared" si="1"/>
        <v/>
      </c>
      <c r="P10" t="s">
        <v>3220</v>
      </c>
      <c r="Q10" t="s">
        <v>16</v>
      </c>
      <c r="R10" s="3">
        <v>44754</v>
      </c>
      <c r="S10">
        <v>346.15</v>
      </c>
      <c r="T10">
        <v>343</v>
      </c>
      <c r="U10">
        <v>350.6</v>
      </c>
      <c r="V10">
        <v>342.3</v>
      </c>
      <c r="W10">
        <v>345.5</v>
      </c>
      <c r="X10">
        <v>346.8</v>
      </c>
      <c r="Y10">
        <v>346.9</v>
      </c>
      <c r="Z10">
        <v>4041343</v>
      </c>
      <c r="AA10">
        <v>1401927326.0999999</v>
      </c>
      <c r="AB10">
        <v>44727</v>
      </c>
      <c r="AC10" t="s">
        <v>3236</v>
      </c>
      <c r="AD10" t="s">
        <v>3237</v>
      </c>
    </row>
    <row r="11" spans="1:30" x14ac:dyDescent="0.25">
      <c r="A11" s="11" t="s">
        <v>3220</v>
      </c>
      <c r="B11" s="2" t="s">
        <v>16</v>
      </c>
      <c r="C11" s="12">
        <v>44755</v>
      </c>
      <c r="D11" s="2">
        <v>347.45</v>
      </c>
      <c r="F11">
        <f t="shared" si="2"/>
        <v>0.1874279123414006</v>
      </c>
      <c r="G11">
        <f t="shared" si="0"/>
        <v>3</v>
      </c>
      <c r="H11" t="str">
        <f t="shared" si="4"/>
        <v/>
      </c>
      <c r="I11" t="str">
        <f t="shared" si="3"/>
        <v/>
      </c>
      <c r="J11" t="str">
        <f t="shared" si="1"/>
        <v/>
      </c>
      <c r="P11" t="s">
        <v>3220</v>
      </c>
      <c r="Q11" t="s">
        <v>16</v>
      </c>
      <c r="R11" s="3">
        <v>44755</v>
      </c>
      <c r="S11">
        <v>346.8</v>
      </c>
      <c r="T11">
        <v>347</v>
      </c>
      <c r="U11">
        <v>353.95</v>
      </c>
      <c r="V11">
        <v>344.85</v>
      </c>
      <c r="W11">
        <v>347.15</v>
      </c>
      <c r="X11">
        <v>347.45</v>
      </c>
      <c r="Y11">
        <v>348.72</v>
      </c>
      <c r="Z11">
        <v>5397952</v>
      </c>
      <c r="AA11">
        <v>1882390439.8499999</v>
      </c>
      <c r="AB11">
        <v>60330</v>
      </c>
      <c r="AC11" t="s">
        <v>3238</v>
      </c>
      <c r="AD11" t="s">
        <v>3239</v>
      </c>
    </row>
    <row r="12" spans="1:30" x14ac:dyDescent="0.25">
      <c r="A12" s="9" t="s">
        <v>3220</v>
      </c>
      <c r="B12" s="1" t="s">
        <v>16</v>
      </c>
      <c r="C12" s="10">
        <v>44756</v>
      </c>
      <c r="D12" s="1">
        <v>348.55</v>
      </c>
      <c r="F12">
        <f t="shared" si="2"/>
        <v>0.31659231544107719</v>
      </c>
      <c r="G12">
        <f t="shared" si="0"/>
        <v>4</v>
      </c>
      <c r="H12">
        <f t="shared" si="4"/>
        <v>3.4579994063520436</v>
      </c>
      <c r="I12" t="str">
        <f t="shared" si="3"/>
        <v/>
      </c>
      <c r="J12" t="str">
        <f t="shared" si="1"/>
        <v/>
      </c>
      <c r="P12" t="s">
        <v>3220</v>
      </c>
      <c r="Q12" t="s">
        <v>16</v>
      </c>
      <c r="R12" s="3">
        <v>44756</v>
      </c>
      <c r="S12">
        <v>347.45</v>
      </c>
      <c r="T12">
        <v>349</v>
      </c>
      <c r="U12">
        <v>352.2</v>
      </c>
      <c r="V12">
        <v>344.25</v>
      </c>
      <c r="W12">
        <v>348.7</v>
      </c>
      <c r="X12">
        <v>348.55</v>
      </c>
      <c r="Y12">
        <v>349.68</v>
      </c>
      <c r="Z12">
        <v>4920704</v>
      </c>
      <c r="AA12">
        <v>1720658605.05</v>
      </c>
      <c r="AB12">
        <v>48728</v>
      </c>
      <c r="AC12" t="s">
        <v>3240</v>
      </c>
      <c r="AD12" t="s">
        <v>3019</v>
      </c>
    </row>
    <row r="13" spans="1:30" x14ac:dyDescent="0.25">
      <c r="A13" s="11" t="s">
        <v>3220</v>
      </c>
      <c r="B13" s="2" t="s">
        <v>16</v>
      </c>
      <c r="C13" s="12">
        <v>44757</v>
      </c>
      <c r="D13" s="2">
        <v>353.65</v>
      </c>
      <c r="F13">
        <f t="shared" si="2"/>
        <v>1.4632047052072776</v>
      </c>
      <c r="G13">
        <f t="shared" si="0"/>
        <v>5</v>
      </c>
      <c r="H13" t="str">
        <f t="shared" si="4"/>
        <v/>
      </c>
      <c r="I13" t="str">
        <f t="shared" si="3"/>
        <v/>
      </c>
      <c r="J13" t="str">
        <f t="shared" si="1"/>
        <v/>
      </c>
      <c r="P13" t="s">
        <v>3220</v>
      </c>
      <c r="Q13" t="s">
        <v>16</v>
      </c>
      <c r="R13" s="3">
        <v>44757</v>
      </c>
      <c r="S13">
        <v>348.55</v>
      </c>
      <c r="T13">
        <v>350.1</v>
      </c>
      <c r="U13">
        <v>355</v>
      </c>
      <c r="V13">
        <v>349.15</v>
      </c>
      <c r="W13">
        <v>353.3</v>
      </c>
      <c r="X13">
        <v>353.65</v>
      </c>
      <c r="Y13">
        <v>353.07</v>
      </c>
      <c r="Z13">
        <v>4400222</v>
      </c>
      <c r="AA13">
        <v>1553589962.7</v>
      </c>
      <c r="AB13">
        <v>38217</v>
      </c>
      <c r="AC13" t="s">
        <v>3241</v>
      </c>
      <c r="AD13" t="s">
        <v>3242</v>
      </c>
    </row>
    <row r="14" spans="1:30" x14ac:dyDescent="0.25">
      <c r="A14" s="9" t="s">
        <v>3220</v>
      </c>
      <c r="B14" s="1" t="s">
        <v>16</v>
      </c>
      <c r="C14" s="10">
        <v>44760</v>
      </c>
      <c r="D14" s="1">
        <v>353.2</v>
      </c>
      <c r="F14">
        <f t="shared" si="2"/>
        <v>-0.12724445072811782</v>
      </c>
      <c r="G14">
        <f t="shared" si="0"/>
        <v>1</v>
      </c>
      <c r="H14" t="str">
        <f t="shared" si="4"/>
        <v/>
      </c>
      <c r="I14" t="str">
        <f t="shared" si="3"/>
        <v/>
      </c>
      <c r="J14" t="str">
        <f t="shared" si="1"/>
        <v/>
      </c>
      <c r="P14" t="s">
        <v>3220</v>
      </c>
      <c r="Q14" t="s">
        <v>16</v>
      </c>
      <c r="R14" s="3">
        <v>44760</v>
      </c>
      <c r="S14">
        <v>353.65</v>
      </c>
      <c r="T14">
        <v>357.1</v>
      </c>
      <c r="U14">
        <v>357.5</v>
      </c>
      <c r="V14">
        <v>350.2</v>
      </c>
      <c r="W14">
        <v>353</v>
      </c>
      <c r="X14">
        <v>353.2</v>
      </c>
      <c r="Y14">
        <v>352.99</v>
      </c>
      <c r="Z14">
        <v>2406259</v>
      </c>
      <c r="AA14">
        <v>849395425.25</v>
      </c>
      <c r="AB14">
        <v>27092</v>
      </c>
      <c r="AC14" t="s">
        <v>3243</v>
      </c>
      <c r="AD14" t="s">
        <v>3244</v>
      </c>
    </row>
    <row r="15" spans="1:30" x14ac:dyDescent="0.25">
      <c r="A15" s="11" t="s">
        <v>3220</v>
      </c>
      <c r="B15" s="2" t="s">
        <v>16</v>
      </c>
      <c r="C15" s="12">
        <v>44761</v>
      </c>
      <c r="D15" s="2">
        <v>359.85</v>
      </c>
      <c r="F15">
        <f t="shared" si="2"/>
        <v>1.8827859569649021</v>
      </c>
      <c r="G15">
        <f t="shared" si="0"/>
        <v>2</v>
      </c>
      <c r="H15" t="str">
        <f t="shared" si="4"/>
        <v/>
      </c>
      <c r="I15" t="str">
        <f t="shared" si="3"/>
        <v/>
      </c>
      <c r="J15" t="str">
        <f t="shared" si="1"/>
        <v/>
      </c>
      <c r="P15" t="s">
        <v>3220</v>
      </c>
      <c r="Q15" t="s">
        <v>16</v>
      </c>
      <c r="R15" s="3">
        <v>44761</v>
      </c>
      <c r="S15">
        <v>353.2</v>
      </c>
      <c r="T15">
        <v>352.95</v>
      </c>
      <c r="U15">
        <v>361.4</v>
      </c>
      <c r="V15">
        <v>351.8</v>
      </c>
      <c r="W15">
        <v>359</v>
      </c>
      <c r="X15">
        <v>359.85</v>
      </c>
      <c r="Y15">
        <v>357.67</v>
      </c>
      <c r="Z15">
        <v>5148307</v>
      </c>
      <c r="AA15">
        <v>1841420526.45</v>
      </c>
      <c r="AB15">
        <v>46784</v>
      </c>
      <c r="AC15" t="s">
        <v>3245</v>
      </c>
      <c r="AD15" t="s">
        <v>106</v>
      </c>
    </row>
    <row r="16" spans="1:30" x14ac:dyDescent="0.25">
      <c r="A16" s="9" t="s">
        <v>3220</v>
      </c>
      <c r="B16" s="1" t="s">
        <v>16</v>
      </c>
      <c r="C16" s="10">
        <v>44762</v>
      </c>
      <c r="D16" s="1">
        <v>356.4</v>
      </c>
      <c r="F16">
        <f t="shared" si="2"/>
        <v>-0.95873280533556904</v>
      </c>
      <c r="G16">
        <f t="shared" si="0"/>
        <v>3</v>
      </c>
      <c r="H16" t="str">
        <f t="shared" si="4"/>
        <v/>
      </c>
      <c r="I16" t="str">
        <f t="shared" si="3"/>
        <v/>
      </c>
      <c r="J16" t="str">
        <f t="shared" si="1"/>
        <v/>
      </c>
      <c r="P16" t="s">
        <v>3220</v>
      </c>
      <c r="Q16" t="s">
        <v>16</v>
      </c>
      <c r="R16" s="3">
        <v>44762</v>
      </c>
      <c r="S16">
        <v>359.85</v>
      </c>
      <c r="T16">
        <v>364</v>
      </c>
      <c r="U16">
        <v>364.7</v>
      </c>
      <c r="V16">
        <v>352.15</v>
      </c>
      <c r="W16">
        <v>355.55</v>
      </c>
      <c r="X16">
        <v>356.4</v>
      </c>
      <c r="Y16">
        <v>357.27</v>
      </c>
      <c r="Z16">
        <v>5343868</v>
      </c>
      <c r="AA16">
        <v>1909206792.75</v>
      </c>
      <c r="AB16">
        <v>57419</v>
      </c>
      <c r="AC16" t="s">
        <v>3246</v>
      </c>
      <c r="AD16" t="s">
        <v>3247</v>
      </c>
    </row>
    <row r="17" spans="1:30" x14ac:dyDescent="0.25">
      <c r="A17" s="11" t="s">
        <v>3220</v>
      </c>
      <c r="B17" s="2" t="s">
        <v>16</v>
      </c>
      <c r="C17" s="12">
        <v>44763</v>
      </c>
      <c r="D17" s="2">
        <v>360.6</v>
      </c>
      <c r="F17">
        <f t="shared" si="2"/>
        <v>1.1784511784511913</v>
      </c>
      <c r="G17">
        <f t="shared" si="0"/>
        <v>4</v>
      </c>
      <c r="H17">
        <f t="shared" si="4"/>
        <v>3.457179744656437</v>
      </c>
      <c r="I17" t="str">
        <f t="shared" si="3"/>
        <v/>
      </c>
      <c r="J17" t="str">
        <f t="shared" si="1"/>
        <v/>
      </c>
      <c r="P17" t="s">
        <v>3220</v>
      </c>
      <c r="Q17" t="s">
        <v>16</v>
      </c>
      <c r="R17" s="3">
        <v>44763</v>
      </c>
      <c r="S17">
        <v>356.4</v>
      </c>
      <c r="T17">
        <v>356.8</v>
      </c>
      <c r="U17">
        <v>361.4</v>
      </c>
      <c r="V17">
        <v>356.45</v>
      </c>
      <c r="W17">
        <v>360.5</v>
      </c>
      <c r="X17">
        <v>360.6</v>
      </c>
      <c r="Y17">
        <v>359.55</v>
      </c>
      <c r="Z17">
        <v>3358877</v>
      </c>
      <c r="AA17">
        <v>1207671847.8499999</v>
      </c>
      <c r="AB17">
        <v>41003</v>
      </c>
      <c r="AC17" t="s">
        <v>3248</v>
      </c>
      <c r="AD17" t="s">
        <v>3249</v>
      </c>
    </row>
    <row r="18" spans="1:30" x14ac:dyDescent="0.25">
      <c r="A18" s="9" t="s">
        <v>3220</v>
      </c>
      <c r="B18" s="1" t="s">
        <v>16</v>
      </c>
      <c r="C18" s="10">
        <v>44764</v>
      </c>
      <c r="D18" s="1">
        <v>360.15</v>
      </c>
      <c r="F18">
        <f t="shared" si="2"/>
        <v>-0.12479201331116069</v>
      </c>
      <c r="G18">
        <f t="shared" si="0"/>
        <v>5</v>
      </c>
      <c r="H18" t="str">
        <f t="shared" si="4"/>
        <v/>
      </c>
      <c r="I18" t="str">
        <f t="shared" si="3"/>
        <v/>
      </c>
      <c r="J18" t="str">
        <f t="shared" si="1"/>
        <v/>
      </c>
      <c r="P18" t="s">
        <v>3220</v>
      </c>
      <c r="Q18" t="s">
        <v>16</v>
      </c>
      <c r="R18" s="3">
        <v>44764</v>
      </c>
      <c r="S18">
        <v>360.6</v>
      </c>
      <c r="T18">
        <v>360.5</v>
      </c>
      <c r="U18">
        <v>363.4</v>
      </c>
      <c r="V18">
        <v>358</v>
      </c>
      <c r="W18">
        <v>359.85</v>
      </c>
      <c r="X18">
        <v>360.15</v>
      </c>
      <c r="Y18">
        <v>360.57</v>
      </c>
      <c r="Z18">
        <v>3247918</v>
      </c>
      <c r="AA18">
        <v>1171095626.55</v>
      </c>
      <c r="AB18">
        <v>30364</v>
      </c>
      <c r="AC18" t="s">
        <v>3250</v>
      </c>
      <c r="AD18" t="s">
        <v>3251</v>
      </c>
    </row>
    <row r="19" spans="1:30" x14ac:dyDescent="0.25">
      <c r="A19" s="9" t="s">
        <v>3220</v>
      </c>
      <c r="B19" s="1" t="s">
        <v>16</v>
      </c>
      <c r="C19" s="10">
        <v>44767</v>
      </c>
      <c r="D19" s="1">
        <v>357.35</v>
      </c>
      <c r="F19">
        <f t="shared" si="2"/>
        <v>-0.77745383867831586</v>
      </c>
      <c r="G19">
        <f t="shared" si="0"/>
        <v>1</v>
      </c>
      <c r="H19" t="str">
        <f t="shared" si="4"/>
        <v/>
      </c>
      <c r="I19" t="str">
        <f t="shared" si="3"/>
        <v/>
      </c>
      <c r="J19" t="str">
        <f t="shared" si="1"/>
        <v/>
      </c>
      <c r="P19" t="s">
        <v>3220</v>
      </c>
      <c r="Q19" t="s">
        <v>145</v>
      </c>
      <c r="R19" s="3">
        <v>44767</v>
      </c>
      <c r="S19">
        <v>390.9</v>
      </c>
      <c r="T19">
        <v>360.15</v>
      </c>
      <c r="U19">
        <v>360.15</v>
      </c>
      <c r="V19">
        <v>360.15</v>
      </c>
      <c r="W19">
        <v>360.15</v>
      </c>
      <c r="X19">
        <v>360.15</v>
      </c>
      <c r="Y19">
        <v>360.15</v>
      </c>
      <c r="Z19">
        <v>730422</v>
      </c>
      <c r="AA19">
        <v>263061483.30000001</v>
      </c>
      <c r="AB19">
        <v>1</v>
      </c>
      <c r="AC19" t="s">
        <v>146</v>
      </c>
      <c r="AD19" t="s">
        <v>146</v>
      </c>
    </row>
    <row r="20" spans="1:30" x14ac:dyDescent="0.25">
      <c r="A20" s="11" t="s">
        <v>3220</v>
      </c>
      <c r="B20" s="2" t="s">
        <v>16</v>
      </c>
      <c r="C20" s="12">
        <v>44768</v>
      </c>
      <c r="D20" s="2">
        <v>360.8</v>
      </c>
      <c r="F20">
        <f t="shared" si="2"/>
        <v>0.96544004477402778</v>
      </c>
      <c r="G20">
        <f t="shared" si="0"/>
        <v>2</v>
      </c>
      <c r="H20" t="str">
        <f t="shared" si="4"/>
        <v/>
      </c>
      <c r="I20" t="str">
        <f t="shared" si="3"/>
        <v/>
      </c>
      <c r="J20" t="str">
        <f t="shared" si="1"/>
        <v/>
      </c>
      <c r="P20" t="s">
        <v>3220</v>
      </c>
      <c r="Q20" t="s">
        <v>16</v>
      </c>
      <c r="R20" s="3">
        <v>44767</v>
      </c>
      <c r="S20">
        <v>360.15</v>
      </c>
      <c r="T20">
        <v>358.9</v>
      </c>
      <c r="U20">
        <v>360.75</v>
      </c>
      <c r="V20">
        <v>353.5</v>
      </c>
      <c r="W20">
        <v>356.5</v>
      </c>
      <c r="X20">
        <v>357.35</v>
      </c>
      <c r="Y20">
        <v>356.36</v>
      </c>
      <c r="Z20">
        <v>2303596</v>
      </c>
      <c r="AA20">
        <v>820905683.60000002</v>
      </c>
      <c r="AB20">
        <v>24797</v>
      </c>
      <c r="AC20" t="s">
        <v>1664</v>
      </c>
      <c r="AD20" t="s">
        <v>3252</v>
      </c>
    </row>
    <row r="21" spans="1:30" x14ac:dyDescent="0.25">
      <c r="A21" s="9" t="s">
        <v>3220</v>
      </c>
      <c r="B21" s="1" t="s">
        <v>16</v>
      </c>
      <c r="C21" s="10">
        <v>44769</v>
      </c>
      <c r="D21" s="1">
        <v>368.65</v>
      </c>
      <c r="F21">
        <f t="shared" si="2"/>
        <v>2.1757206208425623</v>
      </c>
      <c r="G21">
        <f t="shared" si="0"/>
        <v>3</v>
      </c>
      <c r="H21" t="str">
        <f t="shared" si="4"/>
        <v/>
      </c>
      <c r="I21" t="str">
        <f t="shared" si="3"/>
        <v/>
      </c>
      <c r="J21" t="str">
        <f t="shared" si="1"/>
        <v/>
      </c>
      <c r="P21" t="s">
        <v>3220</v>
      </c>
      <c r="Q21" t="s">
        <v>16</v>
      </c>
      <c r="R21" s="3">
        <v>44768</v>
      </c>
      <c r="S21">
        <v>357.35</v>
      </c>
      <c r="T21">
        <v>357.35</v>
      </c>
      <c r="U21">
        <v>362.35</v>
      </c>
      <c r="V21">
        <v>354.3</v>
      </c>
      <c r="W21">
        <v>360</v>
      </c>
      <c r="X21">
        <v>360.8</v>
      </c>
      <c r="Y21">
        <v>358.4</v>
      </c>
      <c r="Z21">
        <v>3466646</v>
      </c>
      <c r="AA21">
        <v>1242451475.45</v>
      </c>
      <c r="AB21">
        <v>45729</v>
      </c>
      <c r="AC21" t="s">
        <v>3253</v>
      </c>
      <c r="AD21" t="s">
        <v>3254</v>
      </c>
    </row>
    <row r="22" spans="1:30" x14ac:dyDescent="0.25">
      <c r="A22" s="11" t="s">
        <v>3220</v>
      </c>
      <c r="B22" s="2" t="s">
        <v>16</v>
      </c>
      <c r="C22" s="12">
        <v>44770</v>
      </c>
      <c r="D22" s="2">
        <v>382</v>
      </c>
      <c r="F22">
        <f t="shared" si="2"/>
        <v>3.6213210362132169</v>
      </c>
      <c r="G22">
        <f t="shared" si="0"/>
        <v>4</v>
      </c>
      <c r="H22">
        <f t="shared" si="4"/>
        <v>5.9345535219079242</v>
      </c>
      <c r="I22" t="str">
        <f t="shared" si="3"/>
        <v/>
      </c>
      <c r="J22" t="str">
        <f t="shared" si="1"/>
        <v/>
      </c>
      <c r="P22" t="s">
        <v>3220</v>
      </c>
      <c r="Q22" t="s">
        <v>16</v>
      </c>
      <c r="R22" s="3">
        <v>44769</v>
      </c>
      <c r="S22">
        <v>360.8</v>
      </c>
      <c r="T22">
        <v>358.7</v>
      </c>
      <c r="U22">
        <v>369.5</v>
      </c>
      <c r="V22">
        <v>358.7</v>
      </c>
      <c r="W22">
        <v>368</v>
      </c>
      <c r="X22">
        <v>368.65</v>
      </c>
      <c r="Y22">
        <v>366.6</v>
      </c>
      <c r="Z22">
        <v>5478661</v>
      </c>
      <c r="AA22">
        <v>2008485638.5999999</v>
      </c>
      <c r="AB22">
        <v>55124</v>
      </c>
      <c r="AC22" t="s">
        <v>3255</v>
      </c>
      <c r="AD22" t="s">
        <v>3256</v>
      </c>
    </row>
    <row r="23" spans="1:30" x14ac:dyDescent="0.25">
      <c r="A23" s="9" t="s">
        <v>3220</v>
      </c>
      <c r="B23" s="1" t="s">
        <v>16</v>
      </c>
      <c r="C23" s="10">
        <v>44771</v>
      </c>
      <c r="D23" s="1">
        <v>385.95</v>
      </c>
      <c r="F23">
        <f t="shared" si="2"/>
        <v>1.0340314136125623</v>
      </c>
      <c r="G23">
        <f t="shared" si="0"/>
        <v>5</v>
      </c>
      <c r="H23" t="str">
        <f t="shared" si="4"/>
        <v/>
      </c>
      <c r="I23" t="str">
        <f t="shared" si="3"/>
        <v/>
      </c>
      <c r="J23" t="str">
        <f t="shared" si="1"/>
        <v/>
      </c>
      <c r="P23" t="s">
        <v>3220</v>
      </c>
      <c r="Q23" t="s">
        <v>16</v>
      </c>
      <c r="R23" s="3">
        <v>44770</v>
      </c>
      <c r="S23">
        <v>368.65</v>
      </c>
      <c r="T23">
        <v>371.95</v>
      </c>
      <c r="U23">
        <v>384</v>
      </c>
      <c r="V23">
        <v>371.5</v>
      </c>
      <c r="W23">
        <v>381.85</v>
      </c>
      <c r="X23">
        <v>382</v>
      </c>
      <c r="Y23">
        <v>379.08</v>
      </c>
      <c r="Z23">
        <v>8480197</v>
      </c>
      <c r="AA23">
        <v>3214713355.9499998</v>
      </c>
      <c r="AB23">
        <v>70032</v>
      </c>
      <c r="AC23" t="s">
        <v>3257</v>
      </c>
      <c r="AD23" t="s">
        <v>3258</v>
      </c>
    </row>
    <row r="24" spans="1:30" x14ac:dyDescent="0.25">
      <c r="A24" s="11" t="s">
        <v>3220</v>
      </c>
      <c r="B24" s="2" t="s">
        <v>16</v>
      </c>
      <c r="C24" s="12">
        <v>44774</v>
      </c>
      <c r="D24" s="2">
        <v>384.25</v>
      </c>
      <c r="F24">
        <f t="shared" si="2"/>
        <v>-0.44047156367404805</v>
      </c>
      <c r="G24">
        <f t="shared" si="0"/>
        <v>1</v>
      </c>
      <c r="H24" t="str">
        <f t="shared" si="4"/>
        <v/>
      </c>
      <c r="I24">
        <f t="shared" si="3"/>
        <v>44774</v>
      </c>
      <c r="J24">
        <f t="shared" si="1"/>
        <v>1.4964216005205033</v>
      </c>
      <c r="P24" t="s">
        <v>3220</v>
      </c>
      <c r="Q24" t="s">
        <v>16</v>
      </c>
      <c r="R24" s="3">
        <v>44771</v>
      </c>
      <c r="S24">
        <v>382</v>
      </c>
      <c r="T24">
        <v>385.95</v>
      </c>
      <c r="U24">
        <v>396.85</v>
      </c>
      <c r="V24">
        <v>383.75</v>
      </c>
      <c r="W24">
        <v>383.9</v>
      </c>
      <c r="X24">
        <v>385.95</v>
      </c>
      <c r="Y24">
        <v>389.89</v>
      </c>
      <c r="Z24">
        <v>8223276</v>
      </c>
      <c r="AA24">
        <v>3206150382.6999998</v>
      </c>
      <c r="AB24">
        <v>77376</v>
      </c>
      <c r="AC24" t="s">
        <v>3259</v>
      </c>
      <c r="AD24" t="s">
        <v>3260</v>
      </c>
    </row>
    <row r="25" spans="1:30" x14ac:dyDescent="0.25">
      <c r="A25" s="9" t="s">
        <v>3220</v>
      </c>
      <c r="B25" s="1" t="s">
        <v>16</v>
      </c>
      <c r="C25" s="10">
        <v>44775</v>
      </c>
      <c r="D25" s="1">
        <v>376.65</v>
      </c>
      <c r="F25">
        <f t="shared" si="2"/>
        <v>-1.9778789850357901</v>
      </c>
      <c r="G25">
        <f t="shared" si="0"/>
        <v>2</v>
      </c>
      <c r="H25" t="str">
        <f t="shared" si="4"/>
        <v/>
      </c>
      <c r="I25" t="str">
        <f t="shared" si="3"/>
        <v/>
      </c>
      <c r="J25" t="str">
        <f t="shared" si="1"/>
        <v/>
      </c>
      <c r="P25" t="s">
        <v>3220</v>
      </c>
      <c r="Q25" t="s">
        <v>16</v>
      </c>
      <c r="R25" s="3">
        <v>44774</v>
      </c>
      <c r="S25">
        <v>385.95</v>
      </c>
      <c r="T25">
        <v>385</v>
      </c>
      <c r="U25">
        <v>387.9</v>
      </c>
      <c r="V25">
        <v>376.7</v>
      </c>
      <c r="W25">
        <v>385.5</v>
      </c>
      <c r="X25">
        <v>384.25</v>
      </c>
      <c r="Y25">
        <v>382.7</v>
      </c>
      <c r="Z25">
        <v>7429671</v>
      </c>
      <c r="AA25">
        <v>2843347413.8000002</v>
      </c>
      <c r="AB25">
        <v>58574</v>
      </c>
      <c r="AC25" t="s">
        <v>3261</v>
      </c>
      <c r="AD25" t="s">
        <v>3262</v>
      </c>
    </row>
    <row r="26" spans="1:30" x14ac:dyDescent="0.25">
      <c r="A26" s="11" t="s">
        <v>3220</v>
      </c>
      <c r="B26" s="2" t="s">
        <v>16</v>
      </c>
      <c r="C26" s="12">
        <v>44776</v>
      </c>
      <c r="D26" s="2">
        <v>372.2</v>
      </c>
      <c r="F26">
        <f t="shared" si="2"/>
        <v>-1.1814682065578093</v>
      </c>
      <c r="G26">
        <f t="shared" si="0"/>
        <v>3</v>
      </c>
      <c r="H26" t="str">
        <f t="shared" si="4"/>
        <v/>
      </c>
      <c r="I26" t="str">
        <f t="shared" si="3"/>
        <v/>
      </c>
      <c r="J26" t="str">
        <f t="shared" si="1"/>
        <v/>
      </c>
      <c r="P26" t="s">
        <v>3220</v>
      </c>
      <c r="Q26" t="s">
        <v>16</v>
      </c>
      <c r="R26" s="3">
        <v>44775</v>
      </c>
      <c r="S26">
        <v>384.25</v>
      </c>
      <c r="T26">
        <v>384.25</v>
      </c>
      <c r="U26">
        <v>386</v>
      </c>
      <c r="V26">
        <v>375.2</v>
      </c>
      <c r="W26">
        <v>376</v>
      </c>
      <c r="X26">
        <v>376.65</v>
      </c>
      <c r="Y26">
        <v>379.16</v>
      </c>
      <c r="Z26">
        <v>4448690</v>
      </c>
      <c r="AA26">
        <v>1686753949.5999999</v>
      </c>
      <c r="AB26">
        <v>37763</v>
      </c>
      <c r="AC26" t="s">
        <v>3263</v>
      </c>
      <c r="AD26" t="s">
        <v>3264</v>
      </c>
    </row>
    <row r="27" spans="1:30" x14ac:dyDescent="0.25">
      <c r="A27" s="9" t="s">
        <v>3220</v>
      </c>
      <c r="B27" s="1" t="s">
        <v>16</v>
      </c>
      <c r="C27" s="10">
        <v>44777</v>
      </c>
      <c r="D27" s="1">
        <v>367.6</v>
      </c>
      <c r="F27">
        <f t="shared" si="2"/>
        <v>-1.2358946802794104</v>
      </c>
      <c r="G27">
        <f t="shared" si="0"/>
        <v>4</v>
      </c>
      <c r="H27">
        <f t="shared" si="4"/>
        <v>-3.7696335078533969</v>
      </c>
      <c r="I27" t="str">
        <f t="shared" si="3"/>
        <v/>
      </c>
      <c r="J27" t="str">
        <f t="shared" si="1"/>
        <v/>
      </c>
      <c r="P27" t="s">
        <v>3220</v>
      </c>
      <c r="Q27" t="s">
        <v>16</v>
      </c>
      <c r="R27" s="3">
        <v>44776</v>
      </c>
      <c r="S27">
        <v>376.65</v>
      </c>
      <c r="T27">
        <v>378.1</v>
      </c>
      <c r="U27">
        <v>378.95</v>
      </c>
      <c r="V27">
        <v>368.5</v>
      </c>
      <c r="W27">
        <v>372.3</v>
      </c>
      <c r="X27">
        <v>372.2</v>
      </c>
      <c r="Y27">
        <v>372.22</v>
      </c>
      <c r="Z27">
        <v>3183672</v>
      </c>
      <c r="AA27">
        <v>1185025194.05</v>
      </c>
      <c r="AB27">
        <v>41538</v>
      </c>
      <c r="AC27" t="s">
        <v>3265</v>
      </c>
      <c r="AD27" t="s">
        <v>3266</v>
      </c>
    </row>
    <row r="28" spans="1:30" x14ac:dyDescent="0.25">
      <c r="A28" s="11" t="s">
        <v>3220</v>
      </c>
      <c r="B28" s="2" t="s">
        <v>16</v>
      </c>
      <c r="C28" s="12">
        <v>44778</v>
      </c>
      <c r="D28" s="2">
        <v>367.8</v>
      </c>
      <c r="F28">
        <f t="shared" si="2"/>
        <v>5.4406964091400598E-2</v>
      </c>
      <c r="G28">
        <f t="shared" si="0"/>
        <v>5</v>
      </c>
      <c r="H28" t="str">
        <f>IF(G28=4, ((D28 - D23) / D23)*100, "")</f>
        <v/>
      </c>
      <c r="I28" t="str">
        <f t="shared" si="3"/>
        <v/>
      </c>
      <c r="J28" t="str">
        <f t="shared" si="1"/>
        <v/>
      </c>
      <c r="P28" t="s">
        <v>3220</v>
      </c>
      <c r="Q28" t="s">
        <v>16</v>
      </c>
      <c r="R28" s="3">
        <v>44777</v>
      </c>
      <c r="S28">
        <v>372.2</v>
      </c>
      <c r="T28">
        <v>374.4</v>
      </c>
      <c r="U28">
        <v>375.95</v>
      </c>
      <c r="V28">
        <v>360.8</v>
      </c>
      <c r="W28">
        <v>366.7</v>
      </c>
      <c r="X28">
        <v>367.6</v>
      </c>
      <c r="Y28">
        <v>366.8</v>
      </c>
      <c r="Z28">
        <v>4037919</v>
      </c>
      <c r="AA28">
        <v>1481113577.1500001</v>
      </c>
      <c r="AB28">
        <v>41160</v>
      </c>
      <c r="AC28" t="s">
        <v>3267</v>
      </c>
      <c r="AD28" t="s">
        <v>3268</v>
      </c>
    </row>
    <row r="29" spans="1:30" x14ac:dyDescent="0.25">
      <c r="A29" s="11" t="s">
        <v>3220</v>
      </c>
      <c r="B29" s="2" t="s">
        <v>16</v>
      </c>
      <c r="C29" s="12">
        <v>44781</v>
      </c>
      <c r="D29" s="2">
        <v>370.3</v>
      </c>
      <c r="F29">
        <f t="shared" si="2"/>
        <v>0.67971723762914626</v>
      </c>
      <c r="G29">
        <f t="shared" si="0"/>
        <v>1</v>
      </c>
      <c r="H29" t="str">
        <f t="shared" si="4"/>
        <v/>
      </c>
      <c r="I29" t="str">
        <f t="shared" si="3"/>
        <v/>
      </c>
      <c r="J29" t="str">
        <f t="shared" si="1"/>
        <v/>
      </c>
      <c r="P29" t="s">
        <v>3220</v>
      </c>
      <c r="Q29" t="s">
        <v>16</v>
      </c>
      <c r="R29" s="3">
        <v>44778</v>
      </c>
      <c r="S29">
        <v>367.6</v>
      </c>
      <c r="T29">
        <v>369.7</v>
      </c>
      <c r="U29">
        <v>372.85</v>
      </c>
      <c r="V29">
        <v>366.3</v>
      </c>
      <c r="W29">
        <v>366.7</v>
      </c>
      <c r="X29">
        <v>367.8</v>
      </c>
      <c r="Y29">
        <v>369.98</v>
      </c>
      <c r="Z29">
        <v>4186137</v>
      </c>
      <c r="AA29">
        <v>1548791384.25</v>
      </c>
      <c r="AB29">
        <v>43288</v>
      </c>
      <c r="AC29" t="s">
        <v>3269</v>
      </c>
      <c r="AD29" t="s">
        <v>1297</v>
      </c>
    </row>
    <row r="30" spans="1:30" x14ac:dyDescent="0.25">
      <c r="A30" s="9" t="s">
        <v>3220</v>
      </c>
      <c r="B30" s="1" t="s">
        <v>16</v>
      </c>
      <c r="C30" s="10">
        <v>44783</v>
      </c>
      <c r="D30" s="1">
        <v>368.5</v>
      </c>
      <c r="F30">
        <f t="shared" si="2"/>
        <v>-0.48609235754793712</v>
      </c>
      <c r="G30">
        <f t="shared" si="0"/>
        <v>3</v>
      </c>
      <c r="H30" t="str">
        <f t="shared" si="4"/>
        <v/>
      </c>
      <c r="I30" t="str">
        <f t="shared" si="3"/>
        <v/>
      </c>
      <c r="J30" t="str">
        <f t="shared" si="1"/>
        <v/>
      </c>
      <c r="P30" t="s">
        <v>3220</v>
      </c>
      <c r="Q30" t="s">
        <v>145</v>
      </c>
      <c r="R30" s="3">
        <v>44781</v>
      </c>
      <c r="S30">
        <v>360.15</v>
      </c>
      <c r="T30">
        <v>367.8</v>
      </c>
      <c r="U30">
        <v>367.8</v>
      </c>
      <c r="V30">
        <v>367.8</v>
      </c>
      <c r="W30">
        <v>367.8</v>
      </c>
      <c r="X30">
        <v>367.8</v>
      </c>
      <c r="Y30">
        <v>367.8</v>
      </c>
      <c r="Z30">
        <v>730422</v>
      </c>
      <c r="AA30">
        <v>268649211.60000002</v>
      </c>
      <c r="AB30">
        <v>1</v>
      </c>
      <c r="AC30" t="s">
        <v>146</v>
      </c>
      <c r="AD30" t="s">
        <v>146</v>
      </c>
    </row>
    <row r="31" spans="1:30" x14ac:dyDescent="0.25">
      <c r="A31" s="11" t="s">
        <v>3220</v>
      </c>
      <c r="B31" s="2" t="s">
        <v>16</v>
      </c>
      <c r="C31" s="12">
        <v>44784</v>
      </c>
      <c r="D31" s="2">
        <v>372.55</v>
      </c>
      <c r="F31">
        <f t="shared" si="2"/>
        <v>1.0990502035278187</v>
      </c>
      <c r="G31">
        <f t="shared" si="0"/>
        <v>4</v>
      </c>
      <c r="H31">
        <f t="shared" si="4"/>
        <v>9.4035464803874994E-2</v>
      </c>
      <c r="I31" t="str">
        <f t="shared" si="3"/>
        <v/>
      </c>
      <c r="J31" t="str">
        <f t="shared" si="1"/>
        <v/>
      </c>
      <c r="P31" t="s">
        <v>3220</v>
      </c>
      <c r="Q31" t="s">
        <v>16</v>
      </c>
      <c r="R31" s="3">
        <v>44781</v>
      </c>
      <c r="S31">
        <v>367.8</v>
      </c>
      <c r="T31">
        <v>366.5</v>
      </c>
      <c r="U31">
        <v>372.6</v>
      </c>
      <c r="V31">
        <v>365</v>
      </c>
      <c r="W31">
        <v>370.95</v>
      </c>
      <c r="X31">
        <v>370.3</v>
      </c>
      <c r="Y31">
        <v>369.4</v>
      </c>
      <c r="Z31">
        <v>3666894</v>
      </c>
      <c r="AA31">
        <v>1354559044.9000001</v>
      </c>
      <c r="AB31">
        <v>25640</v>
      </c>
      <c r="AC31" t="s">
        <v>3270</v>
      </c>
      <c r="AD31" t="s">
        <v>3271</v>
      </c>
    </row>
    <row r="32" spans="1:30" x14ac:dyDescent="0.25">
      <c r="A32" s="9" t="s">
        <v>3220</v>
      </c>
      <c r="B32" s="1" t="s">
        <v>16</v>
      </c>
      <c r="C32" s="10">
        <v>44785</v>
      </c>
      <c r="D32" s="1">
        <v>372.9</v>
      </c>
      <c r="F32">
        <f t="shared" si="2"/>
        <v>9.3947121191777186E-2</v>
      </c>
      <c r="G32">
        <f t="shared" si="0"/>
        <v>5</v>
      </c>
      <c r="H32" t="str">
        <f t="shared" si="4"/>
        <v/>
      </c>
      <c r="I32" t="str">
        <f t="shared" si="3"/>
        <v/>
      </c>
      <c r="J32" t="str">
        <f t="shared" si="1"/>
        <v/>
      </c>
      <c r="P32" t="s">
        <v>3220</v>
      </c>
      <c r="Q32" t="s">
        <v>16</v>
      </c>
      <c r="R32" s="3">
        <v>44783</v>
      </c>
      <c r="S32">
        <v>370.3</v>
      </c>
      <c r="T32">
        <v>370.1</v>
      </c>
      <c r="U32">
        <v>375.25</v>
      </c>
      <c r="V32">
        <v>367.9</v>
      </c>
      <c r="W32">
        <v>368.5</v>
      </c>
      <c r="X32">
        <v>368.5</v>
      </c>
      <c r="Y32">
        <v>371.32</v>
      </c>
      <c r="Z32">
        <v>3769700</v>
      </c>
      <c r="AA32">
        <v>1399782826.4000001</v>
      </c>
      <c r="AB32">
        <v>51661</v>
      </c>
      <c r="AC32" t="s">
        <v>3272</v>
      </c>
      <c r="AD32" t="s">
        <v>3273</v>
      </c>
    </row>
    <row r="33" spans="1:30" x14ac:dyDescent="0.25">
      <c r="A33" s="11" t="s">
        <v>3220</v>
      </c>
      <c r="B33" s="2" t="s">
        <v>16</v>
      </c>
      <c r="C33" s="12">
        <v>44789</v>
      </c>
      <c r="D33" s="2">
        <v>379.15</v>
      </c>
      <c r="F33">
        <f t="shared" si="2"/>
        <v>1.6760525610083132</v>
      </c>
      <c r="G33">
        <f t="shared" si="0"/>
        <v>2</v>
      </c>
      <c r="H33" t="str">
        <f t="shared" si="4"/>
        <v/>
      </c>
      <c r="I33" t="str">
        <f t="shared" si="3"/>
        <v/>
      </c>
      <c r="J33" t="str">
        <f t="shared" si="1"/>
        <v/>
      </c>
      <c r="P33" t="s">
        <v>3220</v>
      </c>
      <c r="Q33" t="s">
        <v>16</v>
      </c>
      <c r="R33" s="3">
        <v>44784</v>
      </c>
      <c r="S33">
        <v>368.5</v>
      </c>
      <c r="T33">
        <v>371.9</v>
      </c>
      <c r="U33">
        <v>375.6</v>
      </c>
      <c r="V33">
        <v>370.4</v>
      </c>
      <c r="W33">
        <v>372.55</v>
      </c>
      <c r="X33">
        <v>372.55</v>
      </c>
      <c r="Y33">
        <v>373.02</v>
      </c>
      <c r="Z33">
        <v>3888072</v>
      </c>
      <c r="AA33">
        <v>1450344300.5</v>
      </c>
      <c r="AB33">
        <v>44320</v>
      </c>
      <c r="AC33" t="s">
        <v>3274</v>
      </c>
      <c r="AD33" t="s">
        <v>574</v>
      </c>
    </row>
    <row r="34" spans="1:30" x14ac:dyDescent="0.25">
      <c r="A34" s="9" t="s">
        <v>3220</v>
      </c>
      <c r="B34" s="1" t="s">
        <v>16</v>
      </c>
      <c r="C34" s="10">
        <v>44790</v>
      </c>
      <c r="D34" s="1">
        <v>380.35</v>
      </c>
      <c r="F34">
        <f t="shared" si="2"/>
        <v>0.31649742845840578</v>
      </c>
      <c r="G34">
        <f t="shared" si="0"/>
        <v>3</v>
      </c>
      <c r="H34" t="str">
        <f t="shared" si="4"/>
        <v/>
      </c>
      <c r="I34" t="str">
        <f t="shared" si="3"/>
        <v/>
      </c>
      <c r="J34" t="str">
        <f t="shared" si="1"/>
        <v/>
      </c>
      <c r="P34" t="s">
        <v>3220</v>
      </c>
      <c r="Q34" t="s">
        <v>16</v>
      </c>
      <c r="R34" s="3">
        <v>44785</v>
      </c>
      <c r="S34">
        <v>372.55</v>
      </c>
      <c r="T34">
        <v>372.8</v>
      </c>
      <c r="U34">
        <v>377</v>
      </c>
      <c r="V34">
        <v>372.05</v>
      </c>
      <c r="W34">
        <v>372.9</v>
      </c>
      <c r="X34">
        <v>372.9</v>
      </c>
      <c r="Y34">
        <v>373.99</v>
      </c>
      <c r="Z34">
        <v>3215823</v>
      </c>
      <c r="AA34">
        <v>1202673754.2</v>
      </c>
      <c r="AB34">
        <v>26517</v>
      </c>
      <c r="AC34" t="s">
        <v>3275</v>
      </c>
      <c r="AD34" t="s">
        <v>3276</v>
      </c>
    </row>
    <row r="35" spans="1:30" x14ac:dyDescent="0.25">
      <c r="A35" s="11" t="s">
        <v>3220</v>
      </c>
      <c r="B35" s="2" t="s">
        <v>16</v>
      </c>
      <c r="C35" s="12">
        <v>44791</v>
      </c>
      <c r="D35" s="2">
        <v>389.15</v>
      </c>
      <c r="F35">
        <f t="shared" si="2"/>
        <v>2.3136584724595646</v>
      </c>
      <c r="G35">
        <f t="shared" si="0"/>
        <v>4</v>
      </c>
      <c r="H35">
        <f t="shared" si="4"/>
        <v>5.6037991858887315</v>
      </c>
      <c r="I35" t="str">
        <f t="shared" si="3"/>
        <v/>
      </c>
      <c r="J35" t="str">
        <f t="shared" si="1"/>
        <v/>
      </c>
      <c r="P35" t="s">
        <v>3220</v>
      </c>
      <c r="Q35" t="s">
        <v>16</v>
      </c>
      <c r="R35" s="3">
        <v>44789</v>
      </c>
      <c r="S35">
        <v>372.9</v>
      </c>
      <c r="T35">
        <v>375.9</v>
      </c>
      <c r="U35">
        <v>382.35</v>
      </c>
      <c r="V35">
        <v>374.3</v>
      </c>
      <c r="W35">
        <v>378.9</v>
      </c>
      <c r="X35">
        <v>379.15</v>
      </c>
      <c r="Y35">
        <v>379</v>
      </c>
      <c r="Z35">
        <v>3839161</v>
      </c>
      <c r="AA35">
        <v>1455030980</v>
      </c>
      <c r="AB35">
        <v>38944</v>
      </c>
      <c r="AC35" t="s">
        <v>3277</v>
      </c>
      <c r="AD35" t="s">
        <v>3278</v>
      </c>
    </row>
    <row r="36" spans="1:30" x14ac:dyDescent="0.25">
      <c r="A36" s="9" t="s">
        <v>3220</v>
      </c>
      <c r="B36" s="1" t="s">
        <v>16</v>
      </c>
      <c r="C36" s="10">
        <v>44792</v>
      </c>
      <c r="D36" s="1">
        <v>373.7</v>
      </c>
      <c r="F36">
        <f t="shared" si="2"/>
        <v>-3.970191442888344</v>
      </c>
      <c r="G36">
        <f t="shared" si="0"/>
        <v>5</v>
      </c>
      <c r="H36" t="str">
        <f t="shared" si="4"/>
        <v/>
      </c>
      <c r="I36" t="str">
        <f t="shared" si="3"/>
        <v/>
      </c>
      <c r="J36" t="str">
        <f t="shared" si="1"/>
        <v/>
      </c>
      <c r="P36" t="s">
        <v>3220</v>
      </c>
      <c r="Q36" t="s">
        <v>16</v>
      </c>
      <c r="R36" s="3">
        <v>44790</v>
      </c>
      <c r="S36">
        <v>379.15</v>
      </c>
      <c r="T36">
        <v>381.1</v>
      </c>
      <c r="U36">
        <v>386.5</v>
      </c>
      <c r="V36">
        <v>379</v>
      </c>
      <c r="W36">
        <v>380.5</v>
      </c>
      <c r="X36">
        <v>380.35</v>
      </c>
      <c r="Y36">
        <v>382.11</v>
      </c>
      <c r="Z36">
        <v>6384327</v>
      </c>
      <c r="AA36">
        <v>2439528287.5</v>
      </c>
      <c r="AB36">
        <v>60433</v>
      </c>
      <c r="AC36" t="s">
        <v>3279</v>
      </c>
      <c r="AD36" t="s">
        <v>1247</v>
      </c>
    </row>
    <row r="37" spans="1:30" x14ac:dyDescent="0.25">
      <c r="A37" s="11" t="s">
        <v>3220</v>
      </c>
      <c r="B37" s="2" t="s">
        <v>16</v>
      </c>
      <c r="C37" s="12">
        <v>44795</v>
      </c>
      <c r="D37" s="2">
        <v>364.8</v>
      </c>
      <c r="F37">
        <f t="shared" si="2"/>
        <v>-2.3815895103023754</v>
      </c>
      <c r="G37">
        <f t="shared" si="0"/>
        <v>1</v>
      </c>
      <c r="H37" t="str">
        <f t="shared" si="4"/>
        <v/>
      </c>
      <c r="I37" t="str">
        <f t="shared" si="3"/>
        <v/>
      </c>
      <c r="J37" t="str">
        <f t="shared" si="1"/>
        <v/>
      </c>
      <c r="P37" t="s">
        <v>3220</v>
      </c>
      <c r="Q37" t="s">
        <v>16</v>
      </c>
      <c r="R37" s="3">
        <v>44791</v>
      </c>
      <c r="S37">
        <v>380.35</v>
      </c>
      <c r="T37">
        <v>380.55</v>
      </c>
      <c r="U37">
        <v>389.95</v>
      </c>
      <c r="V37">
        <v>379.2</v>
      </c>
      <c r="W37">
        <v>388.7</v>
      </c>
      <c r="X37">
        <v>389.15</v>
      </c>
      <c r="Y37">
        <v>386.16</v>
      </c>
      <c r="Z37">
        <v>5188764</v>
      </c>
      <c r="AA37">
        <v>2003690083.7</v>
      </c>
      <c r="AB37">
        <v>51317</v>
      </c>
      <c r="AC37" t="s">
        <v>3280</v>
      </c>
      <c r="AD37" t="s">
        <v>3281</v>
      </c>
    </row>
    <row r="38" spans="1:30" x14ac:dyDescent="0.25">
      <c r="A38" s="9" t="s">
        <v>3220</v>
      </c>
      <c r="B38" s="1" t="s">
        <v>16</v>
      </c>
      <c r="C38" s="10">
        <v>44796</v>
      </c>
      <c r="D38" s="1">
        <v>368.2</v>
      </c>
      <c r="F38">
        <f t="shared" si="2"/>
        <v>0.93201754385964286</v>
      </c>
      <c r="G38">
        <f t="shared" si="0"/>
        <v>2</v>
      </c>
      <c r="H38" t="str">
        <f t="shared" si="4"/>
        <v/>
      </c>
      <c r="I38" t="str">
        <f t="shared" si="3"/>
        <v/>
      </c>
      <c r="J38" t="str">
        <f t="shared" si="1"/>
        <v/>
      </c>
      <c r="P38" t="s">
        <v>3220</v>
      </c>
      <c r="Q38" t="s">
        <v>16</v>
      </c>
      <c r="R38" s="3">
        <v>44792</v>
      </c>
      <c r="S38">
        <v>389.15</v>
      </c>
      <c r="T38">
        <v>391</v>
      </c>
      <c r="U38">
        <v>391</v>
      </c>
      <c r="V38">
        <v>371</v>
      </c>
      <c r="W38">
        <v>372.5</v>
      </c>
      <c r="X38">
        <v>373.7</v>
      </c>
      <c r="Y38">
        <v>378.59</v>
      </c>
      <c r="Z38">
        <v>6322982</v>
      </c>
      <c r="AA38">
        <v>2393790444.3499999</v>
      </c>
      <c r="AB38">
        <v>59813</v>
      </c>
      <c r="AC38" t="s">
        <v>3282</v>
      </c>
      <c r="AD38" t="s">
        <v>2917</v>
      </c>
    </row>
    <row r="39" spans="1:30" x14ac:dyDescent="0.25">
      <c r="A39" s="11" t="s">
        <v>3220</v>
      </c>
      <c r="B39" s="2" t="s">
        <v>16</v>
      </c>
      <c r="C39" s="12">
        <v>44797</v>
      </c>
      <c r="D39" s="2">
        <v>372.05</v>
      </c>
      <c r="F39">
        <f t="shared" si="2"/>
        <v>1.0456273764258617</v>
      </c>
      <c r="G39">
        <f t="shared" si="0"/>
        <v>3</v>
      </c>
      <c r="H39" t="str">
        <f t="shared" si="4"/>
        <v/>
      </c>
      <c r="I39" t="str">
        <f t="shared" si="3"/>
        <v/>
      </c>
      <c r="J39" t="str">
        <f t="shared" si="1"/>
        <v/>
      </c>
      <c r="P39" t="s">
        <v>3220</v>
      </c>
      <c r="Q39" t="s">
        <v>16</v>
      </c>
      <c r="R39" s="3">
        <v>44795</v>
      </c>
      <c r="S39">
        <v>373.7</v>
      </c>
      <c r="T39">
        <v>372</v>
      </c>
      <c r="U39">
        <v>372.25</v>
      </c>
      <c r="V39">
        <v>363.25</v>
      </c>
      <c r="W39">
        <v>364</v>
      </c>
      <c r="X39">
        <v>364.8</v>
      </c>
      <c r="Y39">
        <v>367.19</v>
      </c>
      <c r="Z39">
        <v>3796813</v>
      </c>
      <c r="AA39">
        <v>1394139827.6500001</v>
      </c>
      <c r="AB39">
        <v>43970</v>
      </c>
      <c r="AC39" t="s">
        <v>3283</v>
      </c>
      <c r="AD39" t="s">
        <v>3284</v>
      </c>
    </row>
    <row r="40" spans="1:30" x14ac:dyDescent="0.25">
      <c r="A40" s="9" t="s">
        <v>3220</v>
      </c>
      <c r="B40" s="1" t="s">
        <v>16</v>
      </c>
      <c r="C40" s="10">
        <v>44798</v>
      </c>
      <c r="D40" s="1">
        <v>376.7</v>
      </c>
      <c r="F40">
        <f t="shared" si="2"/>
        <v>1.2498320118263613</v>
      </c>
      <c r="G40">
        <f t="shared" si="0"/>
        <v>4</v>
      </c>
      <c r="H40">
        <f t="shared" si="4"/>
        <v>-3.1992804831041983</v>
      </c>
      <c r="I40" t="str">
        <f t="shared" si="3"/>
        <v/>
      </c>
      <c r="J40" t="str">
        <f t="shared" si="1"/>
        <v/>
      </c>
      <c r="P40" t="s">
        <v>3220</v>
      </c>
      <c r="Q40" t="s">
        <v>16</v>
      </c>
      <c r="R40" s="3">
        <v>44796</v>
      </c>
      <c r="S40">
        <v>364.8</v>
      </c>
      <c r="T40">
        <v>361.1</v>
      </c>
      <c r="U40">
        <v>369.6</v>
      </c>
      <c r="V40">
        <v>360.1</v>
      </c>
      <c r="W40">
        <v>369.15</v>
      </c>
      <c r="X40">
        <v>368.2</v>
      </c>
      <c r="Y40">
        <v>366.76</v>
      </c>
      <c r="Z40">
        <v>2553978</v>
      </c>
      <c r="AA40">
        <v>936701211</v>
      </c>
      <c r="AB40">
        <v>34193</v>
      </c>
      <c r="AC40" t="s">
        <v>3285</v>
      </c>
      <c r="AD40" t="s">
        <v>3286</v>
      </c>
    </row>
    <row r="41" spans="1:30" x14ac:dyDescent="0.25">
      <c r="A41" s="11" t="s">
        <v>3220</v>
      </c>
      <c r="B41" s="2" t="s">
        <v>16</v>
      </c>
      <c r="C41" s="12">
        <v>44799</v>
      </c>
      <c r="D41" s="2">
        <v>380</v>
      </c>
      <c r="F41">
        <f t="shared" si="2"/>
        <v>0.87602867002920404</v>
      </c>
      <c r="G41">
        <f t="shared" si="0"/>
        <v>5</v>
      </c>
      <c r="H41" t="str">
        <f t="shared" si="4"/>
        <v/>
      </c>
      <c r="I41" t="str">
        <f t="shared" si="3"/>
        <v/>
      </c>
      <c r="J41" t="str">
        <f t="shared" si="1"/>
        <v/>
      </c>
      <c r="P41" t="s">
        <v>3220</v>
      </c>
      <c r="Q41" t="s">
        <v>16</v>
      </c>
      <c r="R41" s="3">
        <v>44797</v>
      </c>
      <c r="S41">
        <v>368.2</v>
      </c>
      <c r="T41">
        <v>370.8</v>
      </c>
      <c r="U41">
        <v>373.35</v>
      </c>
      <c r="V41">
        <v>368</v>
      </c>
      <c r="W41">
        <v>371.7</v>
      </c>
      <c r="X41">
        <v>372.05</v>
      </c>
      <c r="Y41">
        <v>370.98</v>
      </c>
      <c r="Z41">
        <v>3120328</v>
      </c>
      <c r="AA41">
        <v>1157567410.2</v>
      </c>
      <c r="AB41">
        <v>35609</v>
      </c>
      <c r="AC41" t="s">
        <v>3287</v>
      </c>
      <c r="AD41" t="s">
        <v>3288</v>
      </c>
    </row>
    <row r="42" spans="1:30" x14ac:dyDescent="0.25">
      <c r="A42" s="9" t="s">
        <v>3220</v>
      </c>
      <c r="B42" s="1" t="s">
        <v>16</v>
      </c>
      <c r="C42" s="10">
        <v>44802</v>
      </c>
      <c r="D42" s="1">
        <v>369.9</v>
      </c>
      <c r="F42">
        <f t="shared" si="2"/>
        <v>-2.6578947368421111</v>
      </c>
      <c r="G42">
        <f t="shared" si="0"/>
        <v>1</v>
      </c>
      <c r="H42" t="str">
        <f t="shared" si="4"/>
        <v/>
      </c>
      <c r="I42" t="str">
        <f t="shared" si="3"/>
        <v/>
      </c>
      <c r="J42" t="str">
        <f t="shared" si="1"/>
        <v/>
      </c>
      <c r="P42" t="s">
        <v>3220</v>
      </c>
      <c r="Q42" t="s">
        <v>16</v>
      </c>
      <c r="R42" s="3">
        <v>44798</v>
      </c>
      <c r="S42">
        <v>372.05</v>
      </c>
      <c r="T42">
        <v>373.95</v>
      </c>
      <c r="U42">
        <v>383.2</v>
      </c>
      <c r="V42">
        <v>373.05</v>
      </c>
      <c r="W42">
        <v>377</v>
      </c>
      <c r="X42">
        <v>376.7</v>
      </c>
      <c r="Y42">
        <v>378.75</v>
      </c>
      <c r="Z42">
        <v>4424052</v>
      </c>
      <c r="AA42">
        <v>1675608565</v>
      </c>
      <c r="AB42">
        <v>39419</v>
      </c>
      <c r="AC42" t="s">
        <v>3289</v>
      </c>
      <c r="AD42" t="s">
        <v>3290</v>
      </c>
    </row>
    <row r="43" spans="1:30" x14ac:dyDescent="0.25">
      <c r="A43" s="11" t="s">
        <v>3220</v>
      </c>
      <c r="B43" s="2" t="s">
        <v>16</v>
      </c>
      <c r="C43" s="12">
        <v>44803</v>
      </c>
      <c r="D43" s="2">
        <v>390</v>
      </c>
      <c r="F43">
        <f t="shared" si="2"/>
        <v>5.4339010543390174</v>
      </c>
      <c r="G43">
        <f t="shared" si="0"/>
        <v>2</v>
      </c>
      <c r="H43" t="str">
        <f t="shared" si="4"/>
        <v/>
      </c>
      <c r="I43" t="str">
        <f t="shared" si="3"/>
        <v/>
      </c>
      <c r="J43" t="str">
        <f t="shared" si="1"/>
        <v/>
      </c>
      <c r="P43" t="s">
        <v>3220</v>
      </c>
      <c r="Q43" t="s">
        <v>16</v>
      </c>
      <c r="R43" s="3">
        <v>44799</v>
      </c>
      <c r="S43">
        <v>376.7</v>
      </c>
      <c r="T43">
        <v>379.15</v>
      </c>
      <c r="U43">
        <v>383.8</v>
      </c>
      <c r="V43">
        <v>378.65</v>
      </c>
      <c r="W43">
        <v>380.35</v>
      </c>
      <c r="X43">
        <v>380</v>
      </c>
      <c r="Y43">
        <v>381.56</v>
      </c>
      <c r="Z43">
        <v>1981093</v>
      </c>
      <c r="AA43">
        <v>755900851.85000002</v>
      </c>
      <c r="AB43">
        <v>25627</v>
      </c>
      <c r="AC43" t="s">
        <v>3291</v>
      </c>
      <c r="AD43" t="s">
        <v>3292</v>
      </c>
    </row>
    <row r="44" spans="1:30" x14ac:dyDescent="0.25">
      <c r="A44" s="9" t="s">
        <v>3220</v>
      </c>
      <c r="B44" s="1" t="s">
        <v>16</v>
      </c>
      <c r="C44" s="10">
        <v>44805</v>
      </c>
      <c r="D44" s="1">
        <v>398.3</v>
      </c>
      <c r="F44">
        <f t="shared" si="2"/>
        <v>2.1282051282051313</v>
      </c>
      <c r="G44">
        <f t="shared" si="0"/>
        <v>4</v>
      </c>
      <c r="H44">
        <f t="shared" si="4"/>
        <v>7.0555032925682033</v>
      </c>
      <c r="I44">
        <f t="shared" si="3"/>
        <v>44805</v>
      </c>
      <c r="J44">
        <f t="shared" si="1"/>
        <v>-10.444388651770032</v>
      </c>
      <c r="P44" t="s">
        <v>3220</v>
      </c>
      <c r="Q44" t="s">
        <v>16</v>
      </c>
      <c r="R44" s="3">
        <v>44802</v>
      </c>
      <c r="S44">
        <v>380</v>
      </c>
      <c r="T44">
        <v>366.4</v>
      </c>
      <c r="U44">
        <v>374.9</v>
      </c>
      <c r="V44">
        <v>365.05</v>
      </c>
      <c r="W44">
        <v>370.85</v>
      </c>
      <c r="X44">
        <v>369.9</v>
      </c>
      <c r="Y44">
        <v>370.62</v>
      </c>
      <c r="Z44">
        <v>2663606</v>
      </c>
      <c r="AA44">
        <v>987177151.60000002</v>
      </c>
      <c r="AB44">
        <v>25924</v>
      </c>
      <c r="AC44" t="s">
        <v>3293</v>
      </c>
      <c r="AD44" t="s">
        <v>3294</v>
      </c>
    </row>
    <row r="45" spans="1:30" x14ac:dyDescent="0.25">
      <c r="A45" s="11" t="s">
        <v>3220</v>
      </c>
      <c r="B45" s="2" t="s">
        <v>16</v>
      </c>
      <c r="C45" s="12">
        <v>44806</v>
      </c>
      <c r="D45" s="2">
        <v>395</v>
      </c>
      <c r="F45">
        <f t="shared" si="2"/>
        <v>-0.82852121516445165</v>
      </c>
      <c r="G45">
        <f t="shared" si="0"/>
        <v>5</v>
      </c>
      <c r="H45" t="str">
        <f t="shared" si="4"/>
        <v/>
      </c>
      <c r="I45" t="str">
        <f t="shared" si="3"/>
        <v/>
      </c>
      <c r="J45" t="str">
        <f t="shared" si="1"/>
        <v/>
      </c>
      <c r="P45" t="s">
        <v>3220</v>
      </c>
      <c r="Q45" t="s">
        <v>16</v>
      </c>
      <c r="R45" s="3">
        <v>44803</v>
      </c>
      <c r="S45">
        <v>369.9</v>
      </c>
      <c r="T45">
        <v>372.85</v>
      </c>
      <c r="U45">
        <v>392</v>
      </c>
      <c r="V45">
        <v>372.1</v>
      </c>
      <c r="W45">
        <v>389.95</v>
      </c>
      <c r="X45">
        <v>390</v>
      </c>
      <c r="Y45">
        <v>385.86</v>
      </c>
      <c r="Z45">
        <v>10834269</v>
      </c>
      <c r="AA45">
        <v>4180506360.3499999</v>
      </c>
      <c r="AB45">
        <v>85843</v>
      </c>
      <c r="AC45" t="s">
        <v>3295</v>
      </c>
      <c r="AD45" t="s">
        <v>3296</v>
      </c>
    </row>
    <row r="46" spans="1:30" x14ac:dyDescent="0.25">
      <c r="A46" s="9" t="s">
        <v>3220</v>
      </c>
      <c r="B46" s="1" t="s">
        <v>16</v>
      </c>
      <c r="C46" s="10">
        <v>44809</v>
      </c>
      <c r="D46" s="1">
        <v>394.1</v>
      </c>
      <c r="F46">
        <f t="shared" si="2"/>
        <v>-0.22784810126581703</v>
      </c>
      <c r="G46">
        <f t="shared" si="0"/>
        <v>1</v>
      </c>
      <c r="H46" t="str">
        <f t="shared" si="4"/>
        <v/>
      </c>
      <c r="I46" t="str">
        <f t="shared" si="3"/>
        <v/>
      </c>
      <c r="J46" t="str">
        <f t="shared" si="1"/>
        <v/>
      </c>
      <c r="P46" t="s">
        <v>3220</v>
      </c>
      <c r="Q46" t="s">
        <v>16</v>
      </c>
      <c r="R46" s="3">
        <v>44805</v>
      </c>
      <c r="S46">
        <v>390</v>
      </c>
      <c r="T46">
        <v>388</v>
      </c>
      <c r="U46">
        <v>400</v>
      </c>
      <c r="V46">
        <v>386</v>
      </c>
      <c r="W46">
        <v>398</v>
      </c>
      <c r="X46">
        <v>398.3</v>
      </c>
      <c r="Y46">
        <v>395.26</v>
      </c>
      <c r="Z46">
        <v>9880155</v>
      </c>
      <c r="AA46">
        <v>3905228130.5</v>
      </c>
      <c r="AB46">
        <v>91192</v>
      </c>
      <c r="AC46" t="s">
        <v>3297</v>
      </c>
      <c r="AD46" t="s">
        <v>3298</v>
      </c>
    </row>
    <row r="47" spans="1:30" x14ac:dyDescent="0.25">
      <c r="A47" s="11" t="s">
        <v>3220</v>
      </c>
      <c r="B47" s="2" t="s">
        <v>16</v>
      </c>
      <c r="C47" s="12">
        <v>44810</v>
      </c>
      <c r="D47" s="2">
        <v>395.25</v>
      </c>
      <c r="F47">
        <f t="shared" si="2"/>
        <v>0.29180411063181355</v>
      </c>
      <c r="G47">
        <f t="shared" si="0"/>
        <v>2</v>
      </c>
      <c r="H47" t="str">
        <f t="shared" si="4"/>
        <v/>
      </c>
      <c r="I47" t="str">
        <f t="shared" si="3"/>
        <v/>
      </c>
      <c r="J47" t="str">
        <f t="shared" si="1"/>
        <v/>
      </c>
      <c r="P47" t="s">
        <v>3220</v>
      </c>
      <c r="Q47" t="s">
        <v>16</v>
      </c>
      <c r="R47" s="3">
        <v>44806</v>
      </c>
      <c r="S47">
        <v>398.3</v>
      </c>
      <c r="T47">
        <v>400.85</v>
      </c>
      <c r="U47">
        <v>406</v>
      </c>
      <c r="V47">
        <v>393.75</v>
      </c>
      <c r="W47">
        <v>395.9</v>
      </c>
      <c r="X47">
        <v>395</v>
      </c>
      <c r="Y47">
        <v>400.3</v>
      </c>
      <c r="Z47">
        <v>8022555</v>
      </c>
      <c r="AA47">
        <v>3211415141.8499999</v>
      </c>
      <c r="AB47">
        <v>91277</v>
      </c>
      <c r="AC47" t="s">
        <v>3299</v>
      </c>
      <c r="AD47" t="s">
        <v>3300</v>
      </c>
    </row>
    <row r="48" spans="1:30" x14ac:dyDescent="0.25">
      <c r="A48" s="9" t="s">
        <v>3220</v>
      </c>
      <c r="B48" s="1" t="s">
        <v>16</v>
      </c>
      <c r="C48" s="10">
        <v>44811</v>
      </c>
      <c r="D48" s="1">
        <v>399.4</v>
      </c>
      <c r="F48">
        <f t="shared" si="2"/>
        <v>1.0499683744465471</v>
      </c>
      <c r="G48">
        <f t="shared" si="0"/>
        <v>3</v>
      </c>
      <c r="H48" t="str">
        <f t="shared" si="4"/>
        <v/>
      </c>
      <c r="I48" t="str">
        <f t="shared" si="3"/>
        <v/>
      </c>
      <c r="J48" t="str">
        <f t="shared" si="1"/>
        <v/>
      </c>
      <c r="P48" t="s">
        <v>3220</v>
      </c>
      <c r="Q48" t="s">
        <v>16</v>
      </c>
      <c r="R48" s="3">
        <v>44809</v>
      </c>
      <c r="S48">
        <v>395</v>
      </c>
      <c r="T48">
        <v>395.9</v>
      </c>
      <c r="U48">
        <v>400.9</v>
      </c>
      <c r="V48">
        <v>391.6</v>
      </c>
      <c r="W48">
        <v>395.05</v>
      </c>
      <c r="X48">
        <v>394.1</v>
      </c>
      <c r="Y48">
        <v>396.32</v>
      </c>
      <c r="Z48">
        <v>4044126</v>
      </c>
      <c r="AA48">
        <v>1602784992.6500001</v>
      </c>
      <c r="AB48">
        <v>44168</v>
      </c>
      <c r="AC48" t="s">
        <v>3301</v>
      </c>
      <c r="AD48" t="s">
        <v>648</v>
      </c>
    </row>
    <row r="49" spans="1:30" x14ac:dyDescent="0.25">
      <c r="A49" s="11" t="s">
        <v>3220</v>
      </c>
      <c r="B49" s="2" t="s">
        <v>16</v>
      </c>
      <c r="C49" s="12">
        <v>44812</v>
      </c>
      <c r="D49" s="2">
        <v>397.2</v>
      </c>
      <c r="F49">
        <f t="shared" si="2"/>
        <v>-0.55082623935903574</v>
      </c>
      <c r="G49">
        <f t="shared" si="0"/>
        <v>4</v>
      </c>
      <c r="H49">
        <f t="shared" si="4"/>
        <v>-0.27617373838815534</v>
      </c>
      <c r="I49" t="str">
        <f t="shared" si="3"/>
        <v/>
      </c>
      <c r="J49" t="str">
        <f t="shared" si="1"/>
        <v/>
      </c>
      <c r="P49" t="s">
        <v>3220</v>
      </c>
      <c r="Q49" t="s">
        <v>16</v>
      </c>
      <c r="R49" s="3">
        <v>44810</v>
      </c>
      <c r="S49">
        <v>394.1</v>
      </c>
      <c r="T49">
        <v>396.1</v>
      </c>
      <c r="U49">
        <v>398.95</v>
      </c>
      <c r="V49">
        <v>392.3</v>
      </c>
      <c r="W49">
        <v>394</v>
      </c>
      <c r="X49">
        <v>395.25</v>
      </c>
      <c r="Y49">
        <v>395.53</v>
      </c>
      <c r="Z49">
        <v>2831682</v>
      </c>
      <c r="AA49">
        <v>1120027418.75</v>
      </c>
      <c r="AB49">
        <v>29592</v>
      </c>
      <c r="AC49" t="s">
        <v>3302</v>
      </c>
      <c r="AD49" t="s">
        <v>1708</v>
      </c>
    </row>
    <row r="50" spans="1:30" x14ac:dyDescent="0.25">
      <c r="A50" s="9" t="s">
        <v>3220</v>
      </c>
      <c r="B50" s="1" t="s">
        <v>16</v>
      </c>
      <c r="C50" s="10">
        <v>44813</v>
      </c>
      <c r="D50" s="1">
        <v>396.9</v>
      </c>
      <c r="F50">
        <f t="shared" si="2"/>
        <v>-7.5528700906347279E-2</v>
      </c>
      <c r="G50">
        <f t="shared" si="0"/>
        <v>5</v>
      </c>
      <c r="H50" t="str">
        <f t="shared" si="4"/>
        <v/>
      </c>
      <c r="I50" t="str">
        <f t="shared" si="3"/>
        <v/>
      </c>
      <c r="J50" t="str">
        <f t="shared" si="1"/>
        <v/>
      </c>
      <c r="P50" t="s">
        <v>3220</v>
      </c>
      <c r="Q50" t="s">
        <v>16</v>
      </c>
      <c r="R50" s="3">
        <v>44811</v>
      </c>
      <c r="S50">
        <v>395.25</v>
      </c>
      <c r="T50">
        <v>391.05</v>
      </c>
      <c r="U50">
        <v>401.6</v>
      </c>
      <c r="V50">
        <v>389.8</v>
      </c>
      <c r="W50">
        <v>398.6</v>
      </c>
      <c r="X50">
        <v>399.4</v>
      </c>
      <c r="Y50">
        <v>396.43</v>
      </c>
      <c r="Z50">
        <v>4860013</v>
      </c>
      <c r="AA50">
        <v>1926673979.95</v>
      </c>
      <c r="AB50">
        <v>36800</v>
      </c>
      <c r="AC50" t="s">
        <v>3303</v>
      </c>
      <c r="AD50" t="s">
        <v>3304</v>
      </c>
    </row>
    <row r="51" spans="1:30" x14ac:dyDescent="0.25">
      <c r="A51" s="11" t="s">
        <v>3220</v>
      </c>
      <c r="B51" s="2" t="s">
        <v>16</v>
      </c>
      <c r="C51" s="12">
        <v>44816</v>
      </c>
      <c r="D51" s="2">
        <v>409.6</v>
      </c>
      <c r="F51">
        <f t="shared" si="2"/>
        <v>3.1997984378936875</v>
      </c>
      <c r="G51">
        <f t="shared" si="0"/>
        <v>1</v>
      </c>
      <c r="H51" t="str">
        <f t="shared" si="4"/>
        <v/>
      </c>
      <c r="I51" t="str">
        <f t="shared" si="3"/>
        <v/>
      </c>
      <c r="J51" t="str">
        <f t="shared" si="1"/>
        <v/>
      </c>
      <c r="P51" t="s">
        <v>3220</v>
      </c>
      <c r="Q51" t="s">
        <v>16</v>
      </c>
      <c r="R51" s="3">
        <v>44812</v>
      </c>
      <c r="S51">
        <v>399.4</v>
      </c>
      <c r="T51">
        <v>402</v>
      </c>
      <c r="U51">
        <v>403.4</v>
      </c>
      <c r="V51">
        <v>394.8</v>
      </c>
      <c r="W51">
        <v>396</v>
      </c>
      <c r="X51">
        <v>397.2</v>
      </c>
      <c r="Y51">
        <v>399.17</v>
      </c>
      <c r="Z51">
        <v>4602945</v>
      </c>
      <c r="AA51">
        <v>1837350382.5999999</v>
      </c>
      <c r="AB51">
        <v>35571</v>
      </c>
      <c r="AC51" t="s">
        <v>3305</v>
      </c>
      <c r="AD51" t="s">
        <v>1415</v>
      </c>
    </row>
    <row r="52" spans="1:30" x14ac:dyDescent="0.25">
      <c r="A52" s="9" t="s">
        <v>3220</v>
      </c>
      <c r="B52" s="1" t="s">
        <v>16</v>
      </c>
      <c r="C52" s="10">
        <v>44817</v>
      </c>
      <c r="D52" s="1">
        <v>408.75</v>
      </c>
      <c r="F52">
        <f t="shared" si="2"/>
        <v>-0.20751953125000555</v>
      </c>
      <c r="G52">
        <f t="shared" si="0"/>
        <v>2</v>
      </c>
      <c r="H52" t="str">
        <f t="shared" si="4"/>
        <v/>
      </c>
      <c r="I52" t="str">
        <f t="shared" si="3"/>
        <v/>
      </c>
      <c r="J52" t="str">
        <f t="shared" si="1"/>
        <v/>
      </c>
      <c r="P52" t="s">
        <v>3220</v>
      </c>
      <c r="Q52" t="s">
        <v>16</v>
      </c>
      <c r="R52" s="3">
        <v>44813</v>
      </c>
      <c r="S52">
        <v>397.2</v>
      </c>
      <c r="T52">
        <v>399.9</v>
      </c>
      <c r="U52">
        <v>403.45</v>
      </c>
      <c r="V52">
        <v>393</v>
      </c>
      <c r="W52">
        <v>395.45</v>
      </c>
      <c r="X52">
        <v>396.9</v>
      </c>
      <c r="Y52">
        <v>398.33</v>
      </c>
      <c r="Z52">
        <v>5536333</v>
      </c>
      <c r="AA52">
        <v>2205272869.6999998</v>
      </c>
      <c r="AB52">
        <v>50338</v>
      </c>
      <c r="AC52" t="s">
        <v>3306</v>
      </c>
      <c r="AD52" t="s">
        <v>3307</v>
      </c>
    </row>
    <row r="53" spans="1:30" x14ac:dyDescent="0.25">
      <c r="A53" s="11" t="s">
        <v>3220</v>
      </c>
      <c r="B53" s="2" t="s">
        <v>16</v>
      </c>
      <c r="C53" s="12">
        <v>44818</v>
      </c>
      <c r="D53" s="2">
        <v>407.2</v>
      </c>
      <c r="F53">
        <f t="shared" si="2"/>
        <v>-0.37920489296636367</v>
      </c>
      <c r="G53">
        <f t="shared" si="0"/>
        <v>3</v>
      </c>
      <c r="H53" t="str">
        <f t="shared" si="4"/>
        <v/>
      </c>
      <c r="I53" t="str">
        <f t="shared" si="3"/>
        <v/>
      </c>
      <c r="J53" t="str">
        <f t="shared" si="1"/>
        <v/>
      </c>
      <c r="P53" t="s">
        <v>3220</v>
      </c>
      <c r="Q53" t="s">
        <v>16</v>
      </c>
      <c r="R53" s="3">
        <v>44816</v>
      </c>
      <c r="S53">
        <v>396.9</v>
      </c>
      <c r="T53">
        <v>398.4</v>
      </c>
      <c r="U53">
        <v>411.2</v>
      </c>
      <c r="V53">
        <v>395.8</v>
      </c>
      <c r="W53">
        <v>408</v>
      </c>
      <c r="X53">
        <v>409.6</v>
      </c>
      <c r="Y53">
        <v>405.71</v>
      </c>
      <c r="Z53">
        <v>9496756</v>
      </c>
      <c r="AA53">
        <v>3852964741.8499999</v>
      </c>
      <c r="AB53">
        <v>100023</v>
      </c>
      <c r="AC53" t="s">
        <v>3308</v>
      </c>
      <c r="AD53" t="s">
        <v>1628</v>
      </c>
    </row>
    <row r="54" spans="1:30" x14ac:dyDescent="0.25">
      <c r="A54" s="9" t="s">
        <v>3220</v>
      </c>
      <c r="B54" s="1" t="s">
        <v>16</v>
      </c>
      <c r="C54" s="10">
        <v>44819</v>
      </c>
      <c r="D54" s="1">
        <v>411</v>
      </c>
      <c r="F54">
        <f t="shared" si="2"/>
        <v>0.9332023575638535</v>
      </c>
      <c r="G54">
        <f t="shared" si="0"/>
        <v>4</v>
      </c>
      <c r="H54">
        <f t="shared" si="4"/>
        <v>3.4743202416918457</v>
      </c>
      <c r="I54" t="str">
        <f t="shared" si="3"/>
        <v/>
      </c>
      <c r="J54" t="str">
        <f t="shared" si="1"/>
        <v/>
      </c>
      <c r="P54" t="s">
        <v>3220</v>
      </c>
      <c r="Q54" t="s">
        <v>16</v>
      </c>
      <c r="R54" s="3">
        <v>44817</v>
      </c>
      <c r="S54">
        <v>409.6</v>
      </c>
      <c r="T54">
        <v>410.9</v>
      </c>
      <c r="U54">
        <v>413.85</v>
      </c>
      <c r="V54">
        <v>407.2</v>
      </c>
      <c r="W54">
        <v>408.05</v>
      </c>
      <c r="X54">
        <v>408.75</v>
      </c>
      <c r="Y54">
        <v>409.79</v>
      </c>
      <c r="Z54">
        <v>6632103</v>
      </c>
      <c r="AA54">
        <v>2717796121.8499999</v>
      </c>
      <c r="AB54">
        <v>51938</v>
      </c>
      <c r="AC54" t="s">
        <v>3309</v>
      </c>
      <c r="AD54" t="s">
        <v>3310</v>
      </c>
    </row>
    <row r="55" spans="1:30" x14ac:dyDescent="0.25">
      <c r="A55" s="11" t="s">
        <v>3220</v>
      </c>
      <c r="B55" s="2" t="s">
        <v>16</v>
      </c>
      <c r="C55" s="12">
        <v>44820</v>
      </c>
      <c r="D55" s="2">
        <v>389.1</v>
      </c>
      <c r="F55">
        <f t="shared" si="2"/>
        <v>-5.3284671532846666</v>
      </c>
      <c r="G55">
        <f t="shared" si="0"/>
        <v>5</v>
      </c>
      <c r="H55" t="str">
        <f t="shared" si="4"/>
        <v/>
      </c>
      <c r="I55" t="str">
        <f t="shared" si="3"/>
        <v/>
      </c>
      <c r="J55" t="str">
        <f t="shared" si="1"/>
        <v/>
      </c>
      <c r="P55" t="s">
        <v>3220</v>
      </c>
      <c r="Q55" t="s">
        <v>16</v>
      </c>
      <c r="R55" s="3">
        <v>44818</v>
      </c>
      <c r="S55">
        <v>408.75</v>
      </c>
      <c r="T55">
        <v>400</v>
      </c>
      <c r="U55">
        <v>410.25</v>
      </c>
      <c r="V55">
        <v>397.25</v>
      </c>
      <c r="W55">
        <v>405.95</v>
      </c>
      <c r="X55">
        <v>407.2</v>
      </c>
      <c r="Y55">
        <v>404.36</v>
      </c>
      <c r="Z55">
        <v>6503658</v>
      </c>
      <c r="AA55">
        <v>2629833823.1500001</v>
      </c>
      <c r="AB55">
        <v>49643</v>
      </c>
      <c r="AC55" t="s">
        <v>3311</v>
      </c>
      <c r="AD55" t="s">
        <v>3312</v>
      </c>
    </row>
    <row r="56" spans="1:30" x14ac:dyDescent="0.25">
      <c r="A56" s="9" t="s">
        <v>3220</v>
      </c>
      <c r="B56" s="1" t="s">
        <v>16</v>
      </c>
      <c r="C56" s="10">
        <v>44823</v>
      </c>
      <c r="D56" s="1">
        <v>385.15</v>
      </c>
      <c r="F56">
        <f t="shared" si="2"/>
        <v>-1.0151631971215742</v>
      </c>
      <c r="G56">
        <f t="shared" si="0"/>
        <v>1</v>
      </c>
      <c r="H56" t="str">
        <f t="shared" si="4"/>
        <v/>
      </c>
      <c r="I56" t="str">
        <f t="shared" si="3"/>
        <v/>
      </c>
      <c r="J56" t="str">
        <f t="shared" si="1"/>
        <v/>
      </c>
      <c r="P56" t="s">
        <v>3220</v>
      </c>
      <c r="Q56" t="s">
        <v>16</v>
      </c>
      <c r="R56" s="3">
        <v>44819</v>
      </c>
      <c r="S56">
        <v>407.2</v>
      </c>
      <c r="T56">
        <v>409</v>
      </c>
      <c r="U56">
        <v>413.75</v>
      </c>
      <c r="V56">
        <v>402</v>
      </c>
      <c r="W56">
        <v>409</v>
      </c>
      <c r="X56">
        <v>411</v>
      </c>
      <c r="Y56">
        <v>407.62</v>
      </c>
      <c r="Z56">
        <v>4834801</v>
      </c>
      <c r="AA56">
        <v>1970774737.5999999</v>
      </c>
      <c r="AB56">
        <v>48185</v>
      </c>
      <c r="AC56" t="s">
        <v>3313</v>
      </c>
      <c r="AD56" t="s">
        <v>3314</v>
      </c>
    </row>
    <row r="57" spans="1:30" x14ac:dyDescent="0.25">
      <c r="A57" s="11" t="s">
        <v>3220</v>
      </c>
      <c r="B57" s="2" t="s">
        <v>16</v>
      </c>
      <c r="C57" s="12">
        <v>44824</v>
      </c>
      <c r="D57" s="2">
        <v>391.95</v>
      </c>
      <c r="F57">
        <f t="shared" si="2"/>
        <v>1.7655458912112194</v>
      </c>
      <c r="G57">
        <f t="shared" si="0"/>
        <v>2</v>
      </c>
      <c r="H57" t="str">
        <f t="shared" si="4"/>
        <v/>
      </c>
      <c r="I57" t="str">
        <f t="shared" si="3"/>
        <v/>
      </c>
      <c r="J57" t="str">
        <f t="shared" si="1"/>
        <v/>
      </c>
      <c r="P57" t="s">
        <v>3220</v>
      </c>
      <c r="Q57" t="s">
        <v>16</v>
      </c>
      <c r="R57" s="3">
        <v>44820</v>
      </c>
      <c r="S57">
        <v>411</v>
      </c>
      <c r="T57">
        <v>408.25</v>
      </c>
      <c r="U57">
        <v>413.25</v>
      </c>
      <c r="V57">
        <v>384.45</v>
      </c>
      <c r="W57">
        <v>386.85</v>
      </c>
      <c r="X57">
        <v>389.1</v>
      </c>
      <c r="Y57">
        <v>398.35</v>
      </c>
      <c r="Z57">
        <v>9517876</v>
      </c>
      <c r="AA57">
        <v>3791430759.8499999</v>
      </c>
      <c r="AB57">
        <v>84127</v>
      </c>
      <c r="AC57" t="s">
        <v>3315</v>
      </c>
      <c r="AD57" t="s">
        <v>3316</v>
      </c>
    </row>
    <row r="58" spans="1:30" x14ac:dyDescent="0.25">
      <c r="A58" s="9" t="s">
        <v>3220</v>
      </c>
      <c r="B58" s="1" t="s">
        <v>16</v>
      </c>
      <c r="C58" s="10">
        <v>44825</v>
      </c>
      <c r="D58" s="1">
        <v>379.75</v>
      </c>
      <c r="F58">
        <f t="shared" si="2"/>
        <v>-3.1126419186120651</v>
      </c>
      <c r="G58">
        <f t="shared" si="0"/>
        <v>3</v>
      </c>
      <c r="H58" t="str">
        <f t="shared" si="4"/>
        <v/>
      </c>
      <c r="I58" t="str">
        <f t="shared" si="3"/>
        <v/>
      </c>
      <c r="J58" t="str">
        <f t="shared" si="1"/>
        <v/>
      </c>
      <c r="P58" t="s">
        <v>3220</v>
      </c>
      <c r="Q58" t="s">
        <v>16</v>
      </c>
      <c r="R58" s="3">
        <v>44823</v>
      </c>
      <c r="S58">
        <v>389.1</v>
      </c>
      <c r="T58">
        <v>391.05</v>
      </c>
      <c r="U58">
        <v>393.9</v>
      </c>
      <c r="V58">
        <v>383.6</v>
      </c>
      <c r="W58">
        <v>384</v>
      </c>
      <c r="X58">
        <v>385.15</v>
      </c>
      <c r="Y58">
        <v>388.24</v>
      </c>
      <c r="Z58">
        <v>5089286</v>
      </c>
      <c r="AA58">
        <v>1975872727.8</v>
      </c>
      <c r="AB58">
        <v>46635</v>
      </c>
      <c r="AC58" t="s">
        <v>3317</v>
      </c>
      <c r="AD58" t="s">
        <v>3318</v>
      </c>
    </row>
    <row r="59" spans="1:30" x14ac:dyDescent="0.25">
      <c r="A59" s="11" t="s">
        <v>3220</v>
      </c>
      <c r="B59" s="2" t="s">
        <v>16</v>
      </c>
      <c r="C59" s="12">
        <v>44826</v>
      </c>
      <c r="D59" s="2">
        <v>380.7</v>
      </c>
      <c r="F59">
        <f t="shared" si="2"/>
        <v>0.25016458196181401</v>
      </c>
      <c r="G59">
        <f t="shared" si="0"/>
        <v>4</v>
      </c>
      <c r="H59">
        <f t="shared" si="4"/>
        <v>-7.3722627737226309</v>
      </c>
      <c r="I59" t="str">
        <f t="shared" si="3"/>
        <v/>
      </c>
      <c r="J59" t="str">
        <f t="shared" si="1"/>
        <v/>
      </c>
      <c r="P59" t="s">
        <v>3220</v>
      </c>
      <c r="Q59" t="s">
        <v>16</v>
      </c>
      <c r="R59" s="3">
        <v>44824</v>
      </c>
      <c r="S59">
        <v>385.15</v>
      </c>
      <c r="T59">
        <v>389</v>
      </c>
      <c r="U59">
        <v>400.4</v>
      </c>
      <c r="V59">
        <v>389</v>
      </c>
      <c r="W59">
        <v>390.5</v>
      </c>
      <c r="X59">
        <v>391.95</v>
      </c>
      <c r="Y59">
        <v>394.43</v>
      </c>
      <c r="Z59">
        <v>4794091</v>
      </c>
      <c r="AA59">
        <v>1890928209.25</v>
      </c>
      <c r="AB59">
        <v>53181</v>
      </c>
      <c r="AC59" t="s">
        <v>3319</v>
      </c>
      <c r="AD59" t="s">
        <v>3320</v>
      </c>
    </row>
    <row r="60" spans="1:30" x14ac:dyDescent="0.25">
      <c r="A60" s="9" t="s">
        <v>3220</v>
      </c>
      <c r="B60" s="1" t="s">
        <v>16</v>
      </c>
      <c r="C60" s="10">
        <v>44827</v>
      </c>
      <c r="D60" s="1">
        <v>369.95</v>
      </c>
      <c r="F60">
        <f t="shared" si="2"/>
        <v>-2.8237457315471501</v>
      </c>
      <c r="G60">
        <f t="shared" si="0"/>
        <v>5</v>
      </c>
      <c r="H60" t="str">
        <f t="shared" si="4"/>
        <v/>
      </c>
      <c r="I60" t="str">
        <f t="shared" si="3"/>
        <v/>
      </c>
      <c r="J60" t="str">
        <f t="shared" si="1"/>
        <v/>
      </c>
      <c r="P60" t="s">
        <v>3220</v>
      </c>
      <c r="Q60" t="s">
        <v>16</v>
      </c>
      <c r="R60" s="3">
        <v>44825</v>
      </c>
      <c r="S60">
        <v>391.95</v>
      </c>
      <c r="T60">
        <v>391.05</v>
      </c>
      <c r="U60">
        <v>392.75</v>
      </c>
      <c r="V60">
        <v>378.3</v>
      </c>
      <c r="W60">
        <v>380</v>
      </c>
      <c r="X60">
        <v>379.75</v>
      </c>
      <c r="Y60">
        <v>383.69</v>
      </c>
      <c r="Z60">
        <v>4035315</v>
      </c>
      <c r="AA60">
        <v>1548292056.9000001</v>
      </c>
      <c r="AB60">
        <v>42695</v>
      </c>
      <c r="AC60" t="s">
        <v>3321</v>
      </c>
      <c r="AD60" t="s">
        <v>3322</v>
      </c>
    </row>
    <row r="61" spans="1:30" x14ac:dyDescent="0.25">
      <c r="A61" s="11" t="s">
        <v>3220</v>
      </c>
      <c r="B61" s="2" t="s">
        <v>16</v>
      </c>
      <c r="C61" s="12">
        <v>44830</v>
      </c>
      <c r="D61" s="2">
        <v>352.05</v>
      </c>
      <c r="F61">
        <f t="shared" si="2"/>
        <v>-4.8384916880659485</v>
      </c>
      <c r="G61">
        <f t="shared" si="0"/>
        <v>1</v>
      </c>
      <c r="H61" t="str">
        <f t="shared" si="4"/>
        <v/>
      </c>
      <c r="I61" t="str">
        <f t="shared" si="3"/>
        <v/>
      </c>
      <c r="J61" t="str">
        <f t="shared" si="1"/>
        <v/>
      </c>
      <c r="P61" t="s">
        <v>3220</v>
      </c>
      <c r="Q61" t="s">
        <v>16</v>
      </c>
      <c r="R61" s="3">
        <v>44826</v>
      </c>
      <c r="S61">
        <v>379.75</v>
      </c>
      <c r="T61">
        <v>378.5</v>
      </c>
      <c r="U61">
        <v>383.95</v>
      </c>
      <c r="V61">
        <v>375</v>
      </c>
      <c r="W61">
        <v>381.05</v>
      </c>
      <c r="X61">
        <v>380.7</v>
      </c>
      <c r="Y61">
        <v>380.08</v>
      </c>
      <c r="Z61">
        <v>3941049</v>
      </c>
      <c r="AA61">
        <v>1497911331.4000001</v>
      </c>
      <c r="AB61">
        <v>36847</v>
      </c>
      <c r="AC61" t="s">
        <v>3323</v>
      </c>
      <c r="AD61" t="s">
        <v>3324</v>
      </c>
    </row>
    <row r="62" spans="1:30" x14ac:dyDescent="0.25">
      <c r="A62" s="9" t="s">
        <v>3220</v>
      </c>
      <c r="B62" s="1" t="s">
        <v>16</v>
      </c>
      <c r="C62" s="10">
        <v>44831</v>
      </c>
      <c r="D62" s="1">
        <v>350.75</v>
      </c>
      <c r="F62">
        <f t="shared" si="2"/>
        <v>-0.3692657292998186</v>
      </c>
      <c r="G62">
        <f t="shared" si="0"/>
        <v>2</v>
      </c>
      <c r="H62" t="str">
        <f t="shared" si="4"/>
        <v/>
      </c>
      <c r="I62" t="str">
        <f t="shared" si="3"/>
        <v/>
      </c>
      <c r="J62" t="str">
        <f t="shared" si="1"/>
        <v/>
      </c>
      <c r="P62" t="s">
        <v>3220</v>
      </c>
      <c r="Q62" t="s">
        <v>16</v>
      </c>
      <c r="R62" s="3">
        <v>44827</v>
      </c>
      <c r="S62">
        <v>380.7</v>
      </c>
      <c r="T62">
        <v>381.1</v>
      </c>
      <c r="U62">
        <v>382.2</v>
      </c>
      <c r="V62">
        <v>368.15</v>
      </c>
      <c r="W62">
        <v>368.75</v>
      </c>
      <c r="X62">
        <v>369.95</v>
      </c>
      <c r="Y62">
        <v>373.14</v>
      </c>
      <c r="Z62">
        <v>4060146</v>
      </c>
      <c r="AA62">
        <v>1515009368.1500001</v>
      </c>
      <c r="AB62">
        <v>39171</v>
      </c>
      <c r="AC62" t="s">
        <v>3325</v>
      </c>
      <c r="AD62" t="s">
        <v>3326</v>
      </c>
    </row>
    <row r="63" spans="1:30" x14ac:dyDescent="0.25">
      <c r="A63" s="11" t="s">
        <v>3220</v>
      </c>
      <c r="B63" s="2" t="s">
        <v>16</v>
      </c>
      <c r="C63" s="12">
        <v>44832</v>
      </c>
      <c r="D63" s="2">
        <v>348.75</v>
      </c>
      <c r="F63">
        <f t="shared" si="2"/>
        <v>-0.57020669992872419</v>
      </c>
      <c r="G63">
        <f t="shared" si="0"/>
        <v>3</v>
      </c>
      <c r="H63" t="str">
        <f t="shared" si="4"/>
        <v/>
      </c>
      <c r="I63" t="str">
        <f t="shared" si="3"/>
        <v/>
      </c>
      <c r="J63" t="str">
        <f t="shared" si="1"/>
        <v/>
      </c>
      <c r="P63" t="s">
        <v>3220</v>
      </c>
      <c r="Q63" t="s">
        <v>16</v>
      </c>
      <c r="R63" s="3">
        <v>44830</v>
      </c>
      <c r="S63">
        <v>369.95</v>
      </c>
      <c r="T63">
        <v>366</v>
      </c>
      <c r="U63">
        <v>366.5</v>
      </c>
      <c r="V63">
        <v>350.25</v>
      </c>
      <c r="W63">
        <v>350.9</v>
      </c>
      <c r="X63">
        <v>352.05</v>
      </c>
      <c r="Y63">
        <v>355.78</v>
      </c>
      <c r="Z63">
        <v>5947442</v>
      </c>
      <c r="AA63">
        <v>2115986120.6500001</v>
      </c>
      <c r="AB63">
        <v>58344</v>
      </c>
      <c r="AC63" t="s">
        <v>3327</v>
      </c>
      <c r="AD63" t="s">
        <v>3328</v>
      </c>
    </row>
    <row r="64" spans="1:30" x14ac:dyDescent="0.25">
      <c r="A64" s="9" t="s">
        <v>3220</v>
      </c>
      <c r="B64" s="1" t="s">
        <v>16</v>
      </c>
      <c r="C64" s="10">
        <v>44833</v>
      </c>
      <c r="D64" s="1">
        <v>350.6</v>
      </c>
      <c r="F64">
        <f t="shared" si="2"/>
        <v>0.53046594982079509</v>
      </c>
      <c r="G64">
        <f t="shared" si="0"/>
        <v>4</v>
      </c>
      <c r="H64">
        <f t="shared" si="4"/>
        <v>-7.9064880483320108</v>
      </c>
      <c r="I64" t="str">
        <f t="shared" si="3"/>
        <v/>
      </c>
      <c r="J64" t="str">
        <f t="shared" si="1"/>
        <v/>
      </c>
      <c r="P64" t="s">
        <v>3220</v>
      </c>
      <c r="Q64" t="s">
        <v>16</v>
      </c>
      <c r="R64" s="3">
        <v>44831</v>
      </c>
      <c r="S64">
        <v>352.05</v>
      </c>
      <c r="T64">
        <v>352.1</v>
      </c>
      <c r="U64">
        <v>356.9</v>
      </c>
      <c r="V64">
        <v>344.1</v>
      </c>
      <c r="W64">
        <v>350.75</v>
      </c>
      <c r="X64">
        <v>350.75</v>
      </c>
      <c r="Y64">
        <v>351.27</v>
      </c>
      <c r="Z64">
        <v>5931471</v>
      </c>
      <c r="AA64">
        <v>2083551121.25</v>
      </c>
      <c r="AB64">
        <v>58279</v>
      </c>
      <c r="AC64" t="s">
        <v>3329</v>
      </c>
      <c r="AD64" t="s">
        <v>3330</v>
      </c>
    </row>
    <row r="65" spans="1:30" x14ac:dyDescent="0.25">
      <c r="A65" s="11" t="s">
        <v>3220</v>
      </c>
      <c r="B65" s="2" t="s">
        <v>16</v>
      </c>
      <c r="C65" s="12">
        <v>44834</v>
      </c>
      <c r="D65" s="2">
        <v>356.7</v>
      </c>
      <c r="F65">
        <f t="shared" si="2"/>
        <v>1.7398745008556662</v>
      </c>
      <c r="G65">
        <f t="shared" si="0"/>
        <v>5</v>
      </c>
      <c r="H65" t="str">
        <f t="shared" si="4"/>
        <v/>
      </c>
      <c r="I65" t="str">
        <f t="shared" si="3"/>
        <v/>
      </c>
      <c r="J65" t="str">
        <f t="shared" si="1"/>
        <v/>
      </c>
      <c r="P65" t="s">
        <v>3220</v>
      </c>
      <c r="Q65" t="s">
        <v>16</v>
      </c>
      <c r="R65" s="3">
        <v>44832</v>
      </c>
      <c r="S65">
        <v>350.75</v>
      </c>
      <c r="T65">
        <v>348.9</v>
      </c>
      <c r="U65">
        <v>354.4</v>
      </c>
      <c r="V65">
        <v>345.2</v>
      </c>
      <c r="W65">
        <v>347.05</v>
      </c>
      <c r="X65">
        <v>348.75</v>
      </c>
      <c r="Y65">
        <v>349.94</v>
      </c>
      <c r="Z65">
        <v>3987512</v>
      </c>
      <c r="AA65">
        <v>1395370627.6500001</v>
      </c>
      <c r="AB65">
        <v>48147</v>
      </c>
      <c r="AC65" t="s">
        <v>3331</v>
      </c>
      <c r="AD65" t="s">
        <v>3332</v>
      </c>
    </row>
    <row r="66" spans="1:30" x14ac:dyDescent="0.25">
      <c r="A66" s="11" t="s">
        <v>3220</v>
      </c>
      <c r="B66" s="2" t="s">
        <v>16</v>
      </c>
      <c r="C66" s="12">
        <v>44837</v>
      </c>
      <c r="D66" s="2">
        <v>347.85</v>
      </c>
      <c r="F66">
        <f t="shared" si="2"/>
        <v>-2.4810765349032708</v>
      </c>
      <c r="G66">
        <f t="shared" si="0"/>
        <v>1</v>
      </c>
      <c r="H66" t="str">
        <f t="shared" si="4"/>
        <v/>
      </c>
      <c r="I66">
        <f t="shared" si="3"/>
        <v>44837</v>
      </c>
      <c r="J66">
        <f t="shared" si="1"/>
        <v>10.823630875377322</v>
      </c>
      <c r="P66" t="s">
        <v>3220</v>
      </c>
      <c r="Q66" t="s">
        <v>16</v>
      </c>
      <c r="R66" s="3">
        <v>44833</v>
      </c>
      <c r="S66">
        <v>348.75</v>
      </c>
      <c r="T66">
        <v>352.3</v>
      </c>
      <c r="U66">
        <v>355.5</v>
      </c>
      <c r="V66">
        <v>345.05</v>
      </c>
      <c r="W66">
        <v>351.75</v>
      </c>
      <c r="X66">
        <v>350.6</v>
      </c>
      <c r="Y66">
        <v>350.27</v>
      </c>
      <c r="Z66">
        <v>5905469</v>
      </c>
      <c r="AA66">
        <v>2068483964.45</v>
      </c>
      <c r="AB66">
        <v>60505</v>
      </c>
      <c r="AC66" t="s">
        <v>3333</v>
      </c>
      <c r="AD66" t="s">
        <v>3334</v>
      </c>
    </row>
    <row r="67" spans="1:30" x14ac:dyDescent="0.25">
      <c r="A67" s="9" t="s">
        <v>3220</v>
      </c>
      <c r="B67" s="1" t="s">
        <v>16</v>
      </c>
      <c r="C67" s="10">
        <v>44838</v>
      </c>
      <c r="D67" s="1">
        <v>359.1</v>
      </c>
      <c r="F67">
        <f t="shared" si="2"/>
        <v>3.2341526520051747</v>
      </c>
      <c r="G67">
        <f t="shared" ref="G67:G130" si="5">WEEKDAY(C67, 2)</f>
        <v>2</v>
      </c>
      <c r="H67" t="str">
        <f t="shared" si="4"/>
        <v/>
      </c>
      <c r="I67" t="str">
        <f t="shared" si="3"/>
        <v/>
      </c>
      <c r="J67" t="str">
        <f t="shared" ref="J67:J130" si="6">IF(ISNUMBER(I67), (INDEX(D:D, MATCH(EOMONTH(C67, 0), C:C, 1)) / D67 - 1) * 100, "")</f>
        <v/>
      </c>
      <c r="P67" t="s">
        <v>3220</v>
      </c>
      <c r="Q67" t="s">
        <v>16</v>
      </c>
      <c r="R67" s="3">
        <v>44834</v>
      </c>
      <c r="S67">
        <v>350.6</v>
      </c>
      <c r="T67">
        <v>348.7</v>
      </c>
      <c r="U67">
        <v>361.25</v>
      </c>
      <c r="V67">
        <v>346.9</v>
      </c>
      <c r="W67">
        <v>357</v>
      </c>
      <c r="X67">
        <v>356.7</v>
      </c>
      <c r="Y67">
        <v>355.8</v>
      </c>
      <c r="Z67">
        <v>7344112</v>
      </c>
      <c r="AA67">
        <v>2613034342.5999999</v>
      </c>
      <c r="AB67">
        <v>67748</v>
      </c>
      <c r="AC67" t="s">
        <v>3335</v>
      </c>
      <c r="AD67" t="s">
        <v>3336</v>
      </c>
    </row>
    <row r="68" spans="1:30" x14ac:dyDescent="0.25">
      <c r="A68" s="11" t="s">
        <v>3220</v>
      </c>
      <c r="B68" s="2" t="s">
        <v>16</v>
      </c>
      <c r="C68" s="12">
        <v>44840</v>
      </c>
      <c r="D68" s="2">
        <v>367.35</v>
      </c>
      <c r="F68">
        <f t="shared" ref="F68:F131" si="7">((D68-D67)/D67)*100</f>
        <v>2.297410192147034</v>
      </c>
      <c r="G68">
        <f t="shared" si="5"/>
        <v>4</v>
      </c>
      <c r="H68">
        <f t="shared" si="4"/>
        <v>5.3333333333333401</v>
      </c>
      <c r="I68" t="str">
        <f t="shared" ref="I68:I131" si="8">IF(MONTH(C68)&lt;&gt;MONTH(C67), C68, "")</f>
        <v/>
      </c>
      <c r="J68" t="str">
        <f t="shared" si="6"/>
        <v/>
      </c>
      <c r="P68" t="s">
        <v>3220</v>
      </c>
      <c r="Q68" t="s">
        <v>145</v>
      </c>
      <c r="R68" s="3">
        <v>44837</v>
      </c>
      <c r="S68">
        <v>367.8</v>
      </c>
      <c r="T68">
        <v>356.7</v>
      </c>
      <c r="U68">
        <v>356.7</v>
      </c>
      <c r="V68">
        <v>356.7</v>
      </c>
      <c r="W68">
        <v>356.7</v>
      </c>
      <c r="X68">
        <v>356.7</v>
      </c>
      <c r="Y68">
        <v>356.7</v>
      </c>
      <c r="Z68">
        <v>833395</v>
      </c>
      <c r="AA68">
        <v>297271996.5</v>
      </c>
      <c r="AB68">
        <v>1</v>
      </c>
      <c r="AC68" t="s">
        <v>146</v>
      </c>
      <c r="AD68" t="s">
        <v>146</v>
      </c>
    </row>
    <row r="69" spans="1:30" x14ac:dyDescent="0.25">
      <c r="A69" s="9" t="s">
        <v>3220</v>
      </c>
      <c r="B69" s="1" t="s">
        <v>16</v>
      </c>
      <c r="C69" s="10">
        <v>44841</v>
      </c>
      <c r="D69" s="1">
        <v>368.9</v>
      </c>
      <c r="F69">
        <f t="shared" si="7"/>
        <v>0.42194092827002977</v>
      </c>
      <c r="G69">
        <f t="shared" si="5"/>
        <v>5</v>
      </c>
      <c r="H69" t="str">
        <f t="shared" si="4"/>
        <v/>
      </c>
      <c r="I69" t="str">
        <f t="shared" si="8"/>
        <v/>
      </c>
      <c r="J69" t="str">
        <f t="shared" si="6"/>
        <v/>
      </c>
      <c r="P69" t="s">
        <v>3220</v>
      </c>
      <c r="Q69" t="s">
        <v>16</v>
      </c>
      <c r="R69" s="3">
        <v>44837</v>
      </c>
      <c r="S69">
        <v>356.7</v>
      </c>
      <c r="T69">
        <v>357.3</v>
      </c>
      <c r="U69">
        <v>357.9</v>
      </c>
      <c r="V69">
        <v>346</v>
      </c>
      <c r="W69">
        <v>348</v>
      </c>
      <c r="X69">
        <v>347.85</v>
      </c>
      <c r="Y69">
        <v>353.12</v>
      </c>
      <c r="Z69">
        <v>4315023</v>
      </c>
      <c r="AA69">
        <v>1523717690.55</v>
      </c>
      <c r="AB69">
        <v>47554</v>
      </c>
      <c r="AC69" t="s">
        <v>3337</v>
      </c>
      <c r="AD69" t="s">
        <v>3338</v>
      </c>
    </row>
    <row r="70" spans="1:30" x14ac:dyDescent="0.25">
      <c r="A70" s="11" t="s">
        <v>3220</v>
      </c>
      <c r="B70" s="2" t="s">
        <v>16</v>
      </c>
      <c r="C70" s="12">
        <v>44844</v>
      </c>
      <c r="D70" s="2">
        <v>366.25</v>
      </c>
      <c r="F70">
        <f t="shared" si="7"/>
        <v>-0.71835185687177483</v>
      </c>
      <c r="G70">
        <f t="shared" si="5"/>
        <v>1</v>
      </c>
      <c r="H70" t="str">
        <f t="shared" si="4"/>
        <v/>
      </c>
      <c r="I70" t="str">
        <f t="shared" si="8"/>
        <v/>
      </c>
      <c r="J70" t="str">
        <f t="shared" si="6"/>
        <v/>
      </c>
      <c r="P70" t="s">
        <v>3220</v>
      </c>
      <c r="Q70" t="s">
        <v>16</v>
      </c>
      <c r="R70" s="3">
        <v>44838</v>
      </c>
      <c r="S70">
        <v>347.85</v>
      </c>
      <c r="T70">
        <v>354</v>
      </c>
      <c r="U70">
        <v>361</v>
      </c>
      <c r="V70">
        <v>354</v>
      </c>
      <c r="W70">
        <v>359.1</v>
      </c>
      <c r="X70">
        <v>359.1</v>
      </c>
      <c r="Y70">
        <v>357.43</v>
      </c>
      <c r="Z70">
        <v>4660309</v>
      </c>
      <c r="AA70">
        <v>1665738611.25</v>
      </c>
      <c r="AB70">
        <v>49152</v>
      </c>
      <c r="AC70" t="s">
        <v>3339</v>
      </c>
      <c r="AD70" t="s">
        <v>3340</v>
      </c>
    </row>
    <row r="71" spans="1:30" x14ac:dyDescent="0.25">
      <c r="A71" s="9" t="s">
        <v>3220</v>
      </c>
      <c r="B71" s="1" t="s">
        <v>16</v>
      </c>
      <c r="C71" s="10">
        <v>44845</v>
      </c>
      <c r="D71" s="1">
        <v>358.5</v>
      </c>
      <c r="F71">
        <f t="shared" si="7"/>
        <v>-2.1160409556313993</v>
      </c>
      <c r="G71">
        <f t="shared" si="5"/>
        <v>2</v>
      </c>
      <c r="H71" t="str">
        <f t="shared" si="4"/>
        <v/>
      </c>
      <c r="I71" t="str">
        <f t="shared" si="8"/>
        <v/>
      </c>
      <c r="J71" t="str">
        <f t="shared" si="6"/>
        <v/>
      </c>
      <c r="P71" t="s">
        <v>3220</v>
      </c>
      <c r="Q71" t="s">
        <v>16</v>
      </c>
      <c r="R71" s="3">
        <v>44840</v>
      </c>
      <c r="S71">
        <v>359.1</v>
      </c>
      <c r="T71">
        <v>364</v>
      </c>
      <c r="U71">
        <v>372.9</v>
      </c>
      <c r="V71">
        <v>363.3</v>
      </c>
      <c r="W71">
        <v>366.95</v>
      </c>
      <c r="X71">
        <v>367.35</v>
      </c>
      <c r="Y71">
        <v>368.67</v>
      </c>
      <c r="Z71">
        <v>9169254</v>
      </c>
      <c r="AA71">
        <v>3380462450.3499999</v>
      </c>
      <c r="AB71">
        <v>101469</v>
      </c>
      <c r="AC71" t="s">
        <v>3341</v>
      </c>
      <c r="AD71" t="s">
        <v>3342</v>
      </c>
    </row>
    <row r="72" spans="1:30" x14ac:dyDescent="0.25">
      <c r="A72" s="11" t="s">
        <v>3220</v>
      </c>
      <c r="B72" s="2" t="s">
        <v>16</v>
      </c>
      <c r="C72" s="12">
        <v>44846</v>
      </c>
      <c r="D72" s="2">
        <v>366.85</v>
      </c>
      <c r="F72">
        <f t="shared" si="7"/>
        <v>2.3291492329149297</v>
      </c>
      <c r="G72">
        <f t="shared" si="5"/>
        <v>3</v>
      </c>
      <c r="H72" t="str">
        <f t="shared" ref="H72:H135" si="9">IF(G72=4, ((D72 - D67) / D67)*100, "")</f>
        <v/>
      </c>
      <c r="I72" t="str">
        <f t="shared" si="8"/>
        <v/>
      </c>
      <c r="J72" t="str">
        <f t="shared" si="6"/>
        <v/>
      </c>
      <c r="P72" t="s">
        <v>3220</v>
      </c>
      <c r="Q72" t="s">
        <v>16</v>
      </c>
      <c r="R72" s="3">
        <v>44841</v>
      </c>
      <c r="S72">
        <v>367.35</v>
      </c>
      <c r="T72">
        <v>367</v>
      </c>
      <c r="U72">
        <v>370.45</v>
      </c>
      <c r="V72">
        <v>361.8</v>
      </c>
      <c r="W72">
        <v>369.1</v>
      </c>
      <c r="X72">
        <v>368.9</v>
      </c>
      <c r="Y72">
        <v>366.03</v>
      </c>
      <c r="Z72">
        <v>4146172</v>
      </c>
      <c r="AA72">
        <v>1517635419.1500001</v>
      </c>
      <c r="AB72">
        <v>45446</v>
      </c>
      <c r="AC72" t="s">
        <v>3343</v>
      </c>
      <c r="AD72" t="s">
        <v>2211</v>
      </c>
    </row>
    <row r="73" spans="1:30" x14ac:dyDescent="0.25">
      <c r="A73" s="9" t="s">
        <v>3220</v>
      </c>
      <c r="B73" s="1" t="s">
        <v>16</v>
      </c>
      <c r="C73" s="10">
        <v>44847</v>
      </c>
      <c r="D73" s="1">
        <v>362.55</v>
      </c>
      <c r="F73">
        <f t="shared" si="7"/>
        <v>-1.1721412021262125</v>
      </c>
      <c r="G73">
        <f t="shared" si="5"/>
        <v>4</v>
      </c>
      <c r="H73">
        <f t="shared" si="9"/>
        <v>-1.3066557778685208</v>
      </c>
      <c r="I73" t="str">
        <f t="shared" si="8"/>
        <v/>
      </c>
      <c r="J73" t="str">
        <f t="shared" si="6"/>
        <v/>
      </c>
      <c r="P73" t="s">
        <v>3220</v>
      </c>
      <c r="Q73" t="s">
        <v>16</v>
      </c>
      <c r="R73" s="3">
        <v>44844</v>
      </c>
      <c r="S73">
        <v>368.9</v>
      </c>
      <c r="T73">
        <v>359</v>
      </c>
      <c r="U73">
        <v>367.95</v>
      </c>
      <c r="V73">
        <v>359</v>
      </c>
      <c r="W73">
        <v>365.7</v>
      </c>
      <c r="X73">
        <v>366.25</v>
      </c>
      <c r="Y73">
        <v>365.04</v>
      </c>
      <c r="Z73">
        <v>3136911</v>
      </c>
      <c r="AA73">
        <v>1145103207.95</v>
      </c>
      <c r="AB73">
        <v>32737</v>
      </c>
      <c r="AC73" t="s">
        <v>3344</v>
      </c>
      <c r="AD73" t="s">
        <v>3345</v>
      </c>
    </row>
    <row r="74" spans="1:30" x14ac:dyDescent="0.25">
      <c r="A74" s="11" t="s">
        <v>3220</v>
      </c>
      <c r="B74" s="2" t="s">
        <v>16</v>
      </c>
      <c r="C74" s="12">
        <v>44848</v>
      </c>
      <c r="D74" s="2">
        <v>358.7</v>
      </c>
      <c r="F74">
        <f t="shared" si="7"/>
        <v>-1.0619224934491858</v>
      </c>
      <c r="G74">
        <f t="shared" si="5"/>
        <v>5</v>
      </c>
      <c r="H74" t="str">
        <f t="shared" si="9"/>
        <v/>
      </c>
      <c r="I74" t="str">
        <f t="shared" si="8"/>
        <v/>
      </c>
      <c r="J74" t="str">
        <f t="shared" si="6"/>
        <v/>
      </c>
      <c r="P74" t="s">
        <v>3220</v>
      </c>
      <c r="Q74" t="s">
        <v>16</v>
      </c>
      <c r="R74" s="3">
        <v>44845</v>
      </c>
      <c r="S74">
        <v>366.25</v>
      </c>
      <c r="T74">
        <v>367.45</v>
      </c>
      <c r="U74">
        <v>368.85</v>
      </c>
      <c r="V74">
        <v>356.5</v>
      </c>
      <c r="W74">
        <v>358.3</v>
      </c>
      <c r="X74">
        <v>358.5</v>
      </c>
      <c r="Y74">
        <v>360.97</v>
      </c>
      <c r="Z74">
        <v>3727411</v>
      </c>
      <c r="AA74">
        <v>1345471370.4000001</v>
      </c>
      <c r="AB74">
        <v>36116</v>
      </c>
      <c r="AC74" t="s">
        <v>3346</v>
      </c>
      <c r="AD74" t="s">
        <v>1360</v>
      </c>
    </row>
    <row r="75" spans="1:30" x14ac:dyDescent="0.25">
      <c r="A75" s="9" t="s">
        <v>3220</v>
      </c>
      <c r="B75" s="1" t="s">
        <v>16</v>
      </c>
      <c r="C75" s="10">
        <v>44851</v>
      </c>
      <c r="D75" s="1">
        <v>359.4</v>
      </c>
      <c r="F75">
        <f t="shared" si="7"/>
        <v>0.19514914970727312</v>
      </c>
      <c r="G75">
        <f t="shared" si="5"/>
        <v>1</v>
      </c>
      <c r="H75" t="str">
        <f t="shared" si="9"/>
        <v/>
      </c>
      <c r="I75" t="str">
        <f t="shared" si="8"/>
        <v/>
      </c>
      <c r="J75" t="str">
        <f t="shared" si="6"/>
        <v/>
      </c>
      <c r="P75" t="s">
        <v>3220</v>
      </c>
      <c r="Q75" t="s">
        <v>16</v>
      </c>
      <c r="R75" s="3">
        <v>44846</v>
      </c>
      <c r="S75">
        <v>358.5</v>
      </c>
      <c r="T75">
        <v>360.4</v>
      </c>
      <c r="U75">
        <v>367.75</v>
      </c>
      <c r="V75">
        <v>357.65</v>
      </c>
      <c r="W75">
        <v>365.8</v>
      </c>
      <c r="X75">
        <v>366.85</v>
      </c>
      <c r="Y75">
        <v>362.9</v>
      </c>
      <c r="Z75">
        <v>3919948</v>
      </c>
      <c r="AA75">
        <v>1422564224.6500001</v>
      </c>
      <c r="AB75">
        <v>77319</v>
      </c>
      <c r="AC75" t="s">
        <v>3347</v>
      </c>
      <c r="AD75" t="s">
        <v>3348</v>
      </c>
    </row>
    <row r="76" spans="1:30" x14ac:dyDescent="0.25">
      <c r="A76" s="11" t="s">
        <v>3220</v>
      </c>
      <c r="B76" s="2" t="s">
        <v>16</v>
      </c>
      <c r="C76" s="12">
        <v>44852</v>
      </c>
      <c r="D76" s="2">
        <v>365.65</v>
      </c>
      <c r="F76">
        <f t="shared" si="7"/>
        <v>1.7390094602114639</v>
      </c>
      <c r="G76">
        <f t="shared" si="5"/>
        <v>2</v>
      </c>
      <c r="H76" t="str">
        <f t="shared" si="9"/>
        <v/>
      </c>
      <c r="I76" t="str">
        <f t="shared" si="8"/>
        <v/>
      </c>
      <c r="J76" t="str">
        <f t="shared" si="6"/>
        <v/>
      </c>
      <c r="P76" t="s">
        <v>3220</v>
      </c>
      <c r="Q76" t="s">
        <v>16</v>
      </c>
      <c r="R76" s="3">
        <v>44847</v>
      </c>
      <c r="S76">
        <v>366.85</v>
      </c>
      <c r="T76">
        <v>365.25</v>
      </c>
      <c r="U76">
        <v>366.5</v>
      </c>
      <c r="V76">
        <v>357.65</v>
      </c>
      <c r="W76">
        <v>362.05</v>
      </c>
      <c r="X76">
        <v>362.55</v>
      </c>
      <c r="Y76">
        <v>361.95</v>
      </c>
      <c r="Z76">
        <v>3680850</v>
      </c>
      <c r="AA76">
        <v>1332269806.8499999</v>
      </c>
      <c r="AB76">
        <v>31255</v>
      </c>
      <c r="AC76" t="s">
        <v>3349</v>
      </c>
      <c r="AD76" t="s">
        <v>3350</v>
      </c>
    </row>
    <row r="77" spans="1:30" x14ac:dyDescent="0.25">
      <c r="A77" s="9" t="s">
        <v>3220</v>
      </c>
      <c r="B77" s="1" t="s">
        <v>16</v>
      </c>
      <c r="C77" s="10">
        <v>44853</v>
      </c>
      <c r="D77" s="1">
        <v>370.3</v>
      </c>
      <c r="F77">
        <f t="shared" si="7"/>
        <v>1.271707917407366</v>
      </c>
      <c r="G77">
        <f t="shared" si="5"/>
        <v>3</v>
      </c>
      <c r="H77" t="str">
        <f t="shared" si="9"/>
        <v/>
      </c>
      <c r="I77" t="str">
        <f t="shared" si="8"/>
        <v/>
      </c>
      <c r="J77" t="str">
        <f t="shared" si="6"/>
        <v/>
      </c>
      <c r="P77" t="s">
        <v>3220</v>
      </c>
      <c r="Q77" t="s">
        <v>16</v>
      </c>
      <c r="R77" s="3">
        <v>44848</v>
      </c>
      <c r="S77">
        <v>362.55</v>
      </c>
      <c r="T77">
        <v>368.15</v>
      </c>
      <c r="U77">
        <v>371.4</v>
      </c>
      <c r="V77">
        <v>358</v>
      </c>
      <c r="W77">
        <v>358.9</v>
      </c>
      <c r="X77">
        <v>358.7</v>
      </c>
      <c r="Y77">
        <v>365.09</v>
      </c>
      <c r="Z77">
        <v>3591285</v>
      </c>
      <c r="AA77">
        <v>1311157039.4000001</v>
      </c>
      <c r="AB77">
        <v>36697</v>
      </c>
      <c r="AC77" t="s">
        <v>3351</v>
      </c>
      <c r="AD77" t="s">
        <v>3352</v>
      </c>
    </row>
    <row r="78" spans="1:30" x14ac:dyDescent="0.25">
      <c r="A78" s="11" t="s">
        <v>3220</v>
      </c>
      <c r="B78" s="2" t="s">
        <v>16</v>
      </c>
      <c r="C78" s="12">
        <v>44854</v>
      </c>
      <c r="D78" s="2">
        <v>373.4</v>
      </c>
      <c r="F78">
        <f t="shared" si="7"/>
        <v>0.83715906022143283</v>
      </c>
      <c r="G78">
        <f t="shared" si="5"/>
        <v>4</v>
      </c>
      <c r="H78">
        <f t="shared" si="9"/>
        <v>2.9926906633567687</v>
      </c>
      <c r="I78" t="str">
        <f t="shared" si="8"/>
        <v/>
      </c>
      <c r="J78" t="str">
        <f t="shared" si="6"/>
        <v/>
      </c>
      <c r="P78" t="s">
        <v>3220</v>
      </c>
      <c r="Q78" t="s">
        <v>16</v>
      </c>
      <c r="R78" s="3">
        <v>44851</v>
      </c>
      <c r="S78">
        <v>358.7</v>
      </c>
      <c r="T78">
        <v>357</v>
      </c>
      <c r="U78">
        <v>361.8</v>
      </c>
      <c r="V78">
        <v>351.5</v>
      </c>
      <c r="W78">
        <v>360</v>
      </c>
      <c r="X78">
        <v>359.4</v>
      </c>
      <c r="Y78">
        <v>357.36</v>
      </c>
      <c r="Z78">
        <v>4311369</v>
      </c>
      <c r="AA78">
        <v>1540727599.1500001</v>
      </c>
      <c r="AB78">
        <v>52088</v>
      </c>
      <c r="AC78" t="s">
        <v>3353</v>
      </c>
      <c r="AD78" t="s">
        <v>3354</v>
      </c>
    </row>
    <row r="79" spans="1:30" x14ac:dyDescent="0.25">
      <c r="A79" s="9" t="s">
        <v>3220</v>
      </c>
      <c r="B79" s="1" t="s">
        <v>16</v>
      </c>
      <c r="C79" s="10">
        <v>44855</v>
      </c>
      <c r="D79" s="1">
        <v>369.8</v>
      </c>
      <c r="F79">
        <f t="shared" si="7"/>
        <v>-0.96411355115157105</v>
      </c>
      <c r="G79">
        <f t="shared" si="5"/>
        <v>5</v>
      </c>
      <c r="H79" t="str">
        <f t="shared" si="9"/>
        <v/>
      </c>
      <c r="I79" t="str">
        <f t="shared" si="8"/>
        <v/>
      </c>
      <c r="J79" t="str">
        <f t="shared" si="6"/>
        <v/>
      </c>
      <c r="P79" t="s">
        <v>3220</v>
      </c>
      <c r="Q79" t="s">
        <v>16</v>
      </c>
      <c r="R79" s="3">
        <v>44852</v>
      </c>
      <c r="S79">
        <v>359.4</v>
      </c>
      <c r="T79">
        <v>362.1</v>
      </c>
      <c r="U79">
        <v>369.3</v>
      </c>
      <c r="V79">
        <v>362</v>
      </c>
      <c r="W79">
        <v>366.75</v>
      </c>
      <c r="X79">
        <v>365.65</v>
      </c>
      <c r="Y79">
        <v>366</v>
      </c>
      <c r="Z79">
        <v>2859419</v>
      </c>
      <c r="AA79">
        <v>1046546889.05</v>
      </c>
      <c r="AB79">
        <v>27750</v>
      </c>
      <c r="AC79" t="s">
        <v>3355</v>
      </c>
      <c r="AD79" t="s">
        <v>3356</v>
      </c>
    </row>
    <row r="80" spans="1:30" x14ac:dyDescent="0.25">
      <c r="A80" s="11" t="s">
        <v>3220</v>
      </c>
      <c r="B80" s="2" t="s">
        <v>16</v>
      </c>
      <c r="C80" s="12">
        <v>44858</v>
      </c>
      <c r="D80" s="2">
        <v>367.65</v>
      </c>
      <c r="F80">
        <f t="shared" si="7"/>
        <v>-0.58139534883721844</v>
      </c>
      <c r="G80">
        <f t="shared" si="5"/>
        <v>1</v>
      </c>
      <c r="H80" t="str">
        <f t="shared" si="9"/>
        <v/>
      </c>
      <c r="I80" t="str">
        <f t="shared" si="8"/>
        <v/>
      </c>
      <c r="J80" t="str">
        <f t="shared" si="6"/>
        <v/>
      </c>
      <c r="P80" t="s">
        <v>3220</v>
      </c>
      <c r="Q80" t="s">
        <v>16</v>
      </c>
      <c r="R80" s="3">
        <v>44853</v>
      </c>
      <c r="S80">
        <v>365.65</v>
      </c>
      <c r="T80">
        <v>367.45</v>
      </c>
      <c r="U80">
        <v>377.35</v>
      </c>
      <c r="V80">
        <v>366.05</v>
      </c>
      <c r="W80">
        <v>369.3</v>
      </c>
      <c r="X80">
        <v>370.3</v>
      </c>
      <c r="Y80">
        <v>371.87</v>
      </c>
      <c r="Z80">
        <v>6360698</v>
      </c>
      <c r="AA80">
        <v>2365362094.5500002</v>
      </c>
      <c r="AB80">
        <v>86698</v>
      </c>
      <c r="AC80" t="s">
        <v>3357</v>
      </c>
      <c r="AD80" t="s">
        <v>3358</v>
      </c>
    </row>
    <row r="81" spans="1:30" x14ac:dyDescent="0.25">
      <c r="A81" s="9" t="s">
        <v>3220</v>
      </c>
      <c r="B81" s="1" t="s">
        <v>16</v>
      </c>
      <c r="C81" s="10">
        <v>44859</v>
      </c>
      <c r="D81" s="1">
        <v>369.75</v>
      </c>
      <c r="F81">
        <f t="shared" si="7"/>
        <v>0.57119543043656273</v>
      </c>
      <c r="G81">
        <f t="shared" si="5"/>
        <v>2</v>
      </c>
      <c r="H81" t="str">
        <f t="shared" si="9"/>
        <v/>
      </c>
      <c r="I81" t="str">
        <f t="shared" si="8"/>
        <v/>
      </c>
      <c r="J81" t="str">
        <f t="shared" si="6"/>
        <v/>
      </c>
      <c r="P81" t="s">
        <v>3220</v>
      </c>
      <c r="Q81" t="s">
        <v>16</v>
      </c>
      <c r="R81" s="3">
        <v>44854</v>
      </c>
      <c r="S81">
        <v>370.3</v>
      </c>
      <c r="T81">
        <v>368.5</v>
      </c>
      <c r="U81">
        <v>374.5</v>
      </c>
      <c r="V81">
        <v>365.5</v>
      </c>
      <c r="W81">
        <v>373.75</v>
      </c>
      <c r="X81">
        <v>373.4</v>
      </c>
      <c r="Y81">
        <v>370.8</v>
      </c>
      <c r="Z81">
        <v>4314503</v>
      </c>
      <c r="AA81">
        <v>1599803716.25</v>
      </c>
      <c r="AB81">
        <v>40866</v>
      </c>
      <c r="AC81" t="s">
        <v>3359</v>
      </c>
      <c r="AD81" t="s">
        <v>3360</v>
      </c>
    </row>
    <row r="82" spans="1:30" x14ac:dyDescent="0.25">
      <c r="A82" s="11" t="s">
        <v>3220</v>
      </c>
      <c r="B82" s="2" t="s">
        <v>16</v>
      </c>
      <c r="C82" s="12">
        <v>44861</v>
      </c>
      <c r="D82" s="2">
        <v>383.5</v>
      </c>
      <c r="F82">
        <f t="shared" si="7"/>
        <v>3.7187288708586883</v>
      </c>
      <c r="G82">
        <f t="shared" si="5"/>
        <v>4</v>
      </c>
      <c r="H82">
        <f t="shared" si="9"/>
        <v>3.5646772886848468</v>
      </c>
      <c r="I82" t="str">
        <f t="shared" si="8"/>
        <v/>
      </c>
      <c r="J82" t="str">
        <f t="shared" si="6"/>
        <v/>
      </c>
      <c r="P82" t="s">
        <v>3220</v>
      </c>
      <c r="Q82" t="s">
        <v>16</v>
      </c>
      <c r="R82" s="3">
        <v>44855</v>
      </c>
      <c r="S82">
        <v>373.4</v>
      </c>
      <c r="T82">
        <v>374.4</v>
      </c>
      <c r="U82">
        <v>375</v>
      </c>
      <c r="V82">
        <v>364.6</v>
      </c>
      <c r="W82">
        <v>369.5</v>
      </c>
      <c r="X82">
        <v>369.8</v>
      </c>
      <c r="Y82">
        <v>370.21</v>
      </c>
      <c r="Z82">
        <v>3605264</v>
      </c>
      <c r="AA82">
        <v>1334706425.5999999</v>
      </c>
      <c r="AB82">
        <v>38431</v>
      </c>
      <c r="AC82" t="s">
        <v>3361</v>
      </c>
      <c r="AD82" t="s">
        <v>3362</v>
      </c>
    </row>
    <row r="83" spans="1:30" x14ac:dyDescent="0.25">
      <c r="A83" s="9" t="s">
        <v>3220</v>
      </c>
      <c r="B83" s="1" t="s">
        <v>16</v>
      </c>
      <c r="C83" s="10">
        <v>44862</v>
      </c>
      <c r="D83" s="1">
        <v>384.6</v>
      </c>
      <c r="F83">
        <f t="shared" si="7"/>
        <v>0.28683181225554699</v>
      </c>
      <c r="G83">
        <f t="shared" si="5"/>
        <v>5</v>
      </c>
      <c r="H83" t="str">
        <f t="shared" si="9"/>
        <v/>
      </c>
      <c r="I83" t="str">
        <f t="shared" si="8"/>
        <v/>
      </c>
      <c r="J83" t="str">
        <f t="shared" si="6"/>
        <v/>
      </c>
      <c r="P83" t="s">
        <v>3220</v>
      </c>
      <c r="Q83" t="s">
        <v>16</v>
      </c>
      <c r="R83" s="3">
        <v>44858</v>
      </c>
      <c r="S83">
        <v>369.8</v>
      </c>
      <c r="T83">
        <v>374</v>
      </c>
      <c r="U83">
        <v>374.85</v>
      </c>
      <c r="V83">
        <v>366.7</v>
      </c>
      <c r="W83">
        <v>367.9</v>
      </c>
      <c r="X83">
        <v>367.65</v>
      </c>
      <c r="Y83">
        <v>369.15</v>
      </c>
      <c r="Z83">
        <v>821743</v>
      </c>
      <c r="AA83">
        <v>303349319.85000002</v>
      </c>
      <c r="AB83">
        <v>10937</v>
      </c>
      <c r="AC83" t="s">
        <v>3363</v>
      </c>
      <c r="AD83" t="s">
        <v>3364</v>
      </c>
    </row>
    <row r="84" spans="1:30" x14ac:dyDescent="0.25">
      <c r="A84" s="11" t="s">
        <v>3220</v>
      </c>
      <c r="B84" s="2" t="s">
        <v>16</v>
      </c>
      <c r="C84" s="12">
        <v>44865</v>
      </c>
      <c r="D84" s="2">
        <v>385.5</v>
      </c>
      <c r="F84">
        <f t="shared" si="7"/>
        <v>0.23400936037440903</v>
      </c>
      <c r="G84">
        <f t="shared" si="5"/>
        <v>1</v>
      </c>
      <c r="H84" t="str">
        <f t="shared" si="9"/>
        <v/>
      </c>
      <c r="I84" t="str">
        <f t="shared" si="8"/>
        <v/>
      </c>
      <c r="J84" t="str">
        <f t="shared" si="6"/>
        <v/>
      </c>
      <c r="P84" t="s">
        <v>3220</v>
      </c>
      <c r="Q84" t="s">
        <v>16</v>
      </c>
      <c r="R84" s="3">
        <v>44859</v>
      </c>
      <c r="S84">
        <v>367.65</v>
      </c>
      <c r="T84">
        <v>369</v>
      </c>
      <c r="U84">
        <v>375.5</v>
      </c>
      <c r="V84">
        <v>367.1</v>
      </c>
      <c r="W84">
        <v>369.7</v>
      </c>
      <c r="X84">
        <v>369.75</v>
      </c>
      <c r="Y84">
        <v>370.82</v>
      </c>
      <c r="Z84">
        <v>2997168</v>
      </c>
      <c r="AA84">
        <v>1111408240.05</v>
      </c>
      <c r="AB84">
        <v>30405</v>
      </c>
      <c r="AC84" t="s">
        <v>3365</v>
      </c>
      <c r="AD84" t="s">
        <v>3366</v>
      </c>
    </row>
    <row r="85" spans="1:30" x14ac:dyDescent="0.25">
      <c r="A85" s="9" t="s">
        <v>3220</v>
      </c>
      <c r="B85" s="1" t="s">
        <v>16</v>
      </c>
      <c r="C85" s="10">
        <v>44866</v>
      </c>
      <c r="D85" s="1">
        <v>389.65</v>
      </c>
      <c r="F85">
        <f t="shared" si="7"/>
        <v>1.0765239948119267</v>
      </c>
      <c r="G85">
        <f t="shared" si="5"/>
        <v>2</v>
      </c>
      <c r="H85" t="str">
        <f t="shared" si="9"/>
        <v/>
      </c>
      <c r="I85">
        <f t="shared" si="8"/>
        <v>44866</v>
      </c>
      <c r="J85">
        <f t="shared" si="6"/>
        <v>3.3363274733735349</v>
      </c>
      <c r="P85" t="s">
        <v>3220</v>
      </c>
      <c r="Q85" t="s">
        <v>16</v>
      </c>
      <c r="R85" s="3">
        <v>44861</v>
      </c>
      <c r="S85">
        <v>369.75</v>
      </c>
      <c r="T85">
        <v>374</v>
      </c>
      <c r="U85">
        <v>385.8</v>
      </c>
      <c r="V85">
        <v>369.7</v>
      </c>
      <c r="W85">
        <v>384.2</v>
      </c>
      <c r="X85">
        <v>383.5</v>
      </c>
      <c r="Y85">
        <v>378.66</v>
      </c>
      <c r="Z85">
        <v>6417885</v>
      </c>
      <c r="AA85">
        <v>2430165114.4499998</v>
      </c>
      <c r="AB85">
        <v>71762</v>
      </c>
      <c r="AC85" t="s">
        <v>3367</v>
      </c>
      <c r="AD85" t="s">
        <v>2619</v>
      </c>
    </row>
    <row r="86" spans="1:30" x14ac:dyDescent="0.25">
      <c r="A86" s="11" t="s">
        <v>3220</v>
      </c>
      <c r="B86" s="2" t="s">
        <v>16</v>
      </c>
      <c r="C86" s="12">
        <v>44867</v>
      </c>
      <c r="D86" s="2">
        <v>385.15</v>
      </c>
      <c r="F86">
        <f t="shared" si="7"/>
        <v>-1.1548825869369947</v>
      </c>
      <c r="G86">
        <f t="shared" si="5"/>
        <v>3</v>
      </c>
      <c r="H86" t="str">
        <f t="shared" si="9"/>
        <v/>
      </c>
      <c r="I86" t="str">
        <f t="shared" si="8"/>
        <v/>
      </c>
      <c r="J86" t="str">
        <f t="shared" si="6"/>
        <v/>
      </c>
      <c r="P86" t="s">
        <v>3220</v>
      </c>
      <c r="Q86" t="s">
        <v>16</v>
      </c>
      <c r="R86" s="3">
        <v>44862</v>
      </c>
      <c r="S86">
        <v>383.5</v>
      </c>
      <c r="T86">
        <v>385.85</v>
      </c>
      <c r="U86">
        <v>385.9</v>
      </c>
      <c r="V86">
        <v>380.4</v>
      </c>
      <c r="W86">
        <v>384.45</v>
      </c>
      <c r="X86">
        <v>384.6</v>
      </c>
      <c r="Y86">
        <v>383.31</v>
      </c>
      <c r="Z86">
        <v>3984403</v>
      </c>
      <c r="AA86">
        <v>1527272722.75</v>
      </c>
      <c r="AB86">
        <v>35232</v>
      </c>
      <c r="AC86" t="s">
        <v>3368</v>
      </c>
      <c r="AD86" t="s">
        <v>3369</v>
      </c>
    </row>
    <row r="87" spans="1:30" x14ac:dyDescent="0.25">
      <c r="A87" s="11" t="s">
        <v>3220</v>
      </c>
      <c r="B87" s="2" t="s">
        <v>16</v>
      </c>
      <c r="C87" s="12">
        <v>44868</v>
      </c>
      <c r="D87" s="2">
        <v>384.75</v>
      </c>
      <c r="F87">
        <f t="shared" si="7"/>
        <v>-0.10385564065947743</v>
      </c>
      <c r="G87">
        <f t="shared" si="5"/>
        <v>4</v>
      </c>
      <c r="H87">
        <f t="shared" si="9"/>
        <v>0.32594524119947849</v>
      </c>
      <c r="I87" t="str">
        <f t="shared" si="8"/>
        <v/>
      </c>
      <c r="J87" t="str">
        <f t="shared" si="6"/>
        <v/>
      </c>
      <c r="P87" t="s">
        <v>3220</v>
      </c>
      <c r="Q87" t="s">
        <v>16</v>
      </c>
      <c r="R87" s="3">
        <v>44865</v>
      </c>
      <c r="S87">
        <v>384.6</v>
      </c>
      <c r="T87">
        <v>386</v>
      </c>
      <c r="U87">
        <v>389.6</v>
      </c>
      <c r="V87">
        <v>382.3</v>
      </c>
      <c r="W87">
        <v>385</v>
      </c>
      <c r="X87">
        <v>385.5</v>
      </c>
      <c r="Y87">
        <v>385.48</v>
      </c>
      <c r="Z87">
        <v>3315136</v>
      </c>
      <c r="AA87">
        <v>1277904377.0999999</v>
      </c>
      <c r="AB87">
        <v>32614</v>
      </c>
      <c r="AC87" t="s">
        <v>3370</v>
      </c>
      <c r="AD87" t="s">
        <v>3371</v>
      </c>
    </row>
    <row r="88" spans="1:30" x14ac:dyDescent="0.25">
      <c r="A88" s="9" t="s">
        <v>3220</v>
      </c>
      <c r="B88" s="1" t="s">
        <v>16</v>
      </c>
      <c r="C88" s="10">
        <v>44869</v>
      </c>
      <c r="D88" s="1">
        <v>387.3</v>
      </c>
      <c r="F88">
        <f t="shared" si="7"/>
        <v>0.66276803118908678</v>
      </c>
      <c r="G88">
        <f t="shared" si="5"/>
        <v>5</v>
      </c>
      <c r="H88" t="str">
        <f t="shared" si="9"/>
        <v/>
      </c>
      <c r="I88" t="str">
        <f t="shared" si="8"/>
        <v/>
      </c>
      <c r="J88" t="str">
        <f t="shared" si="6"/>
        <v/>
      </c>
      <c r="P88" t="s">
        <v>3220</v>
      </c>
      <c r="Q88" t="s">
        <v>16</v>
      </c>
      <c r="R88" s="3">
        <v>44866</v>
      </c>
      <c r="S88">
        <v>385.5</v>
      </c>
      <c r="T88">
        <v>387</v>
      </c>
      <c r="U88">
        <v>392</v>
      </c>
      <c r="V88">
        <v>385</v>
      </c>
      <c r="W88">
        <v>388.35</v>
      </c>
      <c r="X88">
        <v>389.65</v>
      </c>
      <c r="Y88">
        <v>388.7</v>
      </c>
      <c r="Z88">
        <v>4655525</v>
      </c>
      <c r="AA88">
        <v>1809601744.75</v>
      </c>
      <c r="AB88">
        <v>37870</v>
      </c>
      <c r="AC88" t="s">
        <v>3372</v>
      </c>
      <c r="AD88" t="s">
        <v>3373</v>
      </c>
    </row>
    <row r="89" spans="1:30" x14ac:dyDescent="0.25">
      <c r="A89" s="11" t="s">
        <v>3220</v>
      </c>
      <c r="B89" s="2" t="s">
        <v>16</v>
      </c>
      <c r="C89" s="12">
        <v>44872</v>
      </c>
      <c r="D89" s="2">
        <v>397.8</v>
      </c>
      <c r="F89">
        <f t="shared" si="7"/>
        <v>2.7110766847405112</v>
      </c>
      <c r="G89">
        <f t="shared" si="5"/>
        <v>1</v>
      </c>
      <c r="H89" t="str">
        <f t="shared" si="9"/>
        <v/>
      </c>
      <c r="I89" t="str">
        <f t="shared" si="8"/>
        <v/>
      </c>
      <c r="J89" t="str">
        <f t="shared" si="6"/>
        <v/>
      </c>
      <c r="P89" t="s">
        <v>3220</v>
      </c>
      <c r="Q89" t="s">
        <v>16</v>
      </c>
      <c r="R89" s="3">
        <v>44867</v>
      </c>
      <c r="S89">
        <v>389.65</v>
      </c>
      <c r="T89">
        <v>388</v>
      </c>
      <c r="U89">
        <v>391</v>
      </c>
      <c r="V89">
        <v>380</v>
      </c>
      <c r="W89">
        <v>385</v>
      </c>
      <c r="X89">
        <v>385.15</v>
      </c>
      <c r="Y89">
        <v>384.94</v>
      </c>
      <c r="Z89">
        <v>4448264</v>
      </c>
      <c r="AA89">
        <v>1712295811.8</v>
      </c>
      <c r="AB89">
        <v>36144</v>
      </c>
      <c r="AC89" t="s">
        <v>3374</v>
      </c>
      <c r="AD89" t="s">
        <v>3375</v>
      </c>
    </row>
    <row r="90" spans="1:30" x14ac:dyDescent="0.25">
      <c r="A90" s="9" t="s">
        <v>3220</v>
      </c>
      <c r="B90" s="1" t="s">
        <v>16</v>
      </c>
      <c r="C90" s="10">
        <v>44874</v>
      </c>
      <c r="D90" s="1">
        <v>397.05</v>
      </c>
      <c r="F90">
        <f t="shared" si="7"/>
        <v>-0.18853695324283559</v>
      </c>
      <c r="G90">
        <f t="shared" si="5"/>
        <v>3</v>
      </c>
      <c r="H90" t="str">
        <f t="shared" si="9"/>
        <v/>
      </c>
      <c r="I90" t="str">
        <f t="shared" si="8"/>
        <v/>
      </c>
      <c r="J90" t="str">
        <f t="shared" si="6"/>
        <v/>
      </c>
      <c r="P90" t="s">
        <v>3220</v>
      </c>
      <c r="Q90" t="s">
        <v>145</v>
      </c>
      <c r="R90" s="3">
        <v>44868</v>
      </c>
      <c r="S90">
        <v>356.7</v>
      </c>
      <c r="T90">
        <v>385.15</v>
      </c>
      <c r="U90">
        <v>385.15</v>
      </c>
      <c r="V90">
        <v>385.15</v>
      </c>
      <c r="W90">
        <v>385.15</v>
      </c>
      <c r="X90">
        <v>385.15</v>
      </c>
      <c r="Y90">
        <v>385.15</v>
      </c>
      <c r="Z90">
        <v>1007463</v>
      </c>
      <c r="AA90">
        <v>388024374.44999999</v>
      </c>
      <c r="AB90">
        <v>1</v>
      </c>
      <c r="AC90" t="s">
        <v>146</v>
      </c>
      <c r="AD90" t="s">
        <v>146</v>
      </c>
    </row>
    <row r="91" spans="1:30" x14ac:dyDescent="0.25">
      <c r="A91" s="11" t="s">
        <v>3220</v>
      </c>
      <c r="B91" s="2" t="s">
        <v>16</v>
      </c>
      <c r="C91" s="12">
        <v>44875</v>
      </c>
      <c r="D91" s="2">
        <v>391.15</v>
      </c>
      <c r="F91">
        <f t="shared" si="7"/>
        <v>-1.485958947235873</v>
      </c>
      <c r="G91">
        <f t="shared" si="5"/>
        <v>4</v>
      </c>
      <c r="H91">
        <f t="shared" si="9"/>
        <v>1.5578346098922498</v>
      </c>
      <c r="I91" t="str">
        <f t="shared" si="8"/>
        <v/>
      </c>
      <c r="J91" t="str">
        <f t="shared" si="6"/>
        <v/>
      </c>
      <c r="P91" t="s">
        <v>3220</v>
      </c>
      <c r="Q91" t="s">
        <v>16</v>
      </c>
      <c r="R91" s="3">
        <v>44868</v>
      </c>
      <c r="S91">
        <v>385.15</v>
      </c>
      <c r="T91">
        <v>383</v>
      </c>
      <c r="U91">
        <v>388.5</v>
      </c>
      <c r="V91">
        <v>380.6</v>
      </c>
      <c r="W91">
        <v>385.1</v>
      </c>
      <c r="X91">
        <v>384.75</v>
      </c>
      <c r="Y91">
        <v>384.48</v>
      </c>
      <c r="Z91">
        <v>3805252</v>
      </c>
      <c r="AA91">
        <v>1463055307.4000001</v>
      </c>
      <c r="AB91">
        <v>28970</v>
      </c>
      <c r="AC91" t="s">
        <v>3376</v>
      </c>
      <c r="AD91" t="s">
        <v>3377</v>
      </c>
    </row>
    <row r="92" spans="1:30" x14ac:dyDescent="0.25">
      <c r="A92" s="9" t="s">
        <v>3220</v>
      </c>
      <c r="B92" s="1" t="s">
        <v>16</v>
      </c>
      <c r="C92" s="10">
        <v>44876</v>
      </c>
      <c r="D92" s="1">
        <v>400.55</v>
      </c>
      <c r="F92">
        <f t="shared" si="7"/>
        <v>2.4031701393327456</v>
      </c>
      <c r="G92">
        <f t="shared" si="5"/>
        <v>5</v>
      </c>
      <c r="H92" t="str">
        <f t="shared" si="9"/>
        <v/>
      </c>
      <c r="I92" t="str">
        <f t="shared" si="8"/>
        <v/>
      </c>
      <c r="J92" t="str">
        <f t="shared" si="6"/>
        <v/>
      </c>
      <c r="P92" t="s">
        <v>3220</v>
      </c>
      <c r="Q92" t="s">
        <v>16</v>
      </c>
      <c r="R92" s="3">
        <v>44869</v>
      </c>
      <c r="S92">
        <v>384.75</v>
      </c>
      <c r="T92">
        <v>385.2</v>
      </c>
      <c r="U92">
        <v>389.6</v>
      </c>
      <c r="V92">
        <v>384.05</v>
      </c>
      <c r="W92">
        <v>386.5</v>
      </c>
      <c r="X92">
        <v>387.3</v>
      </c>
      <c r="Y92">
        <v>386.75</v>
      </c>
      <c r="Z92">
        <v>2031089</v>
      </c>
      <c r="AA92">
        <v>785515393.70000005</v>
      </c>
      <c r="AB92">
        <v>25771</v>
      </c>
      <c r="AC92" t="s">
        <v>3378</v>
      </c>
      <c r="AD92" t="s">
        <v>3379</v>
      </c>
    </row>
    <row r="93" spans="1:30" x14ac:dyDescent="0.25">
      <c r="A93" s="9" t="s">
        <v>3220</v>
      </c>
      <c r="B93" s="1" t="s">
        <v>16</v>
      </c>
      <c r="C93" s="10">
        <v>44879</v>
      </c>
      <c r="D93" s="1">
        <v>406.5</v>
      </c>
      <c r="F93">
        <f t="shared" si="7"/>
        <v>1.4854574959430755</v>
      </c>
      <c r="G93">
        <f t="shared" si="5"/>
        <v>1</v>
      </c>
      <c r="H93" t="str">
        <f t="shared" si="9"/>
        <v/>
      </c>
      <c r="I93" t="str">
        <f t="shared" si="8"/>
        <v/>
      </c>
      <c r="J93" t="str">
        <f t="shared" si="6"/>
        <v/>
      </c>
      <c r="P93" t="s">
        <v>3220</v>
      </c>
      <c r="Q93" t="s">
        <v>16</v>
      </c>
      <c r="R93" s="3">
        <v>44872</v>
      </c>
      <c r="S93">
        <v>387.3</v>
      </c>
      <c r="T93">
        <v>388.5</v>
      </c>
      <c r="U93">
        <v>399.75</v>
      </c>
      <c r="V93">
        <v>387.05</v>
      </c>
      <c r="W93">
        <v>396.95</v>
      </c>
      <c r="X93">
        <v>397.8</v>
      </c>
      <c r="Y93">
        <v>393.8</v>
      </c>
      <c r="Z93">
        <v>4991409</v>
      </c>
      <c r="AA93">
        <v>1965606416.25</v>
      </c>
      <c r="AB93">
        <v>40577</v>
      </c>
      <c r="AC93" t="s">
        <v>3380</v>
      </c>
      <c r="AD93" t="s">
        <v>156</v>
      </c>
    </row>
    <row r="94" spans="1:30" x14ac:dyDescent="0.25">
      <c r="A94" s="11" t="s">
        <v>3220</v>
      </c>
      <c r="B94" s="2" t="s">
        <v>16</v>
      </c>
      <c r="C94" s="12">
        <v>44880</v>
      </c>
      <c r="D94" s="2">
        <v>405.45</v>
      </c>
      <c r="F94">
        <f t="shared" si="7"/>
        <v>-0.25830258302583303</v>
      </c>
      <c r="G94">
        <f t="shared" si="5"/>
        <v>2</v>
      </c>
      <c r="H94" t="str">
        <f t="shared" si="9"/>
        <v/>
      </c>
      <c r="I94" t="str">
        <f t="shared" si="8"/>
        <v/>
      </c>
      <c r="J94" t="str">
        <f t="shared" si="6"/>
        <v/>
      </c>
      <c r="P94" t="s">
        <v>3220</v>
      </c>
      <c r="Q94" t="s">
        <v>16</v>
      </c>
      <c r="R94" s="3">
        <v>44874</v>
      </c>
      <c r="S94">
        <v>397.8</v>
      </c>
      <c r="T94">
        <v>398</v>
      </c>
      <c r="U94">
        <v>402.15</v>
      </c>
      <c r="V94">
        <v>395.05</v>
      </c>
      <c r="W94">
        <v>396.5</v>
      </c>
      <c r="X94">
        <v>397.05</v>
      </c>
      <c r="Y94">
        <v>398.56</v>
      </c>
      <c r="Z94">
        <v>4968369</v>
      </c>
      <c r="AA94">
        <v>1980175608.2</v>
      </c>
      <c r="AB94">
        <v>47581</v>
      </c>
      <c r="AC94" t="s">
        <v>3381</v>
      </c>
      <c r="AD94" t="s">
        <v>264</v>
      </c>
    </row>
    <row r="95" spans="1:30" x14ac:dyDescent="0.25">
      <c r="A95" s="9" t="s">
        <v>3220</v>
      </c>
      <c r="B95" s="1" t="s">
        <v>16</v>
      </c>
      <c r="C95" s="10">
        <v>44881</v>
      </c>
      <c r="D95" s="1">
        <v>401.25</v>
      </c>
      <c r="F95">
        <f t="shared" si="7"/>
        <v>-1.0358860525342184</v>
      </c>
      <c r="G95">
        <f t="shared" si="5"/>
        <v>3</v>
      </c>
      <c r="H95" t="str">
        <f t="shared" si="9"/>
        <v/>
      </c>
      <c r="I95" t="str">
        <f t="shared" si="8"/>
        <v/>
      </c>
      <c r="J95" t="str">
        <f t="shared" si="6"/>
        <v/>
      </c>
      <c r="P95" t="s">
        <v>3220</v>
      </c>
      <c r="Q95" t="s">
        <v>16</v>
      </c>
      <c r="R95" s="3">
        <v>44875</v>
      </c>
      <c r="S95">
        <v>397.05</v>
      </c>
      <c r="T95">
        <v>396.25</v>
      </c>
      <c r="U95">
        <v>400.35</v>
      </c>
      <c r="V95">
        <v>386.6</v>
      </c>
      <c r="W95">
        <v>391</v>
      </c>
      <c r="X95">
        <v>391.15</v>
      </c>
      <c r="Y95">
        <v>392.71</v>
      </c>
      <c r="Z95">
        <v>4250236</v>
      </c>
      <c r="AA95">
        <v>1669111729.45</v>
      </c>
      <c r="AB95">
        <v>52036</v>
      </c>
      <c r="AC95" t="s">
        <v>3382</v>
      </c>
      <c r="AD95" t="s">
        <v>1628</v>
      </c>
    </row>
    <row r="96" spans="1:30" x14ac:dyDescent="0.25">
      <c r="A96" s="11" t="s">
        <v>3220</v>
      </c>
      <c r="B96" s="2" t="s">
        <v>16</v>
      </c>
      <c r="C96" s="12">
        <v>44882</v>
      </c>
      <c r="D96" s="2">
        <v>402.9</v>
      </c>
      <c r="F96">
        <f t="shared" si="7"/>
        <v>0.41121495327102237</v>
      </c>
      <c r="G96">
        <f t="shared" si="5"/>
        <v>4</v>
      </c>
      <c r="H96">
        <f t="shared" si="9"/>
        <v>3.0039626741659213</v>
      </c>
      <c r="I96" t="str">
        <f t="shared" si="8"/>
        <v/>
      </c>
      <c r="J96" t="str">
        <f t="shared" si="6"/>
        <v/>
      </c>
      <c r="P96" t="s">
        <v>3220</v>
      </c>
      <c r="Q96" t="s">
        <v>16</v>
      </c>
      <c r="R96" s="3">
        <v>44876</v>
      </c>
      <c r="S96">
        <v>391.15</v>
      </c>
      <c r="T96">
        <v>395.5</v>
      </c>
      <c r="U96">
        <v>405</v>
      </c>
      <c r="V96">
        <v>395.5</v>
      </c>
      <c r="W96">
        <v>401</v>
      </c>
      <c r="X96">
        <v>400.55</v>
      </c>
      <c r="Y96">
        <v>401.75</v>
      </c>
      <c r="Z96">
        <v>6567026</v>
      </c>
      <c r="AA96">
        <v>2638312483.6500001</v>
      </c>
      <c r="AB96">
        <v>68619</v>
      </c>
      <c r="AC96" t="s">
        <v>3383</v>
      </c>
      <c r="AD96" t="s">
        <v>3384</v>
      </c>
    </row>
    <row r="97" spans="1:30" x14ac:dyDescent="0.25">
      <c r="A97" s="9" t="s">
        <v>3220</v>
      </c>
      <c r="B97" s="1" t="s">
        <v>16</v>
      </c>
      <c r="C97" s="10">
        <v>44883</v>
      </c>
      <c r="D97" s="1">
        <v>400.4</v>
      </c>
      <c r="F97">
        <f t="shared" si="7"/>
        <v>-0.62050136510300324</v>
      </c>
      <c r="G97">
        <f t="shared" si="5"/>
        <v>5</v>
      </c>
      <c r="H97" t="str">
        <f t="shared" si="9"/>
        <v/>
      </c>
      <c r="I97" t="str">
        <f t="shared" si="8"/>
        <v/>
      </c>
      <c r="J97" t="str">
        <f t="shared" si="6"/>
        <v/>
      </c>
      <c r="P97" t="s">
        <v>3220</v>
      </c>
      <c r="Q97" t="s">
        <v>145</v>
      </c>
      <c r="R97" s="3">
        <v>44879</v>
      </c>
      <c r="S97">
        <v>385.15</v>
      </c>
      <c r="T97">
        <v>400.55</v>
      </c>
      <c r="U97">
        <v>400.55</v>
      </c>
      <c r="V97">
        <v>400.55</v>
      </c>
      <c r="W97">
        <v>400.55</v>
      </c>
      <c r="X97">
        <v>400.55</v>
      </c>
      <c r="Y97">
        <v>400.55</v>
      </c>
      <c r="Z97">
        <v>1007462</v>
      </c>
      <c r="AA97">
        <v>403538904.10000002</v>
      </c>
      <c r="AB97">
        <v>1</v>
      </c>
      <c r="AC97" t="s">
        <v>146</v>
      </c>
      <c r="AD97" t="s">
        <v>146</v>
      </c>
    </row>
    <row r="98" spans="1:30" x14ac:dyDescent="0.25">
      <c r="A98" s="11" t="s">
        <v>3220</v>
      </c>
      <c r="B98" s="2" t="s">
        <v>16</v>
      </c>
      <c r="C98" s="12">
        <v>44886</v>
      </c>
      <c r="D98" s="2">
        <v>394.7</v>
      </c>
      <c r="F98">
        <f t="shared" si="7"/>
        <v>-1.4235764235764208</v>
      </c>
      <c r="G98">
        <f t="shared" si="5"/>
        <v>1</v>
      </c>
      <c r="H98" t="str">
        <f t="shared" si="9"/>
        <v/>
      </c>
      <c r="I98" t="str">
        <f t="shared" si="8"/>
        <v/>
      </c>
      <c r="J98" t="str">
        <f t="shared" si="6"/>
        <v/>
      </c>
      <c r="P98" t="s">
        <v>3220</v>
      </c>
      <c r="Q98" t="s">
        <v>16</v>
      </c>
      <c r="R98" s="3">
        <v>44879</v>
      </c>
      <c r="S98">
        <v>400.55</v>
      </c>
      <c r="T98">
        <v>402.3</v>
      </c>
      <c r="U98">
        <v>408.2</v>
      </c>
      <c r="V98">
        <v>400.3</v>
      </c>
      <c r="W98">
        <v>406.05</v>
      </c>
      <c r="X98">
        <v>406.5</v>
      </c>
      <c r="Y98">
        <v>405.52</v>
      </c>
      <c r="Z98">
        <v>3134766</v>
      </c>
      <c r="AA98">
        <v>1271218719.75</v>
      </c>
      <c r="AB98">
        <v>39213</v>
      </c>
      <c r="AC98" t="s">
        <v>3385</v>
      </c>
      <c r="AD98" t="s">
        <v>3386</v>
      </c>
    </row>
    <row r="99" spans="1:30" x14ac:dyDescent="0.25">
      <c r="A99" s="9" t="s">
        <v>3220</v>
      </c>
      <c r="B99" s="1" t="s">
        <v>16</v>
      </c>
      <c r="C99" s="10">
        <v>44887</v>
      </c>
      <c r="D99" s="1">
        <v>390.7</v>
      </c>
      <c r="F99">
        <f t="shared" si="7"/>
        <v>-1.0134279199391942</v>
      </c>
      <c r="G99">
        <f t="shared" si="5"/>
        <v>2</v>
      </c>
      <c r="H99" t="str">
        <f t="shared" si="9"/>
        <v/>
      </c>
      <c r="I99" t="str">
        <f t="shared" si="8"/>
        <v/>
      </c>
      <c r="J99" t="str">
        <f t="shared" si="6"/>
        <v/>
      </c>
      <c r="P99" t="s">
        <v>3220</v>
      </c>
      <c r="Q99" t="s">
        <v>16</v>
      </c>
      <c r="R99" s="3">
        <v>44880</v>
      </c>
      <c r="S99">
        <v>406.5</v>
      </c>
      <c r="T99">
        <v>407</v>
      </c>
      <c r="U99">
        <v>409.5</v>
      </c>
      <c r="V99">
        <v>401.4</v>
      </c>
      <c r="W99">
        <v>405</v>
      </c>
      <c r="X99">
        <v>405.45</v>
      </c>
      <c r="Y99">
        <v>404.53</v>
      </c>
      <c r="Z99">
        <v>2773854</v>
      </c>
      <c r="AA99">
        <v>1122117146.5999999</v>
      </c>
      <c r="AB99">
        <v>35404</v>
      </c>
      <c r="AC99" t="s">
        <v>3387</v>
      </c>
      <c r="AD99" t="s">
        <v>3388</v>
      </c>
    </row>
    <row r="100" spans="1:30" x14ac:dyDescent="0.25">
      <c r="A100" s="11" t="s">
        <v>3220</v>
      </c>
      <c r="B100" s="2" t="s">
        <v>16</v>
      </c>
      <c r="C100" s="12">
        <v>44888</v>
      </c>
      <c r="D100" s="2">
        <v>391.6</v>
      </c>
      <c r="F100">
        <f t="shared" si="7"/>
        <v>0.2303557716918439</v>
      </c>
      <c r="G100">
        <f t="shared" si="5"/>
        <v>3</v>
      </c>
      <c r="H100" t="str">
        <f t="shared" si="9"/>
        <v/>
      </c>
      <c r="I100" t="str">
        <f t="shared" si="8"/>
        <v/>
      </c>
      <c r="J100" t="str">
        <f t="shared" si="6"/>
        <v/>
      </c>
      <c r="P100" t="s">
        <v>3220</v>
      </c>
      <c r="Q100" t="s">
        <v>16</v>
      </c>
      <c r="R100" s="3">
        <v>44881</v>
      </c>
      <c r="S100">
        <v>405.45</v>
      </c>
      <c r="T100">
        <v>405.5</v>
      </c>
      <c r="U100">
        <v>406.6</v>
      </c>
      <c r="V100">
        <v>396.55</v>
      </c>
      <c r="W100">
        <v>401.4</v>
      </c>
      <c r="X100">
        <v>401.25</v>
      </c>
      <c r="Y100">
        <v>401.99</v>
      </c>
      <c r="Z100">
        <v>2711725</v>
      </c>
      <c r="AA100">
        <v>1090087783.45</v>
      </c>
      <c r="AB100">
        <v>39436</v>
      </c>
      <c r="AC100" t="s">
        <v>3389</v>
      </c>
      <c r="AD100" t="s">
        <v>3390</v>
      </c>
    </row>
    <row r="101" spans="1:30" x14ac:dyDescent="0.25">
      <c r="A101" s="9" t="s">
        <v>3220</v>
      </c>
      <c r="B101" s="1" t="s">
        <v>16</v>
      </c>
      <c r="C101" s="10">
        <v>44889</v>
      </c>
      <c r="D101" s="1">
        <v>392.15</v>
      </c>
      <c r="F101">
        <f t="shared" si="7"/>
        <v>0.14044943820223557</v>
      </c>
      <c r="G101">
        <f t="shared" si="5"/>
        <v>4</v>
      </c>
      <c r="H101">
        <f t="shared" si="9"/>
        <v>-2.6681558699429142</v>
      </c>
      <c r="I101" t="str">
        <f t="shared" si="8"/>
        <v/>
      </c>
      <c r="J101" t="str">
        <f t="shared" si="6"/>
        <v/>
      </c>
      <c r="P101" t="s">
        <v>3220</v>
      </c>
      <c r="Q101" t="s">
        <v>16</v>
      </c>
      <c r="R101" s="3">
        <v>44882</v>
      </c>
      <c r="S101">
        <v>401.25</v>
      </c>
      <c r="T101">
        <v>401.4</v>
      </c>
      <c r="U101">
        <v>405.45</v>
      </c>
      <c r="V101">
        <v>400.15</v>
      </c>
      <c r="W101">
        <v>401.8</v>
      </c>
      <c r="X101">
        <v>402.9</v>
      </c>
      <c r="Y101">
        <v>402.98</v>
      </c>
      <c r="Z101">
        <v>2978886</v>
      </c>
      <c r="AA101">
        <v>1200429786.5</v>
      </c>
      <c r="AB101">
        <v>34280</v>
      </c>
      <c r="AC101" t="s">
        <v>3391</v>
      </c>
      <c r="AD101" t="s">
        <v>3392</v>
      </c>
    </row>
    <row r="102" spans="1:30" x14ac:dyDescent="0.25">
      <c r="A102" s="11" t="s">
        <v>3220</v>
      </c>
      <c r="B102" s="2" t="s">
        <v>16</v>
      </c>
      <c r="C102" s="12">
        <v>44890</v>
      </c>
      <c r="D102" s="2">
        <v>396.6</v>
      </c>
      <c r="F102">
        <f t="shared" si="7"/>
        <v>1.134769858472535</v>
      </c>
      <c r="G102">
        <f t="shared" si="5"/>
        <v>5</v>
      </c>
      <c r="H102" t="str">
        <f t="shared" si="9"/>
        <v/>
      </c>
      <c r="I102" t="str">
        <f t="shared" si="8"/>
        <v/>
      </c>
      <c r="J102" t="str">
        <f t="shared" si="6"/>
        <v/>
      </c>
      <c r="P102" t="s">
        <v>3220</v>
      </c>
      <c r="Q102" t="s">
        <v>16</v>
      </c>
      <c r="R102" s="3">
        <v>44883</v>
      </c>
      <c r="S102">
        <v>402.9</v>
      </c>
      <c r="T102">
        <v>404</v>
      </c>
      <c r="U102">
        <v>404.4</v>
      </c>
      <c r="V102">
        <v>397.6</v>
      </c>
      <c r="W102">
        <v>400.95</v>
      </c>
      <c r="X102">
        <v>400.4</v>
      </c>
      <c r="Y102">
        <v>400.61</v>
      </c>
      <c r="Z102">
        <v>2907982</v>
      </c>
      <c r="AA102">
        <v>1164971001.5999999</v>
      </c>
      <c r="AB102">
        <v>30552</v>
      </c>
      <c r="AC102" t="s">
        <v>3393</v>
      </c>
      <c r="AD102" t="s">
        <v>3394</v>
      </c>
    </row>
    <row r="103" spans="1:30" x14ac:dyDescent="0.25">
      <c r="A103" s="9" t="s">
        <v>3220</v>
      </c>
      <c r="B103" s="1" t="s">
        <v>16</v>
      </c>
      <c r="C103" s="10">
        <v>44893</v>
      </c>
      <c r="D103" s="1">
        <v>395.2</v>
      </c>
      <c r="F103">
        <f t="shared" si="7"/>
        <v>-0.35300050428644325</v>
      </c>
      <c r="G103">
        <f t="shared" si="5"/>
        <v>1</v>
      </c>
      <c r="H103" t="str">
        <f t="shared" si="9"/>
        <v/>
      </c>
      <c r="I103" t="str">
        <f t="shared" si="8"/>
        <v/>
      </c>
      <c r="J103" t="str">
        <f t="shared" si="6"/>
        <v/>
      </c>
      <c r="P103" t="s">
        <v>3220</v>
      </c>
      <c r="Q103" t="s">
        <v>16</v>
      </c>
      <c r="R103" s="3">
        <v>44886</v>
      </c>
      <c r="S103">
        <v>400.4</v>
      </c>
      <c r="T103">
        <v>399</v>
      </c>
      <c r="U103">
        <v>400.3</v>
      </c>
      <c r="V103">
        <v>391.8</v>
      </c>
      <c r="W103">
        <v>393.8</v>
      </c>
      <c r="X103">
        <v>394.7</v>
      </c>
      <c r="Y103">
        <v>395.17</v>
      </c>
      <c r="Z103">
        <v>3236030</v>
      </c>
      <c r="AA103">
        <v>1278771439.75</v>
      </c>
      <c r="AB103">
        <v>35712</v>
      </c>
      <c r="AC103" t="s">
        <v>3395</v>
      </c>
      <c r="AD103" t="s">
        <v>3396</v>
      </c>
    </row>
    <row r="104" spans="1:30" x14ac:dyDescent="0.25">
      <c r="A104" s="11" t="s">
        <v>3220</v>
      </c>
      <c r="B104" s="2" t="s">
        <v>16</v>
      </c>
      <c r="C104" s="12">
        <v>44894</v>
      </c>
      <c r="D104" s="2">
        <v>392.55</v>
      </c>
      <c r="F104">
        <f t="shared" si="7"/>
        <v>-0.67054655870444768</v>
      </c>
      <c r="G104">
        <f t="shared" si="5"/>
        <v>2</v>
      </c>
      <c r="H104" t="str">
        <f t="shared" si="9"/>
        <v/>
      </c>
      <c r="I104" t="str">
        <f t="shared" si="8"/>
        <v/>
      </c>
      <c r="J104" t="str">
        <f t="shared" si="6"/>
        <v/>
      </c>
      <c r="P104" t="s">
        <v>3220</v>
      </c>
      <c r="Q104" t="s">
        <v>16</v>
      </c>
      <c r="R104" s="3">
        <v>44887</v>
      </c>
      <c r="S104">
        <v>394.7</v>
      </c>
      <c r="T104">
        <v>395.05</v>
      </c>
      <c r="U104">
        <v>396.35</v>
      </c>
      <c r="V104">
        <v>387.8</v>
      </c>
      <c r="W104">
        <v>391.5</v>
      </c>
      <c r="X104">
        <v>390.7</v>
      </c>
      <c r="Y104">
        <v>390.98</v>
      </c>
      <c r="Z104">
        <v>4093062</v>
      </c>
      <c r="AA104">
        <v>1600284924.75</v>
      </c>
      <c r="AB104">
        <v>43164</v>
      </c>
      <c r="AC104" t="s">
        <v>3397</v>
      </c>
      <c r="AD104" t="s">
        <v>3187</v>
      </c>
    </row>
    <row r="105" spans="1:30" x14ac:dyDescent="0.25">
      <c r="A105" s="9" t="s">
        <v>3220</v>
      </c>
      <c r="B105" s="1" t="s">
        <v>16</v>
      </c>
      <c r="C105" s="10">
        <v>44895</v>
      </c>
      <c r="D105" s="1">
        <v>402.65</v>
      </c>
      <c r="F105">
        <f t="shared" si="7"/>
        <v>2.5729206470513222</v>
      </c>
      <c r="G105">
        <f t="shared" si="5"/>
        <v>3</v>
      </c>
      <c r="H105" t="str">
        <f t="shared" si="9"/>
        <v/>
      </c>
      <c r="I105" t="str">
        <f t="shared" si="8"/>
        <v/>
      </c>
      <c r="J105" t="str">
        <f t="shared" si="6"/>
        <v/>
      </c>
      <c r="P105" t="s">
        <v>3220</v>
      </c>
      <c r="Q105" t="s">
        <v>16</v>
      </c>
      <c r="R105" s="3">
        <v>44888</v>
      </c>
      <c r="S105">
        <v>390.7</v>
      </c>
      <c r="T105">
        <v>392.7</v>
      </c>
      <c r="U105">
        <v>394.75</v>
      </c>
      <c r="V105">
        <v>390.1</v>
      </c>
      <c r="W105">
        <v>390.7</v>
      </c>
      <c r="X105">
        <v>391.6</v>
      </c>
      <c r="Y105">
        <v>392.52</v>
      </c>
      <c r="Z105">
        <v>1919758</v>
      </c>
      <c r="AA105">
        <v>753545074.95000005</v>
      </c>
      <c r="AB105">
        <v>27287</v>
      </c>
      <c r="AC105" t="s">
        <v>3398</v>
      </c>
      <c r="AD105" t="s">
        <v>355</v>
      </c>
    </row>
    <row r="106" spans="1:30" x14ac:dyDescent="0.25">
      <c r="A106" s="11" t="s">
        <v>3220</v>
      </c>
      <c r="B106" s="2" t="s">
        <v>16</v>
      </c>
      <c r="C106" s="12">
        <v>44896</v>
      </c>
      <c r="D106" s="2">
        <v>412.7</v>
      </c>
      <c r="F106">
        <f t="shared" si="7"/>
        <v>2.4959642369303392</v>
      </c>
      <c r="G106">
        <f t="shared" si="5"/>
        <v>4</v>
      </c>
      <c r="H106">
        <f t="shared" si="9"/>
        <v>5.2403417059798576</v>
      </c>
      <c r="I106">
        <f t="shared" si="8"/>
        <v>44896</v>
      </c>
      <c r="J106">
        <f t="shared" si="6"/>
        <v>-9.1349648655197448</v>
      </c>
      <c r="P106" t="s">
        <v>3220</v>
      </c>
      <c r="Q106" t="s">
        <v>16</v>
      </c>
      <c r="R106" s="3">
        <v>44889</v>
      </c>
      <c r="S106">
        <v>391.6</v>
      </c>
      <c r="T106">
        <v>393.6</v>
      </c>
      <c r="U106">
        <v>394.7</v>
      </c>
      <c r="V106">
        <v>389</v>
      </c>
      <c r="W106">
        <v>392.05</v>
      </c>
      <c r="X106">
        <v>392.15</v>
      </c>
      <c r="Y106">
        <v>391.25</v>
      </c>
      <c r="Z106">
        <v>1823725</v>
      </c>
      <c r="AA106">
        <v>713530249.35000002</v>
      </c>
      <c r="AB106">
        <v>23328</v>
      </c>
      <c r="AC106" t="s">
        <v>3399</v>
      </c>
      <c r="AD106" t="s">
        <v>3400</v>
      </c>
    </row>
    <row r="107" spans="1:30" x14ac:dyDescent="0.25">
      <c r="A107" s="9" t="s">
        <v>3220</v>
      </c>
      <c r="B107" s="1" t="s">
        <v>16</v>
      </c>
      <c r="C107" s="10">
        <v>44897</v>
      </c>
      <c r="D107" s="1">
        <v>410.75</v>
      </c>
      <c r="F107">
        <f t="shared" si="7"/>
        <v>-0.47249818269929461</v>
      </c>
      <c r="G107">
        <f t="shared" si="5"/>
        <v>5</v>
      </c>
      <c r="H107" t="str">
        <f t="shared" si="9"/>
        <v/>
      </c>
      <c r="I107" t="str">
        <f t="shared" si="8"/>
        <v/>
      </c>
      <c r="J107" t="str">
        <f t="shared" si="6"/>
        <v/>
      </c>
      <c r="P107" t="s">
        <v>3220</v>
      </c>
      <c r="Q107" t="s">
        <v>16</v>
      </c>
      <c r="R107" s="3">
        <v>44890</v>
      </c>
      <c r="S107">
        <v>392.15</v>
      </c>
      <c r="T107">
        <v>393.5</v>
      </c>
      <c r="U107">
        <v>400.9</v>
      </c>
      <c r="V107">
        <v>392.45</v>
      </c>
      <c r="W107">
        <v>395.9</v>
      </c>
      <c r="X107">
        <v>396.6</v>
      </c>
      <c r="Y107">
        <v>397.12</v>
      </c>
      <c r="Z107">
        <v>3584507</v>
      </c>
      <c r="AA107">
        <v>1423462562.45</v>
      </c>
      <c r="AB107">
        <v>28367</v>
      </c>
      <c r="AC107" t="s">
        <v>3401</v>
      </c>
      <c r="AD107" t="s">
        <v>3402</v>
      </c>
    </row>
    <row r="108" spans="1:30" x14ac:dyDescent="0.25">
      <c r="A108" s="11" t="s">
        <v>3220</v>
      </c>
      <c r="B108" s="2" t="s">
        <v>16</v>
      </c>
      <c r="C108" s="12">
        <v>44900</v>
      </c>
      <c r="D108" s="2">
        <v>417.25</v>
      </c>
      <c r="F108">
        <f t="shared" si="7"/>
        <v>1.582471089470481</v>
      </c>
      <c r="G108">
        <f t="shared" si="5"/>
        <v>1</v>
      </c>
      <c r="H108" t="str">
        <f t="shared" si="9"/>
        <v/>
      </c>
      <c r="I108" t="str">
        <f t="shared" si="8"/>
        <v/>
      </c>
      <c r="J108" t="str">
        <f t="shared" si="6"/>
        <v/>
      </c>
      <c r="P108" t="s">
        <v>3220</v>
      </c>
      <c r="Q108" t="s">
        <v>16</v>
      </c>
      <c r="R108" s="3">
        <v>44893</v>
      </c>
      <c r="S108">
        <v>396.6</v>
      </c>
      <c r="T108">
        <v>396</v>
      </c>
      <c r="U108">
        <v>402</v>
      </c>
      <c r="V108">
        <v>394.2</v>
      </c>
      <c r="W108">
        <v>394.6</v>
      </c>
      <c r="X108">
        <v>395.2</v>
      </c>
      <c r="Y108">
        <v>396.8</v>
      </c>
      <c r="Z108">
        <v>3330551</v>
      </c>
      <c r="AA108">
        <v>1321574259.5</v>
      </c>
      <c r="AB108">
        <v>32021</v>
      </c>
      <c r="AC108" t="s">
        <v>3403</v>
      </c>
      <c r="AD108" t="s">
        <v>3404</v>
      </c>
    </row>
    <row r="109" spans="1:30" x14ac:dyDescent="0.25">
      <c r="A109" s="9" t="s">
        <v>3220</v>
      </c>
      <c r="B109" s="1" t="s">
        <v>16</v>
      </c>
      <c r="C109" s="10">
        <v>44901</v>
      </c>
      <c r="D109" s="1">
        <v>414.4</v>
      </c>
      <c r="F109">
        <f t="shared" si="7"/>
        <v>-0.68304373876573343</v>
      </c>
      <c r="G109">
        <f t="shared" si="5"/>
        <v>2</v>
      </c>
      <c r="H109" t="str">
        <f t="shared" si="9"/>
        <v/>
      </c>
      <c r="I109" t="str">
        <f t="shared" si="8"/>
        <v/>
      </c>
      <c r="J109" t="str">
        <f t="shared" si="6"/>
        <v/>
      </c>
      <c r="P109" t="s">
        <v>3220</v>
      </c>
      <c r="Q109" t="s">
        <v>16</v>
      </c>
      <c r="R109" s="3">
        <v>44894</v>
      </c>
      <c r="S109">
        <v>395.2</v>
      </c>
      <c r="T109">
        <v>394.65</v>
      </c>
      <c r="U109">
        <v>397.85</v>
      </c>
      <c r="V109">
        <v>391</v>
      </c>
      <c r="W109">
        <v>391.5</v>
      </c>
      <c r="X109">
        <v>392.55</v>
      </c>
      <c r="Y109">
        <v>393.7</v>
      </c>
      <c r="Z109">
        <v>3448261</v>
      </c>
      <c r="AA109">
        <v>1357572978.4000001</v>
      </c>
      <c r="AB109">
        <v>35466</v>
      </c>
      <c r="AC109" t="s">
        <v>3405</v>
      </c>
      <c r="AD109" t="s">
        <v>3406</v>
      </c>
    </row>
    <row r="110" spans="1:30" x14ac:dyDescent="0.25">
      <c r="A110" s="11" t="s">
        <v>3220</v>
      </c>
      <c r="B110" s="2" t="s">
        <v>16</v>
      </c>
      <c r="C110" s="12">
        <v>44902</v>
      </c>
      <c r="D110" s="2">
        <v>408.5</v>
      </c>
      <c r="F110">
        <f t="shared" si="7"/>
        <v>-1.4237451737451683</v>
      </c>
      <c r="G110">
        <f t="shared" si="5"/>
        <v>3</v>
      </c>
      <c r="H110" t="str">
        <f t="shared" si="9"/>
        <v/>
      </c>
      <c r="I110" t="str">
        <f t="shared" si="8"/>
        <v/>
      </c>
      <c r="J110" t="str">
        <f t="shared" si="6"/>
        <v/>
      </c>
      <c r="P110" t="s">
        <v>3220</v>
      </c>
      <c r="Q110" t="s">
        <v>16</v>
      </c>
      <c r="R110" s="3">
        <v>44895</v>
      </c>
      <c r="S110">
        <v>392.55</v>
      </c>
      <c r="T110">
        <v>393.05</v>
      </c>
      <c r="U110">
        <v>404.3</v>
      </c>
      <c r="V110">
        <v>389.35</v>
      </c>
      <c r="W110">
        <v>401.8</v>
      </c>
      <c r="X110">
        <v>402.65</v>
      </c>
      <c r="Y110">
        <v>400.23</v>
      </c>
      <c r="Z110">
        <v>8733967</v>
      </c>
      <c r="AA110">
        <v>3495596489.0999999</v>
      </c>
      <c r="AB110">
        <v>76574</v>
      </c>
      <c r="AC110" t="s">
        <v>3407</v>
      </c>
      <c r="AD110" t="s">
        <v>28</v>
      </c>
    </row>
    <row r="111" spans="1:30" x14ac:dyDescent="0.25">
      <c r="A111" s="9" t="s">
        <v>3220</v>
      </c>
      <c r="B111" s="1" t="s">
        <v>16</v>
      </c>
      <c r="C111" s="10">
        <v>44903</v>
      </c>
      <c r="D111" s="1">
        <v>404.95</v>
      </c>
      <c r="F111">
        <f t="shared" si="7"/>
        <v>-0.86903304773562096</v>
      </c>
      <c r="G111">
        <f t="shared" si="5"/>
        <v>4</v>
      </c>
      <c r="H111">
        <f t="shared" si="9"/>
        <v>-1.8778773927792585</v>
      </c>
      <c r="I111" t="str">
        <f t="shared" si="8"/>
        <v/>
      </c>
      <c r="J111" t="str">
        <f t="shared" si="6"/>
        <v/>
      </c>
      <c r="P111" t="s">
        <v>3220</v>
      </c>
      <c r="Q111" t="s">
        <v>16</v>
      </c>
      <c r="R111" s="3">
        <v>44896</v>
      </c>
      <c r="S111">
        <v>402.65</v>
      </c>
      <c r="T111">
        <v>405.8</v>
      </c>
      <c r="U111">
        <v>414.8</v>
      </c>
      <c r="V111">
        <v>402.35</v>
      </c>
      <c r="W111">
        <v>411</v>
      </c>
      <c r="X111">
        <v>412.7</v>
      </c>
      <c r="Y111">
        <v>409.33</v>
      </c>
      <c r="Z111">
        <v>7882120</v>
      </c>
      <c r="AA111">
        <v>3226379828.4000001</v>
      </c>
      <c r="AB111">
        <v>65307</v>
      </c>
      <c r="AC111" t="s">
        <v>3408</v>
      </c>
      <c r="AD111" t="s">
        <v>3409</v>
      </c>
    </row>
    <row r="112" spans="1:30" x14ac:dyDescent="0.25">
      <c r="A112" s="11" t="s">
        <v>3220</v>
      </c>
      <c r="B112" s="2" t="s">
        <v>16</v>
      </c>
      <c r="C112" s="12">
        <v>44904</v>
      </c>
      <c r="D112" s="2">
        <v>402.25</v>
      </c>
      <c r="F112">
        <f t="shared" si="7"/>
        <v>-0.66674898135572014</v>
      </c>
      <c r="G112">
        <f t="shared" si="5"/>
        <v>5</v>
      </c>
      <c r="H112" t="str">
        <f t="shared" si="9"/>
        <v/>
      </c>
      <c r="I112" t="str">
        <f t="shared" si="8"/>
        <v/>
      </c>
      <c r="J112" t="str">
        <f t="shared" si="6"/>
        <v/>
      </c>
      <c r="P112" t="s">
        <v>3220</v>
      </c>
      <c r="Q112" t="s">
        <v>16</v>
      </c>
      <c r="R112" s="3">
        <v>44897</v>
      </c>
      <c r="S112">
        <v>412.7</v>
      </c>
      <c r="T112">
        <v>414.8</v>
      </c>
      <c r="U112">
        <v>416.25</v>
      </c>
      <c r="V112">
        <v>409.85</v>
      </c>
      <c r="W112">
        <v>410.6</v>
      </c>
      <c r="X112">
        <v>410.75</v>
      </c>
      <c r="Y112">
        <v>413.33</v>
      </c>
      <c r="Z112">
        <v>6745441</v>
      </c>
      <c r="AA112">
        <v>2788073709.25</v>
      </c>
      <c r="AB112">
        <v>87918</v>
      </c>
      <c r="AC112" t="s">
        <v>3410</v>
      </c>
      <c r="AD112" t="s">
        <v>3411</v>
      </c>
    </row>
    <row r="113" spans="1:30" x14ac:dyDescent="0.25">
      <c r="A113" s="9" t="s">
        <v>3220</v>
      </c>
      <c r="B113" s="1" t="s">
        <v>16</v>
      </c>
      <c r="C113" s="10">
        <v>44907</v>
      </c>
      <c r="D113" s="1">
        <v>402.7</v>
      </c>
      <c r="F113">
        <f t="shared" si="7"/>
        <v>0.11187072715972371</v>
      </c>
      <c r="G113">
        <f t="shared" si="5"/>
        <v>1</v>
      </c>
      <c r="H113" t="str">
        <f t="shared" si="9"/>
        <v/>
      </c>
      <c r="I113" t="str">
        <f t="shared" si="8"/>
        <v/>
      </c>
      <c r="J113" t="str">
        <f t="shared" si="6"/>
        <v/>
      </c>
      <c r="P113" t="s">
        <v>3220</v>
      </c>
      <c r="Q113" t="s">
        <v>16</v>
      </c>
      <c r="R113" s="3">
        <v>44900</v>
      </c>
      <c r="S113">
        <v>410.75</v>
      </c>
      <c r="T113">
        <v>412.3</v>
      </c>
      <c r="U113">
        <v>418.5</v>
      </c>
      <c r="V113">
        <v>410</v>
      </c>
      <c r="W113">
        <v>416.5</v>
      </c>
      <c r="X113">
        <v>417.25</v>
      </c>
      <c r="Y113">
        <v>415.7</v>
      </c>
      <c r="Z113">
        <v>6361119</v>
      </c>
      <c r="AA113">
        <v>2644304943.5</v>
      </c>
      <c r="AB113">
        <v>78266</v>
      </c>
      <c r="AC113" t="s">
        <v>3412</v>
      </c>
      <c r="AD113" t="s">
        <v>3413</v>
      </c>
    </row>
    <row r="114" spans="1:30" x14ac:dyDescent="0.25">
      <c r="A114" s="11" t="s">
        <v>3220</v>
      </c>
      <c r="B114" s="2" t="s">
        <v>16</v>
      </c>
      <c r="C114" s="12">
        <v>44908</v>
      </c>
      <c r="D114" s="2">
        <v>400.35</v>
      </c>
      <c r="F114">
        <f t="shared" si="7"/>
        <v>-0.58356096349639086</v>
      </c>
      <c r="G114">
        <f t="shared" si="5"/>
        <v>2</v>
      </c>
      <c r="H114" t="str">
        <f t="shared" si="9"/>
        <v/>
      </c>
      <c r="I114" t="str">
        <f t="shared" si="8"/>
        <v/>
      </c>
      <c r="J114" t="str">
        <f t="shared" si="6"/>
        <v/>
      </c>
      <c r="P114" t="s">
        <v>3220</v>
      </c>
      <c r="Q114" t="s">
        <v>16</v>
      </c>
      <c r="R114" s="3">
        <v>44901</v>
      </c>
      <c r="S114">
        <v>417.25</v>
      </c>
      <c r="T114">
        <v>416.25</v>
      </c>
      <c r="U114">
        <v>418</v>
      </c>
      <c r="V114">
        <v>412.2</v>
      </c>
      <c r="W114">
        <v>413.1</v>
      </c>
      <c r="X114">
        <v>414.4</v>
      </c>
      <c r="Y114">
        <v>414.72</v>
      </c>
      <c r="Z114">
        <v>2654909</v>
      </c>
      <c r="AA114">
        <v>1101037803.8499999</v>
      </c>
      <c r="AB114">
        <v>29157</v>
      </c>
      <c r="AC114" t="s">
        <v>3414</v>
      </c>
      <c r="AD114" t="s">
        <v>3415</v>
      </c>
    </row>
    <row r="115" spans="1:30" x14ac:dyDescent="0.25">
      <c r="A115" s="9" t="s">
        <v>3220</v>
      </c>
      <c r="B115" s="1" t="s">
        <v>16</v>
      </c>
      <c r="C115" s="10">
        <v>44909</v>
      </c>
      <c r="D115" s="1">
        <v>407.2</v>
      </c>
      <c r="F115">
        <f t="shared" si="7"/>
        <v>1.7110028724865656</v>
      </c>
      <c r="G115">
        <f t="shared" si="5"/>
        <v>3</v>
      </c>
      <c r="H115" t="str">
        <f t="shared" si="9"/>
        <v/>
      </c>
      <c r="I115" t="str">
        <f t="shared" si="8"/>
        <v/>
      </c>
      <c r="J115" t="str">
        <f t="shared" si="6"/>
        <v/>
      </c>
      <c r="P115" t="s">
        <v>3220</v>
      </c>
      <c r="Q115" t="s">
        <v>16</v>
      </c>
      <c r="R115" s="3">
        <v>44902</v>
      </c>
      <c r="S115">
        <v>414.4</v>
      </c>
      <c r="T115">
        <v>413.5</v>
      </c>
      <c r="U115">
        <v>415.9</v>
      </c>
      <c r="V115">
        <v>405</v>
      </c>
      <c r="W115">
        <v>407</v>
      </c>
      <c r="X115">
        <v>408.5</v>
      </c>
      <c r="Y115">
        <v>409.43</v>
      </c>
      <c r="Z115">
        <v>3417623</v>
      </c>
      <c r="AA115">
        <v>1399283037.75</v>
      </c>
      <c r="AB115">
        <v>33398</v>
      </c>
      <c r="AC115" t="s">
        <v>3416</v>
      </c>
      <c r="AD115" t="s">
        <v>3417</v>
      </c>
    </row>
    <row r="116" spans="1:30" x14ac:dyDescent="0.25">
      <c r="A116" s="11" t="s">
        <v>3220</v>
      </c>
      <c r="B116" s="2" t="s">
        <v>16</v>
      </c>
      <c r="C116" s="12">
        <v>44910</v>
      </c>
      <c r="D116" s="2">
        <v>399.7</v>
      </c>
      <c r="F116">
        <f t="shared" si="7"/>
        <v>-1.8418467583497053</v>
      </c>
      <c r="G116">
        <f t="shared" si="5"/>
        <v>4</v>
      </c>
      <c r="H116">
        <f t="shared" si="9"/>
        <v>-1.2964563526361279</v>
      </c>
      <c r="I116" t="str">
        <f t="shared" si="8"/>
        <v/>
      </c>
      <c r="J116" t="str">
        <f t="shared" si="6"/>
        <v/>
      </c>
      <c r="P116" t="s">
        <v>3220</v>
      </c>
      <c r="Q116" t="s">
        <v>16</v>
      </c>
      <c r="R116" s="3">
        <v>44903</v>
      </c>
      <c r="S116">
        <v>408.5</v>
      </c>
      <c r="T116">
        <v>407.1</v>
      </c>
      <c r="U116">
        <v>410.7</v>
      </c>
      <c r="V116">
        <v>402.65</v>
      </c>
      <c r="W116">
        <v>405.1</v>
      </c>
      <c r="X116">
        <v>404.95</v>
      </c>
      <c r="Y116">
        <v>405.6</v>
      </c>
      <c r="Z116">
        <v>2154953</v>
      </c>
      <c r="AA116">
        <v>874048339.79999995</v>
      </c>
      <c r="AB116">
        <v>24935</v>
      </c>
      <c r="AC116" t="s">
        <v>3418</v>
      </c>
      <c r="AD116" t="s">
        <v>3284</v>
      </c>
    </row>
    <row r="117" spans="1:30" x14ac:dyDescent="0.25">
      <c r="A117" s="9" t="s">
        <v>3220</v>
      </c>
      <c r="B117" s="1" t="s">
        <v>16</v>
      </c>
      <c r="C117" s="10">
        <v>44911</v>
      </c>
      <c r="D117" s="1">
        <v>393.65</v>
      </c>
      <c r="F117">
        <f t="shared" si="7"/>
        <v>-1.5136352264198178</v>
      </c>
      <c r="G117">
        <f t="shared" si="5"/>
        <v>5</v>
      </c>
      <c r="H117" t="str">
        <f t="shared" si="9"/>
        <v/>
      </c>
      <c r="I117" t="str">
        <f t="shared" si="8"/>
        <v/>
      </c>
      <c r="J117" t="str">
        <f t="shared" si="6"/>
        <v/>
      </c>
      <c r="P117" t="s">
        <v>3220</v>
      </c>
      <c r="Q117" t="s">
        <v>16</v>
      </c>
      <c r="R117" s="3">
        <v>44904</v>
      </c>
      <c r="S117">
        <v>404.95</v>
      </c>
      <c r="T117">
        <v>406.05</v>
      </c>
      <c r="U117">
        <v>409.95</v>
      </c>
      <c r="V117">
        <v>394</v>
      </c>
      <c r="W117">
        <v>401</v>
      </c>
      <c r="X117">
        <v>402.25</v>
      </c>
      <c r="Y117">
        <v>402.69</v>
      </c>
      <c r="Z117">
        <v>5996845</v>
      </c>
      <c r="AA117">
        <v>2414892822.75</v>
      </c>
      <c r="AB117">
        <v>60862</v>
      </c>
      <c r="AC117" t="s">
        <v>3419</v>
      </c>
      <c r="AD117" t="s">
        <v>3420</v>
      </c>
    </row>
    <row r="118" spans="1:30" x14ac:dyDescent="0.25">
      <c r="A118" s="11" t="s">
        <v>3220</v>
      </c>
      <c r="B118" s="2" t="s">
        <v>16</v>
      </c>
      <c r="C118" s="12">
        <v>44914</v>
      </c>
      <c r="D118" s="2">
        <v>396.6</v>
      </c>
      <c r="F118">
        <f t="shared" si="7"/>
        <v>0.74939667217072159</v>
      </c>
      <c r="G118">
        <f t="shared" si="5"/>
        <v>1</v>
      </c>
      <c r="H118" t="str">
        <f t="shared" si="9"/>
        <v/>
      </c>
      <c r="I118" t="str">
        <f t="shared" si="8"/>
        <v/>
      </c>
      <c r="J118" t="str">
        <f t="shared" si="6"/>
        <v/>
      </c>
      <c r="P118" t="s">
        <v>3220</v>
      </c>
      <c r="Q118" t="s">
        <v>16</v>
      </c>
      <c r="R118" s="3">
        <v>44907</v>
      </c>
      <c r="S118">
        <v>402.25</v>
      </c>
      <c r="T118">
        <v>402</v>
      </c>
      <c r="U118">
        <v>404</v>
      </c>
      <c r="V118">
        <v>396.15</v>
      </c>
      <c r="W118">
        <v>401.8</v>
      </c>
      <c r="X118">
        <v>402.7</v>
      </c>
      <c r="Y118">
        <v>400.89</v>
      </c>
      <c r="Z118">
        <v>2914566</v>
      </c>
      <c r="AA118">
        <v>1168434107.5999999</v>
      </c>
      <c r="AB118">
        <v>27085</v>
      </c>
      <c r="AC118" t="s">
        <v>3421</v>
      </c>
      <c r="AD118" t="s">
        <v>842</v>
      </c>
    </row>
    <row r="119" spans="1:30" x14ac:dyDescent="0.25">
      <c r="A119" s="9" t="s">
        <v>3220</v>
      </c>
      <c r="B119" s="1" t="s">
        <v>16</v>
      </c>
      <c r="C119" s="10">
        <v>44915</v>
      </c>
      <c r="D119" s="1">
        <v>389.35</v>
      </c>
      <c r="F119">
        <f t="shared" si="7"/>
        <v>-1.8280383257690367</v>
      </c>
      <c r="G119">
        <f t="shared" si="5"/>
        <v>2</v>
      </c>
      <c r="H119" t="str">
        <f t="shared" si="9"/>
        <v/>
      </c>
      <c r="I119" t="str">
        <f t="shared" si="8"/>
        <v/>
      </c>
      <c r="J119" t="str">
        <f t="shared" si="6"/>
        <v/>
      </c>
      <c r="P119" t="s">
        <v>3220</v>
      </c>
      <c r="Q119" t="s">
        <v>16</v>
      </c>
      <c r="R119" s="3">
        <v>44908</v>
      </c>
      <c r="S119">
        <v>402.7</v>
      </c>
      <c r="T119">
        <v>403.15</v>
      </c>
      <c r="U119">
        <v>406.35</v>
      </c>
      <c r="V119">
        <v>399.5</v>
      </c>
      <c r="W119">
        <v>400</v>
      </c>
      <c r="X119">
        <v>400.35</v>
      </c>
      <c r="Y119">
        <v>402.02</v>
      </c>
      <c r="Z119">
        <v>2024616</v>
      </c>
      <c r="AA119">
        <v>813932441.95000005</v>
      </c>
      <c r="AB119">
        <v>30509</v>
      </c>
      <c r="AC119" t="s">
        <v>3422</v>
      </c>
      <c r="AD119" t="s">
        <v>2667</v>
      </c>
    </row>
    <row r="120" spans="1:30" x14ac:dyDescent="0.25">
      <c r="A120" s="11" t="s">
        <v>3220</v>
      </c>
      <c r="B120" s="2" t="s">
        <v>16</v>
      </c>
      <c r="C120" s="12">
        <v>44916</v>
      </c>
      <c r="D120" s="2">
        <v>380.45</v>
      </c>
      <c r="F120">
        <f t="shared" si="7"/>
        <v>-2.2858610504687387</v>
      </c>
      <c r="G120">
        <f t="shared" si="5"/>
        <v>3</v>
      </c>
      <c r="H120" t="str">
        <f t="shared" si="9"/>
        <v/>
      </c>
      <c r="I120" t="str">
        <f t="shared" si="8"/>
        <v/>
      </c>
      <c r="J120" t="str">
        <f t="shared" si="6"/>
        <v/>
      </c>
      <c r="P120" t="s">
        <v>3220</v>
      </c>
      <c r="Q120" t="s">
        <v>16</v>
      </c>
      <c r="R120" s="3">
        <v>44909</v>
      </c>
      <c r="S120">
        <v>400.35</v>
      </c>
      <c r="T120">
        <v>402.1</v>
      </c>
      <c r="U120">
        <v>410.4</v>
      </c>
      <c r="V120">
        <v>401.5</v>
      </c>
      <c r="W120">
        <v>406.5</v>
      </c>
      <c r="X120">
        <v>407.2</v>
      </c>
      <c r="Y120">
        <v>406.88</v>
      </c>
      <c r="Z120">
        <v>4437819</v>
      </c>
      <c r="AA120">
        <v>1805652966.8</v>
      </c>
      <c r="AB120">
        <v>41594</v>
      </c>
      <c r="AC120" t="s">
        <v>3423</v>
      </c>
      <c r="AD120" t="s">
        <v>1377</v>
      </c>
    </row>
    <row r="121" spans="1:30" x14ac:dyDescent="0.25">
      <c r="A121" s="9" t="s">
        <v>3220</v>
      </c>
      <c r="B121" s="1" t="s">
        <v>16</v>
      </c>
      <c r="C121" s="10">
        <v>44917</v>
      </c>
      <c r="D121" s="1">
        <v>377.85</v>
      </c>
      <c r="F121">
        <f t="shared" si="7"/>
        <v>-0.68340123537914732</v>
      </c>
      <c r="G121">
        <f t="shared" si="5"/>
        <v>4</v>
      </c>
      <c r="H121">
        <f t="shared" si="9"/>
        <v>-5.4665999499624629</v>
      </c>
      <c r="I121" t="str">
        <f t="shared" si="8"/>
        <v/>
      </c>
      <c r="J121" t="str">
        <f t="shared" si="6"/>
        <v/>
      </c>
      <c r="P121" t="s">
        <v>3220</v>
      </c>
      <c r="Q121" t="s">
        <v>16</v>
      </c>
      <c r="R121" s="3">
        <v>44910</v>
      </c>
      <c r="S121">
        <v>407.2</v>
      </c>
      <c r="T121">
        <v>406.15</v>
      </c>
      <c r="U121">
        <v>409.8</v>
      </c>
      <c r="V121">
        <v>398.25</v>
      </c>
      <c r="W121">
        <v>398.8</v>
      </c>
      <c r="X121">
        <v>399.7</v>
      </c>
      <c r="Y121">
        <v>404.75</v>
      </c>
      <c r="Z121">
        <v>2719988</v>
      </c>
      <c r="AA121">
        <v>1100911565.5999999</v>
      </c>
      <c r="AB121">
        <v>36263</v>
      </c>
      <c r="AC121" t="s">
        <v>3424</v>
      </c>
      <c r="AD121" t="s">
        <v>3425</v>
      </c>
    </row>
    <row r="122" spans="1:30" x14ac:dyDescent="0.25">
      <c r="A122" s="11" t="s">
        <v>3220</v>
      </c>
      <c r="B122" s="2" t="s">
        <v>16</v>
      </c>
      <c r="C122" s="12">
        <v>44918</v>
      </c>
      <c r="D122" s="2">
        <v>357</v>
      </c>
      <c r="F122">
        <f t="shared" si="7"/>
        <v>-5.5180627233029034</v>
      </c>
      <c r="G122">
        <f t="shared" si="5"/>
        <v>5</v>
      </c>
      <c r="H122" t="str">
        <f t="shared" si="9"/>
        <v/>
      </c>
      <c r="I122" t="str">
        <f t="shared" si="8"/>
        <v/>
      </c>
      <c r="J122" t="str">
        <f t="shared" si="6"/>
        <v/>
      </c>
      <c r="P122" t="s">
        <v>3220</v>
      </c>
      <c r="Q122" t="s">
        <v>16</v>
      </c>
      <c r="R122" s="3">
        <v>44911</v>
      </c>
      <c r="S122">
        <v>399.7</v>
      </c>
      <c r="T122">
        <v>399</v>
      </c>
      <c r="U122">
        <v>402.35</v>
      </c>
      <c r="V122">
        <v>392</v>
      </c>
      <c r="W122">
        <v>393</v>
      </c>
      <c r="X122">
        <v>393.65</v>
      </c>
      <c r="Y122">
        <v>395.95</v>
      </c>
      <c r="Z122">
        <v>3463368</v>
      </c>
      <c r="AA122">
        <v>1371329621.05</v>
      </c>
      <c r="AB122">
        <v>45177</v>
      </c>
      <c r="AC122" t="s">
        <v>3426</v>
      </c>
      <c r="AD122" t="s">
        <v>3427</v>
      </c>
    </row>
    <row r="123" spans="1:30" x14ac:dyDescent="0.25">
      <c r="A123" s="9" t="s">
        <v>3220</v>
      </c>
      <c r="B123" s="1" t="s">
        <v>16</v>
      </c>
      <c r="C123" s="10">
        <v>44921</v>
      </c>
      <c r="D123" s="1">
        <v>370.75</v>
      </c>
      <c r="F123">
        <f t="shared" si="7"/>
        <v>3.8515406162464987</v>
      </c>
      <c r="G123">
        <f t="shared" si="5"/>
        <v>1</v>
      </c>
      <c r="H123" t="str">
        <f t="shared" si="9"/>
        <v/>
      </c>
      <c r="I123" t="str">
        <f t="shared" si="8"/>
        <v/>
      </c>
      <c r="J123" t="str">
        <f t="shared" si="6"/>
        <v/>
      </c>
      <c r="P123" t="s">
        <v>3220</v>
      </c>
      <c r="Q123" t="s">
        <v>16</v>
      </c>
      <c r="R123" s="3">
        <v>44914</v>
      </c>
      <c r="S123">
        <v>393.65</v>
      </c>
      <c r="T123">
        <v>394.25</v>
      </c>
      <c r="U123">
        <v>397.3</v>
      </c>
      <c r="V123">
        <v>389.55</v>
      </c>
      <c r="W123">
        <v>396.6</v>
      </c>
      <c r="X123">
        <v>396.6</v>
      </c>
      <c r="Y123">
        <v>393.95</v>
      </c>
      <c r="Z123">
        <v>2827030</v>
      </c>
      <c r="AA123">
        <v>1113697820.1500001</v>
      </c>
      <c r="AB123">
        <v>31523</v>
      </c>
      <c r="AC123" t="s">
        <v>3428</v>
      </c>
      <c r="AD123" t="s">
        <v>3429</v>
      </c>
    </row>
    <row r="124" spans="1:30" x14ac:dyDescent="0.25">
      <c r="A124" s="11" t="s">
        <v>3220</v>
      </c>
      <c r="B124" s="2" t="s">
        <v>16</v>
      </c>
      <c r="C124" s="12">
        <v>44922</v>
      </c>
      <c r="D124" s="2">
        <v>371.25</v>
      </c>
      <c r="F124">
        <f t="shared" si="7"/>
        <v>0.13486176668914363</v>
      </c>
      <c r="G124">
        <f t="shared" si="5"/>
        <v>2</v>
      </c>
      <c r="H124" t="str">
        <f t="shared" si="9"/>
        <v/>
      </c>
      <c r="I124" t="str">
        <f t="shared" si="8"/>
        <v/>
      </c>
      <c r="J124" t="str">
        <f t="shared" si="6"/>
        <v/>
      </c>
      <c r="P124" t="s">
        <v>3220</v>
      </c>
      <c r="Q124" t="s">
        <v>16</v>
      </c>
      <c r="R124" s="3">
        <v>44915</v>
      </c>
      <c r="S124">
        <v>396.6</v>
      </c>
      <c r="T124">
        <v>396</v>
      </c>
      <c r="U124">
        <v>396</v>
      </c>
      <c r="V124">
        <v>381.7</v>
      </c>
      <c r="W124">
        <v>389.3</v>
      </c>
      <c r="X124">
        <v>389.35</v>
      </c>
      <c r="Y124">
        <v>388.07</v>
      </c>
      <c r="Z124">
        <v>4641199</v>
      </c>
      <c r="AA124">
        <v>1801090494.4000001</v>
      </c>
      <c r="AB124">
        <v>46388</v>
      </c>
      <c r="AC124" t="s">
        <v>3430</v>
      </c>
      <c r="AD124" t="s">
        <v>3431</v>
      </c>
    </row>
    <row r="125" spans="1:30" x14ac:dyDescent="0.25">
      <c r="A125" s="9" t="s">
        <v>3220</v>
      </c>
      <c r="B125" s="1" t="s">
        <v>16</v>
      </c>
      <c r="C125" s="10">
        <v>44923</v>
      </c>
      <c r="D125" s="1">
        <v>372.15</v>
      </c>
      <c r="F125">
        <f t="shared" si="7"/>
        <v>0.2424242424242363</v>
      </c>
      <c r="G125">
        <f t="shared" si="5"/>
        <v>3</v>
      </c>
      <c r="H125" t="str">
        <f t="shared" si="9"/>
        <v/>
      </c>
      <c r="I125" t="str">
        <f t="shared" si="8"/>
        <v/>
      </c>
      <c r="J125" t="str">
        <f t="shared" si="6"/>
        <v/>
      </c>
      <c r="P125" t="s">
        <v>3220</v>
      </c>
      <c r="Q125" t="s">
        <v>16</v>
      </c>
      <c r="R125" s="3">
        <v>44916</v>
      </c>
      <c r="S125">
        <v>389.35</v>
      </c>
      <c r="T125">
        <v>391.4</v>
      </c>
      <c r="U125">
        <v>396.2</v>
      </c>
      <c r="V125">
        <v>377.7</v>
      </c>
      <c r="W125">
        <v>378</v>
      </c>
      <c r="X125">
        <v>380.45</v>
      </c>
      <c r="Y125">
        <v>386.18</v>
      </c>
      <c r="Z125">
        <v>3330407</v>
      </c>
      <c r="AA125">
        <v>1286152551.55</v>
      </c>
      <c r="AB125">
        <v>45321</v>
      </c>
      <c r="AC125" t="s">
        <v>3432</v>
      </c>
      <c r="AD125" t="s">
        <v>3286</v>
      </c>
    </row>
    <row r="126" spans="1:30" x14ac:dyDescent="0.25">
      <c r="A126" s="11" t="s">
        <v>3220</v>
      </c>
      <c r="B126" s="2" t="s">
        <v>16</v>
      </c>
      <c r="C126" s="12">
        <v>44924</v>
      </c>
      <c r="D126" s="2">
        <v>373.45</v>
      </c>
      <c r="F126">
        <f t="shared" si="7"/>
        <v>0.34932151014376234</v>
      </c>
      <c r="G126">
        <f t="shared" si="5"/>
        <v>4</v>
      </c>
      <c r="H126">
        <f t="shared" si="9"/>
        <v>-1.1644832605531386</v>
      </c>
      <c r="I126" t="str">
        <f t="shared" si="8"/>
        <v/>
      </c>
      <c r="J126" t="str">
        <f t="shared" si="6"/>
        <v/>
      </c>
      <c r="P126" t="s">
        <v>3220</v>
      </c>
      <c r="Q126" t="s">
        <v>16</v>
      </c>
      <c r="R126" s="3">
        <v>44917</v>
      </c>
      <c r="S126">
        <v>380.45</v>
      </c>
      <c r="T126">
        <v>382.55</v>
      </c>
      <c r="U126">
        <v>385</v>
      </c>
      <c r="V126">
        <v>374.5</v>
      </c>
      <c r="W126">
        <v>377.9</v>
      </c>
      <c r="X126">
        <v>377.85</v>
      </c>
      <c r="Y126">
        <v>378.64</v>
      </c>
      <c r="Z126">
        <v>2624616</v>
      </c>
      <c r="AA126">
        <v>993784378.29999995</v>
      </c>
      <c r="AB126">
        <v>31571</v>
      </c>
      <c r="AC126" t="s">
        <v>3433</v>
      </c>
      <c r="AD126" t="s">
        <v>3434</v>
      </c>
    </row>
    <row r="127" spans="1:30" x14ac:dyDescent="0.25">
      <c r="A127" s="9" t="s">
        <v>3220</v>
      </c>
      <c r="B127" s="1" t="s">
        <v>16</v>
      </c>
      <c r="C127" s="10">
        <v>44925</v>
      </c>
      <c r="D127" s="1">
        <v>375</v>
      </c>
      <c r="F127">
        <f t="shared" si="7"/>
        <v>0.41504886865711915</v>
      </c>
      <c r="G127">
        <f t="shared" si="5"/>
        <v>5</v>
      </c>
      <c r="H127" t="str">
        <f t="shared" si="9"/>
        <v/>
      </c>
      <c r="I127" t="str">
        <f t="shared" si="8"/>
        <v/>
      </c>
      <c r="J127" t="str">
        <f t="shared" si="6"/>
        <v/>
      </c>
      <c r="P127" t="s">
        <v>3220</v>
      </c>
      <c r="Q127" t="s">
        <v>16</v>
      </c>
      <c r="R127" s="3">
        <v>44918</v>
      </c>
      <c r="S127">
        <v>377.85</v>
      </c>
      <c r="T127">
        <v>376.9</v>
      </c>
      <c r="U127">
        <v>377</v>
      </c>
      <c r="V127">
        <v>355.3</v>
      </c>
      <c r="W127">
        <v>356.65</v>
      </c>
      <c r="X127">
        <v>357</v>
      </c>
      <c r="Y127">
        <v>363.45</v>
      </c>
      <c r="Z127">
        <v>4966765</v>
      </c>
      <c r="AA127">
        <v>1805187350.4000001</v>
      </c>
      <c r="AB127">
        <v>47314</v>
      </c>
      <c r="AC127" t="s">
        <v>3435</v>
      </c>
      <c r="AD127" t="s">
        <v>2579</v>
      </c>
    </row>
    <row r="128" spans="1:30" x14ac:dyDescent="0.25">
      <c r="A128" s="11" t="s">
        <v>3220</v>
      </c>
      <c r="B128" s="2" t="s">
        <v>16</v>
      </c>
      <c r="C128" s="12">
        <v>44928</v>
      </c>
      <c r="D128" s="2">
        <v>380.15</v>
      </c>
      <c r="F128">
        <f t="shared" si="7"/>
        <v>1.3733333333333273</v>
      </c>
      <c r="G128">
        <f t="shared" si="5"/>
        <v>1</v>
      </c>
      <c r="H128" t="str">
        <f t="shared" si="9"/>
        <v/>
      </c>
      <c r="I128">
        <f t="shared" si="8"/>
        <v>44928</v>
      </c>
      <c r="J128">
        <f t="shared" si="6"/>
        <v>-6.339602788373</v>
      </c>
      <c r="P128" t="s">
        <v>3220</v>
      </c>
      <c r="Q128" t="s">
        <v>16</v>
      </c>
      <c r="R128" s="3">
        <v>44921</v>
      </c>
      <c r="S128">
        <v>357</v>
      </c>
      <c r="T128">
        <v>358.75</v>
      </c>
      <c r="U128">
        <v>372.4</v>
      </c>
      <c r="V128">
        <v>356.3</v>
      </c>
      <c r="W128">
        <v>371.5</v>
      </c>
      <c r="X128">
        <v>370.75</v>
      </c>
      <c r="Y128">
        <v>367.56</v>
      </c>
      <c r="Z128">
        <v>3309456</v>
      </c>
      <c r="AA128">
        <v>1216414607.25</v>
      </c>
      <c r="AB128">
        <v>31795</v>
      </c>
      <c r="AC128" t="s">
        <v>3436</v>
      </c>
      <c r="AD128" t="s">
        <v>3222</v>
      </c>
    </row>
    <row r="129" spans="1:30" x14ac:dyDescent="0.25">
      <c r="A129" s="9" t="s">
        <v>3220</v>
      </c>
      <c r="B129" s="1" t="s">
        <v>16</v>
      </c>
      <c r="C129" s="10">
        <v>44929</v>
      </c>
      <c r="D129" s="1">
        <v>380.05</v>
      </c>
      <c r="F129">
        <f t="shared" si="7"/>
        <v>-2.6305405760874891E-2</v>
      </c>
      <c r="G129">
        <f t="shared" si="5"/>
        <v>2</v>
      </c>
      <c r="H129" t="str">
        <f t="shared" si="9"/>
        <v/>
      </c>
      <c r="I129" t="str">
        <f t="shared" si="8"/>
        <v/>
      </c>
      <c r="J129" t="str">
        <f t="shared" si="6"/>
        <v/>
      </c>
      <c r="P129" t="s">
        <v>3220</v>
      </c>
      <c r="Q129" t="s">
        <v>16</v>
      </c>
      <c r="R129" s="3">
        <v>44922</v>
      </c>
      <c r="S129">
        <v>370.75</v>
      </c>
      <c r="T129">
        <v>371.6</v>
      </c>
      <c r="U129">
        <v>373.9</v>
      </c>
      <c r="V129">
        <v>367.5</v>
      </c>
      <c r="W129">
        <v>370.85</v>
      </c>
      <c r="X129">
        <v>371.25</v>
      </c>
      <c r="Y129">
        <v>370.64</v>
      </c>
      <c r="Z129">
        <v>3108513</v>
      </c>
      <c r="AA129">
        <v>1152151579.2</v>
      </c>
      <c r="AB129">
        <v>36561</v>
      </c>
      <c r="AC129" t="s">
        <v>3437</v>
      </c>
      <c r="AD129" t="s">
        <v>3438</v>
      </c>
    </row>
    <row r="130" spans="1:30" x14ac:dyDescent="0.25">
      <c r="A130" s="11" t="s">
        <v>3220</v>
      </c>
      <c r="B130" s="2" t="s">
        <v>16</v>
      </c>
      <c r="C130" s="12">
        <v>44930</v>
      </c>
      <c r="D130" s="2">
        <v>371.85</v>
      </c>
      <c r="F130">
        <f t="shared" si="7"/>
        <v>-2.157610840678855</v>
      </c>
      <c r="G130">
        <f t="shared" si="5"/>
        <v>3</v>
      </c>
      <c r="H130" t="str">
        <f t="shared" si="9"/>
        <v/>
      </c>
      <c r="I130" t="str">
        <f t="shared" si="8"/>
        <v/>
      </c>
      <c r="J130" t="str">
        <f t="shared" si="6"/>
        <v/>
      </c>
      <c r="P130" t="s">
        <v>3220</v>
      </c>
      <c r="Q130" t="s">
        <v>16</v>
      </c>
      <c r="R130" s="3">
        <v>44923</v>
      </c>
      <c r="S130">
        <v>371.25</v>
      </c>
      <c r="T130">
        <v>371</v>
      </c>
      <c r="U130">
        <v>377.15</v>
      </c>
      <c r="V130">
        <v>368.8</v>
      </c>
      <c r="W130">
        <v>371.2</v>
      </c>
      <c r="X130">
        <v>372.15</v>
      </c>
      <c r="Y130">
        <v>373.22</v>
      </c>
      <c r="Z130">
        <v>3891662</v>
      </c>
      <c r="AA130">
        <v>1452449266.7</v>
      </c>
      <c r="AB130">
        <v>34986</v>
      </c>
      <c r="AC130" t="s">
        <v>3439</v>
      </c>
      <c r="AD130" t="s">
        <v>3440</v>
      </c>
    </row>
    <row r="131" spans="1:30" x14ac:dyDescent="0.25">
      <c r="A131" s="9" t="s">
        <v>3220</v>
      </c>
      <c r="B131" s="1" t="s">
        <v>16</v>
      </c>
      <c r="C131" s="10">
        <v>44931</v>
      </c>
      <c r="D131" s="1">
        <v>372.75</v>
      </c>
      <c r="F131">
        <f t="shared" si="7"/>
        <v>0.24203307785396724</v>
      </c>
      <c r="G131">
        <f t="shared" ref="G131:G194" si="10">WEEKDAY(C131, 2)</f>
        <v>4</v>
      </c>
      <c r="H131">
        <f t="shared" si="9"/>
        <v>-0.1874414245548236</v>
      </c>
      <c r="I131" t="str">
        <f t="shared" si="8"/>
        <v/>
      </c>
      <c r="J131" t="str">
        <f t="shared" ref="J131:J194" si="11">IF(ISNUMBER(I131), (INDEX(D:D, MATCH(EOMONTH(C131, 0), C:C, 1)) / D131 - 1) * 100, "")</f>
        <v/>
      </c>
      <c r="P131" t="s">
        <v>3220</v>
      </c>
      <c r="Q131" t="s">
        <v>16</v>
      </c>
      <c r="R131" s="3">
        <v>44924</v>
      </c>
      <c r="S131">
        <v>372.15</v>
      </c>
      <c r="T131">
        <v>370.7</v>
      </c>
      <c r="U131">
        <v>376.5</v>
      </c>
      <c r="V131">
        <v>364.85</v>
      </c>
      <c r="W131">
        <v>372</v>
      </c>
      <c r="X131">
        <v>373.45</v>
      </c>
      <c r="Y131">
        <v>370.16</v>
      </c>
      <c r="Z131">
        <v>4181247</v>
      </c>
      <c r="AA131">
        <v>1547740097.75</v>
      </c>
      <c r="AB131">
        <v>43095</v>
      </c>
      <c r="AC131" t="s">
        <v>3441</v>
      </c>
      <c r="AD131" t="s">
        <v>3442</v>
      </c>
    </row>
    <row r="132" spans="1:30" x14ac:dyDescent="0.25">
      <c r="A132" s="11" t="s">
        <v>3220</v>
      </c>
      <c r="B132" s="2" t="s">
        <v>16</v>
      </c>
      <c r="C132" s="12">
        <v>44932</v>
      </c>
      <c r="D132" s="2">
        <v>369.75</v>
      </c>
      <c r="F132">
        <f t="shared" ref="F132:F195" si="12">((D132-D131)/D131)*100</f>
        <v>-0.8048289738430584</v>
      </c>
      <c r="G132">
        <f t="shared" si="10"/>
        <v>5</v>
      </c>
      <c r="H132" t="str">
        <f t="shared" si="9"/>
        <v/>
      </c>
      <c r="I132" t="str">
        <f t="shared" ref="I132:I195" si="13">IF(MONTH(C132)&lt;&gt;MONTH(C131), C132, "")</f>
        <v/>
      </c>
      <c r="J132" t="str">
        <f t="shared" si="11"/>
        <v/>
      </c>
      <c r="P132" t="s">
        <v>3220</v>
      </c>
      <c r="Q132" t="s">
        <v>16</v>
      </c>
      <c r="R132" s="3">
        <v>44925</v>
      </c>
      <c r="S132">
        <v>373.45</v>
      </c>
      <c r="T132">
        <v>374</v>
      </c>
      <c r="U132">
        <v>381.9</v>
      </c>
      <c r="V132">
        <v>374</v>
      </c>
      <c r="W132">
        <v>374.5</v>
      </c>
      <c r="X132">
        <v>375</v>
      </c>
      <c r="Y132">
        <v>377.53</v>
      </c>
      <c r="Z132">
        <v>2831958</v>
      </c>
      <c r="AA132">
        <v>1069149374.1</v>
      </c>
      <c r="AB132">
        <v>29108</v>
      </c>
      <c r="AC132" t="s">
        <v>3443</v>
      </c>
      <c r="AD132" t="s">
        <v>3444</v>
      </c>
    </row>
    <row r="133" spans="1:30" x14ac:dyDescent="0.25">
      <c r="A133" s="9" t="s">
        <v>3220</v>
      </c>
      <c r="B133" s="1" t="s">
        <v>16</v>
      </c>
      <c r="C133" s="10">
        <v>44935</v>
      </c>
      <c r="D133" s="1">
        <v>373.95</v>
      </c>
      <c r="F133">
        <f t="shared" si="12"/>
        <v>1.1359026369168326</v>
      </c>
      <c r="G133">
        <f t="shared" si="10"/>
        <v>1</v>
      </c>
      <c r="H133" t="str">
        <f t="shared" si="9"/>
        <v/>
      </c>
      <c r="I133" t="str">
        <f t="shared" si="13"/>
        <v/>
      </c>
      <c r="J133" t="str">
        <f t="shared" si="11"/>
        <v/>
      </c>
      <c r="P133" t="s">
        <v>3220</v>
      </c>
      <c r="Q133" t="s">
        <v>16</v>
      </c>
      <c r="R133" s="3">
        <v>44928</v>
      </c>
      <c r="S133">
        <v>375</v>
      </c>
      <c r="T133">
        <v>376.05</v>
      </c>
      <c r="U133">
        <v>382.65</v>
      </c>
      <c r="V133">
        <v>374.55</v>
      </c>
      <c r="W133">
        <v>379.7</v>
      </c>
      <c r="X133">
        <v>380.15</v>
      </c>
      <c r="Y133">
        <v>379.15</v>
      </c>
      <c r="Z133">
        <v>2924202</v>
      </c>
      <c r="AA133">
        <v>1108709620.2</v>
      </c>
      <c r="AB133">
        <v>30618</v>
      </c>
      <c r="AC133" t="s">
        <v>3445</v>
      </c>
      <c r="AD133" t="s">
        <v>3446</v>
      </c>
    </row>
    <row r="134" spans="1:30" x14ac:dyDescent="0.25">
      <c r="A134" s="11" t="s">
        <v>3220</v>
      </c>
      <c r="B134" s="2" t="s">
        <v>16</v>
      </c>
      <c r="C134" s="12">
        <v>44936</v>
      </c>
      <c r="D134" s="2">
        <v>373.05</v>
      </c>
      <c r="F134">
        <f t="shared" si="12"/>
        <v>-0.2406738868832671</v>
      </c>
      <c r="G134">
        <f t="shared" si="10"/>
        <v>2</v>
      </c>
      <c r="H134" t="str">
        <f t="shared" si="9"/>
        <v/>
      </c>
      <c r="I134" t="str">
        <f t="shared" si="13"/>
        <v/>
      </c>
      <c r="J134" t="str">
        <f t="shared" si="11"/>
        <v/>
      </c>
      <c r="P134" t="s">
        <v>3220</v>
      </c>
      <c r="Q134" t="s">
        <v>16</v>
      </c>
      <c r="R134" s="3">
        <v>44929</v>
      </c>
      <c r="S134">
        <v>380.15</v>
      </c>
      <c r="T134">
        <v>380.75</v>
      </c>
      <c r="U134">
        <v>382.7</v>
      </c>
      <c r="V134">
        <v>378.5</v>
      </c>
      <c r="W134">
        <v>379.95</v>
      </c>
      <c r="X134">
        <v>380.05</v>
      </c>
      <c r="Y134">
        <v>380.64</v>
      </c>
      <c r="Z134">
        <v>2004850</v>
      </c>
      <c r="AA134">
        <v>763132204.45000005</v>
      </c>
      <c r="AB134">
        <v>23685</v>
      </c>
      <c r="AC134" t="s">
        <v>3447</v>
      </c>
      <c r="AD134" t="s">
        <v>1382</v>
      </c>
    </row>
    <row r="135" spans="1:30" x14ac:dyDescent="0.25">
      <c r="A135" s="9" t="s">
        <v>3220</v>
      </c>
      <c r="B135" s="1" t="s">
        <v>16</v>
      </c>
      <c r="C135" s="10">
        <v>44937</v>
      </c>
      <c r="D135" s="1">
        <v>372.1</v>
      </c>
      <c r="F135">
        <f t="shared" si="12"/>
        <v>-0.25465755260688611</v>
      </c>
      <c r="G135">
        <f t="shared" si="10"/>
        <v>3</v>
      </c>
      <c r="H135" t="str">
        <f t="shared" si="9"/>
        <v/>
      </c>
      <c r="I135" t="str">
        <f t="shared" si="13"/>
        <v/>
      </c>
      <c r="J135" t="str">
        <f t="shared" si="11"/>
        <v/>
      </c>
      <c r="P135" t="s">
        <v>3220</v>
      </c>
      <c r="Q135" t="s">
        <v>16</v>
      </c>
      <c r="R135" s="3">
        <v>44930</v>
      </c>
      <c r="S135">
        <v>380.05</v>
      </c>
      <c r="T135">
        <v>380.4</v>
      </c>
      <c r="U135">
        <v>381.5</v>
      </c>
      <c r="V135">
        <v>368.6</v>
      </c>
      <c r="W135">
        <v>370.55</v>
      </c>
      <c r="X135">
        <v>371.85</v>
      </c>
      <c r="Y135">
        <v>372.95</v>
      </c>
      <c r="Z135">
        <v>3815316</v>
      </c>
      <c r="AA135">
        <v>1422941173.55</v>
      </c>
      <c r="AB135">
        <v>47790</v>
      </c>
      <c r="AC135" t="s">
        <v>3448</v>
      </c>
      <c r="AD135" t="s">
        <v>3449</v>
      </c>
    </row>
    <row r="136" spans="1:30" x14ac:dyDescent="0.25">
      <c r="A136" s="11" t="s">
        <v>3220</v>
      </c>
      <c r="B136" s="2" t="s">
        <v>16</v>
      </c>
      <c r="C136" s="12">
        <v>44938</v>
      </c>
      <c r="D136" s="2">
        <v>374.9</v>
      </c>
      <c r="F136">
        <f t="shared" si="12"/>
        <v>0.75248589088953355</v>
      </c>
      <c r="G136">
        <f t="shared" si="10"/>
        <v>4</v>
      </c>
      <c r="H136">
        <f t="shared" ref="H136:H199" si="14">IF(G136=4, ((D136 - D131) / D131)*100, "")</f>
        <v>0.57679409792085246</v>
      </c>
      <c r="I136" t="str">
        <f t="shared" si="13"/>
        <v/>
      </c>
      <c r="J136" t="str">
        <f t="shared" si="11"/>
        <v/>
      </c>
      <c r="P136" t="s">
        <v>3220</v>
      </c>
      <c r="Q136" t="s">
        <v>16</v>
      </c>
      <c r="R136" s="3">
        <v>44931</v>
      </c>
      <c r="S136">
        <v>371.85</v>
      </c>
      <c r="T136">
        <v>372.7</v>
      </c>
      <c r="U136">
        <v>374.6</v>
      </c>
      <c r="V136">
        <v>368.65</v>
      </c>
      <c r="W136">
        <v>372.9</v>
      </c>
      <c r="X136">
        <v>372.75</v>
      </c>
      <c r="Y136">
        <v>371.63</v>
      </c>
      <c r="Z136">
        <v>2499525</v>
      </c>
      <c r="AA136">
        <v>928904644.54999995</v>
      </c>
      <c r="AB136">
        <v>34657</v>
      </c>
      <c r="AC136" t="s">
        <v>3450</v>
      </c>
      <c r="AD136" t="s">
        <v>3451</v>
      </c>
    </row>
    <row r="137" spans="1:30" x14ac:dyDescent="0.25">
      <c r="A137" s="9" t="s">
        <v>3220</v>
      </c>
      <c r="B137" s="1" t="s">
        <v>16</v>
      </c>
      <c r="C137" s="10">
        <v>44939</v>
      </c>
      <c r="D137" s="1">
        <v>377.05</v>
      </c>
      <c r="F137">
        <f t="shared" si="12"/>
        <v>0.57348626300347672</v>
      </c>
      <c r="G137">
        <f t="shared" si="10"/>
        <v>5</v>
      </c>
      <c r="H137" t="str">
        <f t="shared" si="14"/>
        <v/>
      </c>
      <c r="I137" t="str">
        <f t="shared" si="13"/>
        <v/>
      </c>
      <c r="J137" t="str">
        <f t="shared" si="11"/>
        <v/>
      </c>
      <c r="P137" t="s">
        <v>3220</v>
      </c>
      <c r="Q137" t="s">
        <v>16</v>
      </c>
      <c r="R137" s="3">
        <v>44932</v>
      </c>
      <c r="S137">
        <v>372.75</v>
      </c>
      <c r="T137">
        <v>373.9</v>
      </c>
      <c r="U137">
        <v>374.3</v>
      </c>
      <c r="V137">
        <v>367.55</v>
      </c>
      <c r="W137">
        <v>368.7</v>
      </c>
      <c r="X137">
        <v>369.75</v>
      </c>
      <c r="Y137">
        <v>370.9</v>
      </c>
      <c r="Z137">
        <v>2603968</v>
      </c>
      <c r="AA137">
        <v>965804270.20000005</v>
      </c>
      <c r="AB137">
        <v>28979</v>
      </c>
      <c r="AC137" t="s">
        <v>3452</v>
      </c>
      <c r="AD137" t="s">
        <v>3453</v>
      </c>
    </row>
    <row r="138" spans="1:30" x14ac:dyDescent="0.25">
      <c r="A138" s="11" t="s">
        <v>3220</v>
      </c>
      <c r="B138" s="2" t="s">
        <v>16</v>
      </c>
      <c r="C138" s="12">
        <v>44942</v>
      </c>
      <c r="D138" s="2">
        <v>373.75</v>
      </c>
      <c r="F138">
        <f t="shared" si="12"/>
        <v>-0.87521548866198418</v>
      </c>
      <c r="G138">
        <f t="shared" si="10"/>
        <v>1</v>
      </c>
      <c r="H138" t="str">
        <f t="shared" si="14"/>
        <v/>
      </c>
      <c r="I138" t="str">
        <f t="shared" si="13"/>
        <v/>
      </c>
      <c r="J138" t="str">
        <f t="shared" si="11"/>
        <v/>
      </c>
      <c r="P138" t="s">
        <v>3220</v>
      </c>
      <c r="Q138" t="s">
        <v>16</v>
      </c>
      <c r="R138" s="3">
        <v>44935</v>
      </c>
      <c r="S138">
        <v>369.75</v>
      </c>
      <c r="T138">
        <v>373</v>
      </c>
      <c r="U138">
        <v>376</v>
      </c>
      <c r="V138">
        <v>370.1</v>
      </c>
      <c r="W138">
        <v>374.5</v>
      </c>
      <c r="X138">
        <v>373.95</v>
      </c>
      <c r="Y138">
        <v>373.76</v>
      </c>
      <c r="Z138">
        <v>1561902</v>
      </c>
      <c r="AA138">
        <v>583770912.29999995</v>
      </c>
      <c r="AB138">
        <v>24573</v>
      </c>
      <c r="AC138" t="s">
        <v>3454</v>
      </c>
      <c r="AD138" t="s">
        <v>3455</v>
      </c>
    </row>
    <row r="139" spans="1:30" x14ac:dyDescent="0.25">
      <c r="A139" s="9" t="s">
        <v>3220</v>
      </c>
      <c r="B139" s="1" t="s">
        <v>16</v>
      </c>
      <c r="C139" s="10">
        <v>44943</v>
      </c>
      <c r="D139" s="1">
        <v>375.4</v>
      </c>
      <c r="F139">
        <f t="shared" si="12"/>
        <v>0.44147157190634845</v>
      </c>
      <c r="G139">
        <f t="shared" si="10"/>
        <v>2</v>
      </c>
      <c r="H139" t="str">
        <f t="shared" si="14"/>
        <v/>
      </c>
      <c r="I139" t="str">
        <f t="shared" si="13"/>
        <v/>
      </c>
      <c r="J139" t="str">
        <f t="shared" si="11"/>
        <v/>
      </c>
      <c r="P139" t="s">
        <v>3220</v>
      </c>
      <c r="Q139" t="s">
        <v>16</v>
      </c>
      <c r="R139" s="3">
        <v>44936</v>
      </c>
      <c r="S139">
        <v>373.95</v>
      </c>
      <c r="T139">
        <v>373.9</v>
      </c>
      <c r="U139">
        <v>374.7</v>
      </c>
      <c r="V139">
        <v>368.2</v>
      </c>
      <c r="W139">
        <v>372.75</v>
      </c>
      <c r="X139">
        <v>373.05</v>
      </c>
      <c r="Y139">
        <v>372.37</v>
      </c>
      <c r="Z139">
        <v>2252881</v>
      </c>
      <c r="AA139">
        <v>838908102</v>
      </c>
      <c r="AB139">
        <v>32368</v>
      </c>
      <c r="AC139" t="s">
        <v>3456</v>
      </c>
      <c r="AD139" t="s">
        <v>3457</v>
      </c>
    </row>
    <row r="140" spans="1:30" x14ac:dyDescent="0.25">
      <c r="A140" s="11" t="s">
        <v>3220</v>
      </c>
      <c r="B140" s="2" t="s">
        <v>16</v>
      </c>
      <c r="C140" s="12">
        <v>44944</v>
      </c>
      <c r="D140" s="2">
        <v>376.4</v>
      </c>
      <c r="F140">
        <f t="shared" si="12"/>
        <v>0.26638252530633993</v>
      </c>
      <c r="G140">
        <f t="shared" si="10"/>
        <v>3</v>
      </c>
      <c r="H140" t="str">
        <f t="shared" si="14"/>
        <v/>
      </c>
      <c r="I140" t="str">
        <f t="shared" si="13"/>
        <v/>
      </c>
      <c r="J140" t="str">
        <f t="shared" si="11"/>
        <v/>
      </c>
      <c r="P140" t="s">
        <v>3220</v>
      </c>
      <c r="Q140" t="s">
        <v>16</v>
      </c>
      <c r="R140" s="3">
        <v>44937</v>
      </c>
      <c r="S140">
        <v>373.05</v>
      </c>
      <c r="T140">
        <v>373</v>
      </c>
      <c r="U140">
        <v>375.5</v>
      </c>
      <c r="V140">
        <v>371.05</v>
      </c>
      <c r="W140">
        <v>372.1</v>
      </c>
      <c r="X140">
        <v>372.1</v>
      </c>
      <c r="Y140">
        <v>372.94</v>
      </c>
      <c r="Z140">
        <v>1681043</v>
      </c>
      <c r="AA140">
        <v>626933756.20000005</v>
      </c>
      <c r="AB140">
        <v>23633</v>
      </c>
      <c r="AC140" t="s">
        <v>3458</v>
      </c>
      <c r="AD140" t="s">
        <v>3459</v>
      </c>
    </row>
    <row r="141" spans="1:30" x14ac:dyDescent="0.25">
      <c r="A141" s="9" t="s">
        <v>3220</v>
      </c>
      <c r="B141" s="1" t="s">
        <v>16</v>
      </c>
      <c r="C141" s="10">
        <v>44945</v>
      </c>
      <c r="D141" s="1">
        <v>375.4</v>
      </c>
      <c r="F141">
        <f t="shared" si="12"/>
        <v>-0.26567481402763021</v>
      </c>
      <c r="G141">
        <f t="shared" si="10"/>
        <v>4</v>
      </c>
      <c r="H141">
        <f t="shared" si="14"/>
        <v>0.13336889837289945</v>
      </c>
      <c r="I141" t="str">
        <f t="shared" si="13"/>
        <v/>
      </c>
      <c r="J141" t="str">
        <f t="shared" si="11"/>
        <v/>
      </c>
      <c r="P141" t="s">
        <v>3220</v>
      </c>
      <c r="Q141" t="s">
        <v>16</v>
      </c>
      <c r="R141" s="3">
        <v>44938</v>
      </c>
      <c r="S141">
        <v>372.1</v>
      </c>
      <c r="T141">
        <v>372.9</v>
      </c>
      <c r="U141">
        <v>376.5</v>
      </c>
      <c r="V141">
        <v>370.8</v>
      </c>
      <c r="W141">
        <v>376.3</v>
      </c>
      <c r="X141">
        <v>374.9</v>
      </c>
      <c r="Y141">
        <v>373.67</v>
      </c>
      <c r="Z141">
        <v>2859266</v>
      </c>
      <c r="AA141">
        <v>1068414707.7</v>
      </c>
      <c r="AB141">
        <v>39585</v>
      </c>
      <c r="AC141" t="s">
        <v>3460</v>
      </c>
      <c r="AD141" t="s">
        <v>1650</v>
      </c>
    </row>
    <row r="142" spans="1:30" x14ac:dyDescent="0.25">
      <c r="A142" s="11" t="s">
        <v>3220</v>
      </c>
      <c r="B142" s="2" t="s">
        <v>16</v>
      </c>
      <c r="C142" s="12">
        <v>44946</v>
      </c>
      <c r="D142" s="2">
        <v>369.3</v>
      </c>
      <c r="F142">
        <f t="shared" si="12"/>
        <v>-1.6249334043686645</v>
      </c>
      <c r="G142">
        <f t="shared" si="10"/>
        <v>5</v>
      </c>
      <c r="H142" t="str">
        <f t="shared" si="14"/>
        <v/>
      </c>
      <c r="I142" t="str">
        <f t="shared" si="13"/>
        <v/>
      </c>
      <c r="J142" t="str">
        <f t="shared" si="11"/>
        <v/>
      </c>
      <c r="P142" t="s">
        <v>3220</v>
      </c>
      <c r="Q142" t="s">
        <v>16</v>
      </c>
      <c r="R142" s="3">
        <v>44939</v>
      </c>
      <c r="S142">
        <v>374.9</v>
      </c>
      <c r="T142">
        <v>376</v>
      </c>
      <c r="U142">
        <v>379.3</v>
      </c>
      <c r="V142">
        <v>372.6</v>
      </c>
      <c r="W142">
        <v>378</v>
      </c>
      <c r="X142">
        <v>377.05</v>
      </c>
      <c r="Y142">
        <v>376.14</v>
      </c>
      <c r="Z142">
        <v>2743616</v>
      </c>
      <c r="AA142">
        <v>1031996661.4</v>
      </c>
      <c r="AB142">
        <v>36537</v>
      </c>
      <c r="AC142" t="s">
        <v>3461</v>
      </c>
      <c r="AD142" t="s">
        <v>3462</v>
      </c>
    </row>
    <row r="143" spans="1:30" x14ac:dyDescent="0.25">
      <c r="A143" s="9" t="s">
        <v>3220</v>
      </c>
      <c r="B143" s="1" t="s">
        <v>16</v>
      </c>
      <c r="C143" s="10">
        <v>44949</v>
      </c>
      <c r="D143" s="1">
        <v>369.55</v>
      </c>
      <c r="F143">
        <f t="shared" si="12"/>
        <v>6.7695640400758192E-2</v>
      </c>
      <c r="G143">
        <f t="shared" si="10"/>
        <v>1</v>
      </c>
      <c r="H143" t="str">
        <f t="shared" si="14"/>
        <v/>
      </c>
      <c r="I143" t="str">
        <f t="shared" si="13"/>
        <v/>
      </c>
      <c r="J143" t="str">
        <f t="shared" si="11"/>
        <v/>
      </c>
      <c r="P143" t="s">
        <v>3220</v>
      </c>
      <c r="Q143" t="s">
        <v>16</v>
      </c>
      <c r="R143" s="3">
        <v>44942</v>
      </c>
      <c r="S143">
        <v>377.05</v>
      </c>
      <c r="T143">
        <v>378.5</v>
      </c>
      <c r="U143">
        <v>379.9</v>
      </c>
      <c r="V143">
        <v>371.7</v>
      </c>
      <c r="W143">
        <v>373</v>
      </c>
      <c r="X143">
        <v>373.75</v>
      </c>
      <c r="Y143">
        <v>374.61</v>
      </c>
      <c r="Z143">
        <v>1661685</v>
      </c>
      <c r="AA143">
        <v>622480716.45000005</v>
      </c>
      <c r="AB143">
        <v>28726</v>
      </c>
      <c r="AC143" t="s">
        <v>3463</v>
      </c>
      <c r="AD143" t="s">
        <v>3431</v>
      </c>
    </row>
    <row r="144" spans="1:30" x14ac:dyDescent="0.25">
      <c r="A144" s="11" t="s">
        <v>3220</v>
      </c>
      <c r="B144" s="2" t="s">
        <v>16</v>
      </c>
      <c r="C144" s="12">
        <v>44950</v>
      </c>
      <c r="D144" s="2">
        <v>364.9</v>
      </c>
      <c r="F144">
        <f t="shared" si="12"/>
        <v>-1.2582871059396654</v>
      </c>
      <c r="G144">
        <f t="shared" si="10"/>
        <v>2</v>
      </c>
      <c r="H144" t="str">
        <f t="shared" si="14"/>
        <v/>
      </c>
      <c r="I144" t="str">
        <f t="shared" si="13"/>
        <v/>
      </c>
      <c r="J144" t="str">
        <f t="shared" si="11"/>
        <v/>
      </c>
      <c r="P144" t="s">
        <v>3220</v>
      </c>
      <c r="Q144" t="s">
        <v>16</v>
      </c>
      <c r="R144" s="3">
        <v>44943</v>
      </c>
      <c r="S144">
        <v>373.75</v>
      </c>
      <c r="T144">
        <v>373.95</v>
      </c>
      <c r="U144">
        <v>375.9</v>
      </c>
      <c r="V144">
        <v>369.05</v>
      </c>
      <c r="W144">
        <v>375</v>
      </c>
      <c r="X144">
        <v>375.4</v>
      </c>
      <c r="Y144">
        <v>373.32</v>
      </c>
      <c r="Z144">
        <v>1977186</v>
      </c>
      <c r="AA144">
        <v>738116336.25</v>
      </c>
      <c r="AB144">
        <v>26660</v>
      </c>
      <c r="AC144" t="s">
        <v>3464</v>
      </c>
      <c r="AD144" t="s">
        <v>1454</v>
      </c>
    </row>
    <row r="145" spans="1:30" x14ac:dyDescent="0.25">
      <c r="A145" s="9" t="s">
        <v>3220</v>
      </c>
      <c r="B145" s="1" t="s">
        <v>16</v>
      </c>
      <c r="C145" s="10">
        <v>44951</v>
      </c>
      <c r="D145" s="1">
        <v>352.05</v>
      </c>
      <c r="F145">
        <f t="shared" si="12"/>
        <v>-3.5215127432173108</v>
      </c>
      <c r="G145">
        <f t="shared" si="10"/>
        <v>3</v>
      </c>
      <c r="H145" t="str">
        <f t="shared" si="14"/>
        <v/>
      </c>
      <c r="I145" t="str">
        <f t="shared" si="13"/>
        <v/>
      </c>
      <c r="J145" t="str">
        <f t="shared" si="11"/>
        <v/>
      </c>
      <c r="P145" t="s">
        <v>3220</v>
      </c>
      <c r="Q145" t="s">
        <v>16</v>
      </c>
      <c r="R145" s="3">
        <v>44944</v>
      </c>
      <c r="S145">
        <v>375.4</v>
      </c>
      <c r="T145">
        <v>376</v>
      </c>
      <c r="U145">
        <v>377.15</v>
      </c>
      <c r="V145">
        <v>373.15</v>
      </c>
      <c r="W145">
        <v>376.05</v>
      </c>
      <c r="X145">
        <v>376.4</v>
      </c>
      <c r="Y145">
        <v>375.71</v>
      </c>
      <c r="Z145">
        <v>1819111</v>
      </c>
      <c r="AA145">
        <v>683453012.70000005</v>
      </c>
      <c r="AB145">
        <v>25832</v>
      </c>
      <c r="AC145" t="s">
        <v>3465</v>
      </c>
      <c r="AD145" t="s">
        <v>1646</v>
      </c>
    </row>
    <row r="146" spans="1:30" x14ac:dyDescent="0.25">
      <c r="A146" s="11" t="s">
        <v>3220</v>
      </c>
      <c r="B146" s="2" t="s">
        <v>16</v>
      </c>
      <c r="C146" s="12">
        <v>44953</v>
      </c>
      <c r="D146" s="2">
        <v>355.95</v>
      </c>
      <c r="F146">
        <f t="shared" si="12"/>
        <v>1.1077971878994395</v>
      </c>
      <c r="G146">
        <f t="shared" si="10"/>
        <v>5</v>
      </c>
      <c r="H146" t="str">
        <f t="shared" si="14"/>
        <v/>
      </c>
      <c r="I146" t="str">
        <f t="shared" si="13"/>
        <v/>
      </c>
      <c r="J146" t="str">
        <f t="shared" si="11"/>
        <v/>
      </c>
      <c r="P146" t="s">
        <v>3220</v>
      </c>
      <c r="Q146" t="s">
        <v>16</v>
      </c>
      <c r="R146" s="3">
        <v>44945</v>
      </c>
      <c r="S146">
        <v>376.4</v>
      </c>
      <c r="T146">
        <v>375</v>
      </c>
      <c r="U146">
        <v>376.5</v>
      </c>
      <c r="V146">
        <v>372.65</v>
      </c>
      <c r="W146">
        <v>374.5</v>
      </c>
      <c r="X146">
        <v>375.4</v>
      </c>
      <c r="Y146">
        <v>374.55</v>
      </c>
      <c r="Z146">
        <v>1980513</v>
      </c>
      <c r="AA146">
        <v>741795605.45000005</v>
      </c>
      <c r="AB146">
        <v>37554</v>
      </c>
      <c r="AC146" t="s">
        <v>3466</v>
      </c>
      <c r="AD146" t="s">
        <v>3467</v>
      </c>
    </row>
    <row r="147" spans="1:30" x14ac:dyDescent="0.25">
      <c r="A147" s="9" t="s">
        <v>3220</v>
      </c>
      <c r="B147" s="1" t="s">
        <v>16</v>
      </c>
      <c r="C147" s="10">
        <v>44956</v>
      </c>
      <c r="D147" s="1">
        <v>353.15</v>
      </c>
      <c r="F147">
        <f t="shared" si="12"/>
        <v>-0.78662733529990481</v>
      </c>
      <c r="G147">
        <f t="shared" si="10"/>
        <v>1</v>
      </c>
      <c r="H147" t="str">
        <f t="shared" si="14"/>
        <v/>
      </c>
      <c r="I147" t="str">
        <f t="shared" si="13"/>
        <v/>
      </c>
      <c r="J147" t="str">
        <f t="shared" si="11"/>
        <v/>
      </c>
      <c r="P147" t="s">
        <v>3220</v>
      </c>
      <c r="Q147" t="s">
        <v>16</v>
      </c>
      <c r="R147" s="3">
        <v>44946</v>
      </c>
      <c r="S147">
        <v>375.4</v>
      </c>
      <c r="T147">
        <v>374</v>
      </c>
      <c r="U147">
        <v>375.85</v>
      </c>
      <c r="V147">
        <v>368.55</v>
      </c>
      <c r="W147">
        <v>369.5</v>
      </c>
      <c r="X147">
        <v>369.3</v>
      </c>
      <c r="Y147">
        <v>372.05</v>
      </c>
      <c r="Z147">
        <v>3988074</v>
      </c>
      <c r="AA147">
        <v>1483750540.45</v>
      </c>
      <c r="AB147">
        <v>41949</v>
      </c>
      <c r="AC147" t="s">
        <v>3468</v>
      </c>
      <c r="AD147" t="s">
        <v>3469</v>
      </c>
    </row>
    <row r="148" spans="1:30" x14ac:dyDescent="0.25">
      <c r="A148" s="11" t="s">
        <v>3220</v>
      </c>
      <c r="B148" s="2" t="s">
        <v>16</v>
      </c>
      <c r="C148" s="12">
        <v>44957</v>
      </c>
      <c r="D148" s="2">
        <v>356.05</v>
      </c>
      <c r="F148">
        <f t="shared" si="12"/>
        <v>0.82118080135920557</v>
      </c>
      <c r="G148">
        <f t="shared" si="10"/>
        <v>2</v>
      </c>
      <c r="H148" t="str">
        <f t="shared" si="14"/>
        <v/>
      </c>
      <c r="I148" t="str">
        <f t="shared" si="13"/>
        <v/>
      </c>
      <c r="J148" t="str">
        <f t="shared" si="11"/>
        <v/>
      </c>
      <c r="P148" t="s">
        <v>3220</v>
      </c>
      <c r="Q148" t="s">
        <v>16</v>
      </c>
      <c r="R148" s="3">
        <v>44949</v>
      </c>
      <c r="S148">
        <v>369.3</v>
      </c>
      <c r="T148">
        <v>371.15</v>
      </c>
      <c r="U148">
        <v>371.7</v>
      </c>
      <c r="V148">
        <v>367.5</v>
      </c>
      <c r="W148">
        <v>368.3</v>
      </c>
      <c r="X148">
        <v>369.55</v>
      </c>
      <c r="Y148">
        <v>369.5</v>
      </c>
      <c r="Z148">
        <v>2338790</v>
      </c>
      <c r="AA148">
        <v>864185076.20000005</v>
      </c>
      <c r="AB148">
        <v>26470</v>
      </c>
      <c r="AC148" t="s">
        <v>3470</v>
      </c>
      <c r="AD148" t="s">
        <v>3471</v>
      </c>
    </row>
    <row r="149" spans="1:30" x14ac:dyDescent="0.25">
      <c r="A149" s="9" t="s">
        <v>3220</v>
      </c>
      <c r="B149" s="1" t="s">
        <v>16</v>
      </c>
      <c r="C149" s="10">
        <v>44958</v>
      </c>
      <c r="D149" s="1">
        <v>349</v>
      </c>
      <c r="F149">
        <f t="shared" si="12"/>
        <v>-1.9800589804802728</v>
      </c>
      <c r="G149">
        <f t="shared" si="10"/>
        <v>3</v>
      </c>
      <c r="H149" t="str">
        <f t="shared" si="14"/>
        <v/>
      </c>
      <c r="I149">
        <f t="shared" si="13"/>
        <v>44958</v>
      </c>
      <c r="J149">
        <f t="shared" si="11"/>
        <v>0.75931232091690504</v>
      </c>
      <c r="P149" t="s">
        <v>3220</v>
      </c>
      <c r="Q149" t="s">
        <v>16</v>
      </c>
      <c r="R149" s="3">
        <v>44950</v>
      </c>
      <c r="S149">
        <v>369.55</v>
      </c>
      <c r="T149">
        <v>370.5</v>
      </c>
      <c r="U149">
        <v>371.25</v>
      </c>
      <c r="V149">
        <v>363.6</v>
      </c>
      <c r="W149">
        <v>364.95</v>
      </c>
      <c r="X149">
        <v>364.9</v>
      </c>
      <c r="Y149">
        <v>367.11</v>
      </c>
      <c r="Z149">
        <v>3010618</v>
      </c>
      <c r="AA149">
        <v>1105223053.4000001</v>
      </c>
      <c r="AB149">
        <v>39113</v>
      </c>
      <c r="AC149" t="s">
        <v>3472</v>
      </c>
      <c r="AD149" t="s">
        <v>3442</v>
      </c>
    </row>
    <row r="150" spans="1:30" x14ac:dyDescent="0.25">
      <c r="A150" s="11" t="s">
        <v>3220</v>
      </c>
      <c r="B150" s="2" t="s">
        <v>16</v>
      </c>
      <c r="C150" s="12">
        <v>44959</v>
      </c>
      <c r="D150" s="2">
        <v>354.5</v>
      </c>
      <c r="F150">
        <f t="shared" si="12"/>
        <v>1.5759312320916905</v>
      </c>
      <c r="G150">
        <f t="shared" si="10"/>
        <v>4</v>
      </c>
      <c r="H150">
        <f t="shared" si="14"/>
        <v>0.69592387444964876</v>
      </c>
      <c r="I150" t="str">
        <f t="shared" si="13"/>
        <v/>
      </c>
      <c r="J150" t="str">
        <f t="shared" si="11"/>
        <v/>
      </c>
      <c r="P150" t="s">
        <v>3220</v>
      </c>
      <c r="Q150" t="s">
        <v>16</v>
      </c>
      <c r="R150" s="3">
        <v>44951</v>
      </c>
      <c r="S150">
        <v>364.9</v>
      </c>
      <c r="T150">
        <v>364.2</v>
      </c>
      <c r="U150">
        <v>364.2</v>
      </c>
      <c r="V150">
        <v>348.4</v>
      </c>
      <c r="W150">
        <v>352.25</v>
      </c>
      <c r="X150">
        <v>352.05</v>
      </c>
      <c r="Y150">
        <v>354.09</v>
      </c>
      <c r="Z150">
        <v>7032545</v>
      </c>
      <c r="AA150">
        <v>2490152352.5</v>
      </c>
      <c r="AB150">
        <v>92585</v>
      </c>
      <c r="AC150" t="s">
        <v>3473</v>
      </c>
      <c r="AD150" t="s">
        <v>1196</v>
      </c>
    </row>
    <row r="151" spans="1:30" x14ac:dyDescent="0.25">
      <c r="A151" s="9" t="s">
        <v>3220</v>
      </c>
      <c r="B151" s="1" t="s">
        <v>16</v>
      </c>
      <c r="C151" s="10">
        <v>44960</v>
      </c>
      <c r="D151" s="1">
        <v>353.5</v>
      </c>
      <c r="F151">
        <f t="shared" si="12"/>
        <v>-0.28208744710860367</v>
      </c>
      <c r="G151">
        <f t="shared" si="10"/>
        <v>5</v>
      </c>
      <c r="H151" t="str">
        <f t="shared" si="14"/>
        <v/>
      </c>
      <c r="I151" t="str">
        <f t="shared" si="13"/>
        <v/>
      </c>
      <c r="J151" t="str">
        <f t="shared" si="11"/>
        <v/>
      </c>
      <c r="P151" t="s">
        <v>3220</v>
      </c>
      <c r="Q151" t="s">
        <v>16</v>
      </c>
      <c r="R151" s="3">
        <v>44953</v>
      </c>
      <c r="S151">
        <v>352.05</v>
      </c>
      <c r="T151">
        <v>354.95</v>
      </c>
      <c r="U151">
        <v>359.95</v>
      </c>
      <c r="V151">
        <v>347.25</v>
      </c>
      <c r="W151">
        <v>356.65</v>
      </c>
      <c r="X151">
        <v>355.95</v>
      </c>
      <c r="Y151">
        <v>353.23</v>
      </c>
      <c r="Z151">
        <v>5422141</v>
      </c>
      <c r="AA151">
        <v>1915244305.9000001</v>
      </c>
      <c r="AB151">
        <v>74147</v>
      </c>
      <c r="AC151" t="s">
        <v>3474</v>
      </c>
      <c r="AD151" t="s">
        <v>3475</v>
      </c>
    </row>
    <row r="152" spans="1:30" x14ac:dyDescent="0.25">
      <c r="A152" s="11" t="s">
        <v>3220</v>
      </c>
      <c r="B152" s="2" t="s">
        <v>16</v>
      </c>
      <c r="C152" s="12">
        <v>44963</v>
      </c>
      <c r="D152" s="2">
        <v>353.9</v>
      </c>
      <c r="F152">
        <f t="shared" si="12"/>
        <v>0.11315417256010674</v>
      </c>
      <c r="G152">
        <f t="shared" si="10"/>
        <v>1</v>
      </c>
      <c r="H152" t="str">
        <f t="shared" si="14"/>
        <v/>
      </c>
      <c r="I152" t="str">
        <f t="shared" si="13"/>
        <v/>
      </c>
      <c r="J152" t="str">
        <f t="shared" si="11"/>
        <v/>
      </c>
      <c r="P152" t="s">
        <v>3220</v>
      </c>
      <c r="Q152" t="s">
        <v>16</v>
      </c>
      <c r="R152" s="3">
        <v>44956</v>
      </c>
      <c r="S152">
        <v>355.95</v>
      </c>
      <c r="T152">
        <v>356.95</v>
      </c>
      <c r="U152">
        <v>363.85</v>
      </c>
      <c r="V152">
        <v>346.5</v>
      </c>
      <c r="W152">
        <v>353.2</v>
      </c>
      <c r="X152">
        <v>353.15</v>
      </c>
      <c r="Y152">
        <v>353.05</v>
      </c>
      <c r="Z152">
        <v>5105818</v>
      </c>
      <c r="AA152">
        <v>1802617261.3</v>
      </c>
      <c r="AB152">
        <v>44511</v>
      </c>
      <c r="AC152" t="s">
        <v>3476</v>
      </c>
      <c r="AD152" t="s">
        <v>3477</v>
      </c>
    </row>
    <row r="153" spans="1:30" x14ac:dyDescent="0.25">
      <c r="A153" s="9" t="s">
        <v>3220</v>
      </c>
      <c r="B153" s="1" t="s">
        <v>16</v>
      </c>
      <c r="C153" s="10">
        <v>44964</v>
      </c>
      <c r="D153" s="1">
        <v>357.15</v>
      </c>
      <c r="F153">
        <f t="shared" si="12"/>
        <v>0.91833851370443642</v>
      </c>
      <c r="G153">
        <f t="shared" si="10"/>
        <v>2</v>
      </c>
      <c r="H153" t="str">
        <f t="shared" si="14"/>
        <v/>
      </c>
      <c r="I153" t="str">
        <f t="shared" si="13"/>
        <v/>
      </c>
      <c r="J153" t="str">
        <f t="shared" si="11"/>
        <v/>
      </c>
      <c r="P153" t="s">
        <v>3220</v>
      </c>
      <c r="Q153" t="s">
        <v>16</v>
      </c>
      <c r="R153" s="3">
        <v>44957</v>
      </c>
      <c r="S153">
        <v>353.15</v>
      </c>
      <c r="T153">
        <v>356</v>
      </c>
      <c r="U153">
        <v>361</v>
      </c>
      <c r="V153">
        <v>351.55</v>
      </c>
      <c r="W153">
        <v>356</v>
      </c>
      <c r="X153">
        <v>356.05</v>
      </c>
      <c r="Y153">
        <v>356.85</v>
      </c>
      <c r="Z153">
        <v>4784073</v>
      </c>
      <c r="AA153">
        <v>1707173558.8499999</v>
      </c>
      <c r="AB153">
        <v>48656</v>
      </c>
      <c r="AC153" t="s">
        <v>3478</v>
      </c>
      <c r="AD153" t="s">
        <v>3479</v>
      </c>
    </row>
    <row r="154" spans="1:30" x14ac:dyDescent="0.25">
      <c r="A154" s="11" t="s">
        <v>3220</v>
      </c>
      <c r="B154" s="2" t="s">
        <v>16</v>
      </c>
      <c r="C154" s="12">
        <v>44965</v>
      </c>
      <c r="D154" s="2">
        <v>360.3</v>
      </c>
      <c r="F154">
        <f t="shared" si="12"/>
        <v>0.88198236035280253</v>
      </c>
      <c r="G154">
        <f t="shared" si="10"/>
        <v>3</v>
      </c>
      <c r="H154" t="str">
        <f t="shared" si="14"/>
        <v/>
      </c>
      <c r="I154" t="str">
        <f t="shared" si="13"/>
        <v/>
      </c>
      <c r="J154" t="str">
        <f t="shared" si="11"/>
        <v/>
      </c>
      <c r="P154" t="s">
        <v>3220</v>
      </c>
      <c r="Q154" t="s">
        <v>16</v>
      </c>
      <c r="R154" s="3">
        <v>44958</v>
      </c>
      <c r="S154">
        <v>356.05</v>
      </c>
      <c r="T154">
        <v>358.55</v>
      </c>
      <c r="U154">
        <v>365.6</v>
      </c>
      <c r="V154">
        <v>341.55</v>
      </c>
      <c r="W154">
        <v>345.9</v>
      </c>
      <c r="X154">
        <v>349</v>
      </c>
      <c r="Y154">
        <v>355.42</v>
      </c>
      <c r="Z154">
        <v>5504489</v>
      </c>
      <c r="AA154">
        <v>1956426584.0999999</v>
      </c>
      <c r="AB154">
        <v>59241</v>
      </c>
      <c r="AC154" t="s">
        <v>3480</v>
      </c>
      <c r="AD154" t="s">
        <v>3481</v>
      </c>
    </row>
    <row r="155" spans="1:30" x14ac:dyDescent="0.25">
      <c r="A155" s="9" t="s">
        <v>3220</v>
      </c>
      <c r="B155" s="1" t="s">
        <v>16</v>
      </c>
      <c r="C155" s="10">
        <v>44966</v>
      </c>
      <c r="D155" s="1">
        <v>356.7</v>
      </c>
      <c r="F155">
        <f t="shared" si="12"/>
        <v>-0.99916736053289545</v>
      </c>
      <c r="G155">
        <f t="shared" si="10"/>
        <v>4</v>
      </c>
      <c r="H155">
        <f t="shared" si="14"/>
        <v>0.62059238363892488</v>
      </c>
      <c r="I155" t="str">
        <f t="shared" si="13"/>
        <v/>
      </c>
      <c r="J155" t="str">
        <f t="shared" si="11"/>
        <v/>
      </c>
      <c r="P155" t="s">
        <v>3220</v>
      </c>
      <c r="Q155" t="s">
        <v>16</v>
      </c>
      <c r="R155" s="3">
        <v>44959</v>
      </c>
      <c r="S155">
        <v>349</v>
      </c>
      <c r="T155">
        <v>348.9</v>
      </c>
      <c r="U155">
        <v>355.85</v>
      </c>
      <c r="V155">
        <v>341.55</v>
      </c>
      <c r="W155">
        <v>353.5</v>
      </c>
      <c r="X155">
        <v>354.5</v>
      </c>
      <c r="Y155">
        <v>351.11</v>
      </c>
      <c r="Z155">
        <v>4485546</v>
      </c>
      <c r="AA155">
        <v>1574936054.4000001</v>
      </c>
      <c r="AB155">
        <v>50753</v>
      </c>
      <c r="AC155" t="s">
        <v>3482</v>
      </c>
      <c r="AD155" t="s">
        <v>3483</v>
      </c>
    </row>
    <row r="156" spans="1:30" x14ac:dyDescent="0.25">
      <c r="A156" s="11" t="s">
        <v>3220</v>
      </c>
      <c r="B156" s="2" t="s">
        <v>16</v>
      </c>
      <c r="C156" s="12">
        <v>44967</v>
      </c>
      <c r="D156" s="2">
        <v>361.5</v>
      </c>
      <c r="F156">
        <f t="shared" si="12"/>
        <v>1.3456686291000874</v>
      </c>
      <c r="G156">
        <f t="shared" si="10"/>
        <v>5</v>
      </c>
      <c r="H156" t="str">
        <f t="shared" si="14"/>
        <v/>
      </c>
      <c r="I156" t="str">
        <f t="shared" si="13"/>
        <v/>
      </c>
      <c r="J156" t="str">
        <f t="shared" si="11"/>
        <v/>
      </c>
      <c r="P156" t="s">
        <v>3220</v>
      </c>
      <c r="Q156" t="s">
        <v>16</v>
      </c>
      <c r="R156" s="3">
        <v>44960</v>
      </c>
      <c r="S156">
        <v>354.5</v>
      </c>
      <c r="T156">
        <v>355.1</v>
      </c>
      <c r="U156">
        <v>359</v>
      </c>
      <c r="V156">
        <v>348.75</v>
      </c>
      <c r="W156">
        <v>352.1</v>
      </c>
      <c r="X156">
        <v>353.5</v>
      </c>
      <c r="Y156">
        <v>352.84</v>
      </c>
      <c r="Z156">
        <v>4697067</v>
      </c>
      <c r="AA156">
        <v>1657329462.8499999</v>
      </c>
      <c r="AB156">
        <v>59199</v>
      </c>
      <c r="AC156" t="s">
        <v>3484</v>
      </c>
      <c r="AD156" t="s">
        <v>3485</v>
      </c>
    </row>
    <row r="157" spans="1:30" x14ac:dyDescent="0.25">
      <c r="A157" s="11" t="s">
        <v>3220</v>
      </c>
      <c r="B157" s="2" t="s">
        <v>16</v>
      </c>
      <c r="C157" s="12">
        <v>44970</v>
      </c>
      <c r="D157" s="2">
        <v>357.9</v>
      </c>
      <c r="F157">
        <f t="shared" si="12"/>
        <v>-0.99585062240664535</v>
      </c>
      <c r="G157">
        <f t="shared" si="10"/>
        <v>1</v>
      </c>
      <c r="H157" t="str">
        <f t="shared" si="14"/>
        <v/>
      </c>
      <c r="I157" t="str">
        <f t="shared" si="13"/>
        <v/>
      </c>
      <c r="J157" t="str">
        <f t="shared" si="11"/>
        <v/>
      </c>
      <c r="P157" t="s">
        <v>3220</v>
      </c>
      <c r="Q157" t="s">
        <v>16</v>
      </c>
      <c r="R157" s="3">
        <v>44963</v>
      </c>
      <c r="S157">
        <v>353.5</v>
      </c>
      <c r="T157">
        <v>353.5</v>
      </c>
      <c r="U157">
        <v>355.15</v>
      </c>
      <c r="V157">
        <v>350.75</v>
      </c>
      <c r="W157">
        <v>353</v>
      </c>
      <c r="X157">
        <v>353.9</v>
      </c>
      <c r="Y157">
        <v>352.91</v>
      </c>
      <c r="Z157">
        <v>1913975</v>
      </c>
      <c r="AA157">
        <v>675454895.10000002</v>
      </c>
      <c r="AB157">
        <v>26404</v>
      </c>
      <c r="AC157" t="s">
        <v>3486</v>
      </c>
      <c r="AD157" t="s">
        <v>3487</v>
      </c>
    </row>
    <row r="158" spans="1:30" x14ac:dyDescent="0.25">
      <c r="A158" s="9" t="s">
        <v>3220</v>
      </c>
      <c r="B158" s="1" t="s">
        <v>16</v>
      </c>
      <c r="C158" s="10">
        <v>44971</v>
      </c>
      <c r="D158" s="1">
        <v>353.95</v>
      </c>
      <c r="F158">
        <f t="shared" si="12"/>
        <v>-1.1036602402905809</v>
      </c>
      <c r="G158">
        <f t="shared" si="10"/>
        <v>2</v>
      </c>
      <c r="H158" t="str">
        <f t="shared" si="14"/>
        <v/>
      </c>
      <c r="I158" t="str">
        <f t="shared" si="13"/>
        <v/>
      </c>
      <c r="J158" t="str">
        <f t="shared" si="11"/>
        <v/>
      </c>
      <c r="P158" t="s">
        <v>3220</v>
      </c>
      <c r="Q158" t="s">
        <v>16</v>
      </c>
      <c r="R158" s="3">
        <v>44964</v>
      </c>
      <c r="S158">
        <v>353.9</v>
      </c>
      <c r="T158">
        <v>354.8</v>
      </c>
      <c r="U158">
        <v>359.1</v>
      </c>
      <c r="V158">
        <v>353.05</v>
      </c>
      <c r="W158">
        <v>357</v>
      </c>
      <c r="X158">
        <v>357.15</v>
      </c>
      <c r="Y158">
        <v>356.78</v>
      </c>
      <c r="Z158">
        <v>2846953</v>
      </c>
      <c r="AA158">
        <v>1015722071.9</v>
      </c>
      <c r="AB158">
        <v>31119</v>
      </c>
      <c r="AC158" t="s">
        <v>3488</v>
      </c>
      <c r="AD158" t="s">
        <v>3489</v>
      </c>
    </row>
    <row r="159" spans="1:30" x14ac:dyDescent="0.25">
      <c r="A159" s="11" t="s">
        <v>3220</v>
      </c>
      <c r="B159" s="2" t="s">
        <v>16</v>
      </c>
      <c r="C159" s="12">
        <v>44972</v>
      </c>
      <c r="D159" s="2">
        <v>361</v>
      </c>
      <c r="F159">
        <f t="shared" si="12"/>
        <v>1.9918067523661567</v>
      </c>
      <c r="G159">
        <f t="shared" si="10"/>
        <v>3</v>
      </c>
      <c r="H159" t="str">
        <f t="shared" si="14"/>
        <v/>
      </c>
      <c r="I159" t="str">
        <f t="shared" si="13"/>
        <v/>
      </c>
      <c r="J159" t="str">
        <f t="shared" si="11"/>
        <v/>
      </c>
      <c r="P159" t="s">
        <v>3220</v>
      </c>
      <c r="Q159" t="s">
        <v>16</v>
      </c>
      <c r="R159" s="3">
        <v>44965</v>
      </c>
      <c r="S159">
        <v>357.15</v>
      </c>
      <c r="T159">
        <v>358.65</v>
      </c>
      <c r="U159">
        <v>361.95</v>
      </c>
      <c r="V159">
        <v>355.7</v>
      </c>
      <c r="W159">
        <v>360.2</v>
      </c>
      <c r="X159">
        <v>360.3</v>
      </c>
      <c r="Y159">
        <v>359.41</v>
      </c>
      <c r="Z159">
        <v>2429159</v>
      </c>
      <c r="AA159">
        <v>873061836.25</v>
      </c>
      <c r="AB159">
        <v>38932</v>
      </c>
      <c r="AC159" t="s">
        <v>3490</v>
      </c>
      <c r="AD159" t="s">
        <v>3491</v>
      </c>
    </row>
    <row r="160" spans="1:30" x14ac:dyDescent="0.25">
      <c r="A160" s="9" t="s">
        <v>3220</v>
      </c>
      <c r="B160" s="1" t="s">
        <v>16</v>
      </c>
      <c r="C160" s="10">
        <v>44973</v>
      </c>
      <c r="D160" s="1">
        <v>371.7</v>
      </c>
      <c r="F160">
        <f t="shared" si="12"/>
        <v>2.963988919667587</v>
      </c>
      <c r="G160">
        <f t="shared" si="10"/>
        <v>4</v>
      </c>
      <c r="H160">
        <f t="shared" si="14"/>
        <v>4.2052144659377628</v>
      </c>
      <c r="I160" t="str">
        <f t="shared" si="13"/>
        <v/>
      </c>
      <c r="J160" t="str">
        <f t="shared" si="11"/>
        <v/>
      </c>
      <c r="P160" t="s">
        <v>3220</v>
      </c>
      <c r="Q160" t="s">
        <v>16</v>
      </c>
      <c r="R160" s="3">
        <v>44966</v>
      </c>
      <c r="S160">
        <v>360.3</v>
      </c>
      <c r="T160">
        <v>361.35</v>
      </c>
      <c r="U160">
        <v>362.35</v>
      </c>
      <c r="V160">
        <v>353.8</v>
      </c>
      <c r="W160">
        <v>356.7</v>
      </c>
      <c r="X160">
        <v>356.7</v>
      </c>
      <c r="Y160">
        <v>358.59</v>
      </c>
      <c r="Z160">
        <v>2229848</v>
      </c>
      <c r="AA160">
        <v>799605089.14999998</v>
      </c>
      <c r="AB160">
        <v>33501</v>
      </c>
      <c r="AC160" t="s">
        <v>3492</v>
      </c>
      <c r="AD160" t="s">
        <v>3493</v>
      </c>
    </row>
    <row r="161" spans="1:30" x14ac:dyDescent="0.25">
      <c r="A161" s="11" t="s">
        <v>3220</v>
      </c>
      <c r="B161" s="2" t="s">
        <v>16</v>
      </c>
      <c r="C161" s="12">
        <v>44974</v>
      </c>
      <c r="D161" s="2">
        <v>364.55</v>
      </c>
      <c r="F161">
        <f t="shared" si="12"/>
        <v>-1.9235942964756465</v>
      </c>
      <c r="G161">
        <f t="shared" si="10"/>
        <v>5</v>
      </c>
      <c r="H161" t="str">
        <f t="shared" si="14"/>
        <v/>
      </c>
      <c r="I161" t="str">
        <f t="shared" si="13"/>
        <v/>
      </c>
      <c r="J161" t="str">
        <f t="shared" si="11"/>
        <v/>
      </c>
      <c r="P161" t="s">
        <v>3220</v>
      </c>
      <c r="Q161" t="s">
        <v>16</v>
      </c>
      <c r="R161" s="3">
        <v>44967</v>
      </c>
      <c r="S161">
        <v>356.7</v>
      </c>
      <c r="T161">
        <v>356.5</v>
      </c>
      <c r="U161">
        <v>362.3</v>
      </c>
      <c r="V161">
        <v>355.55</v>
      </c>
      <c r="W161">
        <v>361.3</v>
      </c>
      <c r="X161">
        <v>361.5</v>
      </c>
      <c r="Y161">
        <v>358.63</v>
      </c>
      <c r="Z161">
        <v>2809140</v>
      </c>
      <c r="AA161">
        <v>1007437807.65</v>
      </c>
      <c r="AB161">
        <v>30094</v>
      </c>
      <c r="AC161" t="s">
        <v>3494</v>
      </c>
      <c r="AD161" t="s">
        <v>1535</v>
      </c>
    </row>
    <row r="162" spans="1:30" x14ac:dyDescent="0.25">
      <c r="A162" s="9" t="s">
        <v>3220</v>
      </c>
      <c r="B162" s="1" t="s">
        <v>16</v>
      </c>
      <c r="C162" s="10">
        <v>44977</v>
      </c>
      <c r="D162" s="1">
        <v>364.6</v>
      </c>
      <c r="F162">
        <f t="shared" si="12"/>
        <v>1.371553970649057E-2</v>
      </c>
      <c r="G162">
        <f t="shared" si="10"/>
        <v>1</v>
      </c>
      <c r="H162" t="str">
        <f t="shared" si="14"/>
        <v/>
      </c>
      <c r="I162" t="str">
        <f t="shared" si="13"/>
        <v/>
      </c>
      <c r="J162" t="str">
        <f t="shared" si="11"/>
        <v/>
      </c>
      <c r="P162" t="s">
        <v>3220</v>
      </c>
      <c r="Q162" t="s">
        <v>145</v>
      </c>
      <c r="R162" s="3">
        <v>44970</v>
      </c>
      <c r="S162">
        <v>400.55</v>
      </c>
      <c r="T162">
        <v>361.5</v>
      </c>
      <c r="U162">
        <v>361.5</v>
      </c>
      <c r="V162">
        <v>361.5</v>
      </c>
      <c r="W162">
        <v>361.5</v>
      </c>
      <c r="X162">
        <v>361.5</v>
      </c>
      <c r="Y162">
        <v>361.5</v>
      </c>
      <c r="Z162">
        <v>3436281</v>
      </c>
      <c r="AA162">
        <v>1242215581.5</v>
      </c>
      <c r="AB162">
        <v>1</v>
      </c>
      <c r="AC162" t="s">
        <v>146</v>
      </c>
      <c r="AD162" t="s">
        <v>146</v>
      </c>
    </row>
    <row r="163" spans="1:30" x14ac:dyDescent="0.25">
      <c r="A163" s="11" t="s">
        <v>3220</v>
      </c>
      <c r="B163" s="2" t="s">
        <v>16</v>
      </c>
      <c r="C163" s="12">
        <v>44978</v>
      </c>
      <c r="D163" s="2">
        <v>357.5</v>
      </c>
      <c r="F163">
        <f t="shared" si="12"/>
        <v>-1.9473395501919972</v>
      </c>
      <c r="G163">
        <f t="shared" si="10"/>
        <v>2</v>
      </c>
      <c r="H163" t="str">
        <f t="shared" si="14"/>
        <v/>
      </c>
      <c r="I163" t="str">
        <f t="shared" si="13"/>
        <v/>
      </c>
      <c r="J163" t="str">
        <f t="shared" si="11"/>
        <v/>
      </c>
      <c r="P163" t="s">
        <v>3220</v>
      </c>
      <c r="Q163" t="s">
        <v>16</v>
      </c>
      <c r="R163" s="3">
        <v>44970</v>
      </c>
      <c r="S163">
        <v>361.5</v>
      </c>
      <c r="T163">
        <v>362.2</v>
      </c>
      <c r="U163">
        <v>365.65</v>
      </c>
      <c r="V163">
        <v>354.75</v>
      </c>
      <c r="W163">
        <v>357</v>
      </c>
      <c r="X163">
        <v>357.9</v>
      </c>
      <c r="Y163">
        <v>360.12</v>
      </c>
      <c r="Z163">
        <v>3030923</v>
      </c>
      <c r="AA163">
        <v>1091503296.5999999</v>
      </c>
      <c r="AB163">
        <v>30383</v>
      </c>
      <c r="AC163" t="s">
        <v>3495</v>
      </c>
      <c r="AD163" t="s">
        <v>668</v>
      </c>
    </row>
    <row r="164" spans="1:30" x14ac:dyDescent="0.25">
      <c r="A164" s="9" t="s">
        <v>3220</v>
      </c>
      <c r="B164" s="1" t="s">
        <v>16</v>
      </c>
      <c r="C164" s="10">
        <v>44979</v>
      </c>
      <c r="D164" s="1">
        <v>348.6</v>
      </c>
      <c r="F164">
        <f t="shared" si="12"/>
        <v>-2.4895104895104834</v>
      </c>
      <c r="G164">
        <f t="shared" si="10"/>
        <v>3</v>
      </c>
      <c r="H164" t="str">
        <f t="shared" si="14"/>
        <v/>
      </c>
      <c r="I164" t="str">
        <f t="shared" si="13"/>
        <v/>
      </c>
      <c r="J164" t="str">
        <f t="shared" si="11"/>
        <v/>
      </c>
      <c r="P164" t="s">
        <v>3220</v>
      </c>
      <c r="Q164" t="s">
        <v>16</v>
      </c>
      <c r="R164" s="3">
        <v>44971</v>
      </c>
      <c r="S164">
        <v>357.9</v>
      </c>
      <c r="T164">
        <v>357.6</v>
      </c>
      <c r="U164">
        <v>357.6</v>
      </c>
      <c r="V164">
        <v>347.15</v>
      </c>
      <c r="W164">
        <v>353.1</v>
      </c>
      <c r="X164">
        <v>353.95</v>
      </c>
      <c r="Y164">
        <v>352.61</v>
      </c>
      <c r="Z164">
        <v>3140968</v>
      </c>
      <c r="AA164">
        <v>1107522866.95</v>
      </c>
      <c r="AB164">
        <v>32545</v>
      </c>
      <c r="AC164" t="s">
        <v>3496</v>
      </c>
      <c r="AD164" t="s">
        <v>3497</v>
      </c>
    </row>
    <row r="165" spans="1:30" x14ac:dyDescent="0.25">
      <c r="A165" s="11" t="s">
        <v>3220</v>
      </c>
      <c r="B165" s="2" t="s">
        <v>16</v>
      </c>
      <c r="C165" s="12">
        <v>44980</v>
      </c>
      <c r="D165" s="2">
        <v>342.9</v>
      </c>
      <c r="F165">
        <f t="shared" si="12"/>
        <v>-1.6351118760757444</v>
      </c>
      <c r="G165">
        <f t="shared" si="10"/>
        <v>4</v>
      </c>
      <c r="H165">
        <f t="shared" si="14"/>
        <v>-7.7481840193704627</v>
      </c>
      <c r="I165" t="str">
        <f t="shared" si="13"/>
        <v/>
      </c>
      <c r="J165" t="str">
        <f t="shared" si="11"/>
        <v/>
      </c>
      <c r="P165" t="s">
        <v>3220</v>
      </c>
      <c r="Q165" t="s">
        <v>16</v>
      </c>
      <c r="R165" s="3">
        <v>44972</v>
      </c>
      <c r="S165">
        <v>353.95</v>
      </c>
      <c r="T165">
        <v>350.2</v>
      </c>
      <c r="U165">
        <v>362.1</v>
      </c>
      <c r="V165">
        <v>350.2</v>
      </c>
      <c r="W165">
        <v>361.15</v>
      </c>
      <c r="X165">
        <v>361</v>
      </c>
      <c r="Y165">
        <v>356.66</v>
      </c>
      <c r="Z165">
        <v>2548073</v>
      </c>
      <c r="AA165">
        <v>908783213.20000005</v>
      </c>
      <c r="AB165">
        <v>27606</v>
      </c>
      <c r="AC165" t="s">
        <v>3498</v>
      </c>
      <c r="AD165" t="s">
        <v>3499</v>
      </c>
    </row>
    <row r="166" spans="1:30" x14ac:dyDescent="0.25">
      <c r="A166" s="9" t="s">
        <v>3220</v>
      </c>
      <c r="B166" s="1" t="s">
        <v>16</v>
      </c>
      <c r="C166" s="10">
        <v>44981</v>
      </c>
      <c r="D166" s="1">
        <v>346.05</v>
      </c>
      <c r="F166">
        <f t="shared" si="12"/>
        <v>0.9186351706036846</v>
      </c>
      <c r="G166">
        <f t="shared" si="10"/>
        <v>5</v>
      </c>
      <c r="H166" t="str">
        <f t="shared" si="14"/>
        <v/>
      </c>
      <c r="I166" t="str">
        <f t="shared" si="13"/>
        <v/>
      </c>
      <c r="J166" t="str">
        <f t="shared" si="11"/>
        <v/>
      </c>
      <c r="P166" t="s">
        <v>3220</v>
      </c>
      <c r="Q166" t="s">
        <v>16</v>
      </c>
      <c r="R166" s="3">
        <v>44973</v>
      </c>
      <c r="S166">
        <v>361</v>
      </c>
      <c r="T166">
        <v>362.9</v>
      </c>
      <c r="U166">
        <v>373.15</v>
      </c>
      <c r="V166">
        <v>362.25</v>
      </c>
      <c r="W166">
        <v>370</v>
      </c>
      <c r="X166">
        <v>371.7</v>
      </c>
      <c r="Y166">
        <v>369.41</v>
      </c>
      <c r="Z166">
        <v>5171809</v>
      </c>
      <c r="AA166">
        <v>1910502605.25</v>
      </c>
      <c r="AB166">
        <v>50095</v>
      </c>
      <c r="AC166" t="s">
        <v>3500</v>
      </c>
      <c r="AD166" t="s">
        <v>3501</v>
      </c>
    </row>
    <row r="167" spans="1:30" x14ac:dyDescent="0.25">
      <c r="A167" s="11" t="s">
        <v>3220</v>
      </c>
      <c r="B167" s="2" t="s">
        <v>16</v>
      </c>
      <c r="C167" s="12">
        <v>44984</v>
      </c>
      <c r="D167" s="2">
        <v>349.95</v>
      </c>
      <c r="F167">
        <f t="shared" si="12"/>
        <v>1.1270047680970892</v>
      </c>
      <c r="G167">
        <f t="shared" si="10"/>
        <v>1</v>
      </c>
      <c r="H167" t="str">
        <f t="shared" si="14"/>
        <v/>
      </c>
      <c r="I167" t="str">
        <f t="shared" si="13"/>
        <v/>
      </c>
      <c r="J167" t="str">
        <f t="shared" si="11"/>
        <v/>
      </c>
      <c r="P167" t="s">
        <v>3220</v>
      </c>
      <c r="Q167" t="s">
        <v>16</v>
      </c>
      <c r="R167" s="3">
        <v>44974</v>
      </c>
      <c r="S167">
        <v>371.7</v>
      </c>
      <c r="T167">
        <v>369.9</v>
      </c>
      <c r="U167">
        <v>372.8</v>
      </c>
      <c r="V167">
        <v>363.1</v>
      </c>
      <c r="W167">
        <v>363.85</v>
      </c>
      <c r="X167">
        <v>364.55</v>
      </c>
      <c r="Y167">
        <v>366.62</v>
      </c>
      <c r="Z167">
        <v>2666456</v>
      </c>
      <c r="AA167">
        <v>977580710.20000005</v>
      </c>
      <c r="AB167">
        <v>32239</v>
      </c>
      <c r="AC167" t="s">
        <v>3502</v>
      </c>
      <c r="AD167" t="s">
        <v>3503</v>
      </c>
    </row>
    <row r="168" spans="1:30" x14ac:dyDescent="0.25">
      <c r="A168" s="9" t="s">
        <v>3220</v>
      </c>
      <c r="B168" s="1" t="s">
        <v>16</v>
      </c>
      <c r="C168" s="10">
        <v>44985</v>
      </c>
      <c r="D168" s="1">
        <v>351.65</v>
      </c>
      <c r="F168">
        <f t="shared" si="12"/>
        <v>0.48578368338333722</v>
      </c>
      <c r="G168">
        <f t="shared" si="10"/>
        <v>2</v>
      </c>
      <c r="H168" t="str">
        <f t="shared" si="14"/>
        <v/>
      </c>
      <c r="I168" t="str">
        <f t="shared" si="13"/>
        <v/>
      </c>
      <c r="J168" t="str">
        <f t="shared" si="11"/>
        <v/>
      </c>
      <c r="P168" t="s">
        <v>3220</v>
      </c>
      <c r="Q168" t="s">
        <v>16</v>
      </c>
      <c r="R168" s="3">
        <v>44977</v>
      </c>
      <c r="S168">
        <v>364.55</v>
      </c>
      <c r="T168">
        <v>365.9</v>
      </c>
      <c r="U168">
        <v>370.6</v>
      </c>
      <c r="V168">
        <v>363.1</v>
      </c>
      <c r="W168">
        <v>363.95</v>
      </c>
      <c r="X168">
        <v>364.6</v>
      </c>
      <c r="Y168">
        <v>367.25</v>
      </c>
      <c r="Z168">
        <v>2726465</v>
      </c>
      <c r="AA168">
        <v>1001301823.65</v>
      </c>
      <c r="AB168">
        <v>27678</v>
      </c>
      <c r="AC168" t="s">
        <v>3504</v>
      </c>
      <c r="AD168" t="s">
        <v>3505</v>
      </c>
    </row>
    <row r="169" spans="1:30" x14ac:dyDescent="0.25">
      <c r="A169" s="11" t="s">
        <v>3220</v>
      </c>
      <c r="B169" s="2" t="s">
        <v>16</v>
      </c>
      <c r="C169" s="12">
        <v>44986</v>
      </c>
      <c r="D169" s="2">
        <v>355.65</v>
      </c>
      <c r="F169">
        <f t="shared" si="12"/>
        <v>1.1374946679937439</v>
      </c>
      <c r="G169">
        <f t="shared" si="10"/>
        <v>3</v>
      </c>
      <c r="H169" t="str">
        <f t="shared" si="14"/>
        <v/>
      </c>
      <c r="I169">
        <f t="shared" si="13"/>
        <v>44986</v>
      </c>
      <c r="J169">
        <f t="shared" si="11"/>
        <v>0.29523407844791461</v>
      </c>
      <c r="P169" t="s">
        <v>3220</v>
      </c>
      <c r="Q169" t="s">
        <v>16</v>
      </c>
      <c r="R169" s="3">
        <v>44978</v>
      </c>
      <c r="S169">
        <v>364.6</v>
      </c>
      <c r="T169">
        <v>367</v>
      </c>
      <c r="U169">
        <v>367</v>
      </c>
      <c r="V169">
        <v>356</v>
      </c>
      <c r="W169">
        <v>356.7</v>
      </c>
      <c r="X169">
        <v>357.5</v>
      </c>
      <c r="Y169">
        <v>360.49</v>
      </c>
      <c r="Z169">
        <v>2119153</v>
      </c>
      <c r="AA169">
        <v>763941860.14999998</v>
      </c>
      <c r="AB169">
        <v>27174</v>
      </c>
      <c r="AC169" t="s">
        <v>3506</v>
      </c>
      <c r="AD169" t="s">
        <v>2449</v>
      </c>
    </row>
    <row r="170" spans="1:30" x14ac:dyDescent="0.25">
      <c r="A170" s="9" t="s">
        <v>3220</v>
      </c>
      <c r="B170" s="1" t="s">
        <v>16</v>
      </c>
      <c r="C170" s="10">
        <v>44987</v>
      </c>
      <c r="D170" s="1">
        <v>355.3</v>
      </c>
      <c r="F170">
        <f t="shared" si="12"/>
        <v>-9.8411359482627858E-2</v>
      </c>
      <c r="G170">
        <f t="shared" si="10"/>
        <v>4</v>
      </c>
      <c r="H170">
        <f t="shared" si="14"/>
        <v>3.6162146398366972</v>
      </c>
      <c r="I170" t="str">
        <f t="shared" si="13"/>
        <v/>
      </c>
      <c r="J170" t="str">
        <f t="shared" si="11"/>
        <v/>
      </c>
      <c r="P170" t="s">
        <v>3220</v>
      </c>
      <c r="Q170" t="s">
        <v>16</v>
      </c>
      <c r="R170" s="3">
        <v>44979</v>
      </c>
      <c r="S170">
        <v>357.5</v>
      </c>
      <c r="T170">
        <v>355.9</v>
      </c>
      <c r="U170">
        <v>356.2</v>
      </c>
      <c r="V170">
        <v>347.05</v>
      </c>
      <c r="W170">
        <v>347.85</v>
      </c>
      <c r="X170">
        <v>348.6</v>
      </c>
      <c r="Y170">
        <v>349.6</v>
      </c>
      <c r="Z170">
        <v>3326607</v>
      </c>
      <c r="AA170">
        <v>1162978193.05</v>
      </c>
      <c r="AB170">
        <v>31374</v>
      </c>
      <c r="AC170" t="s">
        <v>3507</v>
      </c>
      <c r="AD170" t="s">
        <v>3508</v>
      </c>
    </row>
    <row r="171" spans="1:30" x14ac:dyDescent="0.25">
      <c r="A171" s="11" t="s">
        <v>3220</v>
      </c>
      <c r="B171" s="2" t="s">
        <v>16</v>
      </c>
      <c r="C171" s="12">
        <v>44988</v>
      </c>
      <c r="D171" s="2">
        <v>360.25</v>
      </c>
      <c r="F171">
        <f t="shared" si="12"/>
        <v>1.3931888544891609</v>
      </c>
      <c r="G171">
        <f t="shared" si="10"/>
        <v>5</v>
      </c>
      <c r="H171" t="str">
        <f t="shared" si="14"/>
        <v/>
      </c>
      <c r="I171" t="str">
        <f t="shared" si="13"/>
        <v/>
      </c>
      <c r="J171" t="str">
        <f t="shared" si="11"/>
        <v/>
      </c>
      <c r="P171" t="s">
        <v>3220</v>
      </c>
      <c r="Q171" t="s">
        <v>16</v>
      </c>
      <c r="R171" s="3">
        <v>44980</v>
      </c>
      <c r="S171">
        <v>348.6</v>
      </c>
      <c r="T171">
        <v>349</v>
      </c>
      <c r="U171">
        <v>349.55</v>
      </c>
      <c r="V171">
        <v>341.3</v>
      </c>
      <c r="W171">
        <v>343.95</v>
      </c>
      <c r="X171">
        <v>342.9</v>
      </c>
      <c r="Y171">
        <v>343.95</v>
      </c>
      <c r="Z171">
        <v>4026752</v>
      </c>
      <c r="AA171">
        <v>1384981342.4000001</v>
      </c>
      <c r="AB171">
        <v>40650</v>
      </c>
      <c r="AC171" t="s">
        <v>3509</v>
      </c>
      <c r="AD171" t="s">
        <v>1527</v>
      </c>
    </row>
    <row r="172" spans="1:30" x14ac:dyDescent="0.25">
      <c r="A172" s="9" t="s">
        <v>3220</v>
      </c>
      <c r="B172" s="1" t="s">
        <v>16</v>
      </c>
      <c r="C172" s="10">
        <v>44991</v>
      </c>
      <c r="D172" s="1">
        <v>359.85</v>
      </c>
      <c r="F172">
        <f t="shared" si="12"/>
        <v>-0.11103400416376885</v>
      </c>
      <c r="G172">
        <f t="shared" si="10"/>
        <v>1</v>
      </c>
      <c r="H172" t="str">
        <f t="shared" si="14"/>
        <v/>
      </c>
      <c r="I172" t="str">
        <f t="shared" si="13"/>
        <v/>
      </c>
      <c r="J172" t="str">
        <f t="shared" si="11"/>
        <v/>
      </c>
      <c r="P172" t="s">
        <v>3220</v>
      </c>
      <c r="Q172" t="s">
        <v>16</v>
      </c>
      <c r="R172" s="3">
        <v>44981</v>
      </c>
      <c r="S172">
        <v>342.9</v>
      </c>
      <c r="T172">
        <v>347</v>
      </c>
      <c r="U172">
        <v>351.3</v>
      </c>
      <c r="V172">
        <v>345</v>
      </c>
      <c r="W172">
        <v>346.8</v>
      </c>
      <c r="X172">
        <v>346.05</v>
      </c>
      <c r="Y172">
        <v>347.19</v>
      </c>
      <c r="Z172">
        <v>2887310</v>
      </c>
      <c r="AA172">
        <v>1002433886.75</v>
      </c>
      <c r="AB172">
        <v>42442</v>
      </c>
      <c r="AC172" t="s">
        <v>3510</v>
      </c>
      <c r="AD172" t="s">
        <v>3511</v>
      </c>
    </row>
    <row r="173" spans="1:30" x14ac:dyDescent="0.25">
      <c r="A173" s="11" t="s">
        <v>3220</v>
      </c>
      <c r="B173" s="2" t="s">
        <v>16</v>
      </c>
      <c r="C173" s="12">
        <v>44993</v>
      </c>
      <c r="D173" s="2">
        <v>363.05</v>
      </c>
      <c r="F173">
        <f t="shared" si="12"/>
        <v>0.88925941364457095</v>
      </c>
      <c r="G173">
        <f t="shared" si="10"/>
        <v>3</v>
      </c>
      <c r="H173" t="str">
        <f t="shared" si="14"/>
        <v/>
      </c>
      <c r="I173" t="str">
        <f t="shared" si="13"/>
        <v/>
      </c>
      <c r="J173" t="str">
        <f t="shared" si="11"/>
        <v/>
      </c>
      <c r="P173" t="s">
        <v>3220</v>
      </c>
      <c r="Q173" t="s">
        <v>16</v>
      </c>
      <c r="R173" s="3">
        <v>44984</v>
      </c>
      <c r="S173">
        <v>346.05</v>
      </c>
      <c r="T173">
        <v>347.4</v>
      </c>
      <c r="U173">
        <v>351.4</v>
      </c>
      <c r="V173">
        <v>342.4</v>
      </c>
      <c r="W173">
        <v>350</v>
      </c>
      <c r="X173">
        <v>349.95</v>
      </c>
      <c r="Y173">
        <v>346.92</v>
      </c>
      <c r="Z173">
        <v>3701975</v>
      </c>
      <c r="AA173">
        <v>1284279054.75</v>
      </c>
      <c r="AB173">
        <v>44126</v>
      </c>
      <c r="AC173" t="s">
        <v>3512</v>
      </c>
      <c r="AD173" t="s">
        <v>3513</v>
      </c>
    </row>
    <row r="174" spans="1:30" x14ac:dyDescent="0.25">
      <c r="A174" s="9" t="s">
        <v>3220</v>
      </c>
      <c r="B174" s="1" t="s">
        <v>16</v>
      </c>
      <c r="C174" s="10">
        <v>44994</v>
      </c>
      <c r="D174" s="1">
        <v>357.1</v>
      </c>
      <c r="F174">
        <f t="shared" si="12"/>
        <v>-1.6388927145021315</v>
      </c>
      <c r="G174">
        <f t="shared" si="10"/>
        <v>4</v>
      </c>
      <c r="H174">
        <f t="shared" si="14"/>
        <v>0.40770420357093934</v>
      </c>
      <c r="I174" t="str">
        <f t="shared" si="13"/>
        <v/>
      </c>
      <c r="J174" t="str">
        <f t="shared" si="11"/>
        <v/>
      </c>
      <c r="P174" t="s">
        <v>3220</v>
      </c>
      <c r="Q174" t="s">
        <v>16</v>
      </c>
      <c r="R174" s="3">
        <v>44985</v>
      </c>
      <c r="S174">
        <v>349.95</v>
      </c>
      <c r="T174">
        <v>350.5</v>
      </c>
      <c r="U174">
        <v>353.85</v>
      </c>
      <c r="V174">
        <v>348.85</v>
      </c>
      <c r="W174">
        <v>351.6</v>
      </c>
      <c r="X174">
        <v>351.65</v>
      </c>
      <c r="Y174">
        <v>351.66</v>
      </c>
      <c r="Z174">
        <v>2520202</v>
      </c>
      <c r="AA174">
        <v>886246032.54999995</v>
      </c>
      <c r="AB174">
        <v>28262</v>
      </c>
      <c r="AC174" t="s">
        <v>3514</v>
      </c>
      <c r="AD174" t="s">
        <v>2165</v>
      </c>
    </row>
    <row r="175" spans="1:30" x14ac:dyDescent="0.25">
      <c r="A175" s="11" t="s">
        <v>3220</v>
      </c>
      <c r="B175" s="2" t="s">
        <v>16</v>
      </c>
      <c r="C175" s="12">
        <v>44995</v>
      </c>
      <c r="D175" s="2">
        <v>350.05</v>
      </c>
      <c r="F175">
        <f t="shared" si="12"/>
        <v>-1.9742369084290148</v>
      </c>
      <c r="G175">
        <f t="shared" si="10"/>
        <v>5</v>
      </c>
      <c r="H175" t="str">
        <f t="shared" si="14"/>
        <v/>
      </c>
      <c r="I175" t="str">
        <f t="shared" si="13"/>
        <v/>
      </c>
      <c r="J175" t="str">
        <f t="shared" si="11"/>
        <v/>
      </c>
      <c r="P175" t="s">
        <v>3220</v>
      </c>
      <c r="Q175" t="s">
        <v>16</v>
      </c>
      <c r="R175" s="3">
        <v>44986</v>
      </c>
      <c r="S175">
        <v>351.65</v>
      </c>
      <c r="T175">
        <v>351.65</v>
      </c>
      <c r="U175">
        <v>357.4</v>
      </c>
      <c r="V175">
        <v>350.95</v>
      </c>
      <c r="W175">
        <v>355.5</v>
      </c>
      <c r="X175">
        <v>355.65</v>
      </c>
      <c r="Y175">
        <v>355.05</v>
      </c>
      <c r="Z175">
        <v>1507846</v>
      </c>
      <c r="AA175">
        <v>535363509.69999999</v>
      </c>
      <c r="AB175">
        <v>19838</v>
      </c>
      <c r="AC175" t="s">
        <v>3515</v>
      </c>
      <c r="AD175" t="s">
        <v>3516</v>
      </c>
    </row>
    <row r="176" spans="1:30" x14ac:dyDescent="0.25">
      <c r="A176" s="9" t="s">
        <v>3220</v>
      </c>
      <c r="B176" s="1" t="s">
        <v>16</v>
      </c>
      <c r="C176" s="10">
        <v>44998</v>
      </c>
      <c r="D176" s="1">
        <v>342.7</v>
      </c>
      <c r="F176">
        <f t="shared" si="12"/>
        <v>-2.099700042851028</v>
      </c>
      <c r="G176">
        <f t="shared" si="10"/>
        <v>1</v>
      </c>
      <c r="H176" t="str">
        <f t="shared" si="14"/>
        <v/>
      </c>
      <c r="I176" t="str">
        <f t="shared" si="13"/>
        <v/>
      </c>
      <c r="J176" t="str">
        <f t="shared" si="11"/>
        <v/>
      </c>
      <c r="P176" t="s">
        <v>3220</v>
      </c>
      <c r="Q176" t="s">
        <v>16</v>
      </c>
      <c r="R176" s="3">
        <v>44987</v>
      </c>
      <c r="S176">
        <v>355.65</v>
      </c>
      <c r="T176">
        <v>354</v>
      </c>
      <c r="U176">
        <v>357.8</v>
      </c>
      <c r="V176">
        <v>353.1</v>
      </c>
      <c r="W176">
        <v>355.3</v>
      </c>
      <c r="X176">
        <v>355.3</v>
      </c>
      <c r="Y176">
        <v>355.8</v>
      </c>
      <c r="Z176">
        <v>1675015</v>
      </c>
      <c r="AA176">
        <v>595973858.35000002</v>
      </c>
      <c r="AB176">
        <v>17783</v>
      </c>
      <c r="AC176" t="s">
        <v>3517</v>
      </c>
      <c r="AD176" t="s">
        <v>427</v>
      </c>
    </row>
    <row r="177" spans="1:30" x14ac:dyDescent="0.25">
      <c r="A177" s="11" t="s">
        <v>3220</v>
      </c>
      <c r="B177" s="2" t="s">
        <v>16</v>
      </c>
      <c r="C177" s="12">
        <v>44999</v>
      </c>
      <c r="D177" s="2">
        <v>347.1</v>
      </c>
      <c r="F177">
        <f t="shared" si="12"/>
        <v>1.2839217974905264</v>
      </c>
      <c r="G177">
        <f t="shared" si="10"/>
        <v>2</v>
      </c>
      <c r="H177" t="str">
        <f t="shared" si="14"/>
        <v/>
      </c>
      <c r="I177" t="str">
        <f t="shared" si="13"/>
        <v/>
      </c>
      <c r="J177" t="str">
        <f t="shared" si="11"/>
        <v/>
      </c>
      <c r="P177" t="s">
        <v>3220</v>
      </c>
      <c r="Q177" t="s">
        <v>16</v>
      </c>
      <c r="R177" s="3">
        <v>44988</v>
      </c>
      <c r="S177">
        <v>355.3</v>
      </c>
      <c r="T177">
        <v>357.1</v>
      </c>
      <c r="U177">
        <v>362.3</v>
      </c>
      <c r="V177">
        <v>355</v>
      </c>
      <c r="W177">
        <v>359.55</v>
      </c>
      <c r="X177">
        <v>360.25</v>
      </c>
      <c r="Y177">
        <v>358.65</v>
      </c>
      <c r="Z177">
        <v>3121845</v>
      </c>
      <c r="AA177">
        <v>1119654221</v>
      </c>
      <c r="AB177">
        <v>35093</v>
      </c>
      <c r="AC177" t="s">
        <v>3518</v>
      </c>
      <c r="AD177" t="s">
        <v>3519</v>
      </c>
    </row>
    <row r="178" spans="1:30" x14ac:dyDescent="0.25">
      <c r="A178" s="9" t="s">
        <v>3220</v>
      </c>
      <c r="B178" s="1" t="s">
        <v>16</v>
      </c>
      <c r="C178" s="10">
        <v>45000</v>
      </c>
      <c r="D178" s="1">
        <v>345.45</v>
      </c>
      <c r="F178">
        <f t="shared" si="12"/>
        <v>-0.47536732929992331</v>
      </c>
      <c r="G178">
        <f t="shared" si="10"/>
        <v>3</v>
      </c>
      <c r="H178" t="str">
        <f t="shared" si="14"/>
        <v/>
      </c>
      <c r="I178" t="str">
        <f t="shared" si="13"/>
        <v/>
      </c>
      <c r="J178" t="str">
        <f t="shared" si="11"/>
        <v/>
      </c>
      <c r="P178" t="s">
        <v>3220</v>
      </c>
      <c r="Q178" t="s">
        <v>16</v>
      </c>
      <c r="R178" s="3">
        <v>44991</v>
      </c>
      <c r="S178">
        <v>360.25</v>
      </c>
      <c r="T178">
        <v>361.25</v>
      </c>
      <c r="U178">
        <v>364.4</v>
      </c>
      <c r="V178">
        <v>357.95</v>
      </c>
      <c r="W178">
        <v>359.5</v>
      </c>
      <c r="X178">
        <v>359.85</v>
      </c>
      <c r="Y178">
        <v>360.69</v>
      </c>
      <c r="Z178">
        <v>2053122</v>
      </c>
      <c r="AA178">
        <v>740534157.85000002</v>
      </c>
      <c r="AB178">
        <v>20749</v>
      </c>
      <c r="AC178" t="s">
        <v>3520</v>
      </c>
      <c r="AD178" t="s">
        <v>3521</v>
      </c>
    </row>
    <row r="179" spans="1:30" x14ac:dyDescent="0.25">
      <c r="A179" s="11" t="s">
        <v>3220</v>
      </c>
      <c r="B179" s="2" t="s">
        <v>16</v>
      </c>
      <c r="C179" s="12">
        <v>45001</v>
      </c>
      <c r="D179" s="2">
        <v>360.05</v>
      </c>
      <c r="F179">
        <f t="shared" si="12"/>
        <v>4.2263713996236856</v>
      </c>
      <c r="G179">
        <f t="shared" si="10"/>
        <v>4</v>
      </c>
      <c r="H179">
        <f t="shared" si="14"/>
        <v>0.82609913189582418</v>
      </c>
      <c r="I179" t="str">
        <f t="shared" si="13"/>
        <v/>
      </c>
      <c r="J179" t="str">
        <f t="shared" si="11"/>
        <v/>
      </c>
      <c r="P179" t="s">
        <v>3220</v>
      </c>
      <c r="Q179" t="s">
        <v>16</v>
      </c>
      <c r="R179" s="3">
        <v>44993</v>
      </c>
      <c r="S179">
        <v>359.85</v>
      </c>
      <c r="T179">
        <v>358</v>
      </c>
      <c r="U179">
        <v>364.45</v>
      </c>
      <c r="V179">
        <v>353.65</v>
      </c>
      <c r="W179">
        <v>362.9</v>
      </c>
      <c r="X179">
        <v>363.05</v>
      </c>
      <c r="Y179">
        <v>360.38</v>
      </c>
      <c r="Z179">
        <v>2908986</v>
      </c>
      <c r="AA179">
        <v>1048351305.55</v>
      </c>
      <c r="AB179">
        <v>37479</v>
      </c>
      <c r="AC179" t="s">
        <v>3522</v>
      </c>
      <c r="AD179" t="s">
        <v>3523</v>
      </c>
    </row>
    <row r="180" spans="1:30" x14ac:dyDescent="0.25">
      <c r="A180" s="9" t="s">
        <v>3220</v>
      </c>
      <c r="B180" s="1" t="s">
        <v>16</v>
      </c>
      <c r="C180" s="10">
        <v>45002</v>
      </c>
      <c r="D180" s="1">
        <v>375.25</v>
      </c>
      <c r="F180">
        <f t="shared" si="12"/>
        <v>4.2216358839050097</v>
      </c>
      <c r="G180">
        <f t="shared" si="10"/>
        <v>5</v>
      </c>
      <c r="H180" t="str">
        <f t="shared" si="14"/>
        <v/>
      </c>
      <c r="I180" t="str">
        <f t="shared" si="13"/>
        <v/>
      </c>
      <c r="J180" t="str">
        <f t="shared" si="11"/>
        <v/>
      </c>
      <c r="P180" t="s">
        <v>3220</v>
      </c>
      <c r="Q180" t="s">
        <v>16</v>
      </c>
      <c r="R180" s="3">
        <v>44994</v>
      </c>
      <c r="S180">
        <v>363.05</v>
      </c>
      <c r="T180">
        <v>363</v>
      </c>
      <c r="U180">
        <v>363.8</v>
      </c>
      <c r="V180">
        <v>356.55</v>
      </c>
      <c r="W180">
        <v>357.2</v>
      </c>
      <c r="X180">
        <v>357.1</v>
      </c>
      <c r="Y180">
        <v>359.62</v>
      </c>
      <c r="Z180">
        <v>1782741</v>
      </c>
      <c r="AA180">
        <v>641108165.60000002</v>
      </c>
      <c r="AB180">
        <v>27667</v>
      </c>
      <c r="AC180" t="s">
        <v>3524</v>
      </c>
      <c r="AD180" t="s">
        <v>3525</v>
      </c>
    </row>
    <row r="181" spans="1:30" x14ac:dyDescent="0.25">
      <c r="A181" s="11" t="s">
        <v>3220</v>
      </c>
      <c r="B181" s="2" t="s">
        <v>16</v>
      </c>
      <c r="C181" s="12">
        <v>45005</v>
      </c>
      <c r="D181" s="2">
        <v>369.9</v>
      </c>
      <c r="F181">
        <f t="shared" si="12"/>
        <v>-1.4257161892072012</v>
      </c>
      <c r="G181">
        <f t="shared" si="10"/>
        <v>1</v>
      </c>
      <c r="H181" t="str">
        <f t="shared" si="14"/>
        <v/>
      </c>
      <c r="I181" t="str">
        <f t="shared" si="13"/>
        <v/>
      </c>
      <c r="J181" t="str">
        <f t="shared" si="11"/>
        <v/>
      </c>
      <c r="P181" t="s">
        <v>3220</v>
      </c>
      <c r="Q181" t="s">
        <v>16</v>
      </c>
      <c r="R181" s="3">
        <v>44995</v>
      </c>
      <c r="S181">
        <v>357.1</v>
      </c>
      <c r="T181">
        <v>355.1</v>
      </c>
      <c r="U181">
        <v>356.35</v>
      </c>
      <c r="V181">
        <v>347.7</v>
      </c>
      <c r="W181">
        <v>350</v>
      </c>
      <c r="X181">
        <v>350.05</v>
      </c>
      <c r="Y181">
        <v>351.3</v>
      </c>
      <c r="Z181">
        <v>3238856</v>
      </c>
      <c r="AA181">
        <v>1137808790.55</v>
      </c>
      <c r="AB181">
        <v>32094</v>
      </c>
      <c r="AC181" t="s">
        <v>3526</v>
      </c>
      <c r="AD181" t="s">
        <v>198</v>
      </c>
    </row>
    <row r="182" spans="1:30" x14ac:dyDescent="0.25">
      <c r="A182" s="9" t="s">
        <v>3220</v>
      </c>
      <c r="B182" s="1" t="s">
        <v>16</v>
      </c>
      <c r="C182" s="10">
        <v>45006</v>
      </c>
      <c r="D182" s="1">
        <v>367.45</v>
      </c>
      <c r="F182">
        <f t="shared" si="12"/>
        <v>-0.66234117329007536</v>
      </c>
      <c r="G182">
        <f t="shared" si="10"/>
        <v>2</v>
      </c>
      <c r="H182" t="str">
        <f t="shared" si="14"/>
        <v/>
      </c>
      <c r="I182" t="str">
        <f t="shared" si="13"/>
        <v/>
      </c>
      <c r="J182" t="str">
        <f t="shared" si="11"/>
        <v/>
      </c>
      <c r="P182" t="s">
        <v>3220</v>
      </c>
      <c r="Q182" t="s">
        <v>16</v>
      </c>
      <c r="R182" s="3">
        <v>44998</v>
      </c>
      <c r="S182">
        <v>350.05</v>
      </c>
      <c r="T182">
        <v>351.1</v>
      </c>
      <c r="U182">
        <v>353</v>
      </c>
      <c r="V182">
        <v>341.3</v>
      </c>
      <c r="W182">
        <v>342</v>
      </c>
      <c r="X182">
        <v>342.7</v>
      </c>
      <c r="Y182">
        <v>346.74</v>
      </c>
      <c r="Z182">
        <v>2045069</v>
      </c>
      <c r="AA182">
        <v>709111646.60000002</v>
      </c>
      <c r="AB182">
        <v>29468</v>
      </c>
      <c r="AC182" t="s">
        <v>3527</v>
      </c>
      <c r="AD182" t="s">
        <v>3528</v>
      </c>
    </row>
    <row r="183" spans="1:30" x14ac:dyDescent="0.25">
      <c r="A183" s="11" t="s">
        <v>3220</v>
      </c>
      <c r="B183" s="2" t="s">
        <v>16</v>
      </c>
      <c r="C183" s="12">
        <v>45007</v>
      </c>
      <c r="D183" s="2">
        <v>368.75</v>
      </c>
      <c r="F183">
        <f t="shared" si="12"/>
        <v>0.35378963124234897</v>
      </c>
      <c r="G183">
        <f t="shared" si="10"/>
        <v>3</v>
      </c>
      <c r="H183" t="str">
        <f t="shared" si="14"/>
        <v/>
      </c>
      <c r="I183" t="str">
        <f t="shared" si="13"/>
        <v/>
      </c>
      <c r="J183" t="str">
        <f t="shared" si="11"/>
        <v/>
      </c>
      <c r="P183" t="s">
        <v>3220</v>
      </c>
      <c r="Q183" t="s">
        <v>16</v>
      </c>
      <c r="R183" s="3">
        <v>44999</v>
      </c>
      <c r="S183">
        <v>342.7</v>
      </c>
      <c r="T183">
        <v>343.95</v>
      </c>
      <c r="U183">
        <v>348</v>
      </c>
      <c r="V183">
        <v>336.5</v>
      </c>
      <c r="W183">
        <v>347.15</v>
      </c>
      <c r="X183">
        <v>347.1</v>
      </c>
      <c r="Y183">
        <v>343.04</v>
      </c>
      <c r="Z183">
        <v>4016343</v>
      </c>
      <c r="AA183">
        <v>1377752270.75</v>
      </c>
      <c r="AB183">
        <v>44961</v>
      </c>
      <c r="AC183" t="s">
        <v>3529</v>
      </c>
      <c r="AD183" t="s">
        <v>3530</v>
      </c>
    </row>
    <row r="184" spans="1:30" x14ac:dyDescent="0.25">
      <c r="A184" s="9" t="s">
        <v>3220</v>
      </c>
      <c r="B184" s="1" t="s">
        <v>16</v>
      </c>
      <c r="C184" s="10">
        <v>45008</v>
      </c>
      <c r="D184" s="1">
        <v>367.65</v>
      </c>
      <c r="F184">
        <f t="shared" si="12"/>
        <v>-0.29830508474576889</v>
      </c>
      <c r="G184">
        <f t="shared" si="10"/>
        <v>4</v>
      </c>
      <c r="H184">
        <f t="shared" si="14"/>
        <v>2.1108179419524973</v>
      </c>
      <c r="I184" t="str">
        <f t="shared" si="13"/>
        <v/>
      </c>
      <c r="J184" t="str">
        <f t="shared" si="11"/>
        <v/>
      </c>
      <c r="P184" t="s">
        <v>3220</v>
      </c>
      <c r="Q184" t="s">
        <v>16</v>
      </c>
      <c r="R184" s="3">
        <v>45000</v>
      </c>
      <c r="S184">
        <v>347.1</v>
      </c>
      <c r="T184">
        <v>350</v>
      </c>
      <c r="U184">
        <v>352</v>
      </c>
      <c r="V184">
        <v>341.95</v>
      </c>
      <c r="W184">
        <v>343.5</v>
      </c>
      <c r="X184">
        <v>345.45</v>
      </c>
      <c r="Y184">
        <v>346.87</v>
      </c>
      <c r="Z184">
        <v>2833314</v>
      </c>
      <c r="AA184">
        <v>982797622.89999998</v>
      </c>
      <c r="AB184">
        <v>29934</v>
      </c>
      <c r="AC184" t="s">
        <v>3531</v>
      </c>
      <c r="AD184" t="s">
        <v>3532</v>
      </c>
    </row>
    <row r="185" spans="1:30" x14ac:dyDescent="0.25">
      <c r="A185" s="11" t="s">
        <v>3220</v>
      </c>
      <c r="B185" s="2" t="s">
        <v>16</v>
      </c>
      <c r="C185" s="12">
        <v>45009</v>
      </c>
      <c r="D185" s="2">
        <v>354.25</v>
      </c>
      <c r="F185">
        <f t="shared" si="12"/>
        <v>-3.6447708418332594</v>
      </c>
      <c r="G185">
        <f t="shared" si="10"/>
        <v>5</v>
      </c>
      <c r="H185" t="str">
        <f t="shared" si="14"/>
        <v/>
      </c>
      <c r="I185" t="str">
        <f t="shared" si="13"/>
        <v/>
      </c>
      <c r="J185" t="str">
        <f t="shared" si="11"/>
        <v/>
      </c>
      <c r="P185" t="s">
        <v>3220</v>
      </c>
      <c r="Q185" t="s">
        <v>16</v>
      </c>
      <c r="R185" s="3">
        <v>45001</v>
      </c>
      <c r="S185">
        <v>345.45</v>
      </c>
      <c r="T185">
        <v>349</v>
      </c>
      <c r="U185">
        <v>361.5</v>
      </c>
      <c r="V185">
        <v>344.8</v>
      </c>
      <c r="W185">
        <v>361</v>
      </c>
      <c r="X185">
        <v>360.05</v>
      </c>
      <c r="Y185">
        <v>354.51</v>
      </c>
      <c r="Z185">
        <v>5412088</v>
      </c>
      <c r="AA185">
        <v>1918624978.5999999</v>
      </c>
      <c r="AB185">
        <v>58675</v>
      </c>
      <c r="AC185" t="s">
        <v>3533</v>
      </c>
      <c r="AD185" t="s">
        <v>3534</v>
      </c>
    </row>
    <row r="186" spans="1:30" x14ac:dyDescent="0.25">
      <c r="A186" s="9" t="s">
        <v>3220</v>
      </c>
      <c r="B186" s="1" t="s">
        <v>16</v>
      </c>
      <c r="C186" s="10">
        <v>45012</v>
      </c>
      <c r="D186" s="1">
        <v>348.8</v>
      </c>
      <c r="F186">
        <f t="shared" si="12"/>
        <v>-1.5384615384615352</v>
      </c>
      <c r="G186">
        <f t="shared" si="10"/>
        <v>1</v>
      </c>
      <c r="H186" t="str">
        <f t="shared" si="14"/>
        <v/>
      </c>
      <c r="I186" t="str">
        <f t="shared" si="13"/>
        <v/>
      </c>
      <c r="J186" t="str">
        <f t="shared" si="11"/>
        <v/>
      </c>
      <c r="P186" t="s">
        <v>3220</v>
      </c>
      <c r="Q186" t="s">
        <v>16</v>
      </c>
      <c r="R186" s="3">
        <v>45002</v>
      </c>
      <c r="S186">
        <v>360.05</v>
      </c>
      <c r="T186">
        <v>363.6</v>
      </c>
      <c r="U186">
        <v>377.5</v>
      </c>
      <c r="V186">
        <v>363.25</v>
      </c>
      <c r="W186">
        <v>375</v>
      </c>
      <c r="X186">
        <v>375.25</v>
      </c>
      <c r="Y186">
        <v>373.08</v>
      </c>
      <c r="Z186">
        <v>10695531</v>
      </c>
      <c r="AA186">
        <v>3990313979.5999999</v>
      </c>
      <c r="AB186">
        <v>117403</v>
      </c>
      <c r="AC186" t="s">
        <v>3535</v>
      </c>
      <c r="AD186" t="s">
        <v>3536</v>
      </c>
    </row>
    <row r="187" spans="1:30" x14ac:dyDescent="0.25">
      <c r="A187" s="11" t="s">
        <v>3220</v>
      </c>
      <c r="B187" s="2" t="s">
        <v>16</v>
      </c>
      <c r="C187" s="12">
        <v>45013</v>
      </c>
      <c r="D187" s="2">
        <v>348.65</v>
      </c>
      <c r="F187">
        <f t="shared" si="12"/>
        <v>-4.3004587155973079E-2</v>
      </c>
      <c r="G187">
        <f t="shared" si="10"/>
        <v>2</v>
      </c>
      <c r="H187" t="str">
        <f t="shared" si="14"/>
        <v/>
      </c>
      <c r="I187" t="str">
        <f t="shared" si="13"/>
        <v/>
      </c>
      <c r="J187" t="str">
        <f t="shared" si="11"/>
        <v/>
      </c>
      <c r="P187" t="s">
        <v>3220</v>
      </c>
      <c r="Q187" t="s">
        <v>16</v>
      </c>
      <c r="R187" s="3">
        <v>45005</v>
      </c>
      <c r="S187">
        <v>375.25</v>
      </c>
      <c r="T187">
        <v>374.95</v>
      </c>
      <c r="U187">
        <v>374.95</v>
      </c>
      <c r="V187">
        <v>361.95</v>
      </c>
      <c r="W187">
        <v>369.65</v>
      </c>
      <c r="X187">
        <v>369.9</v>
      </c>
      <c r="Y187">
        <v>368.01</v>
      </c>
      <c r="Z187">
        <v>5404518</v>
      </c>
      <c r="AA187">
        <v>1988921364.9000001</v>
      </c>
      <c r="AB187">
        <v>67210</v>
      </c>
      <c r="AC187" t="s">
        <v>3537</v>
      </c>
      <c r="AD187" t="s">
        <v>2631</v>
      </c>
    </row>
    <row r="188" spans="1:30" x14ac:dyDescent="0.25">
      <c r="A188" s="9" t="s">
        <v>3220</v>
      </c>
      <c r="B188" s="1" t="s">
        <v>16</v>
      </c>
      <c r="C188" s="10">
        <v>45014</v>
      </c>
      <c r="D188" s="1">
        <v>352.55</v>
      </c>
      <c r="F188">
        <f t="shared" si="12"/>
        <v>1.1186003155026629</v>
      </c>
      <c r="G188">
        <f t="shared" si="10"/>
        <v>3</v>
      </c>
      <c r="H188" t="str">
        <f t="shared" si="14"/>
        <v/>
      </c>
      <c r="I188" t="str">
        <f t="shared" si="13"/>
        <v/>
      </c>
      <c r="J188" t="str">
        <f t="shared" si="11"/>
        <v/>
      </c>
      <c r="P188" t="s">
        <v>3220</v>
      </c>
      <c r="Q188" t="s">
        <v>16</v>
      </c>
      <c r="R188" s="3">
        <v>45006</v>
      </c>
      <c r="S188">
        <v>369.9</v>
      </c>
      <c r="T188">
        <v>371.05</v>
      </c>
      <c r="U188">
        <v>372.4</v>
      </c>
      <c r="V188">
        <v>366.3</v>
      </c>
      <c r="W188">
        <v>366.8</v>
      </c>
      <c r="X188">
        <v>367.45</v>
      </c>
      <c r="Y188">
        <v>368.15</v>
      </c>
      <c r="Z188">
        <v>2980424</v>
      </c>
      <c r="AA188">
        <v>1097254575.6500001</v>
      </c>
      <c r="AB188">
        <v>33481</v>
      </c>
      <c r="AC188" t="s">
        <v>3538</v>
      </c>
      <c r="AD188" t="s">
        <v>801</v>
      </c>
    </row>
    <row r="189" spans="1:30" x14ac:dyDescent="0.25">
      <c r="A189" s="11" t="s">
        <v>3220</v>
      </c>
      <c r="B189" s="2" t="s">
        <v>16</v>
      </c>
      <c r="C189" s="12">
        <v>45016</v>
      </c>
      <c r="D189" s="2">
        <v>356.7</v>
      </c>
      <c r="F189">
        <f t="shared" si="12"/>
        <v>1.177137994610687</v>
      </c>
      <c r="G189">
        <f t="shared" si="10"/>
        <v>5</v>
      </c>
      <c r="H189" t="str">
        <f t="shared" si="14"/>
        <v/>
      </c>
      <c r="I189" t="str">
        <f t="shared" si="13"/>
        <v/>
      </c>
      <c r="J189" t="str">
        <f t="shared" si="11"/>
        <v/>
      </c>
      <c r="P189" t="s">
        <v>3220</v>
      </c>
      <c r="Q189" t="s">
        <v>16</v>
      </c>
      <c r="R189" s="3">
        <v>45007</v>
      </c>
      <c r="S189">
        <v>367.45</v>
      </c>
      <c r="T189">
        <v>368.15</v>
      </c>
      <c r="U189">
        <v>371.5</v>
      </c>
      <c r="V189">
        <v>367.1</v>
      </c>
      <c r="W189">
        <v>367.85</v>
      </c>
      <c r="X189">
        <v>368.75</v>
      </c>
      <c r="Y189">
        <v>369.43</v>
      </c>
      <c r="Z189">
        <v>4140942</v>
      </c>
      <c r="AA189">
        <v>1529803917.7</v>
      </c>
      <c r="AB189">
        <v>44780</v>
      </c>
      <c r="AC189" t="s">
        <v>3539</v>
      </c>
      <c r="AD189" t="s">
        <v>3540</v>
      </c>
    </row>
    <row r="190" spans="1:30" x14ac:dyDescent="0.25">
      <c r="A190" s="9" t="s">
        <v>3220</v>
      </c>
      <c r="B190" s="1" t="s">
        <v>16</v>
      </c>
      <c r="C190" s="10">
        <v>45019</v>
      </c>
      <c r="D190" s="1">
        <v>361.55</v>
      </c>
      <c r="F190">
        <f t="shared" si="12"/>
        <v>1.3596860106532165</v>
      </c>
      <c r="G190">
        <f t="shared" si="10"/>
        <v>1</v>
      </c>
      <c r="H190" t="str">
        <f t="shared" si="14"/>
        <v/>
      </c>
      <c r="I190">
        <f t="shared" si="13"/>
        <v>45019</v>
      </c>
      <c r="J190">
        <f t="shared" si="11"/>
        <v>17.881344212418739</v>
      </c>
      <c r="P190" t="s">
        <v>3220</v>
      </c>
      <c r="Q190" t="s">
        <v>16</v>
      </c>
      <c r="R190" s="3">
        <v>45008</v>
      </c>
      <c r="S190">
        <v>368.75</v>
      </c>
      <c r="T190">
        <v>368.7</v>
      </c>
      <c r="U190">
        <v>371.95</v>
      </c>
      <c r="V190">
        <v>365.6</v>
      </c>
      <c r="W190">
        <v>366.6</v>
      </c>
      <c r="X190">
        <v>367.65</v>
      </c>
      <c r="Y190">
        <v>368.27</v>
      </c>
      <c r="Z190">
        <v>2508345</v>
      </c>
      <c r="AA190">
        <v>923746550.14999998</v>
      </c>
      <c r="AB190">
        <v>26618</v>
      </c>
      <c r="AC190" t="s">
        <v>3541</v>
      </c>
      <c r="AD190" t="s">
        <v>3542</v>
      </c>
    </row>
    <row r="191" spans="1:30" x14ac:dyDescent="0.25">
      <c r="A191" s="11" t="s">
        <v>3220</v>
      </c>
      <c r="B191" s="2" t="s">
        <v>16</v>
      </c>
      <c r="C191" s="12">
        <v>45021</v>
      </c>
      <c r="D191" s="2">
        <v>367.05</v>
      </c>
      <c r="F191">
        <f t="shared" si="12"/>
        <v>1.5212280459134282</v>
      </c>
      <c r="G191">
        <f t="shared" si="10"/>
        <v>3</v>
      </c>
      <c r="H191" t="str">
        <f t="shared" si="14"/>
        <v/>
      </c>
      <c r="I191" t="str">
        <f t="shared" si="13"/>
        <v/>
      </c>
      <c r="J191" t="str">
        <f t="shared" si="11"/>
        <v/>
      </c>
      <c r="P191" t="s">
        <v>3220</v>
      </c>
      <c r="Q191" t="s">
        <v>16</v>
      </c>
      <c r="R191" s="3">
        <v>45009</v>
      </c>
      <c r="S191">
        <v>367.65</v>
      </c>
      <c r="T191">
        <v>366</v>
      </c>
      <c r="U191">
        <v>368</v>
      </c>
      <c r="V191">
        <v>353.05</v>
      </c>
      <c r="W191">
        <v>353.65</v>
      </c>
      <c r="X191">
        <v>354.25</v>
      </c>
      <c r="Y191">
        <v>360.06</v>
      </c>
      <c r="Z191">
        <v>3134205</v>
      </c>
      <c r="AA191">
        <v>1128514654.75</v>
      </c>
      <c r="AB191">
        <v>39244</v>
      </c>
      <c r="AC191" t="s">
        <v>3543</v>
      </c>
      <c r="AD191" t="s">
        <v>3544</v>
      </c>
    </row>
    <row r="192" spans="1:30" x14ac:dyDescent="0.25">
      <c r="A192" s="9" t="s">
        <v>3220</v>
      </c>
      <c r="B192" s="1" t="s">
        <v>16</v>
      </c>
      <c r="C192" s="10">
        <v>45022</v>
      </c>
      <c r="D192" s="1">
        <v>382.9</v>
      </c>
      <c r="F192">
        <f t="shared" si="12"/>
        <v>4.3182127775507331</v>
      </c>
      <c r="G192">
        <f t="shared" si="10"/>
        <v>4</v>
      </c>
      <c r="H192">
        <f t="shared" si="14"/>
        <v>9.8236053348630428</v>
      </c>
      <c r="I192" t="str">
        <f t="shared" si="13"/>
        <v/>
      </c>
      <c r="J192" t="str">
        <f t="shared" si="11"/>
        <v/>
      </c>
      <c r="P192" t="s">
        <v>3220</v>
      </c>
      <c r="Q192" t="s">
        <v>16</v>
      </c>
      <c r="R192" s="3">
        <v>45012</v>
      </c>
      <c r="S192">
        <v>354.25</v>
      </c>
      <c r="T192">
        <v>355.2</v>
      </c>
      <c r="U192">
        <v>357.45</v>
      </c>
      <c r="V192">
        <v>347.45</v>
      </c>
      <c r="W192">
        <v>348.75</v>
      </c>
      <c r="X192">
        <v>348.8</v>
      </c>
      <c r="Y192">
        <v>352.17</v>
      </c>
      <c r="Z192">
        <v>2815174</v>
      </c>
      <c r="AA192">
        <v>991407505.5</v>
      </c>
      <c r="AB192">
        <v>36233</v>
      </c>
      <c r="AC192" t="s">
        <v>3545</v>
      </c>
      <c r="AD192" t="s">
        <v>3546</v>
      </c>
    </row>
    <row r="193" spans="1:30" x14ac:dyDescent="0.25">
      <c r="A193" s="11" t="s">
        <v>3220</v>
      </c>
      <c r="B193" s="2" t="s">
        <v>16</v>
      </c>
      <c r="C193" s="12">
        <v>45026</v>
      </c>
      <c r="D193" s="2">
        <v>405.5</v>
      </c>
      <c r="F193">
        <f t="shared" si="12"/>
        <v>5.9023243666753791</v>
      </c>
      <c r="G193">
        <f t="shared" si="10"/>
        <v>1</v>
      </c>
      <c r="H193" t="str">
        <f t="shared" si="14"/>
        <v/>
      </c>
      <c r="I193" t="str">
        <f t="shared" si="13"/>
        <v/>
      </c>
      <c r="J193" t="str">
        <f t="shared" si="11"/>
        <v/>
      </c>
      <c r="P193" t="s">
        <v>3220</v>
      </c>
      <c r="Q193" t="s">
        <v>16</v>
      </c>
      <c r="R193" s="3">
        <v>45013</v>
      </c>
      <c r="S193">
        <v>348.8</v>
      </c>
      <c r="T193">
        <v>350.55</v>
      </c>
      <c r="U193">
        <v>353.2</v>
      </c>
      <c r="V193">
        <v>347.25</v>
      </c>
      <c r="W193">
        <v>348.5</v>
      </c>
      <c r="X193">
        <v>348.65</v>
      </c>
      <c r="Y193">
        <v>349.51</v>
      </c>
      <c r="Z193">
        <v>3165715</v>
      </c>
      <c r="AA193">
        <v>1106455700.8499999</v>
      </c>
      <c r="AB193">
        <v>56045</v>
      </c>
      <c r="AC193" t="s">
        <v>3547</v>
      </c>
      <c r="AD193" t="s">
        <v>353</v>
      </c>
    </row>
    <row r="194" spans="1:30" x14ac:dyDescent="0.25">
      <c r="A194" s="9" t="s">
        <v>3220</v>
      </c>
      <c r="B194" s="1" t="s">
        <v>16</v>
      </c>
      <c r="C194" s="10">
        <v>45027</v>
      </c>
      <c r="D194" s="1">
        <v>405.3</v>
      </c>
      <c r="F194">
        <f t="shared" si="12"/>
        <v>-4.9321824907518783E-2</v>
      </c>
      <c r="G194">
        <f t="shared" si="10"/>
        <v>2</v>
      </c>
      <c r="H194" t="str">
        <f t="shared" si="14"/>
        <v/>
      </c>
      <c r="I194" t="str">
        <f t="shared" si="13"/>
        <v/>
      </c>
      <c r="J194" t="str">
        <f t="shared" si="11"/>
        <v/>
      </c>
      <c r="P194" t="s">
        <v>3220</v>
      </c>
      <c r="Q194" t="s">
        <v>16</v>
      </c>
      <c r="R194" s="3">
        <v>45014</v>
      </c>
      <c r="S194">
        <v>348.65</v>
      </c>
      <c r="T194">
        <v>349.2</v>
      </c>
      <c r="U194">
        <v>354</v>
      </c>
      <c r="V194">
        <v>346.5</v>
      </c>
      <c r="W194">
        <v>352.8</v>
      </c>
      <c r="X194">
        <v>352.55</v>
      </c>
      <c r="Y194">
        <v>350.42</v>
      </c>
      <c r="Z194">
        <v>2624280</v>
      </c>
      <c r="AA194">
        <v>919588090.14999998</v>
      </c>
      <c r="AB194">
        <v>55353</v>
      </c>
      <c r="AC194" t="s">
        <v>3548</v>
      </c>
      <c r="AD194" t="s">
        <v>3549</v>
      </c>
    </row>
    <row r="195" spans="1:30" x14ac:dyDescent="0.25">
      <c r="A195" s="11" t="s">
        <v>3220</v>
      </c>
      <c r="B195" s="2" t="s">
        <v>16</v>
      </c>
      <c r="C195" s="12">
        <v>45028</v>
      </c>
      <c r="D195" s="2">
        <v>406.55</v>
      </c>
      <c r="F195">
        <f t="shared" si="12"/>
        <v>0.30841352084875401</v>
      </c>
      <c r="G195">
        <f t="shared" ref="G195:G258" si="15">WEEKDAY(C195, 2)</f>
        <v>3</v>
      </c>
      <c r="H195" t="str">
        <f t="shared" si="14"/>
        <v/>
      </c>
      <c r="I195" t="str">
        <f t="shared" si="13"/>
        <v/>
      </c>
      <c r="J195" t="str">
        <f t="shared" ref="J195:J258" si="16">IF(ISNUMBER(I195), (INDEX(D:D, MATCH(EOMONTH(C195, 0), C:C, 1)) / D195 - 1) * 100, "")</f>
        <v/>
      </c>
      <c r="P195" t="s">
        <v>3220</v>
      </c>
      <c r="Q195" t="s">
        <v>16</v>
      </c>
      <c r="R195" s="3">
        <v>45016</v>
      </c>
      <c r="S195">
        <v>352.55</v>
      </c>
      <c r="T195">
        <v>354.35</v>
      </c>
      <c r="U195">
        <v>360.75</v>
      </c>
      <c r="V195">
        <v>354.2</v>
      </c>
      <c r="W195">
        <v>355.95</v>
      </c>
      <c r="X195">
        <v>356.7</v>
      </c>
      <c r="Y195">
        <v>357.73</v>
      </c>
      <c r="Z195">
        <v>4167504</v>
      </c>
      <c r="AA195">
        <v>1490836020.45</v>
      </c>
      <c r="AB195">
        <v>80113</v>
      </c>
      <c r="AC195" t="s">
        <v>3550</v>
      </c>
      <c r="AD195" t="s">
        <v>3551</v>
      </c>
    </row>
    <row r="196" spans="1:30" x14ac:dyDescent="0.25">
      <c r="A196" s="9" t="s">
        <v>3220</v>
      </c>
      <c r="B196" s="1" t="s">
        <v>16</v>
      </c>
      <c r="C196" s="10">
        <v>45029</v>
      </c>
      <c r="D196" s="1">
        <v>413.15</v>
      </c>
      <c r="F196">
        <f t="shared" ref="F196:F259" si="17">((D196-D195)/D195)*100</f>
        <v>1.6234165539293977</v>
      </c>
      <c r="G196">
        <f t="shared" si="15"/>
        <v>4</v>
      </c>
      <c r="H196">
        <f t="shared" si="14"/>
        <v>12.559596785179123</v>
      </c>
      <c r="I196" t="str">
        <f t="shared" ref="I196:I259" si="18">IF(MONTH(C196)&lt;&gt;MONTH(C195), C196, "")</f>
        <v/>
      </c>
      <c r="J196" t="str">
        <f t="shared" si="16"/>
        <v/>
      </c>
      <c r="P196" t="s">
        <v>3220</v>
      </c>
      <c r="Q196" t="s">
        <v>16</v>
      </c>
      <c r="R196" s="3">
        <v>45019</v>
      </c>
      <c r="S196">
        <v>356.7</v>
      </c>
      <c r="T196">
        <v>358</v>
      </c>
      <c r="U196">
        <v>363.15</v>
      </c>
      <c r="V196">
        <v>357.4</v>
      </c>
      <c r="W196">
        <v>361</v>
      </c>
      <c r="X196">
        <v>361.55</v>
      </c>
      <c r="Y196">
        <v>360.1</v>
      </c>
      <c r="Z196">
        <v>2782342</v>
      </c>
      <c r="AA196">
        <v>1001934242.4</v>
      </c>
      <c r="AB196">
        <v>41916</v>
      </c>
      <c r="AC196" t="s">
        <v>3552</v>
      </c>
      <c r="AD196" t="s">
        <v>3553</v>
      </c>
    </row>
    <row r="197" spans="1:30" x14ac:dyDescent="0.25">
      <c r="A197" s="11" t="s">
        <v>3220</v>
      </c>
      <c r="B197" s="2" t="s">
        <v>16</v>
      </c>
      <c r="C197" s="12">
        <v>45033</v>
      </c>
      <c r="D197" s="2">
        <v>415.35</v>
      </c>
      <c r="F197">
        <f t="shared" si="17"/>
        <v>0.5324942514825235</v>
      </c>
      <c r="G197">
        <f t="shared" si="15"/>
        <v>1</v>
      </c>
      <c r="H197" t="str">
        <f t="shared" si="14"/>
        <v/>
      </c>
      <c r="I197" t="str">
        <f t="shared" si="18"/>
        <v/>
      </c>
      <c r="J197" t="str">
        <f t="shared" si="16"/>
        <v/>
      </c>
      <c r="P197" t="s">
        <v>3220</v>
      </c>
      <c r="Q197" t="s">
        <v>16</v>
      </c>
      <c r="R197" s="3">
        <v>45021</v>
      </c>
      <c r="S197">
        <v>361.55</v>
      </c>
      <c r="T197">
        <v>362</v>
      </c>
      <c r="U197">
        <v>370.5</v>
      </c>
      <c r="V197">
        <v>361.35</v>
      </c>
      <c r="W197">
        <v>367.25</v>
      </c>
      <c r="X197">
        <v>367.05</v>
      </c>
      <c r="Y197">
        <v>366.41</v>
      </c>
      <c r="Z197">
        <v>3015748</v>
      </c>
      <c r="AA197">
        <v>1105005482.0999999</v>
      </c>
      <c r="AB197">
        <v>37016</v>
      </c>
      <c r="AC197" t="s">
        <v>3554</v>
      </c>
      <c r="AD197" t="s">
        <v>3555</v>
      </c>
    </row>
    <row r="198" spans="1:30" x14ac:dyDescent="0.25">
      <c r="A198" s="9" t="s">
        <v>3220</v>
      </c>
      <c r="B198" s="1" t="s">
        <v>16</v>
      </c>
      <c r="C198" s="10">
        <v>45034</v>
      </c>
      <c r="D198" s="1">
        <v>423.85</v>
      </c>
      <c r="F198">
        <f t="shared" si="17"/>
        <v>2.0464668351992295</v>
      </c>
      <c r="G198">
        <f t="shared" si="15"/>
        <v>2</v>
      </c>
      <c r="H198" t="str">
        <f t="shared" si="14"/>
        <v/>
      </c>
      <c r="I198" t="str">
        <f t="shared" si="18"/>
        <v/>
      </c>
      <c r="J198" t="str">
        <f t="shared" si="16"/>
        <v/>
      </c>
      <c r="P198" t="s">
        <v>3220</v>
      </c>
      <c r="Q198" t="s">
        <v>16</v>
      </c>
      <c r="R198" s="3">
        <v>45022</v>
      </c>
      <c r="S198">
        <v>367.05</v>
      </c>
      <c r="T198">
        <v>364.95</v>
      </c>
      <c r="U198">
        <v>383.8</v>
      </c>
      <c r="V198">
        <v>364.7</v>
      </c>
      <c r="W198">
        <v>382</v>
      </c>
      <c r="X198">
        <v>382.9</v>
      </c>
      <c r="Y198">
        <v>377.46</v>
      </c>
      <c r="Z198">
        <v>8930230</v>
      </c>
      <c r="AA198">
        <v>3370786295.9499998</v>
      </c>
      <c r="AB198">
        <v>96450</v>
      </c>
      <c r="AC198" t="s">
        <v>3556</v>
      </c>
      <c r="AD198" t="s">
        <v>3557</v>
      </c>
    </row>
    <row r="199" spans="1:30" x14ac:dyDescent="0.25">
      <c r="A199" s="11" t="s">
        <v>3220</v>
      </c>
      <c r="B199" s="2" t="s">
        <v>16</v>
      </c>
      <c r="C199" s="12">
        <v>45035</v>
      </c>
      <c r="D199" s="2">
        <v>421.7</v>
      </c>
      <c r="F199">
        <f t="shared" si="17"/>
        <v>-0.50725492509143189</v>
      </c>
      <c r="G199">
        <f t="shared" si="15"/>
        <v>3</v>
      </c>
      <c r="H199" t="str">
        <f t="shared" si="14"/>
        <v/>
      </c>
      <c r="I199" t="str">
        <f t="shared" si="18"/>
        <v/>
      </c>
      <c r="J199" t="str">
        <f t="shared" si="16"/>
        <v/>
      </c>
      <c r="P199" t="s">
        <v>3220</v>
      </c>
      <c r="Q199" t="s">
        <v>16</v>
      </c>
      <c r="R199" s="3">
        <v>45026</v>
      </c>
      <c r="S199">
        <v>382.9</v>
      </c>
      <c r="T199">
        <v>383.95</v>
      </c>
      <c r="U199">
        <v>407.7</v>
      </c>
      <c r="V199">
        <v>383.75</v>
      </c>
      <c r="W199">
        <v>404.7</v>
      </c>
      <c r="X199">
        <v>405.5</v>
      </c>
      <c r="Y199">
        <v>400.96</v>
      </c>
      <c r="Z199">
        <v>20647930</v>
      </c>
      <c r="AA199">
        <v>8279028565.6000004</v>
      </c>
      <c r="AB199">
        <v>168141</v>
      </c>
      <c r="AC199" t="s">
        <v>3558</v>
      </c>
      <c r="AD199" t="s">
        <v>550</v>
      </c>
    </row>
    <row r="200" spans="1:30" x14ac:dyDescent="0.25">
      <c r="A200" s="9" t="s">
        <v>3220</v>
      </c>
      <c r="B200" s="1" t="s">
        <v>16</v>
      </c>
      <c r="C200" s="10">
        <v>45036</v>
      </c>
      <c r="D200" s="1">
        <v>414.45</v>
      </c>
      <c r="F200">
        <f t="shared" si="17"/>
        <v>-1.7192316812900166</v>
      </c>
      <c r="G200">
        <f t="shared" si="15"/>
        <v>4</v>
      </c>
      <c r="H200">
        <f t="shared" ref="H200:H263" si="19">IF(G200=4, ((D200 - D195) / D195)*100, "")</f>
        <v>1.9431804206124652</v>
      </c>
      <c r="I200" t="str">
        <f t="shared" si="18"/>
        <v/>
      </c>
      <c r="J200" t="str">
        <f t="shared" si="16"/>
        <v/>
      </c>
      <c r="P200" t="s">
        <v>3220</v>
      </c>
      <c r="Q200" t="s">
        <v>16</v>
      </c>
      <c r="R200" s="3">
        <v>45027</v>
      </c>
      <c r="S200">
        <v>405.5</v>
      </c>
      <c r="T200">
        <v>407.5</v>
      </c>
      <c r="U200">
        <v>411</v>
      </c>
      <c r="V200">
        <v>401.3</v>
      </c>
      <c r="W200">
        <v>405.25</v>
      </c>
      <c r="X200">
        <v>405.3</v>
      </c>
      <c r="Y200">
        <v>406.43</v>
      </c>
      <c r="Z200">
        <v>8091142</v>
      </c>
      <c r="AA200">
        <v>3288509592.1500001</v>
      </c>
      <c r="AB200">
        <v>76724</v>
      </c>
      <c r="AC200" t="s">
        <v>3559</v>
      </c>
      <c r="AD200" t="s">
        <v>233</v>
      </c>
    </row>
    <row r="201" spans="1:30" x14ac:dyDescent="0.25">
      <c r="A201" s="11" t="s">
        <v>3220</v>
      </c>
      <c r="B201" s="2" t="s">
        <v>16</v>
      </c>
      <c r="C201" s="12">
        <v>45037</v>
      </c>
      <c r="D201" s="2">
        <v>406.05</v>
      </c>
      <c r="F201">
        <f t="shared" si="17"/>
        <v>-2.0267824828085361</v>
      </c>
      <c r="G201">
        <f t="shared" si="15"/>
        <v>5</v>
      </c>
      <c r="H201" t="str">
        <f t="shared" si="19"/>
        <v/>
      </c>
      <c r="I201" t="str">
        <f t="shared" si="18"/>
        <v/>
      </c>
      <c r="J201" t="str">
        <f t="shared" si="16"/>
        <v/>
      </c>
      <c r="P201" t="s">
        <v>3220</v>
      </c>
      <c r="Q201" t="s">
        <v>16</v>
      </c>
      <c r="R201" s="3">
        <v>45028</v>
      </c>
      <c r="S201">
        <v>405.3</v>
      </c>
      <c r="T201">
        <v>406</v>
      </c>
      <c r="U201">
        <v>413.4</v>
      </c>
      <c r="V201">
        <v>404.4</v>
      </c>
      <c r="W201">
        <v>407.35</v>
      </c>
      <c r="X201">
        <v>406.55</v>
      </c>
      <c r="Y201">
        <v>408.65</v>
      </c>
      <c r="Z201">
        <v>6586341</v>
      </c>
      <c r="AA201">
        <v>2691495964.8499999</v>
      </c>
      <c r="AB201">
        <v>66388</v>
      </c>
      <c r="AC201" t="s">
        <v>3560</v>
      </c>
      <c r="AD201" t="s">
        <v>3561</v>
      </c>
    </row>
    <row r="202" spans="1:30" x14ac:dyDescent="0.25">
      <c r="A202" s="9" t="s">
        <v>3220</v>
      </c>
      <c r="B202" s="1" t="s">
        <v>16</v>
      </c>
      <c r="C202" s="10">
        <v>45040</v>
      </c>
      <c r="D202" s="1">
        <v>411.15</v>
      </c>
      <c r="F202">
        <f t="shared" si="17"/>
        <v>1.256002955301063</v>
      </c>
      <c r="G202">
        <f t="shared" si="15"/>
        <v>1</v>
      </c>
      <c r="H202" t="str">
        <f t="shared" si="19"/>
        <v/>
      </c>
      <c r="I202" t="str">
        <f t="shared" si="18"/>
        <v/>
      </c>
      <c r="J202" t="str">
        <f t="shared" si="16"/>
        <v/>
      </c>
      <c r="P202" t="s">
        <v>3220</v>
      </c>
      <c r="Q202" t="s">
        <v>16</v>
      </c>
      <c r="R202" s="3">
        <v>45029</v>
      </c>
      <c r="S202">
        <v>406.55</v>
      </c>
      <c r="T202">
        <v>407.7</v>
      </c>
      <c r="U202">
        <v>415.8</v>
      </c>
      <c r="V202">
        <v>405.1</v>
      </c>
      <c r="W202">
        <v>410.9</v>
      </c>
      <c r="X202">
        <v>413.15</v>
      </c>
      <c r="Y202">
        <v>411.42</v>
      </c>
      <c r="Z202">
        <v>7161482</v>
      </c>
      <c r="AA202">
        <v>2946405613.4499998</v>
      </c>
      <c r="AB202">
        <v>65757</v>
      </c>
      <c r="AC202" t="s">
        <v>3562</v>
      </c>
      <c r="AD202" t="s">
        <v>3563</v>
      </c>
    </row>
    <row r="203" spans="1:30" x14ac:dyDescent="0.25">
      <c r="A203" s="11" t="s">
        <v>3220</v>
      </c>
      <c r="B203" s="2" t="s">
        <v>16</v>
      </c>
      <c r="C203" s="12">
        <v>45041</v>
      </c>
      <c r="D203" s="2">
        <v>410.15</v>
      </c>
      <c r="F203">
        <f t="shared" si="17"/>
        <v>-0.24322023592362887</v>
      </c>
      <c r="G203">
        <f t="shared" si="15"/>
        <v>2</v>
      </c>
      <c r="H203" t="str">
        <f t="shared" si="19"/>
        <v/>
      </c>
      <c r="I203" t="str">
        <f t="shared" si="18"/>
        <v/>
      </c>
      <c r="J203" t="str">
        <f t="shared" si="16"/>
        <v/>
      </c>
      <c r="P203" t="s">
        <v>3220</v>
      </c>
      <c r="Q203" t="s">
        <v>16</v>
      </c>
      <c r="R203" s="3">
        <v>45033</v>
      </c>
      <c r="S203">
        <v>413.15</v>
      </c>
      <c r="T203">
        <v>415.7</v>
      </c>
      <c r="U203">
        <v>419.6</v>
      </c>
      <c r="V203">
        <v>411.25</v>
      </c>
      <c r="W203">
        <v>415.8</v>
      </c>
      <c r="X203">
        <v>415.35</v>
      </c>
      <c r="Y203">
        <v>416.03</v>
      </c>
      <c r="Z203">
        <v>6635668</v>
      </c>
      <c r="AA203">
        <v>2760659228</v>
      </c>
      <c r="AB203">
        <v>89647</v>
      </c>
      <c r="AC203" t="s">
        <v>3564</v>
      </c>
      <c r="AD203" t="s">
        <v>1654</v>
      </c>
    </row>
    <row r="204" spans="1:30" x14ac:dyDescent="0.25">
      <c r="A204" s="9" t="s">
        <v>3220</v>
      </c>
      <c r="B204" s="1" t="s">
        <v>16</v>
      </c>
      <c r="C204" s="10">
        <v>45042</v>
      </c>
      <c r="D204" s="1">
        <v>416.6</v>
      </c>
      <c r="F204">
        <f t="shared" si="17"/>
        <v>1.572595391929793</v>
      </c>
      <c r="G204">
        <f t="shared" si="15"/>
        <v>3</v>
      </c>
      <c r="H204" t="str">
        <f t="shared" si="19"/>
        <v/>
      </c>
      <c r="I204" t="str">
        <f t="shared" si="18"/>
        <v/>
      </c>
      <c r="J204" t="str">
        <f t="shared" si="16"/>
        <v/>
      </c>
      <c r="P204" t="s">
        <v>3220</v>
      </c>
      <c r="Q204" t="s">
        <v>16</v>
      </c>
      <c r="R204" s="3">
        <v>45034</v>
      </c>
      <c r="S204">
        <v>415.35</v>
      </c>
      <c r="T204">
        <v>416.7</v>
      </c>
      <c r="U204">
        <v>427</v>
      </c>
      <c r="V204">
        <v>415.8</v>
      </c>
      <c r="W204">
        <v>422</v>
      </c>
      <c r="X204">
        <v>423.85</v>
      </c>
      <c r="Y204">
        <v>423.13</v>
      </c>
      <c r="Z204">
        <v>9367931</v>
      </c>
      <c r="AA204">
        <v>3963837285.1999998</v>
      </c>
      <c r="AB204">
        <v>83421</v>
      </c>
      <c r="AC204" t="s">
        <v>3565</v>
      </c>
      <c r="AD204" t="s">
        <v>3566</v>
      </c>
    </row>
    <row r="205" spans="1:30" x14ac:dyDescent="0.25">
      <c r="A205" s="11" t="s">
        <v>3220</v>
      </c>
      <c r="B205" s="2" t="s">
        <v>16</v>
      </c>
      <c r="C205" s="12">
        <v>45043</v>
      </c>
      <c r="D205" s="2">
        <v>421.65</v>
      </c>
      <c r="F205">
        <f t="shared" si="17"/>
        <v>1.2121939510321542</v>
      </c>
      <c r="G205">
        <f t="shared" si="15"/>
        <v>4</v>
      </c>
      <c r="H205">
        <f t="shared" si="19"/>
        <v>1.7372421281216042</v>
      </c>
      <c r="I205" t="str">
        <f t="shared" si="18"/>
        <v/>
      </c>
      <c r="J205" t="str">
        <f t="shared" si="16"/>
        <v/>
      </c>
      <c r="P205" t="s">
        <v>3220</v>
      </c>
      <c r="Q205" t="s">
        <v>16</v>
      </c>
      <c r="R205" s="3">
        <v>45035</v>
      </c>
      <c r="S205">
        <v>423.85</v>
      </c>
      <c r="T205">
        <v>424.8</v>
      </c>
      <c r="U205">
        <v>424.8</v>
      </c>
      <c r="V205">
        <v>419.05</v>
      </c>
      <c r="W205">
        <v>419.85</v>
      </c>
      <c r="X205">
        <v>421.7</v>
      </c>
      <c r="Y205">
        <v>421.78</v>
      </c>
      <c r="Z205">
        <v>4044971</v>
      </c>
      <c r="AA205">
        <v>1706103546.2</v>
      </c>
      <c r="AB205">
        <v>43091</v>
      </c>
      <c r="AC205" t="s">
        <v>3567</v>
      </c>
      <c r="AD205" t="s">
        <v>3568</v>
      </c>
    </row>
    <row r="206" spans="1:30" x14ac:dyDescent="0.25">
      <c r="A206" s="9" t="s">
        <v>3220</v>
      </c>
      <c r="B206" s="1" t="s">
        <v>16</v>
      </c>
      <c r="C206" s="10">
        <v>45044</v>
      </c>
      <c r="D206" s="1">
        <v>426.2</v>
      </c>
      <c r="F206">
        <f t="shared" si="17"/>
        <v>1.0790940353373679</v>
      </c>
      <c r="G206">
        <f t="shared" si="15"/>
        <v>5</v>
      </c>
      <c r="H206" t="str">
        <f t="shared" si="19"/>
        <v/>
      </c>
      <c r="I206" t="str">
        <f t="shared" si="18"/>
        <v/>
      </c>
      <c r="J206" t="str">
        <f t="shared" si="16"/>
        <v/>
      </c>
      <c r="P206" t="s">
        <v>3220</v>
      </c>
      <c r="Q206" t="s">
        <v>16</v>
      </c>
      <c r="R206" s="3">
        <v>45036</v>
      </c>
      <c r="S206">
        <v>421.7</v>
      </c>
      <c r="T206">
        <v>421</v>
      </c>
      <c r="U206">
        <v>425.1</v>
      </c>
      <c r="V206">
        <v>412.6</v>
      </c>
      <c r="W206">
        <v>413</v>
      </c>
      <c r="X206">
        <v>414.45</v>
      </c>
      <c r="Y206">
        <v>417.91</v>
      </c>
      <c r="Z206">
        <v>4285836</v>
      </c>
      <c r="AA206">
        <v>1791098250.5999999</v>
      </c>
      <c r="AB206">
        <v>43686</v>
      </c>
      <c r="AC206" t="s">
        <v>3569</v>
      </c>
      <c r="AD206" t="s">
        <v>2907</v>
      </c>
    </row>
    <row r="207" spans="1:30" x14ac:dyDescent="0.25">
      <c r="A207" s="11" t="s">
        <v>3220</v>
      </c>
      <c r="B207" s="2" t="s">
        <v>16</v>
      </c>
      <c r="C207" s="12">
        <v>45048</v>
      </c>
      <c r="D207" s="2">
        <v>424.25</v>
      </c>
      <c r="F207">
        <f t="shared" si="17"/>
        <v>-0.45753167526982375</v>
      </c>
      <c r="G207">
        <f t="shared" si="15"/>
        <v>2</v>
      </c>
      <c r="H207" t="str">
        <f t="shared" si="19"/>
        <v/>
      </c>
      <c r="I207">
        <f t="shared" si="18"/>
        <v>45048</v>
      </c>
      <c r="J207">
        <f t="shared" si="16"/>
        <v>11.938715380082488</v>
      </c>
      <c r="P207" t="s">
        <v>3220</v>
      </c>
      <c r="Q207" t="s">
        <v>16</v>
      </c>
      <c r="R207" s="3">
        <v>45037</v>
      </c>
      <c r="S207">
        <v>414.45</v>
      </c>
      <c r="T207">
        <v>414.3</v>
      </c>
      <c r="U207">
        <v>414.3</v>
      </c>
      <c r="V207">
        <v>402</v>
      </c>
      <c r="W207">
        <v>405.6</v>
      </c>
      <c r="X207">
        <v>406.05</v>
      </c>
      <c r="Y207">
        <v>406.31</v>
      </c>
      <c r="Z207">
        <v>5194549</v>
      </c>
      <c r="AA207">
        <v>2110576852</v>
      </c>
      <c r="AB207">
        <v>55266</v>
      </c>
      <c r="AC207" t="s">
        <v>3570</v>
      </c>
      <c r="AD207" t="s">
        <v>2609</v>
      </c>
    </row>
    <row r="208" spans="1:30" x14ac:dyDescent="0.25">
      <c r="A208" s="9" t="s">
        <v>3220</v>
      </c>
      <c r="B208" s="1" t="s">
        <v>16</v>
      </c>
      <c r="C208" s="10">
        <v>45049</v>
      </c>
      <c r="D208" s="1">
        <v>427.55</v>
      </c>
      <c r="F208">
        <f t="shared" si="17"/>
        <v>0.77784325279905986</v>
      </c>
      <c r="G208">
        <f t="shared" si="15"/>
        <v>3</v>
      </c>
      <c r="H208" t="str">
        <f t="shared" si="19"/>
        <v/>
      </c>
      <c r="I208" t="str">
        <f t="shared" si="18"/>
        <v/>
      </c>
      <c r="J208" t="str">
        <f t="shared" si="16"/>
        <v/>
      </c>
      <c r="P208" t="s">
        <v>3220</v>
      </c>
      <c r="Q208" t="s">
        <v>16</v>
      </c>
      <c r="R208" s="3">
        <v>45040</v>
      </c>
      <c r="S208">
        <v>406.05</v>
      </c>
      <c r="T208">
        <v>406.6</v>
      </c>
      <c r="U208">
        <v>411.8</v>
      </c>
      <c r="V208">
        <v>403.3</v>
      </c>
      <c r="W208">
        <v>410.05</v>
      </c>
      <c r="X208">
        <v>411.15</v>
      </c>
      <c r="Y208">
        <v>408.93</v>
      </c>
      <c r="Z208">
        <v>3379013</v>
      </c>
      <c r="AA208">
        <v>1381772005.4000001</v>
      </c>
      <c r="AB208">
        <v>40433</v>
      </c>
      <c r="AC208" t="s">
        <v>3571</v>
      </c>
      <c r="AD208" t="s">
        <v>3572</v>
      </c>
    </row>
    <row r="209" spans="1:30" x14ac:dyDescent="0.25">
      <c r="A209" s="11" t="s">
        <v>3220</v>
      </c>
      <c r="B209" s="2" t="s">
        <v>16</v>
      </c>
      <c r="C209" s="12">
        <v>45050</v>
      </c>
      <c r="D209" s="2">
        <v>424.8</v>
      </c>
      <c r="F209">
        <f t="shared" si="17"/>
        <v>-0.6431996257747632</v>
      </c>
      <c r="G209">
        <f t="shared" si="15"/>
        <v>4</v>
      </c>
      <c r="H209">
        <f t="shared" si="19"/>
        <v>1.9683149303888596</v>
      </c>
      <c r="I209" t="str">
        <f t="shared" si="18"/>
        <v/>
      </c>
      <c r="J209" t="str">
        <f t="shared" si="16"/>
        <v/>
      </c>
      <c r="P209" t="s">
        <v>3220</v>
      </c>
      <c r="Q209" t="s">
        <v>16</v>
      </c>
      <c r="R209" s="3">
        <v>45041</v>
      </c>
      <c r="S209">
        <v>411.15</v>
      </c>
      <c r="T209">
        <v>410.05</v>
      </c>
      <c r="U209">
        <v>415.9</v>
      </c>
      <c r="V209">
        <v>408</v>
      </c>
      <c r="W209">
        <v>410.6</v>
      </c>
      <c r="X209">
        <v>410.15</v>
      </c>
      <c r="Y209">
        <v>411.64</v>
      </c>
      <c r="Z209">
        <v>4335180</v>
      </c>
      <c r="AA209">
        <v>1784514546.45</v>
      </c>
      <c r="AB209">
        <v>39308</v>
      </c>
      <c r="AC209" t="s">
        <v>3573</v>
      </c>
      <c r="AD209" t="s">
        <v>644</v>
      </c>
    </row>
    <row r="210" spans="1:30" x14ac:dyDescent="0.25">
      <c r="A210" s="9" t="s">
        <v>3220</v>
      </c>
      <c r="B210" s="1" t="s">
        <v>16</v>
      </c>
      <c r="C210" s="10">
        <v>45051</v>
      </c>
      <c r="D210" s="1">
        <v>427.2</v>
      </c>
      <c r="F210">
        <f t="shared" si="17"/>
        <v>0.56497175141242395</v>
      </c>
      <c r="G210">
        <f t="shared" si="15"/>
        <v>5</v>
      </c>
      <c r="H210" t="str">
        <f t="shared" si="19"/>
        <v/>
      </c>
      <c r="I210" t="str">
        <f t="shared" si="18"/>
        <v/>
      </c>
      <c r="J210" t="str">
        <f t="shared" si="16"/>
        <v/>
      </c>
      <c r="P210" t="s">
        <v>3220</v>
      </c>
      <c r="Q210" t="s">
        <v>16</v>
      </c>
      <c r="R210" s="3">
        <v>45042</v>
      </c>
      <c r="S210">
        <v>410.15</v>
      </c>
      <c r="T210">
        <v>410.25</v>
      </c>
      <c r="U210">
        <v>417.7</v>
      </c>
      <c r="V210">
        <v>409.65</v>
      </c>
      <c r="W210">
        <v>415.45</v>
      </c>
      <c r="X210">
        <v>416.6</v>
      </c>
      <c r="Y210">
        <v>415.14</v>
      </c>
      <c r="Z210">
        <v>4122285</v>
      </c>
      <c r="AA210">
        <v>1711343039.75</v>
      </c>
      <c r="AB210">
        <v>45791</v>
      </c>
      <c r="AC210" t="s">
        <v>3574</v>
      </c>
      <c r="AD210" t="s">
        <v>74</v>
      </c>
    </row>
    <row r="211" spans="1:30" x14ac:dyDescent="0.25">
      <c r="A211" s="11" t="s">
        <v>3220</v>
      </c>
      <c r="B211" s="2" t="s">
        <v>16</v>
      </c>
      <c r="C211" s="12">
        <v>45054</v>
      </c>
      <c r="D211" s="2">
        <v>436.35</v>
      </c>
      <c r="F211">
        <f t="shared" si="17"/>
        <v>2.1418539325842776</v>
      </c>
      <c r="G211">
        <f t="shared" si="15"/>
        <v>1</v>
      </c>
      <c r="H211" t="str">
        <f t="shared" si="19"/>
        <v/>
      </c>
      <c r="I211" t="str">
        <f t="shared" si="18"/>
        <v/>
      </c>
      <c r="J211" t="str">
        <f t="shared" si="16"/>
        <v/>
      </c>
      <c r="P211" t="s">
        <v>3220</v>
      </c>
      <c r="Q211" t="s">
        <v>16</v>
      </c>
      <c r="R211" s="3">
        <v>45043</v>
      </c>
      <c r="S211">
        <v>416.6</v>
      </c>
      <c r="T211">
        <v>416.55</v>
      </c>
      <c r="U211">
        <v>423.55</v>
      </c>
      <c r="V211">
        <v>415.1</v>
      </c>
      <c r="W211">
        <v>421.9</v>
      </c>
      <c r="X211">
        <v>421.65</v>
      </c>
      <c r="Y211">
        <v>418.95</v>
      </c>
      <c r="Z211">
        <v>4423231</v>
      </c>
      <c r="AA211">
        <v>1853096015.9000001</v>
      </c>
      <c r="AB211">
        <v>41061</v>
      </c>
      <c r="AC211" t="s">
        <v>3575</v>
      </c>
      <c r="AD211" t="s">
        <v>1261</v>
      </c>
    </row>
    <row r="212" spans="1:30" x14ac:dyDescent="0.25">
      <c r="A212" s="9" t="s">
        <v>3220</v>
      </c>
      <c r="B212" s="1" t="s">
        <v>16</v>
      </c>
      <c r="C212" s="10">
        <v>45055</v>
      </c>
      <c r="D212" s="1">
        <v>432</v>
      </c>
      <c r="F212">
        <f t="shared" si="17"/>
        <v>-0.99690615331729637</v>
      </c>
      <c r="G212">
        <f t="shared" si="15"/>
        <v>2</v>
      </c>
      <c r="H212" t="str">
        <f t="shared" si="19"/>
        <v/>
      </c>
      <c r="I212" t="str">
        <f t="shared" si="18"/>
        <v/>
      </c>
      <c r="J212" t="str">
        <f t="shared" si="16"/>
        <v/>
      </c>
      <c r="P212" t="s">
        <v>3220</v>
      </c>
      <c r="Q212" t="s">
        <v>16</v>
      </c>
      <c r="R212" s="3">
        <v>45044</v>
      </c>
      <c r="S212">
        <v>421.65</v>
      </c>
      <c r="T212">
        <v>422.25</v>
      </c>
      <c r="U212">
        <v>428.9</v>
      </c>
      <c r="V212">
        <v>420.05</v>
      </c>
      <c r="W212">
        <v>424.75</v>
      </c>
      <c r="X212">
        <v>426.2</v>
      </c>
      <c r="Y212">
        <v>425.25</v>
      </c>
      <c r="Z212">
        <v>5668793</v>
      </c>
      <c r="AA212">
        <v>2410670929.25</v>
      </c>
      <c r="AB212">
        <v>55139</v>
      </c>
      <c r="AC212" t="s">
        <v>3576</v>
      </c>
      <c r="AD212" t="s">
        <v>523</v>
      </c>
    </row>
    <row r="213" spans="1:30" x14ac:dyDescent="0.25">
      <c r="A213" s="11" t="s">
        <v>3220</v>
      </c>
      <c r="B213" s="2" t="s">
        <v>16</v>
      </c>
      <c r="C213" s="12">
        <v>45056</v>
      </c>
      <c r="D213" s="2">
        <v>434.25</v>
      </c>
      <c r="F213">
        <f t="shared" si="17"/>
        <v>0.52083333333333326</v>
      </c>
      <c r="G213">
        <f t="shared" si="15"/>
        <v>3</v>
      </c>
      <c r="H213" t="str">
        <f t="shared" si="19"/>
        <v/>
      </c>
      <c r="I213" t="str">
        <f t="shared" si="18"/>
        <v/>
      </c>
      <c r="J213" t="str">
        <f t="shared" si="16"/>
        <v/>
      </c>
      <c r="P213" t="s">
        <v>3220</v>
      </c>
      <c r="Q213" t="s">
        <v>16</v>
      </c>
      <c r="R213" s="3">
        <v>45048</v>
      </c>
      <c r="S213">
        <v>426.2</v>
      </c>
      <c r="T213">
        <v>426.9</v>
      </c>
      <c r="U213">
        <v>427.6</v>
      </c>
      <c r="V213">
        <v>421.1</v>
      </c>
      <c r="W213">
        <v>423</v>
      </c>
      <c r="X213">
        <v>424.25</v>
      </c>
      <c r="Y213">
        <v>424.49</v>
      </c>
      <c r="Z213">
        <v>3519033</v>
      </c>
      <c r="AA213">
        <v>1493806999.0999999</v>
      </c>
      <c r="AB213">
        <v>50526</v>
      </c>
      <c r="AC213" t="s">
        <v>3577</v>
      </c>
      <c r="AD213" t="s">
        <v>3155</v>
      </c>
    </row>
    <row r="214" spans="1:30" x14ac:dyDescent="0.25">
      <c r="A214" s="9" t="s">
        <v>3220</v>
      </c>
      <c r="B214" s="1" t="s">
        <v>16</v>
      </c>
      <c r="C214" s="10">
        <v>45057</v>
      </c>
      <c r="D214" s="1">
        <v>432.8</v>
      </c>
      <c r="F214">
        <f t="shared" si="17"/>
        <v>-0.33390903857224835</v>
      </c>
      <c r="G214">
        <f t="shared" si="15"/>
        <v>4</v>
      </c>
      <c r="H214">
        <f t="shared" si="19"/>
        <v>1.8832391713747645</v>
      </c>
      <c r="I214" t="str">
        <f t="shared" si="18"/>
        <v/>
      </c>
      <c r="J214" t="str">
        <f t="shared" si="16"/>
        <v/>
      </c>
      <c r="P214" t="s">
        <v>3220</v>
      </c>
      <c r="Q214" t="s">
        <v>16</v>
      </c>
      <c r="R214" s="3">
        <v>45049</v>
      </c>
      <c r="S214">
        <v>424.25</v>
      </c>
      <c r="T214">
        <v>422.8</v>
      </c>
      <c r="U214">
        <v>434.05</v>
      </c>
      <c r="V214">
        <v>420.6</v>
      </c>
      <c r="W214">
        <v>427.5</v>
      </c>
      <c r="X214">
        <v>427.55</v>
      </c>
      <c r="Y214">
        <v>429.29</v>
      </c>
      <c r="Z214">
        <v>7152444</v>
      </c>
      <c r="AA214">
        <v>3070474897.4499998</v>
      </c>
      <c r="AB214">
        <v>75397</v>
      </c>
      <c r="AC214" t="s">
        <v>3578</v>
      </c>
      <c r="AD214" t="s">
        <v>46</v>
      </c>
    </row>
    <row r="215" spans="1:30" x14ac:dyDescent="0.25">
      <c r="A215" s="11" t="s">
        <v>3220</v>
      </c>
      <c r="B215" s="2" t="s">
        <v>16</v>
      </c>
      <c r="C215" s="12">
        <v>45058</v>
      </c>
      <c r="D215" s="2">
        <v>435.95</v>
      </c>
      <c r="F215">
        <f t="shared" si="17"/>
        <v>0.72781885397411672</v>
      </c>
      <c r="G215">
        <f t="shared" si="15"/>
        <v>5</v>
      </c>
      <c r="H215" t="str">
        <f t="shared" si="19"/>
        <v/>
      </c>
      <c r="I215" t="str">
        <f t="shared" si="18"/>
        <v/>
      </c>
      <c r="J215" t="str">
        <f t="shared" si="16"/>
        <v/>
      </c>
      <c r="P215" t="s">
        <v>3220</v>
      </c>
      <c r="Q215" t="s">
        <v>16</v>
      </c>
      <c r="R215" s="3">
        <v>45050</v>
      </c>
      <c r="S215">
        <v>427.55</v>
      </c>
      <c r="T215">
        <v>427.45</v>
      </c>
      <c r="U215">
        <v>428.5</v>
      </c>
      <c r="V215">
        <v>423</v>
      </c>
      <c r="W215">
        <v>424.45</v>
      </c>
      <c r="X215">
        <v>424.8</v>
      </c>
      <c r="Y215">
        <v>425.13</v>
      </c>
      <c r="Z215">
        <v>3328989</v>
      </c>
      <c r="AA215">
        <v>1415236772.45</v>
      </c>
      <c r="AB215">
        <v>51535</v>
      </c>
      <c r="AC215" t="s">
        <v>3579</v>
      </c>
      <c r="AD215" t="s">
        <v>3580</v>
      </c>
    </row>
    <row r="216" spans="1:30" x14ac:dyDescent="0.25">
      <c r="A216" s="9" t="s">
        <v>3220</v>
      </c>
      <c r="B216" s="1" t="s">
        <v>16</v>
      </c>
      <c r="C216" s="10">
        <v>45061</v>
      </c>
      <c r="D216" s="1">
        <v>468.15</v>
      </c>
      <c r="F216">
        <f t="shared" si="17"/>
        <v>7.3861681385479967</v>
      </c>
      <c r="G216">
        <f t="shared" si="15"/>
        <v>1</v>
      </c>
      <c r="H216" t="str">
        <f t="shared" si="19"/>
        <v/>
      </c>
      <c r="I216" t="str">
        <f t="shared" si="18"/>
        <v/>
      </c>
      <c r="J216" t="str">
        <f t="shared" si="16"/>
        <v/>
      </c>
      <c r="P216" t="s">
        <v>3220</v>
      </c>
      <c r="Q216" t="s">
        <v>16</v>
      </c>
      <c r="R216" s="3">
        <v>45051</v>
      </c>
      <c r="S216">
        <v>424.8</v>
      </c>
      <c r="T216">
        <v>424.8</v>
      </c>
      <c r="U216">
        <v>433.45</v>
      </c>
      <c r="V216">
        <v>423.45</v>
      </c>
      <c r="W216">
        <v>427</v>
      </c>
      <c r="X216">
        <v>427.2</v>
      </c>
      <c r="Y216">
        <v>428.62</v>
      </c>
      <c r="Z216">
        <v>4870886</v>
      </c>
      <c r="AA216">
        <v>2087769970.5999999</v>
      </c>
      <c r="AB216">
        <v>49826</v>
      </c>
      <c r="AC216" t="s">
        <v>3581</v>
      </c>
      <c r="AD216" t="s">
        <v>3582</v>
      </c>
    </row>
    <row r="217" spans="1:30" x14ac:dyDescent="0.25">
      <c r="A217" s="11" t="s">
        <v>3220</v>
      </c>
      <c r="B217" s="2" t="s">
        <v>16</v>
      </c>
      <c r="C217" s="12">
        <v>45062</v>
      </c>
      <c r="D217" s="2">
        <v>471.75</v>
      </c>
      <c r="F217">
        <f t="shared" si="17"/>
        <v>0.76898429990388184</v>
      </c>
      <c r="G217">
        <f t="shared" si="15"/>
        <v>2</v>
      </c>
      <c r="H217" t="str">
        <f t="shared" si="19"/>
        <v/>
      </c>
      <c r="I217" t="str">
        <f t="shared" si="18"/>
        <v/>
      </c>
      <c r="J217" t="str">
        <f t="shared" si="16"/>
        <v/>
      </c>
      <c r="P217" t="s">
        <v>3220</v>
      </c>
      <c r="Q217" t="s">
        <v>16</v>
      </c>
      <c r="R217" s="3">
        <v>45054</v>
      </c>
      <c r="S217">
        <v>427.2</v>
      </c>
      <c r="T217">
        <v>428.95</v>
      </c>
      <c r="U217">
        <v>440.4</v>
      </c>
      <c r="V217">
        <v>427.75</v>
      </c>
      <c r="W217">
        <v>435.5</v>
      </c>
      <c r="X217">
        <v>436.35</v>
      </c>
      <c r="Y217">
        <v>436.71</v>
      </c>
      <c r="Z217">
        <v>6530244</v>
      </c>
      <c r="AA217">
        <v>2851852184.5</v>
      </c>
      <c r="AB217">
        <v>69110</v>
      </c>
      <c r="AC217" t="s">
        <v>3583</v>
      </c>
      <c r="AD217" t="s">
        <v>3584</v>
      </c>
    </row>
    <row r="218" spans="1:30" x14ac:dyDescent="0.25">
      <c r="A218" s="9" t="s">
        <v>3220</v>
      </c>
      <c r="B218" s="1" t="s">
        <v>16</v>
      </c>
      <c r="C218" s="10">
        <v>45063</v>
      </c>
      <c r="D218" s="1">
        <v>469.85</v>
      </c>
      <c r="F218">
        <f t="shared" si="17"/>
        <v>-0.40275569687333912</v>
      </c>
      <c r="G218">
        <f t="shared" si="15"/>
        <v>3</v>
      </c>
      <c r="H218" t="str">
        <f t="shared" si="19"/>
        <v/>
      </c>
      <c r="I218" t="str">
        <f t="shared" si="18"/>
        <v/>
      </c>
      <c r="J218" t="str">
        <f t="shared" si="16"/>
        <v/>
      </c>
      <c r="P218" t="s">
        <v>3220</v>
      </c>
      <c r="Q218" t="s">
        <v>16</v>
      </c>
      <c r="R218" s="3">
        <v>45055</v>
      </c>
      <c r="S218">
        <v>436.35</v>
      </c>
      <c r="T218">
        <v>437</v>
      </c>
      <c r="U218">
        <v>438.75</v>
      </c>
      <c r="V218">
        <v>426.8</v>
      </c>
      <c r="W218">
        <v>431</v>
      </c>
      <c r="X218">
        <v>432</v>
      </c>
      <c r="Y218">
        <v>432.27</v>
      </c>
      <c r="Z218">
        <v>5239571</v>
      </c>
      <c r="AA218">
        <v>2264894091.0999999</v>
      </c>
      <c r="AB218">
        <v>51243</v>
      </c>
      <c r="AC218" t="s">
        <v>3585</v>
      </c>
      <c r="AD218" t="s">
        <v>3586</v>
      </c>
    </row>
    <row r="219" spans="1:30" x14ac:dyDescent="0.25">
      <c r="A219" s="11" t="s">
        <v>3220</v>
      </c>
      <c r="B219" s="2" t="s">
        <v>16</v>
      </c>
      <c r="C219" s="12">
        <v>45064</v>
      </c>
      <c r="D219" s="2">
        <v>459.95</v>
      </c>
      <c r="F219">
        <f t="shared" si="17"/>
        <v>-2.1070554432265687</v>
      </c>
      <c r="G219">
        <f t="shared" si="15"/>
        <v>4</v>
      </c>
      <c r="H219">
        <f t="shared" si="19"/>
        <v>6.2731053604436173</v>
      </c>
      <c r="I219" t="str">
        <f t="shared" si="18"/>
        <v/>
      </c>
      <c r="J219" t="str">
        <f t="shared" si="16"/>
        <v/>
      </c>
      <c r="P219" t="s">
        <v>3220</v>
      </c>
      <c r="Q219" t="s">
        <v>16</v>
      </c>
      <c r="R219" s="3">
        <v>45056</v>
      </c>
      <c r="S219">
        <v>432</v>
      </c>
      <c r="T219">
        <v>431.7</v>
      </c>
      <c r="U219">
        <v>435.9</v>
      </c>
      <c r="V219">
        <v>427.6</v>
      </c>
      <c r="W219">
        <v>433</v>
      </c>
      <c r="X219">
        <v>434.25</v>
      </c>
      <c r="Y219">
        <v>431.4</v>
      </c>
      <c r="Z219">
        <v>3804494</v>
      </c>
      <c r="AA219">
        <v>1641250767.8499999</v>
      </c>
      <c r="AB219">
        <v>42018</v>
      </c>
      <c r="AC219" t="s">
        <v>3587</v>
      </c>
      <c r="AD219" t="s">
        <v>3588</v>
      </c>
    </row>
    <row r="220" spans="1:30" x14ac:dyDescent="0.25">
      <c r="A220" s="9" t="s">
        <v>3220</v>
      </c>
      <c r="B220" s="1" t="s">
        <v>16</v>
      </c>
      <c r="C220" s="10">
        <v>45065</v>
      </c>
      <c r="D220" s="1">
        <v>471.9</v>
      </c>
      <c r="F220">
        <f t="shared" si="17"/>
        <v>2.5981084900532645</v>
      </c>
      <c r="G220">
        <f t="shared" si="15"/>
        <v>5</v>
      </c>
      <c r="H220" t="str">
        <f t="shared" si="19"/>
        <v/>
      </c>
      <c r="I220" t="str">
        <f t="shared" si="18"/>
        <v/>
      </c>
      <c r="J220" t="str">
        <f t="shared" si="16"/>
        <v/>
      </c>
      <c r="P220" t="s">
        <v>3220</v>
      </c>
      <c r="Q220" t="s">
        <v>16</v>
      </c>
      <c r="R220" s="3">
        <v>45057</v>
      </c>
      <c r="S220">
        <v>434.25</v>
      </c>
      <c r="T220">
        <v>433</v>
      </c>
      <c r="U220">
        <v>438.95</v>
      </c>
      <c r="V220">
        <v>429.9</v>
      </c>
      <c r="W220">
        <v>431.8</v>
      </c>
      <c r="X220">
        <v>432.8</v>
      </c>
      <c r="Y220">
        <v>433.65</v>
      </c>
      <c r="Z220">
        <v>4810556</v>
      </c>
      <c r="AA220">
        <v>2086083227.1500001</v>
      </c>
      <c r="AB220">
        <v>47037</v>
      </c>
      <c r="AC220" t="s">
        <v>3589</v>
      </c>
      <c r="AD220" t="s">
        <v>1923</v>
      </c>
    </row>
    <row r="221" spans="1:30" x14ac:dyDescent="0.25">
      <c r="A221" s="11" t="s">
        <v>3220</v>
      </c>
      <c r="B221" s="2" t="s">
        <v>16</v>
      </c>
      <c r="C221" s="12">
        <v>45068</v>
      </c>
      <c r="D221" s="2">
        <v>478.15</v>
      </c>
      <c r="F221">
        <f t="shared" si="17"/>
        <v>1.3244331426149609</v>
      </c>
      <c r="G221">
        <f t="shared" si="15"/>
        <v>1</v>
      </c>
      <c r="H221" t="str">
        <f t="shared" si="19"/>
        <v/>
      </c>
      <c r="I221" t="str">
        <f t="shared" si="18"/>
        <v/>
      </c>
      <c r="J221" t="str">
        <f t="shared" si="16"/>
        <v/>
      </c>
      <c r="P221" t="s">
        <v>3220</v>
      </c>
      <c r="Q221" t="s">
        <v>16</v>
      </c>
      <c r="R221" s="3">
        <v>45058</v>
      </c>
      <c r="S221">
        <v>432.8</v>
      </c>
      <c r="T221">
        <v>430</v>
      </c>
      <c r="U221">
        <v>437</v>
      </c>
      <c r="V221">
        <v>430</v>
      </c>
      <c r="W221">
        <v>436</v>
      </c>
      <c r="X221">
        <v>435.95</v>
      </c>
      <c r="Y221">
        <v>434.46</v>
      </c>
      <c r="Z221">
        <v>2713530</v>
      </c>
      <c r="AA221">
        <v>1178921351.45</v>
      </c>
      <c r="AB221">
        <v>43880</v>
      </c>
      <c r="AC221" t="s">
        <v>3590</v>
      </c>
      <c r="AD221" t="s">
        <v>3591</v>
      </c>
    </row>
    <row r="222" spans="1:30" x14ac:dyDescent="0.25">
      <c r="A222" s="9" t="s">
        <v>3220</v>
      </c>
      <c r="B222" s="1" t="s">
        <v>16</v>
      </c>
      <c r="C222" s="10">
        <v>45069</v>
      </c>
      <c r="D222" s="1">
        <v>467.85</v>
      </c>
      <c r="F222">
        <f t="shared" si="17"/>
        <v>-2.1541357314650118</v>
      </c>
      <c r="G222">
        <f t="shared" si="15"/>
        <v>2</v>
      </c>
      <c r="H222" t="str">
        <f t="shared" si="19"/>
        <v/>
      </c>
      <c r="I222" t="str">
        <f t="shared" si="18"/>
        <v/>
      </c>
      <c r="J222" t="str">
        <f t="shared" si="16"/>
        <v/>
      </c>
      <c r="P222" t="s">
        <v>3220</v>
      </c>
      <c r="Q222" t="s">
        <v>16</v>
      </c>
      <c r="R222" s="3">
        <v>45061</v>
      </c>
      <c r="S222">
        <v>435.95</v>
      </c>
      <c r="T222">
        <v>443</v>
      </c>
      <c r="U222">
        <v>475.8</v>
      </c>
      <c r="V222">
        <v>440.25</v>
      </c>
      <c r="W222">
        <v>468.05</v>
      </c>
      <c r="X222">
        <v>468.15</v>
      </c>
      <c r="Y222">
        <v>461.76</v>
      </c>
      <c r="Z222">
        <v>28116711</v>
      </c>
      <c r="AA222">
        <v>12983257717.549999</v>
      </c>
      <c r="AB222">
        <v>283623</v>
      </c>
      <c r="AC222" t="s">
        <v>3592</v>
      </c>
      <c r="AD222" t="s">
        <v>3593</v>
      </c>
    </row>
    <row r="223" spans="1:30" x14ac:dyDescent="0.25">
      <c r="A223" s="11" t="s">
        <v>3220</v>
      </c>
      <c r="B223" s="2" t="s">
        <v>16</v>
      </c>
      <c r="C223" s="12">
        <v>45070</v>
      </c>
      <c r="D223" s="2">
        <v>465.5</v>
      </c>
      <c r="F223">
        <f t="shared" si="17"/>
        <v>-0.50229774500374536</v>
      </c>
      <c r="G223">
        <f t="shared" si="15"/>
        <v>3</v>
      </c>
      <c r="H223" t="str">
        <f t="shared" si="19"/>
        <v/>
      </c>
      <c r="I223" t="str">
        <f t="shared" si="18"/>
        <v/>
      </c>
      <c r="J223" t="str">
        <f t="shared" si="16"/>
        <v/>
      </c>
      <c r="P223" t="s">
        <v>3220</v>
      </c>
      <c r="Q223" t="s">
        <v>16</v>
      </c>
      <c r="R223" s="3">
        <v>45062</v>
      </c>
      <c r="S223">
        <v>468.15</v>
      </c>
      <c r="T223">
        <v>474.7</v>
      </c>
      <c r="U223">
        <v>478.7</v>
      </c>
      <c r="V223">
        <v>470.05</v>
      </c>
      <c r="W223">
        <v>471.5</v>
      </c>
      <c r="X223">
        <v>471.75</v>
      </c>
      <c r="Y223">
        <v>474.02</v>
      </c>
      <c r="Z223">
        <v>14423428</v>
      </c>
      <c r="AA223">
        <v>6836990890.6000004</v>
      </c>
      <c r="AB223">
        <v>140628</v>
      </c>
      <c r="AC223" t="s">
        <v>3594</v>
      </c>
      <c r="AD223" t="s">
        <v>519</v>
      </c>
    </row>
    <row r="224" spans="1:30" x14ac:dyDescent="0.25">
      <c r="A224" s="9" t="s">
        <v>3220</v>
      </c>
      <c r="B224" s="1" t="s">
        <v>16</v>
      </c>
      <c r="C224" s="10">
        <v>45071</v>
      </c>
      <c r="D224" s="1">
        <v>477.25</v>
      </c>
      <c r="F224">
        <f t="shared" si="17"/>
        <v>2.5241675617615469</v>
      </c>
      <c r="G224">
        <f t="shared" si="15"/>
        <v>4</v>
      </c>
      <c r="H224">
        <f t="shared" si="19"/>
        <v>3.7612783998260708</v>
      </c>
      <c r="I224" t="str">
        <f t="shared" si="18"/>
        <v/>
      </c>
      <c r="J224" t="str">
        <f t="shared" si="16"/>
        <v/>
      </c>
      <c r="P224" t="s">
        <v>3220</v>
      </c>
      <c r="Q224" t="s">
        <v>16</v>
      </c>
      <c r="R224" s="3">
        <v>45063</v>
      </c>
      <c r="S224">
        <v>471.75</v>
      </c>
      <c r="T224">
        <v>469.8</v>
      </c>
      <c r="U224">
        <v>473</v>
      </c>
      <c r="V224">
        <v>461.6</v>
      </c>
      <c r="W224">
        <v>469.7</v>
      </c>
      <c r="X224">
        <v>469.85</v>
      </c>
      <c r="Y224">
        <v>467.13</v>
      </c>
      <c r="Z224">
        <v>6005061</v>
      </c>
      <c r="AA224">
        <v>2805121389.4499998</v>
      </c>
      <c r="AB224">
        <v>66440</v>
      </c>
      <c r="AC224" t="s">
        <v>3595</v>
      </c>
      <c r="AD224" t="s">
        <v>3596</v>
      </c>
    </row>
    <row r="225" spans="1:30" x14ac:dyDescent="0.25">
      <c r="A225" s="11" t="s">
        <v>3220</v>
      </c>
      <c r="B225" s="2" t="s">
        <v>16</v>
      </c>
      <c r="C225" s="12">
        <v>45072</v>
      </c>
      <c r="D225" s="2">
        <v>478.1</v>
      </c>
      <c r="F225">
        <f t="shared" si="17"/>
        <v>0.17810371922472976</v>
      </c>
      <c r="G225">
        <f t="shared" si="15"/>
        <v>5</v>
      </c>
      <c r="H225" t="str">
        <f t="shared" si="19"/>
        <v/>
      </c>
      <c r="I225" t="str">
        <f t="shared" si="18"/>
        <v/>
      </c>
      <c r="J225" t="str">
        <f t="shared" si="16"/>
        <v/>
      </c>
      <c r="P225" t="s">
        <v>3220</v>
      </c>
      <c r="Q225" t="s">
        <v>16</v>
      </c>
      <c r="R225" s="3">
        <v>45064</v>
      </c>
      <c r="S225">
        <v>469.85</v>
      </c>
      <c r="T225">
        <v>472</v>
      </c>
      <c r="U225">
        <v>476</v>
      </c>
      <c r="V225">
        <v>458.35</v>
      </c>
      <c r="W225">
        <v>459.5</v>
      </c>
      <c r="X225">
        <v>459.95</v>
      </c>
      <c r="Y225">
        <v>465.84</v>
      </c>
      <c r="Z225">
        <v>5852119</v>
      </c>
      <c r="AA225">
        <v>2726136274.4499998</v>
      </c>
      <c r="AB225">
        <v>73841</v>
      </c>
      <c r="AC225" t="s">
        <v>3597</v>
      </c>
      <c r="AD225" t="s">
        <v>196</v>
      </c>
    </row>
    <row r="226" spans="1:30" x14ac:dyDescent="0.25">
      <c r="A226" s="9" t="s">
        <v>3220</v>
      </c>
      <c r="B226" s="1" t="s">
        <v>16</v>
      </c>
      <c r="C226" s="10">
        <v>45075</v>
      </c>
      <c r="D226" s="1">
        <v>482.65</v>
      </c>
      <c r="F226">
        <f t="shared" si="17"/>
        <v>0.95168374816982948</v>
      </c>
      <c r="G226">
        <f t="shared" si="15"/>
        <v>1</v>
      </c>
      <c r="H226" t="str">
        <f t="shared" si="19"/>
        <v/>
      </c>
      <c r="I226" t="str">
        <f t="shared" si="18"/>
        <v/>
      </c>
      <c r="J226" t="str">
        <f t="shared" si="16"/>
        <v/>
      </c>
      <c r="P226" t="s">
        <v>3220</v>
      </c>
      <c r="Q226" t="s">
        <v>16</v>
      </c>
      <c r="R226" s="3">
        <v>45065</v>
      </c>
      <c r="S226">
        <v>459.95</v>
      </c>
      <c r="T226">
        <v>460.9</v>
      </c>
      <c r="U226">
        <v>473</v>
      </c>
      <c r="V226">
        <v>453.5</v>
      </c>
      <c r="W226">
        <v>472.85</v>
      </c>
      <c r="X226">
        <v>471.9</v>
      </c>
      <c r="Y226">
        <v>465.11</v>
      </c>
      <c r="Z226">
        <v>8398165</v>
      </c>
      <c r="AA226">
        <v>3906071020</v>
      </c>
      <c r="AB226">
        <v>79673</v>
      </c>
      <c r="AC226" t="s">
        <v>3598</v>
      </c>
      <c r="AD226" t="s">
        <v>3599</v>
      </c>
    </row>
    <row r="227" spans="1:30" x14ac:dyDescent="0.25">
      <c r="A227" s="11" t="s">
        <v>3220</v>
      </c>
      <c r="B227" s="2" t="s">
        <v>16</v>
      </c>
      <c r="C227" s="12">
        <v>45076</v>
      </c>
      <c r="D227" s="2">
        <v>474.6</v>
      </c>
      <c r="F227">
        <f t="shared" si="17"/>
        <v>-1.6678752719361762</v>
      </c>
      <c r="G227">
        <f t="shared" si="15"/>
        <v>2</v>
      </c>
      <c r="H227" t="str">
        <f t="shared" si="19"/>
        <v/>
      </c>
      <c r="I227" t="str">
        <f t="shared" si="18"/>
        <v/>
      </c>
      <c r="J227" t="str">
        <f t="shared" si="16"/>
        <v/>
      </c>
      <c r="P227" t="s">
        <v>3220</v>
      </c>
      <c r="Q227" t="s">
        <v>16</v>
      </c>
      <c r="R227" s="3">
        <v>45068</v>
      </c>
      <c r="S227">
        <v>471.9</v>
      </c>
      <c r="T227">
        <v>472.25</v>
      </c>
      <c r="U227">
        <v>481.15</v>
      </c>
      <c r="V227">
        <v>469.2</v>
      </c>
      <c r="W227">
        <v>476.85</v>
      </c>
      <c r="X227">
        <v>478.15</v>
      </c>
      <c r="Y227">
        <v>475.93</v>
      </c>
      <c r="Z227">
        <v>6566526</v>
      </c>
      <c r="AA227">
        <v>3125210830.8000002</v>
      </c>
      <c r="AB227">
        <v>73781</v>
      </c>
      <c r="AC227" t="s">
        <v>3600</v>
      </c>
      <c r="AD227" t="s">
        <v>3601</v>
      </c>
    </row>
    <row r="228" spans="1:30" x14ac:dyDescent="0.25">
      <c r="A228" s="9" t="s">
        <v>3220</v>
      </c>
      <c r="B228" s="1" t="s">
        <v>16</v>
      </c>
      <c r="C228" s="10">
        <v>45077</v>
      </c>
      <c r="D228" s="1">
        <v>474.9</v>
      </c>
      <c r="F228">
        <f t="shared" si="17"/>
        <v>6.3211125158018217E-2</v>
      </c>
      <c r="G228">
        <f t="shared" si="15"/>
        <v>3</v>
      </c>
      <c r="H228" t="str">
        <f t="shared" si="19"/>
        <v/>
      </c>
      <c r="I228" t="str">
        <f t="shared" si="18"/>
        <v/>
      </c>
      <c r="J228" t="str">
        <f t="shared" si="16"/>
        <v/>
      </c>
      <c r="P228" t="s">
        <v>3220</v>
      </c>
      <c r="Q228" t="s">
        <v>16</v>
      </c>
      <c r="R228" s="3">
        <v>45069</v>
      </c>
      <c r="S228">
        <v>478.15</v>
      </c>
      <c r="T228">
        <v>479.8</v>
      </c>
      <c r="U228">
        <v>480.5</v>
      </c>
      <c r="V228">
        <v>465.9</v>
      </c>
      <c r="W228">
        <v>468.4</v>
      </c>
      <c r="X228">
        <v>467.85</v>
      </c>
      <c r="Y228">
        <v>471.7</v>
      </c>
      <c r="Z228">
        <v>3818677</v>
      </c>
      <c r="AA228">
        <v>1801286293.05</v>
      </c>
      <c r="AB228">
        <v>57756</v>
      </c>
      <c r="AC228" t="s">
        <v>3602</v>
      </c>
      <c r="AD228" t="s">
        <v>30</v>
      </c>
    </row>
    <row r="229" spans="1:30" x14ac:dyDescent="0.25">
      <c r="A229" s="11" t="s">
        <v>3220</v>
      </c>
      <c r="B229" s="2" t="s">
        <v>16</v>
      </c>
      <c r="C229" s="12">
        <v>45078</v>
      </c>
      <c r="D229" s="2">
        <v>477.2</v>
      </c>
      <c r="F229">
        <f t="shared" si="17"/>
        <v>0.48431248683933703</v>
      </c>
      <c r="G229">
        <f t="shared" si="15"/>
        <v>4</v>
      </c>
      <c r="H229">
        <f t="shared" si="19"/>
        <v>-1.0476689366162674E-2</v>
      </c>
      <c r="I229">
        <f t="shared" si="18"/>
        <v>45078</v>
      </c>
      <c r="J229">
        <f t="shared" si="16"/>
        <v>2.7975691533948188</v>
      </c>
      <c r="P229" t="s">
        <v>3220</v>
      </c>
      <c r="Q229" t="s">
        <v>16</v>
      </c>
      <c r="R229" s="3">
        <v>45070</v>
      </c>
      <c r="S229">
        <v>467.85</v>
      </c>
      <c r="T229">
        <v>467.85</v>
      </c>
      <c r="U229">
        <v>469.95</v>
      </c>
      <c r="V229">
        <v>462.3</v>
      </c>
      <c r="W229">
        <v>464</v>
      </c>
      <c r="X229">
        <v>465.5</v>
      </c>
      <c r="Y229">
        <v>465.97</v>
      </c>
      <c r="Z229">
        <v>3086273</v>
      </c>
      <c r="AA229">
        <v>1438106052.5999999</v>
      </c>
      <c r="AB229">
        <v>53299</v>
      </c>
      <c r="AC229" t="s">
        <v>3603</v>
      </c>
      <c r="AD229" t="s">
        <v>3356</v>
      </c>
    </row>
    <row r="230" spans="1:30" x14ac:dyDescent="0.25">
      <c r="A230" s="9" t="s">
        <v>3220</v>
      </c>
      <c r="B230" s="1" t="s">
        <v>16</v>
      </c>
      <c r="C230" s="10">
        <v>45079</v>
      </c>
      <c r="D230" s="1">
        <v>489.3</v>
      </c>
      <c r="F230">
        <f t="shared" si="17"/>
        <v>2.5356244761106503</v>
      </c>
      <c r="G230">
        <f t="shared" si="15"/>
        <v>5</v>
      </c>
      <c r="H230" t="str">
        <f t="shared" si="19"/>
        <v/>
      </c>
      <c r="I230" t="str">
        <f t="shared" si="18"/>
        <v/>
      </c>
      <c r="J230" t="str">
        <f t="shared" si="16"/>
        <v/>
      </c>
      <c r="P230" t="s">
        <v>3220</v>
      </c>
      <c r="Q230" t="s">
        <v>16</v>
      </c>
      <c r="R230" s="3">
        <v>45071</v>
      </c>
      <c r="S230">
        <v>465.5</v>
      </c>
      <c r="T230">
        <v>467</v>
      </c>
      <c r="U230">
        <v>479.8</v>
      </c>
      <c r="V230">
        <v>464.65</v>
      </c>
      <c r="W230">
        <v>477.5</v>
      </c>
      <c r="X230">
        <v>477.25</v>
      </c>
      <c r="Y230">
        <v>475.52</v>
      </c>
      <c r="Z230">
        <v>8132396</v>
      </c>
      <c r="AA230">
        <v>3867143707.1500001</v>
      </c>
      <c r="AB230">
        <v>94569</v>
      </c>
      <c r="AC230" t="s">
        <v>3604</v>
      </c>
      <c r="AD230" t="s">
        <v>3605</v>
      </c>
    </row>
    <row r="231" spans="1:30" x14ac:dyDescent="0.25">
      <c r="A231" s="11" t="s">
        <v>3220</v>
      </c>
      <c r="B231" s="2" t="s">
        <v>16</v>
      </c>
      <c r="C231" s="12">
        <v>45082</v>
      </c>
      <c r="D231" s="2">
        <v>489.25</v>
      </c>
      <c r="F231">
        <f t="shared" si="17"/>
        <v>-1.0218679746579066E-2</v>
      </c>
      <c r="G231">
        <f t="shared" si="15"/>
        <v>1</v>
      </c>
      <c r="H231" t="str">
        <f t="shared" si="19"/>
        <v/>
      </c>
      <c r="I231" t="str">
        <f t="shared" si="18"/>
        <v/>
      </c>
      <c r="J231" t="str">
        <f t="shared" si="16"/>
        <v/>
      </c>
      <c r="P231" t="s">
        <v>3220</v>
      </c>
      <c r="Q231" t="s">
        <v>16</v>
      </c>
      <c r="R231" s="3">
        <v>45072</v>
      </c>
      <c r="S231">
        <v>477.25</v>
      </c>
      <c r="T231">
        <v>477.25</v>
      </c>
      <c r="U231">
        <v>484.55</v>
      </c>
      <c r="V231">
        <v>471.55</v>
      </c>
      <c r="W231">
        <v>476.05</v>
      </c>
      <c r="X231">
        <v>478.1</v>
      </c>
      <c r="Y231">
        <v>477.81</v>
      </c>
      <c r="Z231">
        <v>6159488</v>
      </c>
      <c r="AA231">
        <v>2943045516.0500002</v>
      </c>
      <c r="AB231">
        <v>66031</v>
      </c>
      <c r="AC231" t="s">
        <v>3606</v>
      </c>
      <c r="AD231" t="s">
        <v>3493</v>
      </c>
    </row>
    <row r="232" spans="1:30" x14ac:dyDescent="0.25">
      <c r="A232" s="9" t="s">
        <v>3220</v>
      </c>
      <c r="B232" s="1" t="s">
        <v>16</v>
      </c>
      <c r="C232" s="10">
        <v>45083</v>
      </c>
      <c r="D232" s="1">
        <v>494.65</v>
      </c>
      <c r="F232">
        <f t="shared" si="17"/>
        <v>1.1037301992846147</v>
      </c>
      <c r="G232">
        <f t="shared" si="15"/>
        <v>2</v>
      </c>
      <c r="H232" t="str">
        <f t="shared" si="19"/>
        <v/>
      </c>
      <c r="I232" t="str">
        <f t="shared" si="18"/>
        <v/>
      </c>
      <c r="J232" t="str">
        <f t="shared" si="16"/>
        <v/>
      </c>
      <c r="P232" t="s">
        <v>3220</v>
      </c>
      <c r="Q232" t="s">
        <v>16</v>
      </c>
      <c r="R232" s="3">
        <v>45075</v>
      </c>
      <c r="S232">
        <v>478.1</v>
      </c>
      <c r="T232">
        <v>478.5</v>
      </c>
      <c r="U232">
        <v>486.4</v>
      </c>
      <c r="V232">
        <v>474.05</v>
      </c>
      <c r="W232">
        <v>478</v>
      </c>
      <c r="X232">
        <v>482.65</v>
      </c>
      <c r="Y232">
        <v>481.31</v>
      </c>
      <c r="Z232">
        <v>4665809</v>
      </c>
      <c r="AA232">
        <v>2245698616.75</v>
      </c>
      <c r="AB232">
        <v>46883</v>
      </c>
      <c r="AC232" t="s">
        <v>3607</v>
      </c>
      <c r="AD232" t="s">
        <v>3608</v>
      </c>
    </row>
    <row r="233" spans="1:30" x14ac:dyDescent="0.25">
      <c r="A233" s="11" t="s">
        <v>3220</v>
      </c>
      <c r="B233" s="2" t="s">
        <v>16</v>
      </c>
      <c r="C233" s="12">
        <v>45084</v>
      </c>
      <c r="D233" s="2">
        <v>495.7</v>
      </c>
      <c r="F233">
        <f t="shared" si="17"/>
        <v>0.21227130294147606</v>
      </c>
      <c r="G233">
        <f t="shared" si="15"/>
        <v>3</v>
      </c>
      <c r="H233" t="str">
        <f t="shared" si="19"/>
        <v/>
      </c>
      <c r="I233" t="str">
        <f t="shared" si="18"/>
        <v/>
      </c>
      <c r="J233" t="str">
        <f t="shared" si="16"/>
        <v/>
      </c>
      <c r="P233" t="s">
        <v>3220</v>
      </c>
      <c r="Q233" t="s">
        <v>16</v>
      </c>
      <c r="R233" s="3">
        <v>45076</v>
      </c>
      <c r="S233">
        <v>482.65</v>
      </c>
      <c r="T233">
        <v>480</v>
      </c>
      <c r="U233">
        <v>481.5</v>
      </c>
      <c r="V233">
        <v>473.5</v>
      </c>
      <c r="W233">
        <v>475.1</v>
      </c>
      <c r="X233">
        <v>474.6</v>
      </c>
      <c r="Y233">
        <v>476.11</v>
      </c>
      <c r="Z233">
        <v>3209364</v>
      </c>
      <c r="AA233">
        <v>1528004359.5</v>
      </c>
      <c r="AB233">
        <v>40933</v>
      </c>
      <c r="AC233" t="s">
        <v>3609</v>
      </c>
      <c r="AD233" t="s">
        <v>3610</v>
      </c>
    </row>
    <row r="234" spans="1:30" x14ac:dyDescent="0.25">
      <c r="A234" s="9" t="s">
        <v>3220</v>
      </c>
      <c r="B234" s="1" t="s">
        <v>16</v>
      </c>
      <c r="C234" s="10">
        <v>45085</v>
      </c>
      <c r="D234" s="1">
        <v>484.75</v>
      </c>
      <c r="F234">
        <f t="shared" si="17"/>
        <v>-2.2089973774460336</v>
      </c>
      <c r="G234">
        <f t="shared" si="15"/>
        <v>4</v>
      </c>
      <c r="H234">
        <f t="shared" si="19"/>
        <v>1.5821458507963144</v>
      </c>
      <c r="I234" t="str">
        <f t="shared" si="18"/>
        <v/>
      </c>
      <c r="J234" t="str">
        <f t="shared" si="16"/>
        <v/>
      </c>
      <c r="P234" t="s">
        <v>3220</v>
      </c>
      <c r="Q234" t="s">
        <v>16</v>
      </c>
      <c r="R234" s="3">
        <v>45077</v>
      </c>
      <c r="S234">
        <v>474.6</v>
      </c>
      <c r="T234">
        <v>474.45</v>
      </c>
      <c r="U234">
        <v>477</v>
      </c>
      <c r="V234">
        <v>467.8</v>
      </c>
      <c r="W234">
        <v>474.35</v>
      </c>
      <c r="X234">
        <v>474.9</v>
      </c>
      <c r="Y234">
        <v>473.54</v>
      </c>
      <c r="Z234">
        <v>10062142</v>
      </c>
      <c r="AA234">
        <v>4764793503.3500004</v>
      </c>
      <c r="AB234">
        <v>56207</v>
      </c>
      <c r="AC234" t="s">
        <v>3611</v>
      </c>
      <c r="AD234" t="s">
        <v>3612</v>
      </c>
    </row>
    <row r="235" spans="1:30" x14ac:dyDescent="0.25">
      <c r="A235" s="11" t="s">
        <v>3220</v>
      </c>
      <c r="B235" s="2" t="s">
        <v>16</v>
      </c>
      <c r="C235" s="12">
        <v>45086</v>
      </c>
      <c r="D235" s="2">
        <v>485.2</v>
      </c>
      <c r="F235">
        <f t="shared" si="17"/>
        <v>9.2831356369260168E-2</v>
      </c>
      <c r="G235">
        <f t="shared" si="15"/>
        <v>5</v>
      </c>
      <c r="H235" t="str">
        <f t="shared" si="19"/>
        <v/>
      </c>
      <c r="I235" t="str">
        <f t="shared" si="18"/>
        <v/>
      </c>
      <c r="J235" t="str">
        <f t="shared" si="16"/>
        <v/>
      </c>
      <c r="P235" t="s">
        <v>3220</v>
      </c>
      <c r="Q235" t="s">
        <v>16</v>
      </c>
      <c r="R235" s="3">
        <v>45078</v>
      </c>
      <c r="S235">
        <v>474.9</v>
      </c>
      <c r="T235">
        <v>475</v>
      </c>
      <c r="U235">
        <v>480.05</v>
      </c>
      <c r="V235">
        <v>473.05</v>
      </c>
      <c r="W235">
        <v>475.95</v>
      </c>
      <c r="X235">
        <v>477.2</v>
      </c>
      <c r="Y235">
        <v>476.66</v>
      </c>
      <c r="Z235">
        <v>4270077</v>
      </c>
      <c r="AA235">
        <v>2035370253.05</v>
      </c>
      <c r="AB235">
        <v>49215</v>
      </c>
      <c r="AC235" t="s">
        <v>3613</v>
      </c>
      <c r="AD235" t="s">
        <v>3614</v>
      </c>
    </row>
    <row r="236" spans="1:30" x14ac:dyDescent="0.25">
      <c r="A236" s="9" t="s">
        <v>3220</v>
      </c>
      <c r="B236" s="1" t="s">
        <v>16</v>
      </c>
      <c r="C236" s="10">
        <v>45089</v>
      </c>
      <c r="D236" s="1">
        <v>490.6</v>
      </c>
      <c r="F236">
        <f t="shared" si="17"/>
        <v>1.1129431162407326</v>
      </c>
      <c r="G236">
        <f t="shared" si="15"/>
        <v>1</v>
      </c>
      <c r="H236" t="str">
        <f t="shared" si="19"/>
        <v/>
      </c>
      <c r="I236" t="str">
        <f t="shared" si="18"/>
        <v/>
      </c>
      <c r="J236" t="str">
        <f t="shared" si="16"/>
        <v/>
      </c>
      <c r="P236" t="s">
        <v>3220</v>
      </c>
      <c r="Q236" t="s">
        <v>16</v>
      </c>
      <c r="R236" s="3">
        <v>45079</v>
      </c>
      <c r="S236">
        <v>477.2</v>
      </c>
      <c r="T236">
        <v>478</v>
      </c>
      <c r="U236">
        <v>491</v>
      </c>
      <c r="V236">
        <v>477.35</v>
      </c>
      <c r="W236">
        <v>489.75</v>
      </c>
      <c r="X236">
        <v>489.3</v>
      </c>
      <c r="Y236">
        <v>486.81</v>
      </c>
      <c r="Z236">
        <v>10020905</v>
      </c>
      <c r="AA236">
        <v>4878278495.3500004</v>
      </c>
      <c r="AB236">
        <v>110458</v>
      </c>
      <c r="AC236" t="s">
        <v>3615</v>
      </c>
      <c r="AD236" t="s">
        <v>3616</v>
      </c>
    </row>
    <row r="237" spans="1:30" x14ac:dyDescent="0.25">
      <c r="A237" s="11" t="s">
        <v>3220</v>
      </c>
      <c r="B237" s="2" t="s">
        <v>16</v>
      </c>
      <c r="C237" s="12">
        <v>45090</v>
      </c>
      <c r="D237" s="2">
        <v>503.6</v>
      </c>
      <c r="F237">
        <f t="shared" si="17"/>
        <v>2.6498165511618423</v>
      </c>
      <c r="G237">
        <f t="shared" si="15"/>
        <v>2</v>
      </c>
      <c r="H237" t="str">
        <f t="shared" si="19"/>
        <v/>
      </c>
      <c r="I237" t="str">
        <f t="shared" si="18"/>
        <v/>
      </c>
      <c r="J237" t="str">
        <f t="shared" si="16"/>
        <v/>
      </c>
      <c r="P237" t="s">
        <v>3220</v>
      </c>
      <c r="Q237" t="s">
        <v>16</v>
      </c>
      <c r="R237" s="3">
        <v>45082</v>
      </c>
      <c r="S237">
        <v>489.3</v>
      </c>
      <c r="T237">
        <v>492</v>
      </c>
      <c r="U237">
        <v>496.05</v>
      </c>
      <c r="V237">
        <v>487.1</v>
      </c>
      <c r="W237">
        <v>489.25</v>
      </c>
      <c r="X237">
        <v>489.25</v>
      </c>
      <c r="Y237">
        <v>491.35</v>
      </c>
      <c r="Z237">
        <v>4635248</v>
      </c>
      <c r="AA237">
        <v>2277538914.3499999</v>
      </c>
      <c r="AB237">
        <v>62271</v>
      </c>
      <c r="AC237" t="s">
        <v>3617</v>
      </c>
      <c r="AD237" t="s">
        <v>3618</v>
      </c>
    </row>
    <row r="238" spans="1:30" x14ac:dyDescent="0.25">
      <c r="A238" s="9" t="s">
        <v>3220</v>
      </c>
      <c r="B238" s="1" t="s">
        <v>16</v>
      </c>
      <c r="C238" s="10">
        <v>45091</v>
      </c>
      <c r="D238" s="1">
        <v>503.7</v>
      </c>
      <c r="F238">
        <f t="shared" si="17"/>
        <v>1.9857029388396719E-2</v>
      </c>
      <c r="G238">
        <f t="shared" si="15"/>
        <v>3</v>
      </c>
      <c r="H238" t="str">
        <f t="shared" si="19"/>
        <v/>
      </c>
      <c r="I238" t="str">
        <f t="shared" si="18"/>
        <v/>
      </c>
      <c r="J238" t="str">
        <f t="shared" si="16"/>
        <v/>
      </c>
      <c r="P238" t="s">
        <v>3220</v>
      </c>
      <c r="Q238" t="s">
        <v>16</v>
      </c>
      <c r="R238" s="3">
        <v>45083</v>
      </c>
      <c r="S238">
        <v>489.25</v>
      </c>
      <c r="T238">
        <v>489.65</v>
      </c>
      <c r="U238">
        <v>498.6</v>
      </c>
      <c r="V238">
        <v>487.5</v>
      </c>
      <c r="W238">
        <v>493.7</v>
      </c>
      <c r="X238">
        <v>494.65</v>
      </c>
      <c r="Y238">
        <v>493.62</v>
      </c>
      <c r="Z238">
        <v>5477093</v>
      </c>
      <c r="AA238">
        <v>2703619069.3000002</v>
      </c>
      <c r="AB238">
        <v>73004</v>
      </c>
      <c r="AC238" t="s">
        <v>3619</v>
      </c>
      <c r="AD238" t="s">
        <v>3620</v>
      </c>
    </row>
    <row r="239" spans="1:30" x14ac:dyDescent="0.25">
      <c r="A239" s="11" t="s">
        <v>3220</v>
      </c>
      <c r="B239" s="2" t="s">
        <v>16</v>
      </c>
      <c r="C239" s="12">
        <v>45092</v>
      </c>
      <c r="D239" s="2">
        <v>490.35</v>
      </c>
      <c r="F239">
        <f t="shared" si="17"/>
        <v>-2.6503871351995167</v>
      </c>
      <c r="G239">
        <f t="shared" si="15"/>
        <v>4</v>
      </c>
      <c r="H239">
        <f t="shared" si="19"/>
        <v>1.1552346570397158</v>
      </c>
      <c r="I239" t="str">
        <f t="shared" si="18"/>
        <v/>
      </c>
      <c r="J239" t="str">
        <f t="shared" si="16"/>
        <v/>
      </c>
      <c r="P239" t="s">
        <v>3220</v>
      </c>
      <c r="Q239" t="s">
        <v>16</v>
      </c>
      <c r="R239" s="3">
        <v>45084</v>
      </c>
      <c r="S239">
        <v>494.65</v>
      </c>
      <c r="T239">
        <v>498</v>
      </c>
      <c r="U239">
        <v>498.65</v>
      </c>
      <c r="V239">
        <v>493.15</v>
      </c>
      <c r="W239">
        <v>496.85</v>
      </c>
      <c r="X239">
        <v>495.7</v>
      </c>
      <c r="Y239">
        <v>495.49</v>
      </c>
      <c r="Z239">
        <v>4885566</v>
      </c>
      <c r="AA239">
        <v>2420759785.4000001</v>
      </c>
      <c r="AB239">
        <v>60584</v>
      </c>
      <c r="AC239" t="s">
        <v>3621</v>
      </c>
      <c r="AD239" t="s">
        <v>539</v>
      </c>
    </row>
    <row r="240" spans="1:30" x14ac:dyDescent="0.25">
      <c r="A240" s="9" t="s">
        <v>3220</v>
      </c>
      <c r="B240" s="1" t="s">
        <v>16</v>
      </c>
      <c r="C240" s="10">
        <v>45093</v>
      </c>
      <c r="D240" s="1">
        <v>496</v>
      </c>
      <c r="F240">
        <f t="shared" si="17"/>
        <v>1.1522381972060725</v>
      </c>
      <c r="G240">
        <f t="shared" si="15"/>
        <v>5</v>
      </c>
      <c r="H240" t="str">
        <f t="shared" si="19"/>
        <v/>
      </c>
      <c r="I240" t="str">
        <f t="shared" si="18"/>
        <v/>
      </c>
      <c r="J240" t="str">
        <f t="shared" si="16"/>
        <v/>
      </c>
      <c r="P240" t="s">
        <v>3220</v>
      </c>
      <c r="Q240" t="s">
        <v>16</v>
      </c>
      <c r="R240" s="3">
        <v>45085</v>
      </c>
      <c r="S240">
        <v>495.7</v>
      </c>
      <c r="T240">
        <v>496</v>
      </c>
      <c r="U240">
        <v>497.8</v>
      </c>
      <c r="V240">
        <v>480.9</v>
      </c>
      <c r="W240">
        <v>485.2</v>
      </c>
      <c r="X240">
        <v>484.75</v>
      </c>
      <c r="Y240">
        <v>487.4</v>
      </c>
      <c r="Z240">
        <v>4923194</v>
      </c>
      <c r="AA240">
        <v>2399551249.5500002</v>
      </c>
      <c r="AB240">
        <v>67107</v>
      </c>
      <c r="AC240" t="s">
        <v>3622</v>
      </c>
      <c r="AD240" t="s">
        <v>3623</v>
      </c>
    </row>
    <row r="241" spans="1:30" x14ac:dyDescent="0.25">
      <c r="A241" s="11" t="s">
        <v>3220</v>
      </c>
      <c r="B241" s="2" t="s">
        <v>16</v>
      </c>
      <c r="C241" s="12">
        <v>45096</v>
      </c>
      <c r="D241" s="2">
        <v>485.35</v>
      </c>
      <c r="F241">
        <f t="shared" si="17"/>
        <v>-2.1471774193548341</v>
      </c>
      <c r="G241">
        <f t="shared" si="15"/>
        <v>1</v>
      </c>
      <c r="H241" t="str">
        <f t="shared" si="19"/>
        <v/>
      </c>
      <c r="I241" t="str">
        <f t="shared" si="18"/>
        <v/>
      </c>
      <c r="J241" t="str">
        <f t="shared" si="16"/>
        <v/>
      </c>
      <c r="P241" t="s">
        <v>3220</v>
      </c>
      <c r="Q241" t="s">
        <v>16</v>
      </c>
      <c r="R241" s="3">
        <v>45086</v>
      </c>
      <c r="S241">
        <v>484.75</v>
      </c>
      <c r="T241">
        <v>485</v>
      </c>
      <c r="U241">
        <v>490.5</v>
      </c>
      <c r="V241">
        <v>483.65</v>
      </c>
      <c r="W241">
        <v>485.35</v>
      </c>
      <c r="X241">
        <v>485.2</v>
      </c>
      <c r="Y241">
        <v>487.33</v>
      </c>
      <c r="Z241">
        <v>2611565</v>
      </c>
      <c r="AA241">
        <v>1272694385.5999999</v>
      </c>
      <c r="AB241">
        <v>34718</v>
      </c>
      <c r="AC241" t="s">
        <v>3624</v>
      </c>
      <c r="AD241" t="s">
        <v>3625</v>
      </c>
    </row>
    <row r="242" spans="1:30" x14ac:dyDescent="0.25">
      <c r="A242" s="9" t="s">
        <v>3220</v>
      </c>
      <c r="B242" s="1" t="s">
        <v>16</v>
      </c>
      <c r="C242" s="10">
        <v>45097</v>
      </c>
      <c r="D242" s="1">
        <v>489.2</v>
      </c>
      <c r="F242">
        <f t="shared" si="17"/>
        <v>0.79324199031625942</v>
      </c>
      <c r="G242">
        <f t="shared" si="15"/>
        <v>2</v>
      </c>
      <c r="H242" t="str">
        <f t="shared" si="19"/>
        <v/>
      </c>
      <c r="I242" t="str">
        <f t="shared" si="18"/>
        <v/>
      </c>
      <c r="J242" t="str">
        <f t="shared" si="16"/>
        <v/>
      </c>
      <c r="P242" t="s">
        <v>3220</v>
      </c>
      <c r="Q242" t="s">
        <v>16</v>
      </c>
      <c r="R242" s="3">
        <v>45089</v>
      </c>
      <c r="S242">
        <v>485.2</v>
      </c>
      <c r="T242">
        <v>487.05</v>
      </c>
      <c r="U242">
        <v>492.25</v>
      </c>
      <c r="V242">
        <v>485.65</v>
      </c>
      <c r="W242">
        <v>490.05</v>
      </c>
      <c r="X242">
        <v>490.6</v>
      </c>
      <c r="Y242">
        <v>489.83</v>
      </c>
      <c r="Z242">
        <v>1696800</v>
      </c>
      <c r="AA242">
        <v>831149434.14999998</v>
      </c>
      <c r="AB242">
        <v>27280</v>
      </c>
      <c r="AC242" t="s">
        <v>3626</v>
      </c>
      <c r="AD242" t="s">
        <v>3627</v>
      </c>
    </row>
    <row r="243" spans="1:30" x14ac:dyDescent="0.25">
      <c r="A243" s="11" t="s">
        <v>3220</v>
      </c>
      <c r="B243" s="2" t="s">
        <v>16</v>
      </c>
      <c r="C243" s="12">
        <v>45098</v>
      </c>
      <c r="D243" s="2">
        <v>482.85</v>
      </c>
      <c r="F243">
        <f t="shared" si="17"/>
        <v>-1.2980376124284476</v>
      </c>
      <c r="G243">
        <f t="shared" si="15"/>
        <v>3</v>
      </c>
      <c r="H243" t="str">
        <f t="shared" si="19"/>
        <v/>
      </c>
      <c r="I243" t="str">
        <f t="shared" si="18"/>
        <v/>
      </c>
      <c r="J243" t="str">
        <f t="shared" si="16"/>
        <v/>
      </c>
      <c r="P243" t="s">
        <v>3220</v>
      </c>
      <c r="Q243" t="s">
        <v>16</v>
      </c>
      <c r="R243" s="3">
        <v>45090</v>
      </c>
      <c r="S243">
        <v>490.6</v>
      </c>
      <c r="T243">
        <v>492.35</v>
      </c>
      <c r="U243">
        <v>504.75</v>
      </c>
      <c r="V243">
        <v>488.65</v>
      </c>
      <c r="W243">
        <v>504.3</v>
      </c>
      <c r="X243">
        <v>503.6</v>
      </c>
      <c r="Y243">
        <v>498.29</v>
      </c>
      <c r="Z243">
        <v>5849124</v>
      </c>
      <c r="AA243">
        <v>2914573285.3000002</v>
      </c>
      <c r="AB243">
        <v>61637</v>
      </c>
      <c r="AC243" t="s">
        <v>3628</v>
      </c>
      <c r="AD243" t="s">
        <v>3629</v>
      </c>
    </row>
    <row r="244" spans="1:30" x14ac:dyDescent="0.25">
      <c r="A244" s="9" t="s">
        <v>3220</v>
      </c>
      <c r="B244" s="1" t="s">
        <v>16</v>
      </c>
      <c r="C244" s="10">
        <v>45099</v>
      </c>
      <c r="D244" s="1">
        <v>481.25</v>
      </c>
      <c r="F244">
        <f t="shared" si="17"/>
        <v>-0.33136584860723262</v>
      </c>
      <c r="G244">
        <f t="shared" si="15"/>
        <v>4</v>
      </c>
      <c r="H244">
        <f t="shared" si="19"/>
        <v>-1.8558172733761642</v>
      </c>
      <c r="I244" t="str">
        <f t="shared" si="18"/>
        <v/>
      </c>
      <c r="J244" t="str">
        <f t="shared" si="16"/>
        <v/>
      </c>
      <c r="P244" t="s">
        <v>3220</v>
      </c>
      <c r="Q244" t="s">
        <v>16</v>
      </c>
      <c r="R244" s="3">
        <v>45091</v>
      </c>
      <c r="S244">
        <v>503.6</v>
      </c>
      <c r="T244">
        <v>505</v>
      </c>
      <c r="U244">
        <v>507</v>
      </c>
      <c r="V244">
        <v>499.6</v>
      </c>
      <c r="W244">
        <v>502.5</v>
      </c>
      <c r="X244">
        <v>503.7</v>
      </c>
      <c r="Y244">
        <v>503.51</v>
      </c>
      <c r="Z244">
        <v>6893041</v>
      </c>
      <c r="AA244">
        <v>3470687167.5999999</v>
      </c>
      <c r="AB244">
        <v>77037</v>
      </c>
      <c r="AC244" t="s">
        <v>3630</v>
      </c>
      <c r="AD244" t="s">
        <v>3631</v>
      </c>
    </row>
    <row r="245" spans="1:30" x14ac:dyDescent="0.25">
      <c r="A245" s="11" t="s">
        <v>3220</v>
      </c>
      <c r="B245" s="2" t="s">
        <v>16</v>
      </c>
      <c r="C245" s="12">
        <v>45100</v>
      </c>
      <c r="D245" s="2">
        <v>477.7</v>
      </c>
      <c r="F245">
        <f t="shared" si="17"/>
        <v>-0.73766233766234002</v>
      </c>
      <c r="G245">
        <f t="shared" si="15"/>
        <v>5</v>
      </c>
      <c r="H245" t="str">
        <f t="shared" si="19"/>
        <v/>
      </c>
      <c r="I245" t="str">
        <f t="shared" si="18"/>
        <v/>
      </c>
      <c r="J245" t="str">
        <f t="shared" si="16"/>
        <v/>
      </c>
      <c r="P245" t="s">
        <v>3220</v>
      </c>
      <c r="Q245" t="s">
        <v>16</v>
      </c>
      <c r="R245" s="3">
        <v>45092</v>
      </c>
      <c r="S245">
        <v>503.7</v>
      </c>
      <c r="T245">
        <v>503</v>
      </c>
      <c r="U245">
        <v>508.75</v>
      </c>
      <c r="V245">
        <v>488.5</v>
      </c>
      <c r="W245">
        <v>489.75</v>
      </c>
      <c r="X245">
        <v>490.35</v>
      </c>
      <c r="Y245">
        <v>499.37</v>
      </c>
      <c r="Z245">
        <v>6420824</v>
      </c>
      <c r="AA245">
        <v>3206357372.6500001</v>
      </c>
      <c r="AB245">
        <v>93244</v>
      </c>
      <c r="AC245" t="s">
        <v>3632</v>
      </c>
      <c r="AD245" t="s">
        <v>3336</v>
      </c>
    </row>
    <row r="246" spans="1:30" x14ac:dyDescent="0.25">
      <c r="A246" s="9" t="s">
        <v>3220</v>
      </c>
      <c r="B246" s="1" t="s">
        <v>16</v>
      </c>
      <c r="C246" s="10">
        <v>45103</v>
      </c>
      <c r="D246" s="1">
        <v>477.15</v>
      </c>
      <c r="F246">
        <f t="shared" si="17"/>
        <v>-0.11513502198032477</v>
      </c>
      <c r="G246">
        <f t="shared" si="15"/>
        <v>1</v>
      </c>
      <c r="H246" t="str">
        <f t="shared" si="19"/>
        <v/>
      </c>
      <c r="I246" t="str">
        <f t="shared" si="18"/>
        <v/>
      </c>
      <c r="J246" t="str">
        <f t="shared" si="16"/>
        <v/>
      </c>
      <c r="P246" t="s">
        <v>3220</v>
      </c>
      <c r="Q246" t="s">
        <v>16</v>
      </c>
      <c r="R246" s="3">
        <v>45093</v>
      </c>
      <c r="S246">
        <v>490.35</v>
      </c>
      <c r="T246">
        <v>492.8</v>
      </c>
      <c r="U246">
        <v>497.75</v>
      </c>
      <c r="V246">
        <v>490.15</v>
      </c>
      <c r="W246">
        <v>496</v>
      </c>
      <c r="X246">
        <v>496</v>
      </c>
      <c r="Y246">
        <v>494.92</v>
      </c>
      <c r="Z246">
        <v>4360893</v>
      </c>
      <c r="AA246">
        <v>2158271880.0500002</v>
      </c>
      <c r="AB246">
        <v>56160</v>
      </c>
      <c r="AC246" t="s">
        <v>3633</v>
      </c>
      <c r="AD246" t="s">
        <v>3634</v>
      </c>
    </row>
    <row r="247" spans="1:30" x14ac:dyDescent="0.25">
      <c r="A247" s="11" t="s">
        <v>3220</v>
      </c>
      <c r="B247" s="2" t="s">
        <v>16</v>
      </c>
      <c r="C247" s="12">
        <v>45104</v>
      </c>
      <c r="D247" s="2">
        <v>483.85</v>
      </c>
      <c r="F247">
        <f t="shared" si="17"/>
        <v>1.4041705962485689</v>
      </c>
      <c r="G247">
        <f t="shared" si="15"/>
        <v>2</v>
      </c>
      <c r="H247" t="str">
        <f t="shared" si="19"/>
        <v/>
      </c>
      <c r="I247" t="str">
        <f t="shared" si="18"/>
        <v/>
      </c>
      <c r="J247" t="str">
        <f t="shared" si="16"/>
        <v/>
      </c>
      <c r="P247" t="s">
        <v>3220</v>
      </c>
      <c r="Q247" t="s">
        <v>16</v>
      </c>
      <c r="R247" s="3">
        <v>45096</v>
      </c>
      <c r="S247">
        <v>496</v>
      </c>
      <c r="T247">
        <v>497</v>
      </c>
      <c r="U247">
        <v>499.4</v>
      </c>
      <c r="V247">
        <v>482.75</v>
      </c>
      <c r="W247">
        <v>485.7</v>
      </c>
      <c r="X247">
        <v>485.35</v>
      </c>
      <c r="Y247">
        <v>490.21</v>
      </c>
      <c r="Z247">
        <v>3074442</v>
      </c>
      <c r="AA247">
        <v>1507128559.0999999</v>
      </c>
      <c r="AB247">
        <v>53915</v>
      </c>
      <c r="AC247" t="s">
        <v>3635</v>
      </c>
      <c r="AD247" t="s">
        <v>3636</v>
      </c>
    </row>
    <row r="248" spans="1:30" x14ac:dyDescent="0.25">
      <c r="A248" s="9" t="s">
        <v>3220</v>
      </c>
      <c r="B248" s="1" t="s">
        <v>16</v>
      </c>
      <c r="C248" s="10">
        <v>45105</v>
      </c>
      <c r="D248" s="1">
        <v>485.9</v>
      </c>
      <c r="F248">
        <f t="shared" si="17"/>
        <v>0.42368502635113242</v>
      </c>
      <c r="G248">
        <f t="shared" si="15"/>
        <v>3</v>
      </c>
      <c r="H248" t="str">
        <f t="shared" si="19"/>
        <v/>
      </c>
      <c r="I248" t="str">
        <f t="shared" si="18"/>
        <v/>
      </c>
      <c r="J248" t="str">
        <f t="shared" si="16"/>
        <v/>
      </c>
      <c r="P248" t="s">
        <v>3220</v>
      </c>
      <c r="Q248" t="s">
        <v>16</v>
      </c>
      <c r="R248" s="3">
        <v>45097</v>
      </c>
      <c r="S248">
        <v>485.35</v>
      </c>
      <c r="T248">
        <v>484.4</v>
      </c>
      <c r="U248">
        <v>491.7</v>
      </c>
      <c r="V248">
        <v>481.5</v>
      </c>
      <c r="W248">
        <v>488.9</v>
      </c>
      <c r="X248">
        <v>489.2</v>
      </c>
      <c r="Y248">
        <v>487.86</v>
      </c>
      <c r="Z248">
        <v>3849887</v>
      </c>
      <c r="AA248">
        <v>1878211770.7</v>
      </c>
      <c r="AB248">
        <v>54175</v>
      </c>
      <c r="AC248" t="s">
        <v>3637</v>
      </c>
      <c r="AD248" t="s">
        <v>3638</v>
      </c>
    </row>
    <row r="249" spans="1:30" x14ac:dyDescent="0.25">
      <c r="A249" s="11" t="s">
        <v>3220</v>
      </c>
      <c r="B249" s="2" t="s">
        <v>16</v>
      </c>
      <c r="C249" s="12">
        <v>45107</v>
      </c>
      <c r="D249" s="2">
        <v>490.55</v>
      </c>
      <c r="F249">
        <f t="shared" si="17"/>
        <v>0.95698703436921884</v>
      </c>
      <c r="G249">
        <f t="shared" si="15"/>
        <v>5</v>
      </c>
      <c r="H249" t="str">
        <f t="shared" si="19"/>
        <v/>
      </c>
      <c r="I249" t="str">
        <f t="shared" si="18"/>
        <v/>
      </c>
      <c r="J249" t="str">
        <f t="shared" si="16"/>
        <v/>
      </c>
      <c r="P249" t="s">
        <v>3220</v>
      </c>
      <c r="Q249" t="s">
        <v>16</v>
      </c>
      <c r="R249" s="3">
        <v>45098</v>
      </c>
      <c r="S249">
        <v>489.2</v>
      </c>
      <c r="T249">
        <v>489.3</v>
      </c>
      <c r="U249">
        <v>494.35</v>
      </c>
      <c r="V249">
        <v>480.35</v>
      </c>
      <c r="W249">
        <v>483</v>
      </c>
      <c r="X249">
        <v>482.85</v>
      </c>
      <c r="Y249">
        <v>486.76</v>
      </c>
      <c r="Z249">
        <v>3758306</v>
      </c>
      <c r="AA249">
        <v>1829378109.05</v>
      </c>
      <c r="AB249">
        <v>49686</v>
      </c>
      <c r="AC249" t="s">
        <v>3639</v>
      </c>
      <c r="AD249" t="s">
        <v>3640</v>
      </c>
    </row>
    <row r="250" spans="1:30" x14ac:dyDescent="0.25">
      <c r="A250" s="9" t="s">
        <v>3220</v>
      </c>
      <c r="B250" s="1" t="s">
        <v>16</v>
      </c>
      <c r="C250" s="10">
        <v>45110</v>
      </c>
      <c r="D250" s="1">
        <v>493.15</v>
      </c>
      <c r="F250">
        <f t="shared" si="17"/>
        <v>0.53001732748954555</v>
      </c>
      <c r="G250">
        <f t="shared" si="15"/>
        <v>1</v>
      </c>
      <c r="H250" t="str">
        <f t="shared" si="19"/>
        <v/>
      </c>
      <c r="I250">
        <f t="shared" si="18"/>
        <v>45110</v>
      </c>
      <c r="J250">
        <f t="shared" si="16"/>
        <v>5.1911183209976786</v>
      </c>
      <c r="P250" t="s">
        <v>3220</v>
      </c>
      <c r="Q250" t="s">
        <v>16</v>
      </c>
      <c r="R250" s="3">
        <v>45099</v>
      </c>
      <c r="S250">
        <v>482.85</v>
      </c>
      <c r="T250">
        <v>483.05</v>
      </c>
      <c r="U250">
        <v>484.8</v>
      </c>
      <c r="V250">
        <v>478.55</v>
      </c>
      <c r="W250">
        <v>480</v>
      </c>
      <c r="X250">
        <v>481.25</v>
      </c>
      <c r="Y250">
        <v>481.26</v>
      </c>
      <c r="Z250">
        <v>3256065</v>
      </c>
      <c r="AA250">
        <v>1567007383.9000001</v>
      </c>
      <c r="AB250">
        <v>47135</v>
      </c>
      <c r="AC250" t="s">
        <v>3641</v>
      </c>
      <c r="AD250" t="s">
        <v>3642</v>
      </c>
    </row>
    <row r="251" spans="1:30" x14ac:dyDescent="0.25">
      <c r="A251" s="11" t="s">
        <v>3220</v>
      </c>
      <c r="B251" s="2" t="s">
        <v>16</v>
      </c>
      <c r="C251" s="12">
        <v>45111</v>
      </c>
      <c r="D251" s="2">
        <v>489.8</v>
      </c>
      <c r="F251">
        <f t="shared" si="17"/>
        <v>-0.6793064990367973</v>
      </c>
      <c r="G251">
        <f t="shared" si="15"/>
        <v>2</v>
      </c>
      <c r="H251" t="str">
        <f t="shared" si="19"/>
        <v/>
      </c>
      <c r="I251" t="str">
        <f t="shared" si="18"/>
        <v/>
      </c>
      <c r="J251" t="str">
        <f t="shared" si="16"/>
        <v/>
      </c>
      <c r="P251" t="s">
        <v>3220</v>
      </c>
      <c r="Q251" t="s">
        <v>16</v>
      </c>
      <c r="R251" s="3">
        <v>45100</v>
      </c>
      <c r="S251">
        <v>481.25</v>
      </c>
      <c r="T251">
        <v>481</v>
      </c>
      <c r="U251">
        <v>481.6</v>
      </c>
      <c r="V251">
        <v>473</v>
      </c>
      <c r="W251">
        <v>476.9</v>
      </c>
      <c r="X251">
        <v>477.7</v>
      </c>
      <c r="Y251">
        <v>477.69</v>
      </c>
      <c r="Z251">
        <v>2583485</v>
      </c>
      <c r="AA251">
        <v>1234092919.8499999</v>
      </c>
      <c r="AB251">
        <v>51074</v>
      </c>
      <c r="AC251" t="s">
        <v>3643</v>
      </c>
      <c r="AD251" t="s">
        <v>3644</v>
      </c>
    </row>
    <row r="252" spans="1:30" x14ac:dyDescent="0.25">
      <c r="A252" s="9" t="s">
        <v>3220</v>
      </c>
      <c r="B252" s="1" t="s">
        <v>16</v>
      </c>
      <c r="C252" s="10">
        <v>45112</v>
      </c>
      <c r="D252" s="1">
        <v>499.7</v>
      </c>
      <c r="F252">
        <f t="shared" si="17"/>
        <v>2.0212331563903585</v>
      </c>
      <c r="G252">
        <f t="shared" si="15"/>
        <v>3</v>
      </c>
      <c r="H252" t="str">
        <f t="shared" si="19"/>
        <v/>
      </c>
      <c r="I252" t="str">
        <f t="shared" si="18"/>
        <v/>
      </c>
      <c r="J252" t="str">
        <f t="shared" si="16"/>
        <v/>
      </c>
      <c r="P252" t="s">
        <v>3220</v>
      </c>
      <c r="Q252" t="s">
        <v>16</v>
      </c>
      <c r="R252" s="3">
        <v>45103</v>
      </c>
      <c r="S252">
        <v>477.7</v>
      </c>
      <c r="T252">
        <v>477.1</v>
      </c>
      <c r="U252">
        <v>478</v>
      </c>
      <c r="V252">
        <v>469.7</v>
      </c>
      <c r="W252">
        <v>476.55</v>
      </c>
      <c r="X252">
        <v>477.15</v>
      </c>
      <c r="Y252">
        <v>474.19</v>
      </c>
      <c r="Z252">
        <v>2333475</v>
      </c>
      <c r="AA252">
        <v>1106519270.7</v>
      </c>
      <c r="AB252">
        <v>42713</v>
      </c>
      <c r="AC252" t="s">
        <v>3645</v>
      </c>
      <c r="AD252" t="s">
        <v>3646</v>
      </c>
    </row>
    <row r="253" spans="1:30" x14ac:dyDescent="0.25">
      <c r="A253" s="11" t="s">
        <v>3220</v>
      </c>
      <c r="B253" s="2" t="s">
        <v>16</v>
      </c>
      <c r="C253" s="12">
        <v>45113</v>
      </c>
      <c r="D253" s="2">
        <v>513.6</v>
      </c>
      <c r="F253">
        <f t="shared" si="17"/>
        <v>2.7816690014008474</v>
      </c>
      <c r="G253">
        <f t="shared" si="15"/>
        <v>4</v>
      </c>
      <c r="H253">
        <f t="shared" si="19"/>
        <v>5.7007614735542393</v>
      </c>
      <c r="I253" t="str">
        <f t="shared" si="18"/>
        <v/>
      </c>
      <c r="J253" t="str">
        <f t="shared" si="16"/>
        <v/>
      </c>
      <c r="P253" t="s">
        <v>3220</v>
      </c>
      <c r="Q253" t="s">
        <v>16</v>
      </c>
      <c r="R253" s="3">
        <v>45104</v>
      </c>
      <c r="S253">
        <v>477.15</v>
      </c>
      <c r="T253">
        <v>479</v>
      </c>
      <c r="U253">
        <v>486.95</v>
      </c>
      <c r="V253">
        <v>478.7</v>
      </c>
      <c r="W253">
        <v>482.4</v>
      </c>
      <c r="X253">
        <v>483.85</v>
      </c>
      <c r="Y253">
        <v>483.86</v>
      </c>
      <c r="Z253">
        <v>2749294</v>
      </c>
      <c r="AA253">
        <v>1330286528.05</v>
      </c>
      <c r="AB253">
        <v>42707</v>
      </c>
      <c r="AC253" t="s">
        <v>3647</v>
      </c>
      <c r="AD253" t="s">
        <v>3036</v>
      </c>
    </row>
    <row r="254" spans="1:30" x14ac:dyDescent="0.25">
      <c r="A254" s="9" t="s">
        <v>3220</v>
      </c>
      <c r="B254" s="1" t="s">
        <v>16</v>
      </c>
      <c r="C254" s="10">
        <v>45114</v>
      </c>
      <c r="D254" s="1">
        <v>502.85</v>
      </c>
      <c r="F254">
        <f t="shared" si="17"/>
        <v>-2.093068535825545</v>
      </c>
      <c r="G254">
        <f t="shared" si="15"/>
        <v>5</v>
      </c>
      <c r="H254" t="str">
        <f t="shared" si="19"/>
        <v/>
      </c>
      <c r="I254" t="str">
        <f t="shared" si="18"/>
        <v/>
      </c>
      <c r="J254" t="str">
        <f t="shared" si="16"/>
        <v/>
      </c>
      <c r="P254" t="s">
        <v>3220</v>
      </c>
      <c r="Q254" t="s">
        <v>16</v>
      </c>
      <c r="R254" s="3">
        <v>45105</v>
      </c>
      <c r="S254">
        <v>483.85</v>
      </c>
      <c r="T254">
        <v>485.9</v>
      </c>
      <c r="U254">
        <v>488</v>
      </c>
      <c r="V254">
        <v>483.6</v>
      </c>
      <c r="W254">
        <v>486.3</v>
      </c>
      <c r="X254">
        <v>485.9</v>
      </c>
      <c r="Y254">
        <v>485.66</v>
      </c>
      <c r="Z254">
        <v>2383384</v>
      </c>
      <c r="AA254">
        <v>1157509784.05</v>
      </c>
      <c r="AB254">
        <v>39642</v>
      </c>
      <c r="AC254" t="s">
        <v>3648</v>
      </c>
      <c r="AD254" t="s">
        <v>1687</v>
      </c>
    </row>
    <row r="255" spans="1:30" x14ac:dyDescent="0.25">
      <c r="A255" s="11" t="s">
        <v>3220</v>
      </c>
      <c r="B255" s="2" t="s">
        <v>16</v>
      </c>
      <c r="C255" s="12">
        <v>45117</v>
      </c>
      <c r="D255" s="2">
        <v>501.55</v>
      </c>
      <c r="F255">
        <f t="shared" si="17"/>
        <v>-0.25852639952272272</v>
      </c>
      <c r="G255">
        <f t="shared" si="15"/>
        <v>1</v>
      </c>
      <c r="H255" t="str">
        <f t="shared" si="19"/>
        <v/>
      </c>
      <c r="I255" t="str">
        <f t="shared" si="18"/>
        <v/>
      </c>
      <c r="J255" t="str">
        <f t="shared" si="16"/>
        <v/>
      </c>
      <c r="P255" t="s">
        <v>3220</v>
      </c>
      <c r="Q255" t="s">
        <v>16</v>
      </c>
      <c r="R255" s="3">
        <v>45107</v>
      </c>
      <c r="S255">
        <v>485.9</v>
      </c>
      <c r="T255">
        <v>489.8</v>
      </c>
      <c r="U255">
        <v>493.55</v>
      </c>
      <c r="V255">
        <v>486.9</v>
      </c>
      <c r="W255">
        <v>490.35</v>
      </c>
      <c r="X255">
        <v>490.55</v>
      </c>
      <c r="Y255">
        <v>490.17</v>
      </c>
      <c r="Z255">
        <v>3261788</v>
      </c>
      <c r="AA255">
        <v>1598845969.2</v>
      </c>
      <c r="AB255">
        <v>48567</v>
      </c>
      <c r="AC255" t="s">
        <v>3649</v>
      </c>
      <c r="AD255" t="s">
        <v>72</v>
      </c>
    </row>
    <row r="256" spans="1:30" x14ac:dyDescent="0.25">
      <c r="A256" s="9" t="s">
        <v>3220</v>
      </c>
      <c r="B256" s="1" t="s">
        <v>16</v>
      </c>
      <c r="C256" s="10">
        <v>45118</v>
      </c>
      <c r="D256" s="1">
        <v>499.65</v>
      </c>
      <c r="F256">
        <f t="shared" si="17"/>
        <v>-0.37882564051441214</v>
      </c>
      <c r="G256">
        <f t="shared" si="15"/>
        <v>2</v>
      </c>
      <c r="H256" t="str">
        <f t="shared" si="19"/>
        <v/>
      </c>
      <c r="I256" t="str">
        <f t="shared" si="18"/>
        <v/>
      </c>
      <c r="J256" t="str">
        <f t="shared" si="16"/>
        <v/>
      </c>
      <c r="P256" t="s">
        <v>3220</v>
      </c>
      <c r="Q256" t="s">
        <v>16</v>
      </c>
      <c r="R256" s="3">
        <v>45110</v>
      </c>
      <c r="S256">
        <v>490.55</v>
      </c>
      <c r="T256">
        <v>493</v>
      </c>
      <c r="U256">
        <v>498</v>
      </c>
      <c r="V256">
        <v>486.4</v>
      </c>
      <c r="W256">
        <v>493.9</v>
      </c>
      <c r="X256">
        <v>493.15</v>
      </c>
      <c r="Y256">
        <v>492.95</v>
      </c>
      <c r="Z256">
        <v>2820027</v>
      </c>
      <c r="AA256">
        <v>1390131302.25</v>
      </c>
      <c r="AB256">
        <v>43603</v>
      </c>
      <c r="AC256" t="s">
        <v>3650</v>
      </c>
      <c r="AD256" t="s">
        <v>3651</v>
      </c>
    </row>
    <row r="257" spans="1:30" x14ac:dyDescent="0.25">
      <c r="A257" s="11" t="s">
        <v>3220</v>
      </c>
      <c r="B257" s="2" t="s">
        <v>16</v>
      </c>
      <c r="C257" s="12">
        <v>45119</v>
      </c>
      <c r="D257" s="2">
        <v>492.4</v>
      </c>
      <c r="F257">
        <f t="shared" si="17"/>
        <v>-1.4510157109976984</v>
      </c>
      <c r="G257">
        <f t="shared" si="15"/>
        <v>3</v>
      </c>
      <c r="H257" t="str">
        <f t="shared" si="19"/>
        <v/>
      </c>
      <c r="I257" t="str">
        <f t="shared" si="18"/>
        <v/>
      </c>
      <c r="J257" t="str">
        <f t="shared" si="16"/>
        <v/>
      </c>
      <c r="P257" t="s">
        <v>3220</v>
      </c>
      <c r="Q257" t="s">
        <v>16</v>
      </c>
      <c r="R257" s="3">
        <v>45111</v>
      </c>
      <c r="S257">
        <v>493.15</v>
      </c>
      <c r="T257">
        <v>494</v>
      </c>
      <c r="U257">
        <v>497.2</v>
      </c>
      <c r="V257">
        <v>488.5</v>
      </c>
      <c r="W257">
        <v>489.4</v>
      </c>
      <c r="X257">
        <v>489.8</v>
      </c>
      <c r="Y257">
        <v>491.96</v>
      </c>
      <c r="Z257">
        <v>2535317</v>
      </c>
      <c r="AA257">
        <v>1247283475.5999999</v>
      </c>
      <c r="AB257">
        <v>30418</v>
      </c>
      <c r="AC257" t="s">
        <v>3652</v>
      </c>
      <c r="AD257" t="s">
        <v>3653</v>
      </c>
    </row>
    <row r="258" spans="1:30" x14ac:dyDescent="0.25">
      <c r="A258" s="9" t="s">
        <v>3220</v>
      </c>
      <c r="B258" s="1" t="s">
        <v>16</v>
      </c>
      <c r="C258" s="10">
        <v>45120</v>
      </c>
      <c r="D258" s="1">
        <v>492.05</v>
      </c>
      <c r="F258">
        <f t="shared" si="17"/>
        <v>-7.1080422420789185E-2</v>
      </c>
      <c r="G258">
        <f t="shared" si="15"/>
        <v>4</v>
      </c>
      <c r="H258">
        <f t="shared" si="19"/>
        <v>-4.1958722741433041</v>
      </c>
      <c r="I258" t="str">
        <f t="shared" si="18"/>
        <v/>
      </c>
      <c r="J258" t="str">
        <f t="shared" si="16"/>
        <v/>
      </c>
      <c r="P258" t="s">
        <v>3220</v>
      </c>
      <c r="Q258" t="s">
        <v>16</v>
      </c>
      <c r="R258" s="3">
        <v>45112</v>
      </c>
      <c r="S258">
        <v>489.8</v>
      </c>
      <c r="T258">
        <v>489.8</v>
      </c>
      <c r="U258">
        <v>503.75</v>
      </c>
      <c r="V258">
        <v>488.5</v>
      </c>
      <c r="W258">
        <v>503.75</v>
      </c>
      <c r="X258">
        <v>499.7</v>
      </c>
      <c r="Y258">
        <v>495.4</v>
      </c>
      <c r="Z258">
        <v>2846706</v>
      </c>
      <c r="AA258">
        <v>1410248280.1500001</v>
      </c>
      <c r="AB258">
        <v>33965</v>
      </c>
      <c r="AC258" t="s">
        <v>3654</v>
      </c>
      <c r="AD258" t="s">
        <v>3655</v>
      </c>
    </row>
    <row r="259" spans="1:30" x14ac:dyDescent="0.25">
      <c r="A259" s="11" t="s">
        <v>3220</v>
      </c>
      <c r="B259" s="2" t="s">
        <v>16</v>
      </c>
      <c r="C259" s="12">
        <v>45121</v>
      </c>
      <c r="D259" s="2">
        <v>493.15</v>
      </c>
      <c r="F259">
        <f t="shared" si="17"/>
        <v>0.22355451681738964</v>
      </c>
      <c r="G259">
        <f t="shared" ref="G259:G321" si="20">WEEKDAY(C259, 2)</f>
        <v>5</v>
      </c>
      <c r="H259" t="str">
        <f t="shared" si="19"/>
        <v/>
      </c>
      <c r="I259" t="str">
        <f t="shared" si="18"/>
        <v/>
      </c>
      <c r="J259" t="str">
        <f t="shared" ref="J259:J322" si="21">IF(ISNUMBER(I259), (INDEX(D:D, MATCH(EOMONTH(C259, 0), C:C, 1)) / D259 - 1) * 100, "")</f>
        <v/>
      </c>
      <c r="P259" t="s">
        <v>3220</v>
      </c>
      <c r="Q259" t="s">
        <v>16</v>
      </c>
      <c r="R259" s="3">
        <v>45113</v>
      </c>
      <c r="S259">
        <v>499.7</v>
      </c>
      <c r="T259">
        <v>504.6</v>
      </c>
      <c r="U259">
        <v>517.54999999999995</v>
      </c>
      <c r="V259">
        <v>503</v>
      </c>
      <c r="W259">
        <v>512.9</v>
      </c>
      <c r="X259">
        <v>513.6</v>
      </c>
      <c r="Y259">
        <v>511.58</v>
      </c>
      <c r="Z259">
        <v>7921377</v>
      </c>
      <c r="AA259">
        <v>4052405737.4000001</v>
      </c>
      <c r="AB259">
        <v>95548</v>
      </c>
      <c r="AC259" t="s">
        <v>3656</v>
      </c>
      <c r="AD259" t="s">
        <v>3657</v>
      </c>
    </row>
    <row r="260" spans="1:30" x14ac:dyDescent="0.25">
      <c r="A260" s="9" t="s">
        <v>3220</v>
      </c>
      <c r="B260" s="1" t="s">
        <v>16</v>
      </c>
      <c r="C260" s="10">
        <v>45124</v>
      </c>
      <c r="D260" s="1">
        <v>498.05</v>
      </c>
      <c r="F260">
        <f t="shared" ref="F260:F322" si="22">((D260-D259)/D259)*100</f>
        <v>0.99361249112846683</v>
      </c>
      <c r="G260">
        <f t="shared" si="20"/>
        <v>1</v>
      </c>
      <c r="H260" t="str">
        <f t="shared" si="19"/>
        <v/>
      </c>
      <c r="I260" t="str">
        <f t="shared" ref="I260:I322" si="23">IF(MONTH(C260)&lt;&gt;MONTH(C259), C260, "")</f>
        <v/>
      </c>
      <c r="J260" t="str">
        <f t="shared" si="21"/>
        <v/>
      </c>
      <c r="P260" t="s">
        <v>3220</v>
      </c>
      <c r="Q260" t="s">
        <v>16</v>
      </c>
      <c r="R260" s="3">
        <v>45114</v>
      </c>
      <c r="S260">
        <v>513.6</v>
      </c>
      <c r="T260">
        <v>514.70000000000005</v>
      </c>
      <c r="U260">
        <v>516.4</v>
      </c>
      <c r="V260">
        <v>501.45</v>
      </c>
      <c r="W260">
        <v>502</v>
      </c>
      <c r="X260">
        <v>502.85</v>
      </c>
      <c r="Y260">
        <v>507.13</v>
      </c>
      <c r="Z260">
        <v>3938391</v>
      </c>
      <c r="AA260">
        <v>1997290708.2</v>
      </c>
      <c r="AB260">
        <v>59921</v>
      </c>
      <c r="AC260" t="s">
        <v>3658</v>
      </c>
      <c r="AD260" t="s">
        <v>3659</v>
      </c>
    </row>
    <row r="261" spans="1:30" x14ac:dyDescent="0.25">
      <c r="A261" s="11" t="s">
        <v>3220</v>
      </c>
      <c r="B261" s="2" t="s">
        <v>16</v>
      </c>
      <c r="C261" s="12">
        <v>45125</v>
      </c>
      <c r="D261" s="2">
        <v>494.8</v>
      </c>
      <c r="F261">
        <f t="shared" si="22"/>
        <v>-0.65254492520831242</v>
      </c>
      <c r="G261">
        <f t="shared" si="20"/>
        <v>2</v>
      </c>
      <c r="H261" t="str">
        <f t="shared" si="19"/>
        <v/>
      </c>
      <c r="I261" t="str">
        <f t="shared" si="23"/>
        <v/>
      </c>
      <c r="J261" t="str">
        <f t="shared" si="21"/>
        <v/>
      </c>
      <c r="P261" t="s">
        <v>3220</v>
      </c>
      <c r="Q261" t="s">
        <v>16</v>
      </c>
      <c r="R261" s="3">
        <v>45117</v>
      </c>
      <c r="S261">
        <v>502.85</v>
      </c>
      <c r="T261">
        <v>503.45</v>
      </c>
      <c r="U261">
        <v>505.55</v>
      </c>
      <c r="V261">
        <v>496.35</v>
      </c>
      <c r="W261">
        <v>500.1</v>
      </c>
      <c r="X261">
        <v>501.55</v>
      </c>
      <c r="Y261">
        <v>501.53</v>
      </c>
      <c r="Z261">
        <v>2465685</v>
      </c>
      <c r="AA261">
        <v>1236605348.1500001</v>
      </c>
      <c r="AB261">
        <v>46445</v>
      </c>
      <c r="AC261" t="s">
        <v>3660</v>
      </c>
      <c r="AD261" t="s">
        <v>856</v>
      </c>
    </row>
    <row r="262" spans="1:30" x14ac:dyDescent="0.25">
      <c r="A262" s="9" t="s">
        <v>3220</v>
      </c>
      <c r="B262" s="1" t="s">
        <v>16</v>
      </c>
      <c r="C262" s="10">
        <v>45126</v>
      </c>
      <c r="D262" s="1">
        <v>501</v>
      </c>
      <c r="F262">
        <f t="shared" si="22"/>
        <v>1.2530315278900541</v>
      </c>
      <c r="G262">
        <f t="shared" si="20"/>
        <v>3</v>
      </c>
      <c r="H262" t="str">
        <f t="shared" si="19"/>
        <v/>
      </c>
      <c r="I262" t="str">
        <f t="shared" si="23"/>
        <v/>
      </c>
      <c r="J262" t="str">
        <f t="shared" si="21"/>
        <v/>
      </c>
      <c r="P262" t="s">
        <v>3220</v>
      </c>
      <c r="Q262" t="s">
        <v>16</v>
      </c>
      <c r="R262" s="3">
        <v>45118</v>
      </c>
      <c r="S262">
        <v>501.55</v>
      </c>
      <c r="T262">
        <v>502</v>
      </c>
      <c r="U262">
        <v>504.75</v>
      </c>
      <c r="V262">
        <v>498.1</v>
      </c>
      <c r="W262">
        <v>499</v>
      </c>
      <c r="X262">
        <v>499.65</v>
      </c>
      <c r="Y262">
        <v>501.11</v>
      </c>
      <c r="Z262">
        <v>3011396</v>
      </c>
      <c r="AA262">
        <v>1509048649.3</v>
      </c>
      <c r="AB262">
        <v>33767</v>
      </c>
      <c r="AC262" t="s">
        <v>3661</v>
      </c>
      <c r="AD262" t="s">
        <v>3662</v>
      </c>
    </row>
    <row r="263" spans="1:30" x14ac:dyDescent="0.25">
      <c r="A263" s="11" t="s">
        <v>3220</v>
      </c>
      <c r="B263" s="2" t="s">
        <v>16</v>
      </c>
      <c r="C263" s="12">
        <v>45127</v>
      </c>
      <c r="D263" s="2">
        <v>504.9</v>
      </c>
      <c r="F263">
        <f t="shared" si="22"/>
        <v>0.77844311377245057</v>
      </c>
      <c r="G263">
        <f t="shared" si="20"/>
        <v>4</v>
      </c>
      <c r="H263">
        <f t="shared" si="19"/>
        <v>2.611523219185035</v>
      </c>
      <c r="I263" t="str">
        <f t="shared" si="23"/>
        <v/>
      </c>
      <c r="J263" t="str">
        <f t="shared" si="21"/>
        <v/>
      </c>
      <c r="P263" t="s">
        <v>3220</v>
      </c>
      <c r="Q263" t="s">
        <v>16</v>
      </c>
      <c r="R263" s="3">
        <v>45119</v>
      </c>
      <c r="S263">
        <v>499.65</v>
      </c>
      <c r="T263">
        <v>500</v>
      </c>
      <c r="U263">
        <v>500.4</v>
      </c>
      <c r="V263">
        <v>485.6</v>
      </c>
      <c r="W263">
        <v>492.2</v>
      </c>
      <c r="X263">
        <v>492.4</v>
      </c>
      <c r="Y263">
        <v>491.69</v>
      </c>
      <c r="Z263">
        <v>4530464</v>
      </c>
      <c r="AA263">
        <v>2227593547.8499999</v>
      </c>
      <c r="AB263">
        <v>65363</v>
      </c>
      <c r="AC263" t="s">
        <v>3663</v>
      </c>
      <c r="AD263" t="s">
        <v>3655</v>
      </c>
    </row>
    <row r="264" spans="1:30" x14ac:dyDescent="0.25">
      <c r="A264" s="9" t="s">
        <v>3220</v>
      </c>
      <c r="B264" s="1" t="s">
        <v>16</v>
      </c>
      <c r="C264" s="10">
        <v>45128</v>
      </c>
      <c r="D264" s="1">
        <v>500.6</v>
      </c>
      <c r="F264">
        <f t="shared" si="22"/>
        <v>-0.85165379283025455</v>
      </c>
      <c r="G264">
        <f t="shared" si="20"/>
        <v>5</v>
      </c>
      <c r="H264" t="str">
        <f t="shared" ref="H264:H326" si="24">IF(G264=4, ((D264 - D259) / D259)*100, "")</f>
        <v/>
      </c>
      <c r="I264" t="str">
        <f t="shared" si="23"/>
        <v/>
      </c>
      <c r="J264" t="str">
        <f t="shared" si="21"/>
        <v/>
      </c>
      <c r="P264" t="s">
        <v>3220</v>
      </c>
      <c r="Q264" t="s">
        <v>16</v>
      </c>
      <c r="R264" s="3">
        <v>45120</v>
      </c>
      <c r="S264">
        <v>492.4</v>
      </c>
      <c r="T264">
        <v>494</v>
      </c>
      <c r="U264">
        <v>498.9</v>
      </c>
      <c r="V264">
        <v>489.4</v>
      </c>
      <c r="W264">
        <v>493.8</v>
      </c>
      <c r="X264">
        <v>492.05</v>
      </c>
      <c r="Y264">
        <v>494.68</v>
      </c>
      <c r="Z264">
        <v>3665726</v>
      </c>
      <c r="AA264">
        <v>1813353407.1500001</v>
      </c>
      <c r="AB264">
        <v>49016</v>
      </c>
      <c r="AC264" t="s">
        <v>3664</v>
      </c>
      <c r="AD264" t="s">
        <v>2605</v>
      </c>
    </row>
    <row r="265" spans="1:30" x14ac:dyDescent="0.25">
      <c r="A265" s="11" t="s">
        <v>3220</v>
      </c>
      <c r="B265" s="2" t="s">
        <v>16</v>
      </c>
      <c r="C265" s="12">
        <v>45131</v>
      </c>
      <c r="D265" s="2">
        <v>493.8</v>
      </c>
      <c r="F265">
        <f t="shared" si="22"/>
        <v>-1.3583699560527389</v>
      </c>
      <c r="G265">
        <f t="shared" si="20"/>
        <v>1</v>
      </c>
      <c r="H265" t="str">
        <f t="shared" si="24"/>
        <v/>
      </c>
      <c r="I265" t="str">
        <f t="shared" si="23"/>
        <v/>
      </c>
      <c r="J265" t="str">
        <f t="shared" si="21"/>
        <v/>
      </c>
      <c r="P265" t="s">
        <v>3220</v>
      </c>
      <c r="Q265" t="s">
        <v>16</v>
      </c>
      <c r="R265" s="3">
        <v>45121</v>
      </c>
      <c r="S265">
        <v>492.05</v>
      </c>
      <c r="T265">
        <v>493.8</v>
      </c>
      <c r="U265">
        <v>496.5</v>
      </c>
      <c r="V265">
        <v>491.2</v>
      </c>
      <c r="W265">
        <v>492.45</v>
      </c>
      <c r="X265">
        <v>493.15</v>
      </c>
      <c r="Y265">
        <v>493.58</v>
      </c>
      <c r="Z265">
        <v>2539514</v>
      </c>
      <c r="AA265">
        <v>1253463124.8</v>
      </c>
      <c r="AB265">
        <v>32091</v>
      </c>
      <c r="AC265" t="s">
        <v>3665</v>
      </c>
      <c r="AD265" t="s">
        <v>1824</v>
      </c>
    </row>
    <row r="266" spans="1:30" x14ac:dyDescent="0.25">
      <c r="A266" s="9" t="s">
        <v>3220</v>
      </c>
      <c r="B266" s="1" t="s">
        <v>16</v>
      </c>
      <c r="C266" s="10">
        <v>45132</v>
      </c>
      <c r="D266" s="1">
        <v>480</v>
      </c>
      <c r="F266">
        <f t="shared" si="22"/>
        <v>-2.7946537059538299</v>
      </c>
      <c r="G266">
        <f t="shared" si="20"/>
        <v>2</v>
      </c>
      <c r="H266" t="str">
        <f t="shared" si="24"/>
        <v/>
      </c>
      <c r="I266" t="str">
        <f t="shared" si="23"/>
        <v/>
      </c>
      <c r="J266" t="str">
        <f t="shared" si="21"/>
        <v/>
      </c>
      <c r="P266" t="s">
        <v>3220</v>
      </c>
      <c r="Q266" t="s">
        <v>16</v>
      </c>
      <c r="R266" s="3">
        <v>45124</v>
      </c>
      <c r="S266">
        <v>493.15</v>
      </c>
      <c r="T266">
        <v>493.5</v>
      </c>
      <c r="U266">
        <v>498.6</v>
      </c>
      <c r="V266">
        <v>493.05</v>
      </c>
      <c r="W266">
        <v>498.05</v>
      </c>
      <c r="X266">
        <v>498.05</v>
      </c>
      <c r="Y266">
        <v>496.31</v>
      </c>
      <c r="Z266">
        <v>2333926</v>
      </c>
      <c r="AA266">
        <v>1158339448.05</v>
      </c>
      <c r="AB266">
        <v>32297</v>
      </c>
      <c r="AC266" t="s">
        <v>3666</v>
      </c>
      <c r="AD266" t="s">
        <v>3667</v>
      </c>
    </row>
    <row r="267" spans="1:30" x14ac:dyDescent="0.25">
      <c r="A267" s="11" t="s">
        <v>3220</v>
      </c>
      <c r="B267" s="2" t="s">
        <v>16</v>
      </c>
      <c r="C267" s="12">
        <v>45133</v>
      </c>
      <c r="D267" s="2">
        <v>487.65</v>
      </c>
      <c r="F267">
        <f t="shared" si="22"/>
        <v>1.5937499999999951</v>
      </c>
      <c r="G267">
        <f t="shared" si="20"/>
        <v>3</v>
      </c>
      <c r="H267" t="str">
        <f t="shared" si="24"/>
        <v/>
      </c>
      <c r="I267" t="str">
        <f t="shared" si="23"/>
        <v/>
      </c>
      <c r="J267" t="str">
        <f t="shared" si="21"/>
        <v/>
      </c>
      <c r="P267" t="s">
        <v>3220</v>
      </c>
      <c r="Q267" t="s">
        <v>16</v>
      </c>
      <c r="R267" s="3">
        <v>45125</v>
      </c>
      <c r="S267">
        <v>498.05</v>
      </c>
      <c r="T267">
        <v>499.75</v>
      </c>
      <c r="U267">
        <v>502.95</v>
      </c>
      <c r="V267">
        <v>491.8</v>
      </c>
      <c r="W267">
        <v>495</v>
      </c>
      <c r="X267">
        <v>494.8</v>
      </c>
      <c r="Y267">
        <v>498.02</v>
      </c>
      <c r="Z267">
        <v>3200509</v>
      </c>
      <c r="AA267">
        <v>1593915838.7</v>
      </c>
      <c r="AB267">
        <v>36771</v>
      </c>
      <c r="AC267" t="s">
        <v>3668</v>
      </c>
      <c r="AD267" t="s">
        <v>3669</v>
      </c>
    </row>
    <row r="268" spans="1:30" x14ac:dyDescent="0.25">
      <c r="A268" s="9" t="s">
        <v>3220</v>
      </c>
      <c r="B268" s="1" t="s">
        <v>16</v>
      </c>
      <c r="C268" s="10">
        <v>45134</v>
      </c>
      <c r="D268" s="1">
        <v>510.8</v>
      </c>
      <c r="F268">
        <f t="shared" si="22"/>
        <v>4.7472572541782085</v>
      </c>
      <c r="G268">
        <f t="shared" si="20"/>
        <v>4</v>
      </c>
      <c r="H268">
        <f t="shared" si="24"/>
        <v>1.1685482273717636</v>
      </c>
      <c r="I268" t="str">
        <f t="shared" si="23"/>
        <v/>
      </c>
      <c r="J268" t="str">
        <f t="shared" si="21"/>
        <v/>
      </c>
      <c r="P268" t="s">
        <v>3220</v>
      </c>
      <c r="Q268" t="s">
        <v>16</v>
      </c>
      <c r="R268" s="3">
        <v>45126</v>
      </c>
      <c r="S268">
        <v>494.8</v>
      </c>
      <c r="T268">
        <v>496.5</v>
      </c>
      <c r="U268">
        <v>504.2</v>
      </c>
      <c r="V268">
        <v>494.15</v>
      </c>
      <c r="W268">
        <v>502.25</v>
      </c>
      <c r="X268">
        <v>501</v>
      </c>
      <c r="Y268">
        <v>501.15</v>
      </c>
      <c r="Z268">
        <v>2832711</v>
      </c>
      <c r="AA268">
        <v>1419607791.8499999</v>
      </c>
      <c r="AB268">
        <v>43139</v>
      </c>
      <c r="AC268" t="s">
        <v>3670</v>
      </c>
      <c r="AD268" t="s">
        <v>3671</v>
      </c>
    </row>
    <row r="269" spans="1:30" x14ac:dyDescent="0.25">
      <c r="A269" s="11" t="s">
        <v>3220</v>
      </c>
      <c r="B269" s="2" t="s">
        <v>16</v>
      </c>
      <c r="C269" s="12">
        <v>45135</v>
      </c>
      <c r="D269" s="2">
        <v>515.6</v>
      </c>
      <c r="F269">
        <f t="shared" si="22"/>
        <v>0.93970242756460676</v>
      </c>
      <c r="G269">
        <f t="shared" si="20"/>
        <v>5</v>
      </c>
      <c r="H269" t="str">
        <f t="shared" si="24"/>
        <v/>
      </c>
      <c r="I269" t="str">
        <f t="shared" si="23"/>
        <v/>
      </c>
      <c r="J269" t="str">
        <f t="shared" si="21"/>
        <v/>
      </c>
      <c r="P269" t="s">
        <v>3220</v>
      </c>
      <c r="Q269" t="s">
        <v>16</v>
      </c>
      <c r="R269" s="3">
        <v>45127</v>
      </c>
      <c r="S269">
        <v>501</v>
      </c>
      <c r="T269">
        <v>502</v>
      </c>
      <c r="U269">
        <v>509</v>
      </c>
      <c r="V269">
        <v>501.55</v>
      </c>
      <c r="W269">
        <v>504.25</v>
      </c>
      <c r="X269">
        <v>504.9</v>
      </c>
      <c r="Y269">
        <v>505.36</v>
      </c>
      <c r="Z269">
        <v>4178930</v>
      </c>
      <c r="AA269">
        <v>2111866815.1500001</v>
      </c>
      <c r="AB269">
        <v>51300</v>
      </c>
      <c r="AC269" t="s">
        <v>3672</v>
      </c>
      <c r="AD269" t="s">
        <v>3673</v>
      </c>
    </row>
    <row r="270" spans="1:30" x14ac:dyDescent="0.25">
      <c r="A270" s="9" t="s">
        <v>3220</v>
      </c>
      <c r="B270" s="1" t="s">
        <v>16</v>
      </c>
      <c r="C270" s="10">
        <v>45138</v>
      </c>
      <c r="D270" s="1">
        <v>518.75</v>
      </c>
      <c r="F270">
        <f t="shared" si="22"/>
        <v>0.61093871217998008</v>
      </c>
      <c r="G270">
        <f t="shared" si="20"/>
        <v>1</v>
      </c>
      <c r="H270" t="str">
        <f t="shared" si="24"/>
        <v/>
      </c>
      <c r="I270" t="str">
        <f t="shared" si="23"/>
        <v/>
      </c>
      <c r="J270" t="str">
        <f t="shared" si="21"/>
        <v/>
      </c>
      <c r="P270" t="s">
        <v>3220</v>
      </c>
      <c r="Q270" t="s">
        <v>16</v>
      </c>
      <c r="R270" s="3">
        <v>45128</v>
      </c>
      <c r="S270">
        <v>504.9</v>
      </c>
      <c r="T270">
        <v>504.6</v>
      </c>
      <c r="U270">
        <v>505</v>
      </c>
      <c r="V270">
        <v>496</v>
      </c>
      <c r="W270">
        <v>500.75</v>
      </c>
      <c r="X270">
        <v>500.6</v>
      </c>
      <c r="Y270">
        <v>500.6</v>
      </c>
      <c r="Z270">
        <v>3822759</v>
      </c>
      <c r="AA270">
        <v>1913679811.3499999</v>
      </c>
      <c r="AB270">
        <v>43751</v>
      </c>
      <c r="AC270" t="s">
        <v>3674</v>
      </c>
      <c r="AD270" t="s">
        <v>213</v>
      </c>
    </row>
    <row r="271" spans="1:30" x14ac:dyDescent="0.25">
      <c r="A271" s="11" t="s">
        <v>3220</v>
      </c>
      <c r="B271" s="2" t="s">
        <v>16</v>
      </c>
      <c r="C271" s="12">
        <v>45139</v>
      </c>
      <c r="D271" s="2">
        <v>499.7</v>
      </c>
      <c r="F271">
        <f t="shared" si="22"/>
        <v>-3.6722891566265083</v>
      </c>
      <c r="G271">
        <f t="shared" si="20"/>
        <v>2</v>
      </c>
      <c r="H271" t="str">
        <f t="shared" si="24"/>
        <v/>
      </c>
      <c r="I271">
        <f t="shared" si="23"/>
        <v>45139</v>
      </c>
      <c r="J271">
        <f t="shared" si="21"/>
        <v>0.88052831699019229</v>
      </c>
      <c r="P271" t="s">
        <v>3220</v>
      </c>
      <c r="Q271" t="s">
        <v>16</v>
      </c>
      <c r="R271" s="3">
        <v>45131</v>
      </c>
      <c r="S271">
        <v>500.6</v>
      </c>
      <c r="T271">
        <v>502.75</v>
      </c>
      <c r="U271">
        <v>508.45</v>
      </c>
      <c r="V271">
        <v>488.1</v>
      </c>
      <c r="W271">
        <v>495.5</v>
      </c>
      <c r="X271">
        <v>493.8</v>
      </c>
      <c r="Y271">
        <v>498.97</v>
      </c>
      <c r="Z271">
        <v>5676545</v>
      </c>
      <c r="AA271">
        <v>2832453659.4499998</v>
      </c>
      <c r="AB271">
        <v>73535</v>
      </c>
      <c r="AC271" t="s">
        <v>3675</v>
      </c>
      <c r="AD271" t="s">
        <v>3676</v>
      </c>
    </row>
    <row r="272" spans="1:30" x14ac:dyDescent="0.25">
      <c r="A272" s="9" t="s">
        <v>3220</v>
      </c>
      <c r="B272" s="1" t="s">
        <v>16</v>
      </c>
      <c r="C272" s="10">
        <v>45140</v>
      </c>
      <c r="D272" s="1">
        <v>493.6</v>
      </c>
      <c r="F272">
        <f t="shared" si="22"/>
        <v>-1.2207324394636714</v>
      </c>
      <c r="G272">
        <f t="shared" si="20"/>
        <v>3</v>
      </c>
      <c r="H272" t="str">
        <f t="shared" si="24"/>
        <v/>
      </c>
      <c r="I272" t="str">
        <f t="shared" si="23"/>
        <v/>
      </c>
      <c r="J272" t="str">
        <f t="shared" si="21"/>
        <v/>
      </c>
      <c r="P272" t="s">
        <v>3220</v>
      </c>
      <c r="Q272" t="s">
        <v>16</v>
      </c>
      <c r="R272" s="3">
        <v>45132</v>
      </c>
      <c r="S272">
        <v>493.8</v>
      </c>
      <c r="T272">
        <v>496.2</v>
      </c>
      <c r="U272">
        <v>499.85</v>
      </c>
      <c r="V272">
        <v>478.35</v>
      </c>
      <c r="W272">
        <v>480</v>
      </c>
      <c r="X272">
        <v>480</v>
      </c>
      <c r="Y272">
        <v>486.49</v>
      </c>
      <c r="Z272">
        <v>6582695</v>
      </c>
      <c r="AA272">
        <v>3202444449.9499998</v>
      </c>
      <c r="AB272">
        <v>86052</v>
      </c>
      <c r="AC272" t="s">
        <v>3677</v>
      </c>
      <c r="AD272" t="s">
        <v>3678</v>
      </c>
    </row>
    <row r="273" spans="1:30" x14ac:dyDescent="0.25">
      <c r="A273" s="11" t="s">
        <v>3220</v>
      </c>
      <c r="B273" s="2" t="s">
        <v>16</v>
      </c>
      <c r="C273" s="12">
        <v>45141</v>
      </c>
      <c r="D273" s="2">
        <v>488.35</v>
      </c>
      <c r="F273">
        <f t="shared" si="22"/>
        <v>-1.0636142625607778</v>
      </c>
      <c r="G273">
        <f t="shared" si="20"/>
        <v>4</v>
      </c>
      <c r="H273">
        <f t="shared" si="24"/>
        <v>-4.3950665622552831</v>
      </c>
      <c r="I273" t="str">
        <f t="shared" si="23"/>
        <v/>
      </c>
      <c r="J273" t="str">
        <f t="shared" si="21"/>
        <v/>
      </c>
      <c r="P273" t="s">
        <v>3220</v>
      </c>
      <c r="Q273" t="s">
        <v>16</v>
      </c>
      <c r="R273" s="3">
        <v>45133</v>
      </c>
      <c r="S273">
        <v>480</v>
      </c>
      <c r="T273">
        <v>482</v>
      </c>
      <c r="U273">
        <v>489.5</v>
      </c>
      <c r="V273">
        <v>479.6</v>
      </c>
      <c r="W273">
        <v>486.8</v>
      </c>
      <c r="X273">
        <v>487.65</v>
      </c>
      <c r="Y273">
        <v>484.6</v>
      </c>
      <c r="Z273">
        <v>3572206</v>
      </c>
      <c r="AA273">
        <v>1731105548.4000001</v>
      </c>
      <c r="AB273">
        <v>45274</v>
      </c>
      <c r="AC273" t="s">
        <v>3679</v>
      </c>
      <c r="AD273" t="s">
        <v>3680</v>
      </c>
    </row>
    <row r="274" spans="1:30" x14ac:dyDescent="0.25">
      <c r="A274" s="9" t="s">
        <v>3220</v>
      </c>
      <c r="B274" s="1" t="s">
        <v>16</v>
      </c>
      <c r="C274" s="10">
        <v>45142</v>
      </c>
      <c r="D274" s="1">
        <v>489.65</v>
      </c>
      <c r="F274">
        <f t="shared" si="22"/>
        <v>0.26620251868535977</v>
      </c>
      <c r="G274">
        <f t="shared" si="20"/>
        <v>5</v>
      </c>
      <c r="H274" t="str">
        <f t="shared" si="24"/>
        <v/>
      </c>
      <c r="I274" t="str">
        <f t="shared" si="23"/>
        <v/>
      </c>
      <c r="J274" t="str">
        <f t="shared" si="21"/>
        <v/>
      </c>
      <c r="P274" t="s">
        <v>3220</v>
      </c>
      <c r="Q274" t="s">
        <v>16</v>
      </c>
      <c r="R274" s="3">
        <v>45134</v>
      </c>
      <c r="S274">
        <v>487.65</v>
      </c>
      <c r="T274">
        <v>489.5</v>
      </c>
      <c r="U274">
        <v>513.79999999999995</v>
      </c>
      <c r="V274">
        <v>487.3</v>
      </c>
      <c r="W274">
        <v>511</v>
      </c>
      <c r="X274">
        <v>510.8</v>
      </c>
      <c r="Y274">
        <v>503.57</v>
      </c>
      <c r="Z274">
        <v>8431778</v>
      </c>
      <c r="AA274">
        <v>4246024112.5500002</v>
      </c>
      <c r="AB274">
        <v>80755</v>
      </c>
      <c r="AC274" t="s">
        <v>3681</v>
      </c>
      <c r="AD274" t="s">
        <v>3682</v>
      </c>
    </row>
    <row r="275" spans="1:30" x14ac:dyDescent="0.25">
      <c r="A275" s="11" t="s">
        <v>3220</v>
      </c>
      <c r="B275" s="2" t="s">
        <v>16</v>
      </c>
      <c r="C275" s="12">
        <v>45145</v>
      </c>
      <c r="D275" s="2">
        <v>489.15</v>
      </c>
      <c r="F275">
        <f t="shared" si="22"/>
        <v>-0.10211375472276116</v>
      </c>
      <c r="G275">
        <f t="shared" si="20"/>
        <v>1</v>
      </c>
      <c r="H275" t="str">
        <f t="shared" si="24"/>
        <v/>
      </c>
      <c r="I275" t="str">
        <f t="shared" si="23"/>
        <v/>
      </c>
      <c r="J275" t="str">
        <f t="shared" si="21"/>
        <v/>
      </c>
      <c r="P275" t="s">
        <v>3220</v>
      </c>
      <c r="Q275" t="s">
        <v>16</v>
      </c>
      <c r="R275" s="3">
        <v>45135</v>
      </c>
      <c r="S275">
        <v>510.8</v>
      </c>
      <c r="T275">
        <v>509</v>
      </c>
      <c r="U275">
        <v>517.79999999999995</v>
      </c>
      <c r="V275">
        <v>504.95</v>
      </c>
      <c r="W275">
        <v>513.75</v>
      </c>
      <c r="X275">
        <v>515.6</v>
      </c>
      <c r="Y275">
        <v>512.26</v>
      </c>
      <c r="Z275">
        <v>7227144</v>
      </c>
      <c r="AA275">
        <v>3702148291.4499998</v>
      </c>
      <c r="AB275">
        <v>75771</v>
      </c>
      <c r="AC275" t="s">
        <v>3683</v>
      </c>
      <c r="AD275" t="s">
        <v>3684</v>
      </c>
    </row>
    <row r="276" spans="1:30" x14ac:dyDescent="0.25">
      <c r="A276" s="9" t="s">
        <v>3220</v>
      </c>
      <c r="B276" s="1" t="s">
        <v>16</v>
      </c>
      <c r="C276" s="10">
        <v>45146</v>
      </c>
      <c r="D276" s="1">
        <v>488.25</v>
      </c>
      <c r="F276">
        <f t="shared" si="22"/>
        <v>-0.18399264029438359</v>
      </c>
      <c r="G276">
        <f t="shared" si="20"/>
        <v>2</v>
      </c>
      <c r="H276" t="str">
        <f t="shared" si="24"/>
        <v/>
      </c>
      <c r="I276" t="str">
        <f t="shared" si="23"/>
        <v/>
      </c>
      <c r="J276" t="str">
        <f t="shared" si="21"/>
        <v/>
      </c>
      <c r="P276" t="s">
        <v>3220</v>
      </c>
      <c r="Q276" t="s">
        <v>16</v>
      </c>
      <c r="R276" s="3">
        <v>45138</v>
      </c>
      <c r="S276">
        <v>515.6</v>
      </c>
      <c r="T276">
        <v>516.95000000000005</v>
      </c>
      <c r="U276">
        <v>521.75</v>
      </c>
      <c r="V276">
        <v>508.85</v>
      </c>
      <c r="W276">
        <v>517.29999999999995</v>
      </c>
      <c r="X276">
        <v>518.75</v>
      </c>
      <c r="Y276">
        <v>515.80999999999995</v>
      </c>
      <c r="Z276">
        <v>4607915</v>
      </c>
      <c r="AA276">
        <v>2376803866.6500001</v>
      </c>
      <c r="AB276">
        <v>52420</v>
      </c>
      <c r="AC276" t="s">
        <v>3685</v>
      </c>
      <c r="AD276" t="s">
        <v>3686</v>
      </c>
    </row>
    <row r="277" spans="1:30" x14ac:dyDescent="0.25">
      <c r="A277" s="11" t="s">
        <v>3220</v>
      </c>
      <c r="B277" s="2" t="s">
        <v>16</v>
      </c>
      <c r="C277" s="12">
        <v>45147</v>
      </c>
      <c r="D277" s="2">
        <v>485.7</v>
      </c>
      <c r="F277">
        <f t="shared" si="22"/>
        <v>-0.52227342549923428</v>
      </c>
      <c r="G277">
        <f t="shared" si="20"/>
        <v>3</v>
      </c>
      <c r="H277" t="str">
        <f t="shared" si="24"/>
        <v/>
      </c>
      <c r="I277" t="str">
        <f t="shared" si="23"/>
        <v/>
      </c>
      <c r="J277" t="str">
        <f t="shared" si="21"/>
        <v/>
      </c>
      <c r="P277" t="s">
        <v>3220</v>
      </c>
      <c r="Q277" t="s">
        <v>16</v>
      </c>
      <c r="R277" s="3">
        <v>45139</v>
      </c>
      <c r="S277">
        <v>518.75</v>
      </c>
      <c r="T277">
        <v>509.5</v>
      </c>
      <c r="U277">
        <v>511.5</v>
      </c>
      <c r="V277">
        <v>496.9</v>
      </c>
      <c r="W277">
        <v>499.65</v>
      </c>
      <c r="X277">
        <v>499.7</v>
      </c>
      <c r="Y277">
        <v>504.53</v>
      </c>
      <c r="Z277">
        <v>15013979</v>
      </c>
      <c r="AA277">
        <v>7575028691.6000004</v>
      </c>
      <c r="AB277">
        <v>109476</v>
      </c>
      <c r="AC277" t="s">
        <v>3687</v>
      </c>
      <c r="AD277" t="s">
        <v>3688</v>
      </c>
    </row>
    <row r="278" spans="1:30" x14ac:dyDescent="0.25">
      <c r="A278" s="11" t="s">
        <v>3220</v>
      </c>
      <c r="B278" s="2" t="s">
        <v>16</v>
      </c>
      <c r="C278" s="12">
        <v>45148</v>
      </c>
      <c r="D278" s="2">
        <v>490.65</v>
      </c>
      <c r="F278">
        <f>((D278-D277)/D277)*100</f>
        <v>1.0191476219888798</v>
      </c>
      <c r="G278">
        <f t="shared" si="20"/>
        <v>4</v>
      </c>
      <c r="H278">
        <f>IF(G278=4, ((D278 - D273) / D273)*100, "")</f>
        <v>0.47097368690487446</v>
      </c>
      <c r="I278" t="str">
        <f>IF(MONTH(C278)&lt;&gt;MONTH(C277), C278, "")</f>
        <v/>
      </c>
      <c r="J278" t="str">
        <f t="shared" si="21"/>
        <v/>
      </c>
      <c r="P278" t="s">
        <v>3220</v>
      </c>
      <c r="Q278" t="s">
        <v>16</v>
      </c>
      <c r="R278" s="3">
        <v>45140</v>
      </c>
      <c r="S278">
        <v>499.7</v>
      </c>
      <c r="T278">
        <v>495.55</v>
      </c>
      <c r="U278">
        <v>502.95</v>
      </c>
      <c r="V278">
        <v>482.25</v>
      </c>
      <c r="W278">
        <v>493.8</v>
      </c>
      <c r="X278">
        <v>493.6</v>
      </c>
      <c r="Y278">
        <v>493.02</v>
      </c>
      <c r="Z278">
        <v>11155073</v>
      </c>
      <c r="AA278">
        <v>5499646981.1499996</v>
      </c>
      <c r="AB278">
        <v>96373</v>
      </c>
      <c r="AC278" t="s">
        <v>3689</v>
      </c>
      <c r="AD278" t="s">
        <v>3690</v>
      </c>
    </row>
    <row r="279" spans="1:30" x14ac:dyDescent="0.25">
      <c r="A279" s="9" t="s">
        <v>3220</v>
      </c>
      <c r="B279" s="1" t="s">
        <v>16</v>
      </c>
      <c r="C279" s="10">
        <v>45149</v>
      </c>
      <c r="D279" s="1">
        <v>482</v>
      </c>
      <c r="F279">
        <f t="shared" si="22"/>
        <v>-1.7629674921023086</v>
      </c>
      <c r="G279">
        <f t="shared" si="20"/>
        <v>5</v>
      </c>
      <c r="H279" t="str">
        <f>IF(G279=4, ((D279 - D275) / D275)*100, "")</f>
        <v/>
      </c>
      <c r="I279" t="str">
        <f t="shared" si="23"/>
        <v/>
      </c>
      <c r="J279" t="str">
        <f t="shared" si="21"/>
        <v/>
      </c>
      <c r="P279" t="s">
        <v>3220</v>
      </c>
      <c r="Q279" t="s">
        <v>16</v>
      </c>
      <c r="R279" s="3">
        <v>45141</v>
      </c>
      <c r="S279">
        <v>493.6</v>
      </c>
      <c r="T279">
        <v>493.5</v>
      </c>
      <c r="U279">
        <v>496.5</v>
      </c>
      <c r="V279">
        <v>484.2</v>
      </c>
      <c r="W279">
        <v>487.95</v>
      </c>
      <c r="X279">
        <v>488.35</v>
      </c>
      <c r="Y279">
        <v>489</v>
      </c>
      <c r="Z279">
        <v>3315895</v>
      </c>
      <c r="AA279">
        <v>1621469327.2</v>
      </c>
      <c r="AB279">
        <v>45802</v>
      </c>
      <c r="AC279" t="s">
        <v>3691</v>
      </c>
      <c r="AD279" t="s">
        <v>3692</v>
      </c>
    </row>
    <row r="280" spans="1:30" x14ac:dyDescent="0.25">
      <c r="A280" s="11" t="s">
        <v>3220</v>
      </c>
      <c r="B280" s="2" t="s">
        <v>16</v>
      </c>
      <c r="C280" s="12">
        <v>45152</v>
      </c>
      <c r="D280" s="2">
        <v>470.95</v>
      </c>
      <c r="F280">
        <f t="shared" si="22"/>
        <v>-2.2925311203319523</v>
      </c>
      <c r="G280">
        <f t="shared" si="20"/>
        <v>1</v>
      </c>
      <c r="H280" t="str">
        <f>IF(G280=4, ((D280 - D276) / D276)*100, "")</f>
        <v/>
      </c>
      <c r="I280" t="str">
        <f t="shared" si="23"/>
        <v/>
      </c>
      <c r="J280" t="str">
        <f t="shared" si="21"/>
        <v/>
      </c>
      <c r="P280" t="s">
        <v>3220</v>
      </c>
      <c r="Q280" t="s">
        <v>16</v>
      </c>
      <c r="R280" s="3">
        <v>45142</v>
      </c>
      <c r="S280">
        <v>488.35</v>
      </c>
      <c r="T280">
        <v>490</v>
      </c>
      <c r="U280">
        <v>494</v>
      </c>
      <c r="V280">
        <v>488</v>
      </c>
      <c r="W280">
        <v>489</v>
      </c>
      <c r="X280">
        <v>489.65</v>
      </c>
      <c r="Y280">
        <v>490.68</v>
      </c>
      <c r="Z280">
        <v>2509237</v>
      </c>
      <c r="AA280">
        <v>1231233129.9000001</v>
      </c>
      <c r="AB280">
        <v>28689</v>
      </c>
      <c r="AC280" t="s">
        <v>3693</v>
      </c>
      <c r="AD280" t="s">
        <v>3348</v>
      </c>
    </row>
    <row r="281" spans="1:30" x14ac:dyDescent="0.25">
      <c r="A281" s="9" t="s">
        <v>3220</v>
      </c>
      <c r="B281" s="1" t="s">
        <v>16</v>
      </c>
      <c r="C281" s="10">
        <v>45154</v>
      </c>
      <c r="D281" s="1">
        <v>478.05</v>
      </c>
      <c r="F281">
        <f t="shared" si="22"/>
        <v>1.5075910393884748</v>
      </c>
      <c r="G281">
        <f t="shared" si="20"/>
        <v>3</v>
      </c>
      <c r="H281" t="str">
        <f>IF(G281=4, ((D281 - D277) / D277)*100, "")</f>
        <v/>
      </c>
      <c r="I281" t="str">
        <f t="shared" si="23"/>
        <v/>
      </c>
      <c r="J281" t="str">
        <f t="shared" si="21"/>
        <v/>
      </c>
      <c r="P281" t="s">
        <v>3220</v>
      </c>
      <c r="Q281" t="s">
        <v>16</v>
      </c>
      <c r="R281" s="3">
        <v>45145</v>
      </c>
      <c r="S281">
        <v>489.65</v>
      </c>
      <c r="T281">
        <v>491.95</v>
      </c>
      <c r="U281">
        <v>492.65</v>
      </c>
      <c r="V281">
        <v>485.4</v>
      </c>
      <c r="W281">
        <v>488.9</v>
      </c>
      <c r="X281">
        <v>489.15</v>
      </c>
      <c r="Y281">
        <v>489.1</v>
      </c>
      <c r="Z281">
        <v>3089545</v>
      </c>
      <c r="AA281">
        <v>1511105039.55</v>
      </c>
      <c r="AB281">
        <v>53223</v>
      </c>
      <c r="AC281" t="s">
        <v>3694</v>
      </c>
      <c r="AD281" t="s">
        <v>3695</v>
      </c>
    </row>
    <row r="282" spans="1:30" x14ac:dyDescent="0.25">
      <c r="A282" s="11" t="s">
        <v>3220</v>
      </c>
      <c r="B282" s="2" t="s">
        <v>16</v>
      </c>
      <c r="C282" s="12">
        <v>45155</v>
      </c>
      <c r="D282" s="2">
        <v>477.7</v>
      </c>
      <c r="F282">
        <f t="shared" si="22"/>
        <v>-7.3214098943629902E-2</v>
      </c>
      <c r="G282">
        <f t="shared" si="20"/>
        <v>4</v>
      </c>
      <c r="H282">
        <f>IF(G282=4, ((D282 -D278) /D278)*100, "")</f>
        <v>-2.6393559563843856</v>
      </c>
      <c r="I282" t="str">
        <f t="shared" si="23"/>
        <v/>
      </c>
      <c r="J282" t="str">
        <f t="shared" si="21"/>
        <v/>
      </c>
      <c r="P282" t="s">
        <v>3220</v>
      </c>
      <c r="Q282" t="s">
        <v>16</v>
      </c>
      <c r="R282" s="3">
        <v>45146</v>
      </c>
      <c r="S282">
        <v>489.15</v>
      </c>
      <c r="T282">
        <v>490.4</v>
      </c>
      <c r="U282">
        <v>493.2</v>
      </c>
      <c r="V282">
        <v>482.1</v>
      </c>
      <c r="W282">
        <v>488.1</v>
      </c>
      <c r="X282">
        <v>488.25</v>
      </c>
      <c r="Y282">
        <v>487.37</v>
      </c>
      <c r="Z282">
        <v>2542925</v>
      </c>
      <c r="AA282">
        <v>1239338679.3</v>
      </c>
      <c r="AB282">
        <v>39229</v>
      </c>
      <c r="AC282" t="s">
        <v>3696</v>
      </c>
      <c r="AD282" t="s">
        <v>3697</v>
      </c>
    </row>
    <row r="283" spans="1:30" x14ac:dyDescent="0.25">
      <c r="A283" s="9" t="s">
        <v>3220</v>
      </c>
      <c r="B283" s="1" t="s">
        <v>16</v>
      </c>
      <c r="C283" s="10">
        <v>45156</v>
      </c>
      <c r="D283" s="1">
        <v>474.05</v>
      </c>
      <c r="F283">
        <f t="shared" si="22"/>
        <v>-0.76407787314213471</v>
      </c>
      <c r="G283">
        <f t="shared" si="20"/>
        <v>5</v>
      </c>
      <c r="H283" t="str">
        <f t="shared" si="24"/>
        <v/>
      </c>
      <c r="I283" t="str">
        <f t="shared" si="23"/>
        <v/>
      </c>
      <c r="J283" t="str">
        <f t="shared" si="21"/>
        <v/>
      </c>
      <c r="P283" t="s">
        <v>3220</v>
      </c>
      <c r="Q283" t="s">
        <v>16</v>
      </c>
      <c r="R283" s="3">
        <v>45147</v>
      </c>
      <c r="S283">
        <v>488.25</v>
      </c>
      <c r="T283">
        <v>488.3</v>
      </c>
      <c r="U283">
        <v>489.7</v>
      </c>
      <c r="V283">
        <v>483.1</v>
      </c>
      <c r="W283">
        <v>485.85</v>
      </c>
      <c r="X283">
        <v>485.7</v>
      </c>
      <c r="Y283">
        <v>485.86</v>
      </c>
      <c r="Z283">
        <v>2944921</v>
      </c>
      <c r="AA283">
        <v>1430828446.1500001</v>
      </c>
      <c r="AB283">
        <v>43257</v>
      </c>
      <c r="AC283" t="s">
        <v>3698</v>
      </c>
      <c r="AD283" t="s">
        <v>3162</v>
      </c>
    </row>
    <row r="284" spans="1:30" x14ac:dyDescent="0.25">
      <c r="A284" s="11" t="s">
        <v>3220</v>
      </c>
      <c r="B284" s="2" t="s">
        <v>16</v>
      </c>
      <c r="C284" s="12">
        <v>45159</v>
      </c>
      <c r="D284" s="2">
        <v>481.85</v>
      </c>
      <c r="F284">
        <f t="shared" si="22"/>
        <v>1.6453960552684339</v>
      </c>
      <c r="G284">
        <f t="shared" si="20"/>
        <v>1</v>
      </c>
      <c r="H284" t="str">
        <f t="shared" si="24"/>
        <v/>
      </c>
      <c r="I284" t="str">
        <f t="shared" si="23"/>
        <v/>
      </c>
      <c r="J284" t="str">
        <f t="shared" si="21"/>
        <v/>
      </c>
      <c r="P284" t="s">
        <v>3220</v>
      </c>
      <c r="Q284" t="s">
        <v>145</v>
      </c>
      <c r="R284" s="3">
        <v>45148</v>
      </c>
      <c r="S284">
        <v>361.5</v>
      </c>
      <c r="T284">
        <v>485.7</v>
      </c>
      <c r="U284">
        <v>485.7</v>
      </c>
      <c r="V284">
        <v>485.7</v>
      </c>
      <c r="W284">
        <v>485.7</v>
      </c>
      <c r="X284">
        <v>485.7</v>
      </c>
      <c r="Y284">
        <v>485.7</v>
      </c>
      <c r="Z284">
        <v>2986082</v>
      </c>
      <c r="AA284">
        <v>1450340027.4000001</v>
      </c>
      <c r="AB284">
        <v>1</v>
      </c>
      <c r="AC284" t="s">
        <v>146</v>
      </c>
      <c r="AD284" t="s">
        <v>146</v>
      </c>
    </row>
    <row r="285" spans="1:30" x14ac:dyDescent="0.25">
      <c r="A285" s="9" t="s">
        <v>3220</v>
      </c>
      <c r="B285" s="1" t="s">
        <v>16</v>
      </c>
      <c r="C285" s="10">
        <v>45160</v>
      </c>
      <c r="D285" s="1">
        <v>480.35</v>
      </c>
      <c r="F285">
        <f t="shared" si="22"/>
        <v>-0.31130019715679152</v>
      </c>
      <c r="G285">
        <f t="shared" si="20"/>
        <v>2</v>
      </c>
      <c r="H285" t="str">
        <f t="shared" si="24"/>
        <v/>
      </c>
      <c r="I285" t="str">
        <f t="shared" si="23"/>
        <v/>
      </c>
      <c r="J285" t="str">
        <f t="shared" si="21"/>
        <v/>
      </c>
      <c r="P285" t="s">
        <v>3220</v>
      </c>
      <c r="Q285" t="s">
        <v>16</v>
      </c>
      <c r="R285" s="3">
        <v>45148</v>
      </c>
      <c r="S285">
        <v>485.7</v>
      </c>
      <c r="T285">
        <v>486.9</v>
      </c>
      <c r="U285">
        <v>493.1</v>
      </c>
      <c r="V285">
        <v>483.2</v>
      </c>
      <c r="W285">
        <v>491</v>
      </c>
      <c r="X285">
        <v>490.65</v>
      </c>
      <c r="Y285">
        <v>488.07</v>
      </c>
      <c r="Z285">
        <v>4117165</v>
      </c>
      <c r="AA285">
        <v>2009444450.45</v>
      </c>
      <c r="AB285">
        <v>66642</v>
      </c>
      <c r="AC285" t="s">
        <v>3699</v>
      </c>
      <c r="AD285" t="s">
        <v>373</v>
      </c>
    </row>
    <row r="286" spans="1:30" x14ac:dyDescent="0.25">
      <c r="A286" s="11" t="s">
        <v>3220</v>
      </c>
      <c r="B286" s="2" t="s">
        <v>16</v>
      </c>
      <c r="C286" s="12">
        <v>45161</v>
      </c>
      <c r="D286" s="2">
        <v>480.7</v>
      </c>
      <c r="F286">
        <f t="shared" si="22"/>
        <v>7.2863537004260626E-2</v>
      </c>
      <c r="G286">
        <f t="shared" si="20"/>
        <v>3</v>
      </c>
      <c r="H286" t="str">
        <f t="shared" si="24"/>
        <v/>
      </c>
      <c r="I286" t="str">
        <f t="shared" si="23"/>
        <v/>
      </c>
      <c r="J286" t="str">
        <f t="shared" si="21"/>
        <v/>
      </c>
      <c r="P286" t="s">
        <v>3220</v>
      </c>
      <c r="Q286" t="s">
        <v>16</v>
      </c>
      <c r="R286" s="3">
        <v>45149</v>
      </c>
      <c r="S286">
        <v>490.65</v>
      </c>
      <c r="T286">
        <v>492.65</v>
      </c>
      <c r="U286">
        <v>494.15</v>
      </c>
      <c r="V286">
        <v>480</v>
      </c>
      <c r="W286">
        <v>480.9</v>
      </c>
      <c r="X286">
        <v>482</v>
      </c>
      <c r="Y286">
        <v>486.8</v>
      </c>
      <c r="Z286">
        <v>2844914</v>
      </c>
      <c r="AA286">
        <v>1384915258.8</v>
      </c>
      <c r="AB286">
        <v>44288</v>
      </c>
      <c r="AC286" t="s">
        <v>3700</v>
      </c>
      <c r="AD286" t="s">
        <v>3701</v>
      </c>
    </row>
    <row r="287" spans="1:30" x14ac:dyDescent="0.25">
      <c r="A287" s="9" t="s">
        <v>3220</v>
      </c>
      <c r="B287" s="1" t="s">
        <v>16</v>
      </c>
      <c r="C287" s="10">
        <v>45162</v>
      </c>
      <c r="D287" s="1">
        <v>483.55</v>
      </c>
      <c r="F287">
        <f t="shared" si="22"/>
        <v>0.59288537549407583</v>
      </c>
      <c r="G287">
        <f t="shared" si="20"/>
        <v>4</v>
      </c>
      <c r="H287">
        <f t="shared" si="24"/>
        <v>1.2246179610634338</v>
      </c>
      <c r="I287" t="str">
        <f t="shared" si="23"/>
        <v/>
      </c>
      <c r="J287" t="str">
        <f t="shared" si="21"/>
        <v/>
      </c>
      <c r="P287" t="s">
        <v>3220</v>
      </c>
      <c r="Q287" t="s">
        <v>16</v>
      </c>
      <c r="R287" s="3">
        <v>45152</v>
      </c>
      <c r="S287">
        <v>482</v>
      </c>
      <c r="T287">
        <v>479</v>
      </c>
      <c r="U287">
        <v>479</v>
      </c>
      <c r="V287">
        <v>463.05</v>
      </c>
      <c r="W287">
        <v>470.1</v>
      </c>
      <c r="X287">
        <v>470.95</v>
      </c>
      <c r="Y287">
        <v>468.07</v>
      </c>
      <c r="Z287">
        <v>4619798</v>
      </c>
      <c r="AA287">
        <v>2162385850.5</v>
      </c>
      <c r="AB287">
        <v>99032</v>
      </c>
      <c r="AC287" t="s">
        <v>3702</v>
      </c>
      <c r="AD287" t="s">
        <v>3703</v>
      </c>
    </row>
    <row r="288" spans="1:30" x14ac:dyDescent="0.25">
      <c r="A288" s="11" t="s">
        <v>3220</v>
      </c>
      <c r="B288" s="2" t="s">
        <v>16</v>
      </c>
      <c r="C288" s="12">
        <v>45163</v>
      </c>
      <c r="D288" s="2">
        <v>475.25</v>
      </c>
      <c r="F288">
        <f t="shared" si="22"/>
        <v>-1.7164719263778332</v>
      </c>
      <c r="G288">
        <f t="shared" si="20"/>
        <v>5</v>
      </c>
      <c r="H288" t="str">
        <f t="shared" si="24"/>
        <v/>
      </c>
      <c r="I288" t="str">
        <f t="shared" si="23"/>
        <v/>
      </c>
      <c r="J288" t="str">
        <f t="shared" si="21"/>
        <v/>
      </c>
      <c r="P288" t="s">
        <v>3220</v>
      </c>
      <c r="Q288" t="s">
        <v>16</v>
      </c>
      <c r="R288" s="3">
        <v>45154</v>
      </c>
      <c r="S288">
        <v>470.95</v>
      </c>
      <c r="T288">
        <v>468</v>
      </c>
      <c r="U288">
        <v>479.6</v>
      </c>
      <c r="V288">
        <v>465.3</v>
      </c>
      <c r="W288">
        <v>477.65</v>
      </c>
      <c r="X288">
        <v>478.05</v>
      </c>
      <c r="Y288">
        <v>473.36</v>
      </c>
      <c r="Z288">
        <v>2644594</v>
      </c>
      <c r="AA288">
        <v>1251835352.3499999</v>
      </c>
      <c r="AB288">
        <v>55988</v>
      </c>
      <c r="AC288" t="s">
        <v>3704</v>
      </c>
      <c r="AD288" t="s">
        <v>3705</v>
      </c>
    </row>
    <row r="289" spans="1:30" x14ac:dyDescent="0.25">
      <c r="A289" s="9" t="s">
        <v>3220</v>
      </c>
      <c r="B289" s="1" t="s">
        <v>16</v>
      </c>
      <c r="C289" s="10">
        <v>45166</v>
      </c>
      <c r="D289" s="1">
        <v>482.4</v>
      </c>
      <c r="F289">
        <f t="shared" si="22"/>
        <v>1.5044713308784803</v>
      </c>
      <c r="G289">
        <f t="shared" si="20"/>
        <v>1</v>
      </c>
      <c r="H289" t="str">
        <f t="shared" si="24"/>
        <v/>
      </c>
      <c r="I289" t="str">
        <f t="shared" si="23"/>
        <v/>
      </c>
      <c r="J289" t="str">
        <f t="shared" si="21"/>
        <v/>
      </c>
      <c r="P289" t="s">
        <v>3220</v>
      </c>
      <c r="Q289" t="s">
        <v>16</v>
      </c>
      <c r="R289" s="3">
        <v>45155</v>
      </c>
      <c r="S289">
        <v>478.05</v>
      </c>
      <c r="T289">
        <v>478</v>
      </c>
      <c r="U289">
        <v>483.2</v>
      </c>
      <c r="V289">
        <v>473.5</v>
      </c>
      <c r="W289">
        <v>477</v>
      </c>
      <c r="X289">
        <v>477.7</v>
      </c>
      <c r="Y289">
        <v>477.84</v>
      </c>
      <c r="Z289">
        <v>2863803</v>
      </c>
      <c r="AA289">
        <v>1368440271.8</v>
      </c>
      <c r="AB289">
        <v>48428</v>
      </c>
      <c r="AC289" t="s">
        <v>3706</v>
      </c>
      <c r="AD289" t="s">
        <v>1133</v>
      </c>
    </row>
    <row r="290" spans="1:30" x14ac:dyDescent="0.25">
      <c r="A290" s="11" t="s">
        <v>3220</v>
      </c>
      <c r="B290" s="2" t="s">
        <v>16</v>
      </c>
      <c r="C290" s="12">
        <v>45167</v>
      </c>
      <c r="D290" s="2">
        <v>494</v>
      </c>
      <c r="F290">
        <f t="shared" si="22"/>
        <v>2.4046434494195736</v>
      </c>
      <c r="G290">
        <f t="shared" si="20"/>
        <v>2</v>
      </c>
      <c r="H290" t="str">
        <f t="shared" si="24"/>
        <v/>
      </c>
      <c r="I290" t="str">
        <f t="shared" si="23"/>
        <v/>
      </c>
      <c r="J290" t="str">
        <f t="shared" si="21"/>
        <v/>
      </c>
      <c r="P290" t="s">
        <v>3220</v>
      </c>
      <c r="Q290" t="s">
        <v>16</v>
      </c>
      <c r="R290" s="3">
        <v>45156</v>
      </c>
      <c r="S290">
        <v>477.7</v>
      </c>
      <c r="T290">
        <v>475.9</v>
      </c>
      <c r="U290">
        <v>478</v>
      </c>
      <c r="V290">
        <v>472.5</v>
      </c>
      <c r="W290">
        <v>474.5</v>
      </c>
      <c r="X290">
        <v>474.05</v>
      </c>
      <c r="Y290">
        <v>474.48</v>
      </c>
      <c r="Z290">
        <v>4023514</v>
      </c>
      <c r="AA290">
        <v>1909086996.8</v>
      </c>
      <c r="AB290">
        <v>41606</v>
      </c>
      <c r="AC290" t="s">
        <v>3707</v>
      </c>
      <c r="AD290" t="s">
        <v>3708</v>
      </c>
    </row>
    <row r="291" spans="1:30" x14ac:dyDescent="0.25">
      <c r="A291" s="9" t="s">
        <v>3220</v>
      </c>
      <c r="B291" s="1" t="s">
        <v>16</v>
      </c>
      <c r="C291" s="10">
        <v>45168</v>
      </c>
      <c r="D291" s="1">
        <v>500.05</v>
      </c>
      <c r="F291">
        <f t="shared" si="22"/>
        <v>1.2246963562753059</v>
      </c>
      <c r="G291">
        <f t="shared" si="20"/>
        <v>3</v>
      </c>
      <c r="H291" t="str">
        <f t="shared" si="24"/>
        <v/>
      </c>
      <c r="I291" t="str">
        <f t="shared" si="23"/>
        <v/>
      </c>
      <c r="J291" t="str">
        <f t="shared" si="21"/>
        <v/>
      </c>
      <c r="P291" t="s">
        <v>3220</v>
      </c>
      <c r="Q291" t="s">
        <v>16</v>
      </c>
      <c r="R291" s="3">
        <v>45159</v>
      </c>
      <c r="S291">
        <v>474.05</v>
      </c>
      <c r="T291">
        <v>474.05</v>
      </c>
      <c r="U291">
        <v>483.35</v>
      </c>
      <c r="V291">
        <v>474.05</v>
      </c>
      <c r="W291">
        <v>481.5</v>
      </c>
      <c r="X291">
        <v>481.85</v>
      </c>
      <c r="Y291">
        <v>479.23</v>
      </c>
      <c r="Z291">
        <v>2359743</v>
      </c>
      <c r="AA291">
        <v>1130849023.1500001</v>
      </c>
      <c r="AB291">
        <v>32753</v>
      </c>
      <c r="AC291" t="s">
        <v>3709</v>
      </c>
      <c r="AD291" t="s">
        <v>3710</v>
      </c>
    </row>
    <row r="292" spans="1:30" x14ac:dyDescent="0.25">
      <c r="A292" s="11" t="s">
        <v>3220</v>
      </c>
      <c r="B292" s="2" t="s">
        <v>16</v>
      </c>
      <c r="C292" s="12">
        <v>45169</v>
      </c>
      <c r="D292" s="2">
        <v>504.1</v>
      </c>
      <c r="F292">
        <f t="shared" si="22"/>
        <v>0.80991900809919237</v>
      </c>
      <c r="G292">
        <f t="shared" si="20"/>
        <v>4</v>
      </c>
      <c r="H292">
        <f t="shared" si="24"/>
        <v>4.2498190466342702</v>
      </c>
      <c r="I292" t="str">
        <f t="shared" si="23"/>
        <v/>
      </c>
      <c r="J292" t="str">
        <f t="shared" si="21"/>
        <v/>
      </c>
      <c r="P292" t="s">
        <v>3220</v>
      </c>
      <c r="Q292" t="s">
        <v>16</v>
      </c>
      <c r="R292" s="3">
        <v>45160</v>
      </c>
      <c r="S292">
        <v>481.85</v>
      </c>
      <c r="T292">
        <v>483.5</v>
      </c>
      <c r="U292">
        <v>484.85</v>
      </c>
      <c r="V292">
        <v>479.55</v>
      </c>
      <c r="W292">
        <v>480</v>
      </c>
      <c r="X292">
        <v>480.35</v>
      </c>
      <c r="Y292">
        <v>482.18</v>
      </c>
      <c r="Z292">
        <v>1579326</v>
      </c>
      <c r="AA292">
        <v>761514002.54999995</v>
      </c>
      <c r="AB292">
        <v>18070</v>
      </c>
      <c r="AC292" t="s">
        <v>3711</v>
      </c>
      <c r="AD292" t="s">
        <v>3712</v>
      </c>
    </row>
    <row r="293" spans="1:30" x14ac:dyDescent="0.25">
      <c r="A293" s="9" t="s">
        <v>3220</v>
      </c>
      <c r="B293" s="1" t="s">
        <v>16</v>
      </c>
      <c r="C293" s="10">
        <v>45170</v>
      </c>
      <c r="D293" s="1">
        <v>503.25</v>
      </c>
      <c r="F293">
        <f t="shared" si="22"/>
        <v>-0.16861733782980018</v>
      </c>
      <c r="G293">
        <f t="shared" si="20"/>
        <v>5</v>
      </c>
      <c r="H293" t="str">
        <f t="shared" si="24"/>
        <v/>
      </c>
      <c r="I293">
        <f t="shared" si="23"/>
        <v>45170</v>
      </c>
      <c r="J293">
        <f t="shared" si="21"/>
        <v>5.4942871336313814</v>
      </c>
      <c r="P293" t="s">
        <v>3220</v>
      </c>
      <c r="Q293" t="s">
        <v>16</v>
      </c>
      <c r="R293" s="3">
        <v>45161</v>
      </c>
      <c r="S293">
        <v>480.35</v>
      </c>
      <c r="T293">
        <v>481.15</v>
      </c>
      <c r="U293">
        <v>484.8</v>
      </c>
      <c r="V293">
        <v>477.6</v>
      </c>
      <c r="W293">
        <v>480.65</v>
      </c>
      <c r="X293">
        <v>480.7</v>
      </c>
      <c r="Y293">
        <v>481.01</v>
      </c>
      <c r="Z293">
        <v>2883112</v>
      </c>
      <c r="AA293">
        <v>1386798057.0999999</v>
      </c>
      <c r="AB293">
        <v>27425</v>
      </c>
      <c r="AC293" t="s">
        <v>3713</v>
      </c>
      <c r="AD293" t="s">
        <v>3714</v>
      </c>
    </row>
    <row r="294" spans="1:30" x14ac:dyDescent="0.25">
      <c r="A294" s="11" t="s">
        <v>3220</v>
      </c>
      <c r="B294" s="2" t="s">
        <v>16</v>
      </c>
      <c r="C294" s="12">
        <v>45173</v>
      </c>
      <c r="D294" s="2">
        <v>513.9</v>
      </c>
      <c r="F294">
        <f t="shared" si="22"/>
        <v>2.1162444113263743</v>
      </c>
      <c r="G294">
        <f t="shared" si="20"/>
        <v>1</v>
      </c>
      <c r="H294" t="str">
        <f t="shared" si="24"/>
        <v/>
      </c>
      <c r="I294" t="str">
        <f t="shared" si="23"/>
        <v/>
      </c>
      <c r="J294" t="str">
        <f t="shared" si="21"/>
        <v/>
      </c>
      <c r="P294" t="s">
        <v>3220</v>
      </c>
      <c r="Q294" t="s">
        <v>16</v>
      </c>
      <c r="R294" s="3">
        <v>45162</v>
      </c>
      <c r="S294">
        <v>480.7</v>
      </c>
      <c r="T294">
        <v>482.7</v>
      </c>
      <c r="U294">
        <v>490.75</v>
      </c>
      <c r="V294">
        <v>482</v>
      </c>
      <c r="W294">
        <v>483.5</v>
      </c>
      <c r="X294">
        <v>483.55</v>
      </c>
      <c r="Y294">
        <v>486.75</v>
      </c>
      <c r="Z294">
        <v>2603113</v>
      </c>
      <c r="AA294">
        <v>1267057457.7</v>
      </c>
      <c r="AB294">
        <v>36604</v>
      </c>
      <c r="AC294" t="s">
        <v>3715</v>
      </c>
      <c r="AD294" t="s">
        <v>3716</v>
      </c>
    </row>
    <row r="295" spans="1:30" x14ac:dyDescent="0.25">
      <c r="A295" s="9" t="s">
        <v>3220</v>
      </c>
      <c r="B295" s="1" t="s">
        <v>16</v>
      </c>
      <c r="C295" s="10">
        <v>45174</v>
      </c>
      <c r="D295" s="1">
        <v>521.29999999999995</v>
      </c>
      <c r="F295">
        <f t="shared" si="22"/>
        <v>1.439968865538038</v>
      </c>
      <c r="G295">
        <f t="shared" si="20"/>
        <v>2</v>
      </c>
      <c r="H295" t="str">
        <f t="shared" si="24"/>
        <v/>
      </c>
      <c r="I295" t="str">
        <f t="shared" si="23"/>
        <v/>
      </c>
      <c r="J295" t="str">
        <f t="shared" si="21"/>
        <v/>
      </c>
      <c r="P295" t="s">
        <v>3220</v>
      </c>
      <c r="Q295" t="s">
        <v>16</v>
      </c>
      <c r="R295" s="3">
        <v>45163</v>
      </c>
      <c r="S295">
        <v>483.55</v>
      </c>
      <c r="T295">
        <v>481.45</v>
      </c>
      <c r="U295">
        <v>483</v>
      </c>
      <c r="V295">
        <v>473.1</v>
      </c>
      <c r="W295">
        <v>474.75</v>
      </c>
      <c r="X295">
        <v>475.25</v>
      </c>
      <c r="Y295">
        <v>477.15</v>
      </c>
      <c r="Z295">
        <v>1992979</v>
      </c>
      <c r="AA295">
        <v>950940610.54999995</v>
      </c>
      <c r="AB295">
        <v>31647</v>
      </c>
      <c r="AC295" t="s">
        <v>3717</v>
      </c>
      <c r="AD295" t="s">
        <v>3718</v>
      </c>
    </row>
    <row r="296" spans="1:30" x14ac:dyDescent="0.25">
      <c r="A296" s="11" t="s">
        <v>3220</v>
      </c>
      <c r="B296" s="2" t="s">
        <v>16</v>
      </c>
      <c r="C296" s="12">
        <v>45175</v>
      </c>
      <c r="D296" s="2">
        <v>519</v>
      </c>
      <c r="F296">
        <f t="shared" si="22"/>
        <v>-0.44120468060616819</v>
      </c>
      <c r="G296">
        <f t="shared" si="20"/>
        <v>3</v>
      </c>
      <c r="H296" t="str">
        <f t="shared" si="24"/>
        <v/>
      </c>
      <c r="I296" t="str">
        <f t="shared" si="23"/>
        <v/>
      </c>
      <c r="J296" t="str">
        <f t="shared" si="21"/>
        <v/>
      </c>
      <c r="P296" t="s">
        <v>3220</v>
      </c>
      <c r="Q296" t="s">
        <v>16</v>
      </c>
      <c r="R296" s="3">
        <v>45166</v>
      </c>
      <c r="S296">
        <v>475.25</v>
      </c>
      <c r="T296">
        <v>478.05</v>
      </c>
      <c r="U296">
        <v>485.95</v>
      </c>
      <c r="V296">
        <v>476.5</v>
      </c>
      <c r="W296">
        <v>481.9</v>
      </c>
      <c r="X296">
        <v>482.4</v>
      </c>
      <c r="Y296">
        <v>483.01</v>
      </c>
      <c r="Z296">
        <v>3252263</v>
      </c>
      <c r="AA296">
        <v>1570876659.05</v>
      </c>
      <c r="AB296">
        <v>34063</v>
      </c>
      <c r="AC296" t="s">
        <v>3719</v>
      </c>
      <c r="AD296" t="s">
        <v>3720</v>
      </c>
    </row>
    <row r="297" spans="1:30" x14ac:dyDescent="0.25">
      <c r="A297" s="9" t="s">
        <v>3220</v>
      </c>
      <c r="B297" s="1" t="s">
        <v>16</v>
      </c>
      <c r="C297" s="10">
        <v>45176</v>
      </c>
      <c r="D297" s="1">
        <v>530.75</v>
      </c>
      <c r="F297">
        <f t="shared" si="22"/>
        <v>2.2639691714836223</v>
      </c>
      <c r="G297">
        <f t="shared" si="20"/>
        <v>4</v>
      </c>
      <c r="H297">
        <f t="shared" si="24"/>
        <v>5.2866494743106482</v>
      </c>
      <c r="I297" t="str">
        <f t="shared" si="23"/>
        <v/>
      </c>
      <c r="J297" t="str">
        <f t="shared" si="21"/>
        <v/>
      </c>
      <c r="P297" t="s">
        <v>3220</v>
      </c>
      <c r="Q297" t="s">
        <v>16</v>
      </c>
      <c r="R297" s="3">
        <v>45167</v>
      </c>
      <c r="S297">
        <v>482.4</v>
      </c>
      <c r="T297">
        <v>484</v>
      </c>
      <c r="U297">
        <v>497.8</v>
      </c>
      <c r="V297">
        <v>483</v>
      </c>
      <c r="W297">
        <v>494.5</v>
      </c>
      <c r="X297">
        <v>494</v>
      </c>
      <c r="Y297">
        <v>493.53</v>
      </c>
      <c r="Z297">
        <v>5917819</v>
      </c>
      <c r="AA297">
        <v>2920617771.1999998</v>
      </c>
      <c r="AB297">
        <v>116464</v>
      </c>
      <c r="AC297" t="s">
        <v>3721</v>
      </c>
      <c r="AD297" t="s">
        <v>3420</v>
      </c>
    </row>
    <row r="298" spans="1:30" x14ac:dyDescent="0.25">
      <c r="A298" s="11" t="s">
        <v>3220</v>
      </c>
      <c r="B298" s="2" t="s">
        <v>16</v>
      </c>
      <c r="C298" s="12">
        <v>45177</v>
      </c>
      <c r="D298" s="2">
        <v>540</v>
      </c>
      <c r="F298">
        <f t="shared" si="22"/>
        <v>1.7428167687235046</v>
      </c>
      <c r="G298">
        <f t="shared" si="20"/>
        <v>5</v>
      </c>
      <c r="H298" t="str">
        <f t="shared" si="24"/>
        <v/>
      </c>
      <c r="I298" t="str">
        <f t="shared" si="23"/>
        <v/>
      </c>
      <c r="J298" t="str">
        <f t="shared" si="21"/>
        <v/>
      </c>
      <c r="P298" t="s">
        <v>3220</v>
      </c>
      <c r="Q298" t="s">
        <v>16</v>
      </c>
      <c r="R298" s="3">
        <v>45168</v>
      </c>
      <c r="S298">
        <v>494</v>
      </c>
      <c r="T298">
        <v>496</v>
      </c>
      <c r="U298">
        <v>502.95</v>
      </c>
      <c r="V298">
        <v>495.6</v>
      </c>
      <c r="W298">
        <v>500</v>
      </c>
      <c r="X298">
        <v>500.05</v>
      </c>
      <c r="Y298">
        <v>499.7</v>
      </c>
      <c r="Z298">
        <v>4657793</v>
      </c>
      <c r="AA298">
        <v>2327513836.6500001</v>
      </c>
      <c r="AB298">
        <v>79762</v>
      </c>
      <c r="AC298" t="s">
        <v>3722</v>
      </c>
      <c r="AD298" t="s">
        <v>3723</v>
      </c>
    </row>
    <row r="299" spans="1:30" x14ac:dyDescent="0.25">
      <c r="A299" s="9" t="s">
        <v>3220</v>
      </c>
      <c r="B299" s="1" t="s">
        <v>16</v>
      </c>
      <c r="C299" s="10">
        <v>45180</v>
      </c>
      <c r="D299" s="1">
        <v>540.85</v>
      </c>
      <c r="F299">
        <f t="shared" si="22"/>
        <v>0.1574074074074116</v>
      </c>
      <c r="G299">
        <f t="shared" si="20"/>
        <v>1</v>
      </c>
      <c r="H299" t="str">
        <f t="shared" si="24"/>
        <v/>
      </c>
      <c r="I299" t="str">
        <f t="shared" si="23"/>
        <v/>
      </c>
      <c r="J299" t="str">
        <f t="shared" si="21"/>
        <v/>
      </c>
      <c r="P299" t="s">
        <v>3220</v>
      </c>
      <c r="Q299" t="s">
        <v>16</v>
      </c>
      <c r="R299" s="3">
        <v>45169</v>
      </c>
      <c r="S299">
        <v>500.05</v>
      </c>
      <c r="T299">
        <v>501.9</v>
      </c>
      <c r="U299">
        <v>507.3</v>
      </c>
      <c r="V299">
        <v>496</v>
      </c>
      <c r="W299">
        <v>504</v>
      </c>
      <c r="X299">
        <v>504.1</v>
      </c>
      <c r="Y299">
        <v>503.36</v>
      </c>
      <c r="Z299">
        <v>4875243</v>
      </c>
      <c r="AA299">
        <v>2454003160.6500001</v>
      </c>
      <c r="AB299">
        <v>69710</v>
      </c>
      <c r="AC299" t="s">
        <v>3724</v>
      </c>
      <c r="AD299" t="s">
        <v>1521</v>
      </c>
    </row>
    <row r="300" spans="1:30" x14ac:dyDescent="0.25">
      <c r="A300" s="11" t="s">
        <v>3220</v>
      </c>
      <c r="B300" s="2" t="s">
        <v>16</v>
      </c>
      <c r="C300" s="12">
        <v>45181</v>
      </c>
      <c r="D300" s="2">
        <v>524.5</v>
      </c>
      <c r="F300">
        <f t="shared" si="22"/>
        <v>-3.0230193214384804</v>
      </c>
      <c r="G300">
        <f t="shared" si="20"/>
        <v>2</v>
      </c>
      <c r="H300" t="str">
        <f t="shared" si="24"/>
        <v/>
      </c>
      <c r="I300" t="str">
        <f t="shared" si="23"/>
        <v/>
      </c>
      <c r="J300" t="str">
        <f t="shared" si="21"/>
        <v/>
      </c>
      <c r="P300" t="s">
        <v>3220</v>
      </c>
      <c r="Q300" t="s">
        <v>16</v>
      </c>
      <c r="R300" s="3">
        <v>45170</v>
      </c>
      <c r="S300">
        <v>504.1</v>
      </c>
      <c r="T300">
        <v>503.9</v>
      </c>
      <c r="U300">
        <v>509.5</v>
      </c>
      <c r="V300">
        <v>500.3</v>
      </c>
      <c r="W300">
        <v>503.9</v>
      </c>
      <c r="X300">
        <v>503.25</v>
      </c>
      <c r="Y300">
        <v>505.14</v>
      </c>
      <c r="Z300">
        <v>3044080</v>
      </c>
      <c r="AA300">
        <v>1537690001.6500001</v>
      </c>
      <c r="AB300">
        <v>46003</v>
      </c>
      <c r="AC300" t="s">
        <v>3725</v>
      </c>
      <c r="AD300" t="s">
        <v>278</v>
      </c>
    </row>
    <row r="301" spans="1:30" x14ac:dyDescent="0.25">
      <c r="A301" s="9" t="s">
        <v>3220</v>
      </c>
      <c r="B301" s="1" t="s">
        <v>16</v>
      </c>
      <c r="C301" s="10">
        <v>45182</v>
      </c>
      <c r="D301" s="1">
        <v>529</v>
      </c>
      <c r="F301">
        <f t="shared" si="22"/>
        <v>0.85795996186844614</v>
      </c>
      <c r="G301">
        <f t="shared" si="20"/>
        <v>3</v>
      </c>
      <c r="H301" t="str">
        <f t="shared" si="24"/>
        <v/>
      </c>
      <c r="I301" t="str">
        <f t="shared" si="23"/>
        <v/>
      </c>
      <c r="J301" t="str">
        <f t="shared" si="21"/>
        <v/>
      </c>
      <c r="P301" t="s">
        <v>3220</v>
      </c>
      <c r="Q301" t="s">
        <v>16</v>
      </c>
      <c r="R301" s="3">
        <v>45173</v>
      </c>
      <c r="S301">
        <v>503.25</v>
      </c>
      <c r="T301">
        <v>504.5</v>
      </c>
      <c r="U301">
        <v>517</v>
      </c>
      <c r="V301">
        <v>504</v>
      </c>
      <c r="W301">
        <v>513.15</v>
      </c>
      <c r="X301">
        <v>513.9</v>
      </c>
      <c r="Y301">
        <v>512.55999999999995</v>
      </c>
      <c r="Z301">
        <v>4584709</v>
      </c>
      <c r="AA301">
        <v>2349936566.0500002</v>
      </c>
      <c r="AB301">
        <v>77925</v>
      </c>
      <c r="AC301" t="s">
        <v>3726</v>
      </c>
      <c r="AD301" t="s">
        <v>3727</v>
      </c>
    </row>
    <row r="302" spans="1:30" x14ac:dyDescent="0.25">
      <c r="A302" s="11" t="s">
        <v>3220</v>
      </c>
      <c r="B302" s="2" t="s">
        <v>16</v>
      </c>
      <c r="C302" s="12">
        <v>45183</v>
      </c>
      <c r="D302" s="2">
        <v>537.35</v>
      </c>
      <c r="F302">
        <f t="shared" si="22"/>
        <v>1.5784499054820458</v>
      </c>
      <c r="G302">
        <f t="shared" si="20"/>
        <v>4</v>
      </c>
      <c r="H302">
        <f t="shared" si="24"/>
        <v>1.2435233160621804</v>
      </c>
      <c r="I302" t="str">
        <f t="shared" si="23"/>
        <v/>
      </c>
      <c r="J302" t="str">
        <f t="shared" si="21"/>
        <v/>
      </c>
      <c r="P302" t="s">
        <v>3220</v>
      </c>
      <c r="Q302" t="s">
        <v>16</v>
      </c>
      <c r="R302" s="3">
        <v>45174</v>
      </c>
      <c r="S302">
        <v>513.9</v>
      </c>
      <c r="T302">
        <v>515.70000000000005</v>
      </c>
      <c r="U302">
        <v>525.79999999999995</v>
      </c>
      <c r="V302">
        <v>514.20000000000005</v>
      </c>
      <c r="W302">
        <v>521.29999999999995</v>
      </c>
      <c r="X302">
        <v>521.29999999999995</v>
      </c>
      <c r="Y302">
        <v>521.26</v>
      </c>
      <c r="Z302">
        <v>5519389</v>
      </c>
      <c r="AA302">
        <v>2877024423.9000001</v>
      </c>
      <c r="AB302">
        <v>68185</v>
      </c>
      <c r="AC302" t="s">
        <v>3728</v>
      </c>
      <c r="AD302" t="s">
        <v>417</v>
      </c>
    </row>
    <row r="303" spans="1:30" x14ac:dyDescent="0.25">
      <c r="A303" s="9" t="s">
        <v>3220</v>
      </c>
      <c r="B303" s="1" t="s">
        <v>16</v>
      </c>
      <c r="C303" s="10">
        <v>45184</v>
      </c>
      <c r="D303" s="1">
        <v>532.4</v>
      </c>
      <c r="F303">
        <f t="shared" si="22"/>
        <v>-0.92118730808598592</v>
      </c>
      <c r="G303">
        <f t="shared" si="20"/>
        <v>5</v>
      </c>
      <c r="H303" t="str">
        <f t="shared" si="24"/>
        <v/>
      </c>
      <c r="I303" t="str">
        <f t="shared" si="23"/>
        <v/>
      </c>
      <c r="J303" t="str">
        <f t="shared" si="21"/>
        <v/>
      </c>
      <c r="P303" t="s">
        <v>3220</v>
      </c>
      <c r="Q303" t="s">
        <v>16</v>
      </c>
      <c r="R303" s="3">
        <v>45175</v>
      </c>
      <c r="S303">
        <v>521.29999999999995</v>
      </c>
      <c r="T303">
        <v>520.20000000000005</v>
      </c>
      <c r="U303">
        <v>522.5</v>
      </c>
      <c r="V303">
        <v>513.79999999999995</v>
      </c>
      <c r="W303">
        <v>519</v>
      </c>
      <c r="X303">
        <v>519</v>
      </c>
      <c r="Y303">
        <v>518.58000000000004</v>
      </c>
      <c r="Z303">
        <v>2130114</v>
      </c>
      <c r="AA303">
        <v>1104640745.2</v>
      </c>
      <c r="AB303">
        <v>32816</v>
      </c>
      <c r="AC303" t="s">
        <v>3729</v>
      </c>
      <c r="AD303" t="s">
        <v>3730</v>
      </c>
    </row>
    <row r="304" spans="1:30" x14ac:dyDescent="0.25">
      <c r="A304" s="11" t="s">
        <v>3220</v>
      </c>
      <c r="B304" s="2" t="s">
        <v>16</v>
      </c>
      <c r="C304" s="12">
        <v>45187</v>
      </c>
      <c r="D304" s="2">
        <v>529.4</v>
      </c>
      <c r="F304">
        <f t="shared" si="22"/>
        <v>-0.56348610067618343</v>
      </c>
      <c r="G304">
        <f t="shared" si="20"/>
        <v>1</v>
      </c>
      <c r="H304" t="str">
        <f t="shared" si="24"/>
        <v/>
      </c>
      <c r="I304" t="str">
        <f t="shared" si="23"/>
        <v/>
      </c>
      <c r="J304" t="str">
        <f t="shared" si="21"/>
        <v/>
      </c>
      <c r="P304" t="s">
        <v>3220</v>
      </c>
      <c r="Q304" t="s">
        <v>16</v>
      </c>
      <c r="R304" s="3">
        <v>45176</v>
      </c>
      <c r="S304">
        <v>519</v>
      </c>
      <c r="T304">
        <v>517</v>
      </c>
      <c r="U304">
        <v>532.5</v>
      </c>
      <c r="V304">
        <v>514.54999999999995</v>
      </c>
      <c r="W304">
        <v>531.5</v>
      </c>
      <c r="X304">
        <v>530.75</v>
      </c>
      <c r="Y304">
        <v>526.83000000000004</v>
      </c>
      <c r="Z304">
        <v>6661946</v>
      </c>
      <c r="AA304">
        <v>3509730852.8000002</v>
      </c>
      <c r="AB304">
        <v>64279</v>
      </c>
      <c r="AC304" t="s">
        <v>3731</v>
      </c>
      <c r="AD304" t="s">
        <v>1377</v>
      </c>
    </row>
    <row r="305" spans="1:30" x14ac:dyDescent="0.25">
      <c r="A305" s="9" t="s">
        <v>3220</v>
      </c>
      <c r="B305" s="1" t="s">
        <v>16</v>
      </c>
      <c r="C305" s="10">
        <v>45189</v>
      </c>
      <c r="D305" s="1">
        <v>522.35</v>
      </c>
      <c r="F305">
        <f t="shared" si="22"/>
        <v>-1.3316962599168787</v>
      </c>
      <c r="G305">
        <f t="shared" si="20"/>
        <v>3</v>
      </c>
      <c r="H305" t="str">
        <f t="shared" si="24"/>
        <v/>
      </c>
      <c r="I305" t="str">
        <f t="shared" si="23"/>
        <v/>
      </c>
      <c r="J305" t="str">
        <f t="shared" si="21"/>
        <v/>
      </c>
      <c r="P305" t="s">
        <v>3220</v>
      </c>
      <c r="Q305" t="s">
        <v>16</v>
      </c>
      <c r="R305" s="3">
        <v>45177</v>
      </c>
      <c r="S305">
        <v>530.75</v>
      </c>
      <c r="T305">
        <v>532</v>
      </c>
      <c r="U305">
        <v>544.45000000000005</v>
      </c>
      <c r="V305">
        <v>531.4</v>
      </c>
      <c r="W305">
        <v>540.15</v>
      </c>
      <c r="X305">
        <v>540</v>
      </c>
      <c r="Y305">
        <v>537.99</v>
      </c>
      <c r="Z305">
        <v>8016696</v>
      </c>
      <c r="AA305">
        <v>4312937959.1499996</v>
      </c>
      <c r="AB305">
        <v>124789</v>
      </c>
      <c r="AC305" t="s">
        <v>3732</v>
      </c>
      <c r="AD305" t="s">
        <v>2797</v>
      </c>
    </row>
    <row r="306" spans="1:30" x14ac:dyDescent="0.25">
      <c r="A306" s="11" t="s">
        <v>3220</v>
      </c>
      <c r="B306" s="2" t="s">
        <v>16</v>
      </c>
      <c r="C306" s="12">
        <v>45190</v>
      </c>
      <c r="D306" s="2">
        <v>516.9</v>
      </c>
      <c r="F306">
        <f t="shared" si="22"/>
        <v>-1.043361730640384</v>
      </c>
      <c r="G306">
        <f t="shared" si="20"/>
        <v>4</v>
      </c>
      <c r="H306">
        <f t="shared" si="24"/>
        <v>-2.2873345935727833</v>
      </c>
      <c r="I306" t="str">
        <f t="shared" si="23"/>
        <v/>
      </c>
      <c r="J306" t="str">
        <f t="shared" si="21"/>
        <v/>
      </c>
      <c r="P306" t="s">
        <v>3220</v>
      </c>
      <c r="Q306" t="s">
        <v>16</v>
      </c>
      <c r="R306" s="3">
        <v>45180</v>
      </c>
      <c r="S306">
        <v>540</v>
      </c>
      <c r="T306">
        <v>541.95000000000005</v>
      </c>
      <c r="U306">
        <v>544.35</v>
      </c>
      <c r="V306">
        <v>537</v>
      </c>
      <c r="W306">
        <v>540.5</v>
      </c>
      <c r="X306">
        <v>540.85</v>
      </c>
      <c r="Y306">
        <v>541.07000000000005</v>
      </c>
      <c r="Z306">
        <v>2695210</v>
      </c>
      <c r="AA306">
        <v>1458305317</v>
      </c>
      <c r="AB306">
        <v>36916</v>
      </c>
      <c r="AC306" t="s">
        <v>3733</v>
      </c>
      <c r="AD306" t="s">
        <v>3734</v>
      </c>
    </row>
    <row r="307" spans="1:30" x14ac:dyDescent="0.25">
      <c r="A307" s="9" t="s">
        <v>3220</v>
      </c>
      <c r="B307" s="1" t="s">
        <v>16</v>
      </c>
      <c r="C307" s="10">
        <v>45191</v>
      </c>
      <c r="D307" s="1">
        <v>516.54999999999995</v>
      </c>
      <c r="F307">
        <f t="shared" si="22"/>
        <v>-6.7711356161737818E-2</v>
      </c>
      <c r="G307">
        <f t="shared" si="20"/>
        <v>5</v>
      </c>
      <c r="H307" t="str">
        <f t="shared" si="24"/>
        <v/>
      </c>
      <c r="I307" t="str">
        <f t="shared" si="23"/>
        <v/>
      </c>
      <c r="J307" t="str">
        <f t="shared" si="21"/>
        <v/>
      </c>
      <c r="P307" t="s">
        <v>3220</v>
      </c>
      <c r="Q307" t="s">
        <v>16</v>
      </c>
      <c r="R307" s="3">
        <v>45181</v>
      </c>
      <c r="S307">
        <v>540.85</v>
      </c>
      <c r="T307">
        <v>540</v>
      </c>
      <c r="U307">
        <v>541.85</v>
      </c>
      <c r="V307">
        <v>522.04999999999995</v>
      </c>
      <c r="W307">
        <v>525</v>
      </c>
      <c r="X307">
        <v>524.5</v>
      </c>
      <c r="Y307">
        <v>528.79999999999995</v>
      </c>
      <c r="Z307">
        <v>2701774</v>
      </c>
      <c r="AA307">
        <v>1428702877.8</v>
      </c>
      <c r="AB307">
        <v>44132</v>
      </c>
      <c r="AC307" t="s">
        <v>3735</v>
      </c>
      <c r="AD307" t="s">
        <v>2369</v>
      </c>
    </row>
    <row r="308" spans="1:30" x14ac:dyDescent="0.25">
      <c r="A308" s="11" t="s">
        <v>3220</v>
      </c>
      <c r="B308" s="2" t="s">
        <v>16</v>
      </c>
      <c r="C308" s="12">
        <v>45194</v>
      </c>
      <c r="D308" s="2">
        <v>522.1</v>
      </c>
      <c r="F308">
        <f t="shared" si="22"/>
        <v>1.0744361630045627</v>
      </c>
      <c r="G308">
        <f t="shared" si="20"/>
        <v>1</v>
      </c>
      <c r="H308" t="str">
        <f t="shared" si="24"/>
        <v/>
      </c>
      <c r="I308" t="str">
        <f t="shared" si="23"/>
        <v/>
      </c>
      <c r="J308" t="str">
        <f t="shared" si="21"/>
        <v/>
      </c>
      <c r="P308" t="s">
        <v>3220</v>
      </c>
      <c r="Q308" t="s">
        <v>16</v>
      </c>
      <c r="R308" s="3">
        <v>45182</v>
      </c>
      <c r="S308">
        <v>524.5</v>
      </c>
      <c r="T308">
        <v>524</v>
      </c>
      <c r="U308">
        <v>530.5</v>
      </c>
      <c r="V308">
        <v>520.1</v>
      </c>
      <c r="W308">
        <v>528.25</v>
      </c>
      <c r="X308">
        <v>529</v>
      </c>
      <c r="Y308">
        <v>526.42999999999995</v>
      </c>
      <c r="Z308">
        <v>1914101</v>
      </c>
      <c r="AA308">
        <v>1007632776.95</v>
      </c>
      <c r="AB308">
        <v>29830</v>
      </c>
      <c r="AC308" t="s">
        <v>3736</v>
      </c>
      <c r="AD308" t="s">
        <v>3737</v>
      </c>
    </row>
    <row r="309" spans="1:30" x14ac:dyDescent="0.25">
      <c r="A309" s="9" t="s">
        <v>3220</v>
      </c>
      <c r="B309" s="1" t="s">
        <v>16</v>
      </c>
      <c r="C309" s="10">
        <v>45195</v>
      </c>
      <c r="D309" s="1">
        <v>520.29999999999995</v>
      </c>
      <c r="F309">
        <f t="shared" si="22"/>
        <v>-0.34476153993489145</v>
      </c>
      <c r="G309">
        <f t="shared" si="20"/>
        <v>2</v>
      </c>
      <c r="H309" t="str">
        <f t="shared" si="24"/>
        <v/>
      </c>
      <c r="I309" t="str">
        <f t="shared" si="23"/>
        <v/>
      </c>
      <c r="J309" t="str">
        <f t="shared" si="21"/>
        <v/>
      </c>
      <c r="P309" t="s">
        <v>3220</v>
      </c>
      <c r="Q309" t="s">
        <v>16</v>
      </c>
      <c r="R309" s="3">
        <v>45183</v>
      </c>
      <c r="S309">
        <v>529</v>
      </c>
      <c r="T309">
        <v>531.1</v>
      </c>
      <c r="U309">
        <v>543.45000000000005</v>
      </c>
      <c r="V309">
        <v>531.1</v>
      </c>
      <c r="W309">
        <v>537</v>
      </c>
      <c r="X309">
        <v>537.35</v>
      </c>
      <c r="Y309">
        <v>537.20000000000005</v>
      </c>
      <c r="Z309">
        <v>3661252</v>
      </c>
      <c r="AA309">
        <v>1966828497.55</v>
      </c>
      <c r="AB309">
        <v>45069</v>
      </c>
      <c r="AC309" t="s">
        <v>3738</v>
      </c>
      <c r="AD309" t="s">
        <v>3739</v>
      </c>
    </row>
    <row r="310" spans="1:30" x14ac:dyDescent="0.25">
      <c r="A310" s="11" t="s">
        <v>3220</v>
      </c>
      <c r="B310" s="2" t="s">
        <v>16</v>
      </c>
      <c r="C310" s="12">
        <v>45196</v>
      </c>
      <c r="D310" s="2">
        <v>528.70000000000005</v>
      </c>
      <c r="F310">
        <f t="shared" si="22"/>
        <v>1.6144532000768965</v>
      </c>
      <c r="G310">
        <f t="shared" si="20"/>
        <v>3</v>
      </c>
      <c r="H310" t="str">
        <f t="shared" si="24"/>
        <v/>
      </c>
      <c r="I310" t="str">
        <f t="shared" si="23"/>
        <v/>
      </c>
      <c r="J310" t="str">
        <f t="shared" si="21"/>
        <v/>
      </c>
      <c r="P310" t="s">
        <v>3220</v>
      </c>
      <c r="Q310" t="s">
        <v>16</v>
      </c>
      <c r="R310" s="3">
        <v>45184</v>
      </c>
      <c r="S310">
        <v>537.35</v>
      </c>
      <c r="T310">
        <v>538.45000000000005</v>
      </c>
      <c r="U310">
        <v>538.85</v>
      </c>
      <c r="V310">
        <v>528.04999999999995</v>
      </c>
      <c r="W310">
        <v>530.25</v>
      </c>
      <c r="X310">
        <v>532.4</v>
      </c>
      <c r="Y310">
        <v>532.44000000000005</v>
      </c>
      <c r="Z310">
        <v>2341930</v>
      </c>
      <c r="AA310">
        <v>1246938651.8499999</v>
      </c>
      <c r="AB310">
        <v>38754</v>
      </c>
      <c r="AC310" t="s">
        <v>3740</v>
      </c>
      <c r="AD310" t="s">
        <v>3741</v>
      </c>
    </row>
    <row r="311" spans="1:30" x14ac:dyDescent="0.25">
      <c r="A311" s="9" t="s">
        <v>3220</v>
      </c>
      <c r="B311" s="1" t="s">
        <v>16</v>
      </c>
      <c r="C311" s="10">
        <v>45197</v>
      </c>
      <c r="D311" s="1">
        <v>520.1</v>
      </c>
      <c r="F311">
        <f t="shared" si="22"/>
        <v>-1.6266313599394784</v>
      </c>
      <c r="G311">
        <f t="shared" si="20"/>
        <v>4</v>
      </c>
      <c r="H311">
        <f t="shared" si="24"/>
        <v>0.61907525633585714</v>
      </c>
      <c r="I311" t="str">
        <f t="shared" si="23"/>
        <v/>
      </c>
      <c r="J311" t="str">
        <f t="shared" si="21"/>
        <v/>
      </c>
      <c r="P311" t="s">
        <v>3220</v>
      </c>
      <c r="Q311" t="s">
        <v>16</v>
      </c>
      <c r="R311" s="3">
        <v>45187</v>
      </c>
      <c r="S311">
        <v>532.4</v>
      </c>
      <c r="T311">
        <v>531.25</v>
      </c>
      <c r="U311">
        <v>535.35</v>
      </c>
      <c r="V311">
        <v>528.1</v>
      </c>
      <c r="W311">
        <v>528.1</v>
      </c>
      <c r="X311">
        <v>529.4</v>
      </c>
      <c r="Y311">
        <v>531.54999999999995</v>
      </c>
      <c r="Z311">
        <v>1494139</v>
      </c>
      <c r="AA311">
        <v>794212198.39999998</v>
      </c>
      <c r="AB311">
        <v>22211</v>
      </c>
      <c r="AC311" t="s">
        <v>3742</v>
      </c>
      <c r="AD311" t="s">
        <v>3743</v>
      </c>
    </row>
    <row r="312" spans="1:30" x14ac:dyDescent="0.25">
      <c r="A312" s="11" t="s">
        <v>3220</v>
      </c>
      <c r="B312" s="2" t="s">
        <v>16</v>
      </c>
      <c r="C312" s="12">
        <v>45198</v>
      </c>
      <c r="D312" s="2">
        <v>530.9</v>
      </c>
      <c r="F312">
        <f t="shared" si="22"/>
        <v>2.0765237454335619</v>
      </c>
      <c r="G312">
        <f t="shared" si="20"/>
        <v>5</v>
      </c>
      <c r="H312" t="str">
        <f t="shared" si="24"/>
        <v/>
      </c>
      <c r="I312" t="str">
        <f t="shared" si="23"/>
        <v/>
      </c>
      <c r="J312" t="str">
        <f t="shared" si="21"/>
        <v/>
      </c>
      <c r="P312" t="s">
        <v>3220</v>
      </c>
      <c r="Q312" t="s">
        <v>16</v>
      </c>
      <c r="R312" s="3">
        <v>45189</v>
      </c>
      <c r="S312">
        <v>529.4</v>
      </c>
      <c r="T312">
        <v>525.95000000000005</v>
      </c>
      <c r="U312">
        <v>532</v>
      </c>
      <c r="V312">
        <v>519.6</v>
      </c>
      <c r="W312">
        <v>522.25</v>
      </c>
      <c r="X312">
        <v>522.35</v>
      </c>
      <c r="Y312">
        <v>524.73</v>
      </c>
      <c r="Z312">
        <v>2135243</v>
      </c>
      <c r="AA312">
        <v>1120423730.5</v>
      </c>
      <c r="AB312">
        <v>29340</v>
      </c>
      <c r="AC312" t="s">
        <v>3744</v>
      </c>
      <c r="AD312" t="s">
        <v>909</v>
      </c>
    </row>
    <row r="313" spans="1:30" x14ac:dyDescent="0.25">
      <c r="A313" s="9" t="s">
        <v>3220</v>
      </c>
      <c r="B313" s="1" t="s">
        <v>16</v>
      </c>
      <c r="C313" s="10">
        <v>45202</v>
      </c>
      <c r="D313" s="1">
        <v>538.75</v>
      </c>
      <c r="F313">
        <f t="shared" si="22"/>
        <v>1.4786212092672861</v>
      </c>
      <c r="G313">
        <f t="shared" si="20"/>
        <v>2</v>
      </c>
      <c r="H313" t="str">
        <f t="shared" si="24"/>
        <v/>
      </c>
      <c r="I313">
        <f t="shared" si="23"/>
        <v>45202</v>
      </c>
      <c r="J313">
        <f t="shared" si="21"/>
        <v>4.5939675174013983</v>
      </c>
      <c r="P313" t="s">
        <v>3220</v>
      </c>
      <c r="Q313" t="s">
        <v>16</v>
      </c>
      <c r="R313" s="3">
        <v>45190</v>
      </c>
      <c r="S313">
        <v>522.35</v>
      </c>
      <c r="T313">
        <v>521.45000000000005</v>
      </c>
      <c r="U313">
        <v>525.95000000000005</v>
      </c>
      <c r="V313">
        <v>512.54999999999995</v>
      </c>
      <c r="W313">
        <v>516.54999999999995</v>
      </c>
      <c r="X313">
        <v>516.9</v>
      </c>
      <c r="Y313">
        <v>519.07000000000005</v>
      </c>
      <c r="Z313">
        <v>3361352</v>
      </c>
      <c r="AA313">
        <v>1744779729.5999999</v>
      </c>
      <c r="AB313">
        <v>55019</v>
      </c>
      <c r="AC313" t="s">
        <v>3745</v>
      </c>
      <c r="AD313" t="s">
        <v>3746</v>
      </c>
    </row>
    <row r="314" spans="1:30" x14ac:dyDescent="0.25">
      <c r="A314" s="11" t="s">
        <v>3220</v>
      </c>
      <c r="B314" s="2" t="s">
        <v>16</v>
      </c>
      <c r="C314" s="12">
        <v>45203</v>
      </c>
      <c r="D314" s="2">
        <v>525.75</v>
      </c>
      <c r="F314">
        <f t="shared" si="22"/>
        <v>-2.4129930394431556</v>
      </c>
      <c r="G314">
        <f t="shared" si="20"/>
        <v>3</v>
      </c>
      <c r="H314" t="str">
        <f t="shared" si="24"/>
        <v/>
      </c>
      <c r="I314" t="str">
        <f t="shared" si="23"/>
        <v/>
      </c>
      <c r="J314" t="str">
        <f t="shared" si="21"/>
        <v/>
      </c>
      <c r="P314" t="s">
        <v>3220</v>
      </c>
      <c r="Q314" t="s">
        <v>16</v>
      </c>
      <c r="R314" s="3">
        <v>45191</v>
      </c>
      <c r="S314">
        <v>516.9</v>
      </c>
      <c r="T314">
        <v>517.45000000000005</v>
      </c>
      <c r="U314">
        <v>523</v>
      </c>
      <c r="V314">
        <v>514.79999999999995</v>
      </c>
      <c r="W314">
        <v>515.15</v>
      </c>
      <c r="X314">
        <v>516.54999999999995</v>
      </c>
      <c r="Y314">
        <v>518.83000000000004</v>
      </c>
      <c r="Z314">
        <v>1854379</v>
      </c>
      <c r="AA314">
        <v>962102975.70000005</v>
      </c>
      <c r="AB314">
        <v>44035</v>
      </c>
      <c r="AC314" t="s">
        <v>3747</v>
      </c>
      <c r="AD314" t="s">
        <v>3748</v>
      </c>
    </row>
    <row r="315" spans="1:30" x14ac:dyDescent="0.25">
      <c r="A315" s="9" t="s">
        <v>3220</v>
      </c>
      <c r="B315" s="1" t="s">
        <v>16</v>
      </c>
      <c r="C315" s="10">
        <v>45204</v>
      </c>
      <c r="D315" s="1">
        <v>525</v>
      </c>
      <c r="F315">
        <f t="shared" si="22"/>
        <v>-0.14265335235378032</v>
      </c>
      <c r="G315">
        <f t="shared" si="20"/>
        <v>4</v>
      </c>
      <c r="H315">
        <f t="shared" si="24"/>
        <v>-0.69982977113675904</v>
      </c>
      <c r="I315" t="str">
        <f t="shared" si="23"/>
        <v/>
      </c>
      <c r="J315" t="str">
        <f t="shared" si="21"/>
        <v/>
      </c>
      <c r="P315" t="s">
        <v>3220</v>
      </c>
      <c r="Q315" t="s">
        <v>16</v>
      </c>
      <c r="R315" s="3">
        <v>45194</v>
      </c>
      <c r="S315">
        <v>516.54999999999995</v>
      </c>
      <c r="T315">
        <v>517.15</v>
      </c>
      <c r="U315">
        <v>527.75</v>
      </c>
      <c r="V315">
        <v>513.4</v>
      </c>
      <c r="W315">
        <v>523</v>
      </c>
      <c r="X315">
        <v>522.1</v>
      </c>
      <c r="Y315">
        <v>520.61</v>
      </c>
      <c r="Z315">
        <v>2789922</v>
      </c>
      <c r="AA315">
        <v>1452450081.45</v>
      </c>
      <c r="AB315">
        <v>39010</v>
      </c>
      <c r="AC315" t="s">
        <v>3749</v>
      </c>
      <c r="AD315" t="s">
        <v>3750</v>
      </c>
    </row>
    <row r="316" spans="1:30" x14ac:dyDescent="0.25">
      <c r="A316" s="11" t="s">
        <v>3220</v>
      </c>
      <c r="B316" s="2" t="s">
        <v>16</v>
      </c>
      <c r="C316" s="12">
        <v>45205</v>
      </c>
      <c r="D316" s="2">
        <v>548.70000000000005</v>
      </c>
      <c r="F316">
        <f t="shared" si="22"/>
        <v>4.5142857142857231</v>
      </c>
      <c r="G316">
        <f t="shared" si="20"/>
        <v>5</v>
      </c>
      <c r="H316" t="str">
        <f t="shared" si="24"/>
        <v/>
      </c>
      <c r="I316" t="str">
        <f t="shared" si="23"/>
        <v/>
      </c>
      <c r="J316" t="str">
        <f t="shared" si="21"/>
        <v/>
      </c>
      <c r="P316" t="s">
        <v>3220</v>
      </c>
      <c r="Q316" t="s">
        <v>16</v>
      </c>
      <c r="R316" s="3">
        <v>45195</v>
      </c>
      <c r="S316">
        <v>522.1</v>
      </c>
      <c r="T316">
        <v>522.95000000000005</v>
      </c>
      <c r="U316">
        <v>525.70000000000005</v>
      </c>
      <c r="V316">
        <v>519.1</v>
      </c>
      <c r="W316">
        <v>520</v>
      </c>
      <c r="X316">
        <v>520.29999999999995</v>
      </c>
      <c r="Y316">
        <v>522.25</v>
      </c>
      <c r="Z316">
        <v>1858145</v>
      </c>
      <c r="AA316">
        <v>970410657.64999998</v>
      </c>
      <c r="AB316">
        <v>36483</v>
      </c>
      <c r="AC316" t="s">
        <v>3751</v>
      </c>
      <c r="AD316" t="s">
        <v>3752</v>
      </c>
    </row>
    <row r="317" spans="1:30" x14ac:dyDescent="0.25">
      <c r="A317" s="9" t="s">
        <v>3220</v>
      </c>
      <c r="B317" s="1" t="s">
        <v>16</v>
      </c>
      <c r="C317" s="10">
        <v>45208</v>
      </c>
      <c r="D317" s="1">
        <v>540.85</v>
      </c>
      <c r="F317">
        <f t="shared" si="22"/>
        <v>-1.43065427373793</v>
      </c>
      <c r="G317">
        <f t="shared" si="20"/>
        <v>1</v>
      </c>
      <c r="H317" t="str">
        <f t="shared" si="24"/>
        <v/>
      </c>
      <c r="I317" t="str">
        <f t="shared" si="23"/>
        <v/>
      </c>
      <c r="J317" t="str">
        <f t="shared" si="21"/>
        <v/>
      </c>
      <c r="P317" t="s">
        <v>3220</v>
      </c>
      <c r="Q317" t="s">
        <v>16</v>
      </c>
      <c r="R317" s="3">
        <v>45196</v>
      </c>
      <c r="S317">
        <v>520.29999999999995</v>
      </c>
      <c r="T317">
        <v>518.5</v>
      </c>
      <c r="U317">
        <v>531.6</v>
      </c>
      <c r="V317">
        <v>516.65</v>
      </c>
      <c r="W317">
        <v>528.75</v>
      </c>
      <c r="X317">
        <v>528.70000000000005</v>
      </c>
      <c r="Y317">
        <v>524.63</v>
      </c>
      <c r="Z317">
        <v>2184496</v>
      </c>
      <c r="AA317">
        <v>1146061967.7</v>
      </c>
      <c r="AB317">
        <v>28600</v>
      </c>
      <c r="AC317" t="s">
        <v>3753</v>
      </c>
      <c r="AD317" t="s">
        <v>3754</v>
      </c>
    </row>
    <row r="318" spans="1:30" x14ac:dyDescent="0.25">
      <c r="A318" s="11" t="s">
        <v>3220</v>
      </c>
      <c r="B318" s="2" t="s">
        <v>16</v>
      </c>
      <c r="C318" s="12">
        <v>45209</v>
      </c>
      <c r="D318" s="2">
        <v>561.75</v>
      </c>
      <c r="F318">
        <f t="shared" si="22"/>
        <v>3.8642876952944398</v>
      </c>
      <c r="G318">
        <f t="shared" si="20"/>
        <v>2</v>
      </c>
      <c r="H318" t="str">
        <f t="shared" si="24"/>
        <v/>
      </c>
      <c r="I318" t="str">
        <f t="shared" si="23"/>
        <v/>
      </c>
      <c r="J318" t="str">
        <f t="shared" si="21"/>
        <v/>
      </c>
      <c r="P318" t="s">
        <v>3220</v>
      </c>
      <c r="Q318" t="s">
        <v>16</v>
      </c>
      <c r="R318" s="3">
        <v>45197</v>
      </c>
      <c r="S318">
        <v>528.70000000000005</v>
      </c>
      <c r="T318">
        <v>529.15</v>
      </c>
      <c r="U318">
        <v>529.79999999999995</v>
      </c>
      <c r="V318">
        <v>517.35</v>
      </c>
      <c r="W318">
        <v>521.95000000000005</v>
      </c>
      <c r="X318">
        <v>520.1</v>
      </c>
      <c r="Y318">
        <v>522.98</v>
      </c>
      <c r="Z318">
        <v>2701673</v>
      </c>
      <c r="AA318">
        <v>1412913894.9000001</v>
      </c>
      <c r="AB318">
        <v>46577</v>
      </c>
      <c r="AC318" t="s">
        <v>3755</v>
      </c>
      <c r="AD318" t="s">
        <v>3756</v>
      </c>
    </row>
    <row r="319" spans="1:30" x14ac:dyDescent="0.25">
      <c r="A319" s="9" t="s">
        <v>3220</v>
      </c>
      <c r="B319" s="1" t="s">
        <v>16</v>
      </c>
      <c r="C319" s="10">
        <v>45210</v>
      </c>
      <c r="D319" s="1">
        <v>565.29999999999995</v>
      </c>
      <c r="F319">
        <f t="shared" si="22"/>
        <v>0.63195371606585748</v>
      </c>
      <c r="G319">
        <f t="shared" si="20"/>
        <v>3</v>
      </c>
      <c r="H319" t="str">
        <f t="shared" si="24"/>
        <v/>
      </c>
      <c r="I319" t="str">
        <f t="shared" si="23"/>
        <v/>
      </c>
      <c r="J319" t="str">
        <f t="shared" si="21"/>
        <v/>
      </c>
      <c r="P319" t="s">
        <v>3220</v>
      </c>
      <c r="Q319" t="s">
        <v>16</v>
      </c>
      <c r="R319" s="3">
        <v>45198</v>
      </c>
      <c r="S319">
        <v>520.1</v>
      </c>
      <c r="T319">
        <v>521.04999999999995</v>
      </c>
      <c r="U319">
        <v>534</v>
      </c>
      <c r="V319">
        <v>521.04999999999995</v>
      </c>
      <c r="W319">
        <v>531</v>
      </c>
      <c r="X319">
        <v>530.9</v>
      </c>
      <c r="Y319">
        <v>530.05999999999995</v>
      </c>
      <c r="Z319">
        <v>3622321</v>
      </c>
      <c r="AA319">
        <v>1920033663.6500001</v>
      </c>
      <c r="AB319">
        <v>37710</v>
      </c>
      <c r="AC319" t="s">
        <v>3757</v>
      </c>
      <c r="AD319" t="s">
        <v>3758</v>
      </c>
    </row>
    <row r="320" spans="1:30" x14ac:dyDescent="0.25">
      <c r="A320" s="11" t="s">
        <v>3220</v>
      </c>
      <c r="B320" s="2" t="s">
        <v>16</v>
      </c>
      <c r="C320" s="12">
        <v>45211</v>
      </c>
      <c r="D320" s="2">
        <v>567.04999999999995</v>
      </c>
      <c r="F320">
        <f t="shared" si="22"/>
        <v>0.30957013974880598</v>
      </c>
      <c r="G320">
        <f t="shared" si="20"/>
        <v>4</v>
      </c>
      <c r="H320">
        <f t="shared" si="24"/>
        <v>8.0095238095238006</v>
      </c>
      <c r="I320" t="str">
        <f t="shared" si="23"/>
        <v/>
      </c>
      <c r="J320" t="str">
        <f t="shared" si="21"/>
        <v/>
      </c>
      <c r="P320" t="s">
        <v>3220</v>
      </c>
      <c r="Q320" t="s">
        <v>16</v>
      </c>
      <c r="R320" s="3">
        <v>45202</v>
      </c>
      <c r="S320">
        <v>530.9</v>
      </c>
      <c r="T320">
        <v>530.79999999999995</v>
      </c>
      <c r="U320">
        <v>540.9</v>
      </c>
      <c r="V320">
        <v>527.20000000000005</v>
      </c>
      <c r="W320">
        <v>536.95000000000005</v>
      </c>
      <c r="X320">
        <v>538.75</v>
      </c>
      <c r="Y320">
        <v>535.07000000000005</v>
      </c>
      <c r="Z320">
        <v>2831594</v>
      </c>
      <c r="AA320">
        <v>1515100217.95</v>
      </c>
      <c r="AB320">
        <v>36646</v>
      </c>
      <c r="AC320" t="s">
        <v>3759</v>
      </c>
      <c r="AD320" t="s">
        <v>1628</v>
      </c>
    </row>
    <row r="321" spans="1:30" x14ac:dyDescent="0.25">
      <c r="A321" s="9" t="s">
        <v>3220</v>
      </c>
      <c r="B321" s="1" t="s">
        <v>16</v>
      </c>
      <c r="C321" s="10">
        <v>45212</v>
      </c>
      <c r="D321" s="1">
        <v>568.4</v>
      </c>
      <c r="F321">
        <f t="shared" si="22"/>
        <v>0.23807424389384055</v>
      </c>
      <c r="G321">
        <f t="shared" si="20"/>
        <v>5</v>
      </c>
      <c r="H321" t="str">
        <f t="shared" si="24"/>
        <v/>
      </c>
      <c r="I321" t="str">
        <f t="shared" si="23"/>
        <v/>
      </c>
      <c r="J321" t="str">
        <f t="shared" si="21"/>
        <v/>
      </c>
      <c r="P321" t="s">
        <v>3220</v>
      </c>
      <c r="Q321" t="s">
        <v>16</v>
      </c>
      <c r="R321" s="3">
        <v>45203</v>
      </c>
      <c r="S321">
        <v>538.75</v>
      </c>
      <c r="T321">
        <v>535</v>
      </c>
      <c r="U321">
        <v>537.79999999999995</v>
      </c>
      <c r="V321">
        <v>515.75</v>
      </c>
      <c r="W321">
        <v>524</v>
      </c>
      <c r="X321">
        <v>525.75</v>
      </c>
      <c r="Y321">
        <v>525.63</v>
      </c>
      <c r="Z321">
        <v>4940218</v>
      </c>
      <c r="AA321">
        <v>2596750793.3000002</v>
      </c>
      <c r="AB321">
        <v>69211</v>
      </c>
      <c r="AC321" t="s">
        <v>3760</v>
      </c>
      <c r="AD321" t="s">
        <v>3761</v>
      </c>
    </row>
    <row r="322" spans="1:30" x14ac:dyDescent="0.25">
      <c r="A322" s="11" t="s">
        <v>3220</v>
      </c>
      <c r="B322" s="2" t="s">
        <v>16</v>
      </c>
      <c r="C322" s="12">
        <v>45215</v>
      </c>
      <c r="D322" s="2">
        <v>567.1</v>
      </c>
      <c r="F322">
        <f t="shared" si="22"/>
        <v>-0.22871217452497444</v>
      </c>
      <c r="G322">
        <f t="shared" ref="G322:G385" si="25">WEEKDAY(C322, 2)</f>
        <v>1</v>
      </c>
      <c r="H322" t="str">
        <f t="shared" si="24"/>
        <v/>
      </c>
      <c r="I322" t="str">
        <f t="shared" si="23"/>
        <v/>
      </c>
      <c r="J322" t="str">
        <f t="shared" si="21"/>
        <v/>
      </c>
      <c r="P322" t="s">
        <v>3220</v>
      </c>
      <c r="Q322" t="s">
        <v>16</v>
      </c>
      <c r="R322" s="3">
        <v>45204</v>
      </c>
      <c r="S322">
        <v>525.75</v>
      </c>
      <c r="T322">
        <v>527</v>
      </c>
      <c r="U322">
        <v>532.79999999999995</v>
      </c>
      <c r="V322">
        <v>523.95000000000005</v>
      </c>
      <c r="W322">
        <v>525</v>
      </c>
      <c r="X322">
        <v>525</v>
      </c>
      <c r="Y322">
        <v>527.94000000000005</v>
      </c>
      <c r="Z322">
        <v>2455475</v>
      </c>
      <c r="AA322">
        <v>1296339888.2</v>
      </c>
      <c r="AB322">
        <v>38193</v>
      </c>
      <c r="AC322" t="s">
        <v>3762</v>
      </c>
      <c r="AD322" t="s">
        <v>98</v>
      </c>
    </row>
    <row r="323" spans="1:30" x14ac:dyDescent="0.25">
      <c r="A323" s="9" t="s">
        <v>3220</v>
      </c>
      <c r="B323" s="1" t="s">
        <v>16</v>
      </c>
      <c r="C323" s="10">
        <v>45216</v>
      </c>
      <c r="D323" s="1">
        <v>567.15</v>
      </c>
      <c r="F323">
        <f t="shared" ref="F323:F386" si="26">((D323-D322)/D322)*100</f>
        <v>8.8167871627498721E-3</v>
      </c>
      <c r="G323">
        <f t="shared" si="25"/>
        <v>2</v>
      </c>
      <c r="H323" t="str">
        <f t="shared" si="24"/>
        <v/>
      </c>
      <c r="I323" t="str">
        <f t="shared" ref="I323:I386" si="27">IF(MONTH(C323)&lt;&gt;MONTH(C322), C323, "")</f>
        <v/>
      </c>
      <c r="J323" t="str">
        <f t="shared" ref="J323:J386" si="28">IF(ISNUMBER(I323), (INDEX(D:D, MATCH(EOMONTH(C323, 0), C:C, 1)) / D323 - 1) * 100, "")</f>
        <v/>
      </c>
      <c r="P323" t="s">
        <v>3220</v>
      </c>
      <c r="Q323" t="s">
        <v>16</v>
      </c>
      <c r="R323" s="3">
        <v>45205</v>
      </c>
      <c r="S323">
        <v>525</v>
      </c>
      <c r="T323">
        <v>525.25</v>
      </c>
      <c r="U323">
        <v>550.5</v>
      </c>
      <c r="V323">
        <v>525.25</v>
      </c>
      <c r="W323">
        <v>548.5</v>
      </c>
      <c r="X323">
        <v>548.70000000000005</v>
      </c>
      <c r="Y323">
        <v>542.16</v>
      </c>
      <c r="Z323">
        <v>7397196</v>
      </c>
      <c r="AA323">
        <v>4010443726.6500001</v>
      </c>
      <c r="AB323">
        <v>78773</v>
      </c>
      <c r="AC323" t="s">
        <v>3763</v>
      </c>
      <c r="AD323" t="s">
        <v>638</v>
      </c>
    </row>
    <row r="324" spans="1:30" x14ac:dyDescent="0.25">
      <c r="A324" s="11" t="s">
        <v>3220</v>
      </c>
      <c r="B324" s="2" t="s">
        <v>16</v>
      </c>
      <c r="C324" s="12">
        <v>45217</v>
      </c>
      <c r="D324" s="2">
        <v>567.35</v>
      </c>
      <c r="F324">
        <f t="shared" si="26"/>
        <v>3.5264039495732251E-2</v>
      </c>
      <c r="G324">
        <f t="shared" si="25"/>
        <v>3</v>
      </c>
      <c r="H324" t="str">
        <f t="shared" si="24"/>
        <v/>
      </c>
      <c r="I324" t="str">
        <f t="shared" si="27"/>
        <v/>
      </c>
      <c r="J324" t="str">
        <f t="shared" si="28"/>
        <v/>
      </c>
      <c r="P324" t="s">
        <v>3220</v>
      </c>
      <c r="Q324" t="s">
        <v>16</v>
      </c>
      <c r="R324" s="3">
        <v>45208</v>
      </c>
      <c r="S324">
        <v>548.70000000000005</v>
      </c>
      <c r="T324">
        <v>547.04999999999995</v>
      </c>
      <c r="U324">
        <v>547.45000000000005</v>
      </c>
      <c r="V324">
        <v>536.54999999999995</v>
      </c>
      <c r="W324">
        <v>538.45000000000005</v>
      </c>
      <c r="X324">
        <v>540.85</v>
      </c>
      <c r="Y324">
        <v>541.9</v>
      </c>
      <c r="Z324">
        <v>3107088</v>
      </c>
      <c r="AA324">
        <v>1683720192.6500001</v>
      </c>
      <c r="AB324">
        <v>47291</v>
      </c>
      <c r="AC324" t="s">
        <v>3764</v>
      </c>
      <c r="AD324" t="s">
        <v>3300</v>
      </c>
    </row>
    <row r="325" spans="1:30" x14ac:dyDescent="0.25">
      <c r="A325" s="9" t="s">
        <v>3220</v>
      </c>
      <c r="B325" s="1" t="s">
        <v>16</v>
      </c>
      <c r="C325" s="10">
        <v>45218</v>
      </c>
      <c r="D325" s="1">
        <v>560.1</v>
      </c>
      <c r="F325">
        <f t="shared" si="26"/>
        <v>-1.2778708028553802</v>
      </c>
      <c r="G325">
        <f t="shared" si="25"/>
        <v>4</v>
      </c>
      <c r="H325">
        <f t="shared" si="24"/>
        <v>-1.2256414778238132</v>
      </c>
      <c r="I325" t="str">
        <f t="shared" si="27"/>
        <v/>
      </c>
      <c r="J325" t="str">
        <f t="shared" si="28"/>
        <v/>
      </c>
      <c r="P325" t="s">
        <v>3220</v>
      </c>
      <c r="Q325" t="s">
        <v>16</v>
      </c>
      <c r="R325" s="3">
        <v>45209</v>
      </c>
      <c r="S325">
        <v>540.85</v>
      </c>
      <c r="T325">
        <v>544.45000000000005</v>
      </c>
      <c r="U325">
        <v>564.75</v>
      </c>
      <c r="V325">
        <v>543.04999999999995</v>
      </c>
      <c r="W325">
        <v>561</v>
      </c>
      <c r="X325">
        <v>561.75</v>
      </c>
      <c r="Y325">
        <v>557.92999999999995</v>
      </c>
      <c r="Z325">
        <v>11366176</v>
      </c>
      <c r="AA325">
        <v>6341568213.8999996</v>
      </c>
      <c r="AB325">
        <v>149439</v>
      </c>
      <c r="AC325" t="s">
        <v>3765</v>
      </c>
      <c r="AD325" t="s">
        <v>3766</v>
      </c>
    </row>
    <row r="326" spans="1:30" x14ac:dyDescent="0.25">
      <c r="A326" s="11" t="s">
        <v>3220</v>
      </c>
      <c r="B326" s="2" t="s">
        <v>16</v>
      </c>
      <c r="C326" s="12">
        <v>45219</v>
      </c>
      <c r="D326" s="2">
        <v>552.20000000000005</v>
      </c>
      <c r="F326">
        <f t="shared" si="26"/>
        <v>-1.4104624174254556</v>
      </c>
      <c r="G326">
        <f t="shared" si="25"/>
        <v>5</v>
      </c>
      <c r="H326" t="str">
        <f t="shared" si="24"/>
        <v/>
      </c>
      <c r="I326" t="str">
        <f t="shared" si="27"/>
        <v/>
      </c>
      <c r="J326" t="str">
        <f t="shared" si="28"/>
        <v/>
      </c>
      <c r="P326" t="s">
        <v>3220</v>
      </c>
      <c r="Q326" t="s">
        <v>16</v>
      </c>
      <c r="R326" s="3">
        <v>45210</v>
      </c>
      <c r="S326">
        <v>561.75</v>
      </c>
      <c r="T326">
        <v>562.6</v>
      </c>
      <c r="U326">
        <v>569</v>
      </c>
      <c r="V326">
        <v>560.65</v>
      </c>
      <c r="W326">
        <v>564.04999999999995</v>
      </c>
      <c r="X326">
        <v>565.29999999999995</v>
      </c>
      <c r="Y326">
        <v>565.24</v>
      </c>
      <c r="Z326">
        <v>4106418</v>
      </c>
      <c r="AA326">
        <v>2321109503.75</v>
      </c>
      <c r="AB326">
        <v>74349</v>
      </c>
      <c r="AC326" t="s">
        <v>3767</v>
      </c>
      <c r="AD326" t="s">
        <v>3768</v>
      </c>
    </row>
    <row r="327" spans="1:30" x14ac:dyDescent="0.25">
      <c r="A327" s="9" t="s">
        <v>3220</v>
      </c>
      <c r="B327" s="1" t="s">
        <v>16</v>
      </c>
      <c r="C327" s="10">
        <v>45222</v>
      </c>
      <c r="D327" s="1">
        <v>532.95000000000005</v>
      </c>
      <c r="F327">
        <f t="shared" si="26"/>
        <v>-3.4860557768924298</v>
      </c>
      <c r="G327">
        <f t="shared" si="25"/>
        <v>1</v>
      </c>
      <c r="H327" t="str">
        <f t="shared" ref="H327:H390" si="29">IF(G327=4, ((D327 - D322) / D322)*100, "")</f>
        <v/>
      </c>
      <c r="I327" t="str">
        <f t="shared" si="27"/>
        <v/>
      </c>
      <c r="J327" t="str">
        <f t="shared" si="28"/>
        <v/>
      </c>
      <c r="P327" t="s">
        <v>3220</v>
      </c>
      <c r="Q327" t="s">
        <v>16</v>
      </c>
      <c r="R327" s="3">
        <v>45211</v>
      </c>
      <c r="S327">
        <v>565.29999999999995</v>
      </c>
      <c r="T327">
        <v>565.29999999999995</v>
      </c>
      <c r="U327">
        <v>569</v>
      </c>
      <c r="V327">
        <v>562.70000000000005</v>
      </c>
      <c r="W327">
        <v>566</v>
      </c>
      <c r="X327">
        <v>567.04999999999995</v>
      </c>
      <c r="Y327">
        <v>565.79999999999995</v>
      </c>
      <c r="Z327">
        <v>1860355</v>
      </c>
      <c r="AA327">
        <v>1052596416.15</v>
      </c>
      <c r="AB327">
        <v>33715</v>
      </c>
      <c r="AC327" t="s">
        <v>3769</v>
      </c>
      <c r="AD327" t="s">
        <v>3770</v>
      </c>
    </row>
    <row r="328" spans="1:30" x14ac:dyDescent="0.25">
      <c r="A328" s="11" t="s">
        <v>3220</v>
      </c>
      <c r="B328" s="2" t="s">
        <v>16</v>
      </c>
      <c r="C328" s="12">
        <v>45224</v>
      </c>
      <c r="D328" s="2">
        <v>530.15</v>
      </c>
      <c r="F328">
        <f t="shared" si="26"/>
        <v>-0.52537761516090964</v>
      </c>
      <c r="G328">
        <f t="shared" si="25"/>
        <v>3</v>
      </c>
      <c r="H328" t="str">
        <f t="shared" si="29"/>
        <v/>
      </c>
      <c r="I328" t="str">
        <f t="shared" si="27"/>
        <v/>
      </c>
      <c r="J328" t="str">
        <f t="shared" si="28"/>
        <v/>
      </c>
      <c r="P328" t="s">
        <v>3220</v>
      </c>
      <c r="Q328" t="s">
        <v>16</v>
      </c>
      <c r="R328" s="3">
        <v>45212</v>
      </c>
      <c r="S328">
        <v>567.04999999999995</v>
      </c>
      <c r="T328">
        <v>561.65</v>
      </c>
      <c r="U328">
        <v>576.75</v>
      </c>
      <c r="V328">
        <v>561.65</v>
      </c>
      <c r="W328">
        <v>569</v>
      </c>
      <c r="X328">
        <v>568.4</v>
      </c>
      <c r="Y328">
        <v>572.33000000000004</v>
      </c>
      <c r="Z328">
        <v>6226867</v>
      </c>
      <c r="AA328">
        <v>3563815897.0500002</v>
      </c>
      <c r="AB328">
        <v>124258</v>
      </c>
      <c r="AC328" t="s">
        <v>3771</v>
      </c>
      <c r="AD328" t="s">
        <v>3772</v>
      </c>
    </row>
    <row r="329" spans="1:30" x14ac:dyDescent="0.25">
      <c r="A329" s="9" t="s">
        <v>3220</v>
      </c>
      <c r="B329" s="1" t="s">
        <v>16</v>
      </c>
      <c r="C329" s="10">
        <v>45225</v>
      </c>
      <c r="D329" s="1">
        <v>522.29999999999995</v>
      </c>
      <c r="F329">
        <f t="shared" si="26"/>
        <v>-1.4807130057530931</v>
      </c>
      <c r="G329">
        <f t="shared" si="25"/>
        <v>4</v>
      </c>
      <c r="H329">
        <f t="shared" si="29"/>
        <v>-7.9404247818806857</v>
      </c>
      <c r="I329" t="str">
        <f t="shared" si="27"/>
        <v/>
      </c>
      <c r="J329" t="str">
        <f t="shared" si="28"/>
        <v/>
      </c>
      <c r="P329" t="s">
        <v>3220</v>
      </c>
      <c r="Q329" t="s">
        <v>16</v>
      </c>
      <c r="R329" s="3">
        <v>45215</v>
      </c>
      <c r="S329">
        <v>568.4</v>
      </c>
      <c r="T329">
        <v>566</v>
      </c>
      <c r="U329">
        <v>571.9</v>
      </c>
      <c r="V329">
        <v>563.6</v>
      </c>
      <c r="W329">
        <v>568</v>
      </c>
      <c r="X329">
        <v>567.1</v>
      </c>
      <c r="Y329">
        <v>567.9</v>
      </c>
      <c r="Z329">
        <v>2132190</v>
      </c>
      <c r="AA329">
        <v>1210863364.55</v>
      </c>
      <c r="AB329">
        <v>54024</v>
      </c>
      <c r="AC329" t="s">
        <v>3773</v>
      </c>
      <c r="AD329" t="s">
        <v>315</v>
      </c>
    </row>
    <row r="330" spans="1:30" x14ac:dyDescent="0.25">
      <c r="A330" s="11" t="s">
        <v>3220</v>
      </c>
      <c r="B330" s="2" t="s">
        <v>16</v>
      </c>
      <c r="C330" s="12">
        <v>45226</v>
      </c>
      <c r="D330" s="2">
        <v>536.15</v>
      </c>
      <c r="F330">
        <f t="shared" si="26"/>
        <v>2.6517327206586301</v>
      </c>
      <c r="G330">
        <f t="shared" si="25"/>
        <v>5</v>
      </c>
      <c r="H330" t="str">
        <f t="shared" si="29"/>
        <v/>
      </c>
      <c r="I330" t="str">
        <f t="shared" si="27"/>
        <v/>
      </c>
      <c r="J330" t="str">
        <f t="shared" si="28"/>
        <v/>
      </c>
      <c r="P330" t="s">
        <v>3220</v>
      </c>
      <c r="Q330" t="s">
        <v>16</v>
      </c>
      <c r="R330" s="3">
        <v>45216</v>
      </c>
      <c r="S330">
        <v>567.1</v>
      </c>
      <c r="T330">
        <v>570</v>
      </c>
      <c r="U330">
        <v>571.54999999999995</v>
      </c>
      <c r="V330">
        <v>565.29999999999995</v>
      </c>
      <c r="W330">
        <v>566</v>
      </c>
      <c r="X330">
        <v>567.15</v>
      </c>
      <c r="Y330">
        <v>567.71</v>
      </c>
      <c r="Z330">
        <v>1670432</v>
      </c>
      <c r="AA330">
        <v>948322441.95000005</v>
      </c>
      <c r="AB330">
        <v>44409</v>
      </c>
      <c r="AC330" t="s">
        <v>3774</v>
      </c>
      <c r="AD330" t="s">
        <v>3775</v>
      </c>
    </row>
    <row r="331" spans="1:30" x14ac:dyDescent="0.25">
      <c r="A331" s="9" t="s">
        <v>3220</v>
      </c>
      <c r="B331" s="1" t="s">
        <v>16</v>
      </c>
      <c r="C331" s="10">
        <v>45229</v>
      </c>
      <c r="D331" s="1">
        <v>554.45000000000005</v>
      </c>
      <c r="F331">
        <f t="shared" si="26"/>
        <v>3.4132239112188887</v>
      </c>
      <c r="G331">
        <f t="shared" si="25"/>
        <v>1</v>
      </c>
      <c r="H331" t="str">
        <f t="shared" si="29"/>
        <v/>
      </c>
      <c r="I331" t="str">
        <f t="shared" si="27"/>
        <v/>
      </c>
      <c r="J331" t="str">
        <f t="shared" si="28"/>
        <v/>
      </c>
      <c r="P331" t="s">
        <v>3220</v>
      </c>
      <c r="Q331" t="s">
        <v>16</v>
      </c>
      <c r="R331" s="3">
        <v>45217</v>
      </c>
      <c r="S331">
        <v>567.15</v>
      </c>
      <c r="T331">
        <v>565.54999999999995</v>
      </c>
      <c r="U331">
        <v>570</v>
      </c>
      <c r="V331">
        <v>561.6</v>
      </c>
      <c r="W331">
        <v>566.75</v>
      </c>
      <c r="X331">
        <v>567.35</v>
      </c>
      <c r="Y331">
        <v>566.33000000000004</v>
      </c>
      <c r="Z331">
        <v>2695513</v>
      </c>
      <c r="AA331">
        <v>1526548155.45</v>
      </c>
      <c r="AB331">
        <v>77029</v>
      </c>
      <c r="AC331" t="s">
        <v>3776</v>
      </c>
      <c r="AD331" t="s">
        <v>3777</v>
      </c>
    </row>
    <row r="332" spans="1:30" x14ac:dyDescent="0.25">
      <c r="A332" s="11" t="s">
        <v>3220</v>
      </c>
      <c r="B332" s="2" t="s">
        <v>16</v>
      </c>
      <c r="C332" s="12">
        <v>45230</v>
      </c>
      <c r="D332" s="2">
        <v>563.5</v>
      </c>
      <c r="F332">
        <f t="shared" si="26"/>
        <v>1.6322481738659849</v>
      </c>
      <c r="G332">
        <f t="shared" si="25"/>
        <v>2</v>
      </c>
      <c r="H332" t="str">
        <f t="shared" si="29"/>
        <v/>
      </c>
      <c r="I332" t="str">
        <f t="shared" si="27"/>
        <v/>
      </c>
      <c r="J332" t="str">
        <f t="shared" si="28"/>
        <v/>
      </c>
      <c r="P332" t="s">
        <v>3220</v>
      </c>
      <c r="Q332" t="s">
        <v>16</v>
      </c>
      <c r="R332" s="3">
        <v>45218</v>
      </c>
      <c r="S332">
        <v>567.35</v>
      </c>
      <c r="T332">
        <v>565.1</v>
      </c>
      <c r="U332">
        <v>565.9</v>
      </c>
      <c r="V332">
        <v>555.45000000000005</v>
      </c>
      <c r="W332">
        <v>560.9</v>
      </c>
      <c r="X332">
        <v>560.1</v>
      </c>
      <c r="Y332">
        <v>559.99</v>
      </c>
      <c r="Z332">
        <v>2068643</v>
      </c>
      <c r="AA332">
        <v>1158425246.8</v>
      </c>
      <c r="AB332">
        <v>59685</v>
      </c>
      <c r="AC332" t="s">
        <v>3778</v>
      </c>
      <c r="AD332" t="s">
        <v>3779</v>
      </c>
    </row>
    <row r="333" spans="1:30" x14ac:dyDescent="0.25">
      <c r="A333" s="9" t="s">
        <v>3220</v>
      </c>
      <c r="B333" s="1" t="s">
        <v>16</v>
      </c>
      <c r="C333" s="10">
        <v>45231</v>
      </c>
      <c r="D333" s="1">
        <v>574.85</v>
      </c>
      <c r="F333">
        <f t="shared" si="26"/>
        <v>2.0141969831410869</v>
      </c>
      <c r="G333">
        <f t="shared" si="25"/>
        <v>3</v>
      </c>
      <c r="H333" t="str">
        <f t="shared" si="29"/>
        <v/>
      </c>
      <c r="I333">
        <f t="shared" si="27"/>
        <v>45231</v>
      </c>
      <c r="J333">
        <f t="shared" si="28"/>
        <v>8.8718796207706276</v>
      </c>
      <c r="P333" t="s">
        <v>3220</v>
      </c>
      <c r="Q333" t="s">
        <v>16</v>
      </c>
      <c r="R333" s="3">
        <v>45219</v>
      </c>
      <c r="S333">
        <v>560.1</v>
      </c>
      <c r="T333">
        <v>558.70000000000005</v>
      </c>
      <c r="U333">
        <v>565</v>
      </c>
      <c r="V333">
        <v>548.1</v>
      </c>
      <c r="W333">
        <v>552</v>
      </c>
      <c r="X333">
        <v>552.20000000000005</v>
      </c>
      <c r="Y333">
        <v>553.57000000000005</v>
      </c>
      <c r="Z333">
        <v>3274784</v>
      </c>
      <c r="AA333">
        <v>1812826939.2</v>
      </c>
      <c r="AB333">
        <v>60831</v>
      </c>
      <c r="AC333" t="s">
        <v>3780</v>
      </c>
      <c r="AD333" t="s">
        <v>2611</v>
      </c>
    </row>
    <row r="334" spans="1:30" x14ac:dyDescent="0.25">
      <c r="A334" s="11" t="s">
        <v>3220</v>
      </c>
      <c r="B334" s="2" t="s">
        <v>16</v>
      </c>
      <c r="C334" s="12">
        <v>45232</v>
      </c>
      <c r="D334" s="2">
        <v>577.9</v>
      </c>
      <c r="F334">
        <f t="shared" si="26"/>
        <v>0.53057319300686345</v>
      </c>
      <c r="G334">
        <f t="shared" si="25"/>
        <v>4</v>
      </c>
      <c r="H334">
        <f t="shared" si="29"/>
        <v>10.645223051885894</v>
      </c>
      <c r="I334" t="str">
        <f t="shared" si="27"/>
        <v/>
      </c>
      <c r="J334" t="str">
        <f t="shared" si="28"/>
        <v/>
      </c>
      <c r="P334" t="s">
        <v>3220</v>
      </c>
      <c r="Q334" t="s">
        <v>16</v>
      </c>
      <c r="R334" s="3">
        <v>45222</v>
      </c>
      <c r="S334">
        <v>552.20000000000005</v>
      </c>
      <c r="T334">
        <v>552.1</v>
      </c>
      <c r="U334">
        <v>555.65</v>
      </c>
      <c r="V334">
        <v>531.25</v>
      </c>
      <c r="W334">
        <v>532</v>
      </c>
      <c r="X334">
        <v>532.95000000000005</v>
      </c>
      <c r="Y334">
        <v>541.01</v>
      </c>
      <c r="Z334">
        <v>2355807</v>
      </c>
      <c r="AA334">
        <v>1274507200.75</v>
      </c>
      <c r="AB334">
        <v>47838</v>
      </c>
      <c r="AC334" t="s">
        <v>3781</v>
      </c>
      <c r="AD334" t="s">
        <v>810</v>
      </c>
    </row>
    <row r="335" spans="1:30" x14ac:dyDescent="0.25">
      <c r="A335" s="9" t="s">
        <v>3220</v>
      </c>
      <c r="B335" s="1" t="s">
        <v>16</v>
      </c>
      <c r="C335" s="10">
        <v>45233</v>
      </c>
      <c r="D335" s="1">
        <v>595.85</v>
      </c>
      <c r="F335">
        <f t="shared" si="26"/>
        <v>3.1060737151756439</v>
      </c>
      <c r="G335">
        <f t="shared" si="25"/>
        <v>5</v>
      </c>
      <c r="H335" t="str">
        <f t="shared" si="29"/>
        <v/>
      </c>
      <c r="I335" t="str">
        <f t="shared" si="27"/>
        <v/>
      </c>
      <c r="J335" t="str">
        <f t="shared" si="28"/>
        <v/>
      </c>
      <c r="P335" t="s">
        <v>3220</v>
      </c>
      <c r="Q335" t="s">
        <v>16</v>
      </c>
      <c r="R335" s="3">
        <v>45224</v>
      </c>
      <c r="S335">
        <v>532.95000000000005</v>
      </c>
      <c r="T335">
        <v>535</v>
      </c>
      <c r="U335">
        <v>540.54999999999995</v>
      </c>
      <c r="V335">
        <v>525.25</v>
      </c>
      <c r="W335">
        <v>528.65</v>
      </c>
      <c r="X335">
        <v>530.15</v>
      </c>
      <c r="Y335">
        <v>532.29999999999995</v>
      </c>
      <c r="Z335">
        <v>1695789</v>
      </c>
      <c r="AA335">
        <v>902663526.25</v>
      </c>
      <c r="AB335">
        <v>44792</v>
      </c>
      <c r="AC335" t="s">
        <v>3782</v>
      </c>
      <c r="AD335" t="s">
        <v>3783</v>
      </c>
    </row>
    <row r="336" spans="1:30" x14ac:dyDescent="0.25">
      <c r="A336" s="11" t="s">
        <v>3220</v>
      </c>
      <c r="B336" s="2" t="s">
        <v>16</v>
      </c>
      <c r="C336" s="12">
        <v>45236</v>
      </c>
      <c r="D336" s="2">
        <v>592</v>
      </c>
      <c r="F336">
        <f t="shared" si="26"/>
        <v>-0.64613577242594988</v>
      </c>
      <c r="G336">
        <f t="shared" si="25"/>
        <v>1</v>
      </c>
      <c r="H336" t="str">
        <f t="shared" si="29"/>
        <v/>
      </c>
      <c r="I336" t="str">
        <f t="shared" si="27"/>
        <v/>
      </c>
      <c r="J336" t="str">
        <f t="shared" si="28"/>
        <v/>
      </c>
      <c r="P336" t="s">
        <v>3220</v>
      </c>
      <c r="Q336" t="s">
        <v>16</v>
      </c>
      <c r="R336" s="3">
        <v>45225</v>
      </c>
      <c r="S336">
        <v>530.15</v>
      </c>
      <c r="T336">
        <v>528.15</v>
      </c>
      <c r="U336">
        <v>528.15</v>
      </c>
      <c r="V336">
        <v>513.5</v>
      </c>
      <c r="W336">
        <v>522.79999999999995</v>
      </c>
      <c r="X336">
        <v>522.29999999999995</v>
      </c>
      <c r="Y336">
        <v>518.97</v>
      </c>
      <c r="Z336">
        <v>4361390</v>
      </c>
      <c r="AA336">
        <v>2263452242</v>
      </c>
      <c r="AB336">
        <v>76263</v>
      </c>
      <c r="AC336" t="s">
        <v>3784</v>
      </c>
      <c r="AD336" t="s">
        <v>3785</v>
      </c>
    </row>
    <row r="337" spans="1:30" x14ac:dyDescent="0.25">
      <c r="A337" s="9" t="s">
        <v>3220</v>
      </c>
      <c r="B337" s="1" t="s">
        <v>16</v>
      </c>
      <c r="C337" s="10">
        <v>45237</v>
      </c>
      <c r="D337" s="1">
        <v>592.45000000000005</v>
      </c>
      <c r="F337">
        <f t="shared" si="26"/>
        <v>7.6013513513521189E-2</v>
      </c>
      <c r="G337">
        <f t="shared" si="25"/>
        <v>2</v>
      </c>
      <c r="H337" t="str">
        <f t="shared" si="29"/>
        <v/>
      </c>
      <c r="I337" t="str">
        <f t="shared" si="27"/>
        <v/>
      </c>
      <c r="J337" t="str">
        <f t="shared" si="28"/>
        <v/>
      </c>
      <c r="P337" t="s">
        <v>3220</v>
      </c>
      <c r="Q337" t="s">
        <v>16</v>
      </c>
      <c r="R337" s="3">
        <v>45226</v>
      </c>
      <c r="S337">
        <v>522.29999999999995</v>
      </c>
      <c r="T337">
        <v>526</v>
      </c>
      <c r="U337">
        <v>538.29999999999995</v>
      </c>
      <c r="V337">
        <v>524.65</v>
      </c>
      <c r="W337">
        <v>536</v>
      </c>
      <c r="X337">
        <v>536.15</v>
      </c>
      <c r="Y337">
        <v>532.62</v>
      </c>
      <c r="Z337">
        <v>4062846</v>
      </c>
      <c r="AA337">
        <v>2163939192.8499999</v>
      </c>
      <c r="AB337">
        <v>53998</v>
      </c>
      <c r="AC337" t="s">
        <v>3786</v>
      </c>
      <c r="AD337" t="s">
        <v>1155</v>
      </c>
    </row>
    <row r="338" spans="1:30" x14ac:dyDescent="0.25">
      <c r="A338" s="11" t="s">
        <v>3220</v>
      </c>
      <c r="B338" s="2" t="s">
        <v>16</v>
      </c>
      <c r="C338" s="12">
        <v>45238</v>
      </c>
      <c r="D338" s="2">
        <v>595.9</v>
      </c>
      <c r="F338">
        <f t="shared" si="26"/>
        <v>0.58232762258417281</v>
      </c>
      <c r="G338">
        <f t="shared" si="25"/>
        <v>3</v>
      </c>
      <c r="H338" t="str">
        <f t="shared" si="29"/>
        <v/>
      </c>
      <c r="I338" t="str">
        <f t="shared" si="27"/>
        <v/>
      </c>
      <c r="J338" t="str">
        <f t="shared" si="28"/>
        <v/>
      </c>
      <c r="P338" t="s">
        <v>3220</v>
      </c>
      <c r="Q338" t="s">
        <v>16</v>
      </c>
      <c r="R338" s="3">
        <v>45229</v>
      </c>
      <c r="S338">
        <v>536.15</v>
      </c>
      <c r="T338">
        <v>537</v>
      </c>
      <c r="U338">
        <v>557.95000000000005</v>
      </c>
      <c r="V338">
        <v>531.25</v>
      </c>
      <c r="W338">
        <v>557.25</v>
      </c>
      <c r="X338">
        <v>554.45000000000005</v>
      </c>
      <c r="Y338">
        <v>546.37</v>
      </c>
      <c r="Z338">
        <v>8141820</v>
      </c>
      <c r="AA338">
        <v>4448423469.9499998</v>
      </c>
      <c r="AB338">
        <v>98150</v>
      </c>
      <c r="AC338" t="s">
        <v>3787</v>
      </c>
      <c r="AD338" t="s">
        <v>3788</v>
      </c>
    </row>
    <row r="339" spans="1:30" x14ac:dyDescent="0.25">
      <c r="A339" s="9" t="s">
        <v>3220</v>
      </c>
      <c r="B339" s="1" t="s">
        <v>16</v>
      </c>
      <c r="C339" s="10">
        <v>45239</v>
      </c>
      <c r="D339" s="1">
        <v>600.70000000000005</v>
      </c>
      <c r="F339">
        <f t="shared" si="26"/>
        <v>0.80550427924149492</v>
      </c>
      <c r="G339">
        <f t="shared" si="25"/>
        <v>4</v>
      </c>
      <c r="H339">
        <f t="shared" si="29"/>
        <v>3.9453192593874489</v>
      </c>
      <c r="I339" t="str">
        <f t="shared" si="27"/>
        <v/>
      </c>
      <c r="J339" t="str">
        <f t="shared" si="28"/>
        <v/>
      </c>
      <c r="P339" t="s">
        <v>3220</v>
      </c>
      <c r="Q339" t="s">
        <v>16</v>
      </c>
      <c r="R339" s="3">
        <v>45230</v>
      </c>
      <c r="S339">
        <v>554.45000000000005</v>
      </c>
      <c r="T339">
        <v>559</v>
      </c>
      <c r="U339">
        <v>570.54999999999995</v>
      </c>
      <c r="V339">
        <v>557.70000000000005</v>
      </c>
      <c r="W339">
        <v>562.5</v>
      </c>
      <c r="X339">
        <v>563.5</v>
      </c>
      <c r="Y339">
        <v>563.52</v>
      </c>
      <c r="Z339">
        <v>10712514</v>
      </c>
      <c r="AA339">
        <v>6036699162.8000002</v>
      </c>
      <c r="AB339">
        <v>142226</v>
      </c>
      <c r="AC339" t="s">
        <v>3789</v>
      </c>
      <c r="AD339" t="s">
        <v>672</v>
      </c>
    </row>
    <row r="340" spans="1:30" x14ac:dyDescent="0.25">
      <c r="A340" s="11" t="s">
        <v>3220</v>
      </c>
      <c r="B340" s="2" t="s">
        <v>16</v>
      </c>
      <c r="C340" s="12">
        <v>45240</v>
      </c>
      <c r="D340" s="2">
        <v>606.04999999999995</v>
      </c>
      <c r="F340">
        <f t="shared" si="26"/>
        <v>0.89062760113199735</v>
      </c>
      <c r="G340">
        <f t="shared" si="25"/>
        <v>5</v>
      </c>
      <c r="H340" t="str">
        <f t="shared" si="29"/>
        <v/>
      </c>
      <c r="I340" t="str">
        <f t="shared" si="27"/>
        <v/>
      </c>
      <c r="J340" t="str">
        <f t="shared" si="28"/>
        <v/>
      </c>
      <c r="P340" t="s">
        <v>3220</v>
      </c>
      <c r="Q340" t="s">
        <v>16</v>
      </c>
      <c r="R340" s="3">
        <v>45231</v>
      </c>
      <c r="S340">
        <v>563.5</v>
      </c>
      <c r="T340">
        <v>565</v>
      </c>
      <c r="U340">
        <v>586.79999999999995</v>
      </c>
      <c r="V340">
        <v>565</v>
      </c>
      <c r="W340">
        <v>574.70000000000005</v>
      </c>
      <c r="X340">
        <v>574.85</v>
      </c>
      <c r="Y340">
        <v>578.39</v>
      </c>
      <c r="Z340">
        <v>11265190</v>
      </c>
      <c r="AA340">
        <v>6515696599.9499998</v>
      </c>
      <c r="AB340">
        <v>175770</v>
      </c>
      <c r="AC340" t="s">
        <v>3790</v>
      </c>
      <c r="AD340" t="s">
        <v>2960</v>
      </c>
    </row>
    <row r="341" spans="1:30" x14ac:dyDescent="0.25">
      <c r="A341" s="9" t="s">
        <v>3220</v>
      </c>
      <c r="B341" s="1" t="s">
        <v>16</v>
      </c>
      <c r="C341" s="10">
        <v>45242</v>
      </c>
      <c r="D341" s="1">
        <v>610.35</v>
      </c>
      <c r="F341">
        <f t="shared" si="26"/>
        <v>0.70951241646729957</v>
      </c>
      <c r="G341">
        <f t="shared" si="25"/>
        <v>7</v>
      </c>
      <c r="H341" t="str">
        <f t="shared" si="29"/>
        <v/>
      </c>
      <c r="I341" t="str">
        <f t="shared" si="27"/>
        <v/>
      </c>
      <c r="J341" t="str">
        <f t="shared" si="28"/>
        <v/>
      </c>
      <c r="P341" t="s">
        <v>3220</v>
      </c>
      <c r="Q341" t="s">
        <v>16</v>
      </c>
      <c r="R341" s="3">
        <v>45232</v>
      </c>
      <c r="S341">
        <v>574.85</v>
      </c>
      <c r="T341">
        <v>579</v>
      </c>
      <c r="U341">
        <v>582</v>
      </c>
      <c r="V341">
        <v>570.25</v>
      </c>
      <c r="W341">
        <v>577</v>
      </c>
      <c r="X341">
        <v>577.9</v>
      </c>
      <c r="Y341">
        <v>576.59</v>
      </c>
      <c r="Z341">
        <v>3649740</v>
      </c>
      <c r="AA341">
        <v>2104410970.0999999</v>
      </c>
      <c r="AB341">
        <v>53422</v>
      </c>
      <c r="AC341" t="s">
        <v>3791</v>
      </c>
      <c r="AD341" t="s">
        <v>636</v>
      </c>
    </row>
    <row r="342" spans="1:30" x14ac:dyDescent="0.25">
      <c r="A342" s="11" t="s">
        <v>3220</v>
      </c>
      <c r="B342" s="2" t="s">
        <v>16</v>
      </c>
      <c r="C342" s="12">
        <v>45243</v>
      </c>
      <c r="D342" s="2">
        <v>608.4</v>
      </c>
      <c r="F342">
        <f t="shared" si="26"/>
        <v>-0.31948881789138123</v>
      </c>
      <c r="G342">
        <f t="shared" si="25"/>
        <v>1</v>
      </c>
      <c r="H342" t="str">
        <f t="shared" si="29"/>
        <v/>
      </c>
      <c r="I342" t="str">
        <f t="shared" si="27"/>
        <v/>
      </c>
      <c r="J342" t="str">
        <f t="shared" si="28"/>
        <v/>
      </c>
      <c r="P342" t="s">
        <v>3220</v>
      </c>
      <c r="Q342" t="s">
        <v>16</v>
      </c>
      <c r="R342" s="3">
        <v>45233</v>
      </c>
      <c r="S342">
        <v>577.9</v>
      </c>
      <c r="T342">
        <v>579</v>
      </c>
      <c r="U342">
        <v>600.04999999999995</v>
      </c>
      <c r="V342">
        <v>578.35</v>
      </c>
      <c r="W342">
        <v>593.5</v>
      </c>
      <c r="X342">
        <v>595.85</v>
      </c>
      <c r="Y342">
        <v>591.53</v>
      </c>
      <c r="Z342">
        <v>7692738</v>
      </c>
      <c r="AA342">
        <v>4550513050</v>
      </c>
      <c r="AB342">
        <v>91352</v>
      </c>
      <c r="AC342" t="s">
        <v>3792</v>
      </c>
      <c r="AD342" t="s">
        <v>3695</v>
      </c>
    </row>
    <row r="343" spans="1:30" x14ac:dyDescent="0.25">
      <c r="A343" s="9" t="s">
        <v>3220</v>
      </c>
      <c r="B343" s="1" t="s">
        <v>16</v>
      </c>
      <c r="C343" s="10">
        <v>45245</v>
      </c>
      <c r="D343" s="1">
        <v>622.1</v>
      </c>
      <c r="F343">
        <f t="shared" si="26"/>
        <v>2.2518080210387978</v>
      </c>
      <c r="G343">
        <f t="shared" si="25"/>
        <v>3</v>
      </c>
      <c r="H343" t="str">
        <f t="shared" si="29"/>
        <v/>
      </c>
      <c r="I343" t="str">
        <f t="shared" si="27"/>
        <v/>
      </c>
      <c r="J343" t="str">
        <f t="shared" si="28"/>
        <v/>
      </c>
      <c r="P343" t="s">
        <v>3220</v>
      </c>
      <c r="Q343" t="s">
        <v>16</v>
      </c>
      <c r="R343" s="3">
        <v>45236</v>
      </c>
      <c r="S343">
        <v>595.85</v>
      </c>
      <c r="T343">
        <v>597.65</v>
      </c>
      <c r="U343">
        <v>600.20000000000005</v>
      </c>
      <c r="V343">
        <v>590.4</v>
      </c>
      <c r="W343">
        <v>590.75</v>
      </c>
      <c r="X343">
        <v>592</v>
      </c>
      <c r="Y343">
        <v>595.11</v>
      </c>
      <c r="Z343">
        <v>2917487</v>
      </c>
      <c r="AA343">
        <v>1736230989.0999999</v>
      </c>
      <c r="AB343">
        <v>39172</v>
      </c>
      <c r="AC343" t="s">
        <v>3793</v>
      </c>
      <c r="AD343" t="s">
        <v>3503</v>
      </c>
    </row>
    <row r="344" spans="1:30" x14ac:dyDescent="0.25">
      <c r="A344" s="11" t="s">
        <v>3220</v>
      </c>
      <c r="B344" s="2" t="s">
        <v>16</v>
      </c>
      <c r="C344" s="12">
        <v>45246</v>
      </c>
      <c r="D344" s="2">
        <v>630.25</v>
      </c>
      <c r="F344">
        <f t="shared" si="26"/>
        <v>1.3100787654717854</v>
      </c>
      <c r="G344">
        <f t="shared" si="25"/>
        <v>4</v>
      </c>
      <c r="H344">
        <f t="shared" si="29"/>
        <v>4.9192608623272767</v>
      </c>
      <c r="I344" t="str">
        <f t="shared" si="27"/>
        <v/>
      </c>
      <c r="J344" t="str">
        <f t="shared" si="28"/>
        <v/>
      </c>
      <c r="P344" t="s">
        <v>3220</v>
      </c>
      <c r="Q344" t="s">
        <v>16</v>
      </c>
      <c r="R344" s="3">
        <v>45237</v>
      </c>
      <c r="S344">
        <v>592</v>
      </c>
      <c r="T344">
        <v>592.35</v>
      </c>
      <c r="U344">
        <v>596.9</v>
      </c>
      <c r="V344">
        <v>586.5</v>
      </c>
      <c r="W344">
        <v>591.79999999999995</v>
      </c>
      <c r="X344">
        <v>592.45000000000005</v>
      </c>
      <c r="Y344">
        <v>591.12</v>
      </c>
      <c r="Z344">
        <v>2662819</v>
      </c>
      <c r="AA344">
        <v>1574050347.1500001</v>
      </c>
      <c r="AB344">
        <v>47687</v>
      </c>
      <c r="AC344" t="s">
        <v>3794</v>
      </c>
      <c r="AD344" t="s">
        <v>112</v>
      </c>
    </row>
    <row r="345" spans="1:30" x14ac:dyDescent="0.25">
      <c r="A345" s="9" t="s">
        <v>3220</v>
      </c>
      <c r="B345" s="1" t="s">
        <v>16</v>
      </c>
      <c r="C345" s="10">
        <v>45247</v>
      </c>
      <c r="D345" s="1">
        <v>631.15</v>
      </c>
      <c r="F345">
        <f t="shared" si="26"/>
        <v>0.14280047600158308</v>
      </c>
      <c r="G345">
        <f t="shared" si="25"/>
        <v>5</v>
      </c>
      <c r="H345" t="str">
        <f t="shared" si="29"/>
        <v/>
      </c>
      <c r="I345" t="str">
        <f t="shared" si="27"/>
        <v/>
      </c>
      <c r="J345" t="str">
        <f t="shared" si="28"/>
        <v/>
      </c>
      <c r="P345" t="s">
        <v>3220</v>
      </c>
      <c r="Q345" t="s">
        <v>16</v>
      </c>
      <c r="R345" s="3">
        <v>45238</v>
      </c>
      <c r="S345">
        <v>592.45000000000005</v>
      </c>
      <c r="T345">
        <v>594</v>
      </c>
      <c r="U345">
        <v>601.4</v>
      </c>
      <c r="V345">
        <v>591</v>
      </c>
      <c r="W345">
        <v>594.15</v>
      </c>
      <c r="X345">
        <v>595.9</v>
      </c>
      <c r="Y345">
        <v>597.01</v>
      </c>
      <c r="Z345">
        <v>4003266</v>
      </c>
      <c r="AA345">
        <v>2389997825.5500002</v>
      </c>
      <c r="AB345">
        <v>64154</v>
      </c>
      <c r="AC345" t="s">
        <v>3795</v>
      </c>
      <c r="AD345" t="s">
        <v>3796</v>
      </c>
    </row>
    <row r="346" spans="1:30" x14ac:dyDescent="0.25">
      <c r="A346" s="11" t="s">
        <v>3220</v>
      </c>
      <c r="B346" s="2" t="s">
        <v>16</v>
      </c>
      <c r="C346" s="12">
        <v>45250</v>
      </c>
      <c r="D346" s="2">
        <v>626.25</v>
      </c>
      <c r="F346">
        <f t="shared" si="26"/>
        <v>-0.77636061158202918</v>
      </c>
      <c r="G346">
        <f t="shared" si="25"/>
        <v>1</v>
      </c>
      <c r="H346" t="str">
        <f t="shared" si="29"/>
        <v/>
      </c>
      <c r="I346" t="str">
        <f t="shared" si="27"/>
        <v/>
      </c>
      <c r="J346" t="str">
        <f t="shared" si="28"/>
        <v/>
      </c>
      <c r="P346" t="s">
        <v>3220</v>
      </c>
      <c r="Q346" t="s">
        <v>16</v>
      </c>
      <c r="R346" s="3">
        <v>45239</v>
      </c>
      <c r="S346">
        <v>595.9</v>
      </c>
      <c r="T346">
        <v>597.9</v>
      </c>
      <c r="U346">
        <v>605.6</v>
      </c>
      <c r="V346">
        <v>596.95000000000005</v>
      </c>
      <c r="W346">
        <v>599</v>
      </c>
      <c r="X346">
        <v>600.70000000000005</v>
      </c>
      <c r="Y346">
        <v>602.37</v>
      </c>
      <c r="Z346">
        <v>5403880</v>
      </c>
      <c r="AA346">
        <v>3255145950.1500001</v>
      </c>
      <c r="AB346">
        <v>70913</v>
      </c>
      <c r="AC346" t="s">
        <v>3797</v>
      </c>
      <c r="AD346" t="s">
        <v>3798</v>
      </c>
    </row>
    <row r="347" spans="1:30" x14ac:dyDescent="0.25">
      <c r="A347" s="9" t="s">
        <v>3220</v>
      </c>
      <c r="B347" s="1" t="s">
        <v>16</v>
      </c>
      <c r="C347" s="10">
        <v>45251</v>
      </c>
      <c r="D347" s="1">
        <v>634.45000000000005</v>
      </c>
      <c r="F347">
        <f t="shared" si="26"/>
        <v>1.3093812375249574</v>
      </c>
      <c r="G347">
        <f t="shared" si="25"/>
        <v>2</v>
      </c>
      <c r="H347" t="str">
        <f t="shared" si="29"/>
        <v/>
      </c>
      <c r="I347" t="str">
        <f t="shared" si="27"/>
        <v/>
      </c>
      <c r="J347" t="str">
        <f t="shared" si="28"/>
        <v/>
      </c>
      <c r="P347" t="s">
        <v>3220</v>
      </c>
      <c r="Q347" t="s">
        <v>16</v>
      </c>
      <c r="R347" s="3">
        <v>45240</v>
      </c>
      <c r="S347">
        <v>600.70000000000005</v>
      </c>
      <c r="T347">
        <v>598.9</v>
      </c>
      <c r="U347">
        <v>607.9</v>
      </c>
      <c r="V347">
        <v>595.1</v>
      </c>
      <c r="W347">
        <v>605</v>
      </c>
      <c r="X347">
        <v>606.04999999999995</v>
      </c>
      <c r="Y347">
        <v>603.28</v>
      </c>
      <c r="Z347">
        <v>3378490</v>
      </c>
      <c r="AA347">
        <v>2038171222.95</v>
      </c>
      <c r="AB347">
        <v>48127</v>
      </c>
      <c r="AC347" t="s">
        <v>3799</v>
      </c>
      <c r="AD347" t="s">
        <v>3549</v>
      </c>
    </row>
    <row r="348" spans="1:30" x14ac:dyDescent="0.25">
      <c r="A348" s="11" t="s">
        <v>3220</v>
      </c>
      <c r="B348" s="2" t="s">
        <v>16</v>
      </c>
      <c r="C348" s="12">
        <v>45252</v>
      </c>
      <c r="D348" s="2">
        <v>632.54999999999995</v>
      </c>
      <c r="F348">
        <f t="shared" si="26"/>
        <v>-0.29947198360786365</v>
      </c>
      <c r="G348">
        <f t="shared" si="25"/>
        <v>3</v>
      </c>
      <c r="H348" t="str">
        <f t="shared" si="29"/>
        <v/>
      </c>
      <c r="I348" t="str">
        <f t="shared" si="27"/>
        <v/>
      </c>
      <c r="J348" t="str">
        <f t="shared" si="28"/>
        <v/>
      </c>
      <c r="P348" t="s">
        <v>3220</v>
      </c>
      <c r="Q348" t="s">
        <v>16</v>
      </c>
      <c r="R348" s="3">
        <v>45242</v>
      </c>
      <c r="S348">
        <v>606.04999999999995</v>
      </c>
      <c r="T348">
        <v>610.70000000000005</v>
      </c>
      <c r="U348">
        <v>611.45000000000005</v>
      </c>
      <c r="V348">
        <v>606.75</v>
      </c>
      <c r="W348">
        <v>609</v>
      </c>
      <c r="X348">
        <v>610.35</v>
      </c>
      <c r="Y348">
        <v>609.87</v>
      </c>
      <c r="Z348">
        <v>818681</v>
      </c>
      <c r="AA348">
        <v>499288652.05000001</v>
      </c>
      <c r="AB348">
        <v>19718</v>
      </c>
      <c r="AC348" t="s">
        <v>3800</v>
      </c>
      <c r="AD348" t="s">
        <v>3801</v>
      </c>
    </row>
    <row r="349" spans="1:30" x14ac:dyDescent="0.25">
      <c r="A349" s="9" t="s">
        <v>3220</v>
      </c>
      <c r="B349" s="1" t="s">
        <v>16</v>
      </c>
      <c r="C349" s="10">
        <v>45253</v>
      </c>
      <c r="D349" s="1">
        <v>636.15</v>
      </c>
      <c r="F349">
        <f t="shared" si="26"/>
        <v>0.56912497035807807</v>
      </c>
      <c r="G349">
        <f t="shared" si="25"/>
        <v>4</v>
      </c>
      <c r="H349">
        <f t="shared" si="29"/>
        <v>0.93613645378817567</v>
      </c>
      <c r="I349" t="str">
        <f t="shared" si="27"/>
        <v/>
      </c>
      <c r="J349" t="str">
        <f t="shared" si="28"/>
        <v/>
      </c>
      <c r="P349" t="s">
        <v>3220</v>
      </c>
      <c r="Q349" t="s">
        <v>16</v>
      </c>
      <c r="R349" s="3">
        <v>45243</v>
      </c>
      <c r="S349">
        <v>610.35</v>
      </c>
      <c r="T349">
        <v>611.4</v>
      </c>
      <c r="U349">
        <v>611.4</v>
      </c>
      <c r="V349">
        <v>604.35</v>
      </c>
      <c r="W349">
        <v>607.5</v>
      </c>
      <c r="X349">
        <v>608.4</v>
      </c>
      <c r="Y349">
        <v>608.14</v>
      </c>
      <c r="Z349">
        <v>1898672</v>
      </c>
      <c r="AA349">
        <v>1154658265.95</v>
      </c>
      <c r="AB349">
        <v>35768</v>
      </c>
      <c r="AC349" t="s">
        <v>3802</v>
      </c>
      <c r="AD349" t="s">
        <v>1971</v>
      </c>
    </row>
    <row r="350" spans="1:30" x14ac:dyDescent="0.25">
      <c r="A350" s="11" t="s">
        <v>3220</v>
      </c>
      <c r="B350" s="2" t="s">
        <v>16</v>
      </c>
      <c r="C350" s="12">
        <v>45254</v>
      </c>
      <c r="D350" s="2">
        <v>629.35</v>
      </c>
      <c r="F350">
        <f t="shared" si="26"/>
        <v>-1.0689302837381049</v>
      </c>
      <c r="G350">
        <f t="shared" si="25"/>
        <v>5</v>
      </c>
      <c r="H350" t="str">
        <f t="shared" si="29"/>
        <v/>
      </c>
      <c r="I350" t="str">
        <f t="shared" si="27"/>
        <v/>
      </c>
      <c r="J350" t="str">
        <f t="shared" si="28"/>
        <v/>
      </c>
      <c r="P350" t="s">
        <v>3220</v>
      </c>
      <c r="Q350" t="s">
        <v>16</v>
      </c>
      <c r="R350" s="3">
        <v>45245</v>
      </c>
      <c r="S350">
        <v>608.4</v>
      </c>
      <c r="T350">
        <v>614.1</v>
      </c>
      <c r="U350">
        <v>624.45000000000005</v>
      </c>
      <c r="V350">
        <v>612.04999999999995</v>
      </c>
      <c r="W350">
        <v>621.75</v>
      </c>
      <c r="X350">
        <v>622.1</v>
      </c>
      <c r="Y350">
        <v>619.58000000000004</v>
      </c>
      <c r="Z350">
        <v>3886884</v>
      </c>
      <c r="AA350">
        <v>2408253170.9000001</v>
      </c>
      <c r="AB350">
        <v>76374</v>
      </c>
      <c r="AC350" t="s">
        <v>3803</v>
      </c>
      <c r="AD350" t="s">
        <v>3804</v>
      </c>
    </row>
    <row r="351" spans="1:30" x14ac:dyDescent="0.25">
      <c r="A351" s="9" t="s">
        <v>3220</v>
      </c>
      <c r="B351" s="1" t="s">
        <v>16</v>
      </c>
      <c r="C351" s="10">
        <v>45258</v>
      </c>
      <c r="D351" s="1">
        <v>629.15</v>
      </c>
      <c r="F351">
        <f t="shared" si="26"/>
        <v>-3.1778819416865889E-2</v>
      </c>
      <c r="G351">
        <f t="shared" si="25"/>
        <v>2</v>
      </c>
      <c r="H351" t="str">
        <f t="shared" si="29"/>
        <v/>
      </c>
      <c r="I351" t="str">
        <f t="shared" si="27"/>
        <v/>
      </c>
      <c r="J351" t="str">
        <f t="shared" si="28"/>
        <v/>
      </c>
      <c r="P351" t="s">
        <v>3220</v>
      </c>
      <c r="Q351" t="s">
        <v>16</v>
      </c>
      <c r="R351" s="3">
        <v>45246</v>
      </c>
      <c r="S351">
        <v>622.1</v>
      </c>
      <c r="T351">
        <v>621.95000000000005</v>
      </c>
      <c r="U351">
        <v>633.29999999999995</v>
      </c>
      <c r="V351">
        <v>620.25</v>
      </c>
      <c r="W351">
        <v>628</v>
      </c>
      <c r="X351">
        <v>630.25</v>
      </c>
      <c r="Y351">
        <v>627.33000000000004</v>
      </c>
      <c r="Z351">
        <v>3206517</v>
      </c>
      <c r="AA351">
        <v>2011531307.8</v>
      </c>
      <c r="AB351">
        <v>42535</v>
      </c>
      <c r="AC351" t="s">
        <v>3805</v>
      </c>
      <c r="AD351" t="s">
        <v>1901</v>
      </c>
    </row>
    <row r="352" spans="1:30" x14ac:dyDescent="0.25">
      <c r="A352" s="11" t="s">
        <v>3220</v>
      </c>
      <c r="B352" s="2" t="s">
        <v>16</v>
      </c>
      <c r="C352" s="12">
        <v>45259</v>
      </c>
      <c r="D352" s="2">
        <v>637.65</v>
      </c>
      <c r="F352">
        <f t="shared" si="26"/>
        <v>1.3510291663355321</v>
      </c>
      <c r="G352">
        <f t="shared" si="25"/>
        <v>3</v>
      </c>
      <c r="H352" t="str">
        <f t="shared" si="29"/>
        <v/>
      </c>
      <c r="I352" t="str">
        <f t="shared" si="27"/>
        <v/>
      </c>
      <c r="J352" t="str">
        <f t="shared" si="28"/>
        <v/>
      </c>
      <c r="P352" t="s">
        <v>3220</v>
      </c>
      <c r="Q352" t="s">
        <v>16</v>
      </c>
      <c r="R352" s="3">
        <v>45247</v>
      </c>
      <c r="S352">
        <v>630.25</v>
      </c>
      <c r="T352">
        <v>625.95000000000005</v>
      </c>
      <c r="U352">
        <v>632</v>
      </c>
      <c r="V352">
        <v>625.1</v>
      </c>
      <c r="W352">
        <v>630</v>
      </c>
      <c r="X352">
        <v>631.15</v>
      </c>
      <c r="Y352">
        <v>629.64</v>
      </c>
      <c r="Z352">
        <v>2412089</v>
      </c>
      <c r="AA352">
        <v>1518752847.5999999</v>
      </c>
      <c r="AB352">
        <v>48246</v>
      </c>
      <c r="AC352" t="s">
        <v>3806</v>
      </c>
      <c r="AD352" t="s">
        <v>3807</v>
      </c>
    </row>
    <row r="353" spans="1:30" x14ac:dyDescent="0.25">
      <c r="A353" s="9" t="s">
        <v>3220</v>
      </c>
      <c r="B353" s="1" t="s">
        <v>16</v>
      </c>
      <c r="C353" s="10">
        <v>45260</v>
      </c>
      <c r="D353" s="1">
        <v>625.85</v>
      </c>
      <c r="F353">
        <f t="shared" si="26"/>
        <v>-1.8505449698110177</v>
      </c>
      <c r="G353">
        <f t="shared" si="25"/>
        <v>4</v>
      </c>
      <c r="H353">
        <f t="shared" si="29"/>
        <v>-1.0592048059441834</v>
      </c>
      <c r="I353" t="str">
        <f t="shared" si="27"/>
        <v/>
      </c>
      <c r="J353" t="str">
        <f t="shared" si="28"/>
        <v/>
      </c>
      <c r="P353" t="s">
        <v>3220</v>
      </c>
      <c r="Q353" t="s">
        <v>16</v>
      </c>
      <c r="R353" s="3">
        <v>45250</v>
      </c>
      <c r="S353">
        <v>631.15</v>
      </c>
      <c r="T353">
        <v>632</v>
      </c>
      <c r="U353">
        <v>634.25</v>
      </c>
      <c r="V353">
        <v>623.54999999999995</v>
      </c>
      <c r="W353">
        <v>628.15</v>
      </c>
      <c r="X353">
        <v>626.25</v>
      </c>
      <c r="Y353">
        <v>627.39</v>
      </c>
      <c r="Z353">
        <v>3290059</v>
      </c>
      <c r="AA353">
        <v>2064148178.7</v>
      </c>
      <c r="AB353">
        <v>55495</v>
      </c>
      <c r="AC353" t="s">
        <v>3808</v>
      </c>
      <c r="AD353" t="s">
        <v>1948</v>
      </c>
    </row>
    <row r="354" spans="1:30" x14ac:dyDescent="0.25">
      <c r="A354" s="11" t="s">
        <v>3220</v>
      </c>
      <c r="B354" s="2" t="s">
        <v>16</v>
      </c>
      <c r="C354" s="12">
        <v>45261</v>
      </c>
      <c r="D354" s="2">
        <v>629.25</v>
      </c>
      <c r="F354">
        <f t="shared" si="26"/>
        <v>0.54326116481584685</v>
      </c>
      <c r="G354">
        <f t="shared" si="25"/>
        <v>5</v>
      </c>
      <c r="H354" t="str">
        <f t="shared" si="29"/>
        <v/>
      </c>
      <c r="I354">
        <f t="shared" si="27"/>
        <v>45261</v>
      </c>
      <c r="J354">
        <f t="shared" si="28"/>
        <v>15.439014700039721</v>
      </c>
      <c r="P354" t="s">
        <v>3220</v>
      </c>
      <c r="Q354" t="s">
        <v>16</v>
      </c>
      <c r="R354" s="3">
        <v>45251</v>
      </c>
      <c r="S354">
        <v>626.25</v>
      </c>
      <c r="T354">
        <v>627.1</v>
      </c>
      <c r="U354">
        <v>641.20000000000005</v>
      </c>
      <c r="V354">
        <v>627.1</v>
      </c>
      <c r="W354">
        <v>633.35</v>
      </c>
      <c r="X354">
        <v>634.45000000000005</v>
      </c>
      <c r="Y354">
        <v>634.86</v>
      </c>
      <c r="Z354">
        <v>6052465</v>
      </c>
      <c r="AA354">
        <v>3842461582.3000002</v>
      </c>
      <c r="AB354">
        <v>94001</v>
      </c>
      <c r="AC354" t="s">
        <v>3809</v>
      </c>
      <c r="AD354" t="s">
        <v>3810</v>
      </c>
    </row>
    <row r="355" spans="1:30" x14ac:dyDescent="0.25">
      <c r="A355" s="9" t="s">
        <v>3220</v>
      </c>
      <c r="B355" s="1" t="s">
        <v>16</v>
      </c>
      <c r="C355" s="10">
        <v>45264</v>
      </c>
      <c r="D355" s="1">
        <v>649.25</v>
      </c>
      <c r="F355">
        <f t="shared" si="26"/>
        <v>3.1783869686134287</v>
      </c>
      <c r="G355">
        <f t="shared" si="25"/>
        <v>1</v>
      </c>
      <c r="H355" t="str">
        <f t="shared" si="29"/>
        <v/>
      </c>
      <c r="I355" t="str">
        <f t="shared" si="27"/>
        <v/>
      </c>
      <c r="J355" t="str">
        <f t="shared" si="28"/>
        <v/>
      </c>
      <c r="P355" t="s">
        <v>3220</v>
      </c>
      <c r="Q355" t="s">
        <v>16</v>
      </c>
      <c r="R355" s="3">
        <v>45252</v>
      </c>
      <c r="S355">
        <v>634.45000000000005</v>
      </c>
      <c r="T355">
        <v>633.85</v>
      </c>
      <c r="U355">
        <v>635.5</v>
      </c>
      <c r="V355">
        <v>623.5</v>
      </c>
      <c r="W355">
        <v>632.20000000000005</v>
      </c>
      <c r="X355">
        <v>632.54999999999995</v>
      </c>
      <c r="Y355">
        <v>630.24</v>
      </c>
      <c r="Z355">
        <v>2762713</v>
      </c>
      <c r="AA355">
        <v>1741179921.9000001</v>
      </c>
      <c r="AB355">
        <v>58233</v>
      </c>
      <c r="AC355" t="s">
        <v>3811</v>
      </c>
      <c r="AD355" t="s">
        <v>300</v>
      </c>
    </row>
    <row r="356" spans="1:30" x14ac:dyDescent="0.25">
      <c r="A356" s="11" t="s">
        <v>3220</v>
      </c>
      <c r="B356" s="2" t="s">
        <v>16</v>
      </c>
      <c r="C356" s="12">
        <v>45265</v>
      </c>
      <c r="D356" s="2">
        <v>650.1</v>
      </c>
      <c r="F356">
        <f t="shared" si="26"/>
        <v>0.13092029264536353</v>
      </c>
      <c r="G356">
        <f t="shared" si="25"/>
        <v>2</v>
      </c>
      <c r="H356" t="str">
        <f t="shared" si="29"/>
        <v/>
      </c>
      <c r="I356" t="str">
        <f t="shared" si="27"/>
        <v/>
      </c>
      <c r="J356" t="str">
        <f t="shared" si="28"/>
        <v/>
      </c>
      <c r="P356" t="s">
        <v>3220</v>
      </c>
      <c r="Q356" t="s">
        <v>16</v>
      </c>
      <c r="R356" s="3">
        <v>45253</v>
      </c>
      <c r="S356">
        <v>632.54999999999995</v>
      </c>
      <c r="T356">
        <v>634</v>
      </c>
      <c r="U356">
        <v>640</v>
      </c>
      <c r="V356">
        <v>633</v>
      </c>
      <c r="W356">
        <v>636.15</v>
      </c>
      <c r="X356">
        <v>636.15</v>
      </c>
      <c r="Y356">
        <v>636.15</v>
      </c>
      <c r="Z356">
        <v>2516687</v>
      </c>
      <c r="AA356">
        <v>1600977923.7</v>
      </c>
      <c r="AB356">
        <v>42271</v>
      </c>
      <c r="AC356" t="s">
        <v>3812</v>
      </c>
      <c r="AD356" t="s">
        <v>1685</v>
      </c>
    </row>
    <row r="357" spans="1:30" x14ac:dyDescent="0.25">
      <c r="A357" s="9" t="s">
        <v>3220</v>
      </c>
      <c r="B357" s="1" t="s">
        <v>16</v>
      </c>
      <c r="C357" s="10">
        <v>45266</v>
      </c>
      <c r="D357" s="1">
        <v>652.95000000000005</v>
      </c>
      <c r="F357">
        <f t="shared" si="26"/>
        <v>0.43839409321643175</v>
      </c>
      <c r="G357">
        <f t="shared" si="25"/>
        <v>3</v>
      </c>
      <c r="H357" t="str">
        <f t="shared" si="29"/>
        <v/>
      </c>
      <c r="I357" t="str">
        <f t="shared" si="27"/>
        <v/>
      </c>
      <c r="J357" t="str">
        <f t="shared" si="28"/>
        <v/>
      </c>
      <c r="P357" t="s">
        <v>3220</v>
      </c>
      <c r="Q357" t="s">
        <v>16</v>
      </c>
      <c r="R357" s="3">
        <v>45254</v>
      </c>
      <c r="S357">
        <v>636.15</v>
      </c>
      <c r="T357">
        <v>637.20000000000005</v>
      </c>
      <c r="U357">
        <v>641.1</v>
      </c>
      <c r="V357">
        <v>628.35</v>
      </c>
      <c r="W357">
        <v>630.75</v>
      </c>
      <c r="X357">
        <v>629.35</v>
      </c>
      <c r="Y357">
        <v>633.24</v>
      </c>
      <c r="Z357">
        <v>3963603</v>
      </c>
      <c r="AA357">
        <v>2509892401.75</v>
      </c>
      <c r="AB357">
        <v>42402</v>
      </c>
      <c r="AC357" t="s">
        <v>3813</v>
      </c>
      <c r="AD357" t="s">
        <v>1044</v>
      </c>
    </row>
    <row r="358" spans="1:30" x14ac:dyDescent="0.25">
      <c r="A358" s="11" t="s">
        <v>3220</v>
      </c>
      <c r="B358" s="2" t="s">
        <v>16</v>
      </c>
      <c r="C358" s="12">
        <v>45267</v>
      </c>
      <c r="D358" s="2">
        <v>648.6</v>
      </c>
      <c r="F358">
        <f t="shared" si="26"/>
        <v>-0.66620721341603839</v>
      </c>
      <c r="G358">
        <f t="shared" si="25"/>
        <v>4</v>
      </c>
      <c r="H358">
        <f t="shared" si="29"/>
        <v>3.6350563234001756</v>
      </c>
      <c r="I358" t="str">
        <f t="shared" si="27"/>
        <v/>
      </c>
      <c r="J358" t="str">
        <f t="shared" si="28"/>
        <v/>
      </c>
      <c r="P358" t="s">
        <v>3220</v>
      </c>
      <c r="Q358" t="s">
        <v>16</v>
      </c>
      <c r="R358" s="3">
        <v>45258</v>
      </c>
      <c r="S358">
        <v>629.35</v>
      </c>
      <c r="T358">
        <v>625</v>
      </c>
      <c r="U358">
        <v>631.79999999999995</v>
      </c>
      <c r="V358">
        <v>619.25</v>
      </c>
      <c r="W358">
        <v>627.25</v>
      </c>
      <c r="X358">
        <v>629.15</v>
      </c>
      <c r="Y358">
        <v>626.59</v>
      </c>
      <c r="Z358">
        <v>4535901</v>
      </c>
      <c r="AA358">
        <v>2842144525.8000002</v>
      </c>
      <c r="AB358">
        <v>81984</v>
      </c>
      <c r="AC358" t="s">
        <v>3814</v>
      </c>
      <c r="AD358" t="s">
        <v>3815</v>
      </c>
    </row>
    <row r="359" spans="1:30" x14ac:dyDescent="0.25">
      <c r="A359" s="9" t="s">
        <v>3220</v>
      </c>
      <c r="B359" s="1" t="s">
        <v>16</v>
      </c>
      <c r="C359" s="10">
        <v>45268</v>
      </c>
      <c r="D359" s="1">
        <v>649.9</v>
      </c>
      <c r="F359">
        <f t="shared" si="26"/>
        <v>0.20043169904408795</v>
      </c>
      <c r="G359">
        <f t="shared" si="25"/>
        <v>5</v>
      </c>
      <c r="H359" t="str">
        <f t="shared" si="29"/>
        <v/>
      </c>
      <c r="I359" t="str">
        <f t="shared" si="27"/>
        <v/>
      </c>
      <c r="J359" t="str">
        <f t="shared" si="28"/>
        <v/>
      </c>
      <c r="P359" t="s">
        <v>3220</v>
      </c>
      <c r="Q359" t="s">
        <v>16</v>
      </c>
      <c r="R359" s="3">
        <v>45259</v>
      </c>
      <c r="S359">
        <v>629.15</v>
      </c>
      <c r="T359">
        <v>632.9</v>
      </c>
      <c r="U359">
        <v>641.75</v>
      </c>
      <c r="V359">
        <v>629.1</v>
      </c>
      <c r="W359">
        <v>636.04999999999995</v>
      </c>
      <c r="X359">
        <v>637.65</v>
      </c>
      <c r="Y359">
        <v>636.36</v>
      </c>
      <c r="Z359">
        <v>5851523</v>
      </c>
      <c r="AA359">
        <v>3723661594.5</v>
      </c>
      <c r="AB359">
        <v>76992</v>
      </c>
      <c r="AC359" t="s">
        <v>3816</v>
      </c>
      <c r="AD359" t="s">
        <v>3817</v>
      </c>
    </row>
    <row r="360" spans="1:30" x14ac:dyDescent="0.25">
      <c r="A360" s="11" t="s">
        <v>3220</v>
      </c>
      <c r="B360" s="2" t="s">
        <v>16</v>
      </c>
      <c r="C360" s="12">
        <v>45271</v>
      </c>
      <c r="D360" s="2">
        <v>667.1</v>
      </c>
      <c r="F360">
        <f t="shared" si="26"/>
        <v>2.6465610093860668</v>
      </c>
      <c r="G360">
        <f t="shared" si="25"/>
        <v>1</v>
      </c>
      <c r="H360" t="str">
        <f t="shared" si="29"/>
        <v/>
      </c>
      <c r="I360" t="str">
        <f t="shared" si="27"/>
        <v/>
      </c>
      <c r="J360" t="str">
        <f t="shared" si="28"/>
        <v/>
      </c>
      <c r="P360" t="s">
        <v>3220</v>
      </c>
      <c r="Q360" t="s">
        <v>16</v>
      </c>
      <c r="R360" s="3">
        <v>45260</v>
      </c>
      <c r="S360">
        <v>637.65</v>
      </c>
      <c r="T360">
        <v>637.65</v>
      </c>
      <c r="U360">
        <v>637.95000000000005</v>
      </c>
      <c r="V360">
        <v>623.20000000000005</v>
      </c>
      <c r="W360">
        <v>626.5</v>
      </c>
      <c r="X360">
        <v>625.85</v>
      </c>
      <c r="Y360">
        <v>626.29</v>
      </c>
      <c r="Z360">
        <v>14874927</v>
      </c>
      <c r="AA360">
        <v>9315964226.2000008</v>
      </c>
      <c r="AB360">
        <v>102290</v>
      </c>
      <c r="AC360" t="s">
        <v>3818</v>
      </c>
      <c r="AD360" t="s">
        <v>3819</v>
      </c>
    </row>
    <row r="361" spans="1:30" x14ac:dyDescent="0.25">
      <c r="A361" s="9" t="s">
        <v>3220</v>
      </c>
      <c r="B361" s="1" t="s">
        <v>16</v>
      </c>
      <c r="C361" s="10">
        <v>45272</v>
      </c>
      <c r="D361" s="1">
        <v>662.6</v>
      </c>
      <c r="F361">
        <f t="shared" si="26"/>
        <v>-0.67456153500224847</v>
      </c>
      <c r="G361">
        <f t="shared" si="25"/>
        <v>2</v>
      </c>
      <c r="H361" t="str">
        <f t="shared" si="29"/>
        <v/>
      </c>
      <c r="I361" t="str">
        <f t="shared" si="27"/>
        <v/>
      </c>
      <c r="J361" t="str">
        <f t="shared" si="28"/>
        <v/>
      </c>
      <c r="P361" t="s">
        <v>3220</v>
      </c>
      <c r="Q361" t="s">
        <v>16</v>
      </c>
      <c r="R361" s="3">
        <v>45261</v>
      </c>
      <c r="S361">
        <v>625.85</v>
      </c>
      <c r="T361">
        <v>631.9</v>
      </c>
      <c r="U361">
        <v>634.29999999999995</v>
      </c>
      <c r="V361">
        <v>625.54999999999995</v>
      </c>
      <c r="W361">
        <v>626.95000000000005</v>
      </c>
      <c r="X361">
        <v>629.25</v>
      </c>
      <c r="Y361">
        <v>629.91</v>
      </c>
      <c r="Z361">
        <v>3438389</v>
      </c>
      <c r="AA361">
        <v>2165865232.25</v>
      </c>
      <c r="AB361">
        <v>34834</v>
      </c>
      <c r="AC361" t="s">
        <v>3820</v>
      </c>
      <c r="AD361" t="s">
        <v>3821</v>
      </c>
    </row>
    <row r="362" spans="1:30" x14ac:dyDescent="0.25">
      <c r="A362" s="11" t="s">
        <v>3220</v>
      </c>
      <c r="B362" s="2" t="s">
        <v>16</v>
      </c>
      <c r="C362" s="12">
        <v>45273</v>
      </c>
      <c r="D362" s="2">
        <v>673.75</v>
      </c>
      <c r="F362">
        <f t="shared" si="26"/>
        <v>1.6827648656806484</v>
      </c>
      <c r="G362">
        <f t="shared" si="25"/>
        <v>3</v>
      </c>
      <c r="H362" t="str">
        <f t="shared" si="29"/>
        <v/>
      </c>
      <c r="I362" t="str">
        <f t="shared" si="27"/>
        <v/>
      </c>
      <c r="J362" t="str">
        <f t="shared" si="28"/>
        <v/>
      </c>
      <c r="P362" t="s">
        <v>3220</v>
      </c>
      <c r="Q362" t="s">
        <v>16</v>
      </c>
      <c r="R362" s="3">
        <v>45264</v>
      </c>
      <c r="S362">
        <v>629.25</v>
      </c>
      <c r="T362">
        <v>639</v>
      </c>
      <c r="U362">
        <v>652</v>
      </c>
      <c r="V362">
        <v>632.79999999999995</v>
      </c>
      <c r="W362">
        <v>649.15</v>
      </c>
      <c r="X362">
        <v>649.25</v>
      </c>
      <c r="Y362">
        <v>645.21</v>
      </c>
      <c r="Z362">
        <v>4588495</v>
      </c>
      <c r="AA362">
        <v>2960532495.4499998</v>
      </c>
      <c r="AB362">
        <v>76497</v>
      </c>
      <c r="AC362" t="s">
        <v>3822</v>
      </c>
      <c r="AD362" t="s">
        <v>3823</v>
      </c>
    </row>
    <row r="363" spans="1:30" x14ac:dyDescent="0.25">
      <c r="A363" s="9" t="s">
        <v>3220</v>
      </c>
      <c r="B363" s="1" t="s">
        <v>16</v>
      </c>
      <c r="C363" s="10">
        <v>45274</v>
      </c>
      <c r="D363" s="1">
        <v>699.5</v>
      </c>
      <c r="F363">
        <f t="shared" si="26"/>
        <v>3.8218923933209652</v>
      </c>
      <c r="G363">
        <f t="shared" si="25"/>
        <v>4</v>
      </c>
      <c r="H363">
        <f t="shared" si="29"/>
        <v>7.8476719087264835</v>
      </c>
      <c r="I363" t="str">
        <f t="shared" si="27"/>
        <v/>
      </c>
      <c r="J363" t="str">
        <f t="shared" si="28"/>
        <v/>
      </c>
      <c r="P363" t="s">
        <v>3220</v>
      </c>
      <c r="Q363" t="s">
        <v>16</v>
      </c>
      <c r="R363" s="3">
        <v>45265</v>
      </c>
      <c r="S363">
        <v>649.25</v>
      </c>
      <c r="T363">
        <v>652.9</v>
      </c>
      <c r="U363">
        <v>654.25</v>
      </c>
      <c r="V363">
        <v>639.9</v>
      </c>
      <c r="W363">
        <v>648.45000000000005</v>
      </c>
      <c r="X363">
        <v>650.1</v>
      </c>
      <c r="Y363">
        <v>648.41999999999996</v>
      </c>
      <c r="Z363">
        <v>3417071</v>
      </c>
      <c r="AA363">
        <v>2215681047.3000002</v>
      </c>
      <c r="AB363">
        <v>47699</v>
      </c>
      <c r="AC363" t="s">
        <v>3824</v>
      </c>
      <c r="AD363" t="s">
        <v>600</v>
      </c>
    </row>
    <row r="364" spans="1:30" x14ac:dyDescent="0.25">
      <c r="A364" s="11" t="s">
        <v>3220</v>
      </c>
      <c r="B364" s="2" t="s">
        <v>16</v>
      </c>
      <c r="C364" s="12">
        <v>45275</v>
      </c>
      <c r="D364" s="2">
        <v>705.3</v>
      </c>
      <c r="F364">
        <f t="shared" si="26"/>
        <v>0.82916368834881404</v>
      </c>
      <c r="G364">
        <f t="shared" si="25"/>
        <v>5</v>
      </c>
      <c r="H364" t="str">
        <f t="shared" si="29"/>
        <v/>
      </c>
      <c r="I364" t="str">
        <f t="shared" si="27"/>
        <v/>
      </c>
      <c r="J364" t="str">
        <f t="shared" si="28"/>
        <v/>
      </c>
      <c r="P364" t="s">
        <v>3220</v>
      </c>
      <c r="Q364" t="s">
        <v>16</v>
      </c>
      <c r="R364" s="3">
        <v>45266</v>
      </c>
      <c r="S364">
        <v>650.1</v>
      </c>
      <c r="T364">
        <v>650.95000000000005</v>
      </c>
      <c r="U364">
        <v>660.6</v>
      </c>
      <c r="V364">
        <v>650.1</v>
      </c>
      <c r="W364">
        <v>654</v>
      </c>
      <c r="X364">
        <v>652.95000000000005</v>
      </c>
      <c r="Y364">
        <v>655.16999999999996</v>
      </c>
      <c r="Z364">
        <v>3264809</v>
      </c>
      <c r="AA364">
        <v>2138990384.25</v>
      </c>
      <c r="AB364">
        <v>53910</v>
      </c>
      <c r="AC364" t="s">
        <v>3825</v>
      </c>
      <c r="AD364" t="s">
        <v>971</v>
      </c>
    </row>
    <row r="365" spans="1:30" x14ac:dyDescent="0.25">
      <c r="A365" s="9" t="s">
        <v>3220</v>
      </c>
      <c r="B365" s="1" t="s">
        <v>16</v>
      </c>
      <c r="C365" s="10">
        <v>45278</v>
      </c>
      <c r="D365" s="1">
        <v>697.1</v>
      </c>
      <c r="F365">
        <f t="shared" si="26"/>
        <v>-1.1626258329788646</v>
      </c>
      <c r="G365">
        <f t="shared" si="25"/>
        <v>1</v>
      </c>
      <c r="H365" t="str">
        <f t="shared" si="29"/>
        <v/>
      </c>
      <c r="I365" t="str">
        <f t="shared" si="27"/>
        <v/>
      </c>
      <c r="J365" t="str">
        <f t="shared" si="28"/>
        <v/>
      </c>
      <c r="P365" t="s">
        <v>3220</v>
      </c>
      <c r="Q365" t="s">
        <v>16</v>
      </c>
      <c r="R365" s="3">
        <v>45267</v>
      </c>
      <c r="S365">
        <v>652.95000000000005</v>
      </c>
      <c r="T365">
        <v>653.1</v>
      </c>
      <c r="U365">
        <v>654.54999999999995</v>
      </c>
      <c r="V365">
        <v>647.29999999999995</v>
      </c>
      <c r="W365">
        <v>649.6</v>
      </c>
      <c r="X365">
        <v>648.6</v>
      </c>
      <c r="Y365">
        <v>650.01</v>
      </c>
      <c r="Z365">
        <v>1051759</v>
      </c>
      <c r="AA365">
        <v>683654697</v>
      </c>
      <c r="AB365">
        <v>26274</v>
      </c>
      <c r="AC365" t="s">
        <v>3826</v>
      </c>
      <c r="AD365" t="s">
        <v>3827</v>
      </c>
    </row>
    <row r="366" spans="1:30" x14ac:dyDescent="0.25">
      <c r="A366" s="11" t="s">
        <v>3220</v>
      </c>
      <c r="B366" s="2" t="s">
        <v>16</v>
      </c>
      <c r="C366" s="12">
        <v>45279</v>
      </c>
      <c r="D366" s="2">
        <v>698.05</v>
      </c>
      <c r="F366">
        <f t="shared" si="26"/>
        <v>0.13627886960262972</v>
      </c>
      <c r="G366">
        <f t="shared" si="25"/>
        <v>2</v>
      </c>
      <c r="H366" t="str">
        <f t="shared" si="29"/>
        <v/>
      </c>
      <c r="I366" t="str">
        <f t="shared" si="27"/>
        <v/>
      </c>
      <c r="J366" t="str">
        <f t="shared" si="28"/>
        <v/>
      </c>
      <c r="P366" t="s">
        <v>3220</v>
      </c>
      <c r="Q366" t="s">
        <v>16</v>
      </c>
      <c r="R366" s="3">
        <v>45268</v>
      </c>
      <c r="S366">
        <v>648.6</v>
      </c>
      <c r="T366">
        <v>651</v>
      </c>
      <c r="U366">
        <v>663.9</v>
      </c>
      <c r="V366">
        <v>641.45000000000005</v>
      </c>
      <c r="W366">
        <v>649.25</v>
      </c>
      <c r="X366">
        <v>649.9</v>
      </c>
      <c r="Y366">
        <v>653.02</v>
      </c>
      <c r="Z366">
        <v>3937417</v>
      </c>
      <c r="AA366">
        <v>2571230703.1500001</v>
      </c>
      <c r="AB366">
        <v>67366</v>
      </c>
      <c r="AC366" t="s">
        <v>3828</v>
      </c>
      <c r="AD366" t="s">
        <v>3829</v>
      </c>
    </row>
    <row r="367" spans="1:30" x14ac:dyDescent="0.25">
      <c r="A367" s="9" t="s">
        <v>3220</v>
      </c>
      <c r="B367" s="1" t="s">
        <v>16</v>
      </c>
      <c r="C367" s="10">
        <v>45280</v>
      </c>
      <c r="D367" s="1">
        <v>675.35</v>
      </c>
      <c r="F367">
        <f t="shared" si="26"/>
        <v>-3.25191605185874</v>
      </c>
      <c r="G367">
        <f t="shared" si="25"/>
        <v>3</v>
      </c>
      <c r="H367" t="str">
        <f t="shared" si="29"/>
        <v/>
      </c>
      <c r="I367" t="str">
        <f t="shared" si="27"/>
        <v/>
      </c>
      <c r="J367" t="str">
        <f t="shared" si="28"/>
        <v/>
      </c>
      <c r="P367" t="s">
        <v>3220</v>
      </c>
      <c r="Q367" t="s">
        <v>16</v>
      </c>
      <c r="R367" s="3">
        <v>45271</v>
      </c>
      <c r="S367">
        <v>649.9</v>
      </c>
      <c r="T367">
        <v>654.45000000000005</v>
      </c>
      <c r="U367">
        <v>673.6</v>
      </c>
      <c r="V367">
        <v>653.29999999999995</v>
      </c>
      <c r="W367">
        <v>665.9</v>
      </c>
      <c r="X367">
        <v>667.1</v>
      </c>
      <c r="Y367">
        <v>667.47</v>
      </c>
      <c r="Z367">
        <v>5641806</v>
      </c>
      <c r="AA367">
        <v>3765756647.4499998</v>
      </c>
      <c r="AB367">
        <v>96274</v>
      </c>
      <c r="AC367" t="s">
        <v>3830</v>
      </c>
      <c r="AD367" t="s">
        <v>3511</v>
      </c>
    </row>
    <row r="368" spans="1:30" x14ac:dyDescent="0.25">
      <c r="A368" s="11" t="s">
        <v>3220</v>
      </c>
      <c r="B368" s="2" t="s">
        <v>16</v>
      </c>
      <c r="C368" s="12">
        <v>45281</v>
      </c>
      <c r="D368" s="2">
        <v>692.9</v>
      </c>
      <c r="F368">
        <f t="shared" si="26"/>
        <v>2.5986525505293483</v>
      </c>
      <c r="G368">
        <f t="shared" si="25"/>
        <v>4</v>
      </c>
      <c r="H368">
        <f t="shared" si="29"/>
        <v>-0.94353109363831622</v>
      </c>
      <c r="I368" t="str">
        <f t="shared" si="27"/>
        <v/>
      </c>
      <c r="J368" t="str">
        <f t="shared" si="28"/>
        <v/>
      </c>
      <c r="P368" t="s">
        <v>3220</v>
      </c>
      <c r="Q368" t="s">
        <v>16</v>
      </c>
      <c r="R368" s="3">
        <v>45272</v>
      </c>
      <c r="S368">
        <v>667.1</v>
      </c>
      <c r="T368">
        <v>667.1</v>
      </c>
      <c r="U368">
        <v>677.4</v>
      </c>
      <c r="V368">
        <v>659.6</v>
      </c>
      <c r="W368">
        <v>661.3</v>
      </c>
      <c r="X368">
        <v>662.6</v>
      </c>
      <c r="Y368">
        <v>667.67</v>
      </c>
      <c r="Z368">
        <v>3998781</v>
      </c>
      <c r="AA368">
        <v>2669860451.5999999</v>
      </c>
      <c r="AB368">
        <v>80744</v>
      </c>
      <c r="AC368" t="s">
        <v>3831</v>
      </c>
      <c r="AD368" t="s">
        <v>3832</v>
      </c>
    </row>
    <row r="369" spans="1:30" x14ac:dyDescent="0.25">
      <c r="A369" s="9" t="s">
        <v>3220</v>
      </c>
      <c r="B369" s="1" t="s">
        <v>16</v>
      </c>
      <c r="C369" s="10">
        <v>45282</v>
      </c>
      <c r="D369" s="1">
        <v>715.95</v>
      </c>
      <c r="F369">
        <f t="shared" si="26"/>
        <v>3.3265983547409541</v>
      </c>
      <c r="G369">
        <f t="shared" si="25"/>
        <v>5</v>
      </c>
      <c r="H369" t="str">
        <f t="shared" si="29"/>
        <v/>
      </c>
      <c r="I369" t="str">
        <f t="shared" si="27"/>
        <v/>
      </c>
      <c r="J369" t="str">
        <f t="shared" si="28"/>
        <v/>
      </c>
      <c r="P369" t="s">
        <v>3220</v>
      </c>
      <c r="Q369" t="s">
        <v>16</v>
      </c>
      <c r="R369" s="3">
        <v>45273</v>
      </c>
      <c r="S369">
        <v>662.6</v>
      </c>
      <c r="T369">
        <v>666.8</v>
      </c>
      <c r="U369">
        <v>675</v>
      </c>
      <c r="V369">
        <v>664.2</v>
      </c>
      <c r="W369">
        <v>672</v>
      </c>
      <c r="X369">
        <v>673.75</v>
      </c>
      <c r="Y369">
        <v>670.37</v>
      </c>
      <c r="Z369">
        <v>3426758</v>
      </c>
      <c r="AA369">
        <v>2297188724.3499999</v>
      </c>
      <c r="AB369">
        <v>51759</v>
      </c>
      <c r="AC369" t="s">
        <v>3833</v>
      </c>
      <c r="AD369" t="s">
        <v>2921</v>
      </c>
    </row>
    <row r="370" spans="1:30" x14ac:dyDescent="0.25">
      <c r="A370" s="11" t="s">
        <v>3220</v>
      </c>
      <c r="B370" s="2" t="s">
        <v>16</v>
      </c>
      <c r="C370" s="12">
        <v>45286</v>
      </c>
      <c r="D370" s="2">
        <v>714.85</v>
      </c>
      <c r="F370">
        <f t="shared" si="26"/>
        <v>-0.15364201410713355</v>
      </c>
      <c r="G370">
        <f t="shared" si="25"/>
        <v>2</v>
      </c>
      <c r="H370" t="str">
        <f t="shared" si="29"/>
        <v/>
      </c>
      <c r="I370" t="str">
        <f t="shared" si="27"/>
        <v/>
      </c>
      <c r="J370" t="str">
        <f t="shared" si="28"/>
        <v/>
      </c>
      <c r="P370" t="s">
        <v>3220</v>
      </c>
      <c r="Q370" t="s">
        <v>16</v>
      </c>
      <c r="R370" s="3">
        <v>45274</v>
      </c>
      <c r="S370">
        <v>673.75</v>
      </c>
      <c r="T370">
        <v>681.7</v>
      </c>
      <c r="U370">
        <v>701.95</v>
      </c>
      <c r="V370">
        <v>681.05</v>
      </c>
      <c r="W370">
        <v>698.15</v>
      </c>
      <c r="X370">
        <v>699.5</v>
      </c>
      <c r="Y370">
        <v>693.82</v>
      </c>
      <c r="Z370">
        <v>7464762</v>
      </c>
      <c r="AA370">
        <v>5179178435.0500002</v>
      </c>
      <c r="AB370">
        <v>112912</v>
      </c>
      <c r="AC370" t="s">
        <v>3834</v>
      </c>
      <c r="AD370" t="s">
        <v>3835</v>
      </c>
    </row>
    <row r="371" spans="1:30" x14ac:dyDescent="0.25">
      <c r="A371" s="9" t="s">
        <v>3220</v>
      </c>
      <c r="B371" s="1" t="s">
        <v>16</v>
      </c>
      <c r="C371" s="10">
        <v>45287</v>
      </c>
      <c r="D371" s="1">
        <v>720.45</v>
      </c>
      <c r="F371">
        <f t="shared" si="26"/>
        <v>0.7833811289081658</v>
      </c>
      <c r="G371">
        <f t="shared" si="25"/>
        <v>3</v>
      </c>
      <c r="H371" t="str">
        <f t="shared" si="29"/>
        <v/>
      </c>
      <c r="I371" t="str">
        <f t="shared" si="27"/>
        <v/>
      </c>
      <c r="J371" t="str">
        <f t="shared" si="28"/>
        <v/>
      </c>
      <c r="P371" t="s">
        <v>3220</v>
      </c>
      <c r="Q371" t="s">
        <v>16</v>
      </c>
      <c r="R371" s="3">
        <v>45275</v>
      </c>
      <c r="S371">
        <v>699.5</v>
      </c>
      <c r="T371">
        <v>700</v>
      </c>
      <c r="U371">
        <v>709</v>
      </c>
      <c r="V371">
        <v>695</v>
      </c>
      <c r="W371">
        <v>704.4</v>
      </c>
      <c r="X371">
        <v>705.3</v>
      </c>
      <c r="Y371">
        <v>703.25</v>
      </c>
      <c r="Z371">
        <v>4137143</v>
      </c>
      <c r="AA371">
        <v>2909457094.6500001</v>
      </c>
      <c r="AB371">
        <v>69524</v>
      </c>
      <c r="AC371" t="s">
        <v>3836</v>
      </c>
      <c r="AD371" t="s">
        <v>3837</v>
      </c>
    </row>
    <row r="372" spans="1:30" x14ac:dyDescent="0.25">
      <c r="A372" s="11" t="s">
        <v>3220</v>
      </c>
      <c r="B372" s="2" t="s">
        <v>16</v>
      </c>
      <c r="C372" s="12">
        <v>45288</v>
      </c>
      <c r="D372" s="2">
        <v>728.65</v>
      </c>
      <c r="F372">
        <f t="shared" si="26"/>
        <v>1.1381775279339206</v>
      </c>
      <c r="G372">
        <f t="shared" si="25"/>
        <v>4</v>
      </c>
      <c r="H372">
        <f t="shared" si="29"/>
        <v>7.8922040423484052</v>
      </c>
      <c r="I372" t="str">
        <f t="shared" si="27"/>
        <v/>
      </c>
      <c r="J372" t="str">
        <f t="shared" si="28"/>
        <v/>
      </c>
      <c r="P372" t="s">
        <v>3220</v>
      </c>
      <c r="Q372" t="s">
        <v>16</v>
      </c>
      <c r="R372" s="3">
        <v>45278</v>
      </c>
      <c r="S372">
        <v>705.3</v>
      </c>
      <c r="T372">
        <v>702.45</v>
      </c>
      <c r="U372">
        <v>705.85</v>
      </c>
      <c r="V372">
        <v>693.45</v>
      </c>
      <c r="W372">
        <v>697.5</v>
      </c>
      <c r="X372">
        <v>697.1</v>
      </c>
      <c r="Y372">
        <v>699.15</v>
      </c>
      <c r="Z372">
        <v>1906529</v>
      </c>
      <c r="AA372">
        <v>1332953082.1500001</v>
      </c>
      <c r="AB372">
        <v>40024</v>
      </c>
      <c r="AC372" t="s">
        <v>3838</v>
      </c>
      <c r="AD372" t="s">
        <v>3839</v>
      </c>
    </row>
    <row r="373" spans="1:30" x14ac:dyDescent="0.25">
      <c r="A373" s="9" t="s">
        <v>3220</v>
      </c>
      <c r="B373" s="1" t="s">
        <v>16</v>
      </c>
      <c r="C373" s="10">
        <v>45289</v>
      </c>
      <c r="D373" s="1">
        <v>726.4</v>
      </c>
      <c r="F373">
        <f t="shared" si="26"/>
        <v>-0.30879022850476912</v>
      </c>
      <c r="G373">
        <f t="shared" si="25"/>
        <v>5</v>
      </c>
      <c r="H373" t="str">
        <f t="shared" si="29"/>
        <v/>
      </c>
      <c r="I373" t="str">
        <f t="shared" si="27"/>
        <v/>
      </c>
      <c r="J373" t="str">
        <f t="shared" si="28"/>
        <v/>
      </c>
      <c r="P373" t="s">
        <v>3220</v>
      </c>
      <c r="Q373" t="s">
        <v>16</v>
      </c>
      <c r="R373" s="3">
        <v>45279</v>
      </c>
      <c r="S373">
        <v>697.1</v>
      </c>
      <c r="T373">
        <v>699</v>
      </c>
      <c r="U373">
        <v>702.1</v>
      </c>
      <c r="V373">
        <v>691.95</v>
      </c>
      <c r="W373">
        <v>697.15</v>
      </c>
      <c r="X373">
        <v>698.05</v>
      </c>
      <c r="Y373">
        <v>697.95</v>
      </c>
      <c r="Z373">
        <v>1475227</v>
      </c>
      <c r="AA373">
        <v>1029631457.6</v>
      </c>
      <c r="AB373">
        <v>27093</v>
      </c>
      <c r="AC373" t="s">
        <v>3840</v>
      </c>
      <c r="AD373" t="s">
        <v>3841</v>
      </c>
    </row>
    <row r="374" spans="1:30" x14ac:dyDescent="0.25">
      <c r="A374" s="11" t="s">
        <v>3220</v>
      </c>
      <c r="B374" s="2" t="s">
        <v>16</v>
      </c>
      <c r="C374" s="12">
        <v>45292</v>
      </c>
      <c r="D374" s="2">
        <v>723.6</v>
      </c>
      <c r="F374">
        <f t="shared" si="26"/>
        <v>-0.38546255506607308</v>
      </c>
      <c r="G374">
        <f t="shared" si="25"/>
        <v>1</v>
      </c>
      <c r="H374" t="str">
        <f t="shared" si="29"/>
        <v/>
      </c>
      <c r="I374">
        <f t="shared" si="27"/>
        <v>45292</v>
      </c>
      <c r="J374">
        <f t="shared" si="28"/>
        <v>10.917634051962398</v>
      </c>
      <c r="P374" t="s">
        <v>3220</v>
      </c>
      <c r="Q374" t="s">
        <v>16</v>
      </c>
      <c r="R374" s="3">
        <v>45280</v>
      </c>
      <c r="S374">
        <v>698.05</v>
      </c>
      <c r="T374">
        <v>704</v>
      </c>
      <c r="U374">
        <v>704</v>
      </c>
      <c r="V374">
        <v>671.7</v>
      </c>
      <c r="W374">
        <v>673</v>
      </c>
      <c r="X374">
        <v>675.35</v>
      </c>
      <c r="Y374">
        <v>686.63</v>
      </c>
      <c r="Z374">
        <v>3091436</v>
      </c>
      <c r="AA374">
        <v>2122669379</v>
      </c>
      <c r="AB374">
        <v>66621</v>
      </c>
      <c r="AC374" t="s">
        <v>3842</v>
      </c>
      <c r="AD374" t="s">
        <v>2165</v>
      </c>
    </row>
    <row r="375" spans="1:30" x14ac:dyDescent="0.25">
      <c r="A375" s="9" t="s">
        <v>3220</v>
      </c>
      <c r="B375" s="1" t="s">
        <v>16</v>
      </c>
      <c r="C375" s="10">
        <v>45293</v>
      </c>
      <c r="D375" s="1">
        <v>713.85</v>
      </c>
      <c r="F375">
        <f t="shared" si="26"/>
        <v>-1.3474295190713101</v>
      </c>
      <c r="G375">
        <f t="shared" si="25"/>
        <v>2</v>
      </c>
      <c r="H375" t="str">
        <f t="shared" si="29"/>
        <v/>
      </c>
      <c r="I375" t="str">
        <f t="shared" si="27"/>
        <v/>
      </c>
      <c r="J375" t="str">
        <f t="shared" si="28"/>
        <v/>
      </c>
      <c r="P375" t="s">
        <v>3220</v>
      </c>
      <c r="Q375" t="s">
        <v>16</v>
      </c>
      <c r="R375" s="3">
        <v>45281</v>
      </c>
      <c r="S375">
        <v>675.35</v>
      </c>
      <c r="T375">
        <v>680</v>
      </c>
      <c r="U375">
        <v>694.9</v>
      </c>
      <c r="V375">
        <v>670.2</v>
      </c>
      <c r="W375">
        <v>694</v>
      </c>
      <c r="X375">
        <v>692.9</v>
      </c>
      <c r="Y375">
        <v>683.16</v>
      </c>
      <c r="Z375">
        <v>5888251</v>
      </c>
      <c r="AA375">
        <v>4022614717.75</v>
      </c>
      <c r="AB375">
        <v>104868</v>
      </c>
      <c r="AC375" t="s">
        <v>3843</v>
      </c>
      <c r="AD375" t="s">
        <v>3844</v>
      </c>
    </row>
    <row r="376" spans="1:30" x14ac:dyDescent="0.25">
      <c r="A376" s="11" t="s">
        <v>3220</v>
      </c>
      <c r="B376" s="2" t="s">
        <v>16</v>
      </c>
      <c r="C376" s="12">
        <v>45294</v>
      </c>
      <c r="D376" s="2">
        <v>715.65</v>
      </c>
      <c r="F376">
        <f t="shared" si="26"/>
        <v>0.25215381382642776</v>
      </c>
      <c r="G376">
        <f t="shared" si="25"/>
        <v>3</v>
      </c>
      <c r="H376" t="str">
        <f t="shared" si="29"/>
        <v/>
      </c>
      <c r="I376" t="str">
        <f t="shared" si="27"/>
        <v/>
      </c>
      <c r="J376" t="str">
        <f t="shared" si="28"/>
        <v/>
      </c>
      <c r="P376" t="s">
        <v>3220</v>
      </c>
      <c r="Q376" t="s">
        <v>16</v>
      </c>
      <c r="R376" s="3">
        <v>45282</v>
      </c>
      <c r="S376">
        <v>692.9</v>
      </c>
      <c r="T376">
        <v>696</v>
      </c>
      <c r="U376">
        <v>718.7</v>
      </c>
      <c r="V376">
        <v>694.45</v>
      </c>
      <c r="W376">
        <v>715.7</v>
      </c>
      <c r="X376">
        <v>715.95</v>
      </c>
      <c r="Y376">
        <v>705.78</v>
      </c>
      <c r="Z376">
        <v>5899551</v>
      </c>
      <c r="AA376">
        <v>4163791075.6500001</v>
      </c>
      <c r="AB376">
        <v>91316</v>
      </c>
      <c r="AC376" t="s">
        <v>3845</v>
      </c>
      <c r="AD376" t="s">
        <v>3846</v>
      </c>
    </row>
    <row r="377" spans="1:30" x14ac:dyDescent="0.25">
      <c r="A377" s="9" t="s">
        <v>3220</v>
      </c>
      <c r="B377" s="1" t="s">
        <v>16</v>
      </c>
      <c r="C377" s="10">
        <v>45295</v>
      </c>
      <c r="D377" s="1">
        <v>761.4</v>
      </c>
      <c r="F377">
        <f t="shared" si="26"/>
        <v>6.3927897715363651</v>
      </c>
      <c r="G377">
        <f t="shared" si="25"/>
        <v>4</v>
      </c>
      <c r="H377">
        <f t="shared" si="29"/>
        <v>4.4946133260138614</v>
      </c>
      <c r="I377" t="str">
        <f t="shared" si="27"/>
        <v/>
      </c>
      <c r="J377" t="str">
        <f t="shared" si="28"/>
        <v/>
      </c>
      <c r="P377" t="s">
        <v>3220</v>
      </c>
      <c r="Q377" t="s">
        <v>16</v>
      </c>
      <c r="R377" s="3">
        <v>45286</v>
      </c>
      <c r="S377">
        <v>715.95</v>
      </c>
      <c r="T377">
        <v>719.55</v>
      </c>
      <c r="U377">
        <v>722.2</v>
      </c>
      <c r="V377">
        <v>711.65</v>
      </c>
      <c r="W377">
        <v>714</v>
      </c>
      <c r="X377">
        <v>714.85</v>
      </c>
      <c r="Y377">
        <v>716.26</v>
      </c>
      <c r="Z377">
        <v>2419374</v>
      </c>
      <c r="AA377">
        <v>1732893801.75</v>
      </c>
      <c r="AB377">
        <v>47554</v>
      </c>
      <c r="AC377" t="s">
        <v>3847</v>
      </c>
      <c r="AD377" t="s">
        <v>3848</v>
      </c>
    </row>
    <row r="378" spans="1:30" x14ac:dyDescent="0.25">
      <c r="A378" s="11" t="s">
        <v>3220</v>
      </c>
      <c r="B378" s="2" t="s">
        <v>16</v>
      </c>
      <c r="C378" s="12">
        <v>45296</v>
      </c>
      <c r="D378" s="2">
        <v>752.95</v>
      </c>
      <c r="F378">
        <f t="shared" si="26"/>
        <v>-1.1097977410034059</v>
      </c>
      <c r="G378">
        <f t="shared" si="25"/>
        <v>5</v>
      </c>
      <c r="H378" t="str">
        <f t="shared" si="29"/>
        <v/>
      </c>
      <c r="I378" t="str">
        <f t="shared" si="27"/>
        <v/>
      </c>
      <c r="J378" t="str">
        <f t="shared" si="28"/>
        <v/>
      </c>
      <c r="P378" t="s">
        <v>3220</v>
      </c>
      <c r="Q378" t="s">
        <v>16</v>
      </c>
      <c r="R378" s="3">
        <v>45287</v>
      </c>
      <c r="S378">
        <v>714.85</v>
      </c>
      <c r="T378">
        <v>719</v>
      </c>
      <c r="U378">
        <v>724.45</v>
      </c>
      <c r="V378">
        <v>711.4</v>
      </c>
      <c r="W378">
        <v>717</v>
      </c>
      <c r="X378">
        <v>720.45</v>
      </c>
      <c r="Y378">
        <v>719.82</v>
      </c>
      <c r="Z378">
        <v>2233097</v>
      </c>
      <c r="AA378">
        <v>1607419359.5999999</v>
      </c>
      <c r="AB378">
        <v>37574</v>
      </c>
      <c r="AC378" t="s">
        <v>3849</v>
      </c>
      <c r="AD378" t="s">
        <v>615</v>
      </c>
    </row>
    <row r="379" spans="1:30" x14ac:dyDescent="0.25">
      <c r="A379" s="9" t="s">
        <v>3220</v>
      </c>
      <c r="B379" s="1" t="s">
        <v>16</v>
      </c>
      <c r="C379" s="10">
        <v>45299</v>
      </c>
      <c r="D379" s="1">
        <v>759.3</v>
      </c>
      <c r="F379">
        <f t="shared" si="26"/>
        <v>0.84334949199812859</v>
      </c>
      <c r="G379">
        <f t="shared" si="25"/>
        <v>1</v>
      </c>
      <c r="H379" t="str">
        <f t="shared" si="29"/>
        <v/>
      </c>
      <c r="I379" t="str">
        <f t="shared" si="27"/>
        <v/>
      </c>
      <c r="J379" t="str">
        <f t="shared" si="28"/>
        <v/>
      </c>
      <c r="P379" t="s">
        <v>3220</v>
      </c>
      <c r="Q379" t="s">
        <v>16</v>
      </c>
      <c r="R379" s="3">
        <v>45288</v>
      </c>
      <c r="S379">
        <v>720.45</v>
      </c>
      <c r="T379">
        <v>721.9</v>
      </c>
      <c r="U379">
        <v>729.9</v>
      </c>
      <c r="V379">
        <v>715.1</v>
      </c>
      <c r="W379">
        <v>728</v>
      </c>
      <c r="X379">
        <v>728.65</v>
      </c>
      <c r="Y379">
        <v>725.37</v>
      </c>
      <c r="Z379">
        <v>5426028</v>
      </c>
      <c r="AA379">
        <v>3935880897.75</v>
      </c>
      <c r="AB379">
        <v>62899</v>
      </c>
      <c r="AC379" t="s">
        <v>3850</v>
      </c>
      <c r="AD379" t="s">
        <v>3851</v>
      </c>
    </row>
    <row r="380" spans="1:30" x14ac:dyDescent="0.25">
      <c r="A380" s="11" t="s">
        <v>3220</v>
      </c>
      <c r="B380" s="2" t="s">
        <v>16</v>
      </c>
      <c r="C380" s="12">
        <v>45300</v>
      </c>
      <c r="D380" s="2">
        <v>789.6</v>
      </c>
      <c r="F380">
        <f t="shared" si="26"/>
        <v>3.9905175819834153</v>
      </c>
      <c r="G380">
        <f t="shared" si="25"/>
        <v>2</v>
      </c>
      <c r="H380" t="str">
        <f t="shared" si="29"/>
        <v/>
      </c>
      <c r="I380" t="str">
        <f t="shared" si="27"/>
        <v/>
      </c>
      <c r="J380" t="str">
        <f t="shared" si="28"/>
        <v/>
      </c>
      <c r="P380" t="s">
        <v>3220</v>
      </c>
      <c r="Q380" t="s">
        <v>16</v>
      </c>
      <c r="R380" s="3">
        <v>45289</v>
      </c>
      <c r="S380">
        <v>728.65</v>
      </c>
      <c r="T380">
        <v>725.8</v>
      </c>
      <c r="U380">
        <v>730</v>
      </c>
      <c r="V380">
        <v>721.8</v>
      </c>
      <c r="W380">
        <v>724</v>
      </c>
      <c r="X380">
        <v>726.4</v>
      </c>
      <c r="Y380">
        <v>726.23</v>
      </c>
      <c r="Z380">
        <v>1995191</v>
      </c>
      <c r="AA380">
        <v>1448962399.9000001</v>
      </c>
      <c r="AB380">
        <v>36358</v>
      </c>
      <c r="AC380" t="s">
        <v>3852</v>
      </c>
      <c r="AD380" t="s">
        <v>3853</v>
      </c>
    </row>
    <row r="381" spans="1:30" x14ac:dyDescent="0.25">
      <c r="A381" s="9" t="s">
        <v>3220</v>
      </c>
      <c r="B381" s="1" t="s">
        <v>16</v>
      </c>
      <c r="C381" s="10">
        <v>45301</v>
      </c>
      <c r="D381" s="1">
        <v>796.05</v>
      </c>
      <c r="F381">
        <f t="shared" si="26"/>
        <v>0.8168693009118454</v>
      </c>
      <c r="G381">
        <f t="shared" si="25"/>
        <v>3</v>
      </c>
      <c r="H381" t="str">
        <f t="shared" si="29"/>
        <v/>
      </c>
      <c r="I381" t="str">
        <f t="shared" si="27"/>
        <v/>
      </c>
      <c r="J381" t="str">
        <f t="shared" si="28"/>
        <v/>
      </c>
      <c r="P381" t="s">
        <v>3220</v>
      </c>
      <c r="Q381" t="s">
        <v>16</v>
      </c>
      <c r="R381" s="3">
        <v>45292</v>
      </c>
      <c r="S381">
        <v>726.4</v>
      </c>
      <c r="T381">
        <v>727.2</v>
      </c>
      <c r="U381">
        <v>731</v>
      </c>
      <c r="V381">
        <v>721.45</v>
      </c>
      <c r="W381">
        <v>722</v>
      </c>
      <c r="X381">
        <v>723.6</v>
      </c>
      <c r="Y381">
        <v>725.75</v>
      </c>
      <c r="Z381">
        <v>1400824</v>
      </c>
      <c r="AA381">
        <v>1016649233.8</v>
      </c>
      <c r="AB381">
        <v>26541</v>
      </c>
      <c r="AC381" t="s">
        <v>3854</v>
      </c>
      <c r="AD381" t="s">
        <v>3855</v>
      </c>
    </row>
    <row r="382" spans="1:30" x14ac:dyDescent="0.25">
      <c r="A382" s="11" t="s">
        <v>3220</v>
      </c>
      <c r="B382" s="2" t="s">
        <v>16</v>
      </c>
      <c r="C382" s="12">
        <v>45302</v>
      </c>
      <c r="D382" s="2">
        <v>797.45</v>
      </c>
      <c r="F382">
        <f t="shared" si="26"/>
        <v>0.17586834997802789</v>
      </c>
      <c r="G382">
        <f t="shared" si="25"/>
        <v>4</v>
      </c>
      <c r="H382">
        <f t="shared" si="29"/>
        <v>4.734699238245347</v>
      </c>
      <c r="I382" t="str">
        <f t="shared" si="27"/>
        <v/>
      </c>
      <c r="J382" t="str">
        <f t="shared" si="28"/>
        <v/>
      </c>
      <c r="P382" t="s">
        <v>3220</v>
      </c>
      <c r="Q382" t="s">
        <v>16</v>
      </c>
      <c r="R382" s="3">
        <v>45293</v>
      </c>
      <c r="S382">
        <v>723.6</v>
      </c>
      <c r="T382">
        <v>725.8</v>
      </c>
      <c r="U382">
        <v>725.8</v>
      </c>
      <c r="V382">
        <v>704.45</v>
      </c>
      <c r="W382">
        <v>714</v>
      </c>
      <c r="X382">
        <v>713.85</v>
      </c>
      <c r="Y382">
        <v>713.27</v>
      </c>
      <c r="Z382">
        <v>2394602</v>
      </c>
      <c r="AA382">
        <v>1708001235</v>
      </c>
      <c r="AB382">
        <v>45243</v>
      </c>
      <c r="AC382" t="s">
        <v>3856</v>
      </c>
      <c r="AD382" t="s">
        <v>3857</v>
      </c>
    </row>
    <row r="383" spans="1:30" x14ac:dyDescent="0.25">
      <c r="A383" s="9" t="s">
        <v>3220</v>
      </c>
      <c r="B383" s="1" t="s">
        <v>16</v>
      </c>
      <c r="C383" s="10">
        <v>45303</v>
      </c>
      <c r="D383" s="1">
        <v>800.55</v>
      </c>
      <c r="F383">
        <f t="shared" si="26"/>
        <v>0.38873910590004501</v>
      </c>
      <c r="G383">
        <f t="shared" si="25"/>
        <v>5</v>
      </c>
      <c r="H383" t="str">
        <f t="shared" si="29"/>
        <v/>
      </c>
      <c r="I383" t="str">
        <f t="shared" si="27"/>
        <v/>
      </c>
      <c r="J383" t="str">
        <f t="shared" si="28"/>
        <v/>
      </c>
      <c r="P383" t="s">
        <v>3220</v>
      </c>
      <c r="Q383" t="s">
        <v>16</v>
      </c>
      <c r="R383" s="3">
        <v>45294</v>
      </c>
      <c r="S383">
        <v>713.85</v>
      </c>
      <c r="T383">
        <v>715.25</v>
      </c>
      <c r="U383">
        <v>720.85</v>
      </c>
      <c r="V383">
        <v>706.7</v>
      </c>
      <c r="W383">
        <v>715</v>
      </c>
      <c r="X383">
        <v>715.65</v>
      </c>
      <c r="Y383">
        <v>714.99</v>
      </c>
      <c r="Z383">
        <v>1829817</v>
      </c>
      <c r="AA383">
        <v>1308297403.8499999</v>
      </c>
      <c r="AB383">
        <v>38564</v>
      </c>
      <c r="AC383" t="s">
        <v>3858</v>
      </c>
      <c r="AD383" t="s">
        <v>3859</v>
      </c>
    </row>
    <row r="384" spans="1:30" x14ac:dyDescent="0.25">
      <c r="A384" s="11" t="s">
        <v>3220</v>
      </c>
      <c r="B384" s="2" t="s">
        <v>16</v>
      </c>
      <c r="C384" s="12">
        <v>45306</v>
      </c>
      <c r="D384" s="2">
        <v>805.4</v>
      </c>
      <c r="F384">
        <f t="shared" si="26"/>
        <v>0.60583348947598814</v>
      </c>
      <c r="G384">
        <f t="shared" si="25"/>
        <v>1</v>
      </c>
      <c r="H384" t="str">
        <f t="shared" si="29"/>
        <v/>
      </c>
      <c r="I384" t="str">
        <f t="shared" si="27"/>
        <v/>
      </c>
      <c r="J384" t="str">
        <f t="shared" si="28"/>
        <v/>
      </c>
      <c r="P384" t="s">
        <v>3220</v>
      </c>
      <c r="Q384" t="s">
        <v>16</v>
      </c>
      <c r="R384" s="3">
        <v>45295</v>
      </c>
      <c r="S384">
        <v>715.65</v>
      </c>
      <c r="T384">
        <v>718</v>
      </c>
      <c r="U384">
        <v>764.75</v>
      </c>
      <c r="V384">
        <v>717.5</v>
      </c>
      <c r="W384">
        <v>762.5</v>
      </c>
      <c r="X384">
        <v>761.4</v>
      </c>
      <c r="Y384">
        <v>753.28</v>
      </c>
      <c r="Z384">
        <v>13312567</v>
      </c>
      <c r="AA384">
        <v>10028055222.049999</v>
      </c>
      <c r="AB384">
        <v>228252</v>
      </c>
      <c r="AC384" t="s">
        <v>3860</v>
      </c>
      <c r="AD384" t="s">
        <v>3861</v>
      </c>
    </row>
    <row r="385" spans="1:30" x14ac:dyDescent="0.25">
      <c r="A385" s="9" t="s">
        <v>3220</v>
      </c>
      <c r="B385" s="1" t="s">
        <v>16</v>
      </c>
      <c r="C385" s="10">
        <v>45307</v>
      </c>
      <c r="D385" s="1">
        <v>786.85</v>
      </c>
      <c r="F385">
        <f t="shared" si="26"/>
        <v>-2.3032033772038685</v>
      </c>
      <c r="G385">
        <f t="shared" si="25"/>
        <v>2</v>
      </c>
      <c r="H385" t="str">
        <f t="shared" si="29"/>
        <v/>
      </c>
      <c r="I385" t="str">
        <f t="shared" si="27"/>
        <v/>
      </c>
      <c r="J385" t="str">
        <f t="shared" si="28"/>
        <v/>
      </c>
      <c r="P385" t="s">
        <v>3220</v>
      </c>
      <c r="Q385" t="s">
        <v>16</v>
      </c>
      <c r="R385" s="3">
        <v>45296</v>
      </c>
      <c r="S385">
        <v>761.4</v>
      </c>
      <c r="T385">
        <v>760</v>
      </c>
      <c r="U385">
        <v>770</v>
      </c>
      <c r="V385">
        <v>747.85</v>
      </c>
      <c r="W385">
        <v>754.1</v>
      </c>
      <c r="X385">
        <v>752.95</v>
      </c>
      <c r="Y385">
        <v>759.16</v>
      </c>
      <c r="Z385">
        <v>5929704</v>
      </c>
      <c r="AA385">
        <v>4501609607.8500004</v>
      </c>
      <c r="AB385">
        <v>118711</v>
      </c>
      <c r="AC385" t="s">
        <v>3862</v>
      </c>
      <c r="AD385" t="s">
        <v>3863</v>
      </c>
    </row>
    <row r="386" spans="1:30" x14ac:dyDescent="0.25">
      <c r="A386" s="11" t="s">
        <v>3220</v>
      </c>
      <c r="B386" s="2" t="s">
        <v>16</v>
      </c>
      <c r="C386" s="12">
        <v>45308</v>
      </c>
      <c r="D386" s="2">
        <v>775.3</v>
      </c>
      <c r="F386">
        <f t="shared" si="26"/>
        <v>-1.4678782487132322</v>
      </c>
      <c r="G386">
        <f t="shared" ref="G386:G449" si="30">WEEKDAY(C386, 2)</f>
        <v>3</v>
      </c>
      <c r="H386" t="str">
        <f t="shared" si="29"/>
        <v/>
      </c>
      <c r="I386" t="str">
        <f t="shared" si="27"/>
        <v/>
      </c>
      <c r="J386" t="str">
        <f t="shared" si="28"/>
        <v/>
      </c>
      <c r="P386" t="s">
        <v>3220</v>
      </c>
      <c r="Q386" t="s">
        <v>16</v>
      </c>
      <c r="R386" s="3">
        <v>45299</v>
      </c>
      <c r="S386">
        <v>752.95</v>
      </c>
      <c r="T386">
        <v>760.5</v>
      </c>
      <c r="U386">
        <v>773.45</v>
      </c>
      <c r="V386">
        <v>751.3</v>
      </c>
      <c r="W386">
        <v>760.25</v>
      </c>
      <c r="X386">
        <v>759.3</v>
      </c>
      <c r="Y386">
        <v>761.41</v>
      </c>
      <c r="Z386">
        <v>4448637</v>
      </c>
      <c r="AA386">
        <v>3387241130.4499998</v>
      </c>
      <c r="AB386">
        <v>84196</v>
      </c>
      <c r="AC386" t="s">
        <v>3864</v>
      </c>
      <c r="AD386" t="s">
        <v>70</v>
      </c>
    </row>
    <row r="387" spans="1:30" x14ac:dyDescent="0.25">
      <c r="A387" s="9" t="s">
        <v>3220</v>
      </c>
      <c r="B387" s="1" t="s">
        <v>16</v>
      </c>
      <c r="C387" s="10">
        <v>45309</v>
      </c>
      <c r="D387" s="1">
        <v>775.45</v>
      </c>
      <c r="F387">
        <f t="shared" ref="F387:F450" si="31">((D387-D386)/D386)*100</f>
        <v>1.9347349413142131E-2</v>
      </c>
      <c r="G387">
        <f t="shared" si="30"/>
        <v>4</v>
      </c>
      <c r="H387">
        <f t="shared" si="29"/>
        <v>-2.7587936547745939</v>
      </c>
      <c r="I387" t="str">
        <f t="shared" ref="I387:I450" si="32">IF(MONTH(C387)&lt;&gt;MONTH(C386), C387, "")</f>
        <v/>
      </c>
      <c r="J387" t="str">
        <f t="shared" ref="J387:J450" si="33">IF(ISNUMBER(I387), (INDEX(D:D, MATCH(EOMONTH(C387, 0), C:C, 1)) / D387 - 1) * 100, "")</f>
        <v/>
      </c>
      <c r="P387" t="s">
        <v>3220</v>
      </c>
      <c r="Q387" t="s">
        <v>16</v>
      </c>
      <c r="R387" s="3">
        <v>45300</v>
      </c>
      <c r="S387">
        <v>759.3</v>
      </c>
      <c r="T387">
        <v>772</v>
      </c>
      <c r="U387">
        <v>793</v>
      </c>
      <c r="V387">
        <v>762.5</v>
      </c>
      <c r="W387">
        <v>790.25</v>
      </c>
      <c r="X387">
        <v>789.6</v>
      </c>
      <c r="Y387">
        <v>779.97</v>
      </c>
      <c r="Z387">
        <v>9348457</v>
      </c>
      <c r="AA387">
        <v>7291544068.3500004</v>
      </c>
      <c r="AB387">
        <v>152757</v>
      </c>
      <c r="AC387" t="s">
        <v>3865</v>
      </c>
      <c r="AD387" t="s">
        <v>3866</v>
      </c>
    </row>
    <row r="388" spans="1:30" x14ac:dyDescent="0.25">
      <c r="A388" s="11" t="s">
        <v>3220</v>
      </c>
      <c r="B388" s="2" t="s">
        <v>16</v>
      </c>
      <c r="C388" s="12">
        <v>45310</v>
      </c>
      <c r="D388" s="2">
        <v>785.55</v>
      </c>
      <c r="F388">
        <f t="shared" si="31"/>
        <v>1.3024695338190611</v>
      </c>
      <c r="G388">
        <f t="shared" si="30"/>
        <v>5</v>
      </c>
      <c r="H388" t="str">
        <f t="shared" si="29"/>
        <v/>
      </c>
      <c r="I388" t="str">
        <f t="shared" si="32"/>
        <v/>
      </c>
      <c r="J388" t="str">
        <f t="shared" si="33"/>
        <v/>
      </c>
      <c r="P388" t="s">
        <v>3220</v>
      </c>
      <c r="Q388" t="s">
        <v>16</v>
      </c>
      <c r="R388" s="3">
        <v>45301</v>
      </c>
      <c r="S388">
        <v>789.6</v>
      </c>
      <c r="T388">
        <v>790.45</v>
      </c>
      <c r="U388">
        <v>800.8</v>
      </c>
      <c r="V388">
        <v>777.55</v>
      </c>
      <c r="W388">
        <v>795.25</v>
      </c>
      <c r="X388">
        <v>796.05</v>
      </c>
      <c r="Y388">
        <v>788.54</v>
      </c>
      <c r="Z388">
        <v>5169408</v>
      </c>
      <c r="AA388">
        <v>4076259867.5999999</v>
      </c>
      <c r="AB388">
        <v>85116</v>
      </c>
      <c r="AC388" t="s">
        <v>3867</v>
      </c>
      <c r="AD388" t="s">
        <v>3868</v>
      </c>
    </row>
    <row r="389" spans="1:30" x14ac:dyDescent="0.25">
      <c r="A389" s="9" t="s">
        <v>3220</v>
      </c>
      <c r="B389" s="1" t="s">
        <v>16</v>
      </c>
      <c r="C389" s="10">
        <v>45311</v>
      </c>
      <c r="D389" s="1">
        <v>777.05</v>
      </c>
      <c r="F389">
        <f t="shared" si="31"/>
        <v>-1.0820444274711987</v>
      </c>
      <c r="G389">
        <f t="shared" si="30"/>
        <v>6</v>
      </c>
      <c r="H389" t="str">
        <f t="shared" si="29"/>
        <v/>
      </c>
      <c r="I389" t="str">
        <f t="shared" si="32"/>
        <v/>
      </c>
      <c r="J389" t="str">
        <f t="shared" si="33"/>
        <v/>
      </c>
      <c r="P389" t="s">
        <v>3220</v>
      </c>
      <c r="Q389" t="s">
        <v>16</v>
      </c>
      <c r="R389" s="3">
        <v>45302</v>
      </c>
      <c r="S389">
        <v>796.05</v>
      </c>
      <c r="T389">
        <v>797.5</v>
      </c>
      <c r="U389">
        <v>804.9</v>
      </c>
      <c r="V389">
        <v>794.35</v>
      </c>
      <c r="W389">
        <v>798.2</v>
      </c>
      <c r="X389">
        <v>797.45</v>
      </c>
      <c r="Y389">
        <v>799.89</v>
      </c>
      <c r="Z389">
        <v>5304485</v>
      </c>
      <c r="AA389">
        <v>4243011651.3000002</v>
      </c>
      <c r="AB389">
        <v>110132</v>
      </c>
      <c r="AC389" t="s">
        <v>3869</v>
      </c>
      <c r="AD389" t="s">
        <v>2292</v>
      </c>
    </row>
    <row r="390" spans="1:30" x14ac:dyDescent="0.25">
      <c r="A390" s="11" t="s">
        <v>3220</v>
      </c>
      <c r="B390" s="2" t="s">
        <v>16</v>
      </c>
      <c r="C390" s="12">
        <v>45314</v>
      </c>
      <c r="D390" s="2">
        <v>739.3</v>
      </c>
      <c r="F390">
        <f t="shared" si="31"/>
        <v>-4.8581172382729552</v>
      </c>
      <c r="G390">
        <f t="shared" si="30"/>
        <v>2</v>
      </c>
      <c r="H390" t="str">
        <f t="shared" si="29"/>
        <v/>
      </c>
      <c r="I390" t="str">
        <f t="shared" si="32"/>
        <v/>
      </c>
      <c r="J390" t="str">
        <f t="shared" si="33"/>
        <v/>
      </c>
      <c r="P390" t="s">
        <v>3220</v>
      </c>
      <c r="Q390" t="s">
        <v>16</v>
      </c>
      <c r="R390" s="3">
        <v>45303</v>
      </c>
      <c r="S390">
        <v>797.45</v>
      </c>
      <c r="T390">
        <v>800</v>
      </c>
      <c r="U390">
        <v>811.4</v>
      </c>
      <c r="V390">
        <v>796.25</v>
      </c>
      <c r="W390">
        <v>800.35</v>
      </c>
      <c r="X390">
        <v>800.55</v>
      </c>
      <c r="Y390">
        <v>804.35</v>
      </c>
      <c r="Z390">
        <v>4158326</v>
      </c>
      <c r="AA390">
        <v>3344754402.9499998</v>
      </c>
      <c r="AB390">
        <v>87816</v>
      </c>
      <c r="AC390" t="s">
        <v>3870</v>
      </c>
      <c r="AD390" t="s">
        <v>3871</v>
      </c>
    </row>
    <row r="391" spans="1:30" x14ac:dyDescent="0.25">
      <c r="A391" s="9" t="s">
        <v>3220</v>
      </c>
      <c r="B391" s="1" t="s">
        <v>16</v>
      </c>
      <c r="C391" s="10">
        <v>45315</v>
      </c>
      <c r="D391" s="1">
        <v>747.4</v>
      </c>
      <c r="F391">
        <f t="shared" si="31"/>
        <v>1.0956310022994755</v>
      </c>
      <c r="G391">
        <f t="shared" si="30"/>
        <v>3</v>
      </c>
      <c r="H391" t="str">
        <f t="shared" ref="H391:H454" si="34">IF(G391=4, ((D391 - D386) / D386)*100, "")</f>
        <v/>
      </c>
      <c r="I391" t="str">
        <f t="shared" si="32"/>
        <v/>
      </c>
      <c r="J391" t="str">
        <f t="shared" si="33"/>
        <v/>
      </c>
      <c r="P391" t="s">
        <v>3220</v>
      </c>
      <c r="Q391" t="s">
        <v>16</v>
      </c>
      <c r="R391" s="3">
        <v>45306</v>
      </c>
      <c r="S391">
        <v>800.55</v>
      </c>
      <c r="T391">
        <v>802</v>
      </c>
      <c r="U391">
        <v>815.75</v>
      </c>
      <c r="V391">
        <v>798.5</v>
      </c>
      <c r="W391">
        <v>804.4</v>
      </c>
      <c r="X391">
        <v>805.4</v>
      </c>
      <c r="Y391">
        <v>805.85</v>
      </c>
      <c r="Z391">
        <v>4959825</v>
      </c>
      <c r="AA391">
        <v>3996887787.1500001</v>
      </c>
      <c r="AB391">
        <v>84385</v>
      </c>
      <c r="AC391" t="s">
        <v>3872</v>
      </c>
      <c r="AD391" t="s">
        <v>276</v>
      </c>
    </row>
    <row r="392" spans="1:30" x14ac:dyDescent="0.25">
      <c r="A392" s="11" t="s">
        <v>3220</v>
      </c>
      <c r="B392" s="2" t="s">
        <v>16</v>
      </c>
      <c r="C392" s="12">
        <v>45316</v>
      </c>
      <c r="D392" s="2">
        <v>758.65</v>
      </c>
      <c r="F392">
        <f t="shared" si="31"/>
        <v>1.5052180893765053</v>
      </c>
      <c r="G392">
        <f t="shared" si="30"/>
        <v>4</v>
      </c>
      <c r="H392">
        <f t="shared" si="34"/>
        <v>-2.166483977045595</v>
      </c>
      <c r="I392" t="str">
        <f t="shared" si="32"/>
        <v/>
      </c>
      <c r="J392" t="str">
        <f t="shared" si="33"/>
        <v/>
      </c>
      <c r="P392" t="s">
        <v>3220</v>
      </c>
      <c r="Q392" t="s">
        <v>16</v>
      </c>
      <c r="R392" s="3">
        <v>45307</v>
      </c>
      <c r="S392">
        <v>805.4</v>
      </c>
      <c r="T392">
        <v>804.4</v>
      </c>
      <c r="U392">
        <v>806.35</v>
      </c>
      <c r="V392">
        <v>777.15</v>
      </c>
      <c r="W392">
        <v>787.1</v>
      </c>
      <c r="X392">
        <v>786.85</v>
      </c>
      <c r="Y392">
        <v>788.42</v>
      </c>
      <c r="Z392">
        <v>3800255</v>
      </c>
      <c r="AA392">
        <v>2996214975.4000001</v>
      </c>
      <c r="AB392">
        <v>75180</v>
      </c>
      <c r="AC392" t="s">
        <v>3873</v>
      </c>
      <c r="AD392" t="s">
        <v>3783</v>
      </c>
    </row>
    <row r="393" spans="1:30" x14ac:dyDescent="0.25">
      <c r="A393" s="9" t="s">
        <v>3220</v>
      </c>
      <c r="B393" s="1" t="s">
        <v>16</v>
      </c>
      <c r="C393" s="10">
        <v>45320</v>
      </c>
      <c r="D393" s="1">
        <v>767.35</v>
      </c>
      <c r="F393">
        <f t="shared" si="31"/>
        <v>1.1467738746457583</v>
      </c>
      <c r="G393">
        <f t="shared" si="30"/>
        <v>1</v>
      </c>
      <c r="H393" t="str">
        <f t="shared" si="34"/>
        <v/>
      </c>
      <c r="I393" t="str">
        <f t="shared" si="32"/>
        <v/>
      </c>
      <c r="J393" t="str">
        <f t="shared" si="33"/>
        <v/>
      </c>
      <c r="P393" t="s">
        <v>3220</v>
      </c>
      <c r="Q393" t="s">
        <v>16</v>
      </c>
      <c r="R393" s="3">
        <v>45308</v>
      </c>
      <c r="S393">
        <v>786.85</v>
      </c>
      <c r="T393">
        <v>780</v>
      </c>
      <c r="U393">
        <v>790</v>
      </c>
      <c r="V393">
        <v>771.05</v>
      </c>
      <c r="W393">
        <v>777.1</v>
      </c>
      <c r="X393">
        <v>775.3</v>
      </c>
      <c r="Y393">
        <v>778.82</v>
      </c>
      <c r="Z393">
        <v>6183356</v>
      </c>
      <c r="AA393">
        <v>4815727961.1999998</v>
      </c>
      <c r="AB393">
        <v>97419</v>
      </c>
      <c r="AC393" t="s">
        <v>3874</v>
      </c>
      <c r="AD393" t="s">
        <v>3875</v>
      </c>
    </row>
    <row r="394" spans="1:30" x14ac:dyDescent="0.25">
      <c r="A394" s="11" t="s">
        <v>3220</v>
      </c>
      <c r="B394" s="2" t="s">
        <v>16</v>
      </c>
      <c r="C394" s="12">
        <v>45321</v>
      </c>
      <c r="D394" s="2">
        <v>786.9</v>
      </c>
      <c r="F394">
        <f t="shared" si="31"/>
        <v>2.5477291978888323</v>
      </c>
      <c r="G394">
        <f t="shared" si="30"/>
        <v>2</v>
      </c>
      <c r="H394" t="str">
        <f t="shared" si="34"/>
        <v/>
      </c>
      <c r="I394" t="str">
        <f t="shared" si="32"/>
        <v/>
      </c>
      <c r="J394" t="str">
        <f t="shared" si="33"/>
        <v/>
      </c>
      <c r="P394" t="s">
        <v>3220</v>
      </c>
      <c r="Q394" t="s">
        <v>16</v>
      </c>
      <c r="R394" s="3">
        <v>45309</v>
      </c>
      <c r="S394">
        <v>775.3</v>
      </c>
      <c r="T394">
        <v>776</v>
      </c>
      <c r="U394">
        <v>780.6</v>
      </c>
      <c r="V394">
        <v>762.75</v>
      </c>
      <c r="W394">
        <v>775</v>
      </c>
      <c r="X394">
        <v>775.45</v>
      </c>
      <c r="Y394">
        <v>773.93</v>
      </c>
      <c r="Z394">
        <v>8727583</v>
      </c>
      <c r="AA394">
        <v>6754536235.5</v>
      </c>
      <c r="AB394">
        <v>158145</v>
      </c>
      <c r="AC394" t="s">
        <v>3876</v>
      </c>
      <c r="AD394" t="s">
        <v>3877</v>
      </c>
    </row>
    <row r="395" spans="1:30" x14ac:dyDescent="0.25">
      <c r="A395" s="9" t="s">
        <v>3220</v>
      </c>
      <c r="B395" s="1" t="s">
        <v>16</v>
      </c>
      <c r="C395" s="10">
        <v>45322</v>
      </c>
      <c r="D395" s="1">
        <v>802.6</v>
      </c>
      <c r="F395">
        <f t="shared" si="31"/>
        <v>1.9951709238785162</v>
      </c>
      <c r="G395">
        <f t="shared" si="30"/>
        <v>3</v>
      </c>
      <c r="H395" t="str">
        <f t="shared" si="34"/>
        <v/>
      </c>
      <c r="I395" t="str">
        <f t="shared" si="32"/>
        <v/>
      </c>
      <c r="J395" t="str">
        <f t="shared" si="33"/>
        <v/>
      </c>
      <c r="P395" t="s">
        <v>3220</v>
      </c>
      <c r="Q395" t="s">
        <v>16</v>
      </c>
      <c r="R395" s="3">
        <v>45310</v>
      </c>
      <c r="S395">
        <v>775.45</v>
      </c>
      <c r="T395">
        <v>780.7</v>
      </c>
      <c r="U395">
        <v>788</v>
      </c>
      <c r="V395">
        <v>777.7</v>
      </c>
      <c r="W395">
        <v>785.2</v>
      </c>
      <c r="X395">
        <v>785.55</v>
      </c>
      <c r="Y395">
        <v>783.52</v>
      </c>
      <c r="Z395">
        <v>3519988</v>
      </c>
      <c r="AA395">
        <v>2757970305.4000001</v>
      </c>
      <c r="AB395">
        <v>80997</v>
      </c>
      <c r="AC395" t="s">
        <v>3878</v>
      </c>
      <c r="AD395" t="s">
        <v>3094</v>
      </c>
    </row>
    <row r="396" spans="1:30" x14ac:dyDescent="0.25">
      <c r="A396" s="11" t="s">
        <v>3220</v>
      </c>
      <c r="B396" s="2" t="s">
        <v>16</v>
      </c>
      <c r="C396" s="12">
        <v>45323</v>
      </c>
      <c r="D396" s="2">
        <v>800.05</v>
      </c>
      <c r="F396">
        <f t="shared" si="31"/>
        <v>-0.31771741839024026</v>
      </c>
      <c r="G396">
        <f t="shared" si="30"/>
        <v>4</v>
      </c>
      <c r="H396">
        <f t="shared" si="34"/>
        <v>7.044420658282041</v>
      </c>
      <c r="I396">
        <f t="shared" si="32"/>
        <v>45323</v>
      </c>
      <c r="J396">
        <f t="shared" si="33"/>
        <v>12.642959815011579</v>
      </c>
      <c r="P396" t="s">
        <v>3220</v>
      </c>
      <c r="Q396" t="s">
        <v>16</v>
      </c>
      <c r="R396" s="3">
        <v>45311</v>
      </c>
      <c r="S396">
        <v>785.55</v>
      </c>
      <c r="T396">
        <v>783.65</v>
      </c>
      <c r="U396">
        <v>788.55</v>
      </c>
      <c r="V396">
        <v>769</v>
      </c>
      <c r="W396">
        <v>777</v>
      </c>
      <c r="X396">
        <v>777.05</v>
      </c>
      <c r="Y396">
        <v>775.9</v>
      </c>
      <c r="Z396">
        <v>3960173</v>
      </c>
      <c r="AA396">
        <v>3072690561.3000002</v>
      </c>
      <c r="AB396">
        <v>60622</v>
      </c>
      <c r="AC396" t="s">
        <v>3879</v>
      </c>
      <c r="AD396" t="s">
        <v>1666</v>
      </c>
    </row>
    <row r="397" spans="1:30" x14ac:dyDescent="0.25">
      <c r="A397" s="9" t="s">
        <v>3220</v>
      </c>
      <c r="B397" s="1" t="s">
        <v>16</v>
      </c>
      <c r="C397" s="10">
        <v>45324</v>
      </c>
      <c r="D397" s="1">
        <v>791.45</v>
      </c>
      <c r="F397">
        <f t="shared" si="31"/>
        <v>-1.0749328166989451</v>
      </c>
      <c r="G397">
        <f t="shared" si="30"/>
        <v>5</v>
      </c>
      <c r="H397" t="str">
        <f t="shared" si="34"/>
        <v/>
      </c>
      <c r="I397" t="str">
        <f t="shared" si="32"/>
        <v/>
      </c>
      <c r="J397" t="str">
        <f t="shared" si="33"/>
        <v/>
      </c>
      <c r="P397" t="s">
        <v>3220</v>
      </c>
      <c r="Q397" t="s">
        <v>16</v>
      </c>
      <c r="R397" s="3">
        <v>45314</v>
      </c>
      <c r="S397">
        <v>777.05</v>
      </c>
      <c r="T397">
        <v>790</v>
      </c>
      <c r="U397">
        <v>791.9</v>
      </c>
      <c r="V397">
        <v>733.95</v>
      </c>
      <c r="W397">
        <v>743</v>
      </c>
      <c r="X397">
        <v>739.3</v>
      </c>
      <c r="Y397">
        <v>751.77</v>
      </c>
      <c r="Z397">
        <v>19908675</v>
      </c>
      <c r="AA397">
        <v>14966675549.950001</v>
      </c>
      <c r="AB397">
        <v>272597</v>
      </c>
      <c r="AC397" t="s">
        <v>3880</v>
      </c>
      <c r="AD397" t="s">
        <v>3881</v>
      </c>
    </row>
    <row r="398" spans="1:30" x14ac:dyDescent="0.25">
      <c r="A398" s="11" t="s">
        <v>3220</v>
      </c>
      <c r="B398" s="2" t="s">
        <v>16</v>
      </c>
      <c r="C398" s="12">
        <v>45327</v>
      </c>
      <c r="D398" s="2">
        <v>786.6</v>
      </c>
      <c r="F398">
        <f t="shared" si="31"/>
        <v>-0.61279929243793319</v>
      </c>
      <c r="G398">
        <f t="shared" si="30"/>
        <v>1</v>
      </c>
      <c r="H398" t="str">
        <f t="shared" si="34"/>
        <v/>
      </c>
      <c r="I398" t="str">
        <f t="shared" si="32"/>
        <v/>
      </c>
      <c r="J398" t="str">
        <f t="shared" si="33"/>
        <v/>
      </c>
      <c r="P398" t="s">
        <v>3220</v>
      </c>
      <c r="Q398" t="s">
        <v>16</v>
      </c>
      <c r="R398" s="3">
        <v>45315</v>
      </c>
      <c r="S398">
        <v>739.3</v>
      </c>
      <c r="T398">
        <v>739.95</v>
      </c>
      <c r="U398">
        <v>749</v>
      </c>
      <c r="V398">
        <v>732.3</v>
      </c>
      <c r="W398">
        <v>748</v>
      </c>
      <c r="X398">
        <v>747.4</v>
      </c>
      <c r="Y398">
        <v>742.8</v>
      </c>
      <c r="Z398">
        <v>6963379</v>
      </c>
      <c r="AA398">
        <v>5172411752.4499998</v>
      </c>
      <c r="AB398">
        <v>132174</v>
      </c>
      <c r="AC398" t="s">
        <v>3882</v>
      </c>
      <c r="AD398" t="s">
        <v>3883</v>
      </c>
    </row>
    <row r="399" spans="1:30" x14ac:dyDescent="0.25">
      <c r="A399" s="9" t="s">
        <v>3220</v>
      </c>
      <c r="B399" s="1" t="s">
        <v>16</v>
      </c>
      <c r="C399" s="10">
        <v>45328</v>
      </c>
      <c r="D399" s="1">
        <v>797.35</v>
      </c>
      <c r="F399">
        <f t="shared" si="31"/>
        <v>1.366641240783117</v>
      </c>
      <c r="G399">
        <f t="shared" si="30"/>
        <v>2</v>
      </c>
      <c r="H399" t="str">
        <f t="shared" si="34"/>
        <v/>
      </c>
      <c r="I399" t="str">
        <f t="shared" si="32"/>
        <v/>
      </c>
      <c r="J399" t="str">
        <f t="shared" si="33"/>
        <v/>
      </c>
      <c r="P399" t="s">
        <v>3220</v>
      </c>
      <c r="Q399" t="s">
        <v>16</v>
      </c>
      <c r="R399" s="3">
        <v>45316</v>
      </c>
      <c r="S399">
        <v>747.4</v>
      </c>
      <c r="T399">
        <v>776</v>
      </c>
      <c r="U399">
        <v>776</v>
      </c>
      <c r="V399">
        <v>749.3</v>
      </c>
      <c r="W399">
        <v>758</v>
      </c>
      <c r="X399">
        <v>758.65</v>
      </c>
      <c r="Y399">
        <v>758.9</v>
      </c>
      <c r="Z399">
        <v>9110800</v>
      </c>
      <c r="AA399">
        <v>6914211003.6000004</v>
      </c>
      <c r="AB399">
        <v>247099</v>
      </c>
      <c r="AC399" t="s">
        <v>3884</v>
      </c>
      <c r="AD399" t="s">
        <v>1281</v>
      </c>
    </row>
    <row r="400" spans="1:30" x14ac:dyDescent="0.25">
      <c r="A400" s="11" t="s">
        <v>3220</v>
      </c>
      <c r="B400" s="2" t="s">
        <v>16</v>
      </c>
      <c r="C400" s="12">
        <v>45329</v>
      </c>
      <c r="D400" s="2">
        <v>827.45</v>
      </c>
      <c r="F400">
        <f t="shared" si="31"/>
        <v>3.775004703078952</v>
      </c>
      <c r="G400">
        <f t="shared" si="30"/>
        <v>3</v>
      </c>
      <c r="H400" t="str">
        <f t="shared" si="34"/>
        <v/>
      </c>
      <c r="I400" t="str">
        <f t="shared" si="32"/>
        <v/>
      </c>
      <c r="J400" t="str">
        <f t="shared" si="33"/>
        <v/>
      </c>
      <c r="P400" t="s">
        <v>3220</v>
      </c>
      <c r="Q400" t="s">
        <v>16</v>
      </c>
      <c r="R400" s="3">
        <v>45320</v>
      </c>
      <c r="S400">
        <v>758.65</v>
      </c>
      <c r="T400">
        <v>761</v>
      </c>
      <c r="U400">
        <v>771.7</v>
      </c>
      <c r="V400">
        <v>755.25</v>
      </c>
      <c r="W400">
        <v>765.35</v>
      </c>
      <c r="X400">
        <v>767.35</v>
      </c>
      <c r="Y400">
        <v>765.09</v>
      </c>
      <c r="Z400">
        <v>5504653</v>
      </c>
      <c r="AA400">
        <v>4211572783.25</v>
      </c>
      <c r="AB400">
        <v>121810</v>
      </c>
      <c r="AC400" t="s">
        <v>3885</v>
      </c>
      <c r="AD400" t="s">
        <v>3886</v>
      </c>
    </row>
    <row r="401" spans="1:30" x14ac:dyDescent="0.25">
      <c r="A401" s="9" t="s">
        <v>3220</v>
      </c>
      <c r="B401" s="1" t="s">
        <v>16</v>
      </c>
      <c r="C401" s="10">
        <v>45330</v>
      </c>
      <c r="D401" s="1">
        <v>830.85</v>
      </c>
      <c r="F401">
        <f t="shared" si="31"/>
        <v>0.4109009607831261</v>
      </c>
      <c r="G401">
        <f t="shared" si="30"/>
        <v>4</v>
      </c>
      <c r="H401">
        <f t="shared" si="34"/>
        <v>3.8497593900381313</v>
      </c>
      <c r="I401" t="str">
        <f t="shared" si="32"/>
        <v/>
      </c>
      <c r="J401" t="str">
        <f t="shared" si="33"/>
        <v/>
      </c>
      <c r="P401" t="s">
        <v>3220</v>
      </c>
      <c r="Q401" t="s">
        <v>16</v>
      </c>
      <c r="R401" s="3">
        <v>45321</v>
      </c>
      <c r="S401">
        <v>767.35</v>
      </c>
      <c r="T401">
        <v>770.5</v>
      </c>
      <c r="U401">
        <v>798.7</v>
      </c>
      <c r="V401">
        <v>767</v>
      </c>
      <c r="W401">
        <v>783</v>
      </c>
      <c r="X401">
        <v>786.9</v>
      </c>
      <c r="Y401">
        <v>782.87</v>
      </c>
      <c r="Z401">
        <v>10661351</v>
      </c>
      <c r="AA401">
        <v>8346462935.6999998</v>
      </c>
      <c r="AB401">
        <v>195253</v>
      </c>
      <c r="AC401" t="s">
        <v>3887</v>
      </c>
      <c r="AD401" t="s">
        <v>2491</v>
      </c>
    </row>
    <row r="402" spans="1:30" x14ac:dyDescent="0.25">
      <c r="A402" s="11" t="s">
        <v>3220</v>
      </c>
      <c r="B402" s="2" t="s">
        <v>16</v>
      </c>
      <c r="C402" s="12">
        <v>45331</v>
      </c>
      <c r="D402" s="2">
        <v>834.4</v>
      </c>
      <c r="F402">
        <f t="shared" si="31"/>
        <v>0.42727327435758011</v>
      </c>
      <c r="G402">
        <f t="shared" si="30"/>
        <v>5</v>
      </c>
      <c r="H402" t="str">
        <f t="shared" si="34"/>
        <v/>
      </c>
      <c r="I402" t="str">
        <f t="shared" si="32"/>
        <v/>
      </c>
      <c r="J402" t="str">
        <f t="shared" si="33"/>
        <v/>
      </c>
      <c r="P402" t="s">
        <v>3220</v>
      </c>
      <c r="Q402" t="s">
        <v>16</v>
      </c>
      <c r="R402" s="3">
        <v>45322</v>
      </c>
      <c r="S402">
        <v>786.9</v>
      </c>
      <c r="T402">
        <v>786.9</v>
      </c>
      <c r="U402">
        <v>806.7</v>
      </c>
      <c r="V402">
        <v>782.5</v>
      </c>
      <c r="W402">
        <v>797</v>
      </c>
      <c r="X402">
        <v>802.6</v>
      </c>
      <c r="Y402">
        <v>797.3</v>
      </c>
      <c r="Z402">
        <v>7997614</v>
      </c>
      <c r="AA402">
        <v>6376523394.25</v>
      </c>
      <c r="AB402">
        <v>173280</v>
      </c>
      <c r="AC402" t="s">
        <v>3888</v>
      </c>
      <c r="AD402" t="s">
        <v>3889</v>
      </c>
    </row>
    <row r="403" spans="1:30" x14ac:dyDescent="0.25">
      <c r="A403" s="9" t="s">
        <v>3220</v>
      </c>
      <c r="B403" s="1" t="s">
        <v>16</v>
      </c>
      <c r="C403" s="10">
        <v>45334</v>
      </c>
      <c r="D403" s="1">
        <v>807.6</v>
      </c>
      <c r="F403">
        <f t="shared" si="31"/>
        <v>-3.2118887823585753</v>
      </c>
      <c r="G403">
        <f t="shared" si="30"/>
        <v>1</v>
      </c>
      <c r="H403" t="str">
        <f t="shared" si="34"/>
        <v/>
      </c>
      <c r="I403" t="str">
        <f t="shared" si="32"/>
        <v/>
      </c>
      <c r="J403" t="str">
        <f t="shared" si="33"/>
        <v/>
      </c>
      <c r="P403" t="s">
        <v>3220</v>
      </c>
      <c r="Q403" t="s">
        <v>16</v>
      </c>
      <c r="R403" s="3">
        <v>45323</v>
      </c>
      <c r="S403">
        <v>802.6</v>
      </c>
      <c r="T403">
        <v>802.55</v>
      </c>
      <c r="U403">
        <v>808.75</v>
      </c>
      <c r="V403">
        <v>791.05</v>
      </c>
      <c r="W403">
        <v>796.8</v>
      </c>
      <c r="X403">
        <v>800.05</v>
      </c>
      <c r="Y403">
        <v>800.42</v>
      </c>
      <c r="Z403">
        <v>5565773</v>
      </c>
      <c r="AA403">
        <v>4454957520.3000002</v>
      </c>
      <c r="AB403">
        <v>120449</v>
      </c>
      <c r="AC403" t="s">
        <v>3890</v>
      </c>
      <c r="AD403" t="s">
        <v>1155</v>
      </c>
    </row>
    <row r="404" spans="1:30" x14ac:dyDescent="0.25">
      <c r="A404" s="11" t="s">
        <v>3220</v>
      </c>
      <c r="B404" s="2" t="s">
        <v>16</v>
      </c>
      <c r="C404" s="12">
        <v>45335</v>
      </c>
      <c r="D404" s="2">
        <v>829.35</v>
      </c>
      <c r="F404">
        <f t="shared" si="31"/>
        <v>2.6931649331352152</v>
      </c>
      <c r="G404">
        <f t="shared" si="30"/>
        <v>2</v>
      </c>
      <c r="H404" t="str">
        <f t="shared" si="34"/>
        <v/>
      </c>
      <c r="I404" t="str">
        <f t="shared" si="32"/>
        <v/>
      </c>
      <c r="J404" t="str">
        <f t="shared" si="33"/>
        <v/>
      </c>
      <c r="P404" t="s">
        <v>3220</v>
      </c>
      <c r="Q404" t="s">
        <v>16</v>
      </c>
      <c r="R404" s="3">
        <v>45324</v>
      </c>
      <c r="S404">
        <v>800.05</v>
      </c>
      <c r="T404">
        <v>801.2</v>
      </c>
      <c r="U404">
        <v>808.4</v>
      </c>
      <c r="V404">
        <v>783.2</v>
      </c>
      <c r="W404">
        <v>784.4</v>
      </c>
      <c r="X404">
        <v>791.45</v>
      </c>
      <c r="Y404">
        <v>800.75</v>
      </c>
      <c r="Z404">
        <v>3474878</v>
      </c>
      <c r="AA404">
        <v>2782501021.0500002</v>
      </c>
      <c r="AB404">
        <v>68541</v>
      </c>
      <c r="AC404" t="s">
        <v>3891</v>
      </c>
      <c r="AD404" t="s">
        <v>3892</v>
      </c>
    </row>
    <row r="405" spans="1:30" x14ac:dyDescent="0.25">
      <c r="A405" s="9" t="s">
        <v>3220</v>
      </c>
      <c r="B405" s="1" t="s">
        <v>16</v>
      </c>
      <c r="C405" s="10">
        <v>45336</v>
      </c>
      <c r="D405" s="1">
        <v>843.8</v>
      </c>
      <c r="F405">
        <f t="shared" si="31"/>
        <v>1.7423283294145935</v>
      </c>
      <c r="G405">
        <f t="shared" si="30"/>
        <v>3</v>
      </c>
      <c r="H405" t="str">
        <f t="shared" si="34"/>
        <v/>
      </c>
      <c r="I405" t="str">
        <f t="shared" si="32"/>
        <v/>
      </c>
      <c r="J405" t="str">
        <f t="shared" si="33"/>
        <v/>
      </c>
      <c r="P405" t="s">
        <v>3220</v>
      </c>
      <c r="Q405" t="s">
        <v>16</v>
      </c>
      <c r="R405" s="3">
        <v>45327</v>
      </c>
      <c r="S405">
        <v>791.45</v>
      </c>
      <c r="T405">
        <v>784.9</v>
      </c>
      <c r="U405">
        <v>806</v>
      </c>
      <c r="V405">
        <v>783.2</v>
      </c>
      <c r="W405">
        <v>787.5</v>
      </c>
      <c r="X405">
        <v>786.6</v>
      </c>
      <c r="Y405">
        <v>795.29</v>
      </c>
      <c r="Z405">
        <v>3023829</v>
      </c>
      <c r="AA405">
        <v>2404806939.3000002</v>
      </c>
      <c r="AB405">
        <v>62545</v>
      </c>
      <c r="AC405" t="s">
        <v>3893</v>
      </c>
      <c r="AD405" t="s">
        <v>3584</v>
      </c>
    </row>
    <row r="406" spans="1:30" x14ac:dyDescent="0.25">
      <c r="A406" s="11" t="s">
        <v>3220</v>
      </c>
      <c r="B406" s="2" t="s">
        <v>16</v>
      </c>
      <c r="C406" s="12">
        <v>45337</v>
      </c>
      <c r="D406" s="2">
        <v>851.4</v>
      </c>
      <c r="F406">
        <f t="shared" si="31"/>
        <v>0.90068736667457028</v>
      </c>
      <c r="G406">
        <f t="shared" si="30"/>
        <v>4</v>
      </c>
      <c r="H406">
        <f t="shared" si="34"/>
        <v>2.4733706445206662</v>
      </c>
      <c r="I406" t="str">
        <f t="shared" si="32"/>
        <v/>
      </c>
      <c r="J406" t="str">
        <f t="shared" si="33"/>
        <v/>
      </c>
      <c r="P406" t="s">
        <v>3220</v>
      </c>
      <c r="Q406" t="s">
        <v>16</v>
      </c>
      <c r="R406" s="3">
        <v>45328</v>
      </c>
      <c r="S406">
        <v>786.6</v>
      </c>
      <c r="T406">
        <v>794</v>
      </c>
      <c r="U406">
        <v>802</v>
      </c>
      <c r="V406">
        <v>784.2</v>
      </c>
      <c r="W406">
        <v>797</v>
      </c>
      <c r="X406">
        <v>797.35</v>
      </c>
      <c r="Y406">
        <v>796</v>
      </c>
      <c r="Z406">
        <v>3996095</v>
      </c>
      <c r="AA406">
        <v>3180887276.8499999</v>
      </c>
      <c r="AB406">
        <v>61713</v>
      </c>
      <c r="AC406" t="s">
        <v>3894</v>
      </c>
      <c r="AD406" t="s">
        <v>3895</v>
      </c>
    </row>
    <row r="407" spans="1:30" x14ac:dyDescent="0.25">
      <c r="A407" s="9" t="s">
        <v>3220</v>
      </c>
      <c r="B407" s="1" t="s">
        <v>16</v>
      </c>
      <c r="C407" s="10">
        <v>45338</v>
      </c>
      <c r="D407" s="1">
        <v>863.3</v>
      </c>
      <c r="F407">
        <f t="shared" si="31"/>
        <v>1.3976979093258135</v>
      </c>
      <c r="G407">
        <f t="shared" si="30"/>
        <v>5</v>
      </c>
      <c r="H407" t="str">
        <f t="shared" si="34"/>
        <v/>
      </c>
      <c r="I407" t="str">
        <f t="shared" si="32"/>
        <v/>
      </c>
      <c r="J407" t="str">
        <f t="shared" si="33"/>
        <v/>
      </c>
      <c r="P407" t="s">
        <v>3220</v>
      </c>
      <c r="Q407" t="s">
        <v>16</v>
      </c>
      <c r="R407" s="3">
        <v>45329</v>
      </c>
      <c r="S407">
        <v>797.35</v>
      </c>
      <c r="T407">
        <v>806</v>
      </c>
      <c r="U407">
        <v>838.3</v>
      </c>
      <c r="V407">
        <v>806</v>
      </c>
      <c r="W407">
        <v>824.95</v>
      </c>
      <c r="X407">
        <v>827.45</v>
      </c>
      <c r="Y407">
        <v>829.25</v>
      </c>
      <c r="Z407">
        <v>10550511</v>
      </c>
      <c r="AA407">
        <v>8749056427.2000008</v>
      </c>
      <c r="AB407">
        <v>183184</v>
      </c>
      <c r="AC407" t="s">
        <v>3896</v>
      </c>
      <c r="AD407" t="s">
        <v>3897</v>
      </c>
    </row>
    <row r="408" spans="1:30" x14ac:dyDescent="0.25">
      <c r="A408" s="11" t="s">
        <v>3220</v>
      </c>
      <c r="B408" s="2" t="s">
        <v>16</v>
      </c>
      <c r="C408" s="12">
        <v>45341</v>
      </c>
      <c r="D408" s="2">
        <v>848.6</v>
      </c>
      <c r="F408">
        <f t="shared" si="31"/>
        <v>-1.7027684466581643</v>
      </c>
      <c r="G408">
        <f t="shared" si="30"/>
        <v>1</v>
      </c>
      <c r="H408" t="str">
        <f t="shared" si="34"/>
        <v/>
      </c>
      <c r="I408" t="str">
        <f t="shared" si="32"/>
        <v/>
      </c>
      <c r="J408" t="str">
        <f t="shared" si="33"/>
        <v/>
      </c>
      <c r="P408" t="s">
        <v>3220</v>
      </c>
      <c r="Q408" t="s">
        <v>16</v>
      </c>
      <c r="R408" s="3">
        <v>45330</v>
      </c>
      <c r="S408">
        <v>827.45</v>
      </c>
      <c r="T408">
        <v>828.8</v>
      </c>
      <c r="U408">
        <v>840.9</v>
      </c>
      <c r="V408">
        <v>823.15</v>
      </c>
      <c r="W408">
        <v>831.5</v>
      </c>
      <c r="X408">
        <v>830.85</v>
      </c>
      <c r="Y408">
        <v>832.33</v>
      </c>
      <c r="Z408">
        <v>3355261</v>
      </c>
      <c r="AA408">
        <v>2792677336.25</v>
      </c>
      <c r="AB408">
        <v>58845</v>
      </c>
      <c r="AC408" t="s">
        <v>3898</v>
      </c>
      <c r="AD408" t="s">
        <v>3899</v>
      </c>
    </row>
    <row r="409" spans="1:30" x14ac:dyDescent="0.25">
      <c r="A409" s="9" t="s">
        <v>3220</v>
      </c>
      <c r="B409" s="1" t="s">
        <v>16</v>
      </c>
      <c r="C409" s="10">
        <v>45342</v>
      </c>
      <c r="D409" s="1">
        <v>863.9</v>
      </c>
      <c r="F409">
        <f t="shared" si="31"/>
        <v>1.8029695969832611</v>
      </c>
      <c r="G409">
        <f t="shared" si="30"/>
        <v>2</v>
      </c>
      <c r="H409" t="str">
        <f t="shared" si="34"/>
        <v/>
      </c>
      <c r="I409" t="str">
        <f t="shared" si="32"/>
        <v/>
      </c>
      <c r="J409" t="str">
        <f t="shared" si="33"/>
        <v/>
      </c>
      <c r="P409" t="s">
        <v>3220</v>
      </c>
      <c r="Q409" t="s">
        <v>16</v>
      </c>
      <c r="R409" s="3">
        <v>45331</v>
      </c>
      <c r="S409">
        <v>830.85</v>
      </c>
      <c r="T409">
        <v>830.85</v>
      </c>
      <c r="U409">
        <v>837</v>
      </c>
      <c r="V409">
        <v>810</v>
      </c>
      <c r="W409">
        <v>833.1</v>
      </c>
      <c r="X409">
        <v>834.4</v>
      </c>
      <c r="Y409">
        <v>827.38</v>
      </c>
      <c r="Z409">
        <v>4351187</v>
      </c>
      <c r="AA409">
        <v>3600099823.9000001</v>
      </c>
      <c r="AB409">
        <v>102759</v>
      </c>
      <c r="AC409" t="s">
        <v>3900</v>
      </c>
      <c r="AD409" t="s">
        <v>3901</v>
      </c>
    </row>
    <row r="410" spans="1:30" x14ac:dyDescent="0.25">
      <c r="A410" s="11" t="s">
        <v>3220</v>
      </c>
      <c r="B410" s="2" t="s">
        <v>16</v>
      </c>
      <c r="C410" s="12">
        <v>45343</v>
      </c>
      <c r="D410" s="2">
        <v>886.85</v>
      </c>
      <c r="F410">
        <f t="shared" si="31"/>
        <v>2.6565574719296272</v>
      </c>
      <c r="G410">
        <f t="shared" si="30"/>
        <v>3</v>
      </c>
      <c r="H410" t="str">
        <f t="shared" si="34"/>
        <v/>
      </c>
      <c r="I410" t="str">
        <f t="shared" si="32"/>
        <v/>
      </c>
      <c r="J410" t="str">
        <f t="shared" si="33"/>
        <v/>
      </c>
      <c r="P410" t="s">
        <v>3220</v>
      </c>
      <c r="Q410" t="s">
        <v>16</v>
      </c>
      <c r="R410" s="3">
        <v>45334</v>
      </c>
      <c r="S410">
        <v>834.4</v>
      </c>
      <c r="T410">
        <v>833</v>
      </c>
      <c r="U410">
        <v>837.6</v>
      </c>
      <c r="V410">
        <v>803.35</v>
      </c>
      <c r="W410">
        <v>809.4</v>
      </c>
      <c r="X410">
        <v>807.6</v>
      </c>
      <c r="Y410">
        <v>816.89</v>
      </c>
      <c r="Z410">
        <v>2814982</v>
      </c>
      <c r="AA410">
        <v>2299522690.1500001</v>
      </c>
      <c r="AB410">
        <v>66047</v>
      </c>
      <c r="AC410" t="s">
        <v>3902</v>
      </c>
      <c r="AD410" t="s">
        <v>3557</v>
      </c>
    </row>
    <row r="411" spans="1:30" x14ac:dyDescent="0.25">
      <c r="A411" s="9" t="s">
        <v>3220</v>
      </c>
      <c r="B411" s="1" t="s">
        <v>16</v>
      </c>
      <c r="C411" s="10">
        <v>45344</v>
      </c>
      <c r="D411" s="1">
        <v>892.25</v>
      </c>
      <c r="F411">
        <f t="shared" si="31"/>
        <v>0.60889665670631754</v>
      </c>
      <c r="G411">
        <f t="shared" si="30"/>
        <v>4</v>
      </c>
      <c r="H411">
        <f t="shared" si="34"/>
        <v>4.7979797979798011</v>
      </c>
      <c r="I411" t="str">
        <f t="shared" si="32"/>
        <v/>
      </c>
      <c r="J411" t="str">
        <f t="shared" si="33"/>
        <v/>
      </c>
      <c r="P411" t="s">
        <v>3220</v>
      </c>
      <c r="Q411" t="s">
        <v>16</v>
      </c>
      <c r="R411" s="3">
        <v>45335</v>
      </c>
      <c r="S411">
        <v>807.6</v>
      </c>
      <c r="T411">
        <v>810</v>
      </c>
      <c r="U411">
        <v>831.95</v>
      </c>
      <c r="V411">
        <v>799.05</v>
      </c>
      <c r="W411">
        <v>830.5</v>
      </c>
      <c r="X411">
        <v>829.35</v>
      </c>
      <c r="Y411">
        <v>817.84</v>
      </c>
      <c r="Z411">
        <v>3526880</v>
      </c>
      <c r="AA411">
        <v>2884416410.4499998</v>
      </c>
      <c r="AB411">
        <v>88804</v>
      </c>
      <c r="AC411" t="s">
        <v>3903</v>
      </c>
      <c r="AD411" t="s">
        <v>3904</v>
      </c>
    </row>
    <row r="412" spans="1:30" x14ac:dyDescent="0.25">
      <c r="A412" s="11" t="s">
        <v>3220</v>
      </c>
      <c r="B412" s="2" t="s">
        <v>16</v>
      </c>
      <c r="C412" s="12">
        <v>45345</v>
      </c>
      <c r="D412" s="2">
        <v>899.25</v>
      </c>
      <c r="F412">
        <f t="shared" si="31"/>
        <v>0.78453348276828239</v>
      </c>
      <c r="G412">
        <f t="shared" si="30"/>
        <v>5</v>
      </c>
      <c r="H412" t="str">
        <f t="shared" si="34"/>
        <v/>
      </c>
      <c r="I412" t="str">
        <f t="shared" si="32"/>
        <v/>
      </c>
      <c r="J412" t="str">
        <f t="shared" si="33"/>
        <v/>
      </c>
      <c r="P412" t="s">
        <v>3220</v>
      </c>
      <c r="Q412" t="s">
        <v>16</v>
      </c>
      <c r="R412" s="3">
        <v>45336</v>
      </c>
      <c r="S412">
        <v>829.35</v>
      </c>
      <c r="T412">
        <v>819</v>
      </c>
      <c r="U412">
        <v>847.45</v>
      </c>
      <c r="V412">
        <v>816.2</v>
      </c>
      <c r="W412">
        <v>845.9</v>
      </c>
      <c r="X412">
        <v>843.8</v>
      </c>
      <c r="Y412">
        <v>832.34</v>
      </c>
      <c r="Z412">
        <v>2710385</v>
      </c>
      <c r="AA412">
        <v>2255954960.8499999</v>
      </c>
      <c r="AB412">
        <v>70000</v>
      </c>
      <c r="AC412" t="s">
        <v>3905</v>
      </c>
      <c r="AD412" t="s">
        <v>1896</v>
      </c>
    </row>
    <row r="413" spans="1:30" x14ac:dyDescent="0.25">
      <c r="A413" s="9" t="s">
        <v>3220</v>
      </c>
      <c r="B413" s="1" t="s">
        <v>16</v>
      </c>
      <c r="C413" s="10">
        <v>45348</v>
      </c>
      <c r="D413" s="1">
        <v>902.9</v>
      </c>
      <c r="F413">
        <f t="shared" si="31"/>
        <v>0.40589380038921069</v>
      </c>
      <c r="G413">
        <f t="shared" si="30"/>
        <v>1</v>
      </c>
      <c r="H413" t="str">
        <f t="shared" si="34"/>
        <v/>
      </c>
      <c r="I413" t="str">
        <f t="shared" si="32"/>
        <v/>
      </c>
      <c r="J413" t="str">
        <f t="shared" si="33"/>
        <v/>
      </c>
      <c r="P413" t="s">
        <v>3220</v>
      </c>
      <c r="Q413" t="s">
        <v>16</v>
      </c>
      <c r="R413" s="3">
        <v>45337</v>
      </c>
      <c r="S413">
        <v>843.8</v>
      </c>
      <c r="T413">
        <v>848</v>
      </c>
      <c r="U413">
        <v>857.95</v>
      </c>
      <c r="V413">
        <v>842.5</v>
      </c>
      <c r="W413">
        <v>852.4</v>
      </c>
      <c r="X413">
        <v>851.4</v>
      </c>
      <c r="Y413">
        <v>849.77</v>
      </c>
      <c r="Z413">
        <v>3505476</v>
      </c>
      <c r="AA413">
        <v>2978847985.9000001</v>
      </c>
      <c r="AB413">
        <v>86704</v>
      </c>
      <c r="AC413" t="s">
        <v>3906</v>
      </c>
      <c r="AD413" t="s">
        <v>3907</v>
      </c>
    </row>
    <row r="414" spans="1:30" x14ac:dyDescent="0.25">
      <c r="A414" s="11" t="s">
        <v>3220</v>
      </c>
      <c r="B414" s="2" t="s">
        <v>16</v>
      </c>
      <c r="C414" s="12">
        <v>45349</v>
      </c>
      <c r="D414" s="2">
        <v>916.4</v>
      </c>
      <c r="F414">
        <f t="shared" si="31"/>
        <v>1.495182190718795</v>
      </c>
      <c r="G414">
        <f t="shared" si="30"/>
        <v>2</v>
      </c>
      <c r="H414" t="str">
        <f t="shared" si="34"/>
        <v/>
      </c>
      <c r="I414" t="str">
        <f t="shared" si="32"/>
        <v/>
      </c>
      <c r="J414" t="str">
        <f t="shared" si="33"/>
        <v/>
      </c>
      <c r="P414" t="s">
        <v>3220</v>
      </c>
      <c r="Q414" t="s">
        <v>16</v>
      </c>
      <c r="R414" s="3">
        <v>45338</v>
      </c>
      <c r="S414">
        <v>851.4</v>
      </c>
      <c r="T414">
        <v>857</v>
      </c>
      <c r="U414">
        <v>869.3</v>
      </c>
      <c r="V414">
        <v>848.8</v>
      </c>
      <c r="W414">
        <v>858.85</v>
      </c>
      <c r="X414">
        <v>863.3</v>
      </c>
      <c r="Y414">
        <v>861.55</v>
      </c>
      <c r="Z414">
        <v>3451534</v>
      </c>
      <c r="AA414">
        <v>2973683523.1999998</v>
      </c>
      <c r="AB414">
        <v>68577</v>
      </c>
      <c r="AC414" t="s">
        <v>3908</v>
      </c>
      <c r="AD414" t="s">
        <v>959</v>
      </c>
    </row>
    <row r="415" spans="1:30" x14ac:dyDescent="0.25">
      <c r="A415" s="9" t="s">
        <v>3220</v>
      </c>
      <c r="B415" s="1" t="s">
        <v>16</v>
      </c>
      <c r="C415" s="10">
        <v>45350</v>
      </c>
      <c r="D415" s="1">
        <v>899</v>
      </c>
      <c r="F415">
        <f t="shared" si="31"/>
        <v>-1.8987341772151876</v>
      </c>
      <c r="G415">
        <f t="shared" si="30"/>
        <v>3</v>
      </c>
      <c r="H415" t="str">
        <f t="shared" si="34"/>
        <v/>
      </c>
      <c r="I415" t="str">
        <f t="shared" si="32"/>
        <v/>
      </c>
      <c r="J415" t="str">
        <f t="shared" si="33"/>
        <v/>
      </c>
      <c r="P415" t="s">
        <v>3220</v>
      </c>
      <c r="Q415" t="s">
        <v>16</v>
      </c>
      <c r="R415" s="3">
        <v>45341</v>
      </c>
      <c r="S415">
        <v>863.3</v>
      </c>
      <c r="T415">
        <v>864.3</v>
      </c>
      <c r="U415">
        <v>866.7</v>
      </c>
      <c r="V415">
        <v>845.35</v>
      </c>
      <c r="W415">
        <v>848.7</v>
      </c>
      <c r="X415">
        <v>848.6</v>
      </c>
      <c r="Y415">
        <v>851.97</v>
      </c>
      <c r="Z415">
        <v>2390450</v>
      </c>
      <c r="AA415">
        <v>2036603530.4000001</v>
      </c>
      <c r="AB415">
        <v>48078</v>
      </c>
      <c r="AC415" t="s">
        <v>3909</v>
      </c>
      <c r="AD415" t="s">
        <v>3910</v>
      </c>
    </row>
    <row r="416" spans="1:30" x14ac:dyDescent="0.25">
      <c r="A416" s="11" t="s">
        <v>3220</v>
      </c>
      <c r="B416" s="2" t="s">
        <v>16</v>
      </c>
      <c r="C416" s="12">
        <v>45351</v>
      </c>
      <c r="D416" s="2">
        <v>901.2</v>
      </c>
      <c r="F416">
        <f t="shared" si="31"/>
        <v>0.24471635150167359</v>
      </c>
      <c r="G416">
        <f t="shared" si="30"/>
        <v>4</v>
      </c>
      <c r="H416">
        <f t="shared" si="34"/>
        <v>1.0030820958251661</v>
      </c>
      <c r="I416" t="str">
        <f t="shared" si="32"/>
        <v/>
      </c>
      <c r="J416" t="str">
        <f t="shared" si="33"/>
        <v/>
      </c>
      <c r="P416" t="s">
        <v>3220</v>
      </c>
      <c r="Q416" t="s">
        <v>16</v>
      </c>
      <c r="R416" s="3">
        <v>45342</v>
      </c>
      <c r="S416">
        <v>848.6</v>
      </c>
      <c r="T416">
        <v>852</v>
      </c>
      <c r="U416">
        <v>869.5</v>
      </c>
      <c r="V416">
        <v>846.2</v>
      </c>
      <c r="W416">
        <v>864</v>
      </c>
      <c r="X416">
        <v>863.9</v>
      </c>
      <c r="Y416">
        <v>861.98</v>
      </c>
      <c r="Z416">
        <v>4100739</v>
      </c>
      <c r="AA416">
        <v>3534753195.0500002</v>
      </c>
      <c r="AB416">
        <v>72773</v>
      </c>
      <c r="AC416" t="s">
        <v>3911</v>
      </c>
      <c r="AD416" t="s">
        <v>3912</v>
      </c>
    </row>
    <row r="417" spans="1:30" x14ac:dyDescent="0.25">
      <c r="A417" s="9" t="s">
        <v>3220</v>
      </c>
      <c r="B417" s="1" t="s">
        <v>16</v>
      </c>
      <c r="C417" s="10">
        <v>45352</v>
      </c>
      <c r="D417" s="1">
        <v>909.9</v>
      </c>
      <c r="F417">
        <f t="shared" si="31"/>
        <v>0.96537949400798184</v>
      </c>
      <c r="G417">
        <f t="shared" si="30"/>
        <v>5</v>
      </c>
      <c r="H417" t="str">
        <f t="shared" si="34"/>
        <v/>
      </c>
      <c r="I417">
        <f t="shared" si="32"/>
        <v>45352</v>
      </c>
      <c r="J417">
        <f t="shared" si="33"/>
        <v>-1.4177382129904381</v>
      </c>
      <c r="P417" t="s">
        <v>3220</v>
      </c>
      <c r="Q417" t="s">
        <v>16</v>
      </c>
      <c r="R417" s="3">
        <v>45343</v>
      </c>
      <c r="S417">
        <v>863.9</v>
      </c>
      <c r="T417">
        <v>865</v>
      </c>
      <c r="U417">
        <v>896.75</v>
      </c>
      <c r="V417">
        <v>863.9</v>
      </c>
      <c r="W417">
        <v>887.5</v>
      </c>
      <c r="X417">
        <v>886.85</v>
      </c>
      <c r="Y417">
        <v>885.32</v>
      </c>
      <c r="Z417">
        <v>8801547</v>
      </c>
      <c r="AA417">
        <v>7792183131.8000002</v>
      </c>
      <c r="AB417">
        <v>141732</v>
      </c>
      <c r="AC417" t="s">
        <v>3913</v>
      </c>
      <c r="AD417" t="s">
        <v>1380</v>
      </c>
    </row>
    <row r="418" spans="1:30" x14ac:dyDescent="0.25">
      <c r="A418" s="11" t="s">
        <v>3220</v>
      </c>
      <c r="B418" s="2" t="s">
        <v>16</v>
      </c>
      <c r="C418" s="12">
        <v>45353</v>
      </c>
      <c r="D418" s="2">
        <v>922.95</v>
      </c>
      <c r="F418">
        <f t="shared" si="31"/>
        <v>1.4342235410484743</v>
      </c>
      <c r="G418">
        <f t="shared" si="30"/>
        <v>6</v>
      </c>
      <c r="H418" t="str">
        <f t="shared" si="34"/>
        <v/>
      </c>
      <c r="I418" t="str">
        <f t="shared" si="32"/>
        <v/>
      </c>
      <c r="J418" t="str">
        <f t="shared" si="33"/>
        <v/>
      </c>
      <c r="P418" t="s">
        <v>3220</v>
      </c>
      <c r="Q418" t="s">
        <v>16</v>
      </c>
      <c r="R418" s="3">
        <v>45344</v>
      </c>
      <c r="S418">
        <v>886.85</v>
      </c>
      <c r="T418">
        <v>894</v>
      </c>
      <c r="U418">
        <v>895</v>
      </c>
      <c r="V418">
        <v>878.85</v>
      </c>
      <c r="W418">
        <v>893.25</v>
      </c>
      <c r="X418">
        <v>892.25</v>
      </c>
      <c r="Y418">
        <v>889.04</v>
      </c>
      <c r="Z418">
        <v>3784762</v>
      </c>
      <c r="AA418">
        <v>3364812564.5</v>
      </c>
      <c r="AB418">
        <v>104272</v>
      </c>
      <c r="AC418" t="s">
        <v>3914</v>
      </c>
      <c r="AD418" t="s">
        <v>3915</v>
      </c>
    </row>
    <row r="419" spans="1:30" x14ac:dyDescent="0.25">
      <c r="A419" s="9" t="s">
        <v>3220</v>
      </c>
      <c r="B419" s="1" t="s">
        <v>16</v>
      </c>
      <c r="C419" s="10">
        <v>45355</v>
      </c>
      <c r="D419" s="1">
        <v>931.8</v>
      </c>
      <c r="F419">
        <f t="shared" si="31"/>
        <v>0.95888184625384998</v>
      </c>
      <c r="G419">
        <f t="shared" si="30"/>
        <v>1</v>
      </c>
      <c r="H419" t="str">
        <f t="shared" si="34"/>
        <v/>
      </c>
      <c r="I419" t="str">
        <f t="shared" si="32"/>
        <v/>
      </c>
      <c r="J419" t="str">
        <f t="shared" si="33"/>
        <v/>
      </c>
      <c r="P419" t="s">
        <v>3220</v>
      </c>
      <c r="Q419" t="s">
        <v>16</v>
      </c>
      <c r="R419" s="3">
        <v>45345</v>
      </c>
      <c r="S419">
        <v>892.25</v>
      </c>
      <c r="T419">
        <v>898</v>
      </c>
      <c r="U419">
        <v>905</v>
      </c>
      <c r="V419">
        <v>892.35</v>
      </c>
      <c r="W419">
        <v>897</v>
      </c>
      <c r="X419">
        <v>899.25</v>
      </c>
      <c r="Y419">
        <v>899.03</v>
      </c>
      <c r="Z419">
        <v>3438995</v>
      </c>
      <c r="AA419">
        <v>3091769478.3000002</v>
      </c>
      <c r="AB419">
        <v>74807</v>
      </c>
      <c r="AC419" t="s">
        <v>3916</v>
      </c>
      <c r="AD419" t="s">
        <v>3917</v>
      </c>
    </row>
    <row r="420" spans="1:30" x14ac:dyDescent="0.25">
      <c r="A420" s="11" t="s">
        <v>3220</v>
      </c>
      <c r="B420" s="2" t="s">
        <v>16</v>
      </c>
      <c r="C420" s="12">
        <v>45356</v>
      </c>
      <c r="D420" s="2">
        <v>932.05</v>
      </c>
      <c r="F420">
        <f t="shared" si="31"/>
        <v>2.6829791800815628E-2</v>
      </c>
      <c r="G420">
        <f t="shared" si="30"/>
        <v>2</v>
      </c>
      <c r="H420" t="str">
        <f t="shared" si="34"/>
        <v/>
      </c>
      <c r="I420" t="str">
        <f t="shared" si="32"/>
        <v/>
      </c>
      <c r="J420" t="str">
        <f t="shared" si="33"/>
        <v/>
      </c>
      <c r="P420" t="s">
        <v>3220</v>
      </c>
      <c r="Q420" t="s">
        <v>16</v>
      </c>
      <c r="R420" s="3">
        <v>45348</v>
      </c>
      <c r="S420">
        <v>899.25</v>
      </c>
      <c r="T420">
        <v>898</v>
      </c>
      <c r="U420">
        <v>910.25</v>
      </c>
      <c r="V420">
        <v>887.7</v>
      </c>
      <c r="W420">
        <v>903</v>
      </c>
      <c r="X420">
        <v>902.9</v>
      </c>
      <c r="Y420">
        <v>898.74</v>
      </c>
      <c r="Z420">
        <v>4080998</v>
      </c>
      <c r="AA420">
        <v>3667748578.5500002</v>
      </c>
      <c r="AB420">
        <v>66364</v>
      </c>
      <c r="AC420" t="s">
        <v>3918</v>
      </c>
      <c r="AD420" t="s">
        <v>3580</v>
      </c>
    </row>
    <row r="421" spans="1:30" x14ac:dyDescent="0.25">
      <c r="A421" s="9" t="s">
        <v>3220</v>
      </c>
      <c r="B421" s="1" t="s">
        <v>16</v>
      </c>
      <c r="C421" s="10">
        <v>45357</v>
      </c>
      <c r="D421" s="1">
        <v>922.7</v>
      </c>
      <c r="F421">
        <f t="shared" si="31"/>
        <v>-1.0031650662518008</v>
      </c>
      <c r="G421">
        <f t="shared" si="30"/>
        <v>3</v>
      </c>
      <c r="H421" t="str">
        <f t="shared" si="34"/>
        <v/>
      </c>
      <c r="I421" t="str">
        <f t="shared" si="32"/>
        <v/>
      </c>
      <c r="J421" t="str">
        <f t="shared" si="33"/>
        <v/>
      </c>
      <c r="P421" t="s">
        <v>3220</v>
      </c>
      <c r="Q421" t="s">
        <v>16</v>
      </c>
      <c r="R421" s="3">
        <v>45349</v>
      </c>
      <c r="S421">
        <v>902.9</v>
      </c>
      <c r="T421">
        <v>905</v>
      </c>
      <c r="U421">
        <v>918.2</v>
      </c>
      <c r="V421">
        <v>902.9</v>
      </c>
      <c r="W421">
        <v>915.95</v>
      </c>
      <c r="X421">
        <v>916.4</v>
      </c>
      <c r="Y421">
        <v>913.48</v>
      </c>
      <c r="Z421">
        <v>3614155</v>
      </c>
      <c r="AA421">
        <v>3301454937.75</v>
      </c>
      <c r="AB421">
        <v>70484</v>
      </c>
      <c r="AC421" t="s">
        <v>3919</v>
      </c>
      <c r="AD421" t="s">
        <v>3920</v>
      </c>
    </row>
    <row r="422" spans="1:30" x14ac:dyDescent="0.25">
      <c r="A422" s="11" t="s">
        <v>3220</v>
      </c>
      <c r="B422" s="2" t="s">
        <v>16</v>
      </c>
      <c r="C422" s="12">
        <v>45358</v>
      </c>
      <c r="D422" s="2">
        <v>920.3</v>
      </c>
      <c r="F422">
        <f t="shared" si="31"/>
        <v>-0.26010621003577444</v>
      </c>
      <c r="G422">
        <f t="shared" si="30"/>
        <v>4</v>
      </c>
      <c r="H422">
        <f t="shared" si="34"/>
        <v>1.1429827453566301</v>
      </c>
      <c r="I422" t="str">
        <f t="shared" si="32"/>
        <v/>
      </c>
      <c r="J422" t="str">
        <f t="shared" si="33"/>
        <v/>
      </c>
      <c r="P422" t="s">
        <v>3220</v>
      </c>
      <c r="Q422" t="s">
        <v>16</v>
      </c>
      <c r="R422" s="3">
        <v>45350</v>
      </c>
      <c r="S422">
        <v>916.4</v>
      </c>
      <c r="T422">
        <v>914.2</v>
      </c>
      <c r="U422">
        <v>919.95</v>
      </c>
      <c r="V422">
        <v>893.6</v>
      </c>
      <c r="W422">
        <v>898.5</v>
      </c>
      <c r="X422">
        <v>899</v>
      </c>
      <c r="Y422">
        <v>904.94</v>
      </c>
      <c r="Z422">
        <v>3541248</v>
      </c>
      <c r="AA422">
        <v>3204619213.9000001</v>
      </c>
      <c r="AB422">
        <v>82150</v>
      </c>
      <c r="AC422" t="s">
        <v>3921</v>
      </c>
      <c r="AD422" t="s">
        <v>1748</v>
      </c>
    </row>
    <row r="423" spans="1:30" x14ac:dyDescent="0.25">
      <c r="A423" s="9" t="s">
        <v>3220</v>
      </c>
      <c r="B423" s="1" t="s">
        <v>16</v>
      </c>
      <c r="C423" s="10">
        <v>45362</v>
      </c>
      <c r="D423" s="1">
        <v>911.25</v>
      </c>
      <c r="F423">
        <f t="shared" si="31"/>
        <v>-0.98337498641746768</v>
      </c>
      <c r="G423">
        <f t="shared" si="30"/>
        <v>1</v>
      </c>
      <c r="H423" t="str">
        <f t="shared" si="34"/>
        <v/>
      </c>
      <c r="I423" t="str">
        <f t="shared" si="32"/>
        <v/>
      </c>
      <c r="J423" t="str">
        <f t="shared" si="33"/>
        <v/>
      </c>
      <c r="P423" t="s">
        <v>3220</v>
      </c>
      <c r="Q423" t="s">
        <v>16</v>
      </c>
      <c r="R423" s="3">
        <v>45351</v>
      </c>
      <c r="S423">
        <v>899</v>
      </c>
      <c r="T423">
        <v>898</v>
      </c>
      <c r="U423">
        <v>911.95</v>
      </c>
      <c r="V423">
        <v>881.65</v>
      </c>
      <c r="W423">
        <v>904.05</v>
      </c>
      <c r="X423">
        <v>901.2</v>
      </c>
      <c r="Y423">
        <v>899.95</v>
      </c>
      <c r="Z423">
        <v>19571487</v>
      </c>
      <c r="AA423">
        <v>17613283850.450001</v>
      </c>
      <c r="AB423">
        <v>136735</v>
      </c>
      <c r="AC423" t="s">
        <v>3922</v>
      </c>
      <c r="AD423" t="s">
        <v>3923</v>
      </c>
    </row>
    <row r="424" spans="1:30" x14ac:dyDescent="0.25">
      <c r="A424" s="11" t="s">
        <v>3220</v>
      </c>
      <c r="B424" s="2" t="s">
        <v>16</v>
      </c>
      <c r="C424" s="12">
        <v>45363</v>
      </c>
      <c r="D424" s="2">
        <v>864.4</v>
      </c>
      <c r="F424">
        <f t="shared" si="31"/>
        <v>-5.141289437585737</v>
      </c>
      <c r="G424">
        <f t="shared" si="30"/>
        <v>2</v>
      </c>
      <c r="H424" t="str">
        <f t="shared" si="34"/>
        <v/>
      </c>
      <c r="I424" t="str">
        <f t="shared" si="32"/>
        <v/>
      </c>
      <c r="J424" t="str">
        <f t="shared" si="33"/>
        <v/>
      </c>
      <c r="P424" t="s">
        <v>3220</v>
      </c>
      <c r="Q424" t="s">
        <v>16</v>
      </c>
      <c r="R424" s="3">
        <v>45352</v>
      </c>
      <c r="S424">
        <v>901.2</v>
      </c>
      <c r="T424">
        <v>902</v>
      </c>
      <c r="U424">
        <v>917</v>
      </c>
      <c r="V424">
        <v>901.2</v>
      </c>
      <c r="W424">
        <v>916</v>
      </c>
      <c r="X424">
        <v>909.9</v>
      </c>
      <c r="Y424">
        <v>906.68</v>
      </c>
      <c r="Z424">
        <v>2562306</v>
      </c>
      <c r="AA424">
        <v>2323194319</v>
      </c>
      <c r="AB424">
        <v>73850</v>
      </c>
      <c r="AC424" t="s">
        <v>3924</v>
      </c>
      <c r="AD424" t="s">
        <v>3925</v>
      </c>
    </row>
    <row r="425" spans="1:30" x14ac:dyDescent="0.25">
      <c r="A425" s="9" t="s">
        <v>3220</v>
      </c>
      <c r="B425" s="1" t="s">
        <v>16</v>
      </c>
      <c r="C425" s="10">
        <v>45364</v>
      </c>
      <c r="D425" s="1">
        <v>830.15</v>
      </c>
      <c r="F425">
        <f t="shared" si="31"/>
        <v>-3.9622859787135587</v>
      </c>
      <c r="G425">
        <f t="shared" si="30"/>
        <v>3</v>
      </c>
      <c r="H425" t="str">
        <f t="shared" si="34"/>
        <v/>
      </c>
      <c r="I425" t="str">
        <f t="shared" si="32"/>
        <v/>
      </c>
      <c r="J425" t="str">
        <f t="shared" si="33"/>
        <v/>
      </c>
      <c r="P425" t="s">
        <v>3220</v>
      </c>
      <c r="Q425" t="s">
        <v>16</v>
      </c>
      <c r="R425" s="3">
        <v>45353</v>
      </c>
      <c r="S425">
        <v>909.9</v>
      </c>
      <c r="T425">
        <v>916.05</v>
      </c>
      <c r="U425">
        <v>927.55</v>
      </c>
      <c r="V425">
        <v>916.05</v>
      </c>
      <c r="W425">
        <v>922.2</v>
      </c>
      <c r="X425">
        <v>922.95</v>
      </c>
      <c r="Y425">
        <v>922.94</v>
      </c>
      <c r="Z425">
        <v>300763</v>
      </c>
      <c r="AA425">
        <v>277585467.69999999</v>
      </c>
      <c r="AB425">
        <v>8519</v>
      </c>
      <c r="AC425" t="s">
        <v>3926</v>
      </c>
      <c r="AD425" t="s">
        <v>3927</v>
      </c>
    </row>
    <row r="426" spans="1:30" x14ac:dyDescent="0.25">
      <c r="A426" s="11" t="s">
        <v>3220</v>
      </c>
      <c r="B426" s="2" t="s">
        <v>16</v>
      </c>
      <c r="C426" s="12">
        <v>45365</v>
      </c>
      <c r="D426" s="2">
        <v>840.65</v>
      </c>
      <c r="F426">
        <f t="shared" si="31"/>
        <v>1.2648316569294706</v>
      </c>
      <c r="G426">
        <f t="shared" si="30"/>
        <v>4</v>
      </c>
      <c r="H426">
        <f t="shared" si="34"/>
        <v>-8.8923810555977099</v>
      </c>
      <c r="I426" t="str">
        <f t="shared" si="32"/>
        <v/>
      </c>
      <c r="J426" t="str">
        <f t="shared" si="33"/>
        <v/>
      </c>
      <c r="P426" t="s">
        <v>3220</v>
      </c>
      <c r="Q426" t="s">
        <v>16</v>
      </c>
      <c r="R426" s="3">
        <v>45355</v>
      </c>
      <c r="S426">
        <v>922.95</v>
      </c>
      <c r="T426">
        <v>925.2</v>
      </c>
      <c r="U426">
        <v>941.9</v>
      </c>
      <c r="V426">
        <v>923.65</v>
      </c>
      <c r="W426">
        <v>932</v>
      </c>
      <c r="X426">
        <v>931.8</v>
      </c>
      <c r="Y426">
        <v>933.19</v>
      </c>
      <c r="Z426">
        <v>3951444</v>
      </c>
      <c r="AA426">
        <v>3687444991.6500001</v>
      </c>
      <c r="AB426">
        <v>88229</v>
      </c>
      <c r="AC426" t="s">
        <v>3928</v>
      </c>
      <c r="AD426" t="s">
        <v>3929</v>
      </c>
    </row>
    <row r="427" spans="1:30" x14ac:dyDescent="0.25">
      <c r="A427" s="9" t="s">
        <v>3220</v>
      </c>
      <c r="B427" s="1" t="s">
        <v>16</v>
      </c>
      <c r="C427" s="10">
        <v>45366</v>
      </c>
      <c r="D427" s="1">
        <v>823.7</v>
      </c>
      <c r="F427">
        <f t="shared" si="31"/>
        <v>-2.016296913102948</v>
      </c>
      <c r="G427">
        <f t="shared" si="30"/>
        <v>5</v>
      </c>
      <c r="H427" t="str">
        <f t="shared" si="34"/>
        <v/>
      </c>
      <c r="I427" t="str">
        <f t="shared" si="32"/>
        <v/>
      </c>
      <c r="J427" t="str">
        <f t="shared" si="33"/>
        <v/>
      </c>
      <c r="P427" t="s">
        <v>3220</v>
      </c>
      <c r="Q427" t="s">
        <v>16</v>
      </c>
      <c r="R427" s="3">
        <v>45356</v>
      </c>
      <c r="S427">
        <v>931.8</v>
      </c>
      <c r="T427">
        <v>930</v>
      </c>
      <c r="U427">
        <v>939.4</v>
      </c>
      <c r="V427">
        <v>926</v>
      </c>
      <c r="W427">
        <v>930.1</v>
      </c>
      <c r="X427">
        <v>932.05</v>
      </c>
      <c r="Y427">
        <v>932.6</v>
      </c>
      <c r="Z427">
        <v>2846188</v>
      </c>
      <c r="AA427">
        <v>2654366422.4499998</v>
      </c>
      <c r="AB427">
        <v>53308</v>
      </c>
      <c r="AC427" t="s">
        <v>3930</v>
      </c>
      <c r="AD427" t="s">
        <v>3931</v>
      </c>
    </row>
    <row r="428" spans="1:30" x14ac:dyDescent="0.25">
      <c r="A428" s="11" t="s">
        <v>3220</v>
      </c>
      <c r="B428" s="2" t="s">
        <v>16</v>
      </c>
      <c r="C428" s="12">
        <v>45369</v>
      </c>
      <c r="D428" s="2">
        <v>836.25</v>
      </c>
      <c r="F428">
        <f t="shared" si="31"/>
        <v>1.5236129658856323</v>
      </c>
      <c r="G428">
        <f t="shared" si="30"/>
        <v>1</v>
      </c>
      <c r="H428" t="str">
        <f t="shared" si="34"/>
        <v/>
      </c>
      <c r="I428" t="str">
        <f t="shared" si="32"/>
        <v/>
      </c>
      <c r="J428" t="str">
        <f t="shared" si="33"/>
        <v/>
      </c>
      <c r="P428" t="s">
        <v>3220</v>
      </c>
      <c r="Q428" t="s">
        <v>16</v>
      </c>
      <c r="R428" s="3">
        <v>45357</v>
      </c>
      <c r="S428">
        <v>932.05</v>
      </c>
      <c r="T428">
        <v>930.95</v>
      </c>
      <c r="U428">
        <v>933.9</v>
      </c>
      <c r="V428">
        <v>908.1</v>
      </c>
      <c r="W428">
        <v>924</v>
      </c>
      <c r="X428">
        <v>922.7</v>
      </c>
      <c r="Y428">
        <v>920.19</v>
      </c>
      <c r="Z428">
        <v>3258284</v>
      </c>
      <c r="AA428">
        <v>2998229963.0500002</v>
      </c>
      <c r="AB428">
        <v>98586</v>
      </c>
      <c r="AC428" t="s">
        <v>3932</v>
      </c>
      <c r="AD428" t="s">
        <v>184</v>
      </c>
    </row>
    <row r="429" spans="1:30" x14ac:dyDescent="0.25">
      <c r="A429" s="9" t="s">
        <v>3220</v>
      </c>
      <c r="B429" s="1" t="s">
        <v>16</v>
      </c>
      <c r="C429" s="10">
        <v>45370</v>
      </c>
      <c r="D429" s="1">
        <v>823.05</v>
      </c>
      <c r="F429">
        <f t="shared" si="31"/>
        <v>-1.5784753363228754</v>
      </c>
      <c r="G429">
        <f t="shared" si="30"/>
        <v>2</v>
      </c>
      <c r="H429" t="str">
        <f t="shared" si="34"/>
        <v/>
      </c>
      <c r="I429" t="str">
        <f t="shared" si="32"/>
        <v/>
      </c>
      <c r="J429" t="str">
        <f t="shared" si="33"/>
        <v/>
      </c>
      <c r="P429" t="s">
        <v>3220</v>
      </c>
      <c r="Q429" t="s">
        <v>16</v>
      </c>
      <c r="R429" s="3">
        <v>45358</v>
      </c>
      <c r="S429">
        <v>922.7</v>
      </c>
      <c r="T429">
        <v>925.6</v>
      </c>
      <c r="U429">
        <v>929</v>
      </c>
      <c r="V429">
        <v>917.15</v>
      </c>
      <c r="W429">
        <v>921</v>
      </c>
      <c r="X429">
        <v>920.3</v>
      </c>
      <c r="Y429">
        <v>922.07</v>
      </c>
      <c r="Z429">
        <v>2108204</v>
      </c>
      <c r="AA429">
        <v>1943906994.8</v>
      </c>
      <c r="AB429">
        <v>45610</v>
      </c>
      <c r="AC429" t="s">
        <v>3933</v>
      </c>
      <c r="AD429" t="s">
        <v>3934</v>
      </c>
    </row>
    <row r="430" spans="1:30" x14ac:dyDescent="0.25">
      <c r="A430" s="11" t="s">
        <v>3220</v>
      </c>
      <c r="B430" s="2" t="s">
        <v>16</v>
      </c>
      <c r="C430" s="12">
        <v>45371</v>
      </c>
      <c r="D430" s="2">
        <v>825.95</v>
      </c>
      <c r="F430">
        <f t="shared" si="31"/>
        <v>0.35234797399916057</v>
      </c>
      <c r="G430">
        <f t="shared" si="30"/>
        <v>3</v>
      </c>
      <c r="H430" t="str">
        <f t="shared" si="34"/>
        <v/>
      </c>
      <c r="I430" t="str">
        <f t="shared" si="32"/>
        <v/>
      </c>
      <c r="J430" t="str">
        <f t="shared" si="33"/>
        <v/>
      </c>
      <c r="P430" t="s">
        <v>3220</v>
      </c>
      <c r="Q430" t="s">
        <v>16</v>
      </c>
      <c r="R430" s="3">
        <v>45362</v>
      </c>
      <c r="S430">
        <v>920.3</v>
      </c>
      <c r="T430">
        <v>928</v>
      </c>
      <c r="U430">
        <v>933.3</v>
      </c>
      <c r="V430">
        <v>907.2</v>
      </c>
      <c r="W430">
        <v>909.35</v>
      </c>
      <c r="X430">
        <v>911.25</v>
      </c>
      <c r="Y430">
        <v>920.31</v>
      </c>
      <c r="Z430">
        <v>4511073</v>
      </c>
      <c r="AA430">
        <v>4151563389.25</v>
      </c>
      <c r="AB430">
        <v>169282</v>
      </c>
      <c r="AC430" t="s">
        <v>3935</v>
      </c>
      <c r="AD430" t="s">
        <v>3936</v>
      </c>
    </row>
    <row r="431" spans="1:30" x14ac:dyDescent="0.25">
      <c r="A431" s="9" t="s">
        <v>3220</v>
      </c>
      <c r="B431" s="1" t="s">
        <v>16</v>
      </c>
      <c r="C431" s="10">
        <v>45372</v>
      </c>
      <c r="D431" s="1">
        <v>857.7</v>
      </c>
      <c r="F431">
        <f t="shared" si="31"/>
        <v>3.8440583570434042</v>
      </c>
      <c r="G431">
        <f t="shared" si="30"/>
        <v>4</v>
      </c>
      <c r="H431">
        <f t="shared" si="34"/>
        <v>2.0281924701124212</v>
      </c>
      <c r="I431" t="str">
        <f t="shared" si="32"/>
        <v/>
      </c>
      <c r="J431" t="str">
        <f t="shared" si="33"/>
        <v/>
      </c>
      <c r="P431" t="s">
        <v>3220</v>
      </c>
      <c r="Q431" t="s">
        <v>16</v>
      </c>
      <c r="R431" s="3">
        <v>45363</v>
      </c>
      <c r="S431">
        <v>911.25</v>
      </c>
      <c r="T431">
        <v>910.9</v>
      </c>
      <c r="U431">
        <v>915.3</v>
      </c>
      <c r="V431">
        <v>861</v>
      </c>
      <c r="W431">
        <v>864.9</v>
      </c>
      <c r="X431">
        <v>864.4</v>
      </c>
      <c r="Y431">
        <v>876.42</v>
      </c>
      <c r="Z431">
        <v>8341087</v>
      </c>
      <c r="AA431">
        <v>7310302049.75</v>
      </c>
      <c r="AB431">
        <v>151783</v>
      </c>
      <c r="AC431" t="s">
        <v>3937</v>
      </c>
      <c r="AD431" t="s">
        <v>3938</v>
      </c>
    </row>
    <row r="432" spans="1:30" x14ac:dyDescent="0.25">
      <c r="A432" s="11" t="s">
        <v>3220</v>
      </c>
      <c r="B432" s="2" t="s">
        <v>16</v>
      </c>
      <c r="C432" s="12">
        <v>45373</v>
      </c>
      <c r="D432" s="2">
        <v>865.9</v>
      </c>
      <c r="F432">
        <f t="shared" si="31"/>
        <v>0.95604523726243817</v>
      </c>
      <c r="G432">
        <f t="shared" si="30"/>
        <v>5</v>
      </c>
      <c r="H432" t="str">
        <f t="shared" si="34"/>
        <v/>
      </c>
      <c r="I432" t="str">
        <f t="shared" si="32"/>
        <v/>
      </c>
      <c r="J432" t="str">
        <f t="shared" si="33"/>
        <v/>
      </c>
      <c r="P432" t="s">
        <v>3220</v>
      </c>
      <c r="Q432" t="s">
        <v>16</v>
      </c>
      <c r="R432" s="3">
        <v>45364</v>
      </c>
      <c r="S432">
        <v>864.4</v>
      </c>
      <c r="T432">
        <v>860</v>
      </c>
      <c r="U432">
        <v>873.25</v>
      </c>
      <c r="V432">
        <v>820.65</v>
      </c>
      <c r="W432">
        <v>825.2</v>
      </c>
      <c r="X432">
        <v>830.15</v>
      </c>
      <c r="Y432">
        <v>842.66</v>
      </c>
      <c r="Z432">
        <v>8639565</v>
      </c>
      <c r="AA432">
        <v>7280224352.1999998</v>
      </c>
      <c r="AB432">
        <v>171042</v>
      </c>
      <c r="AC432" t="s">
        <v>3939</v>
      </c>
      <c r="AD432" t="s">
        <v>3940</v>
      </c>
    </row>
    <row r="433" spans="1:30" x14ac:dyDescent="0.25">
      <c r="A433" s="9" t="s">
        <v>3220</v>
      </c>
      <c r="B433" s="1" t="s">
        <v>16</v>
      </c>
      <c r="C433" s="10">
        <v>45377</v>
      </c>
      <c r="D433" s="1">
        <v>873.4</v>
      </c>
      <c r="F433">
        <f t="shared" si="31"/>
        <v>0.86615082573045388</v>
      </c>
      <c r="G433">
        <f t="shared" si="30"/>
        <v>2</v>
      </c>
      <c r="H433" t="str">
        <f t="shared" si="34"/>
        <v/>
      </c>
      <c r="I433" t="str">
        <f t="shared" si="32"/>
        <v/>
      </c>
      <c r="J433" t="str">
        <f t="shared" si="33"/>
        <v/>
      </c>
      <c r="P433" t="s">
        <v>3220</v>
      </c>
      <c r="Q433" t="s">
        <v>16</v>
      </c>
      <c r="R433" s="3">
        <v>45365</v>
      </c>
      <c r="S433">
        <v>830.15</v>
      </c>
      <c r="T433">
        <v>826</v>
      </c>
      <c r="U433">
        <v>844</v>
      </c>
      <c r="V433">
        <v>817</v>
      </c>
      <c r="W433">
        <v>840.05</v>
      </c>
      <c r="X433">
        <v>840.65</v>
      </c>
      <c r="Y433">
        <v>831.12</v>
      </c>
      <c r="Z433">
        <v>5915623</v>
      </c>
      <c r="AA433">
        <v>4916612643.5</v>
      </c>
      <c r="AB433">
        <v>117098</v>
      </c>
      <c r="AC433" t="s">
        <v>3941</v>
      </c>
      <c r="AD433" t="s">
        <v>343</v>
      </c>
    </row>
    <row r="434" spans="1:30" x14ac:dyDescent="0.25">
      <c r="A434" s="11" t="s">
        <v>3220</v>
      </c>
      <c r="B434" s="2" t="s">
        <v>16</v>
      </c>
      <c r="C434" s="12">
        <v>45378</v>
      </c>
      <c r="D434" s="2">
        <v>880.5</v>
      </c>
      <c r="F434">
        <f t="shared" si="31"/>
        <v>0.81291504465308262</v>
      </c>
      <c r="G434">
        <f t="shared" si="30"/>
        <v>3</v>
      </c>
      <c r="H434" t="str">
        <f t="shared" si="34"/>
        <v/>
      </c>
      <c r="I434" t="str">
        <f t="shared" si="32"/>
        <v/>
      </c>
      <c r="J434" t="str">
        <f t="shared" si="33"/>
        <v/>
      </c>
      <c r="P434" t="s">
        <v>3220</v>
      </c>
      <c r="Q434" t="s">
        <v>16</v>
      </c>
      <c r="R434" s="3">
        <v>45366</v>
      </c>
      <c r="S434">
        <v>840.65</v>
      </c>
      <c r="T434">
        <v>836.6</v>
      </c>
      <c r="U434">
        <v>848.75</v>
      </c>
      <c r="V434">
        <v>809.3</v>
      </c>
      <c r="W434">
        <v>825</v>
      </c>
      <c r="X434">
        <v>823.7</v>
      </c>
      <c r="Y434">
        <v>825.13</v>
      </c>
      <c r="Z434">
        <v>6129505</v>
      </c>
      <c r="AA434">
        <v>5057624072.4499998</v>
      </c>
      <c r="AB434">
        <v>151035</v>
      </c>
      <c r="AC434" t="s">
        <v>3942</v>
      </c>
      <c r="AD434" t="s">
        <v>3943</v>
      </c>
    </row>
    <row r="435" spans="1:30" x14ac:dyDescent="0.25">
      <c r="A435" s="9" t="s">
        <v>3220</v>
      </c>
      <c r="B435" s="1" t="s">
        <v>16</v>
      </c>
      <c r="C435" s="10">
        <v>45379</v>
      </c>
      <c r="D435" s="1">
        <v>897</v>
      </c>
      <c r="F435">
        <f t="shared" si="31"/>
        <v>1.8739352640545146</v>
      </c>
      <c r="G435">
        <f t="shared" si="30"/>
        <v>4</v>
      </c>
      <c r="H435">
        <f t="shared" si="34"/>
        <v>8.6022156304861017</v>
      </c>
      <c r="I435" t="str">
        <f t="shared" si="32"/>
        <v/>
      </c>
      <c r="J435" t="str">
        <f t="shared" si="33"/>
        <v/>
      </c>
      <c r="P435" t="s">
        <v>3220</v>
      </c>
      <c r="Q435" t="s">
        <v>16</v>
      </c>
      <c r="R435" s="3">
        <v>45369</v>
      </c>
      <c r="S435">
        <v>823.7</v>
      </c>
      <c r="T435">
        <v>826.05</v>
      </c>
      <c r="U435">
        <v>839.65</v>
      </c>
      <c r="V435">
        <v>816.25</v>
      </c>
      <c r="W435">
        <v>836.5</v>
      </c>
      <c r="X435">
        <v>836.25</v>
      </c>
      <c r="Y435">
        <v>830.41</v>
      </c>
      <c r="Z435">
        <v>2709444</v>
      </c>
      <c r="AA435">
        <v>2249956991.0500002</v>
      </c>
      <c r="AB435">
        <v>54172</v>
      </c>
      <c r="AC435" t="s">
        <v>3944</v>
      </c>
      <c r="AD435" t="s">
        <v>3945</v>
      </c>
    </row>
    <row r="436" spans="1:30" x14ac:dyDescent="0.25">
      <c r="A436" s="11" t="s">
        <v>3220</v>
      </c>
      <c r="B436" s="2" t="s">
        <v>16</v>
      </c>
      <c r="C436" s="12">
        <v>45383</v>
      </c>
      <c r="D436" s="2">
        <v>948.25</v>
      </c>
      <c r="F436">
        <f t="shared" si="31"/>
        <v>5.7134894091415829</v>
      </c>
      <c r="G436">
        <f t="shared" si="30"/>
        <v>1</v>
      </c>
      <c r="H436" t="str">
        <f t="shared" si="34"/>
        <v/>
      </c>
      <c r="I436">
        <f t="shared" si="32"/>
        <v>45383</v>
      </c>
      <c r="J436">
        <f t="shared" si="33"/>
        <v>-5.9477985763248036</v>
      </c>
      <c r="P436" t="s">
        <v>3220</v>
      </c>
      <c r="Q436" t="s">
        <v>16</v>
      </c>
      <c r="R436" s="3">
        <v>45370</v>
      </c>
      <c r="S436">
        <v>836.25</v>
      </c>
      <c r="T436">
        <v>830</v>
      </c>
      <c r="U436">
        <v>841.8</v>
      </c>
      <c r="V436">
        <v>819.5</v>
      </c>
      <c r="W436">
        <v>824</v>
      </c>
      <c r="X436">
        <v>823.05</v>
      </c>
      <c r="Y436">
        <v>831.19</v>
      </c>
      <c r="Z436">
        <v>4696393</v>
      </c>
      <c r="AA436">
        <v>3903587265.5500002</v>
      </c>
      <c r="AB436">
        <v>86956</v>
      </c>
      <c r="AC436" t="s">
        <v>3946</v>
      </c>
      <c r="AD436" t="s">
        <v>3947</v>
      </c>
    </row>
    <row r="437" spans="1:30" x14ac:dyDescent="0.25">
      <c r="A437" s="9" t="s">
        <v>3220</v>
      </c>
      <c r="B437" s="1" t="s">
        <v>16</v>
      </c>
      <c r="C437" s="10">
        <v>45384</v>
      </c>
      <c r="D437" s="1">
        <v>934.85</v>
      </c>
      <c r="F437">
        <f t="shared" si="31"/>
        <v>-1.4131294489849699</v>
      </c>
      <c r="G437">
        <f t="shared" si="30"/>
        <v>2</v>
      </c>
      <c r="H437" t="str">
        <f t="shared" si="34"/>
        <v/>
      </c>
      <c r="I437" t="str">
        <f t="shared" si="32"/>
        <v/>
      </c>
      <c r="J437" t="str">
        <f t="shared" si="33"/>
        <v/>
      </c>
      <c r="P437" t="s">
        <v>3220</v>
      </c>
      <c r="Q437" t="s">
        <v>16</v>
      </c>
      <c r="R437" s="3">
        <v>45371</v>
      </c>
      <c r="S437">
        <v>823.05</v>
      </c>
      <c r="T437">
        <v>827</v>
      </c>
      <c r="U437">
        <v>834.4</v>
      </c>
      <c r="V437">
        <v>805.3</v>
      </c>
      <c r="W437">
        <v>828</v>
      </c>
      <c r="X437">
        <v>825.95</v>
      </c>
      <c r="Y437">
        <v>820.08</v>
      </c>
      <c r="Z437">
        <v>3281967</v>
      </c>
      <c r="AA437">
        <v>2691490087</v>
      </c>
      <c r="AB437">
        <v>79441</v>
      </c>
      <c r="AC437" t="s">
        <v>3948</v>
      </c>
      <c r="AD437" t="s">
        <v>3949</v>
      </c>
    </row>
    <row r="438" spans="1:30" x14ac:dyDescent="0.25">
      <c r="A438" s="11" t="s">
        <v>3220</v>
      </c>
      <c r="B438" s="2" t="s">
        <v>16</v>
      </c>
      <c r="C438" s="12">
        <v>45385</v>
      </c>
      <c r="D438" s="2">
        <v>904.55</v>
      </c>
      <c r="F438">
        <f t="shared" si="31"/>
        <v>-3.2411616836925781</v>
      </c>
      <c r="G438">
        <f t="shared" si="30"/>
        <v>3</v>
      </c>
      <c r="H438" t="str">
        <f t="shared" si="34"/>
        <v/>
      </c>
      <c r="I438" t="str">
        <f t="shared" si="32"/>
        <v/>
      </c>
      <c r="J438" t="str">
        <f t="shared" si="33"/>
        <v/>
      </c>
      <c r="P438" t="s">
        <v>3220</v>
      </c>
      <c r="Q438" t="s">
        <v>16</v>
      </c>
      <c r="R438" s="3">
        <v>45372</v>
      </c>
      <c r="S438">
        <v>825.95</v>
      </c>
      <c r="T438">
        <v>839.1</v>
      </c>
      <c r="U438">
        <v>859.35</v>
      </c>
      <c r="V438">
        <v>834.1</v>
      </c>
      <c r="W438">
        <v>855.6</v>
      </c>
      <c r="X438">
        <v>857.7</v>
      </c>
      <c r="Y438">
        <v>850.26</v>
      </c>
      <c r="Z438">
        <v>3484101</v>
      </c>
      <c r="AA438">
        <v>2962407274.3499999</v>
      </c>
      <c r="AB438">
        <v>64902</v>
      </c>
      <c r="AC438" t="s">
        <v>3950</v>
      </c>
      <c r="AD438" t="s">
        <v>676</v>
      </c>
    </row>
    <row r="439" spans="1:30" x14ac:dyDescent="0.25">
      <c r="A439" s="9" t="s">
        <v>3220</v>
      </c>
      <c r="B439" s="1" t="s">
        <v>16</v>
      </c>
      <c r="C439" s="10">
        <v>45386</v>
      </c>
      <c r="D439" s="1">
        <v>888.2</v>
      </c>
      <c r="F439">
        <f t="shared" si="31"/>
        <v>-1.8075286053838826</v>
      </c>
      <c r="G439">
        <f t="shared" si="30"/>
        <v>4</v>
      </c>
      <c r="H439">
        <f t="shared" si="34"/>
        <v>0.87450312322544521</v>
      </c>
      <c r="I439" t="str">
        <f t="shared" si="32"/>
        <v/>
      </c>
      <c r="J439" t="str">
        <f t="shared" si="33"/>
        <v/>
      </c>
      <c r="P439" t="s">
        <v>3220</v>
      </c>
      <c r="Q439" t="s">
        <v>16</v>
      </c>
      <c r="R439" s="3">
        <v>45373</v>
      </c>
      <c r="S439">
        <v>857.7</v>
      </c>
      <c r="T439">
        <v>861.05</v>
      </c>
      <c r="U439">
        <v>869.9</v>
      </c>
      <c r="V439">
        <v>855.6</v>
      </c>
      <c r="W439">
        <v>867</v>
      </c>
      <c r="X439">
        <v>865.9</v>
      </c>
      <c r="Y439">
        <v>862.94</v>
      </c>
      <c r="Z439">
        <v>2786894</v>
      </c>
      <c r="AA439">
        <v>2404922207.8000002</v>
      </c>
      <c r="AB439">
        <v>72031</v>
      </c>
      <c r="AC439" t="s">
        <v>3951</v>
      </c>
      <c r="AD439" t="s">
        <v>2991</v>
      </c>
    </row>
    <row r="440" spans="1:30" x14ac:dyDescent="0.25">
      <c r="A440" s="11" t="s">
        <v>3220</v>
      </c>
      <c r="B440" s="2" t="s">
        <v>16</v>
      </c>
      <c r="C440" s="12">
        <v>45387</v>
      </c>
      <c r="D440" s="2">
        <v>905.85</v>
      </c>
      <c r="F440">
        <f t="shared" si="31"/>
        <v>1.9871650529160072</v>
      </c>
      <c r="G440">
        <f t="shared" si="30"/>
        <v>5</v>
      </c>
      <c r="H440" t="str">
        <f t="shared" si="34"/>
        <v/>
      </c>
      <c r="I440" t="str">
        <f t="shared" si="32"/>
        <v/>
      </c>
      <c r="J440" t="str">
        <f t="shared" si="33"/>
        <v/>
      </c>
      <c r="P440" t="s">
        <v>3220</v>
      </c>
      <c r="Q440" t="s">
        <v>16</v>
      </c>
      <c r="R440" s="3">
        <v>45377</v>
      </c>
      <c r="S440">
        <v>865.9</v>
      </c>
      <c r="T440">
        <v>864.9</v>
      </c>
      <c r="U440">
        <v>876.45</v>
      </c>
      <c r="V440">
        <v>858.15</v>
      </c>
      <c r="W440">
        <v>874</v>
      </c>
      <c r="X440">
        <v>873.4</v>
      </c>
      <c r="Y440">
        <v>870.1</v>
      </c>
      <c r="Z440">
        <v>2686188</v>
      </c>
      <c r="AA440">
        <v>2337264324.4499998</v>
      </c>
      <c r="AB440">
        <v>92460</v>
      </c>
      <c r="AC440" t="s">
        <v>3952</v>
      </c>
      <c r="AD440" t="s">
        <v>3953</v>
      </c>
    </row>
    <row r="441" spans="1:30" x14ac:dyDescent="0.25">
      <c r="A441" s="9" t="s">
        <v>3220</v>
      </c>
      <c r="B441" s="1" t="s">
        <v>16</v>
      </c>
      <c r="C441" s="10">
        <v>45390</v>
      </c>
      <c r="D441" s="1">
        <v>918.25</v>
      </c>
      <c r="F441">
        <f t="shared" si="31"/>
        <v>1.3688800574046449</v>
      </c>
      <c r="G441">
        <f t="shared" si="30"/>
        <v>1</v>
      </c>
      <c r="H441" t="str">
        <f t="shared" si="34"/>
        <v/>
      </c>
      <c r="I441" t="str">
        <f t="shared" si="32"/>
        <v/>
      </c>
      <c r="J441" t="str">
        <f t="shared" si="33"/>
        <v/>
      </c>
      <c r="P441" t="s">
        <v>3220</v>
      </c>
      <c r="Q441" t="s">
        <v>16</v>
      </c>
      <c r="R441" s="3">
        <v>45378</v>
      </c>
      <c r="S441">
        <v>873.4</v>
      </c>
      <c r="T441">
        <v>878.95</v>
      </c>
      <c r="U441">
        <v>888.7</v>
      </c>
      <c r="V441">
        <v>875.55</v>
      </c>
      <c r="W441">
        <v>879</v>
      </c>
      <c r="X441">
        <v>880.5</v>
      </c>
      <c r="Y441">
        <v>882.94</v>
      </c>
      <c r="Z441">
        <v>3049873</v>
      </c>
      <c r="AA441">
        <v>2692841258.0500002</v>
      </c>
      <c r="AB441">
        <v>72567</v>
      </c>
      <c r="AC441" t="s">
        <v>3954</v>
      </c>
      <c r="AD441" t="s">
        <v>3955</v>
      </c>
    </row>
    <row r="442" spans="1:30" x14ac:dyDescent="0.25">
      <c r="A442" s="11" t="s">
        <v>3220</v>
      </c>
      <c r="B442" s="2" t="s">
        <v>16</v>
      </c>
      <c r="C442" s="12">
        <v>45391</v>
      </c>
      <c r="D442" s="2">
        <v>910.65</v>
      </c>
      <c r="F442">
        <f t="shared" si="31"/>
        <v>-0.82766131227879369</v>
      </c>
      <c r="G442">
        <f t="shared" si="30"/>
        <v>2</v>
      </c>
      <c r="H442" t="str">
        <f t="shared" si="34"/>
        <v/>
      </c>
      <c r="I442" t="str">
        <f t="shared" si="32"/>
        <v/>
      </c>
      <c r="J442" t="str">
        <f t="shared" si="33"/>
        <v/>
      </c>
      <c r="P442" t="s">
        <v>3220</v>
      </c>
      <c r="Q442" t="s">
        <v>16</v>
      </c>
      <c r="R442" s="3">
        <v>45379</v>
      </c>
      <c r="S442">
        <v>880.5</v>
      </c>
      <c r="T442">
        <v>886.8</v>
      </c>
      <c r="U442">
        <v>907</v>
      </c>
      <c r="V442">
        <v>882.7</v>
      </c>
      <c r="W442">
        <v>900</v>
      </c>
      <c r="X442">
        <v>897</v>
      </c>
      <c r="Y442">
        <v>892.98</v>
      </c>
      <c r="Z442">
        <v>4055477</v>
      </c>
      <c r="AA442">
        <v>3621456748.0999999</v>
      </c>
      <c r="AB442">
        <v>73281</v>
      </c>
      <c r="AC442" t="s">
        <v>3956</v>
      </c>
      <c r="AD442" t="s">
        <v>3957</v>
      </c>
    </row>
    <row r="443" spans="1:30" x14ac:dyDescent="0.25">
      <c r="A443" s="9" t="s">
        <v>3220</v>
      </c>
      <c r="B443" s="1" t="s">
        <v>16</v>
      </c>
      <c r="C443" s="10">
        <v>45392</v>
      </c>
      <c r="D443" s="1">
        <v>911.15</v>
      </c>
      <c r="F443">
        <f t="shared" si="31"/>
        <v>5.4905836490418927E-2</v>
      </c>
      <c r="G443">
        <f t="shared" si="30"/>
        <v>3</v>
      </c>
      <c r="H443" t="str">
        <f t="shared" si="34"/>
        <v/>
      </c>
      <c r="I443" t="str">
        <f t="shared" si="32"/>
        <v/>
      </c>
      <c r="J443" t="str">
        <f t="shared" si="33"/>
        <v/>
      </c>
      <c r="P443" t="s">
        <v>3220</v>
      </c>
      <c r="Q443" t="s">
        <v>16</v>
      </c>
      <c r="R443" s="3">
        <v>45383</v>
      </c>
      <c r="S443">
        <v>897</v>
      </c>
      <c r="T443">
        <v>904</v>
      </c>
      <c r="U443">
        <v>967.6</v>
      </c>
      <c r="V443">
        <v>901</v>
      </c>
      <c r="W443">
        <v>949.55</v>
      </c>
      <c r="X443">
        <v>948.25</v>
      </c>
      <c r="Y443">
        <v>944.95</v>
      </c>
      <c r="Z443">
        <v>8494956</v>
      </c>
      <c r="AA443">
        <v>8027292528.6499996</v>
      </c>
      <c r="AB443">
        <v>149054</v>
      </c>
      <c r="AC443" t="s">
        <v>3958</v>
      </c>
      <c r="AD443" t="s">
        <v>3959</v>
      </c>
    </row>
    <row r="444" spans="1:30" x14ac:dyDescent="0.25">
      <c r="A444" s="11" t="s">
        <v>3220</v>
      </c>
      <c r="B444" s="2" t="s">
        <v>16</v>
      </c>
      <c r="C444" s="12">
        <v>45394</v>
      </c>
      <c r="D444" s="2">
        <v>908.6</v>
      </c>
      <c r="F444">
        <f t="shared" si="31"/>
        <v>-0.2798661032760747</v>
      </c>
      <c r="G444">
        <f t="shared" si="30"/>
        <v>5</v>
      </c>
      <c r="H444" t="str">
        <f t="shared" si="34"/>
        <v/>
      </c>
      <c r="I444" t="str">
        <f t="shared" si="32"/>
        <v/>
      </c>
      <c r="J444" t="str">
        <f t="shared" si="33"/>
        <v/>
      </c>
      <c r="P444" t="s">
        <v>3220</v>
      </c>
      <c r="Q444" t="s">
        <v>16</v>
      </c>
      <c r="R444" s="3">
        <v>45384</v>
      </c>
      <c r="S444">
        <v>948.25</v>
      </c>
      <c r="T444">
        <v>948.25</v>
      </c>
      <c r="U444">
        <v>948.5</v>
      </c>
      <c r="V444">
        <v>930.25</v>
      </c>
      <c r="W444">
        <v>933.9</v>
      </c>
      <c r="X444">
        <v>934.85</v>
      </c>
      <c r="Y444">
        <v>937.15</v>
      </c>
      <c r="Z444">
        <v>3144624</v>
      </c>
      <c r="AA444">
        <v>2946971441.9499998</v>
      </c>
      <c r="AB444">
        <v>103284</v>
      </c>
      <c r="AC444" t="s">
        <v>3960</v>
      </c>
      <c r="AD444" t="s">
        <v>3961</v>
      </c>
    </row>
    <row r="445" spans="1:30" x14ac:dyDescent="0.25">
      <c r="A445" s="9" t="s">
        <v>3220</v>
      </c>
      <c r="B445" s="1" t="s">
        <v>16</v>
      </c>
      <c r="C445" s="10">
        <v>45397</v>
      </c>
      <c r="D445" s="1">
        <v>885</v>
      </c>
      <c r="F445">
        <f t="shared" si="31"/>
        <v>-2.5974025974026</v>
      </c>
      <c r="G445">
        <f t="shared" si="30"/>
        <v>1</v>
      </c>
      <c r="H445" t="str">
        <f t="shared" si="34"/>
        <v/>
      </c>
      <c r="I445" t="str">
        <f t="shared" si="32"/>
        <v/>
      </c>
      <c r="J445" t="str">
        <f t="shared" si="33"/>
        <v/>
      </c>
      <c r="P445" t="s">
        <v>3220</v>
      </c>
      <c r="Q445" t="s">
        <v>16</v>
      </c>
      <c r="R445" s="3">
        <v>45385</v>
      </c>
      <c r="S445">
        <v>934.85</v>
      </c>
      <c r="T445">
        <v>934</v>
      </c>
      <c r="U445">
        <v>934</v>
      </c>
      <c r="V445">
        <v>901.45</v>
      </c>
      <c r="W445">
        <v>903.55</v>
      </c>
      <c r="X445">
        <v>904.55</v>
      </c>
      <c r="Y445">
        <v>912.59</v>
      </c>
      <c r="Z445">
        <v>6683506</v>
      </c>
      <c r="AA445">
        <v>6099280214.75</v>
      </c>
      <c r="AB445">
        <v>191571</v>
      </c>
      <c r="AC445" t="s">
        <v>3962</v>
      </c>
      <c r="AD445" t="s">
        <v>3177</v>
      </c>
    </row>
    <row r="446" spans="1:30" x14ac:dyDescent="0.25">
      <c r="A446" s="11" t="s">
        <v>3220</v>
      </c>
      <c r="B446" s="2" t="s">
        <v>16</v>
      </c>
      <c r="C446" s="12">
        <v>45398</v>
      </c>
      <c r="D446" s="2">
        <v>875.6</v>
      </c>
      <c r="F446">
        <f t="shared" si="31"/>
        <v>-1.0621468926553645</v>
      </c>
      <c r="G446">
        <f t="shared" si="30"/>
        <v>2</v>
      </c>
      <c r="H446" t="str">
        <f t="shared" si="34"/>
        <v/>
      </c>
      <c r="I446" t="str">
        <f t="shared" si="32"/>
        <v/>
      </c>
      <c r="J446" t="str">
        <f t="shared" si="33"/>
        <v/>
      </c>
      <c r="P446" t="s">
        <v>3220</v>
      </c>
      <c r="Q446" t="s">
        <v>16</v>
      </c>
      <c r="R446" s="3">
        <v>45386</v>
      </c>
      <c r="S446">
        <v>904.55</v>
      </c>
      <c r="T446">
        <v>912.05</v>
      </c>
      <c r="U446">
        <v>914.7</v>
      </c>
      <c r="V446">
        <v>884.05</v>
      </c>
      <c r="W446">
        <v>890.4</v>
      </c>
      <c r="X446">
        <v>888.2</v>
      </c>
      <c r="Y446">
        <v>894.3</v>
      </c>
      <c r="Z446">
        <v>5670088</v>
      </c>
      <c r="AA446">
        <v>5070758660.1999998</v>
      </c>
      <c r="AB446">
        <v>230504</v>
      </c>
      <c r="AC446" t="s">
        <v>3963</v>
      </c>
      <c r="AD446" t="s">
        <v>202</v>
      </c>
    </row>
    <row r="447" spans="1:30" x14ac:dyDescent="0.25">
      <c r="A447" s="9" t="s">
        <v>3220</v>
      </c>
      <c r="B447" s="1" t="s">
        <v>16</v>
      </c>
      <c r="C447" s="10">
        <v>45400</v>
      </c>
      <c r="D447" s="1">
        <v>856.05</v>
      </c>
      <c r="F447">
        <f t="shared" si="31"/>
        <v>-2.2327546825034341</v>
      </c>
      <c r="G447">
        <f t="shared" si="30"/>
        <v>4</v>
      </c>
      <c r="H447">
        <f t="shared" si="34"/>
        <v>-5.99571734475375</v>
      </c>
      <c r="I447" t="str">
        <f t="shared" si="32"/>
        <v/>
      </c>
      <c r="J447" t="str">
        <f t="shared" si="33"/>
        <v/>
      </c>
      <c r="P447" t="s">
        <v>3220</v>
      </c>
      <c r="Q447" t="s">
        <v>16</v>
      </c>
      <c r="R447" s="3">
        <v>45387</v>
      </c>
      <c r="S447">
        <v>888.2</v>
      </c>
      <c r="T447">
        <v>889.9</v>
      </c>
      <c r="U447">
        <v>909.8</v>
      </c>
      <c r="V447">
        <v>883.6</v>
      </c>
      <c r="W447">
        <v>907.4</v>
      </c>
      <c r="X447">
        <v>905.85</v>
      </c>
      <c r="Y447">
        <v>902.7</v>
      </c>
      <c r="Z447">
        <v>4129880</v>
      </c>
      <c r="AA447">
        <v>3728044944.3499999</v>
      </c>
      <c r="AB447">
        <v>100713</v>
      </c>
      <c r="AC447" t="s">
        <v>3964</v>
      </c>
      <c r="AD447" t="s">
        <v>2745</v>
      </c>
    </row>
    <row r="448" spans="1:30" x14ac:dyDescent="0.25">
      <c r="A448" s="11" t="s">
        <v>3220</v>
      </c>
      <c r="B448" s="2" t="s">
        <v>16</v>
      </c>
      <c r="C448" s="12">
        <v>45401</v>
      </c>
      <c r="D448" s="2">
        <v>855.65</v>
      </c>
      <c r="F448">
        <f t="shared" si="31"/>
        <v>-4.6726242626012188E-2</v>
      </c>
      <c r="G448">
        <f t="shared" si="30"/>
        <v>5</v>
      </c>
      <c r="H448" t="str">
        <f t="shared" si="34"/>
        <v/>
      </c>
      <c r="I448" t="str">
        <f t="shared" si="32"/>
        <v/>
      </c>
      <c r="J448" t="str">
        <f t="shared" si="33"/>
        <v/>
      </c>
      <c r="P448" t="s">
        <v>3220</v>
      </c>
      <c r="Q448" t="s">
        <v>16</v>
      </c>
      <c r="R448" s="3">
        <v>45390</v>
      </c>
      <c r="S448">
        <v>905.85</v>
      </c>
      <c r="T448">
        <v>908</v>
      </c>
      <c r="U448">
        <v>928.35</v>
      </c>
      <c r="V448">
        <v>904.05</v>
      </c>
      <c r="W448">
        <v>919</v>
      </c>
      <c r="X448">
        <v>918.25</v>
      </c>
      <c r="Y448">
        <v>918.97</v>
      </c>
      <c r="Z448">
        <v>4636924</v>
      </c>
      <c r="AA448">
        <v>4261177816.9000001</v>
      </c>
      <c r="AB448">
        <v>79802</v>
      </c>
      <c r="AC448" t="s">
        <v>3965</v>
      </c>
      <c r="AD448" t="s">
        <v>3966</v>
      </c>
    </row>
    <row r="449" spans="1:30" x14ac:dyDescent="0.25">
      <c r="A449" s="9" t="s">
        <v>3220</v>
      </c>
      <c r="B449" s="1" t="s">
        <v>16</v>
      </c>
      <c r="C449" s="10">
        <v>45404</v>
      </c>
      <c r="D449" s="1">
        <v>865.15</v>
      </c>
      <c r="F449">
        <f t="shared" si="31"/>
        <v>1.1102670484427044</v>
      </c>
      <c r="G449">
        <f t="shared" si="30"/>
        <v>1</v>
      </c>
      <c r="H449" t="str">
        <f t="shared" si="34"/>
        <v/>
      </c>
      <c r="I449" t="str">
        <f t="shared" si="32"/>
        <v/>
      </c>
      <c r="J449" t="str">
        <f t="shared" si="33"/>
        <v/>
      </c>
      <c r="P449" t="s">
        <v>3220</v>
      </c>
      <c r="Q449" t="s">
        <v>16</v>
      </c>
      <c r="R449" s="3">
        <v>45391</v>
      </c>
      <c r="S449">
        <v>918.25</v>
      </c>
      <c r="T449">
        <v>921.95</v>
      </c>
      <c r="U449">
        <v>930.65</v>
      </c>
      <c r="V449">
        <v>903.95</v>
      </c>
      <c r="W449">
        <v>910</v>
      </c>
      <c r="X449">
        <v>910.65</v>
      </c>
      <c r="Y449">
        <v>918.71</v>
      </c>
      <c r="Z449">
        <v>2977374</v>
      </c>
      <c r="AA449">
        <v>2735344244.6999998</v>
      </c>
      <c r="AB449">
        <v>86159</v>
      </c>
      <c r="AC449" t="s">
        <v>3967</v>
      </c>
      <c r="AD449" t="s">
        <v>3968</v>
      </c>
    </row>
    <row r="450" spans="1:30" x14ac:dyDescent="0.25">
      <c r="A450" s="11" t="s">
        <v>3220</v>
      </c>
      <c r="B450" s="2" t="s">
        <v>16</v>
      </c>
      <c r="C450" s="12">
        <v>45405</v>
      </c>
      <c r="D450" s="2">
        <v>885.25</v>
      </c>
      <c r="F450">
        <f t="shared" si="31"/>
        <v>2.3232965381725741</v>
      </c>
      <c r="G450">
        <f t="shared" ref="G450:G496" si="35">WEEKDAY(C450, 2)</f>
        <v>2</v>
      </c>
      <c r="H450" t="str">
        <f t="shared" si="34"/>
        <v/>
      </c>
      <c r="I450" t="str">
        <f t="shared" si="32"/>
        <v/>
      </c>
      <c r="J450" t="str">
        <f t="shared" si="33"/>
        <v/>
      </c>
      <c r="P450" t="s">
        <v>3220</v>
      </c>
      <c r="Q450" t="s">
        <v>16</v>
      </c>
      <c r="R450" s="3">
        <v>45392</v>
      </c>
      <c r="S450">
        <v>910.65</v>
      </c>
      <c r="T450">
        <v>911.3</v>
      </c>
      <c r="U450">
        <v>921.9</v>
      </c>
      <c r="V450">
        <v>909.2</v>
      </c>
      <c r="W450">
        <v>912.95</v>
      </c>
      <c r="X450">
        <v>911.15</v>
      </c>
      <c r="Y450">
        <v>914.27</v>
      </c>
      <c r="Z450">
        <v>1853706</v>
      </c>
      <c r="AA450">
        <v>1694790017.5999999</v>
      </c>
      <c r="AB450">
        <v>56628</v>
      </c>
      <c r="AC450" t="s">
        <v>3969</v>
      </c>
      <c r="AD450" t="s">
        <v>1923</v>
      </c>
    </row>
    <row r="451" spans="1:30" x14ac:dyDescent="0.25">
      <c r="A451" s="9" t="s">
        <v>3220</v>
      </c>
      <c r="B451" s="1" t="s">
        <v>16</v>
      </c>
      <c r="C451" s="10">
        <v>45406</v>
      </c>
      <c r="D451" s="1">
        <v>893.5</v>
      </c>
      <c r="F451">
        <f t="shared" ref="F451:F496" si="36">((D451-D450)/D450)*100</f>
        <v>0.93194012990680597</v>
      </c>
      <c r="G451">
        <f t="shared" si="35"/>
        <v>3</v>
      </c>
      <c r="H451" t="str">
        <f t="shared" si="34"/>
        <v/>
      </c>
      <c r="I451" t="str">
        <f t="shared" ref="I451:I496" si="37">IF(MONTH(C451)&lt;&gt;MONTH(C450), C451, "")</f>
        <v/>
      </c>
      <c r="J451" t="str">
        <f t="shared" ref="J451:J514" si="38">IF(ISNUMBER(I451), (INDEX(D:D, MATCH(EOMONTH(C451, 0), C:C, 1)) / D451 - 1) * 100, "")</f>
        <v/>
      </c>
      <c r="P451" t="s">
        <v>3220</v>
      </c>
      <c r="Q451" t="s">
        <v>16</v>
      </c>
      <c r="R451" s="3">
        <v>45394</v>
      </c>
      <c r="S451">
        <v>911.15</v>
      </c>
      <c r="T451">
        <v>911.15</v>
      </c>
      <c r="U451">
        <v>920.75</v>
      </c>
      <c r="V451">
        <v>905.8</v>
      </c>
      <c r="W451">
        <v>908</v>
      </c>
      <c r="X451">
        <v>908.6</v>
      </c>
      <c r="Y451">
        <v>911.85</v>
      </c>
      <c r="Z451">
        <v>2340026</v>
      </c>
      <c r="AA451">
        <v>2133756484.5</v>
      </c>
      <c r="AB451">
        <v>63009</v>
      </c>
      <c r="AC451" t="s">
        <v>3970</v>
      </c>
      <c r="AD451" t="s">
        <v>3971</v>
      </c>
    </row>
    <row r="452" spans="1:30" x14ac:dyDescent="0.25">
      <c r="A452" s="11" t="s">
        <v>3220</v>
      </c>
      <c r="B452" s="2" t="s">
        <v>16</v>
      </c>
      <c r="C452" s="12">
        <v>45407</v>
      </c>
      <c r="D452" s="2">
        <v>893.8</v>
      </c>
      <c r="F452">
        <f t="shared" si="36"/>
        <v>3.3575825405702801E-2</v>
      </c>
      <c r="G452">
        <f t="shared" si="35"/>
        <v>4</v>
      </c>
      <c r="H452">
        <f t="shared" si="34"/>
        <v>4.4097891478301499</v>
      </c>
      <c r="I452" t="str">
        <f t="shared" si="37"/>
        <v/>
      </c>
      <c r="J452" t="str">
        <f t="shared" si="38"/>
        <v/>
      </c>
      <c r="P452" t="s">
        <v>3220</v>
      </c>
      <c r="Q452" t="s">
        <v>16</v>
      </c>
      <c r="R452" s="3">
        <v>45397</v>
      </c>
      <c r="S452">
        <v>908.6</v>
      </c>
      <c r="T452">
        <v>892.5</v>
      </c>
      <c r="U452">
        <v>898.8</v>
      </c>
      <c r="V452">
        <v>866.65</v>
      </c>
      <c r="W452">
        <v>884.1</v>
      </c>
      <c r="X452">
        <v>885</v>
      </c>
      <c r="Y452">
        <v>883.94</v>
      </c>
      <c r="Z452">
        <v>3602490</v>
      </c>
      <c r="AA452">
        <v>3184389858.1500001</v>
      </c>
      <c r="AB452">
        <v>97504</v>
      </c>
      <c r="AC452" t="s">
        <v>3972</v>
      </c>
      <c r="AD452" t="s">
        <v>3973</v>
      </c>
    </row>
    <row r="453" spans="1:30" x14ac:dyDescent="0.25">
      <c r="A453" s="9" t="s">
        <v>3220</v>
      </c>
      <c r="B453" s="1" t="s">
        <v>16</v>
      </c>
      <c r="C453" s="10">
        <v>45408</v>
      </c>
      <c r="D453" s="1">
        <v>908</v>
      </c>
      <c r="F453">
        <f t="shared" si="36"/>
        <v>1.588722309241446</v>
      </c>
      <c r="G453">
        <f t="shared" si="35"/>
        <v>5</v>
      </c>
      <c r="H453" t="str">
        <f t="shared" si="34"/>
        <v/>
      </c>
      <c r="I453" t="str">
        <f t="shared" si="37"/>
        <v/>
      </c>
      <c r="J453" t="str">
        <f t="shared" si="38"/>
        <v/>
      </c>
      <c r="P453" t="s">
        <v>3220</v>
      </c>
      <c r="Q453" t="s">
        <v>16</v>
      </c>
      <c r="R453" s="3">
        <v>45398</v>
      </c>
      <c r="S453">
        <v>885</v>
      </c>
      <c r="T453">
        <v>875</v>
      </c>
      <c r="U453">
        <v>883.45</v>
      </c>
      <c r="V453">
        <v>868.3</v>
      </c>
      <c r="W453">
        <v>876.8</v>
      </c>
      <c r="X453">
        <v>875.6</v>
      </c>
      <c r="Y453">
        <v>876.43</v>
      </c>
      <c r="Z453">
        <v>3398331</v>
      </c>
      <c r="AA453">
        <v>2978404318.3499999</v>
      </c>
      <c r="AB453">
        <v>65161</v>
      </c>
      <c r="AC453" t="s">
        <v>3974</v>
      </c>
      <c r="AD453" t="s">
        <v>3975</v>
      </c>
    </row>
    <row r="454" spans="1:30" x14ac:dyDescent="0.25">
      <c r="A454" s="11" t="s">
        <v>3220</v>
      </c>
      <c r="B454" s="2" t="s">
        <v>16</v>
      </c>
      <c r="C454" s="12">
        <v>45411</v>
      </c>
      <c r="D454" s="2">
        <v>886.1</v>
      </c>
      <c r="F454">
        <f t="shared" si="36"/>
        <v>-2.4118942731277508</v>
      </c>
      <c r="G454">
        <f t="shared" si="35"/>
        <v>1</v>
      </c>
      <c r="H454" t="str">
        <f t="shared" si="34"/>
        <v/>
      </c>
      <c r="I454" t="str">
        <f t="shared" si="37"/>
        <v/>
      </c>
      <c r="J454" t="str">
        <f t="shared" si="38"/>
        <v/>
      </c>
      <c r="P454" t="s">
        <v>3220</v>
      </c>
      <c r="Q454" t="s">
        <v>16</v>
      </c>
      <c r="R454" s="3">
        <v>45400</v>
      </c>
      <c r="S454">
        <v>875.6</v>
      </c>
      <c r="T454">
        <v>881</v>
      </c>
      <c r="U454">
        <v>886</v>
      </c>
      <c r="V454">
        <v>851.2</v>
      </c>
      <c r="W454">
        <v>860</v>
      </c>
      <c r="X454">
        <v>856.05</v>
      </c>
      <c r="Y454">
        <v>869.14</v>
      </c>
      <c r="Z454">
        <v>3948733</v>
      </c>
      <c r="AA454">
        <v>3432015482.0500002</v>
      </c>
      <c r="AB454">
        <v>98748</v>
      </c>
      <c r="AC454" t="s">
        <v>3976</v>
      </c>
      <c r="AD454" t="s">
        <v>3977</v>
      </c>
    </row>
    <row r="455" spans="1:30" x14ac:dyDescent="0.25">
      <c r="A455" s="9" t="s">
        <v>3220</v>
      </c>
      <c r="B455" s="1" t="s">
        <v>16</v>
      </c>
      <c r="C455" s="10">
        <v>45412</v>
      </c>
      <c r="D455" s="1">
        <v>891.85</v>
      </c>
      <c r="F455">
        <f t="shared" si="36"/>
        <v>0.64891095813113642</v>
      </c>
      <c r="G455">
        <f t="shared" si="35"/>
        <v>2</v>
      </c>
      <c r="H455" t="str">
        <f t="shared" ref="H455:H496" si="39">IF(G455=4, ((D455 - D450) / D450)*100, "")</f>
        <v/>
      </c>
      <c r="I455" t="str">
        <f t="shared" si="37"/>
        <v/>
      </c>
      <c r="J455" t="str">
        <f t="shared" si="38"/>
        <v/>
      </c>
      <c r="P455" t="s">
        <v>3220</v>
      </c>
      <c r="Q455" t="s">
        <v>16</v>
      </c>
      <c r="R455" s="3">
        <v>45401</v>
      </c>
      <c r="S455">
        <v>856.05</v>
      </c>
      <c r="T455">
        <v>841</v>
      </c>
      <c r="U455">
        <v>859.3</v>
      </c>
      <c r="V455">
        <v>834</v>
      </c>
      <c r="W455">
        <v>853.5</v>
      </c>
      <c r="X455">
        <v>855.65</v>
      </c>
      <c r="Y455">
        <v>847.1</v>
      </c>
      <c r="Z455">
        <v>4474855</v>
      </c>
      <c r="AA455">
        <v>3790630000.4499998</v>
      </c>
      <c r="AB455">
        <v>108198</v>
      </c>
      <c r="AC455" t="s">
        <v>3978</v>
      </c>
      <c r="AD455" t="s">
        <v>3979</v>
      </c>
    </row>
    <row r="456" spans="1:30" x14ac:dyDescent="0.25">
      <c r="A456" s="11" t="s">
        <v>3220</v>
      </c>
      <c r="B456" s="2" t="s">
        <v>16</v>
      </c>
      <c r="C456" s="12">
        <v>45414</v>
      </c>
      <c r="D456" s="2">
        <v>896.45</v>
      </c>
      <c r="F456">
        <f t="shared" si="36"/>
        <v>0.51578180187251466</v>
      </c>
      <c r="G456">
        <f t="shared" si="35"/>
        <v>4</v>
      </c>
      <c r="H456">
        <f t="shared" si="39"/>
        <v>0.33016228315613266</v>
      </c>
      <c r="I456">
        <f t="shared" si="37"/>
        <v>45414</v>
      </c>
      <c r="J456">
        <f t="shared" si="38"/>
        <v>-9.0133303586368498</v>
      </c>
      <c r="P456" t="s">
        <v>3220</v>
      </c>
      <c r="Q456" t="s">
        <v>16</v>
      </c>
      <c r="R456" s="3">
        <v>45404</v>
      </c>
      <c r="S456">
        <v>855.65</v>
      </c>
      <c r="T456">
        <v>860</v>
      </c>
      <c r="U456">
        <v>868.8</v>
      </c>
      <c r="V456">
        <v>854.3</v>
      </c>
      <c r="W456">
        <v>867.4</v>
      </c>
      <c r="X456">
        <v>865.15</v>
      </c>
      <c r="Y456">
        <v>863.34</v>
      </c>
      <c r="Z456">
        <v>2662369</v>
      </c>
      <c r="AA456">
        <v>2298541051.25</v>
      </c>
      <c r="AB456">
        <v>81151</v>
      </c>
      <c r="AC456" t="s">
        <v>3980</v>
      </c>
      <c r="AD456" t="s">
        <v>3981</v>
      </c>
    </row>
    <row r="457" spans="1:30" x14ac:dyDescent="0.25">
      <c r="A457" s="9" t="s">
        <v>3220</v>
      </c>
      <c r="B457" s="1" t="s">
        <v>16</v>
      </c>
      <c r="C457" s="10">
        <v>45415</v>
      </c>
      <c r="D457" s="1">
        <v>878.2</v>
      </c>
      <c r="F457">
        <f t="shared" si="36"/>
        <v>-2.0358079089742875</v>
      </c>
      <c r="G457">
        <f t="shared" si="35"/>
        <v>5</v>
      </c>
      <c r="H457" t="str">
        <f t="shared" si="39"/>
        <v/>
      </c>
      <c r="I457" t="str">
        <f t="shared" si="37"/>
        <v/>
      </c>
      <c r="J457" t="str">
        <f t="shared" si="38"/>
        <v/>
      </c>
      <c r="P457" t="s">
        <v>3220</v>
      </c>
      <c r="Q457" t="s">
        <v>16</v>
      </c>
      <c r="R457" s="3">
        <v>45405</v>
      </c>
      <c r="S457">
        <v>865.15</v>
      </c>
      <c r="T457">
        <v>873</v>
      </c>
      <c r="U457">
        <v>898.5</v>
      </c>
      <c r="V457">
        <v>871.5</v>
      </c>
      <c r="W457">
        <v>887.5</v>
      </c>
      <c r="X457">
        <v>885.25</v>
      </c>
      <c r="Y457">
        <v>889.54</v>
      </c>
      <c r="Z457">
        <v>5126456</v>
      </c>
      <c r="AA457">
        <v>4560180991.8999996</v>
      </c>
      <c r="AB457">
        <v>101266</v>
      </c>
      <c r="AC457" t="s">
        <v>3982</v>
      </c>
      <c r="AD457" t="s">
        <v>3983</v>
      </c>
    </row>
    <row r="458" spans="1:30" x14ac:dyDescent="0.25">
      <c r="A458" s="11" t="s">
        <v>3220</v>
      </c>
      <c r="B458" s="2" t="s">
        <v>16</v>
      </c>
      <c r="C458" s="12">
        <v>45418</v>
      </c>
      <c r="D458" s="2">
        <v>887.1</v>
      </c>
      <c r="F458">
        <f t="shared" si="36"/>
        <v>1.013436574812113</v>
      </c>
      <c r="G458">
        <f t="shared" si="35"/>
        <v>1</v>
      </c>
      <c r="H458" t="str">
        <f t="shared" si="39"/>
        <v/>
      </c>
      <c r="I458" t="str">
        <f t="shared" si="37"/>
        <v/>
      </c>
      <c r="J458" t="str">
        <f t="shared" si="38"/>
        <v/>
      </c>
      <c r="P458" t="s">
        <v>3220</v>
      </c>
      <c r="Q458" t="s">
        <v>16</v>
      </c>
      <c r="R458" s="3">
        <v>45406</v>
      </c>
      <c r="S458">
        <v>885.25</v>
      </c>
      <c r="T458">
        <v>889.8</v>
      </c>
      <c r="U458">
        <v>898.2</v>
      </c>
      <c r="V458">
        <v>885.5</v>
      </c>
      <c r="W458">
        <v>891.7</v>
      </c>
      <c r="X458">
        <v>893.5</v>
      </c>
      <c r="Y458">
        <v>892.38</v>
      </c>
      <c r="Z458">
        <v>4102872</v>
      </c>
      <c r="AA458">
        <v>3661305072.4000001</v>
      </c>
      <c r="AB458">
        <v>69048</v>
      </c>
      <c r="AC458" t="s">
        <v>3984</v>
      </c>
      <c r="AD458" t="s">
        <v>1012</v>
      </c>
    </row>
    <row r="459" spans="1:30" x14ac:dyDescent="0.25">
      <c r="A459" s="9" t="s">
        <v>3220</v>
      </c>
      <c r="B459" s="1" t="s">
        <v>16</v>
      </c>
      <c r="C459" s="10">
        <v>45419</v>
      </c>
      <c r="D459" s="1">
        <v>855.9</v>
      </c>
      <c r="F459">
        <f t="shared" si="36"/>
        <v>-3.5170781197159338</v>
      </c>
      <c r="G459">
        <f t="shared" si="35"/>
        <v>2</v>
      </c>
      <c r="H459" t="str">
        <f t="shared" si="39"/>
        <v/>
      </c>
      <c r="I459" t="str">
        <f t="shared" si="37"/>
        <v/>
      </c>
      <c r="J459" t="str">
        <f t="shared" si="38"/>
        <v/>
      </c>
      <c r="P459" t="s">
        <v>3220</v>
      </c>
      <c r="Q459" t="s">
        <v>16</v>
      </c>
      <c r="R459" s="3">
        <v>45407</v>
      </c>
      <c r="S459">
        <v>893.5</v>
      </c>
      <c r="T459">
        <v>893.5</v>
      </c>
      <c r="U459">
        <v>897</v>
      </c>
      <c r="V459">
        <v>882.75</v>
      </c>
      <c r="W459">
        <v>895.15</v>
      </c>
      <c r="X459">
        <v>893.8</v>
      </c>
      <c r="Y459">
        <v>889.32</v>
      </c>
      <c r="Z459">
        <v>2376516</v>
      </c>
      <c r="AA459">
        <v>2113473228.3</v>
      </c>
      <c r="AB459">
        <v>52753</v>
      </c>
      <c r="AC459" t="s">
        <v>3985</v>
      </c>
      <c r="AD459" t="s">
        <v>729</v>
      </c>
    </row>
    <row r="460" spans="1:30" x14ac:dyDescent="0.25">
      <c r="A460" s="11" t="s">
        <v>3220</v>
      </c>
      <c r="B460" s="2" t="s">
        <v>16</v>
      </c>
      <c r="C460" s="12">
        <v>45420</v>
      </c>
      <c r="D460" s="2">
        <v>852.5</v>
      </c>
      <c r="F460">
        <f t="shared" si="36"/>
        <v>-0.39724266853604129</v>
      </c>
      <c r="G460">
        <f t="shared" si="35"/>
        <v>3</v>
      </c>
      <c r="H460" t="str">
        <f t="shared" si="39"/>
        <v/>
      </c>
      <c r="I460" t="str">
        <f t="shared" si="37"/>
        <v/>
      </c>
      <c r="J460" t="str">
        <f t="shared" si="38"/>
        <v/>
      </c>
      <c r="P460" t="s">
        <v>3220</v>
      </c>
      <c r="Q460" t="s">
        <v>16</v>
      </c>
      <c r="R460" s="3">
        <v>45408</v>
      </c>
      <c r="S460">
        <v>893.8</v>
      </c>
      <c r="T460">
        <v>896</v>
      </c>
      <c r="U460">
        <v>911.6</v>
      </c>
      <c r="V460">
        <v>893.75</v>
      </c>
      <c r="W460">
        <v>908.8</v>
      </c>
      <c r="X460">
        <v>908</v>
      </c>
      <c r="Y460">
        <v>903.99</v>
      </c>
      <c r="Z460">
        <v>4053816</v>
      </c>
      <c r="AA460">
        <v>3664618759</v>
      </c>
      <c r="AB460">
        <v>91664</v>
      </c>
      <c r="AC460" t="s">
        <v>3986</v>
      </c>
      <c r="AD460" t="s">
        <v>1597</v>
      </c>
    </row>
    <row r="461" spans="1:30" x14ac:dyDescent="0.25">
      <c r="A461" s="9" t="s">
        <v>3220</v>
      </c>
      <c r="B461" s="1" t="s">
        <v>16</v>
      </c>
      <c r="C461" s="10">
        <v>45421</v>
      </c>
      <c r="D461" s="1">
        <v>836.9</v>
      </c>
      <c r="F461">
        <f t="shared" si="36"/>
        <v>-1.8299120234604134</v>
      </c>
      <c r="G461">
        <f t="shared" si="35"/>
        <v>4</v>
      </c>
      <c r="H461">
        <f t="shared" si="39"/>
        <v>-6.6428690947626823</v>
      </c>
      <c r="I461" t="str">
        <f t="shared" si="37"/>
        <v/>
      </c>
      <c r="J461" t="str">
        <f t="shared" si="38"/>
        <v/>
      </c>
      <c r="P461" t="s">
        <v>3220</v>
      </c>
      <c r="Q461" t="s">
        <v>16</v>
      </c>
      <c r="R461" s="3">
        <v>45411</v>
      </c>
      <c r="S461">
        <v>908</v>
      </c>
      <c r="T461">
        <v>913</v>
      </c>
      <c r="U461">
        <v>915</v>
      </c>
      <c r="V461">
        <v>876.85</v>
      </c>
      <c r="W461">
        <v>886.5</v>
      </c>
      <c r="X461">
        <v>886.1</v>
      </c>
      <c r="Y461">
        <v>887.75</v>
      </c>
      <c r="Z461">
        <v>3109393</v>
      </c>
      <c r="AA461">
        <v>2760371774.3499999</v>
      </c>
      <c r="AB461">
        <v>81470</v>
      </c>
      <c r="AC461" t="s">
        <v>3987</v>
      </c>
      <c r="AD461" t="s">
        <v>3988</v>
      </c>
    </row>
    <row r="462" spans="1:30" x14ac:dyDescent="0.25">
      <c r="A462" s="11" t="s">
        <v>3220</v>
      </c>
      <c r="B462" s="2" t="s">
        <v>16</v>
      </c>
      <c r="C462" s="12">
        <v>45422</v>
      </c>
      <c r="D462" s="2">
        <v>825.85</v>
      </c>
      <c r="F462">
        <f t="shared" si="36"/>
        <v>-1.3203489066794067</v>
      </c>
      <c r="G462">
        <f t="shared" si="35"/>
        <v>5</v>
      </c>
      <c r="H462" t="str">
        <f t="shared" si="39"/>
        <v/>
      </c>
      <c r="I462" t="str">
        <f t="shared" si="37"/>
        <v/>
      </c>
      <c r="J462" t="str">
        <f t="shared" si="38"/>
        <v/>
      </c>
      <c r="P462" t="s">
        <v>3220</v>
      </c>
      <c r="Q462" t="s">
        <v>16</v>
      </c>
      <c r="R462" s="3">
        <v>45412</v>
      </c>
      <c r="S462">
        <v>886.1</v>
      </c>
      <c r="T462">
        <v>888.8</v>
      </c>
      <c r="U462">
        <v>907.5</v>
      </c>
      <c r="V462">
        <v>881.9</v>
      </c>
      <c r="W462">
        <v>892.45</v>
      </c>
      <c r="X462">
        <v>891.85</v>
      </c>
      <c r="Y462">
        <v>895.58</v>
      </c>
      <c r="Z462">
        <v>4508015</v>
      </c>
      <c r="AA462">
        <v>4037282795.75</v>
      </c>
      <c r="AB462">
        <v>114581</v>
      </c>
      <c r="AC462" t="s">
        <v>3989</v>
      </c>
      <c r="AD462" t="s">
        <v>3990</v>
      </c>
    </row>
    <row r="463" spans="1:30" x14ac:dyDescent="0.25">
      <c r="A463" s="9" t="s">
        <v>3220</v>
      </c>
      <c r="B463" s="1" t="s">
        <v>16</v>
      </c>
      <c r="C463" s="10">
        <v>45425</v>
      </c>
      <c r="D463" s="1">
        <v>838.75</v>
      </c>
      <c r="F463">
        <f t="shared" si="36"/>
        <v>1.5620270024822882</v>
      </c>
      <c r="G463">
        <f t="shared" si="35"/>
        <v>1</v>
      </c>
      <c r="H463" t="str">
        <f t="shared" si="39"/>
        <v/>
      </c>
      <c r="I463" t="str">
        <f t="shared" si="37"/>
        <v/>
      </c>
      <c r="J463" t="str">
        <f t="shared" si="38"/>
        <v/>
      </c>
      <c r="P463" t="s">
        <v>3220</v>
      </c>
      <c r="Q463" t="s">
        <v>16</v>
      </c>
      <c r="R463" s="3">
        <v>45414</v>
      </c>
      <c r="S463">
        <v>891.85</v>
      </c>
      <c r="T463">
        <v>888.2</v>
      </c>
      <c r="U463">
        <v>901</v>
      </c>
      <c r="V463">
        <v>882</v>
      </c>
      <c r="W463">
        <v>895.3</v>
      </c>
      <c r="X463">
        <v>896.45</v>
      </c>
      <c r="Y463">
        <v>892.14</v>
      </c>
      <c r="Z463">
        <v>3099475</v>
      </c>
      <c r="AA463">
        <v>2765174219.9499998</v>
      </c>
      <c r="AB463">
        <v>73028</v>
      </c>
      <c r="AC463" t="s">
        <v>3991</v>
      </c>
      <c r="AD463" t="s">
        <v>3992</v>
      </c>
    </row>
    <row r="464" spans="1:30" x14ac:dyDescent="0.25">
      <c r="A464" s="11" t="s">
        <v>3220</v>
      </c>
      <c r="B464" s="2" t="s">
        <v>16</v>
      </c>
      <c r="C464" s="12">
        <v>45426</v>
      </c>
      <c r="D464" s="2">
        <v>839.05</v>
      </c>
      <c r="F464">
        <f t="shared" si="36"/>
        <v>3.5767511177341824E-2</v>
      </c>
      <c r="G464">
        <f t="shared" si="35"/>
        <v>2</v>
      </c>
      <c r="H464" t="str">
        <f t="shared" si="39"/>
        <v/>
      </c>
      <c r="I464" t="str">
        <f t="shared" si="37"/>
        <v/>
      </c>
      <c r="J464" t="str">
        <f t="shared" si="38"/>
        <v/>
      </c>
      <c r="P464" t="s">
        <v>3220</v>
      </c>
      <c r="Q464" t="s">
        <v>16</v>
      </c>
      <c r="R464" s="3">
        <v>45415</v>
      </c>
      <c r="S464">
        <v>896.45</v>
      </c>
      <c r="T464">
        <v>903.9</v>
      </c>
      <c r="U464">
        <v>903.9</v>
      </c>
      <c r="V464">
        <v>862.8</v>
      </c>
      <c r="W464">
        <v>878.5</v>
      </c>
      <c r="X464">
        <v>878.2</v>
      </c>
      <c r="Y464">
        <v>880.03</v>
      </c>
      <c r="Z464">
        <v>5271160</v>
      </c>
      <c r="AA464">
        <v>4638766881.6000004</v>
      </c>
      <c r="AB464">
        <v>167302</v>
      </c>
      <c r="AC464" t="s">
        <v>3993</v>
      </c>
      <c r="AD464" t="s">
        <v>3827</v>
      </c>
    </row>
    <row r="465" spans="1:30" x14ac:dyDescent="0.25">
      <c r="A465" s="9" t="s">
        <v>3220</v>
      </c>
      <c r="B465" s="1" t="s">
        <v>16</v>
      </c>
      <c r="C465" s="10">
        <v>45427</v>
      </c>
      <c r="D465" s="1">
        <v>825.65</v>
      </c>
      <c r="F465">
        <f t="shared" si="36"/>
        <v>-1.5970442762648207</v>
      </c>
      <c r="G465">
        <f t="shared" si="35"/>
        <v>3</v>
      </c>
      <c r="H465" t="str">
        <f t="shared" si="39"/>
        <v/>
      </c>
      <c r="I465" t="str">
        <f t="shared" si="37"/>
        <v/>
      </c>
      <c r="J465" t="str">
        <f t="shared" si="38"/>
        <v/>
      </c>
      <c r="P465" t="s">
        <v>3220</v>
      </c>
      <c r="Q465" t="s">
        <v>16</v>
      </c>
      <c r="R465" s="3">
        <v>45418</v>
      </c>
      <c r="S465">
        <v>878.2</v>
      </c>
      <c r="T465">
        <v>882.5</v>
      </c>
      <c r="U465">
        <v>902</v>
      </c>
      <c r="V465">
        <v>876.2</v>
      </c>
      <c r="W465">
        <v>885.8</v>
      </c>
      <c r="X465">
        <v>887.1</v>
      </c>
      <c r="Y465">
        <v>888.25</v>
      </c>
      <c r="Z465">
        <v>5317254</v>
      </c>
      <c r="AA465">
        <v>4723036839.6000004</v>
      </c>
      <c r="AB465">
        <v>99097</v>
      </c>
      <c r="AC465" t="s">
        <v>3994</v>
      </c>
      <c r="AD465" t="s">
        <v>3995</v>
      </c>
    </row>
    <row r="466" spans="1:30" x14ac:dyDescent="0.25">
      <c r="A466" s="11" t="s">
        <v>3220</v>
      </c>
      <c r="B466" s="2" t="s">
        <v>16</v>
      </c>
      <c r="C466" s="12">
        <v>45428</v>
      </c>
      <c r="D466" s="2">
        <v>841.5</v>
      </c>
      <c r="F466">
        <f t="shared" si="36"/>
        <v>1.9196996305940801</v>
      </c>
      <c r="G466">
        <f t="shared" si="35"/>
        <v>4</v>
      </c>
      <c r="H466">
        <f t="shared" si="39"/>
        <v>0.54964750866292544</v>
      </c>
      <c r="I466" t="str">
        <f t="shared" si="37"/>
        <v/>
      </c>
      <c r="J466" t="str">
        <f t="shared" si="38"/>
        <v/>
      </c>
      <c r="P466" t="s">
        <v>3220</v>
      </c>
      <c r="Q466" t="s">
        <v>16</v>
      </c>
      <c r="R466" s="3">
        <v>45419</v>
      </c>
      <c r="S466">
        <v>887.1</v>
      </c>
      <c r="T466">
        <v>885.8</v>
      </c>
      <c r="U466">
        <v>895</v>
      </c>
      <c r="V466">
        <v>840.75</v>
      </c>
      <c r="W466">
        <v>856.05</v>
      </c>
      <c r="X466">
        <v>855.9</v>
      </c>
      <c r="Y466">
        <v>857.79</v>
      </c>
      <c r="Z466">
        <v>5793580</v>
      </c>
      <c r="AA466">
        <v>4969657472.1499996</v>
      </c>
      <c r="AB466">
        <v>123388</v>
      </c>
      <c r="AC466" t="s">
        <v>3996</v>
      </c>
      <c r="AD466" t="s">
        <v>3775</v>
      </c>
    </row>
    <row r="467" spans="1:30" x14ac:dyDescent="0.25">
      <c r="A467" s="9" t="s">
        <v>3220</v>
      </c>
      <c r="B467" s="1" t="s">
        <v>16</v>
      </c>
      <c r="C467" s="10">
        <v>45429</v>
      </c>
      <c r="D467" s="1">
        <v>848.75</v>
      </c>
      <c r="F467">
        <f t="shared" si="36"/>
        <v>0.86155674390968506</v>
      </c>
      <c r="G467">
        <f t="shared" si="35"/>
        <v>5</v>
      </c>
      <c r="H467" t="str">
        <f t="shared" si="39"/>
        <v/>
      </c>
      <c r="I467" t="str">
        <f t="shared" si="37"/>
        <v/>
      </c>
      <c r="J467" t="str">
        <f t="shared" si="38"/>
        <v/>
      </c>
      <c r="P467" t="s">
        <v>3220</v>
      </c>
      <c r="Q467" t="s">
        <v>16</v>
      </c>
      <c r="R467" s="3">
        <v>45420</v>
      </c>
      <c r="S467">
        <v>855.9</v>
      </c>
      <c r="T467">
        <v>856</v>
      </c>
      <c r="U467">
        <v>864.7</v>
      </c>
      <c r="V467">
        <v>846.5</v>
      </c>
      <c r="W467">
        <v>851.85</v>
      </c>
      <c r="X467">
        <v>852.5</v>
      </c>
      <c r="Y467">
        <v>854.03</v>
      </c>
      <c r="Z467">
        <v>5424719</v>
      </c>
      <c r="AA467">
        <v>4632850572.75</v>
      </c>
      <c r="AB467">
        <v>92155</v>
      </c>
      <c r="AC467" t="s">
        <v>3997</v>
      </c>
      <c r="AD467" t="s">
        <v>3998</v>
      </c>
    </row>
    <row r="468" spans="1:30" x14ac:dyDescent="0.25">
      <c r="A468" s="11" t="s">
        <v>3220</v>
      </c>
      <c r="B468" s="2" t="s">
        <v>16</v>
      </c>
      <c r="C468" s="12">
        <v>45430</v>
      </c>
      <c r="D468" s="2">
        <v>851.4</v>
      </c>
      <c r="F468">
        <f t="shared" si="36"/>
        <v>0.31222385861560853</v>
      </c>
      <c r="G468">
        <f t="shared" si="35"/>
        <v>6</v>
      </c>
      <c r="H468" t="str">
        <f t="shared" si="39"/>
        <v/>
      </c>
      <c r="I468" t="str">
        <f t="shared" si="37"/>
        <v/>
      </c>
      <c r="J468" t="str">
        <f t="shared" si="38"/>
        <v/>
      </c>
      <c r="P468" t="s">
        <v>3220</v>
      </c>
      <c r="Q468" t="s">
        <v>16</v>
      </c>
      <c r="R468" s="3">
        <v>45421</v>
      </c>
      <c r="S468">
        <v>852.5</v>
      </c>
      <c r="T468">
        <v>862</v>
      </c>
      <c r="U468">
        <v>870.95</v>
      </c>
      <c r="V468">
        <v>834.1</v>
      </c>
      <c r="W468">
        <v>838</v>
      </c>
      <c r="X468">
        <v>836.9</v>
      </c>
      <c r="Y468">
        <v>851.76</v>
      </c>
      <c r="Z468">
        <v>3748279</v>
      </c>
      <c r="AA468">
        <v>3192629878.4000001</v>
      </c>
      <c r="AB468">
        <v>88545</v>
      </c>
      <c r="AC468" t="s">
        <v>3999</v>
      </c>
      <c r="AD468" t="s">
        <v>4000</v>
      </c>
    </row>
    <row r="469" spans="1:30" x14ac:dyDescent="0.25">
      <c r="A469" s="9" t="s">
        <v>3220</v>
      </c>
      <c r="B469" s="1" t="s">
        <v>16</v>
      </c>
      <c r="C469" s="10">
        <v>45433</v>
      </c>
      <c r="D469" s="1">
        <v>851.95</v>
      </c>
      <c r="F469">
        <f t="shared" si="36"/>
        <v>6.4599483204142383E-2</v>
      </c>
      <c r="G469">
        <f t="shared" si="35"/>
        <v>2</v>
      </c>
      <c r="H469" t="str">
        <f t="shared" si="39"/>
        <v/>
      </c>
      <c r="I469" t="str">
        <f t="shared" si="37"/>
        <v/>
      </c>
      <c r="J469" t="str">
        <f t="shared" si="38"/>
        <v/>
      </c>
      <c r="P469" t="s">
        <v>3220</v>
      </c>
      <c r="Q469" t="s">
        <v>16</v>
      </c>
      <c r="R469" s="3">
        <v>45422</v>
      </c>
      <c r="S469">
        <v>836.9</v>
      </c>
      <c r="T469">
        <v>843</v>
      </c>
      <c r="U469">
        <v>844.4</v>
      </c>
      <c r="V469">
        <v>817.4</v>
      </c>
      <c r="W469">
        <v>828</v>
      </c>
      <c r="X469">
        <v>825.85</v>
      </c>
      <c r="Y469">
        <v>828.42</v>
      </c>
      <c r="Z469">
        <v>4811461</v>
      </c>
      <c r="AA469">
        <v>3985891091.3000002</v>
      </c>
      <c r="AB469">
        <v>124435</v>
      </c>
      <c r="AC469" t="s">
        <v>4001</v>
      </c>
      <c r="AD469" t="s">
        <v>4002</v>
      </c>
    </row>
    <row r="470" spans="1:30" x14ac:dyDescent="0.25">
      <c r="A470" s="11" t="s">
        <v>3220</v>
      </c>
      <c r="B470" s="2" t="s">
        <v>16</v>
      </c>
      <c r="C470" s="12">
        <v>45434</v>
      </c>
      <c r="D470" s="2">
        <v>847.4</v>
      </c>
      <c r="F470">
        <f t="shared" si="36"/>
        <v>-0.53406890075709468</v>
      </c>
      <c r="G470">
        <f t="shared" si="35"/>
        <v>3</v>
      </c>
      <c r="H470" t="str">
        <f t="shared" si="39"/>
        <v/>
      </c>
      <c r="I470" t="str">
        <f t="shared" si="37"/>
        <v/>
      </c>
      <c r="J470" t="str">
        <f t="shared" si="38"/>
        <v/>
      </c>
      <c r="P470" t="s">
        <v>3220</v>
      </c>
      <c r="Q470" t="s">
        <v>16</v>
      </c>
      <c r="R470" s="3">
        <v>45425</v>
      </c>
      <c r="S470">
        <v>825.85</v>
      </c>
      <c r="T470">
        <v>831.8</v>
      </c>
      <c r="U470">
        <v>842.05</v>
      </c>
      <c r="V470">
        <v>810.6</v>
      </c>
      <c r="W470">
        <v>841.1</v>
      </c>
      <c r="X470">
        <v>838.75</v>
      </c>
      <c r="Y470">
        <v>829.62</v>
      </c>
      <c r="Z470">
        <v>3983559</v>
      </c>
      <c r="AA470">
        <v>3304852035.6500001</v>
      </c>
      <c r="AB470">
        <v>126501</v>
      </c>
      <c r="AC470" t="s">
        <v>4003</v>
      </c>
      <c r="AD470" t="s">
        <v>2449</v>
      </c>
    </row>
    <row r="471" spans="1:30" x14ac:dyDescent="0.25">
      <c r="A471" s="9" t="s">
        <v>3220</v>
      </c>
      <c r="B471" s="1" t="s">
        <v>16</v>
      </c>
      <c r="C471" s="10">
        <v>45435</v>
      </c>
      <c r="D471" s="1">
        <v>847.05</v>
      </c>
      <c r="F471">
        <f t="shared" si="36"/>
        <v>-4.1302808590986867E-2</v>
      </c>
      <c r="G471">
        <f t="shared" si="35"/>
        <v>4</v>
      </c>
      <c r="H471">
        <f t="shared" si="39"/>
        <v>0.65953654188947763</v>
      </c>
      <c r="I471" t="str">
        <f t="shared" si="37"/>
        <v/>
      </c>
      <c r="J471" t="str">
        <f t="shared" si="38"/>
        <v/>
      </c>
      <c r="P471" t="s">
        <v>3220</v>
      </c>
      <c r="Q471" t="s">
        <v>16</v>
      </c>
      <c r="R471" s="3">
        <v>45426</v>
      </c>
      <c r="S471">
        <v>838.75</v>
      </c>
      <c r="T471">
        <v>844</v>
      </c>
      <c r="U471">
        <v>851.9</v>
      </c>
      <c r="V471">
        <v>830.3</v>
      </c>
      <c r="W471">
        <v>840</v>
      </c>
      <c r="X471">
        <v>839.05</v>
      </c>
      <c r="Y471">
        <v>840.21</v>
      </c>
      <c r="Z471">
        <v>5869025</v>
      </c>
      <c r="AA471">
        <v>4931202713.3999996</v>
      </c>
      <c r="AB471">
        <v>127476</v>
      </c>
      <c r="AC471" t="s">
        <v>4004</v>
      </c>
      <c r="AD471" t="s">
        <v>4005</v>
      </c>
    </row>
    <row r="472" spans="1:30" x14ac:dyDescent="0.25">
      <c r="A472" s="11" t="s">
        <v>3220</v>
      </c>
      <c r="B472" s="2" t="s">
        <v>16</v>
      </c>
      <c r="C472" s="12">
        <v>45436</v>
      </c>
      <c r="D472" s="2">
        <v>840.15</v>
      </c>
      <c r="F472">
        <f t="shared" si="36"/>
        <v>-0.81459181866477515</v>
      </c>
      <c r="G472">
        <f t="shared" si="35"/>
        <v>5</v>
      </c>
      <c r="H472" t="str">
        <f t="shared" si="39"/>
        <v/>
      </c>
      <c r="I472" t="str">
        <f t="shared" si="37"/>
        <v/>
      </c>
      <c r="J472" t="str">
        <f t="shared" si="38"/>
        <v/>
      </c>
      <c r="P472" t="s">
        <v>3220</v>
      </c>
      <c r="Q472" t="s">
        <v>16</v>
      </c>
      <c r="R472" s="3">
        <v>45427</v>
      </c>
      <c r="S472">
        <v>839.05</v>
      </c>
      <c r="T472">
        <v>839</v>
      </c>
      <c r="U472">
        <v>848</v>
      </c>
      <c r="V472">
        <v>812.6</v>
      </c>
      <c r="W472">
        <v>825.05</v>
      </c>
      <c r="X472">
        <v>825.65</v>
      </c>
      <c r="Y472">
        <v>831.24</v>
      </c>
      <c r="Z472">
        <v>5237735</v>
      </c>
      <c r="AA472">
        <v>4353793576.8999996</v>
      </c>
      <c r="AB472">
        <v>124075</v>
      </c>
      <c r="AC472" t="s">
        <v>4006</v>
      </c>
      <c r="AD472" t="s">
        <v>4007</v>
      </c>
    </row>
    <row r="473" spans="1:30" x14ac:dyDescent="0.25">
      <c r="A473" s="9" t="s">
        <v>3220</v>
      </c>
      <c r="B473" s="1" t="s">
        <v>16</v>
      </c>
      <c r="C473" s="10">
        <v>45439</v>
      </c>
      <c r="D473" s="1">
        <v>842.5</v>
      </c>
      <c r="F473">
        <f t="shared" si="36"/>
        <v>0.27971195619830064</v>
      </c>
      <c r="G473">
        <f t="shared" si="35"/>
        <v>1</v>
      </c>
      <c r="H473" t="str">
        <f t="shared" si="39"/>
        <v/>
      </c>
      <c r="I473" t="str">
        <f t="shared" si="37"/>
        <v/>
      </c>
      <c r="J473" t="str">
        <f t="shared" si="38"/>
        <v/>
      </c>
      <c r="P473" t="s">
        <v>3220</v>
      </c>
      <c r="Q473" t="s">
        <v>16</v>
      </c>
      <c r="R473" s="3">
        <v>45428</v>
      </c>
      <c r="S473">
        <v>825.65</v>
      </c>
      <c r="T473">
        <v>832</v>
      </c>
      <c r="U473">
        <v>846.35</v>
      </c>
      <c r="V473">
        <v>826.35</v>
      </c>
      <c r="W473">
        <v>845.05</v>
      </c>
      <c r="X473">
        <v>841.5</v>
      </c>
      <c r="Y473">
        <v>836.32</v>
      </c>
      <c r="Z473">
        <v>3843468</v>
      </c>
      <c r="AA473">
        <v>3214368962.6500001</v>
      </c>
      <c r="AB473">
        <v>85125</v>
      </c>
      <c r="AC473" t="s">
        <v>4008</v>
      </c>
      <c r="AD473" t="s">
        <v>4009</v>
      </c>
    </row>
    <row r="474" spans="1:30" x14ac:dyDescent="0.25">
      <c r="A474" s="11" t="s">
        <v>3220</v>
      </c>
      <c r="B474" s="2" t="s">
        <v>16</v>
      </c>
      <c r="C474" s="12">
        <v>45440</v>
      </c>
      <c r="D474" s="2">
        <v>820</v>
      </c>
      <c r="F474">
        <f t="shared" si="36"/>
        <v>-2.6706231454005933</v>
      </c>
      <c r="G474">
        <f t="shared" si="35"/>
        <v>2</v>
      </c>
      <c r="H474" t="str">
        <f t="shared" si="39"/>
        <v/>
      </c>
      <c r="I474" t="str">
        <f t="shared" si="37"/>
        <v/>
      </c>
      <c r="J474" t="str">
        <f t="shared" si="38"/>
        <v/>
      </c>
      <c r="P474" t="s">
        <v>3220</v>
      </c>
      <c r="Q474" t="s">
        <v>16</v>
      </c>
      <c r="R474" s="3">
        <v>45429</v>
      </c>
      <c r="S474">
        <v>841.5</v>
      </c>
      <c r="T474">
        <v>846.5</v>
      </c>
      <c r="U474">
        <v>859.5</v>
      </c>
      <c r="V474">
        <v>840.9</v>
      </c>
      <c r="W474">
        <v>848.8</v>
      </c>
      <c r="X474">
        <v>848.75</v>
      </c>
      <c r="Y474">
        <v>849.15</v>
      </c>
      <c r="Z474">
        <v>4170491</v>
      </c>
      <c r="AA474">
        <v>3541352595.0500002</v>
      </c>
      <c r="AB474">
        <v>96780</v>
      </c>
      <c r="AC474" t="s">
        <v>4010</v>
      </c>
      <c r="AD474" t="s">
        <v>2464</v>
      </c>
    </row>
    <row r="475" spans="1:30" x14ac:dyDescent="0.25">
      <c r="A475" s="9" t="s">
        <v>3220</v>
      </c>
      <c r="B475" s="1" t="s">
        <v>16</v>
      </c>
      <c r="C475" s="10">
        <v>45441</v>
      </c>
      <c r="D475" s="1">
        <v>818.3</v>
      </c>
      <c r="F475">
        <f t="shared" si="36"/>
        <v>-0.20731707317073728</v>
      </c>
      <c r="G475">
        <f t="shared" si="35"/>
        <v>3</v>
      </c>
      <c r="H475" t="str">
        <f t="shared" si="39"/>
        <v/>
      </c>
      <c r="I475" t="str">
        <f t="shared" si="37"/>
        <v/>
      </c>
      <c r="J475" t="str">
        <f t="shared" si="38"/>
        <v/>
      </c>
      <c r="P475" t="s">
        <v>3220</v>
      </c>
      <c r="Q475" t="s">
        <v>16</v>
      </c>
      <c r="R475" s="3">
        <v>45430</v>
      </c>
      <c r="S475">
        <v>848.75</v>
      </c>
      <c r="T475">
        <v>850.75</v>
      </c>
      <c r="U475">
        <v>854.4</v>
      </c>
      <c r="V475">
        <v>846</v>
      </c>
      <c r="W475">
        <v>850.35</v>
      </c>
      <c r="X475">
        <v>851.4</v>
      </c>
      <c r="Y475">
        <v>851.43</v>
      </c>
      <c r="Z475">
        <v>267052</v>
      </c>
      <c r="AA475">
        <v>227375936.5</v>
      </c>
      <c r="AB475">
        <v>8364</v>
      </c>
      <c r="AC475" t="s">
        <v>4011</v>
      </c>
      <c r="AD475" t="s">
        <v>4012</v>
      </c>
    </row>
    <row r="476" spans="1:30" x14ac:dyDescent="0.25">
      <c r="A476" s="11" t="s">
        <v>3220</v>
      </c>
      <c r="B476" s="2" t="s">
        <v>16</v>
      </c>
      <c r="C476" s="12">
        <v>45442</v>
      </c>
      <c r="D476" s="2">
        <v>802.05</v>
      </c>
      <c r="F476">
        <f t="shared" si="36"/>
        <v>-1.9858242698276918</v>
      </c>
      <c r="G476">
        <f t="shared" si="35"/>
        <v>4</v>
      </c>
      <c r="H476">
        <f t="shared" si="39"/>
        <v>-5.3125553391181164</v>
      </c>
      <c r="I476" t="str">
        <f t="shared" si="37"/>
        <v/>
      </c>
      <c r="J476" t="str">
        <f t="shared" si="38"/>
        <v/>
      </c>
      <c r="P476" t="s">
        <v>3220</v>
      </c>
      <c r="Q476" t="s">
        <v>16</v>
      </c>
      <c r="R476" s="3">
        <v>45433</v>
      </c>
      <c r="S476">
        <v>851.4</v>
      </c>
      <c r="T476">
        <v>852</v>
      </c>
      <c r="U476">
        <v>857</v>
      </c>
      <c r="V476">
        <v>845.8</v>
      </c>
      <c r="W476">
        <v>852</v>
      </c>
      <c r="X476">
        <v>851.95</v>
      </c>
      <c r="Y476">
        <v>852.46</v>
      </c>
      <c r="Z476">
        <v>3184740</v>
      </c>
      <c r="AA476">
        <v>2714863522.1999998</v>
      </c>
      <c r="AB476">
        <v>83358</v>
      </c>
      <c r="AC476" t="s">
        <v>4013</v>
      </c>
      <c r="AD476" t="s">
        <v>4014</v>
      </c>
    </row>
    <row r="477" spans="1:30" x14ac:dyDescent="0.25">
      <c r="A477" s="9" t="s">
        <v>3220</v>
      </c>
      <c r="B477" s="1" t="s">
        <v>16</v>
      </c>
      <c r="C477" s="10">
        <v>45443</v>
      </c>
      <c r="D477" s="1">
        <v>815.65</v>
      </c>
      <c r="F477">
        <f t="shared" si="36"/>
        <v>1.6956548843588333</v>
      </c>
      <c r="G477">
        <f t="shared" si="35"/>
        <v>5</v>
      </c>
      <c r="H477" t="str">
        <f t="shared" si="39"/>
        <v/>
      </c>
      <c r="I477" t="str">
        <f t="shared" si="37"/>
        <v/>
      </c>
      <c r="J477" t="str">
        <f t="shared" si="38"/>
        <v/>
      </c>
      <c r="P477" t="s">
        <v>3220</v>
      </c>
      <c r="Q477" t="s">
        <v>16</v>
      </c>
      <c r="R477" s="3">
        <v>45434</v>
      </c>
      <c r="S477">
        <v>851.95</v>
      </c>
      <c r="T477">
        <v>858.4</v>
      </c>
      <c r="U477">
        <v>860.55</v>
      </c>
      <c r="V477">
        <v>838.3</v>
      </c>
      <c r="W477">
        <v>847.75</v>
      </c>
      <c r="X477">
        <v>847.4</v>
      </c>
      <c r="Y477">
        <v>850.18</v>
      </c>
      <c r="Z477">
        <v>4576451</v>
      </c>
      <c r="AA477">
        <v>3890793386.5500002</v>
      </c>
      <c r="AB477">
        <v>109164</v>
      </c>
      <c r="AC477" t="s">
        <v>4015</v>
      </c>
      <c r="AD477" t="s">
        <v>4016</v>
      </c>
    </row>
    <row r="478" spans="1:30" x14ac:dyDescent="0.25">
      <c r="A478" s="11" t="s">
        <v>3220</v>
      </c>
      <c r="B478" s="2" t="s">
        <v>16</v>
      </c>
      <c r="C478" s="12">
        <v>45446</v>
      </c>
      <c r="D478" s="2">
        <v>869.15</v>
      </c>
      <c r="F478">
        <f t="shared" si="36"/>
        <v>6.5591859253356226</v>
      </c>
      <c r="G478">
        <f t="shared" si="35"/>
        <v>1</v>
      </c>
      <c r="H478" t="str">
        <f t="shared" si="39"/>
        <v/>
      </c>
      <c r="I478">
        <f t="shared" si="37"/>
        <v>45446</v>
      </c>
      <c r="J478">
        <f t="shared" si="38"/>
        <v>-5.1084392797560829</v>
      </c>
      <c r="P478" t="s">
        <v>3220</v>
      </c>
      <c r="Q478" t="s">
        <v>16</v>
      </c>
      <c r="R478" s="3">
        <v>45435</v>
      </c>
      <c r="S478">
        <v>847.4</v>
      </c>
      <c r="T478">
        <v>851</v>
      </c>
      <c r="U478">
        <v>851</v>
      </c>
      <c r="V478">
        <v>834.2</v>
      </c>
      <c r="W478">
        <v>846.85</v>
      </c>
      <c r="X478">
        <v>847.05</v>
      </c>
      <c r="Y478">
        <v>843.38</v>
      </c>
      <c r="Z478">
        <v>2828079</v>
      </c>
      <c r="AA478">
        <v>2385155400.1999998</v>
      </c>
      <c r="AB478">
        <v>78621</v>
      </c>
      <c r="AC478" t="s">
        <v>4017</v>
      </c>
      <c r="AD478" t="s">
        <v>96</v>
      </c>
    </row>
    <row r="479" spans="1:30" x14ac:dyDescent="0.25">
      <c r="A479" s="9" t="s">
        <v>3220</v>
      </c>
      <c r="B479" s="1" t="s">
        <v>16</v>
      </c>
      <c r="C479" s="10">
        <v>45447</v>
      </c>
      <c r="D479" s="1">
        <v>763</v>
      </c>
      <c r="F479">
        <f t="shared" si="36"/>
        <v>-12.213081746533968</v>
      </c>
      <c r="G479">
        <f t="shared" si="35"/>
        <v>2</v>
      </c>
      <c r="H479" t="str">
        <f t="shared" si="39"/>
        <v/>
      </c>
      <c r="I479" t="str">
        <f t="shared" si="37"/>
        <v/>
      </c>
      <c r="J479" t="str">
        <f t="shared" si="38"/>
        <v/>
      </c>
      <c r="P479" t="s">
        <v>3220</v>
      </c>
      <c r="Q479" t="s">
        <v>16</v>
      </c>
      <c r="R479" s="3">
        <v>45436</v>
      </c>
      <c r="S479">
        <v>847.05</v>
      </c>
      <c r="T479">
        <v>850.95</v>
      </c>
      <c r="U479">
        <v>854.25</v>
      </c>
      <c r="V479">
        <v>836.8</v>
      </c>
      <c r="W479">
        <v>838.75</v>
      </c>
      <c r="X479">
        <v>840.15</v>
      </c>
      <c r="Y479">
        <v>843.12</v>
      </c>
      <c r="Z479">
        <v>3335343</v>
      </c>
      <c r="AA479">
        <v>2812083856.5999999</v>
      </c>
      <c r="AB479">
        <v>74774</v>
      </c>
      <c r="AC479" t="s">
        <v>4018</v>
      </c>
      <c r="AD479" t="s">
        <v>4019</v>
      </c>
    </row>
    <row r="480" spans="1:30" x14ac:dyDescent="0.25">
      <c r="A480" s="11" t="s">
        <v>3220</v>
      </c>
      <c r="B480" s="2" t="s">
        <v>16</v>
      </c>
      <c r="C480" s="12">
        <v>45448</v>
      </c>
      <c r="D480" s="2">
        <v>796.05</v>
      </c>
      <c r="F480">
        <f t="shared" si="36"/>
        <v>4.3315858453473073</v>
      </c>
      <c r="G480">
        <f t="shared" si="35"/>
        <v>3</v>
      </c>
      <c r="H480" t="str">
        <f t="shared" si="39"/>
        <v/>
      </c>
      <c r="I480" t="str">
        <f t="shared" si="37"/>
        <v/>
      </c>
      <c r="J480" t="str">
        <f t="shared" si="38"/>
        <v/>
      </c>
      <c r="P480" t="s">
        <v>3220</v>
      </c>
      <c r="Q480" t="s">
        <v>16</v>
      </c>
      <c r="R480" s="3">
        <v>45439</v>
      </c>
      <c r="S480">
        <v>840.15</v>
      </c>
      <c r="T480">
        <v>840.2</v>
      </c>
      <c r="U480">
        <v>848.35</v>
      </c>
      <c r="V480">
        <v>834.8</v>
      </c>
      <c r="W480">
        <v>841</v>
      </c>
      <c r="X480">
        <v>842.5</v>
      </c>
      <c r="Y480">
        <v>839.54</v>
      </c>
      <c r="Z480">
        <v>3490864</v>
      </c>
      <c r="AA480">
        <v>2930727563.5999999</v>
      </c>
      <c r="AB480">
        <v>79855</v>
      </c>
      <c r="AC480" t="s">
        <v>4020</v>
      </c>
      <c r="AD480" t="s">
        <v>4021</v>
      </c>
    </row>
    <row r="481" spans="1:30" x14ac:dyDescent="0.25">
      <c r="A481" s="9" t="s">
        <v>3220</v>
      </c>
      <c r="B481" s="1" t="s">
        <v>16</v>
      </c>
      <c r="C481" s="10">
        <v>45449</v>
      </c>
      <c r="D481" s="1">
        <v>829.15</v>
      </c>
      <c r="F481">
        <f t="shared" si="36"/>
        <v>4.1580302744802493</v>
      </c>
      <c r="G481">
        <f t="shared" si="35"/>
        <v>4</v>
      </c>
      <c r="H481">
        <f t="shared" si="39"/>
        <v>3.3788417180973784</v>
      </c>
      <c r="I481" t="str">
        <f t="shared" si="37"/>
        <v/>
      </c>
      <c r="J481" t="str">
        <f t="shared" si="38"/>
        <v/>
      </c>
      <c r="P481" t="s">
        <v>3220</v>
      </c>
      <c r="Q481" t="s">
        <v>16</v>
      </c>
      <c r="R481" s="3">
        <v>45440</v>
      </c>
      <c r="S481">
        <v>842.5</v>
      </c>
      <c r="T481">
        <v>845</v>
      </c>
      <c r="U481">
        <v>845.35</v>
      </c>
      <c r="V481">
        <v>818</v>
      </c>
      <c r="W481">
        <v>818.7</v>
      </c>
      <c r="X481">
        <v>820</v>
      </c>
      <c r="Y481">
        <v>827.05</v>
      </c>
      <c r="Z481">
        <v>3216721</v>
      </c>
      <c r="AA481">
        <v>2660388094.3499999</v>
      </c>
      <c r="AB481">
        <v>87441</v>
      </c>
      <c r="AC481" t="s">
        <v>4022</v>
      </c>
      <c r="AD481" t="s">
        <v>4023</v>
      </c>
    </row>
    <row r="482" spans="1:30" x14ac:dyDescent="0.25">
      <c r="A482" s="11" t="s">
        <v>3220</v>
      </c>
      <c r="B482" s="2" t="s">
        <v>16</v>
      </c>
      <c r="C482" s="12">
        <v>45450</v>
      </c>
      <c r="D482" s="2">
        <v>843.45</v>
      </c>
      <c r="F482">
        <f t="shared" si="36"/>
        <v>1.7246577820659796</v>
      </c>
      <c r="G482">
        <f t="shared" si="35"/>
        <v>5</v>
      </c>
      <c r="H482" t="str">
        <f t="shared" si="39"/>
        <v/>
      </c>
      <c r="I482" t="str">
        <f t="shared" si="37"/>
        <v/>
      </c>
      <c r="J482" t="str">
        <f t="shared" si="38"/>
        <v/>
      </c>
      <c r="P482" t="s">
        <v>3220</v>
      </c>
      <c r="Q482" t="s">
        <v>16</v>
      </c>
      <c r="R482" s="3">
        <v>45441</v>
      </c>
      <c r="S482">
        <v>820</v>
      </c>
      <c r="T482">
        <v>818.75</v>
      </c>
      <c r="U482">
        <v>825.9</v>
      </c>
      <c r="V482">
        <v>812.2</v>
      </c>
      <c r="W482">
        <v>819</v>
      </c>
      <c r="X482">
        <v>818.3</v>
      </c>
      <c r="Y482">
        <v>819.42</v>
      </c>
      <c r="Z482">
        <v>4517186</v>
      </c>
      <c r="AA482">
        <v>3701455710.9000001</v>
      </c>
      <c r="AB482">
        <v>87418</v>
      </c>
      <c r="AC482" t="s">
        <v>4024</v>
      </c>
      <c r="AD482" t="s">
        <v>4025</v>
      </c>
    </row>
    <row r="483" spans="1:30" x14ac:dyDescent="0.25">
      <c r="A483" s="9" t="s">
        <v>3220</v>
      </c>
      <c r="B483" s="1" t="s">
        <v>16</v>
      </c>
      <c r="C483" s="10">
        <v>45453</v>
      </c>
      <c r="D483" s="1">
        <v>847.6</v>
      </c>
      <c r="F483">
        <f t="shared" si="36"/>
        <v>0.49202679471219118</v>
      </c>
      <c r="G483">
        <f t="shared" si="35"/>
        <v>1</v>
      </c>
      <c r="H483" t="str">
        <f t="shared" si="39"/>
        <v/>
      </c>
      <c r="I483" t="str">
        <f t="shared" si="37"/>
        <v/>
      </c>
      <c r="J483" t="str">
        <f t="shared" si="38"/>
        <v/>
      </c>
      <c r="P483" t="s">
        <v>3220</v>
      </c>
      <c r="Q483" t="s">
        <v>16</v>
      </c>
      <c r="R483" s="3">
        <v>45442</v>
      </c>
      <c r="S483">
        <v>818.3</v>
      </c>
      <c r="T483">
        <v>816</v>
      </c>
      <c r="U483">
        <v>820.95</v>
      </c>
      <c r="V483">
        <v>799.6</v>
      </c>
      <c r="W483">
        <v>804.45</v>
      </c>
      <c r="X483">
        <v>802.05</v>
      </c>
      <c r="Y483">
        <v>807.89</v>
      </c>
      <c r="Z483">
        <v>4203818</v>
      </c>
      <c r="AA483">
        <v>3396205492.9000001</v>
      </c>
      <c r="AB483">
        <v>100711</v>
      </c>
      <c r="AC483" t="s">
        <v>4026</v>
      </c>
      <c r="AD483" t="s">
        <v>4027</v>
      </c>
    </row>
    <row r="484" spans="1:30" x14ac:dyDescent="0.25">
      <c r="A484" s="11" t="s">
        <v>3220</v>
      </c>
      <c r="B484" s="2" t="s">
        <v>16</v>
      </c>
      <c r="C484" s="12">
        <v>45454</v>
      </c>
      <c r="D484" s="2">
        <v>856</v>
      </c>
      <c r="F484">
        <f t="shared" si="36"/>
        <v>0.99103350637092702</v>
      </c>
      <c r="G484">
        <f t="shared" si="35"/>
        <v>2</v>
      </c>
      <c r="H484" t="str">
        <f t="shared" si="39"/>
        <v/>
      </c>
      <c r="I484" t="str">
        <f t="shared" si="37"/>
        <v/>
      </c>
      <c r="J484" t="str">
        <f t="shared" si="38"/>
        <v/>
      </c>
      <c r="P484" t="s">
        <v>3220</v>
      </c>
      <c r="Q484" t="s">
        <v>16</v>
      </c>
      <c r="R484" s="3">
        <v>45443</v>
      </c>
      <c r="S484">
        <v>802.05</v>
      </c>
      <c r="T484">
        <v>808.6</v>
      </c>
      <c r="U484">
        <v>823.65</v>
      </c>
      <c r="V484">
        <v>805.35</v>
      </c>
      <c r="W484">
        <v>822.4</v>
      </c>
      <c r="X484">
        <v>815.65</v>
      </c>
      <c r="Y484">
        <v>814.89</v>
      </c>
      <c r="Z484">
        <v>12210410</v>
      </c>
      <c r="AA484">
        <v>9950124279</v>
      </c>
      <c r="AB484">
        <v>145030</v>
      </c>
      <c r="AC484" t="s">
        <v>4028</v>
      </c>
      <c r="AD484" t="s">
        <v>4029</v>
      </c>
    </row>
    <row r="485" spans="1:30" x14ac:dyDescent="0.25">
      <c r="A485" s="9" t="s">
        <v>3220</v>
      </c>
      <c r="B485" s="1" t="s">
        <v>16</v>
      </c>
      <c r="C485" s="10">
        <v>45455</v>
      </c>
      <c r="D485" s="1">
        <v>859.75</v>
      </c>
      <c r="F485">
        <f t="shared" si="36"/>
        <v>0.43808411214953269</v>
      </c>
      <c r="G485">
        <f t="shared" si="35"/>
        <v>3</v>
      </c>
      <c r="H485" t="str">
        <f t="shared" si="39"/>
        <v/>
      </c>
      <c r="I485" t="str">
        <f t="shared" si="37"/>
        <v/>
      </c>
      <c r="J485" t="str">
        <f t="shared" si="38"/>
        <v/>
      </c>
      <c r="P485" t="s">
        <v>3220</v>
      </c>
      <c r="Q485" t="s">
        <v>16</v>
      </c>
      <c r="R485" s="3">
        <v>45446</v>
      </c>
      <c r="S485">
        <v>815.65</v>
      </c>
      <c r="T485">
        <v>855.9</v>
      </c>
      <c r="U485">
        <v>873</v>
      </c>
      <c r="V485">
        <v>835</v>
      </c>
      <c r="W485">
        <v>869.5</v>
      </c>
      <c r="X485">
        <v>869.15</v>
      </c>
      <c r="Y485">
        <v>854.46</v>
      </c>
      <c r="Z485">
        <v>9999975</v>
      </c>
      <c r="AA485">
        <v>8544622624.9499998</v>
      </c>
      <c r="AB485">
        <v>202435</v>
      </c>
      <c r="AC485" t="s">
        <v>4030</v>
      </c>
      <c r="AD485" t="s">
        <v>2126</v>
      </c>
    </row>
    <row r="486" spans="1:30" x14ac:dyDescent="0.25">
      <c r="A486" s="11" t="s">
        <v>3220</v>
      </c>
      <c r="B486" s="2" t="s">
        <v>16</v>
      </c>
      <c r="C486" s="12">
        <v>45456</v>
      </c>
      <c r="D486" s="2">
        <v>874.05</v>
      </c>
      <c r="F486">
        <f t="shared" si="36"/>
        <v>1.6632742076184883</v>
      </c>
      <c r="G486">
        <f t="shared" si="35"/>
        <v>4</v>
      </c>
      <c r="H486">
        <f t="shared" si="39"/>
        <v>5.4151842248085362</v>
      </c>
      <c r="I486" t="str">
        <f t="shared" si="37"/>
        <v/>
      </c>
      <c r="J486" t="str">
        <f t="shared" si="38"/>
        <v/>
      </c>
      <c r="P486" t="s">
        <v>3220</v>
      </c>
      <c r="Q486" t="s">
        <v>16</v>
      </c>
      <c r="R486" s="3">
        <v>45447</v>
      </c>
      <c r="S486">
        <v>869.15</v>
      </c>
      <c r="T486">
        <v>880</v>
      </c>
      <c r="U486">
        <v>880</v>
      </c>
      <c r="V486">
        <v>687.05</v>
      </c>
      <c r="W486">
        <v>766.5</v>
      </c>
      <c r="X486">
        <v>763</v>
      </c>
      <c r="Y486">
        <v>779.19</v>
      </c>
      <c r="Z486">
        <v>12437434</v>
      </c>
      <c r="AA486">
        <v>9691094585.5</v>
      </c>
      <c r="AB486">
        <v>331308</v>
      </c>
      <c r="AC486" t="s">
        <v>4031</v>
      </c>
      <c r="AD486" t="s">
        <v>4032</v>
      </c>
    </row>
    <row r="487" spans="1:30" x14ac:dyDescent="0.25">
      <c r="A487" s="9" t="s">
        <v>3220</v>
      </c>
      <c r="B487" s="1" t="s">
        <v>16</v>
      </c>
      <c r="C487" s="10">
        <v>45457</v>
      </c>
      <c r="D487" s="1">
        <v>878.6</v>
      </c>
      <c r="F487">
        <f t="shared" si="36"/>
        <v>0.52056518505807081</v>
      </c>
      <c r="G487">
        <f t="shared" si="35"/>
        <v>5</v>
      </c>
      <c r="H487" t="str">
        <f t="shared" si="39"/>
        <v/>
      </c>
      <c r="I487" t="str">
        <f t="shared" si="37"/>
        <v/>
      </c>
      <c r="J487" t="str">
        <f t="shared" si="38"/>
        <v/>
      </c>
      <c r="P487" t="s">
        <v>3220</v>
      </c>
      <c r="Q487" t="s">
        <v>16</v>
      </c>
      <c r="R487" s="3">
        <v>45448</v>
      </c>
      <c r="S487">
        <v>763</v>
      </c>
      <c r="T487">
        <v>777</v>
      </c>
      <c r="U487">
        <v>799</v>
      </c>
      <c r="V487">
        <v>747</v>
      </c>
      <c r="W487">
        <v>792</v>
      </c>
      <c r="X487">
        <v>796.05</v>
      </c>
      <c r="Y487">
        <v>777.65</v>
      </c>
      <c r="Z487">
        <v>7296308</v>
      </c>
      <c r="AA487">
        <v>5674001168.6499996</v>
      </c>
      <c r="AB487">
        <v>155521</v>
      </c>
      <c r="AC487" t="s">
        <v>4033</v>
      </c>
      <c r="AD487" t="s">
        <v>1237</v>
      </c>
    </row>
    <row r="488" spans="1:30" x14ac:dyDescent="0.25">
      <c r="A488" s="11" t="s">
        <v>3220</v>
      </c>
      <c r="B488" s="2" t="s">
        <v>16</v>
      </c>
      <c r="C488" s="12">
        <v>45461</v>
      </c>
      <c r="D488" s="2">
        <v>878.8</v>
      </c>
      <c r="F488">
        <f t="shared" si="36"/>
        <v>2.2763487366256746E-2</v>
      </c>
      <c r="G488">
        <f t="shared" si="35"/>
        <v>2</v>
      </c>
      <c r="H488" t="str">
        <f t="shared" si="39"/>
        <v/>
      </c>
      <c r="I488" t="str">
        <f t="shared" si="37"/>
        <v/>
      </c>
      <c r="J488" t="str">
        <f t="shared" si="38"/>
        <v/>
      </c>
      <c r="P488" t="s">
        <v>3220</v>
      </c>
      <c r="Q488" t="s">
        <v>16</v>
      </c>
      <c r="R488" s="3">
        <v>45449</v>
      </c>
      <c r="S488">
        <v>796.05</v>
      </c>
      <c r="T488">
        <v>799.1</v>
      </c>
      <c r="U488">
        <v>835.95</v>
      </c>
      <c r="V488">
        <v>799</v>
      </c>
      <c r="W488">
        <v>830</v>
      </c>
      <c r="X488">
        <v>829.15</v>
      </c>
      <c r="Y488">
        <v>824.91</v>
      </c>
      <c r="Z488">
        <v>5439648</v>
      </c>
      <c r="AA488">
        <v>4487245203.8500004</v>
      </c>
      <c r="AB488">
        <v>170240</v>
      </c>
      <c r="AC488" t="s">
        <v>4034</v>
      </c>
      <c r="AD488" t="s">
        <v>4035</v>
      </c>
    </row>
    <row r="489" spans="1:30" x14ac:dyDescent="0.25">
      <c r="A489" s="9" t="s">
        <v>3220</v>
      </c>
      <c r="B489" s="1" t="s">
        <v>16</v>
      </c>
      <c r="C489" s="10">
        <v>45462</v>
      </c>
      <c r="D489" s="1">
        <v>859.8</v>
      </c>
      <c r="F489">
        <f t="shared" si="36"/>
        <v>-2.162039144287665</v>
      </c>
      <c r="G489">
        <f t="shared" si="35"/>
        <v>3</v>
      </c>
      <c r="H489" t="str">
        <f t="shared" si="39"/>
        <v/>
      </c>
      <c r="I489" t="str">
        <f t="shared" si="37"/>
        <v/>
      </c>
      <c r="J489" t="str">
        <f t="shared" si="38"/>
        <v/>
      </c>
      <c r="P489" t="s">
        <v>3220</v>
      </c>
      <c r="Q489" t="s">
        <v>16</v>
      </c>
      <c r="R489" s="3">
        <v>45450</v>
      </c>
      <c r="S489">
        <v>829.15</v>
      </c>
      <c r="T489">
        <v>829.15</v>
      </c>
      <c r="U489">
        <v>848.75</v>
      </c>
      <c r="V489">
        <v>822.3</v>
      </c>
      <c r="W489">
        <v>843.15</v>
      </c>
      <c r="X489">
        <v>843.45</v>
      </c>
      <c r="Y489">
        <v>837.6</v>
      </c>
      <c r="Z489">
        <v>4266992</v>
      </c>
      <c r="AA489">
        <v>3574033990.3499999</v>
      </c>
      <c r="AB489">
        <v>97754</v>
      </c>
      <c r="AC489" t="s">
        <v>4036</v>
      </c>
      <c r="AD489" t="s">
        <v>4037</v>
      </c>
    </row>
    <row r="490" spans="1:30" x14ac:dyDescent="0.25">
      <c r="A490" s="11" t="s">
        <v>3220</v>
      </c>
      <c r="B490" s="2" t="s">
        <v>16</v>
      </c>
      <c r="C490" s="12">
        <v>45463</v>
      </c>
      <c r="D490" s="2">
        <v>874.5</v>
      </c>
      <c r="F490">
        <f t="shared" si="36"/>
        <v>1.7096999302163347</v>
      </c>
      <c r="G490">
        <f t="shared" si="35"/>
        <v>4</v>
      </c>
      <c r="H490">
        <f t="shared" si="39"/>
        <v>1.7156150043617331</v>
      </c>
      <c r="I490" t="str">
        <f t="shared" si="37"/>
        <v/>
      </c>
      <c r="J490" t="str">
        <f t="shared" si="38"/>
        <v/>
      </c>
      <c r="P490" t="s">
        <v>3220</v>
      </c>
      <c r="Q490" t="s">
        <v>16</v>
      </c>
      <c r="R490" s="3">
        <v>45453</v>
      </c>
      <c r="S490">
        <v>843.45</v>
      </c>
      <c r="T490">
        <v>845.95</v>
      </c>
      <c r="U490">
        <v>856.75</v>
      </c>
      <c r="V490">
        <v>838</v>
      </c>
      <c r="W490">
        <v>845.8</v>
      </c>
      <c r="X490">
        <v>847.6</v>
      </c>
      <c r="Y490">
        <v>847.48</v>
      </c>
      <c r="Z490">
        <v>3204208</v>
      </c>
      <c r="AA490">
        <v>2715491240.9499998</v>
      </c>
      <c r="AB490">
        <v>77729</v>
      </c>
      <c r="AC490" t="s">
        <v>4038</v>
      </c>
      <c r="AD490" t="s">
        <v>3955</v>
      </c>
    </row>
    <row r="491" spans="1:30" x14ac:dyDescent="0.25">
      <c r="A491" s="9" t="s">
        <v>3220</v>
      </c>
      <c r="B491" s="1" t="s">
        <v>16</v>
      </c>
      <c r="C491" s="10">
        <v>45464</v>
      </c>
      <c r="D491" s="1">
        <v>856.1</v>
      </c>
      <c r="F491">
        <f t="shared" si="36"/>
        <v>-2.1040594625500257</v>
      </c>
      <c r="G491">
        <f t="shared" si="35"/>
        <v>5</v>
      </c>
      <c r="H491" t="str">
        <f t="shared" si="39"/>
        <v/>
      </c>
      <c r="I491" t="str">
        <f t="shared" si="37"/>
        <v/>
      </c>
      <c r="J491" t="str">
        <f t="shared" si="38"/>
        <v/>
      </c>
      <c r="P491" t="s">
        <v>3220</v>
      </c>
      <c r="Q491" t="s">
        <v>16</v>
      </c>
      <c r="R491" s="3">
        <v>45454</v>
      </c>
      <c r="S491">
        <v>847.6</v>
      </c>
      <c r="T491">
        <v>853.95</v>
      </c>
      <c r="U491">
        <v>869.6</v>
      </c>
      <c r="V491">
        <v>849.25</v>
      </c>
      <c r="W491">
        <v>855.7</v>
      </c>
      <c r="X491">
        <v>856</v>
      </c>
      <c r="Y491">
        <v>860.87</v>
      </c>
      <c r="Z491">
        <v>3639409</v>
      </c>
      <c r="AA491">
        <v>3133050323.6500001</v>
      </c>
      <c r="AB491">
        <v>79362</v>
      </c>
      <c r="AC491" t="s">
        <v>4039</v>
      </c>
      <c r="AD491" t="s">
        <v>1064</v>
      </c>
    </row>
    <row r="492" spans="1:30" x14ac:dyDescent="0.25">
      <c r="A492" s="11" t="s">
        <v>3220</v>
      </c>
      <c r="B492" s="2" t="s">
        <v>16</v>
      </c>
      <c r="C492" s="12">
        <v>45467</v>
      </c>
      <c r="D492" s="2">
        <v>840.45</v>
      </c>
      <c r="F492">
        <f t="shared" si="36"/>
        <v>-1.8280574699217356</v>
      </c>
      <c r="G492">
        <f t="shared" si="35"/>
        <v>1</v>
      </c>
      <c r="H492" t="str">
        <f t="shared" si="39"/>
        <v/>
      </c>
      <c r="I492" t="str">
        <f t="shared" si="37"/>
        <v/>
      </c>
      <c r="J492" t="str">
        <f t="shared" si="38"/>
        <v/>
      </c>
      <c r="P492" t="s">
        <v>3220</v>
      </c>
      <c r="Q492" t="s">
        <v>16</v>
      </c>
      <c r="R492" s="3">
        <v>45455</v>
      </c>
      <c r="S492">
        <v>856</v>
      </c>
      <c r="T492">
        <v>857</v>
      </c>
      <c r="U492">
        <v>865.9</v>
      </c>
      <c r="V492">
        <v>850.25</v>
      </c>
      <c r="W492">
        <v>858.05</v>
      </c>
      <c r="X492">
        <v>859.75</v>
      </c>
      <c r="Y492">
        <v>859.23</v>
      </c>
      <c r="Z492">
        <v>3293555</v>
      </c>
      <c r="AA492">
        <v>2829918083.6999998</v>
      </c>
      <c r="AB492">
        <v>79009</v>
      </c>
      <c r="AC492" t="s">
        <v>4040</v>
      </c>
      <c r="AD492" t="s">
        <v>4041</v>
      </c>
    </row>
    <row r="493" spans="1:30" x14ac:dyDescent="0.25">
      <c r="A493" s="9" t="s">
        <v>3220</v>
      </c>
      <c r="B493" s="1" t="s">
        <v>16</v>
      </c>
      <c r="C493" s="10">
        <v>45468</v>
      </c>
      <c r="D493" s="1">
        <v>824.65</v>
      </c>
      <c r="F493">
        <f t="shared" si="36"/>
        <v>-1.8799452674162731</v>
      </c>
      <c r="G493">
        <f t="shared" si="35"/>
        <v>2</v>
      </c>
      <c r="H493" t="str">
        <f t="shared" si="39"/>
        <v/>
      </c>
      <c r="I493" t="str">
        <f t="shared" si="37"/>
        <v/>
      </c>
      <c r="J493" t="str">
        <f t="shared" si="38"/>
        <v/>
      </c>
      <c r="P493" t="s">
        <v>3220</v>
      </c>
      <c r="Q493" t="s">
        <v>16</v>
      </c>
      <c r="R493" s="3">
        <v>45456</v>
      </c>
      <c r="S493">
        <v>859.75</v>
      </c>
      <c r="T493">
        <v>863.8</v>
      </c>
      <c r="U493">
        <v>880.45</v>
      </c>
      <c r="V493">
        <v>858.2</v>
      </c>
      <c r="W493">
        <v>872</v>
      </c>
      <c r="X493">
        <v>874.05</v>
      </c>
      <c r="Y493">
        <v>872.18</v>
      </c>
      <c r="Z493">
        <v>4081481</v>
      </c>
      <c r="AA493">
        <v>3559791876.8000002</v>
      </c>
      <c r="AB493">
        <v>89477</v>
      </c>
      <c r="AC493" t="s">
        <v>4042</v>
      </c>
      <c r="AD493" t="s">
        <v>2735</v>
      </c>
    </row>
    <row r="494" spans="1:30" x14ac:dyDescent="0.25">
      <c r="A494" s="11" t="s">
        <v>3220</v>
      </c>
      <c r="B494" s="2" t="s">
        <v>16</v>
      </c>
      <c r="C494" s="12">
        <v>45469</v>
      </c>
      <c r="D494" s="2">
        <v>825.7</v>
      </c>
      <c r="F494">
        <f t="shared" si="36"/>
        <v>0.12732674467956928</v>
      </c>
      <c r="G494">
        <f t="shared" si="35"/>
        <v>3</v>
      </c>
      <c r="H494" t="str">
        <f t="shared" si="39"/>
        <v/>
      </c>
      <c r="I494" t="str">
        <f t="shared" si="37"/>
        <v/>
      </c>
      <c r="J494" t="str">
        <f t="shared" si="38"/>
        <v/>
      </c>
      <c r="P494" t="s">
        <v>3220</v>
      </c>
      <c r="Q494" t="s">
        <v>16</v>
      </c>
      <c r="R494" s="3">
        <v>45457</v>
      </c>
      <c r="S494">
        <v>874.05</v>
      </c>
      <c r="T494">
        <v>877.4</v>
      </c>
      <c r="U494">
        <v>883.65</v>
      </c>
      <c r="V494">
        <v>871.9</v>
      </c>
      <c r="W494">
        <v>877.25</v>
      </c>
      <c r="X494">
        <v>878.6</v>
      </c>
      <c r="Y494">
        <v>878.63</v>
      </c>
      <c r="Z494">
        <v>3033968</v>
      </c>
      <c r="AA494">
        <v>2665723264.3499999</v>
      </c>
      <c r="AB494">
        <v>84155</v>
      </c>
      <c r="AC494" t="s">
        <v>4043</v>
      </c>
      <c r="AD494" t="s">
        <v>4044</v>
      </c>
    </row>
    <row r="495" spans="1:30" x14ac:dyDescent="0.25">
      <c r="A495" s="9" t="s">
        <v>3220</v>
      </c>
      <c r="B495" s="1" t="s">
        <v>16</v>
      </c>
      <c r="C495" s="10">
        <v>45470</v>
      </c>
      <c r="D495" s="1">
        <v>816.75</v>
      </c>
      <c r="F495">
        <f t="shared" si="36"/>
        <v>-1.0839287876952941</v>
      </c>
      <c r="G495">
        <f t="shared" si="35"/>
        <v>4</v>
      </c>
      <c r="H495">
        <f t="shared" si="39"/>
        <v>-6.6037735849056602</v>
      </c>
      <c r="I495" t="str">
        <f t="shared" si="37"/>
        <v/>
      </c>
      <c r="J495" t="str">
        <f t="shared" si="38"/>
        <v/>
      </c>
      <c r="P495" t="s">
        <v>3220</v>
      </c>
      <c r="Q495" t="s">
        <v>16</v>
      </c>
      <c r="R495" s="3">
        <v>45461</v>
      </c>
      <c r="S495">
        <v>878.6</v>
      </c>
      <c r="T495">
        <v>881</v>
      </c>
      <c r="U495">
        <v>887.9</v>
      </c>
      <c r="V495">
        <v>872.8</v>
      </c>
      <c r="W495">
        <v>878.95</v>
      </c>
      <c r="X495">
        <v>878.8</v>
      </c>
      <c r="Y495">
        <v>879.55</v>
      </c>
      <c r="Z495">
        <v>2186628</v>
      </c>
      <c r="AA495">
        <v>1923246853.8499999</v>
      </c>
      <c r="AB495">
        <v>60544</v>
      </c>
      <c r="AC495" t="s">
        <v>4045</v>
      </c>
      <c r="AD495" t="s">
        <v>4046</v>
      </c>
    </row>
    <row r="496" spans="1:30" x14ac:dyDescent="0.25">
      <c r="A496" s="11" t="s">
        <v>3220</v>
      </c>
      <c r="B496" s="2" t="s">
        <v>16</v>
      </c>
      <c r="C496" s="12">
        <v>45471</v>
      </c>
      <c r="D496" s="2">
        <v>824.75</v>
      </c>
      <c r="F496">
        <f t="shared" si="36"/>
        <v>0.97949188858279768</v>
      </c>
      <c r="G496">
        <f t="shared" si="35"/>
        <v>5</v>
      </c>
      <c r="H496" t="str">
        <f t="shared" si="39"/>
        <v/>
      </c>
      <c r="I496" t="str">
        <f t="shared" si="37"/>
        <v/>
      </c>
      <c r="J496" t="str">
        <f t="shared" si="38"/>
        <v/>
      </c>
      <c r="P496" t="s">
        <v>3220</v>
      </c>
      <c r="Q496" t="s">
        <v>16</v>
      </c>
      <c r="R496" s="3">
        <v>45462</v>
      </c>
      <c r="S496">
        <v>878.8</v>
      </c>
      <c r="T496">
        <v>881.35</v>
      </c>
      <c r="U496">
        <v>882.55</v>
      </c>
      <c r="V496">
        <v>850.6</v>
      </c>
      <c r="W496">
        <v>861</v>
      </c>
      <c r="X496">
        <v>859.8</v>
      </c>
      <c r="Y496">
        <v>859.94</v>
      </c>
      <c r="Z496">
        <v>4384765</v>
      </c>
      <c r="AA496">
        <v>3770620255.4000001</v>
      </c>
      <c r="AB496">
        <v>107223</v>
      </c>
      <c r="AC496" t="s">
        <v>4047</v>
      </c>
      <c r="AD496" t="s">
        <v>4048</v>
      </c>
    </row>
    <row r="497" spans="16:30" x14ac:dyDescent="0.25">
      <c r="P497" t="s">
        <v>3220</v>
      </c>
      <c r="Q497" t="s">
        <v>16</v>
      </c>
      <c r="R497" s="3">
        <v>45463</v>
      </c>
      <c r="S497">
        <v>859.8</v>
      </c>
      <c r="T497">
        <v>861.75</v>
      </c>
      <c r="U497">
        <v>876.65</v>
      </c>
      <c r="V497">
        <v>857</v>
      </c>
      <c r="W497">
        <v>874.3</v>
      </c>
      <c r="X497">
        <v>874.5</v>
      </c>
      <c r="Y497">
        <v>870.95</v>
      </c>
      <c r="Z497">
        <v>1952972</v>
      </c>
      <c r="AA497">
        <v>1700939053.0999999</v>
      </c>
      <c r="AB497">
        <v>53545</v>
      </c>
      <c r="AC497" t="s">
        <v>4049</v>
      </c>
      <c r="AD497" t="s">
        <v>3166</v>
      </c>
    </row>
    <row r="498" spans="16:30" x14ac:dyDescent="0.25">
      <c r="P498" t="s">
        <v>3220</v>
      </c>
      <c r="Q498" t="s">
        <v>16</v>
      </c>
      <c r="R498" s="3">
        <v>45464</v>
      </c>
      <c r="S498">
        <v>874.5</v>
      </c>
      <c r="T498">
        <v>875</v>
      </c>
      <c r="U498">
        <v>879.7</v>
      </c>
      <c r="V498">
        <v>854</v>
      </c>
      <c r="W498">
        <v>855.2</v>
      </c>
      <c r="X498">
        <v>856.1</v>
      </c>
      <c r="Y498">
        <v>861.33</v>
      </c>
      <c r="Z498">
        <v>2496508</v>
      </c>
      <c r="AA498">
        <v>2150329281.25</v>
      </c>
      <c r="AB498">
        <v>88870</v>
      </c>
      <c r="AC498" t="s">
        <v>4050</v>
      </c>
      <c r="AD498" t="s">
        <v>4051</v>
      </c>
    </row>
    <row r="499" spans="16:30" x14ac:dyDescent="0.25">
      <c r="P499" t="s">
        <v>3220</v>
      </c>
      <c r="Q499" t="s">
        <v>16</v>
      </c>
      <c r="R499" s="3">
        <v>45467</v>
      </c>
      <c r="S499">
        <v>856.1</v>
      </c>
      <c r="T499">
        <v>849.5</v>
      </c>
      <c r="U499">
        <v>849.5</v>
      </c>
      <c r="V499">
        <v>833.5</v>
      </c>
      <c r="W499">
        <v>839.2</v>
      </c>
      <c r="X499">
        <v>840.45</v>
      </c>
      <c r="Y499">
        <v>838.31</v>
      </c>
      <c r="Z499">
        <v>4054032</v>
      </c>
      <c r="AA499">
        <v>3398550725</v>
      </c>
      <c r="AB499">
        <v>116134</v>
      </c>
      <c r="AC499" t="s">
        <v>4052</v>
      </c>
      <c r="AD499" t="s">
        <v>2113</v>
      </c>
    </row>
    <row r="500" spans="16:30" x14ac:dyDescent="0.25">
      <c r="P500" t="s">
        <v>3220</v>
      </c>
      <c r="Q500" t="s">
        <v>16</v>
      </c>
      <c r="R500" s="3">
        <v>45468</v>
      </c>
      <c r="S500">
        <v>840.45</v>
      </c>
      <c r="T500">
        <v>841</v>
      </c>
      <c r="U500">
        <v>843.5</v>
      </c>
      <c r="V500">
        <v>814.3</v>
      </c>
      <c r="W500">
        <v>826</v>
      </c>
      <c r="X500">
        <v>824.65</v>
      </c>
      <c r="Y500">
        <v>823.37</v>
      </c>
      <c r="Z500">
        <v>6394175</v>
      </c>
      <c r="AA500">
        <v>5264750345.8500004</v>
      </c>
      <c r="AB500">
        <v>121652</v>
      </c>
      <c r="AC500" t="s">
        <v>4053</v>
      </c>
      <c r="AD500" t="s">
        <v>4054</v>
      </c>
    </row>
    <row r="501" spans="16:30" x14ac:dyDescent="0.25">
      <c r="P501" t="s">
        <v>3220</v>
      </c>
      <c r="Q501" t="s">
        <v>16</v>
      </c>
      <c r="R501" s="3">
        <v>45469</v>
      </c>
      <c r="S501">
        <v>824.65</v>
      </c>
      <c r="T501">
        <v>825.45</v>
      </c>
      <c r="U501">
        <v>836</v>
      </c>
      <c r="V501">
        <v>822.1</v>
      </c>
      <c r="W501">
        <v>826.5</v>
      </c>
      <c r="X501">
        <v>825.7</v>
      </c>
      <c r="Y501">
        <v>827.97</v>
      </c>
      <c r="Z501">
        <v>4869959</v>
      </c>
      <c r="AA501">
        <v>4032200475.9000001</v>
      </c>
      <c r="AB501">
        <v>100957</v>
      </c>
      <c r="AC501" t="s">
        <v>4055</v>
      </c>
      <c r="AD501" t="s">
        <v>4056</v>
      </c>
    </row>
    <row r="502" spans="16:30" x14ac:dyDescent="0.25">
      <c r="P502" t="s">
        <v>3220</v>
      </c>
      <c r="Q502" t="s">
        <v>16</v>
      </c>
      <c r="R502" s="3">
        <v>45470</v>
      </c>
      <c r="S502">
        <v>825.7</v>
      </c>
      <c r="T502">
        <v>826.5</v>
      </c>
      <c r="U502">
        <v>830.95</v>
      </c>
      <c r="V502">
        <v>811.8</v>
      </c>
      <c r="W502">
        <v>817</v>
      </c>
      <c r="X502">
        <v>816.75</v>
      </c>
      <c r="Y502">
        <v>818.19</v>
      </c>
      <c r="Z502">
        <v>6534966</v>
      </c>
      <c r="AA502">
        <v>5346825062.6000004</v>
      </c>
      <c r="AB502">
        <v>112875</v>
      </c>
      <c r="AC502" t="s">
        <v>4057</v>
      </c>
      <c r="AD502" t="s">
        <v>4058</v>
      </c>
    </row>
    <row r="503" spans="16:30" x14ac:dyDescent="0.25">
      <c r="P503" t="s">
        <v>3220</v>
      </c>
      <c r="Q503" t="s">
        <v>16</v>
      </c>
      <c r="R503" s="3">
        <v>45471</v>
      </c>
      <c r="S503">
        <v>816.75</v>
      </c>
      <c r="T503">
        <v>817</v>
      </c>
      <c r="U503">
        <v>829.9</v>
      </c>
      <c r="V503">
        <v>813</v>
      </c>
      <c r="W503">
        <v>823.55</v>
      </c>
      <c r="X503">
        <v>824.75</v>
      </c>
      <c r="Y503">
        <v>821.91</v>
      </c>
      <c r="Z503">
        <v>3751351</v>
      </c>
      <c r="AA503">
        <v>3083264889.25</v>
      </c>
      <c r="AB503">
        <v>119970</v>
      </c>
      <c r="AC503" t="s">
        <v>4059</v>
      </c>
      <c r="AD503" t="s">
        <v>1078</v>
      </c>
    </row>
  </sheetData>
  <conditionalFormatting sqref="G2:G496">
    <cfRule type="cellIs" dxfId="1" priority="1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3D1E-B9D9-489F-8F6E-7F43AA574B1A}">
  <dimension ref="A1:AD498"/>
  <sheetViews>
    <sheetView tabSelected="1" topLeftCell="A59" zoomScale="99" zoomScaleNormal="190" workbookViewId="0">
      <selection activeCell="K14" sqref="K14"/>
    </sheetView>
  </sheetViews>
  <sheetFormatPr defaultRowHeight="15" x14ac:dyDescent="0.25"/>
  <cols>
    <col min="1" max="1" width="10.85546875" bestFit="1" customWidth="1"/>
    <col min="2" max="2" width="9.85546875" bestFit="1" customWidth="1"/>
    <col min="3" max="3" width="10.42578125" bestFit="1" customWidth="1"/>
    <col min="4" max="4" width="13.85546875" bestFit="1" customWidth="1"/>
    <col min="5" max="5" width="14" bestFit="1" customWidth="1"/>
    <col min="6" max="6" width="16.5703125" customWidth="1"/>
    <col min="7" max="7" width="17.5703125" bestFit="1" customWidth="1"/>
    <col min="8" max="8" width="17.7109375" customWidth="1"/>
    <col min="9" max="9" width="16.140625" customWidth="1"/>
    <col min="10" max="10" width="19.140625" customWidth="1"/>
    <col min="11" max="11" width="23.7109375" bestFit="1" customWidth="1"/>
    <col min="12" max="12" width="13.5703125" bestFit="1" customWidth="1"/>
    <col min="13" max="13" width="16.140625" bestFit="1" customWidth="1"/>
    <col min="14" max="14" width="18.28515625" bestFit="1" customWidth="1"/>
    <col min="15" max="15" width="24.5703125" bestFit="1" customWidth="1"/>
  </cols>
  <sheetData>
    <row r="1" spans="1:30" x14ac:dyDescent="0.25">
      <c r="A1" t="s">
        <v>4469</v>
      </c>
      <c r="B1" t="s">
        <v>4468</v>
      </c>
      <c r="C1" t="s">
        <v>4467</v>
      </c>
      <c r="D1" t="s">
        <v>4470</v>
      </c>
      <c r="F1" t="s">
        <v>4471</v>
      </c>
      <c r="G1" t="s">
        <v>4472</v>
      </c>
      <c r="H1" t="s">
        <v>4473</v>
      </c>
      <c r="I1" t="s">
        <v>4475</v>
      </c>
      <c r="J1" t="s">
        <v>4474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</row>
    <row r="2" spans="1:30" x14ac:dyDescent="0.25">
      <c r="A2" s="9" t="s">
        <v>4060</v>
      </c>
      <c r="B2" s="1" t="s">
        <v>16</v>
      </c>
      <c r="C2" s="10">
        <v>44742</v>
      </c>
      <c r="D2" s="1">
        <v>251.5</v>
      </c>
      <c r="G2">
        <f t="shared" ref="G2:G65" si="0">WEEKDAY(C2, 2)</f>
        <v>4</v>
      </c>
      <c r="P2" t="s">
        <v>4060</v>
      </c>
      <c r="Q2" t="s">
        <v>16</v>
      </c>
      <c r="R2" s="3">
        <v>44742</v>
      </c>
      <c r="S2">
        <v>261.60000000000002</v>
      </c>
      <c r="T2">
        <v>260</v>
      </c>
      <c r="U2">
        <v>263</v>
      </c>
      <c r="V2">
        <v>247.3</v>
      </c>
      <c r="W2">
        <v>248.05</v>
      </c>
      <c r="X2">
        <v>251.5</v>
      </c>
      <c r="Y2">
        <v>256.23</v>
      </c>
      <c r="Z2">
        <v>4587894</v>
      </c>
      <c r="AA2">
        <v>1175563094.3</v>
      </c>
      <c r="AB2">
        <v>45606</v>
      </c>
      <c r="AC2" t="s">
        <v>4061</v>
      </c>
      <c r="AD2" t="s">
        <v>4062</v>
      </c>
    </row>
    <row r="3" spans="1:30" x14ac:dyDescent="0.25">
      <c r="A3" s="11" t="s">
        <v>4060</v>
      </c>
      <c r="B3" s="2" t="s">
        <v>16</v>
      </c>
      <c r="C3" s="12">
        <v>44743</v>
      </c>
      <c r="D3" s="2">
        <v>213.85</v>
      </c>
      <c r="F3">
        <f t="shared" ref="F3:F66" si="1">((D3-D2)/D2)*100</f>
        <v>-14.970178926441355</v>
      </c>
      <c r="G3">
        <f t="shared" si="0"/>
        <v>5</v>
      </c>
      <c r="I3">
        <f t="shared" ref="I3:I66" si="2">IF(MONTH(C3)&lt;&gt;MONTH(C2), C3, "")</f>
        <v>44743</v>
      </c>
      <c r="J3">
        <f t="shared" ref="J3:J66" si="3">IF(ISNUMBER(I3), (INDEX(D:D, MATCH(EOMONTH(C3, 0), C:C, 1)) / D3 - 1) * 100, "")</f>
        <v>-11.152677110123921</v>
      </c>
      <c r="P3" t="s">
        <v>4060</v>
      </c>
      <c r="Q3" t="s">
        <v>16</v>
      </c>
      <c r="R3" s="3">
        <v>44743</v>
      </c>
      <c r="S3">
        <v>251.5</v>
      </c>
      <c r="T3">
        <v>245.5</v>
      </c>
      <c r="U3">
        <v>249.45</v>
      </c>
      <c r="V3">
        <v>210.05</v>
      </c>
      <c r="W3">
        <v>214.2</v>
      </c>
      <c r="X3">
        <v>213.85</v>
      </c>
      <c r="Y3">
        <v>224.34</v>
      </c>
      <c r="Z3">
        <v>16490601</v>
      </c>
      <c r="AA3">
        <v>3699553542.1500001</v>
      </c>
      <c r="AB3">
        <v>149736</v>
      </c>
      <c r="AC3" t="s">
        <v>4063</v>
      </c>
      <c r="AD3" t="s">
        <v>4064</v>
      </c>
    </row>
    <row r="4" spans="1:30" x14ac:dyDescent="0.25">
      <c r="A4" s="9" t="s">
        <v>4060</v>
      </c>
      <c r="B4" s="1" t="s">
        <v>16</v>
      </c>
      <c r="C4" s="10">
        <v>44746</v>
      </c>
      <c r="D4" s="1">
        <v>201.65</v>
      </c>
      <c r="F4">
        <f t="shared" si="1"/>
        <v>-5.704933364507828</v>
      </c>
      <c r="G4">
        <f t="shared" si="0"/>
        <v>1</v>
      </c>
      <c r="I4" t="str">
        <f t="shared" si="2"/>
        <v/>
      </c>
      <c r="J4" t="str">
        <f t="shared" si="3"/>
        <v/>
      </c>
      <c r="P4" t="s">
        <v>4060</v>
      </c>
      <c r="Q4" t="s">
        <v>16</v>
      </c>
      <c r="R4" s="3">
        <v>44746</v>
      </c>
      <c r="S4">
        <v>213.85</v>
      </c>
      <c r="T4">
        <v>212.15</v>
      </c>
      <c r="U4">
        <v>213.95</v>
      </c>
      <c r="V4">
        <v>195.75</v>
      </c>
      <c r="W4">
        <v>201</v>
      </c>
      <c r="X4">
        <v>201.65</v>
      </c>
      <c r="Y4">
        <v>204.11</v>
      </c>
      <c r="Z4">
        <v>13354129</v>
      </c>
      <c r="AA4">
        <v>2725743641.5500002</v>
      </c>
      <c r="AB4">
        <v>116868</v>
      </c>
      <c r="AC4" t="s">
        <v>4065</v>
      </c>
      <c r="AD4" t="s">
        <v>4066</v>
      </c>
    </row>
    <row r="5" spans="1:30" x14ac:dyDescent="0.25">
      <c r="A5" s="11" t="s">
        <v>4060</v>
      </c>
      <c r="B5" s="2" t="s">
        <v>16</v>
      </c>
      <c r="C5" s="12">
        <v>44747</v>
      </c>
      <c r="D5" s="2">
        <v>190.6</v>
      </c>
      <c r="F5">
        <f t="shared" si="1"/>
        <v>-5.4797917183238338</v>
      </c>
      <c r="G5">
        <f t="shared" si="0"/>
        <v>2</v>
      </c>
      <c r="I5" t="str">
        <f t="shared" si="2"/>
        <v/>
      </c>
      <c r="J5" t="str">
        <f t="shared" si="3"/>
        <v/>
      </c>
      <c r="P5" t="s">
        <v>4060</v>
      </c>
      <c r="Q5" t="s">
        <v>16</v>
      </c>
      <c r="R5" s="3">
        <v>44747</v>
      </c>
      <c r="S5">
        <v>201.65</v>
      </c>
      <c r="T5">
        <v>201</v>
      </c>
      <c r="U5">
        <v>203.35</v>
      </c>
      <c r="V5">
        <v>189.4</v>
      </c>
      <c r="W5">
        <v>189.8</v>
      </c>
      <c r="X5">
        <v>190.6</v>
      </c>
      <c r="Y5">
        <v>194.48</v>
      </c>
      <c r="Z5">
        <v>10113786</v>
      </c>
      <c r="AA5">
        <v>1966951092.95</v>
      </c>
      <c r="AB5">
        <v>93347</v>
      </c>
      <c r="AC5" t="s">
        <v>4067</v>
      </c>
      <c r="AD5" t="s">
        <v>4068</v>
      </c>
    </row>
    <row r="6" spans="1:30" x14ac:dyDescent="0.25">
      <c r="A6" s="9" t="s">
        <v>4060</v>
      </c>
      <c r="B6" s="1" t="s">
        <v>16</v>
      </c>
      <c r="C6" s="10">
        <v>44748</v>
      </c>
      <c r="D6" s="1">
        <v>174.2</v>
      </c>
      <c r="F6">
        <f t="shared" si="1"/>
        <v>-8.6044071353620168</v>
      </c>
      <c r="G6">
        <f t="shared" si="0"/>
        <v>3</v>
      </c>
      <c r="I6" t="str">
        <f t="shared" si="2"/>
        <v/>
      </c>
      <c r="J6" t="str">
        <f t="shared" si="3"/>
        <v/>
      </c>
      <c r="P6" t="s">
        <v>4060</v>
      </c>
      <c r="Q6" t="s">
        <v>16</v>
      </c>
      <c r="R6" s="3">
        <v>44748</v>
      </c>
      <c r="S6">
        <v>190.6</v>
      </c>
      <c r="T6">
        <v>186</v>
      </c>
      <c r="U6">
        <v>186.45</v>
      </c>
      <c r="V6">
        <v>172.05</v>
      </c>
      <c r="W6">
        <v>173.55</v>
      </c>
      <c r="X6">
        <v>174.2</v>
      </c>
      <c r="Y6">
        <v>176.93</v>
      </c>
      <c r="Z6">
        <v>14573467</v>
      </c>
      <c r="AA6">
        <v>2578435653.4000001</v>
      </c>
      <c r="AB6">
        <v>129046</v>
      </c>
      <c r="AC6" t="s">
        <v>4069</v>
      </c>
      <c r="AD6" t="s">
        <v>4070</v>
      </c>
    </row>
    <row r="7" spans="1:30" x14ac:dyDescent="0.25">
      <c r="A7" s="11" t="s">
        <v>4060</v>
      </c>
      <c r="B7" s="2" t="s">
        <v>16</v>
      </c>
      <c r="C7" s="12">
        <v>44749</v>
      </c>
      <c r="D7" s="2">
        <v>176.55</v>
      </c>
      <c r="F7">
        <f t="shared" si="1"/>
        <v>1.3490241102181533</v>
      </c>
      <c r="G7">
        <f t="shared" si="0"/>
        <v>4</v>
      </c>
      <c r="H7">
        <f t="shared" ref="H7:H38" si="4">IF(G7=4, ((D7 - D2) / D2)*100, "")</f>
        <v>-29.801192842942342</v>
      </c>
      <c r="I7" t="str">
        <f t="shared" si="2"/>
        <v/>
      </c>
      <c r="J7" t="str">
        <f t="shared" si="3"/>
        <v/>
      </c>
      <c r="P7" t="s">
        <v>4060</v>
      </c>
      <c r="Q7" t="s">
        <v>16</v>
      </c>
      <c r="R7" s="3">
        <v>44749</v>
      </c>
      <c r="S7">
        <v>174.2</v>
      </c>
      <c r="T7">
        <v>174</v>
      </c>
      <c r="U7">
        <v>179.8</v>
      </c>
      <c r="V7">
        <v>172.2</v>
      </c>
      <c r="W7">
        <v>176</v>
      </c>
      <c r="X7">
        <v>176.55</v>
      </c>
      <c r="Y7">
        <v>176.71</v>
      </c>
      <c r="Z7">
        <v>7084426</v>
      </c>
      <c r="AA7">
        <v>1251873173.05</v>
      </c>
      <c r="AB7">
        <v>74162</v>
      </c>
      <c r="AC7" t="s">
        <v>4071</v>
      </c>
      <c r="AD7" t="s">
        <v>4072</v>
      </c>
    </row>
    <row r="8" spans="1:30" x14ac:dyDescent="0.25">
      <c r="A8" s="9" t="s">
        <v>4060</v>
      </c>
      <c r="B8" s="1" t="s">
        <v>16</v>
      </c>
      <c r="C8" s="10">
        <v>44750</v>
      </c>
      <c r="D8" s="1">
        <v>184.2</v>
      </c>
      <c r="F8">
        <f t="shared" si="1"/>
        <v>4.3330501274426378</v>
      </c>
      <c r="G8">
        <f t="shared" si="0"/>
        <v>5</v>
      </c>
      <c r="H8" t="str">
        <f t="shared" si="4"/>
        <v/>
      </c>
      <c r="I8" t="str">
        <f t="shared" si="2"/>
        <v/>
      </c>
      <c r="J8" t="str">
        <f t="shared" si="3"/>
        <v/>
      </c>
      <c r="P8" t="s">
        <v>4060</v>
      </c>
      <c r="Q8" t="s">
        <v>16</v>
      </c>
      <c r="R8" s="3">
        <v>44750</v>
      </c>
      <c r="S8">
        <v>176.55</v>
      </c>
      <c r="T8">
        <v>180.45</v>
      </c>
      <c r="U8">
        <v>188.8</v>
      </c>
      <c r="V8">
        <v>178.85</v>
      </c>
      <c r="W8">
        <v>183.8</v>
      </c>
      <c r="X8">
        <v>184.2</v>
      </c>
      <c r="Y8">
        <v>184.16</v>
      </c>
      <c r="Z8">
        <v>7001172</v>
      </c>
      <c r="AA8">
        <v>1289329984.95</v>
      </c>
      <c r="AB8">
        <v>57912</v>
      </c>
      <c r="AC8" t="s">
        <v>4073</v>
      </c>
      <c r="AD8" t="s">
        <v>4074</v>
      </c>
    </row>
    <row r="9" spans="1:30" x14ac:dyDescent="0.25">
      <c r="A9" s="11" t="s">
        <v>4060</v>
      </c>
      <c r="B9" s="2" t="s">
        <v>16</v>
      </c>
      <c r="C9" s="12">
        <v>44753</v>
      </c>
      <c r="D9" s="2">
        <v>186.6</v>
      </c>
      <c r="F9">
        <f t="shared" si="1"/>
        <v>1.3029315960912085</v>
      </c>
      <c r="G9">
        <f t="shared" si="0"/>
        <v>1</v>
      </c>
      <c r="H9" t="str">
        <f t="shared" si="4"/>
        <v/>
      </c>
      <c r="I9" t="str">
        <f t="shared" si="2"/>
        <v/>
      </c>
      <c r="J9" t="str">
        <f t="shared" si="3"/>
        <v/>
      </c>
      <c r="P9" t="s">
        <v>4060</v>
      </c>
      <c r="Q9" t="s">
        <v>16</v>
      </c>
      <c r="R9" s="3">
        <v>44753</v>
      </c>
      <c r="S9">
        <v>184.2</v>
      </c>
      <c r="T9">
        <v>185</v>
      </c>
      <c r="U9">
        <v>187.8</v>
      </c>
      <c r="V9">
        <v>181.7</v>
      </c>
      <c r="W9">
        <v>186.1</v>
      </c>
      <c r="X9">
        <v>186.6</v>
      </c>
      <c r="Y9">
        <v>184.5</v>
      </c>
      <c r="Z9">
        <v>2293117</v>
      </c>
      <c r="AA9">
        <v>423085089</v>
      </c>
      <c r="AB9">
        <v>23770</v>
      </c>
      <c r="AC9" t="s">
        <v>4075</v>
      </c>
      <c r="AD9" t="s">
        <v>4076</v>
      </c>
    </row>
    <row r="10" spans="1:30" x14ac:dyDescent="0.25">
      <c r="A10" s="9" t="s">
        <v>4060</v>
      </c>
      <c r="B10" s="1" t="s">
        <v>16</v>
      </c>
      <c r="C10" s="10">
        <v>44754</v>
      </c>
      <c r="D10" s="1">
        <v>183.45</v>
      </c>
      <c r="F10">
        <f t="shared" si="1"/>
        <v>-1.6881028938906786</v>
      </c>
      <c r="G10">
        <f t="shared" si="0"/>
        <v>2</v>
      </c>
      <c r="H10" t="str">
        <f t="shared" si="4"/>
        <v/>
      </c>
      <c r="I10" t="str">
        <f t="shared" si="2"/>
        <v/>
      </c>
      <c r="J10" t="str">
        <f t="shared" si="3"/>
        <v/>
      </c>
      <c r="P10" t="s">
        <v>4060</v>
      </c>
      <c r="Q10" t="s">
        <v>16</v>
      </c>
      <c r="R10" s="3">
        <v>44754</v>
      </c>
      <c r="S10">
        <v>186.6</v>
      </c>
      <c r="T10">
        <v>185</v>
      </c>
      <c r="U10">
        <v>189.8</v>
      </c>
      <c r="V10">
        <v>181.25</v>
      </c>
      <c r="W10">
        <v>183.5</v>
      </c>
      <c r="X10">
        <v>183.45</v>
      </c>
      <c r="Y10">
        <v>185.6</v>
      </c>
      <c r="Z10">
        <v>2535524</v>
      </c>
      <c r="AA10">
        <v>470592132.05000001</v>
      </c>
      <c r="AB10">
        <v>26333</v>
      </c>
      <c r="AC10" t="s">
        <v>4077</v>
      </c>
      <c r="AD10" t="s">
        <v>4078</v>
      </c>
    </row>
    <row r="11" spans="1:30" x14ac:dyDescent="0.25">
      <c r="A11" s="11" t="s">
        <v>4060</v>
      </c>
      <c r="B11" s="2" t="s">
        <v>16</v>
      </c>
      <c r="C11" s="12">
        <v>44755</v>
      </c>
      <c r="D11" s="2">
        <v>185.45</v>
      </c>
      <c r="F11">
        <f t="shared" si="1"/>
        <v>1.0902153175252112</v>
      </c>
      <c r="G11">
        <f t="shared" si="0"/>
        <v>3</v>
      </c>
      <c r="H11" t="str">
        <f t="shared" si="4"/>
        <v/>
      </c>
      <c r="I11" t="str">
        <f t="shared" si="2"/>
        <v/>
      </c>
      <c r="J11" t="str">
        <f t="shared" si="3"/>
        <v/>
      </c>
      <c r="P11" t="s">
        <v>4060</v>
      </c>
      <c r="Q11" t="s">
        <v>16</v>
      </c>
      <c r="R11" s="3">
        <v>44755</v>
      </c>
      <c r="S11">
        <v>183.45</v>
      </c>
      <c r="T11">
        <v>178.65</v>
      </c>
      <c r="U11">
        <v>187</v>
      </c>
      <c r="V11">
        <v>178.05</v>
      </c>
      <c r="W11">
        <v>185.5</v>
      </c>
      <c r="X11">
        <v>185.45</v>
      </c>
      <c r="Y11">
        <v>183.24</v>
      </c>
      <c r="Z11">
        <v>3319501</v>
      </c>
      <c r="AA11">
        <v>608265154.79999995</v>
      </c>
      <c r="AB11">
        <v>39630</v>
      </c>
      <c r="AC11" t="s">
        <v>4079</v>
      </c>
      <c r="AD11" t="s">
        <v>4080</v>
      </c>
    </row>
    <row r="12" spans="1:30" x14ac:dyDescent="0.25">
      <c r="A12" s="9" t="s">
        <v>4060</v>
      </c>
      <c r="B12" s="1" t="s">
        <v>16</v>
      </c>
      <c r="C12" s="10">
        <v>44756</v>
      </c>
      <c r="D12" s="1">
        <v>178</v>
      </c>
      <c r="F12">
        <f t="shared" si="1"/>
        <v>-4.0172553248854079</v>
      </c>
      <c r="G12">
        <f t="shared" si="0"/>
        <v>4</v>
      </c>
      <c r="H12">
        <f t="shared" si="4"/>
        <v>0.82129708297931947</v>
      </c>
      <c r="I12" t="str">
        <f t="shared" si="2"/>
        <v/>
      </c>
      <c r="J12" t="str">
        <f t="shared" si="3"/>
        <v/>
      </c>
      <c r="P12" t="s">
        <v>4060</v>
      </c>
      <c r="Q12" t="s">
        <v>16</v>
      </c>
      <c r="R12" s="3">
        <v>44756</v>
      </c>
      <c r="S12">
        <v>185.45</v>
      </c>
      <c r="T12">
        <v>186.9</v>
      </c>
      <c r="U12">
        <v>191.6</v>
      </c>
      <c r="V12">
        <v>177</v>
      </c>
      <c r="W12">
        <v>177.95</v>
      </c>
      <c r="X12">
        <v>178</v>
      </c>
      <c r="Y12">
        <v>182.54</v>
      </c>
      <c r="Z12">
        <v>5069058</v>
      </c>
      <c r="AA12">
        <v>925280678.54999995</v>
      </c>
      <c r="AB12">
        <v>44193</v>
      </c>
      <c r="AC12" t="s">
        <v>4081</v>
      </c>
      <c r="AD12" t="s">
        <v>4082</v>
      </c>
    </row>
    <row r="13" spans="1:30" x14ac:dyDescent="0.25">
      <c r="A13" s="11" t="s">
        <v>4060</v>
      </c>
      <c r="B13" s="2" t="s">
        <v>16</v>
      </c>
      <c r="C13" s="12">
        <v>44757</v>
      </c>
      <c r="D13" s="2">
        <v>182.25</v>
      </c>
      <c r="F13">
        <f t="shared" si="1"/>
        <v>2.387640449438202</v>
      </c>
      <c r="G13">
        <f t="shared" si="0"/>
        <v>5</v>
      </c>
      <c r="H13" t="str">
        <f t="shared" si="4"/>
        <v/>
      </c>
      <c r="I13" t="str">
        <f t="shared" si="2"/>
        <v/>
      </c>
      <c r="J13" t="str">
        <f t="shared" si="3"/>
        <v/>
      </c>
      <c r="P13" t="s">
        <v>4060</v>
      </c>
      <c r="Q13" t="s">
        <v>16</v>
      </c>
      <c r="R13" s="3">
        <v>44757</v>
      </c>
      <c r="S13">
        <v>178</v>
      </c>
      <c r="T13">
        <v>181.4</v>
      </c>
      <c r="U13">
        <v>183.5</v>
      </c>
      <c r="V13">
        <v>175</v>
      </c>
      <c r="W13">
        <v>182.4</v>
      </c>
      <c r="X13">
        <v>182.25</v>
      </c>
      <c r="Y13">
        <v>179.96</v>
      </c>
      <c r="Z13">
        <v>3054225</v>
      </c>
      <c r="AA13">
        <v>549632693.95000005</v>
      </c>
      <c r="AB13">
        <v>31527</v>
      </c>
      <c r="AC13" t="s">
        <v>4083</v>
      </c>
      <c r="AD13" t="s">
        <v>2515</v>
      </c>
    </row>
    <row r="14" spans="1:30" x14ac:dyDescent="0.25">
      <c r="A14" s="9" t="s">
        <v>4060</v>
      </c>
      <c r="B14" s="1" t="s">
        <v>16</v>
      </c>
      <c r="C14" s="10">
        <v>44760</v>
      </c>
      <c r="D14" s="1">
        <v>184.55</v>
      </c>
      <c r="F14">
        <f t="shared" si="1"/>
        <v>1.2620027434842311</v>
      </c>
      <c r="G14">
        <f t="shared" si="0"/>
        <v>1</v>
      </c>
      <c r="H14" t="str">
        <f t="shared" si="4"/>
        <v/>
      </c>
      <c r="I14" t="str">
        <f t="shared" si="2"/>
        <v/>
      </c>
      <c r="J14" t="str">
        <f t="shared" si="3"/>
        <v/>
      </c>
      <c r="P14" t="s">
        <v>4060</v>
      </c>
      <c r="Q14" t="s">
        <v>16</v>
      </c>
      <c r="R14" s="3">
        <v>44760</v>
      </c>
      <c r="S14">
        <v>182.25</v>
      </c>
      <c r="T14">
        <v>182.3</v>
      </c>
      <c r="U14">
        <v>185.4</v>
      </c>
      <c r="V14">
        <v>182.25</v>
      </c>
      <c r="W14">
        <v>184.25</v>
      </c>
      <c r="X14">
        <v>184.55</v>
      </c>
      <c r="Y14">
        <v>184.23</v>
      </c>
      <c r="Z14">
        <v>1278920</v>
      </c>
      <c r="AA14">
        <v>235618063.94999999</v>
      </c>
      <c r="AB14">
        <v>18849</v>
      </c>
      <c r="AC14" t="s">
        <v>4084</v>
      </c>
      <c r="AD14" t="s">
        <v>4085</v>
      </c>
    </row>
    <row r="15" spans="1:30" x14ac:dyDescent="0.25">
      <c r="A15" s="11" t="s">
        <v>4060</v>
      </c>
      <c r="B15" s="2" t="s">
        <v>16</v>
      </c>
      <c r="C15" s="12">
        <v>44761</v>
      </c>
      <c r="D15" s="2">
        <v>186.6</v>
      </c>
      <c r="F15">
        <f t="shared" si="1"/>
        <v>1.1108100785694841</v>
      </c>
      <c r="G15">
        <f t="shared" si="0"/>
        <v>2</v>
      </c>
      <c r="H15" t="str">
        <f t="shared" si="4"/>
        <v/>
      </c>
      <c r="I15" t="str">
        <f t="shared" si="2"/>
        <v/>
      </c>
      <c r="J15" t="str">
        <f t="shared" si="3"/>
        <v/>
      </c>
      <c r="P15" t="s">
        <v>4060</v>
      </c>
      <c r="Q15" t="s">
        <v>16</v>
      </c>
      <c r="R15" s="3">
        <v>44761</v>
      </c>
      <c r="S15">
        <v>184.55</v>
      </c>
      <c r="T15">
        <v>187</v>
      </c>
      <c r="U15">
        <v>189.35</v>
      </c>
      <c r="V15">
        <v>185.05</v>
      </c>
      <c r="W15">
        <v>186.05</v>
      </c>
      <c r="X15">
        <v>186.6</v>
      </c>
      <c r="Y15">
        <v>187.08</v>
      </c>
      <c r="Z15">
        <v>2160520</v>
      </c>
      <c r="AA15">
        <v>404195012.64999998</v>
      </c>
      <c r="AB15">
        <v>28670</v>
      </c>
      <c r="AC15" t="s">
        <v>4086</v>
      </c>
      <c r="AD15" t="s">
        <v>4087</v>
      </c>
    </row>
    <row r="16" spans="1:30" x14ac:dyDescent="0.25">
      <c r="A16" s="9" t="s">
        <v>4060</v>
      </c>
      <c r="B16" s="1" t="s">
        <v>16</v>
      </c>
      <c r="C16" s="10">
        <v>44762</v>
      </c>
      <c r="D16" s="1">
        <v>197.45</v>
      </c>
      <c r="F16">
        <f t="shared" si="1"/>
        <v>5.8145766345123233</v>
      </c>
      <c r="G16">
        <f t="shared" si="0"/>
        <v>3</v>
      </c>
      <c r="H16" t="str">
        <f t="shared" si="4"/>
        <v/>
      </c>
      <c r="I16" t="str">
        <f t="shared" si="2"/>
        <v/>
      </c>
      <c r="J16" t="str">
        <f t="shared" si="3"/>
        <v/>
      </c>
      <c r="P16" t="s">
        <v>4060</v>
      </c>
      <c r="Q16" t="s">
        <v>16</v>
      </c>
      <c r="R16" s="3">
        <v>44762</v>
      </c>
      <c r="S16">
        <v>186.6</v>
      </c>
      <c r="T16">
        <v>197.5</v>
      </c>
      <c r="U16">
        <v>203</v>
      </c>
      <c r="V16">
        <v>196</v>
      </c>
      <c r="W16">
        <v>197.55</v>
      </c>
      <c r="X16">
        <v>197.45</v>
      </c>
      <c r="Y16">
        <v>199.15</v>
      </c>
      <c r="Z16">
        <v>7582750</v>
      </c>
      <c r="AA16">
        <v>1510115190.45</v>
      </c>
      <c r="AB16">
        <v>61785</v>
      </c>
      <c r="AC16" t="s">
        <v>4088</v>
      </c>
      <c r="AD16" t="s">
        <v>4089</v>
      </c>
    </row>
    <row r="17" spans="1:30" x14ac:dyDescent="0.25">
      <c r="A17" s="11" t="s">
        <v>4060</v>
      </c>
      <c r="B17" s="2" t="s">
        <v>16</v>
      </c>
      <c r="C17" s="12">
        <v>44763</v>
      </c>
      <c r="D17" s="2">
        <v>200.75</v>
      </c>
      <c r="F17">
        <f t="shared" si="1"/>
        <v>1.6713091922005632</v>
      </c>
      <c r="G17">
        <f t="shared" si="0"/>
        <v>4</v>
      </c>
      <c r="H17">
        <f t="shared" si="4"/>
        <v>12.780898876404494</v>
      </c>
      <c r="I17" t="str">
        <f t="shared" si="2"/>
        <v/>
      </c>
      <c r="J17" t="str">
        <f t="shared" si="3"/>
        <v/>
      </c>
      <c r="P17" t="s">
        <v>4060</v>
      </c>
      <c r="Q17" t="s">
        <v>16</v>
      </c>
      <c r="R17" s="3">
        <v>44763</v>
      </c>
      <c r="S17">
        <v>197.45</v>
      </c>
      <c r="T17">
        <v>197.55</v>
      </c>
      <c r="U17">
        <v>202.3</v>
      </c>
      <c r="V17">
        <v>196.1</v>
      </c>
      <c r="W17">
        <v>200.45</v>
      </c>
      <c r="X17">
        <v>200.75</v>
      </c>
      <c r="Y17">
        <v>199.07</v>
      </c>
      <c r="Z17">
        <v>2177270</v>
      </c>
      <c r="AA17">
        <v>433422014.44999999</v>
      </c>
      <c r="AB17">
        <v>17502</v>
      </c>
      <c r="AC17" t="s">
        <v>4090</v>
      </c>
      <c r="AD17" t="s">
        <v>4091</v>
      </c>
    </row>
    <row r="18" spans="1:30" x14ac:dyDescent="0.25">
      <c r="A18" s="9" t="s">
        <v>4060</v>
      </c>
      <c r="B18" s="1" t="s">
        <v>16</v>
      </c>
      <c r="C18" s="10">
        <v>44764</v>
      </c>
      <c r="D18" s="1">
        <v>195.55</v>
      </c>
      <c r="F18">
        <f t="shared" si="1"/>
        <v>-2.5902864259028586</v>
      </c>
      <c r="G18">
        <f t="shared" si="0"/>
        <v>5</v>
      </c>
      <c r="H18" t="str">
        <f t="shared" si="4"/>
        <v/>
      </c>
      <c r="I18" t="str">
        <f t="shared" si="2"/>
        <v/>
      </c>
      <c r="J18" t="str">
        <f t="shared" si="3"/>
        <v/>
      </c>
      <c r="P18" t="s">
        <v>4060</v>
      </c>
      <c r="Q18" t="s">
        <v>16</v>
      </c>
      <c r="R18" s="3">
        <v>44764</v>
      </c>
      <c r="S18">
        <v>200.75</v>
      </c>
      <c r="T18">
        <v>202.4</v>
      </c>
      <c r="U18">
        <v>202.4</v>
      </c>
      <c r="V18">
        <v>194.5</v>
      </c>
      <c r="W18">
        <v>195.3</v>
      </c>
      <c r="X18">
        <v>195.55</v>
      </c>
      <c r="Y18">
        <v>196.67</v>
      </c>
      <c r="Z18">
        <v>1671047</v>
      </c>
      <c r="AA18">
        <v>328646378.05000001</v>
      </c>
      <c r="AB18">
        <v>18134</v>
      </c>
      <c r="AC18" t="s">
        <v>4092</v>
      </c>
      <c r="AD18" t="s">
        <v>3775</v>
      </c>
    </row>
    <row r="19" spans="1:30" x14ac:dyDescent="0.25">
      <c r="A19" s="11" t="s">
        <v>4060</v>
      </c>
      <c r="B19" s="2" t="s">
        <v>16</v>
      </c>
      <c r="C19" s="12">
        <v>44767</v>
      </c>
      <c r="D19" s="2">
        <v>186.5</v>
      </c>
      <c r="F19">
        <f t="shared" si="1"/>
        <v>-4.6279723855791408</v>
      </c>
      <c r="G19">
        <f t="shared" si="0"/>
        <v>1</v>
      </c>
      <c r="H19" t="str">
        <f t="shared" si="4"/>
        <v/>
      </c>
      <c r="I19" t="str">
        <f t="shared" si="2"/>
        <v/>
      </c>
      <c r="J19" t="str">
        <f t="shared" si="3"/>
        <v/>
      </c>
      <c r="P19" t="s">
        <v>4060</v>
      </c>
      <c r="Q19" t="s">
        <v>16</v>
      </c>
      <c r="R19" s="3">
        <v>44767</v>
      </c>
      <c r="S19">
        <v>195.55</v>
      </c>
      <c r="T19">
        <v>195</v>
      </c>
      <c r="U19">
        <v>195</v>
      </c>
      <c r="V19">
        <v>185.85</v>
      </c>
      <c r="W19">
        <v>186.8</v>
      </c>
      <c r="X19">
        <v>186.5</v>
      </c>
      <c r="Y19">
        <v>188.43</v>
      </c>
      <c r="Z19">
        <v>2442386</v>
      </c>
      <c r="AA19">
        <v>460225732.14999998</v>
      </c>
      <c r="AB19">
        <v>28299</v>
      </c>
      <c r="AC19" t="s">
        <v>4093</v>
      </c>
      <c r="AD19" t="s">
        <v>4094</v>
      </c>
    </row>
    <row r="20" spans="1:30" x14ac:dyDescent="0.25">
      <c r="A20" s="9" t="s">
        <v>4060</v>
      </c>
      <c r="B20" s="1" t="s">
        <v>16</v>
      </c>
      <c r="C20" s="10">
        <v>44768</v>
      </c>
      <c r="D20" s="1">
        <v>184.45</v>
      </c>
      <c r="F20">
        <f t="shared" si="1"/>
        <v>-1.0991957104557701</v>
      </c>
      <c r="G20">
        <f t="shared" si="0"/>
        <v>2</v>
      </c>
      <c r="H20" t="str">
        <f t="shared" si="4"/>
        <v/>
      </c>
      <c r="I20" t="str">
        <f t="shared" si="2"/>
        <v/>
      </c>
      <c r="J20" t="str">
        <f t="shared" si="3"/>
        <v/>
      </c>
      <c r="P20" t="s">
        <v>4060</v>
      </c>
      <c r="Q20" t="s">
        <v>16</v>
      </c>
      <c r="R20" s="3">
        <v>44768</v>
      </c>
      <c r="S20">
        <v>186.5</v>
      </c>
      <c r="T20">
        <v>189.5</v>
      </c>
      <c r="U20">
        <v>190</v>
      </c>
      <c r="V20">
        <v>183.5</v>
      </c>
      <c r="W20">
        <v>184.1</v>
      </c>
      <c r="X20">
        <v>184.45</v>
      </c>
      <c r="Y20">
        <v>185.34</v>
      </c>
      <c r="Z20">
        <v>1808231</v>
      </c>
      <c r="AA20">
        <v>335130528.80000001</v>
      </c>
      <c r="AB20">
        <v>25652</v>
      </c>
      <c r="AC20" t="s">
        <v>4095</v>
      </c>
      <c r="AD20" t="s">
        <v>4096</v>
      </c>
    </row>
    <row r="21" spans="1:30" x14ac:dyDescent="0.25">
      <c r="A21" s="11" t="s">
        <v>4060</v>
      </c>
      <c r="B21" s="2" t="s">
        <v>16</v>
      </c>
      <c r="C21" s="12">
        <v>44769</v>
      </c>
      <c r="D21" s="2">
        <v>186.9</v>
      </c>
      <c r="F21">
        <f t="shared" si="1"/>
        <v>1.3282732447817931</v>
      </c>
      <c r="G21">
        <f t="shared" si="0"/>
        <v>3</v>
      </c>
      <c r="H21" t="str">
        <f t="shared" si="4"/>
        <v/>
      </c>
      <c r="I21" t="str">
        <f t="shared" si="2"/>
        <v/>
      </c>
      <c r="J21" t="str">
        <f t="shared" si="3"/>
        <v/>
      </c>
      <c r="P21" t="s">
        <v>4060</v>
      </c>
      <c r="Q21" t="s">
        <v>16</v>
      </c>
      <c r="R21" s="3">
        <v>44769</v>
      </c>
      <c r="S21">
        <v>184.45</v>
      </c>
      <c r="T21">
        <v>184.15</v>
      </c>
      <c r="U21">
        <v>188</v>
      </c>
      <c r="V21">
        <v>182.05</v>
      </c>
      <c r="W21">
        <v>187.4</v>
      </c>
      <c r="X21">
        <v>186.9</v>
      </c>
      <c r="Y21">
        <v>185.27</v>
      </c>
      <c r="Z21">
        <v>1382562</v>
      </c>
      <c r="AA21">
        <v>256146779.90000001</v>
      </c>
      <c r="AB21">
        <v>19612</v>
      </c>
      <c r="AC21" t="s">
        <v>4097</v>
      </c>
      <c r="AD21" t="s">
        <v>4098</v>
      </c>
    </row>
    <row r="22" spans="1:30" x14ac:dyDescent="0.25">
      <c r="A22" s="9" t="s">
        <v>4060</v>
      </c>
      <c r="B22" s="1" t="s">
        <v>16</v>
      </c>
      <c r="C22" s="10">
        <v>44770</v>
      </c>
      <c r="D22" s="1">
        <v>186.6</v>
      </c>
      <c r="F22">
        <f t="shared" si="1"/>
        <v>-0.16051364365971715</v>
      </c>
      <c r="G22">
        <f t="shared" si="0"/>
        <v>4</v>
      </c>
      <c r="H22">
        <f t="shared" si="4"/>
        <v>-7.048567870485682</v>
      </c>
      <c r="I22" t="str">
        <f t="shared" si="2"/>
        <v/>
      </c>
      <c r="J22" t="str">
        <f t="shared" si="3"/>
        <v/>
      </c>
      <c r="P22" t="s">
        <v>4060</v>
      </c>
      <c r="Q22" t="s">
        <v>16</v>
      </c>
      <c r="R22" s="3">
        <v>44770</v>
      </c>
      <c r="S22">
        <v>186.9</v>
      </c>
      <c r="T22">
        <v>187.4</v>
      </c>
      <c r="U22">
        <v>188.5</v>
      </c>
      <c r="V22">
        <v>184.3</v>
      </c>
      <c r="W22">
        <v>186.75</v>
      </c>
      <c r="X22">
        <v>186.6</v>
      </c>
      <c r="Y22">
        <v>185.78</v>
      </c>
      <c r="Z22">
        <v>1480381</v>
      </c>
      <c r="AA22">
        <v>275029833.44999999</v>
      </c>
      <c r="AB22">
        <v>19156</v>
      </c>
      <c r="AC22" t="s">
        <v>4099</v>
      </c>
      <c r="AD22" t="s">
        <v>4100</v>
      </c>
    </row>
    <row r="23" spans="1:30" x14ac:dyDescent="0.25">
      <c r="A23" s="11" t="s">
        <v>4060</v>
      </c>
      <c r="B23" s="2" t="s">
        <v>16</v>
      </c>
      <c r="C23" s="12">
        <v>44771</v>
      </c>
      <c r="D23" s="2">
        <v>190</v>
      </c>
      <c r="F23">
        <f t="shared" si="1"/>
        <v>1.8220793140407321</v>
      </c>
      <c r="G23">
        <f t="shared" si="0"/>
        <v>5</v>
      </c>
      <c r="H23" t="str">
        <f t="shared" si="4"/>
        <v/>
      </c>
      <c r="I23" t="str">
        <f t="shared" si="2"/>
        <v/>
      </c>
      <c r="J23" t="str">
        <f t="shared" si="3"/>
        <v/>
      </c>
      <c r="P23" t="s">
        <v>4060</v>
      </c>
      <c r="Q23" t="s">
        <v>16</v>
      </c>
      <c r="R23" s="3">
        <v>44771</v>
      </c>
      <c r="S23">
        <v>186.6</v>
      </c>
      <c r="T23">
        <v>187</v>
      </c>
      <c r="U23">
        <v>191</v>
      </c>
      <c r="V23">
        <v>186.05</v>
      </c>
      <c r="W23">
        <v>190.05</v>
      </c>
      <c r="X23">
        <v>190</v>
      </c>
      <c r="Y23">
        <v>189.1</v>
      </c>
      <c r="Z23">
        <v>2314762</v>
      </c>
      <c r="AA23">
        <v>437716204.75</v>
      </c>
      <c r="AB23">
        <v>30495</v>
      </c>
      <c r="AC23" t="s">
        <v>4101</v>
      </c>
      <c r="AD23" t="s">
        <v>4102</v>
      </c>
    </row>
    <row r="24" spans="1:30" x14ac:dyDescent="0.25">
      <c r="A24" s="9" t="s">
        <v>4060</v>
      </c>
      <c r="B24" s="1" t="s">
        <v>16</v>
      </c>
      <c r="C24" s="10">
        <v>44774</v>
      </c>
      <c r="D24" s="1">
        <v>193.85</v>
      </c>
      <c r="F24">
        <f t="shared" si="1"/>
        <v>2.0263157894736814</v>
      </c>
      <c r="G24">
        <f t="shared" si="0"/>
        <v>1</v>
      </c>
      <c r="H24" t="str">
        <f t="shared" si="4"/>
        <v/>
      </c>
      <c r="I24">
        <f t="shared" si="2"/>
        <v>44774</v>
      </c>
      <c r="J24">
        <f t="shared" si="3"/>
        <v>-0.54165591952539671</v>
      </c>
      <c r="P24" t="s">
        <v>4060</v>
      </c>
      <c r="Q24" t="s">
        <v>16</v>
      </c>
      <c r="R24" s="3">
        <v>44774</v>
      </c>
      <c r="S24">
        <v>190</v>
      </c>
      <c r="T24">
        <v>189.9</v>
      </c>
      <c r="U24">
        <v>194.5</v>
      </c>
      <c r="V24">
        <v>188.3</v>
      </c>
      <c r="W24">
        <v>193.9</v>
      </c>
      <c r="X24">
        <v>193.85</v>
      </c>
      <c r="Y24">
        <v>192.43</v>
      </c>
      <c r="Z24">
        <v>1870569</v>
      </c>
      <c r="AA24">
        <v>359956611.19999999</v>
      </c>
      <c r="AB24">
        <v>22970</v>
      </c>
      <c r="AC24" t="s">
        <v>4103</v>
      </c>
      <c r="AD24" t="s">
        <v>3907</v>
      </c>
    </row>
    <row r="25" spans="1:30" x14ac:dyDescent="0.25">
      <c r="A25" s="11" t="s">
        <v>4060</v>
      </c>
      <c r="B25" s="2" t="s">
        <v>16</v>
      </c>
      <c r="C25" s="12">
        <v>44775</v>
      </c>
      <c r="D25" s="2">
        <v>190.45</v>
      </c>
      <c r="F25">
        <f t="shared" si="1"/>
        <v>-1.7539334537013185</v>
      </c>
      <c r="G25">
        <f t="shared" si="0"/>
        <v>2</v>
      </c>
      <c r="H25" t="str">
        <f t="shared" si="4"/>
        <v/>
      </c>
      <c r="I25" t="str">
        <f t="shared" si="2"/>
        <v/>
      </c>
      <c r="J25" t="str">
        <f t="shared" si="3"/>
        <v/>
      </c>
      <c r="P25" t="s">
        <v>4060</v>
      </c>
      <c r="Q25" t="s">
        <v>16</v>
      </c>
      <c r="R25" s="3">
        <v>44775</v>
      </c>
      <c r="S25">
        <v>193.85</v>
      </c>
      <c r="T25">
        <v>189.85</v>
      </c>
      <c r="U25">
        <v>192.45</v>
      </c>
      <c r="V25">
        <v>189</v>
      </c>
      <c r="W25">
        <v>190.6</v>
      </c>
      <c r="X25">
        <v>190.45</v>
      </c>
      <c r="Y25">
        <v>190.72</v>
      </c>
      <c r="Z25">
        <v>1411201</v>
      </c>
      <c r="AA25">
        <v>269143991.5</v>
      </c>
      <c r="AB25">
        <v>24351</v>
      </c>
      <c r="AC25" t="s">
        <v>4104</v>
      </c>
      <c r="AD25" t="s">
        <v>4105</v>
      </c>
    </row>
    <row r="26" spans="1:30" x14ac:dyDescent="0.25">
      <c r="A26" s="9" t="s">
        <v>4060</v>
      </c>
      <c r="B26" s="1" t="s">
        <v>16</v>
      </c>
      <c r="C26" s="10">
        <v>44776</v>
      </c>
      <c r="D26" s="1">
        <v>189.35</v>
      </c>
      <c r="F26">
        <f t="shared" si="1"/>
        <v>-0.57757941716985783</v>
      </c>
      <c r="G26">
        <f t="shared" si="0"/>
        <v>3</v>
      </c>
      <c r="H26" t="str">
        <f t="shared" si="4"/>
        <v/>
      </c>
      <c r="I26" t="str">
        <f t="shared" si="2"/>
        <v/>
      </c>
      <c r="J26" t="str">
        <f t="shared" si="3"/>
        <v/>
      </c>
      <c r="P26" t="s">
        <v>4060</v>
      </c>
      <c r="Q26" t="s">
        <v>16</v>
      </c>
      <c r="R26" s="3">
        <v>44776</v>
      </c>
      <c r="S26">
        <v>190.45</v>
      </c>
      <c r="T26">
        <v>190</v>
      </c>
      <c r="U26">
        <v>191.8</v>
      </c>
      <c r="V26">
        <v>188.6</v>
      </c>
      <c r="W26">
        <v>189.35</v>
      </c>
      <c r="X26">
        <v>189.35</v>
      </c>
      <c r="Y26">
        <v>189.65</v>
      </c>
      <c r="Z26">
        <v>767789</v>
      </c>
      <c r="AA26">
        <v>145608019.44999999</v>
      </c>
      <c r="AB26">
        <v>10789</v>
      </c>
      <c r="AC26" t="s">
        <v>4106</v>
      </c>
      <c r="AD26" t="s">
        <v>4107</v>
      </c>
    </row>
    <row r="27" spans="1:30" x14ac:dyDescent="0.25">
      <c r="A27" s="11" t="s">
        <v>4060</v>
      </c>
      <c r="B27" s="2" t="s">
        <v>16</v>
      </c>
      <c r="C27" s="12">
        <v>44777</v>
      </c>
      <c r="D27" s="2">
        <v>187.95</v>
      </c>
      <c r="F27">
        <f t="shared" si="1"/>
        <v>-0.73937153419593649</v>
      </c>
      <c r="G27">
        <f t="shared" si="0"/>
        <v>4</v>
      </c>
      <c r="H27">
        <f t="shared" si="4"/>
        <v>0.72347266881028638</v>
      </c>
      <c r="I27" t="str">
        <f t="shared" si="2"/>
        <v/>
      </c>
      <c r="J27" t="str">
        <f t="shared" si="3"/>
        <v/>
      </c>
      <c r="P27" t="s">
        <v>4060</v>
      </c>
      <c r="Q27" t="s">
        <v>16</v>
      </c>
      <c r="R27" s="3">
        <v>44777</v>
      </c>
      <c r="S27">
        <v>189.35</v>
      </c>
      <c r="T27">
        <v>188.5</v>
      </c>
      <c r="U27">
        <v>190.65</v>
      </c>
      <c r="V27">
        <v>186</v>
      </c>
      <c r="W27">
        <v>188.5</v>
      </c>
      <c r="X27">
        <v>187.95</v>
      </c>
      <c r="Y27">
        <v>188.29</v>
      </c>
      <c r="Z27">
        <v>747977</v>
      </c>
      <c r="AA27">
        <v>140833374.05000001</v>
      </c>
      <c r="AB27">
        <v>10308</v>
      </c>
      <c r="AC27" t="s">
        <v>4108</v>
      </c>
      <c r="AD27" t="s">
        <v>1169</v>
      </c>
    </row>
    <row r="28" spans="1:30" x14ac:dyDescent="0.25">
      <c r="A28" s="9" t="s">
        <v>4060</v>
      </c>
      <c r="B28" s="1" t="s">
        <v>16</v>
      </c>
      <c r="C28" s="10">
        <v>44778</v>
      </c>
      <c r="D28" s="1">
        <v>197.8</v>
      </c>
      <c r="F28">
        <f t="shared" si="1"/>
        <v>5.2407555200851412</v>
      </c>
      <c r="G28">
        <f t="shared" si="0"/>
        <v>5</v>
      </c>
      <c r="H28" t="str">
        <f t="shared" si="4"/>
        <v/>
      </c>
      <c r="I28" t="str">
        <f t="shared" si="2"/>
        <v/>
      </c>
      <c r="J28" t="str">
        <f t="shared" si="3"/>
        <v/>
      </c>
      <c r="P28" t="s">
        <v>4060</v>
      </c>
      <c r="Q28" t="s">
        <v>16</v>
      </c>
      <c r="R28" s="3">
        <v>44778</v>
      </c>
      <c r="S28">
        <v>187.95</v>
      </c>
      <c r="T28">
        <v>187.95</v>
      </c>
      <c r="U28">
        <v>205</v>
      </c>
      <c r="V28">
        <v>186.5</v>
      </c>
      <c r="W28">
        <v>197</v>
      </c>
      <c r="X28">
        <v>197.8</v>
      </c>
      <c r="Y28">
        <v>196.73</v>
      </c>
      <c r="Z28">
        <v>5498033</v>
      </c>
      <c r="AA28">
        <v>1081602123.1500001</v>
      </c>
      <c r="AB28">
        <v>40140</v>
      </c>
      <c r="AC28" t="s">
        <v>4109</v>
      </c>
      <c r="AD28" t="s">
        <v>4110</v>
      </c>
    </row>
    <row r="29" spans="1:30" x14ac:dyDescent="0.25">
      <c r="A29" s="11" t="s">
        <v>4060</v>
      </c>
      <c r="B29" s="2" t="s">
        <v>16</v>
      </c>
      <c r="C29" s="12">
        <v>44781</v>
      </c>
      <c r="D29" s="2">
        <v>197.95</v>
      </c>
      <c r="F29">
        <f t="shared" si="1"/>
        <v>7.5834175935276665E-2</v>
      </c>
      <c r="G29">
        <f t="shared" si="0"/>
        <v>1</v>
      </c>
      <c r="H29" t="str">
        <f t="shared" si="4"/>
        <v/>
      </c>
      <c r="I29" t="str">
        <f t="shared" si="2"/>
        <v/>
      </c>
      <c r="J29" t="str">
        <f t="shared" si="3"/>
        <v/>
      </c>
      <c r="P29" t="s">
        <v>4060</v>
      </c>
      <c r="Q29" t="s">
        <v>16</v>
      </c>
      <c r="R29" s="3">
        <v>44781</v>
      </c>
      <c r="S29">
        <v>197.8</v>
      </c>
      <c r="T29">
        <v>194</v>
      </c>
      <c r="U29">
        <v>201</v>
      </c>
      <c r="V29">
        <v>190.8</v>
      </c>
      <c r="W29">
        <v>196.45</v>
      </c>
      <c r="X29">
        <v>197.95</v>
      </c>
      <c r="Y29">
        <v>197.09</v>
      </c>
      <c r="Z29">
        <v>3164450</v>
      </c>
      <c r="AA29">
        <v>623680039.25</v>
      </c>
      <c r="AB29">
        <v>71945</v>
      </c>
      <c r="AC29" t="s">
        <v>4111</v>
      </c>
      <c r="AD29" t="s">
        <v>211</v>
      </c>
    </row>
    <row r="30" spans="1:30" x14ac:dyDescent="0.25">
      <c r="A30" s="9" t="s">
        <v>4060</v>
      </c>
      <c r="B30" s="1" t="s">
        <v>16</v>
      </c>
      <c r="C30" s="10">
        <v>44783</v>
      </c>
      <c r="D30" s="1">
        <v>186.9</v>
      </c>
      <c r="F30">
        <f t="shared" si="1"/>
        <v>-5.5822177317504336</v>
      </c>
      <c r="G30">
        <f t="shared" si="0"/>
        <v>3</v>
      </c>
      <c r="H30" t="str">
        <f t="shared" si="4"/>
        <v/>
      </c>
      <c r="I30" t="str">
        <f t="shared" si="2"/>
        <v/>
      </c>
      <c r="J30" t="str">
        <f t="shared" si="3"/>
        <v/>
      </c>
      <c r="P30" t="s">
        <v>4060</v>
      </c>
      <c r="Q30" t="s">
        <v>16</v>
      </c>
      <c r="R30" s="3">
        <v>44783</v>
      </c>
      <c r="S30">
        <v>197.95</v>
      </c>
      <c r="T30">
        <v>197.6</v>
      </c>
      <c r="U30">
        <v>199</v>
      </c>
      <c r="V30">
        <v>185.65</v>
      </c>
      <c r="W30">
        <v>186.75</v>
      </c>
      <c r="X30">
        <v>186.9</v>
      </c>
      <c r="Y30">
        <v>189.47</v>
      </c>
      <c r="Z30">
        <v>3719019</v>
      </c>
      <c r="AA30">
        <v>704651547.14999998</v>
      </c>
      <c r="AB30">
        <v>40150</v>
      </c>
      <c r="AC30" t="s">
        <v>4112</v>
      </c>
      <c r="AD30" t="s">
        <v>4113</v>
      </c>
    </row>
    <row r="31" spans="1:30" x14ac:dyDescent="0.25">
      <c r="A31" s="11" t="s">
        <v>4060</v>
      </c>
      <c r="B31" s="2" t="s">
        <v>16</v>
      </c>
      <c r="C31" s="12">
        <v>44784</v>
      </c>
      <c r="D31" s="2">
        <v>187.95</v>
      </c>
      <c r="F31">
        <f t="shared" si="1"/>
        <v>0.56179775280897959</v>
      </c>
      <c r="G31">
        <f t="shared" si="0"/>
        <v>4</v>
      </c>
      <c r="H31">
        <f t="shared" si="4"/>
        <v>-0.73937153419593649</v>
      </c>
      <c r="I31" t="str">
        <f t="shared" si="2"/>
        <v/>
      </c>
      <c r="J31" t="str">
        <f t="shared" si="3"/>
        <v/>
      </c>
      <c r="P31" t="s">
        <v>4060</v>
      </c>
      <c r="Q31" t="s">
        <v>16</v>
      </c>
      <c r="R31" s="3">
        <v>44784</v>
      </c>
      <c r="S31">
        <v>186.9</v>
      </c>
      <c r="T31">
        <v>189.6</v>
      </c>
      <c r="U31">
        <v>191.1</v>
      </c>
      <c r="V31">
        <v>186.3</v>
      </c>
      <c r="W31">
        <v>187.8</v>
      </c>
      <c r="X31">
        <v>187.95</v>
      </c>
      <c r="Y31">
        <v>187.8</v>
      </c>
      <c r="Z31">
        <v>3096820</v>
      </c>
      <c r="AA31">
        <v>581595749.79999995</v>
      </c>
      <c r="AB31">
        <v>23076</v>
      </c>
      <c r="AC31" t="s">
        <v>4114</v>
      </c>
      <c r="AD31" t="s">
        <v>4115</v>
      </c>
    </row>
    <row r="32" spans="1:30" x14ac:dyDescent="0.25">
      <c r="A32" s="9" t="s">
        <v>4060</v>
      </c>
      <c r="B32" s="1" t="s">
        <v>16</v>
      </c>
      <c r="C32" s="10">
        <v>44785</v>
      </c>
      <c r="D32" s="1">
        <v>190.35</v>
      </c>
      <c r="F32">
        <f t="shared" si="1"/>
        <v>1.2769353551476488</v>
      </c>
      <c r="G32">
        <f t="shared" si="0"/>
        <v>5</v>
      </c>
      <c r="H32" t="str">
        <f t="shared" si="4"/>
        <v/>
      </c>
      <c r="I32" t="str">
        <f t="shared" si="2"/>
        <v/>
      </c>
      <c r="J32" t="str">
        <f t="shared" si="3"/>
        <v/>
      </c>
      <c r="P32" t="s">
        <v>4060</v>
      </c>
      <c r="Q32" t="s">
        <v>16</v>
      </c>
      <c r="R32" s="3">
        <v>44785</v>
      </c>
      <c r="S32">
        <v>187.95</v>
      </c>
      <c r="T32">
        <v>189.7</v>
      </c>
      <c r="U32">
        <v>194.6</v>
      </c>
      <c r="V32">
        <v>189</v>
      </c>
      <c r="W32">
        <v>190.15</v>
      </c>
      <c r="X32">
        <v>190.35</v>
      </c>
      <c r="Y32">
        <v>191.57</v>
      </c>
      <c r="Z32">
        <v>4029464</v>
      </c>
      <c r="AA32">
        <v>771918832.95000005</v>
      </c>
      <c r="AB32">
        <v>25593</v>
      </c>
      <c r="AC32" t="s">
        <v>4116</v>
      </c>
      <c r="AD32" t="s">
        <v>4117</v>
      </c>
    </row>
    <row r="33" spans="1:30" x14ac:dyDescent="0.25">
      <c r="A33" s="11" t="s">
        <v>4060</v>
      </c>
      <c r="B33" s="2" t="s">
        <v>16</v>
      </c>
      <c r="C33" s="12">
        <v>44789</v>
      </c>
      <c r="D33" s="2">
        <v>190.7</v>
      </c>
      <c r="F33">
        <f t="shared" si="1"/>
        <v>0.18387181507748585</v>
      </c>
      <c r="G33">
        <f t="shared" si="0"/>
        <v>2</v>
      </c>
      <c r="H33" t="str">
        <f t="shared" si="4"/>
        <v/>
      </c>
      <c r="I33" t="str">
        <f t="shared" si="2"/>
        <v/>
      </c>
      <c r="J33" t="str">
        <f t="shared" si="3"/>
        <v/>
      </c>
      <c r="P33" t="s">
        <v>4060</v>
      </c>
      <c r="Q33" t="s">
        <v>16</v>
      </c>
      <c r="R33" s="3">
        <v>44789</v>
      </c>
      <c r="S33">
        <v>190.35</v>
      </c>
      <c r="T33">
        <v>191</v>
      </c>
      <c r="U33">
        <v>193.05</v>
      </c>
      <c r="V33">
        <v>190</v>
      </c>
      <c r="W33">
        <v>190.8</v>
      </c>
      <c r="X33">
        <v>190.7</v>
      </c>
      <c r="Y33">
        <v>190.91</v>
      </c>
      <c r="Z33">
        <v>1649393</v>
      </c>
      <c r="AA33">
        <v>314883622.55000001</v>
      </c>
      <c r="AB33">
        <v>17118</v>
      </c>
      <c r="AC33" t="s">
        <v>4118</v>
      </c>
      <c r="AD33" t="s">
        <v>4119</v>
      </c>
    </row>
    <row r="34" spans="1:30" x14ac:dyDescent="0.25">
      <c r="A34" s="9" t="s">
        <v>4060</v>
      </c>
      <c r="B34" s="1" t="s">
        <v>16</v>
      </c>
      <c r="C34" s="10">
        <v>44790</v>
      </c>
      <c r="D34" s="1">
        <v>190.4</v>
      </c>
      <c r="F34">
        <f t="shared" si="1"/>
        <v>-0.15731515469322652</v>
      </c>
      <c r="G34">
        <f t="shared" si="0"/>
        <v>3</v>
      </c>
      <c r="H34" t="str">
        <f t="shared" si="4"/>
        <v/>
      </c>
      <c r="I34" t="str">
        <f t="shared" si="2"/>
        <v/>
      </c>
      <c r="J34" t="str">
        <f t="shared" si="3"/>
        <v/>
      </c>
      <c r="P34" t="s">
        <v>4060</v>
      </c>
      <c r="Q34" t="s">
        <v>16</v>
      </c>
      <c r="R34" s="3">
        <v>44790</v>
      </c>
      <c r="S34">
        <v>190.7</v>
      </c>
      <c r="T34">
        <v>190.1</v>
      </c>
      <c r="U34">
        <v>191.5</v>
      </c>
      <c r="V34">
        <v>189.1</v>
      </c>
      <c r="W34">
        <v>190.3</v>
      </c>
      <c r="X34">
        <v>190.4</v>
      </c>
      <c r="Y34">
        <v>190.43</v>
      </c>
      <c r="Z34">
        <v>1536178</v>
      </c>
      <c r="AA34">
        <v>292541123.64999998</v>
      </c>
      <c r="AB34">
        <v>16880</v>
      </c>
      <c r="AC34" t="s">
        <v>4120</v>
      </c>
      <c r="AD34" t="s">
        <v>4121</v>
      </c>
    </row>
    <row r="35" spans="1:30" x14ac:dyDescent="0.25">
      <c r="A35" s="11" t="s">
        <v>4060</v>
      </c>
      <c r="B35" s="2" t="s">
        <v>16</v>
      </c>
      <c r="C35" s="12">
        <v>44791</v>
      </c>
      <c r="D35" s="2">
        <v>191.65</v>
      </c>
      <c r="F35">
        <f t="shared" si="1"/>
        <v>0.65651260504201681</v>
      </c>
      <c r="G35">
        <f t="shared" si="0"/>
        <v>4</v>
      </c>
      <c r="H35">
        <f t="shared" si="4"/>
        <v>2.5414660246120921</v>
      </c>
      <c r="I35" t="str">
        <f t="shared" si="2"/>
        <v/>
      </c>
      <c r="J35" t="str">
        <f t="shared" si="3"/>
        <v/>
      </c>
      <c r="P35" t="s">
        <v>4060</v>
      </c>
      <c r="Q35" t="s">
        <v>16</v>
      </c>
      <c r="R35" s="3">
        <v>44791</v>
      </c>
      <c r="S35">
        <v>190.4</v>
      </c>
      <c r="T35">
        <v>189.8</v>
      </c>
      <c r="U35">
        <v>194.1</v>
      </c>
      <c r="V35">
        <v>189.6</v>
      </c>
      <c r="W35">
        <v>191.45</v>
      </c>
      <c r="X35">
        <v>191.65</v>
      </c>
      <c r="Y35">
        <v>191.67</v>
      </c>
      <c r="Z35">
        <v>2521236</v>
      </c>
      <c r="AA35">
        <v>483252133.14999998</v>
      </c>
      <c r="AB35">
        <v>21903</v>
      </c>
      <c r="AC35" t="s">
        <v>4122</v>
      </c>
      <c r="AD35" t="s">
        <v>4123</v>
      </c>
    </row>
    <row r="36" spans="1:30" x14ac:dyDescent="0.25">
      <c r="A36" s="9" t="s">
        <v>4060</v>
      </c>
      <c r="B36" s="1" t="s">
        <v>16</v>
      </c>
      <c r="C36" s="10">
        <v>44792</v>
      </c>
      <c r="D36" s="1">
        <v>189.3</v>
      </c>
      <c r="F36">
        <f t="shared" si="1"/>
        <v>-1.22619358205061</v>
      </c>
      <c r="G36">
        <f t="shared" si="0"/>
        <v>5</v>
      </c>
      <c r="H36" t="str">
        <f t="shared" si="4"/>
        <v/>
      </c>
      <c r="I36" t="str">
        <f t="shared" si="2"/>
        <v/>
      </c>
      <c r="J36" t="str">
        <f t="shared" si="3"/>
        <v/>
      </c>
      <c r="P36" t="s">
        <v>4060</v>
      </c>
      <c r="Q36" t="s">
        <v>16</v>
      </c>
      <c r="R36" s="3">
        <v>44792</v>
      </c>
      <c r="S36">
        <v>191.65</v>
      </c>
      <c r="T36">
        <v>194.1</v>
      </c>
      <c r="U36">
        <v>194.2</v>
      </c>
      <c r="V36">
        <v>188</v>
      </c>
      <c r="W36">
        <v>188.6</v>
      </c>
      <c r="X36">
        <v>189.3</v>
      </c>
      <c r="Y36">
        <v>191.41</v>
      </c>
      <c r="Z36">
        <v>2869719</v>
      </c>
      <c r="AA36">
        <v>549304996.14999998</v>
      </c>
      <c r="AB36">
        <v>24792</v>
      </c>
      <c r="AC36" t="s">
        <v>4124</v>
      </c>
      <c r="AD36" t="s">
        <v>1733</v>
      </c>
    </row>
    <row r="37" spans="1:30" x14ac:dyDescent="0.25">
      <c r="A37" s="11" t="s">
        <v>4060</v>
      </c>
      <c r="B37" s="2" t="s">
        <v>16</v>
      </c>
      <c r="C37" s="12">
        <v>44795</v>
      </c>
      <c r="D37" s="2">
        <v>184.75</v>
      </c>
      <c r="F37">
        <f t="shared" si="1"/>
        <v>-2.4035921817221402</v>
      </c>
      <c r="G37">
        <f t="shared" si="0"/>
        <v>1</v>
      </c>
      <c r="H37" t="str">
        <f t="shared" si="4"/>
        <v/>
      </c>
      <c r="I37" t="str">
        <f t="shared" si="2"/>
        <v/>
      </c>
      <c r="J37" t="str">
        <f t="shared" si="3"/>
        <v/>
      </c>
      <c r="P37" t="s">
        <v>4060</v>
      </c>
      <c r="Q37" t="s">
        <v>16</v>
      </c>
      <c r="R37" s="3">
        <v>44795</v>
      </c>
      <c r="S37">
        <v>189.3</v>
      </c>
      <c r="T37">
        <v>188</v>
      </c>
      <c r="U37">
        <v>188.4</v>
      </c>
      <c r="V37">
        <v>184.05</v>
      </c>
      <c r="W37">
        <v>185</v>
      </c>
      <c r="X37">
        <v>184.75</v>
      </c>
      <c r="Y37">
        <v>185.42</v>
      </c>
      <c r="Z37">
        <v>1795597</v>
      </c>
      <c r="AA37">
        <v>332938503.75</v>
      </c>
      <c r="AB37">
        <v>18235</v>
      </c>
      <c r="AC37" t="s">
        <v>4125</v>
      </c>
      <c r="AD37" t="s">
        <v>4126</v>
      </c>
    </row>
    <row r="38" spans="1:30" x14ac:dyDescent="0.25">
      <c r="A38" s="9" t="s">
        <v>4060</v>
      </c>
      <c r="B38" s="1" t="s">
        <v>16</v>
      </c>
      <c r="C38" s="10">
        <v>44796</v>
      </c>
      <c r="D38" s="1">
        <v>184.95</v>
      </c>
      <c r="F38">
        <f t="shared" si="1"/>
        <v>0.1082543978349059</v>
      </c>
      <c r="G38">
        <f t="shared" si="0"/>
        <v>2</v>
      </c>
      <c r="H38" t="str">
        <f t="shared" si="4"/>
        <v/>
      </c>
      <c r="I38" t="str">
        <f t="shared" si="2"/>
        <v/>
      </c>
      <c r="J38" t="str">
        <f t="shared" si="3"/>
        <v/>
      </c>
      <c r="P38" t="s">
        <v>4060</v>
      </c>
      <c r="Q38" t="s">
        <v>16</v>
      </c>
      <c r="R38" s="3">
        <v>44796</v>
      </c>
      <c r="S38">
        <v>184.75</v>
      </c>
      <c r="T38">
        <v>184.45</v>
      </c>
      <c r="U38">
        <v>187.45</v>
      </c>
      <c r="V38">
        <v>184.2</v>
      </c>
      <c r="W38">
        <v>184.8</v>
      </c>
      <c r="X38">
        <v>184.95</v>
      </c>
      <c r="Y38">
        <v>185.49</v>
      </c>
      <c r="Z38">
        <v>1448996</v>
      </c>
      <c r="AA38">
        <v>268773804.85000002</v>
      </c>
      <c r="AB38">
        <v>15121</v>
      </c>
      <c r="AC38" t="s">
        <v>4127</v>
      </c>
      <c r="AD38" t="s">
        <v>4128</v>
      </c>
    </row>
    <row r="39" spans="1:30" x14ac:dyDescent="0.25">
      <c r="A39" s="11" t="s">
        <v>4060</v>
      </c>
      <c r="B39" s="2" t="s">
        <v>16</v>
      </c>
      <c r="C39" s="12">
        <v>44797</v>
      </c>
      <c r="D39" s="2">
        <v>190.9</v>
      </c>
      <c r="F39">
        <f t="shared" si="1"/>
        <v>3.2170856988375331</v>
      </c>
      <c r="G39">
        <f t="shared" si="0"/>
        <v>3</v>
      </c>
      <c r="H39" t="str">
        <f t="shared" ref="H39:H65" si="5">IF(G39=4, ((D39 - D34) / D34)*100, "")</f>
        <v/>
      </c>
      <c r="I39" t="str">
        <f t="shared" si="2"/>
        <v/>
      </c>
      <c r="J39" t="str">
        <f t="shared" si="3"/>
        <v/>
      </c>
      <c r="P39" t="s">
        <v>4060</v>
      </c>
      <c r="Q39" t="s">
        <v>16</v>
      </c>
      <c r="R39" s="3">
        <v>44797</v>
      </c>
      <c r="S39">
        <v>184.95</v>
      </c>
      <c r="T39">
        <v>187</v>
      </c>
      <c r="U39">
        <v>192.4</v>
      </c>
      <c r="V39">
        <v>186.5</v>
      </c>
      <c r="W39">
        <v>190.85</v>
      </c>
      <c r="X39">
        <v>190.9</v>
      </c>
      <c r="Y39">
        <v>190.53</v>
      </c>
      <c r="Z39">
        <v>2992726</v>
      </c>
      <c r="AA39">
        <v>570204776.14999998</v>
      </c>
      <c r="AB39">
        <v>24750</v>
      </c>
      <c r="AC39" t="s">
        <v>4129</v>
      </c>
      <c r="AD39" t="s">
        <v>3360</v>
      </c>
    </row>
    <row r="40" spans="1:30" x14ac:dyDescent="0.25">
      <c r="A40" s="9" t="s">
        <v>4060</v>
      </c>
      <c r="B40" s="1" t="s">
        <v>16</v>
      </c>
      <c r="C40" s="10">
        <v>44798</v>
      </c>
      <c r="D40" s="1">
        <v>191.15</v>
      </c>
      <c r="F40">
        <f t="shared" si="1"/>
        <v>0.13095861707700368</v>
      </c>
      <c r="G40">
        <f t="shared" si="0"/>
        <v>4</v>
      </c>
      <c r="H40">
        <f t="shared" si="5"/>
        <v>-0.2608922515001304</v>
      </c>
      <c r="I40" t="str">
        <f t="shared" si="2"/>
        <v/>
      </c>
      <c r="J40" t="str">
        <f t="shared" si="3"/>
        <v/>
      </c>
      <c r="P40" t="s">
        <v>4060</v>
      </c>
      <c r="Q40" t="s">
        <v>16</v>
      </c>
      <c r="R40" s="3">
        <v>44798</v>
      </c>
      <c r="S40">
        <v>190.9</v>
      </c>
      <c r="T40">
        <v>193</v>
      </c>
      <c r="U40">
        <v>193.95</v>
      </c>
      <c r="V40">
        <v>190.3</v>
      </c>
      <c r="W40">
        <v>191.4</v>
      </c>
      <c r="X40">
        <v>191.15</v>
      </c>
      <c r="Y40">
        <v>192.32</v>
      </c>
      <c r="Z40">
        <v>1259866</v>
      </c>
      <c r="AA40">
        <v>242293275.09999999</v>
      </c>
      <c r="AB40">
        <v>12659</v>
      </c>
      <c r="AC40" t="s">
        <v>4130</v>
      </c>
      <c r="AD40" t="s">
        <v>4131</v>
      </c>
    </row>
    <row r="41" spans="1:30" x14ac:dyDescent="0.25">
      <c r="A41" s="11" t="s">
        <v>4060</v>
      </c>
      <c r="B41" s="2" t="s">
        <v>16</v>
      </c>
      <c r="C41" s="12">
        <v>44799</v>
      </c>
      <c r="D41" s="2">
        <v>191.25</v>
      </c>
      <c r="F41">
        <f t="shared" si="1"/>
        <v>5.2314935914200528E-2</v>
      </c>
      <c r="G41">
        <f t="shared" si="0"/>
        <v>5</v>
      </c>
      <c r="H41" t="str">
        <f t="shared" si="5"/>
        <v/>
      </c>
      <c r="I41" t="str">
        <f t="shared" si="2"/>
        <v/>
      </c>
      <c r="J41" t="str">
        <f t="shared" si="3"/>
        <v/>
      </c>
      <c r="P41" t="s">
        <v>4060</v>
      </c>
      <c r="Q41" t="s">
        <v>16</v>
      </c>
      <c r="R41" s="3">
        <v>44799</v>
      </c>
      <c r="S41">
        <v>191.15</v>
      </c>
      <c r="T41">
        <v>191</v>
      </c>
      <c r="U41">
        <v>192.8</v>
      </c>
      <c r="V41">
        <v>190.55</v>
      </c>
      <c r="W41">
        <v>191.7</v>
      </c>
      <c r="X41">
        <v>191.25</v>
      </c>
      <c r="Y41">
        <v>191.61</v>
      </c>
      <c r="Z41">
        <v>847845</v>
      </c>
      <c r="AA41">
        <v>162456973.69999999</v>
      </c>
      <c r="AB41">
        <v>13358</v>
      </c>
      <c r="AC41" t="s">
        <v>4132</v>
      </c>
      <c r="AD41" t="s">
        <v>2079</v>
      </c>
    </row>
    <row r="42" spans="1:30" x14ac:dyDescent="0.25">
      <c r="A42" s="9" t="s">
        <v>4060</v>
      </c>
      <c r="B42" s="1" t="s">
        <v>16</v>
      </c>
      <c r="C42" s="10">
        <v>44802</v>
      </c>
      <c r="D42" s="1">
        <v>188.45</v>
      </c>
      <c r="F42">
        <f t="shared" si="1"/>
        <v>-1.4640522875817052</v>
      </c>
      <c r="G42">
        <f t="shared" si="0"/>
        <v>1</v>
      </c>
      <c r="H42" t="str">
        <f t="shared" si="5"/>
        <v/>
      </c>
      <c r="I42" t="str">
        <f t="shared" si="2"/>
        <v/>
      </c>
      <c r="J42" t="str">
        <f t="shared" si="3"/>
        <v/>
      </c>
      <c r="P42" t="s">
        <v>4060</v>
      </c>
      <c r="Q42" t="s">
        <v>16</v>
      </c>
      <c r="R42" s="3">
        <v>44802</v>
      </c>
      <c r="S42">
        <v>191.25</v>
      </c>
      <c r="T42">
        <v>186.05</v>
      </c>
      <c r="U42">
        <v>190.5</v>
      </c>
      <c r="V42">
        <v>186.05</v>
      </c>
      <c r="W42">
        <v>189</v>
      </c>
      <c r="X42">
        <v>188.45</v>
      </c>
      <c r="Y42">
        <v>189.42</v>
      </c>
      <c r="Z42">
        <v>1351510</v>
      </c>
      <c r="AA42">
        <v>256004139.15000001</v>
      </c>
      <c r="AB42">
        <v>16222</v>
      </c>
      <c r="AC42" t="s">
        <v>4133</v>
      </c>
      <c r="AD42" t="s">
        <v>4134</v>
      </c>
    </row>
    <row r="43" spans="1:30" x14ac:dyDescent="0.25">
      <c r="A43" s="11" t="s">
        <v>4060</v>
      </c>
      <c r="B43" s="2" t="s">
        <v>16</v>
      </c>
      <c r="C43" s="12">
        <v>44803</v>
      </c>
      <c r="D43" s="2">
        <v>192.8</v>
      </c>
      <c r="F43">
        <f t="shared" si="1"/>
        <v>2.3083045900769554</v>
      </c>
      <c r="G43">
        <f t="shared" si="0"/>
        <v>2</v>
      </c>
      <c r="H43" t="str">
        <f t="shared" si="5"/>
        <v/>
      </c>
      <c r="I43" t="str">
        <f t="shared" si="2"/>
        <v/>
      </c>
      <c r="J43" t="str">
        <f t="shared" si="3"/>
        <v/>
      </c>
      <c r="P43" t="s">
        <v>4060</v>
      </c>
      <c r="Q43" t="s">
        <v>16</v>
      </c>
      <c r="R43" s="3">
        <v>44803</v>
      </c>
      <c r="S43">
        <v>188.45</v>
      </c>
      <c r="T43">
        <v>191.6</v>
      </c>
      <c r="U43">
        <v>193.7</v>
      </c>
      <c r="V43">
        <v>191.35</v>
      </c>
      <c r="W43">
        <v>192.9</v>
      </c>
      <c r="X43">
        <v>192.8</v>
      </c>
      <c r="Y43">
        <v>192.92</v>
      </c>
      <c r="Z43">
        <v>1440495</v>
      </c>
      <c r="AA43">
        <v>277903009.85000002</v>
      </c>
      <c r="AB43">
        <v>13254</v>
      </c>
      <c r="AC43" t="s">
        <v>4135</v>
      </c>
      <c r="AD43" t="s">
        <v>4136</v>
      </c>
    </row>
    <row r="44" spans="1:30" x14ac:dyDescent="0.25">
      <c r="A44" s="9" t="s">
        <v>4060</v>
      </c>
      <c r="B44" s="1" t="s">
        <v>16</v>
      </c>
      <c r="C44" s="10">
        <v>44805</v>
      </c>
      <c r="D44" s="1">
        <v>192.45</v>
      </c>
      <c r="F44">
        <f t="shared" si="1"/>
        <v>-0.18153526970955536</v>
      </c>
      <c r="G44">
        <f t="shared" si="0"/>
        <v>4</v>
      </c>
      <c r="H44">
        <f t="shared" si="5"/>
        <v>0.81194342587741375</v>
      </c>
      <c r="I44">
        <f t="shared" si="2"/>
        <v>44805</v>
      </c>
      <c r="J44">
        <f t="shared" si="3"/>
        <v>-9.353078721745911</v>
      </c>
      <c r="P44" t="s">
        <v>4060</v>
      </c>
      <c r="Q44" t="s">
        <v>16</v>
      </c>
      <c r="R44" s="3">
        <v>44805</v>
      </c>
      <c r="S44">
        <v>192.8</v>
      </c>
      <c r="T44">
        <v>190</v>
      </c>
      <c r="U44">
        <v>192.9</v>
      </c>
      <c r="V44">
        <v>188.65</v>
      </c>
      <c r="W44">
        <v>192.65</v>
      </c>
      <c r="X44">
        <v>192.45</v>
      </c>
      <c r="Y44">
        <v>191.98</v>
      </c>
      <c r="Z44">
        <v>1023881</v>
      </c>
      <c r="AA44">
        <v>196563330.75</v>
      </c>
      <c r="AB44">
        <v>14337</v>
      </c>
      <c r="AC44" t="s">
        <v>4137</v>
      </c>
      <c r="AD44" t="s">
        <v>2190</v>
      </c>
    </row>
    <row r="45" spans="1:30" x14ac:dyDescent="0.25">
      <c r="A45" s="11" t="s">
        <v>4060</v>
      </c>
      <c r="B45" s="2" t="s">
        <v>16</v>
      </c>
      <c r="C45" s="12">
        <v>44806</v>
      </c>
      <c r="D45" s="2">
        <v>190.75</v>
      </c>
      <c r="F45">
        <f t="shared" si="1"/>
        <v>-0.88334632372044108</v>
      </c>
      <c r="G45">
        <f t="shared" si="0"/>
        <v>5</v>
      </c>
      <c r="H45" t="str">
        <f t="shared" si="5"/>
        <v/>
      </c>
      <c r="I45" t="str">
        <f t="shared" si="2"/>
        <v/>
      </c>
      <c r="J45" t="str">
        <f t="shared" si="3"/>
        <v/>
      </c>
      <c r="P45" t="s">
        <v>4060</v>
      </c>
      <c r="Q45" t="s">
        <v>16</v>
      </c>
      <c r="R45" s="3">
        <v>44806</v>
      </c>
      <c r="S45">
        <v>192.45</v>
      </c>
      <c r="T45">
        <v>192.05</v>
      </c>
      <c r="U45">
        <v>193.5</v>
      </c>
      <c r="V45">
        <v>190.2</v>
      </c>
      <c r="W45">
        <v>191</v>
      </c>
      <c r="X45">
        <v>190.75</v>
      </c>
      <c r="Y45">
        <v>191.53</v>
      </c>
      <c r="Z45">
        <v>1566457</v>
      </c>
      <c r="AA45">
        <v>300016963</v>
      </c>
      <c r="AB45">
        <v>20828</v>
      </c>
      <c r="AC45" t="s">
        <v>4138</v>
      </c>
      <c r="AD45" t="s">
        <v>4139</v>
      </c>
    </row>
    <row r="46" spans="1:30" x14ac:dyDescent="0.25">
      <c r="A46" s="9" t="s">
        <v>4060</v>
      </c>
      <c r="B46" s="1" t="s">
        <v>16</v>
      </c>
      <c r="C46" s="10">
        <v>44809</v>
      </c>
      <c r="D46" s="1">
        <v>193.45</v>
      </c>
      <c r="F46">
        <f t="shared" si="1"/>
        <v>1.4154652686762719</v>
      </c>
      <c r="G46">
        <f t="shared" si="0"/>
        <v>1</v>
      </c>
      <c r="H46" t="str">
        <f t="shared" si="5"/>
        <v/>
      </c>
      <c r="I46" t="str">
        <f t="shared" si="2"/>
        <v/>
      </c>
      <c r="J46" t="str">
        <f t="shared" si="3"/>
        <v/>
      </c>
      <c r="P46" t="s">
        <v>4060</v>
      </c>
      <c r="Q46" t="s">
        <v>16</v>
      </c>
      <c r="R46" s="3">
        <v>44809</v>
      </c>
      <c r="S46">
        <v>190.75</v>
      </c>
      <c r="T46">
        <v>191.9</v>
      </c>
      <c r="U46">
        <v>194.5</v>
      </c>
      <c r="V46">
        <v>191.1</v>
      </c>
      <c r="W46">
        <v>193</v>
      </c>
      <c r="X46">
        <v>193.45</v>
      </c>
      <c r="Y46">
        <v>193.26</v>
      </c>
      <c r="Z46">
        <v>1111889</v>
      </c>
      <c r="AA46">
        <v>214882979.34999999</v>
      </c>
      <c r="AB46">
        <v>11522</v>
      </c>
      <c r="AC46" t="s">
        <v>4140</v>
      </c>
      <c r="AD46" t="s">
        <v>128</v>
      </c>
    </row>
    <row r="47" spans="1:30" x14ac:dyDescent="0.25">
      <c r="A47" s="11" t="s">
        <v>4060</v>
      </c>
      <c r="B47" s="2" t="s">
        <v>16</v>
      </c>
      <c r="C47" s="12">
        <v>44810</v>
      </c>
      <c r="D47" s="2">
        <v>193.65</v>
      </c>
      <c r="F47">
        <f t="shared" si="1"/>
        <v>0.10338588782632054</v>
      </c>
      <c r="G47">
        <f t="shared" si="0"/>
        <v>2</v>
      </c>
      <c r="H47" t="str">
        <f t="shared" si="5"/>
        <v/>
      </c>
      <c r="I47" t="str">
        <f t="shared" si="2"/>
        <v/>
      </c>
      <c r="J47" t="str">
        <f t="shared" si="3"/>
        <v/>
      </c>
      <c r="P47" t="s">
        <v>4060</v>
      </c>
      <c r="Q47" t="s">
        <v>16</v>
      </c>
      <c r="R47" s="3">
        <v>44810</v>
      </c>
      <c r="S47">
        <v>193.45</v>
      </c>
      <c r="T47">
        <v>195.35</v>
      </c>
      <c r="U47">
        <v>197.3</v>
      </c>
      <c r="V47">
        <v>193.25</v>
      </c>
      <c r="W47">
        <v>193.85</v>
      </c>
      <c r="X47">
        <v>193.65</v>
      </c>
      <c r="Y47">
        <v>195.29</v>
      </c>
      <c r="Z47">
        <v>1558539</v>
      </c>
      <c r="AA47">
        <v>304368723.89999998</v>
      </c>
      <c r="AB47">
        <v>16925</v>
      </c>
      <c r="AC47" t="s">
        <v>4141</v>
      </c>
      <c r="AD47" t="s">
        <v>613</v>
      </c>
    </row>
    <row r="48" spans="1:30" x14ac:dyDescent="0.25">
      <c r="A48" s="9" t="s">
        <v>4060</v>
      </c>
      <c r="B48" s="1" t="s">
        <v>16</v>
      </c>
      <c r="C48" s="10">
        <v>44811</v>
      </c>
      <c r="D48" s="1">
        <v>195.55</v>
      </c>
      <c r="F48">
        <f t="shared" si="1"/>
        <v>0.98115156209656884</v>
      </c>
      <c r="G48">
        <f t="shared" si="0"/>
        <v>3</v>
      </c>
      <c r="H48" t="str">
        <f t="shared" si="5"/>
        <v/>
      </c>
      <c r="I48" t="str">
        <f t="shared" si="2"/>
        <v/>
      </c>
      <c r="J48" t="str">
        <f t="shared" si="3"/>
        <v/>
      </c>
      <c r="P48" t="s">
        <v>4060</v>
      </c>
      <c r="Q48" t="s">
        <v>16</v>
      </c>
      <c r="R48" s="3">
        <v>44811</v>
      </c>
      <c r="S48">
        <v>193.65</v>
      </c>
      <c r="T48">
        <v>192.4</v>
      </c>
      <c r="U48">
        <v>195.95</v>
      </c>
      <c r="V48">
        <v>191.25</v>
      </c>
      <c r="W48">
        <v>195.4</v>
      </c>
      <c r="X48">
        <v>195.55</v>
      </c>
      <c r="Y48">
        <v>194.91</v>
      </c>
      <c r="Z48">
        <v>1135759</v>
      </c>
      <c r="AA48">
        <v>221368209.34999999</v>
      </c>
      <c r="AB48">
        <v>12847</v>
      </c>
      <c r="AC48" t="s">
        <v>4142</v>
      </c>
      <c r="AD48" t="s">
        <v>4143</v>
      </c>
    </row>
    <row r="49" spans="1:30" x14ac:dyDescent="0.25">
      <c r="A49" s="11" t="s">
        <v>4060</v>
      </c>
      <c r="B49" s="2" t="s">
        <v>16</v>
      </c>
      <c r="C49" s="12">
        <v>44812</v>
      </c>
      <c r="D49" s="2">
        <v>193.95</v>
      </c>
      <c r="F49">
        <f t="shared" si="1"/>
        <v>-0.81820506264383663</v>
      </c>
      <c r="G49">
        <f t="shared" si="0"/>
        <v>4</v>
      </c>
      <c r="H49">
        <f t="shared" si="5"/>
        <v>0.77942322681215903</v>
      </c>
      <c r="I49" t="str">
        <f t="shared" si="2"/>
        <v/>
      </c>
      <c r="J49" t="str">
        <f t="shared" si="3"/>
        <v/>
      </c>
      <c r="P49" t="s">
        <v>4060</v>
      </c>
      <c r="Q49" t="s">
        <v>16</v>
      </c>
      <c r="R49" s="3">
        <v>44812</v>
      </c>
      <c r="S49">
        <v>195.55</v>
      </c>
      <c r="T49">
        <v>194.75</v>
      </c>
      <c r="U49">
        <v>195.75</v>
      </c>
      <c r="V49">
        <v>193.2</v>
      </c>
      <c r="W49">
        <v>194</v>
      </c>
      <c r="X49">
        <v>193.95</v>
      </c>
      <c r="Y49">
        <v>194.64</v>
      </c>
      <c r="Z49">
        <v>1049315</v>
      </c>
      <c r="AA49">
        <v>204239151</v>
      </c>
      <c r="AB49">
        <v>19976</v>
      </c>
      <c r="AC49" t="s">
        <v>4144</v>
      </c>
      <c r="AD49" t="s">
        <v>2839</v>
      </c>
    </row>
    <row r="50" spans="1:30" x14ac:dyDescent="0.25">
      <c r="A50" s="9" t="s">
        <v>4060</v>
      </c>
      <c r="B50" s="1" t="s">
        <v>16</v>
      </c>
      <c r="C50" s="10">
        <v>44813</v>
      </c>
      <c r="D50" s="1">
        <v>193.85</v>
      </c>
      <c r="F50">
        <f t="shared" si="1"/>
        <v>-5.1559680329979027E-2</v>
      </c>
      <c r="G50">
        <f t="shared" si="0"/>
        <v>5</v>
      </c>
      <c r="H50" t="str">
        <f t="shared" si="5"/>
        <v/>
      </c>
      <c r="I50" t="str">
        <f t="shared" si="2"/>
        <v/>
      </c>
      <c r="J50" t="str">
        <f t="shared" si="3"/>
        <v/>
      </c>
      <c r="P50" t="s">
        <v>4060</v>
      </c>
      <c r="Q50" t="s">
        <v>16</v>
      </c>
      <c r="R50" s="3">
        <v>44813</v>
      </c>
      <c r="S50">
        <v>193.95</v>
      </c>
      <c r="T50">
        <v>194</v>
      </c>
      <c r="U50">
        <v>195.15</v>
      </c>
      <c r="V50">
        <v>193.6</v>
      </c>
      <c r="W50">
        <v>194</v>
      </c>
      <c r="X50">
        <v>193.85</v>
      </c>
      <c r="Y50">
        <v>194.1</v>
      </c>
      <c r="Z50">
        <v>696997</v>
      </c>
      <c r="AA50">
        <v>135289067.34999999</v>
      </c>
      <c r="AB50">
        <v>15082</v>
      </c>
      <c r="AC50" t="s">
        <v>4145</v>
      </c>
      <c r="AD50" t="s">
        <v>4146</v>
      </c>
    </row>
    <row r="51" spans="1:30" x14ac:dyDescent="0.25">
      <c r="A51" s="11" t="s">
        <v>4060</v>
      </c>
      <c r="B51" s="2" t="s">
        <v>16</v>
      </c>
      <c r="C51" s="12">
        <v>44816</v>
      </c>
      <c r="D51" s="2">
        <v>196.2</v>
      </c>
      <c r="F51">
        <f t="shared" si="1"/>
        <v>1.2122775341759062</v>
      </c>
      <c r="G51">
        <f t="shared" si="0"/>
        <v>1</v>
      </c>
      <c r="H51" t="str">
        <f t="shared" si="5"/>
        <v/>
      </c>
      <c r="I51" t="str">
        <f t="shared" si="2"/>
        <v/>
      </c>
      <c r="J51" t="str">
        <f t="shared" si="3"/>
        <v/>
      </c>
      <c r="P51" t="s">
        <v>4060</v>
      </c>
      <c r="Q51" t="s">
        <v>16</v>
      </c>
      <c r="R51" s="3">
        <v>44816</v>
      </c>
      <c r="S51">
        <v>193.85</v>
      </c>
      <c r="T51">
        <v>194.2</v>
      </c>
      <c r="U51">
        <v>197.45</v>
      </c>
      <c r="V51">
        <v>194.2</v>
      </c>
      <c r="W51">
        <v>196.25</v>
      </c>
      <c r="X51">
        <v>196.2</v>
      </c>
      <c r="Y51">
        <v>196.11</v>
      </c>
      <c r="Z51">
        <v>1302268</v>
      </c>
      <c r="AA51">
        <v>255390339.94999999</v>
      </c>
      <c r="AB51">
        <v>15903</v>
      </c>
      <c r="AC51" t="s">
        <v>4147</v>
      </c>
      <c r="AD51" t="s">
        <v>3126</v>
      </c>
    </row>
    <row r="52" spans="1:30" x14ac:dyDescent="0.25">
      <c r="A52" s="9" t="s">
        <v>4060</v>
      </c>
      <c r="B52" s="1" t="s">
        <v>16</v>
      </c>
      <c r="C52" s="10">
        <v>44817</v>
      </c>
      <c r="D52" s="1">
        <v>194.8</v>
      </c>
      <c r="F52">
        <f t="shared" si="1"/>
        <v>-0.71355759429152765</v>
      </c>
      <c r="G52">
        <f t="shared" si="0"/>
        <v>2</v>
      </c>
      <c r="H52" t="str">
        <f t="shared" si="5"/>
        <v/>
      </c>
      <c r="I52" t="str">
        <f t="shared" si="2"/>
        <v/>
      </c>
      <c r="J52" t="str">
        <f t="shared" si="3"/>
        <v/>
      </c>
      <c r="P52" t="s">
        <v>4060</v>
      </c>
      <c r="Q52" t="s">
        <v>16</v>
      </c>
      <c r="R52" s="3">
        <v>44817</v>
      </c>
      <c r="S52">
        <v>196.2</v>
      </c>
      <c r="T52">
        <v>196.55</v>
      </c>
      <c r="U52">
        <v>197.4</v>
      </c>
      <c r="V52">
        <v>193.8</v>
      </c>
      <c r="W52">
        <v>194.5</v>
      </c>
      <c r="X52">
        <v>194.8</v>
      </c>
      <c r="Y52">
        <v>195.96</v>
      </c>
      <c r="Z52">
        <v>1163774</v>
      </c>
      <c r="AA52">
        <v>228050919.55000001</v>
      </c>
      <c r="AB52">
        <v>9473</v>
      </c>
      <c r="AC52" t="s">
        <v>4148</v>
      </c>
      <c r="AD52" t="s">
        <v>816</v>
      </c>
    </row>
    <row r="53" spans="1:30" x14ac:dyDescent="0.25">
      <c r="A53" s="11" t="s">
        <v>4060</v>
      </c>
      <c r="B53" s="2" t="s">
        <v>16</v>
      </c>
      <c r="C53" s="12">
        <v>44818</v>
      </c>
      <c r="D53" s="2">
        <v>192.9</v>
      </c>
      <c r="F53">
        <f t="shared" si="1"/>
        <v>-0.97535934291581394</v>
      </c>
      <c r="G53">
        <f t="shared" si="0"/>
        <v>3</v>
      </c>
      <c r="H53" t="str">
        <f t="shared" si="5"/>
        <v/>
      </c>
      <c r="I53" t="str">
        <f t="shared" si="2"/>
        <v/>
      </c>
      <c r="J53" t="str">
        <f t="shared" si="3"/>
        <v/>
      </c>
      <c r="P53" t="s">
        <v>4060</v>
      </c>
      <c r="Q53" t="s">
        <v>16</v>
      </c>
      <c r="R53" s="3">
        <v>44818</v>
      </c>
      <c r="S53">
        <v>194.8</v>
      </c>
      <c r="T53">
        <v>193</v>
      </c>
      <c r="U53">
        <v>195.4</v>
      </c>
      <c r="V53">
        <v>192.5</v>
      </c>
      <c r="W53">
        <v>192.9</v>
      </c>
      <c r="X53">
        <v>192.9</v>
      </c>
      <c r="Y53">
        <v>193.79</v>
      </c>
      <c r="Z53">
        <v>1186110</v>
      </c>
      <c r="AA53">
        <v>229857960.34999999</v>
      </c>
      <c r="AB53">
        <v>13110</v>
      </c>
      <c r="AC53" t="s">
        <v>4149</v>
      </c>
      <c r="AD53" t="s">
        <v>1321</v>
      </c>
    </row>
    <row r="54" spans="1:30" x14ac:dyDescent="0.25">
      <c r="A54" s="9" t="s">
        <v>4060</v>
      </c>
      <c r="B54" s="1" t="s">
        <v>16</v>
      </c>
      <c r="C54" s="10">
        <v>44819</v>
      </c>
      <c r="D54" s="1">
        <v>188.25</v>
      </c>
      <c r="F54">
        <f t="shared" si="1"/>
        <v>-2.41057542768274</v>
      </c>
      <c r="G54">
        <f t="shared" si="0"/>
        <v>4</v>
      </c>
      <c r="H54">
        <f t="shared" si="5"/>
        <v>-2.9389017788089657</v>
      </c>
      <c r="I54" t="str">
        <f t="shared" si="2"/>
        <v/>
      </c>
      <c r="J54" t="str">
        <f t="shared" si="3"/>
        <v/>
      </c>
      <c r="P54" t="s">
        <v>4060</v>
      </c>
      <c r="Q54" t="s">
        <v>16</v>
      </c>
      <c r="R54" s="3">
        <v>44819</v>
      </c>
      <c r="S54">
        <v>192.9</v>
      </c>
      <c r="T54">
        <v>190.95</v>
      </c>
      <c r="U54">
        <v>191.9</v>
      </c>
      <c r="V54">
        <v>187.8</v>
      </c>
      <c r="W54">
        <v>188.3</v>
      </c>
      <c r="X54">
        <v>188.25</v>
      </c>
      <c r="Y54">
        <v>189.46</v>
      </c>
      <c r="Z54">
        <v>1589260</v>
      </c>
      <c r="AA54">
        <v>301094520.44999999</v>
      </c>
      <c r="AB54">
        <v>22985</v>
      </c>
      <c r="AC54" t="s">
        <v>4150</v>
      </c>
      <c r="AD54" t="s">
        <v>4151</v>
      </c>
    </row>
    <row r="55" spans="1:30" x14ac:dyDescent="0.25">
      <c r="A55" s="11" t="s">
        <v>4060</v>
      </c>
      <c r="B55" s="2" t="s">
        <v>16</v>
      </c>
      <c r="C55" s="12">
        <v>44820</v>
      </c>
      <c r="D55" s="2">
        <v>187</v>
      </c>
      <c r="F55">
        <f t="shared" si="1"/>
        <v>-0.66401062416998669</v>
      </c>
      <c r="G55">
        <f t="shared" si="0"/>
        <v>5</v>
      </c>
      <c r="H55" t="str">
        <f t="shared" si="5"/>
        <v/>
      </c>
      <c r="I55" t="str">
        <f t="shared" si="2"/>
        <v/>
      </c>
      <c r="J55" t="str">
        <f t="shared" si="3"/>
        <v/>
      </c>
      <c r="P55" t="s">
        <v>4060</v>
      </c>
      <c r="Q55" t="s">
        <v>16</v>
      </c>
      <c r="R55" s="3">
        <v>44820</v>
      </c>
      <c r="S55">
        <v>188.25</v>
      </c>
      <c r="T55">
        <v>188.25</v>
      </c>
      <c r="U55">
        <v>190.9</v>
      </c>
      <c r="V55">
        <v>185</v>
      </c>
      <c r="W55">
        <v>185.55</v>
      </c>
      <c r="X55">
        <v>187</v>
      </c>
      <c r="Y55">
        <v>186.72</v>
      </c>
      <c r="Z55">
        <v>1830606</v>
      </c>
      <c r="AA55">
        <v>341805662.30000001</v>
      </c>
      <c r="AB55">
        <v>18992</v>
      </c>
      <c r="AC55" t="s">
        <v>4152</v>
      </c>
      <c r="AD55" t="s">
        <v>4153</v>
      </c>
    </row>
    <row r="56" spans="1:30" x14ac:dyDescent="0.25">
      <c r="A56" s="9" t="s">
        <v>4060</v>
      </c>
      <c r="B56" s="1" t="s">
        <v>16</v>
      </c>
      <c r="C56" s="10">
        <v>44823</v>
      </c>
      <c r="D56" s="1">
        <v>185.2</v>
      </c>
      <c r="F56">
        <f t="shared" si="1"/>
        <v>-0.96256684491979227</v>
      </c>
      <c r="G56">
        <f t="shared" si="0"/>
        <v>1</v>
      </c>
      <c r="H56" t="str">
        <f t="shared" si="5"/>
        <v/>
      </c>
      <c r="I56" t="str">
        <f t="shared" si="2"/>
        <v/>
      </c>
      <c r="J56" t="str">
        <f t="shared" si="3"/>
        <v/>
      </c>
      <c r="P56" t="s">
        <v>4060</v>
      </c>
      <c r="Q56" t="s">
        <v>16</v>
      </c>
      <c r="R56" s="3">
        <v>44823</v>
      </c>
      <c r="S56">
        <v>187</v>
      </c>
      <c r="T56">
        <v>188.05</v>
      </c>
      <c r="U56">
        <v>189.7</v>
      </c>
      <c r="V56">
        <v>184.5</v>
      </c>
      <c r="W56">
        <v>185.6</v>
      </c>
      <c r="X56">
        <v>185.2</v>
      </c>
      <c r="Y56">
        <v>186.31</v>
      </c>
      <c r="Z56">
        <v>970306</v>
      </c>
      <c r="AA56">
        <v>180778761.69999999</v>
      </c>
      <c r="AB56">
        <v>16490</v>
      </c>
      <c r="AC56" t="s">
        <v>4154</v>
      </c>
      <c r="AD56" t="s">
        <v>721</v>
      </c>
    </row>
    <row r="57" spans="1:30" x14ac:dyDescent="0.25">
      <c r="A57" s="11" t="s">
        <v>4060</v>
      </c>
      <c r="B57" s="2" t="s">
        <v>16</v>
      </c>
      <c r="C57" s="12">
        <v>44824</v>
      </c>
      <c r="D57" s="2">
        <v>185.15</v>
      </c>
      <c r="F57">
        <f t="shared" si="1"/>
        <v>-2.6997840172776968E-2</v>
      </c>
      <c r="G57">
        <f t="shared" si="0"/>
        <v>2</v>
      </c>
      <c r="H57" t="str">
        <f t="shared" si="5"/>
        <v/>
      </c>
      <c r="I57" t="str">
        <f t="shared" si="2"/>
        <v/>
      </c>
      <c r="J57" t="str">
        <f t="shared" si="3"/>
        <v/>
      </c>
      <c r="P57" t="s">
        <v>4060</v>
      </c>
      <c r="Q57" t="s">
        <v>16</v>
      </c>
      <c r="R57" s="3">
        <v>44824</v>
      </c>
      <c r="S57">
        <v>185.2</v>
      </c>
      <c r="T57">
        <v>185.5</v>
      </c>
      <c r="U57">
        <v>188.6</v>
      </c>
      <c r="V57">
        <v>184.4</v>
      </c>
      <c r="W57">
        <v>185</v>
      </c>
      <c r="X57">
        <v>185.15</v>
      </c>
      <c r="Y57">
        <v>185.85</v>
      </c>
      <c r="Z57">
        <v>777824</v>
      </c>
      <c r="AA57">
        <v>144562208.5</v>
      </c>
      <c r="AB57">
        <v>20799</v>
      </c>
      <c r="AC57" t="s">
        <v>4155</v>
      </c>
      <c r="AD57" t="s">
        <v>4156</v>
      </c>
    </row>
    <row r="58" spans="1:30" x14ac:dyDescent="0.25">
      <c r="A58" s="9" t="s">
        <v>4060</v>
      </c>
      <c r="B58" s="1" t="s">
        <v>16</v>
      </c>
      <c r="C58" s="10">
        <v>44825</v>
      </c>
      <c r="D58" s="1">
        <v>185.3</v>
      </c>
      <c r="F58">
        <f t="shared" si="1"/>
        <v>8.1015392924658758E-2</v>
      </c>
      <c r="G58">
        <f t="shared" si="0"/>
        <v>3</v>
      </c>
      <c r="H58" t="str">
        <f t="shared" si="5"/>
        <v/>
      </c>
      <c r="I58" t="str">
        <f t="shared" si="2"/>
        <v/>
      </c>
      <c r="J58" t="str">
        <f t="shared" si="3"/>
        <v/>
      </c>
      <c r="P58" t="s">
        <v>4060</v>
      </c>
      <c r="Q58" t="s">
        <v>16</v>
      </c>
      <c r="R58" s="3">
        <v>44825</v>
      </c>
      <c r="S58">
        <v>185.15</v>
      </c>
      <c r="T58">
        <v>183.8</v>
      </c>
      <c r="U58">
        <v>186.6</v>
      </c>
      <c r="V58">
        <v>183.8</v>
      </c>
      <c r="W58">
        <v>185.3</v>
      </c>
      <c r="X58">
        <v>185.3</v>
      </c>
      <c r="Y58">
        <v>185.45</v>
      </c>
      <c r="Z58">
        <v>1004461</v>
      </c>
      <c r="AA58">
        <v>186277424.25</v>
      </c>
      <c r="AB58">
        <v>21782</v>
      </c>
      <c r="AC58" t="s">
        <v>4157</v>
      </c>
      <c r="AD58" t="s">
        <v>4158</v>
      </c>
    </row>
    <row r="59" spans="1:30" x14ac:dyDescent="0.25">
      <c r="A59" s="11" t="s">
        <v>4060</v>
      </c>
      <c r="B59" s="2" t="s">
        <v>16</v>
      </c>
      <c r="C59" s="12">
        <v>44826</v>
      </c>
      <c r="D59" s="2">
        <v>182.65</v>
      </c>
      <c r="F59">
        <f t="shared" si="1"/>
        <v>-1.4301133297355668</v>
      </c>
      <c r="G59">
        <f t="shared" si="0"/>
        <v>4</v>
      </c>
      <c r="H59">
        <f t="shared" si="5"/>
        <v>-2.9747675962815374</v>
      </c>
      <c r="I59" t="str">
        <f t="shared" si="2"/>
        <v/>
      </c>
      <c r="J59" t="str">
        <f t="shared" si="3"/>
        <v/>
      </c>
      <c r="P59" t="s">
        <v>4060</v>
      </c>
      <c r="Q59" t="s">
        <v>16</v>
      </c>
      <c r="R59" s="3">
        <v>44826</v>
      </c>
      <c r="S59">
        <v>185.3</v>
      </c>
      <c r="T59">
        <v>183.4</v>
      </c>
      <c r="U59">
        <v>185.7</v>
      </c>
      <c r="V59">
        <v>182.25</v>
      </c>
      <c r="W59">
        <v>182.75</v>
      </c>
      <c r="X59">
        <v>182.65</v>
      </c>
      <c r="Y59">
        <v>183.3</v>
      </c>
      <c r="Z59">
        <v>915365</v>
      </c>
      <c r="AA59">
        <v>167782130.15000001</v>
      </c>
      <c r="AB59">
        <v>14253</v>
      </c>
      <c r="AC59" t="s">
        <v>4159</v>
      </c>
      <c r="AD59" t="s">
        <v>229</v>
      </c>
    </row>
    <row r="60" spans="1:30" x14ac:dyDescent="0.25">
      <c r="A60" s="9" t="s">
        <v>4060</v>
      </c>
      <c r="B60" s="1" t="s">
        <v>16</v>
      </c>
      <c r="C60" s="10">
        <v>44827</v>
      </c>
      <c r="D60" s="1">
        <v>184.9</v>
      </c>
      <c r="F60">
        <f t="shared" si="1"/>
        <v>1.2318642211880646</v>
      </c>
      <c r="G60">
        <f t="shared" si="0"/>
        <v>5</v>
      </c>
      <c r="H60" t="str">
        <f t="shared" si="5"/>
        <v/>
      </c>
      <c r="I60" t="str">
        <f t="shared" si="2"/>
        <v/>
      </c>
      <c r="J60" t="str">
        <f t="shared" si="3"/>
        <v/>
      </c>
      <c r="P60" t="s">
        <v>4060</v>
      </c>
      <c r="Q60" t="s">
        <v>16</v>
      </c>
      <c r="R60" s="3">
        <v>44827</v>
      </c>
      <c r="S60">
        <v>182.65</v>
      </c>
      <c r="T60">
        <v>182</v>
      </c>
      <c r="U60">
        <v>186.15</v>
      </c>
      <c r="V60">
        <v>181.1</v>
      </c>
      <c r="W60">
        <v>185.15</v>
      </c>
      <c r="X60">
        <v>184.9</v>
      </c>
      <c r="Y60">
        <v>183.91</v>
      </c>
      <c r="Z60">
        <v>1583223</v>
      </c>
      <c r="AA60">
        <v>291170175.25</v>
      </c>
      <c r="AB60">
        <v>18382</v>
      </c>
      <c r="AC60" t="s">
        <v>4160</v>
      </c>
      <c r="AD60" t="s">
        <v>4161</v>
      </c>
    </row>
    <row r="61" spans="1:30" x14ac:dyDescent="0.25">
      <c r="A61" s="11" t="s">
        <v>4060</v>
      </c>
      <c r="B61" s="2" t="s">
        <v>16</v>
      </c>
      <c r="C61" s="12">
        <v>44830</v>
      </c>
      <c r="D61" s="2">
        <v>179</v>
      </c>
      <c r="F61">
        <f t="shared" si="1"/>
        <v>-3.1909140075716631</v>
      </c>
      <c r="G61">
        <f t="shared" si="0"/>
        <v>1</v>
      </c>
      <c r="H61" t="str">
        <f t="shared" si="5"/>
        <v/>
      </c>
      <c r="I61" t="str">
        <f t="shared" si="2"/>
        <v/>
      </c>
      <c r="J61" t="str">
        <f t="shared" si="3"/>
        <v/>
      </c>
      <c r="P61" t="s">
        <v>4060</v>
      </c>
      <c r="Q61" t="s">
        <v>16</v>
      </c>
      <c r="R61" s="3">
        <v>44830</v>
      </c>
      <c r="S61">
        <v>184.9</v>
      </c>
      <c r="T61">
        <v>181.9</v>
      </c>
      <c r="U61">
        <v>183.7</v>
      </c>
      <c r="V61">
        <v>176.55</v>
      </c>
      <c r="W61">
        <v>179</v>
      </c>
      <c r="X61">
        <v>179</v>
      </c>
      <c r="Y61">
        <v>178.68</v>
      </c>
      <c r="Z61">
        <v>1177287</v>
      </c>
      <c r="AA61">
        <v>210353512.84999999</v>
      </c>
      <c r="AB61">
        <v>15716</v>
      </c>
      <c r="AC61" t="s">
        <v>4162</v>
      </c>
      <c r="AD61" t="s">
        <v>4163</v>
      </c>
    </row>
    <row r="62" spans="1:30" x14ac:dyDescent="0.25">
      <c r="A62" s="9" t="s">
        <v>4060</v>
      </c>
      <c r="B62" s="1" t="s">
        <v>16</v>
      </c>
      <c r="C62" s="10">
        <v>44831</v>
      </c>
      <c r="D62" s="1">
        <v>175.15</v>
      </c>
      <c r="F62">
        <f t="shared" si="1"/>
        <v>-2.1508379888268125</v>
      </c>
      <c r="G62">
        <f t="shared" si="0"/>
        <v>2</v>
      </c>
      <c r="H62" t="str">
        <f t="shared" si="5"/>
        <v/>
      </c>
      <c r="I62" t="str">
        <f t="shared" si="2"/>
        <v/>
      </c>
      <c r="J62" t="str">
        <f t="shared" si="3"/>
        <v/>
      </c>
      <c r="P62" t="s">
        <v>4060</v>
      </c>
      <c r="Q62" t="s">
        <v>16</v>
      </c>
      <c r="R62" s="3">
        <v>44831</v>
      </c>
      <c r="S62">
        <v>179</v>
      </c>
      <c r="T62">
        <v>178.1</v>
      </c>
      <c r="U62">
        <v>180.9</v>
      </c>
      <c r="V62">
        <v>173.25</v>
      </c>
      <c r="W62">
        <v>175.5</v>
      </c>
      <c r="X62">
        <v>175.15</v>
      </c>
      <c r="Y62">
        <v>176.76</v>
      </c>
      <c r="Z62">
        <v>1679419</v>
      </c>
      <c r="AA62">
        <v>296848632.30000001</v>
      </c>
      <c r="AB62">
        <v>29067</v>
      </c>
      <c r="AC62" t="s">
        <v>4164</v>
      </c>
      <c r="AD62" t="s">
        <v>4165</v>
      </c>
    </row>
    <row r="63" spans="1:30" x14ac:dyDescent="0.25">
      <c r="A63" s="11" t="s">
        <v>4060</v>
      </c>
      <c r="B63" s="2" t="s">
        <v>16</v>
      </c>
      <c r="C63" s="12">
        <v>44832</v>
      </c>
      <c r="D63" s="2">
        <v>169.6</v>
      </c>
      <c r="F63">
        <f t="shared" si="1"/>
        <v>-3.1687125321153364</v>
      </c>
      <c r="G63">
        <f t="shared" si="0"/>
        <v>3</v>
      </c>
      <c r="H63" t="str">
        <f t="shared" si="5"/>
        <v/>
      </c>
      <c r="I63" t="str">
        <f t="shared" si="2"/>
        <v/>
      </c>
      <c r="J63" t="str">
        <f t="shared" si="3"/>
        <v/>
      </c>
      <c r="P63" t="s">
        <v>4060</v>
      </c>
      <c r="Q63" t="s">
        <v>16</v>
      </c>
      <c r="R63" s="3">
        <v>44832</v>
      </c>
      <c r="S63">
        <v>175.15</v>
      </c>
      <c r="T63">
        <v>173.4</v>
      </c>
      <c r="U63">
        <v>175.45</v>
      </c>
      <c r="V63">
        <v>167.85</v>
      </c>
      <c r="W63">
        <v>168.95</v>
      </c>
      <c r="X63">
        <v>169.6</v>
      </c>
      <c r="Y63">
        <v>171.42</v>
      </c>
      <c r="Z63">
        <v>1850562</v>
      </c>
      <c r="AA63">
        <v>317227877.44999999</v>
      </c>
      <c r="AB63">
        <v>22856</v>
      </c>
      <c r="AC63" t="s">
        <v>4166</v>
      </c>
      <c r="AD63" t="s">
        <v>365</v>
      </c>
    </row>
    <row r="64" spans="1:30" x14ac:dyDescent="0.25">
      <c r="A64" s="9" t="s">
        <v>4060</v>
      </c>
      <c r="B64" s="1" t="s">
        <v>16</v>
      </c>
      <c r="C64" s="10">
        <v>44833</v>
      </c>
      <c r="D64" s="1">
        <v>175.7</v>
      </c>
      <c r="F64">
        <f t="shared" si="1"/>
        <v>3.5966981132075437</v>
      </c>
      <c r="G64">
        <f t="shared" si="0"/>
        <v>4</v>
      </c>
      <c r="H64">
        <f t="shared" si="5"/>
        <v>-3.8050917054475866</v>
      </c>
      <c r="I64" t="str">
        <f t="shared" si="2"/>
        <v/>
      </c>
      <c r="J64" t="str">
        <f t="shared" si="3"/>
        <v/>
      </c>
      <c r="P64" t="s">
        <v>4060</v>
      </c>
      <c r="Q64" t="s">
        <v>16</v>
      </c>
      <c r="R64" s="3">
        <v>44833</v>
      </c>
      <c r="S64">
        <v>169.6</v>
      </c>
      <c r="T64">
        <v>172.95</v>
      </c>
      <c r="U64">
        <v>176.5</v>
      </c>
      <c r="V64">
        <v>170.3</v>
      </c>
      <c r="W64">
        <v>176</v>
      </c>
      <c r="X64">
        <v>175.7</v>
      </c>
      <c r="Y64">
        <v>173.85</v>
      </c>
      <c r="Z64">
        <v>2469924</v>
      </c>
      <c r="AA64">
        <v>429384476.05000001</v>
      </c>
      <c r="AB64">
        <v>32539</v>
      </c>
      <c r="AC64" t="s">
        <v>4167</v>
      </c>
      <c r="AD64" t="s">
        <v>4168</v>
      </c>
    </row>
    <row r="65" spans="1:30" x14ac:dyDescent="0.25">
      <c r="A65" s="11" t="s">
        <v>4060</v>
      </c>
      <c r="B65" s="2" t="s">
        <v>16</v>
      </c>
      <c r="C65" s="12">
        <v>44834</v>
      </c>
      <c r="D65" s="2">
        <v>174.45</v>
      </c>
      <c r="F65">
        <f t="shared" si="1"/>
        <v>-0.71143995446784292</v>
      </c>
      <c r="G65">
        <f t="shared" si="0"/>
        <v>5</v>
      </c>
      <c r="H65" t="str">
        <f t="shared" si="5"/>
        <v/>
      </c>
      <c r="I65" t="str">
        <f t="shared" si="2"/>
        <v/>
      </c>
      <c r="J65" t="str">
        <f t="shared" si="3"/>
        <v/>
      </c>
      <c r="P65" t="s">
        <v>4060</v>
      </c>
      <c r="Q65" t="s">
        <v>16</v>
      </c>
      <c r="R65" s="3">
        <v>44834</v>
      </c>
      <c r="S65">
        <v>175.7</v>
      </c>
      <c r="T65">
        <v>173.15</v>
      </c>
      <c r="U65">
        <v>176.15</v>
      </c>
      <c r="V65">
        <v>168.35</v>
      </c>
      <c r="W65">
        <v>175.05</v>
      </c>
      <c r="X65">
        <v>174.45</v>
      </c>
      <c r="Y65">
        <v>172.25</v>
      </c>
      <c r="Z65">
        <v>3333201</v>
      </c>
      <c r="AA65">
        <v>574153290.85000002</v>
      </c>
      <c r="AB65">
        <v>30319</v>
      </c>
      <c r="AC65" t="s">
        <v>4169</v>
      </c>
      <c r="AD65" t="s">
        <v>1969</v>
      </c>
    </row>
    <row r="66" spans="1:30" x14ac:dyDescent="0.25">
      <c r="A66" s="11" t="s">
        <v>4060</v>
      </c>
      <c r="B66" s="2" t="s">
        <v>16</v>
      </c>
      <c r="C66" s="12">
        <v>44837</v>
      </c>
      <c r="D66" s="2">
        <v>180.2</v>
      </c>
      <c r="F66">
        <f t="shared" si="1"/>
        <v>3.2960733734594441</v>
      </c>
      <c r="G66">
        <f t="shared" ref="G66:G129" si="6">WEEKDAY(C66, 2)</f>
        <v>1</v>
      </c>
      <c r="H66" t="str">
        <f>IF(G66=4, ((D66 - D62) / D62)*100, "")</f>
        <v/>
      </c>
      <c r="I66">
        <f t="shared" si="2"/>
        <v>44837</v>
      </c>
      <c r="J66">
        <f t="shared" si="3"/>
        <v>7.103218645948961</v>
      </c>
      <c r="P66" t="s">
        <v>4060</v>
      </c>
      <c r="Q66" t="s">
        <v>145</v>
      </c>
      <c r="R66" s="3">
        <v>44837</v>
      </c>
      <c r="S66">
        <v>1050</v>
      </c>
      <c r="T66">
        <v>174.45</v>
      </c>
      <c r="U66">
        <v>174.45</v>
      </c>
      <c r="V66">
        <v>174.45</v>
      </c>
      <c r="W66">
        <v>174.45</v>
      </c>
      <c r="X66">
        <v>174.45</v>
      </c>
      <c r="Y66">
        <v>174.45</v>
      </c>
      <c r="Z66">
        <v>639537</v>
      </c>
      <c r="AA66">
        <v>111567229.65000001</v>
      </c>
      <c r="AB66">
        <v>1</v>
      </c>
      <c r="AC66" t="s">
        <v>146</v>
      </c>
      <c r="AD66" t="s">
        <v>146</v>
      </c>
    </row>
    <row r="67" spans="1:30" x14ac:dyDescent="0.25">
      <c r="A67" s="9" t="s">
        <v>4060</v>
      </c>
      <c r="B67" s="1" t="s">
        <v>16</v>
      </c>
      <c r="C67" s="10">
        <v>44838</v>
      </c>
      <c r="D67" s="1">
        <v>183.9</v>
      </c>
      <c r="F67">
        <f t="shared" ref="F67:F130" si="7">((D67-D66)/D66)*100</f>
        <v>2.0532741398446266</v>
      </c>
      <c r="G67">
        <f t="shared" si="6"/>
        <v>2</v>
      </c>
      <c r="H67" t="str">
        <f>IF(G67=4, ((D67 - D63) / D63)*100, "")</f>
        <v/>
      </c>
      <c r="I67" t="str">
        <f t="shared" ref="I67:I130" si="8">IF(MONTH(C67)&lt;&gt;MONTH(C66), C67, "")</f>
        <v/>
      </c>
      <c r="J67" t="str">
        <f t="shared" ref="J67:J130" si="9">IF(ISNUMBER(I67), (INDEX(D:D, MATCH(EOMONTH(C67, 0), C:C, 1)) / D67 - 1) * 100, "")</f>
        <v/>
      </c>
      <c r="P67" t="s">
        <v>4060</v>
      </c>
      <c r="Q67" t="s">
        <v>16</v>
      </c>
      <c r="R67" s="3">
        <v>44837</v>
      </c>
      <c r="S67">
        <v>174.45</v>
      </c>
      <c r="T67">
        <v>181.8</v>
      </c>
      <c r="U67">
        <v>182.3</v>
      </c>
      <c r="V67">
        <v>178.1</v>
      </c>
      <c r="W67">
        <v>180.1</v>
      </c>
      <c r="X67">
        <v>180.2</v>
      </c>
      <c r="Y67">
        <v>180.07</v>
      </c>
      <c r="Z67">
        <v>2852245</v>
      </c>
      <c r="AA67">
        <v>513597009.69999999</v>
      </c>
      <c r="AB67">
        <v>39153</v>
      </c>
      <c r="AC67" t="s">
        <v>4170</v>
      </c>
      <c r="AD67" t="s">
        <v>3712</v>
      </c>
    </row>
    <row r="68" spans="1:30" x14ac:dyDescent="0.25">
      <c r="A68" s="11" t="s">
        <v>4060</v>
      </c>
      <c r="B68" s="2" t="s">
        <v>16</v>
      </c>
      <c r="C68" s="12">
        <v>44840</v>
      </c>
      <c r="D68" s="2">
        <v>187</v>
      </c>
      <c r="F68">
        <f t="shared" si="7"/>
        <v>1.6856987493202795</v>
      </c>
      <c r="G68">
        <f t="shared" si="6"/>
        <v>4</v>
      </c>
      <c r="H68">
        <f>IF(G68=4, ((D68 - D64) / D64)*100, "")</f>
        <v>6.4314171883893074</v>
      </c>
      <c r="I68" t="str">
        <f t="shared" si="8"/>
        <v/>
      </c>
      <c r="J68" t="str">
        <f t="shared" si="9"/>
        <v/>
      </c>
      <c r="P68" t="s">
        <v>4060</v>
      </c>
      <c r="Q68" t="s">
        <v>16</v>
      </c>
      <c r="R68" s="3">
        <v>44838</v>
      </c>
      <c r="S68">
        <v>180.2</v>
      </c>
      <c r="T68">
        <v>181.45</v>
      </c>
      <c r="U68">
        <v>184.75</v>
      </c>
      <c r="V68">
        <v>181.1</v>
      </c>
      <c r="W68">
        <v>183.85</v>
      </c>
      <c r="X68">
        <v>183.9</v>
      </c>
      <c r="Y68">
        <v>183.33</v>
      </c>
      <c r="Z68">
        <v>917526</v>
      </c>
      <c r="AA68">
        <v>168213282.75</v>
      </c>
      <c r="AB68">
        <v>11587</v>
      </c>
      <c r="AC68" t="s">
        <v>4171</v>
      </c>
      <c r="AD68" t="s">
        <v>2063</v>
      </c>
    </row>
    <row r="69" spans="1:30" x14ac:dyDescent="0.25">
      <c r="A69" s="9" t="s">
        <v>4060</v>
      </c>
      <c r="B69" s="1" t="s">
        <v>16</v>
      </c>
      <c r="C69" s="10">
        <v>44841</v>
      </c>
      <c r="D69" s="1">
        <v>188.05</v>
      </c>
      <c r="F69">
        <f t="shared" si="7"/>
        <v>0.56149732620321469</v>
      </c>
      <c r="G69">
        <f t="shared" si="6"/>
        <v>5</v>
      </c>
      <c r="H69" t="str">
        <f>IF(G69=4, ((D69 - D65) / D65)*100, "")</f>
        <v/>
      </c>
      <c r="I69" t="str">
        <f t="shared" si="8"/>
        <v/>
      </c>
      <c r="J69" t="str">
        <f t="shared" si="9"/>
        <v/>
      </c>
      <c r="P69" t="s">
        <v>4060</v>
      </c>
      <c r="Q69" t="s">
        <v>16</v>
      </c>
      <c r="R69" s="3">
        <v>44840</v>
      </c>
      <c r="S69">
        <v>183.9</v>
      </c>
      <c r="T69">
        <v>187</v>
      </c>
      <c r="U69">
        <v>189.3</v>
      </c>
      <c r="V69">
        <v>184.5</v>
      </c>
      <c r="W69">
        <v>187.4</v>
      </c>
      <c r="X69">
        <v>187</v>
      </c>
      <c r="Y69">
        <v>186.81</v>
      </c>
      <c r="Z69">
        <v>1311149</v>
      </c>
      <c r="AA69">
        <v>244934367.15000001</v>
      </c>
      <c r="AB69">
        <v>13060</v>
      </c>
      <c r="AC69" t="s">
        <v>4172</v>
      </c>
      <c r="AD69" t="s">
        <v>4173</v>
      </c>
    </row>
    <row r="70" spans="1:30" x14ac:dyDescent="0.25">
      <c r="A70" s="11" t="s">
        <v>4060</v>
      </c>
      <c r="B70" s="2" t="s">
        <v>16</v>
      </c>
      <c r="C70" s="12">
        <v>44844</v>
      </c>
      <c r="D70" s="2">
        <v>189.5</v>
      </c>
      <c r="F70">
        <f t="shared" si="7"/>
        <v>0.77107152353096975</v>
      </c>
      <c r="G70">
        <f t="shared" si="6"/>
        <v>1</v>
      </c>
      <c r="H70" t="str">
        <f>IF(G70=4, ((D70 -#REF!) /#REF!)*100, "")</f>
        <v/>
      </c>
      <c r="I70" t="str">
        <f t="shared" si="8"/>
        <v/>
      </c>
      <c r="J70" t="str">
        <f t="shared" si="9"/>
        <v/>
      </c>
      <c r="P70" t="s">
        <v>4060</v>
      </c>
      <c r="Q70" t="s">
        <v>16</v>
      </c>
      <c r="R70" s="3">
        <v>44841</v>
      </c>
      <c r="S70">
        <v>187</v>
      </c>
      <c r="T70">
        <v>185.5</v>
      </c>
      <c r="U70">
        <v>189.6</v>
      </c>
      <c r="V70">
        <v>185.5</v>
      </c>
      <c r="W70">
        <v>188.1</v>
      </c>
      <c r="X70">
        <v>188.05</v>
      </c>
      <c r="Y70">
        <v>188.04</v>
      </c>
      <c r="Z70">
        <v>1510021</v>
      </c>
      <c r="AA70">
        <v>283947160.14999998</v>
      </c>
      <c r="AB70">
        <v>20879</v>
      </c>
      <c r="AC70" t="s">
        <v>4174</v>
      </c>
      <c r="AD70" t="s">
        <v>4175</v>
      </c>
    </row>
    <row r="71" spans="1:30" x14ac:dyDescent="0.25">
      <c r="A71" s="9" t="s">
        <v>4060</v>
      </c>
      <c r="B71" s="1" t="s">
        <v>16</v>
      </c>
      <c r="C71" s="10">
        <v>44845</v>
      </c>
      <c r="D71" s="1">
        <v>187.25</v>
      </c>
      <c r="F71">
        <f t="shared" si="7"/>
        <v>-1.1873350923482848</v>
      </c>
      <c r="G71">
        <f t="shared" si="6"/>
        <v>2</v>
      </c>
      <c r="H71" t="str">
        <f>IF(G71=4, ((D71 - D66) / D66)*100, "")</f>
        <v/>
      </c>
      <c r="I71" t="str">
        <f t="shared" si="8"/>
        <v/>
      </c>
      <c r="J71" t="str">
        <f t="shared" si="9"/>
        <v/>
      </c>
      <c r="P71" t="s">
        <v>4060</v>
      </c>
      <c r="Q71" t="s">
        <v>16</v>
      </c>
      <c r="R71" s="3">
        <v>44844</v>
      </c>
      <c r="S71">
        <v>188.05</v>
      </c>
      <c r="T71">
        <v>188.05</v>
      </c>
      <c r="U71">
        <v>190.65</v>
      </c>
      <c r="V71">
        <v>186.55</v>
      </c>
      <c r="W71">
        <v>189</v>
      </c>
      <c r="X71">
        <v>189.5</v>
      </c>
      <c r="Y71">
        <v>189.41</v>
      </c>
      <c r="Z71">
        <v>1004106</v>
      </c>
      <c r="AA71">
        <v>190189752.80000001</v>
      </c>
      <c r="AB71">
        <v>12173</v>
      </c>
      <c r="AC71" t="s">
        <v>4176</v>
      </c>
      <c r="AD71" t="s">
        <v>1731</v>
      </c>
    </row>
    <row r="72" spans="1:30" x14ac:dyDescent="0.25">
      <c r="A72" s="11" t="s">
        <v>4060</v>
      </c>
      <c r="B72" s="2" t="s">
        <v>16</v>
      </c>
      <c r="C72" s="12">
        <v>44846</v>
      </c>
      <c r="D72" s="2">
        <v>188.1</v>
      </c>
      <c r="F72">
        <f t="shared" si="7"/>
        <v>0.45393858477970322</v>
      </c>
      <c r="G72">
        <f t="shared" si="6"/>
        <v>3</v>
      </c>
      <c r="H72" t="str">
        <f>IF(G72=4, ((D72 - D67) / D67)*100, "")</f>
        <v/>
      </c>
      <c r="I72" t="str">
        <f t="shared" si="8"/>
        <v/>
      </c>
      <c r="J72" t="str">
        <f t="shared" si="9"/>
        <v/>
      </c>
      <c r="P72" t="s">
        <v>4060</v>
      </c>
      <c r="Q72" t="s">
        <v>16</v>
      </c>
      <c r="R72" s="3">
        <v>44845</v>
      </c>
      <c r="S72">
        <v>189.5</v>
      </c>
      <c r="T72">
        <v>188.5</v>
      </c>
      <c r="U72">
        <v>189.15</v>
      </c>
      <c r="V72">
        <v>184.6</v>
      </c>
      <c r="W72">
        <v>187.8</v>
      </c>
      <c r="X72">
        <v>187.25</v>
      </c>
      <c r="Y72">
        <v>186.75</v>
      </c>
      <c r="Z72">
        <v>1703045</v>
      </c>
      <c r="AA72">
        <v>318039059.10000002</v>
      </c>
      <c r="AB72">
        <v>16023</v>
      </c>
      <c r="AC72" t="s">
        <v>4177</v>
      </c>
      <c r="AD72" t="s">
        <v>1398</v>
      </c>
    </row>
    <row r="73" spans="1:30" x14ac:dyDescent="0.25">
      <c r="A73" s="9" t="s">
        <v>4060</v>
      </c>
      <c r="B73" s="1" t="s">
        <v>16</v>
      </c>
      <c r="C73" s="10">
        <v>44847</v>
      </c>
      <c r="D73" s="1">
        <v>189.05</v>
      </c>
      <c r="F73">
        <f t="shared" si="7"/>
        <v>0.50505050505051408</v>
      </c>
      <c r="G73">
        <f t="shared" si="6"/>
        <v>4</v>
      </c>
      <c r="H73">
        <f>IF(G73=4, ((D73 - D68) / D68)*100, "")</f>
        <v>1.0962566844919848</v>
      </c>
      <c r="I73" t="str">
        <f t="shared" si="8"/>
        <v/>
      </c>
      <c r="J73" t="str">
        <f t="shared" si="9"/>
        <v/>
      </c>
      <c r="P73" t="s">
        <v>4060</v>
      </c>
      <c r="Q73" t="s">
        <v>16</v>
      </c>
      <c r="R73" s="3">
        <v>44846</v>
      </c>
      <c r="S73">
        <v>187.25</v>
      </c>
      <c r="T73">
        <v>186</v>
      </c>
      <c r="U73">
        <v>190.25</v>
      </c>
      <c r="V73">
        <v>186</v>
      </c>
      <c r="W73">
        <v>188.45</v>
      </c>
      <c r="X73">
        <v>188.1</v>
      </c>
      <c r="Y73">
        <v>188.58</v>
      </c>
      <c r="Z73">
        <v>1453974</v>
      </c>
      <c r="AA73">
        <v>274191013.10000002</v>
      </c>
      <c r="AB73">
        <v>14432</v>
      </c>
      <c r="AC73" t="s">
        <v>4178</v>
      </c>
      <c r="AD73" t="s">
        <v>4179</v>
      </c>
    </row>
    <row r="74" spans="1:30" x14ac:dyDescent="0.25">
      <c r="A74" s="11" t="s">
        <v>4060</v>
      </c>
      <c r="B74" s="2" t="s">
        <v>16</v>
      </c>
      <c r="C74" s="12">
        <v>44848</v>
      </c>
      <c r="D74" s="2">
        <v>186.35</v>
      </c>
      <c r="F74">
        <f t="shared" si="7"/>
        <v>-1.4281935995768404</v>
      </c>
      <c r="G74">
        <f t="shared" si="6"/>
        <v>5</v>
      </c>
      <c r="H74" t="str">
        <f>IF(G74=4, ((D74 - D69) / D69)*100, "")</f>
        <v/>
      </c>
      <c r="I74" t="str">
        <f t="shared" si="8"/>
        <v/>
      </c>
      <c r="J74" t="str">
        <f t="shared" si="9"/>
        <v/>
      </c>
      <c r="P74" t="s">
        <v>4060</v>
      </c>
      <c r="Q74" t="s">
        <v>16</v>
      </c>
      <c r="R74" s="3">
        <v>44847</v>
      </c>
      <c r="S74">
        <v>188.1</v>
      </c>
      <c r="T74">
        <v>186.3</v>
      </c>
      <c r="U74">
        <v>190</v>
      </c>
      <c r="V74">
        <v>186.3</v>
      </c>
      <c r="W74">
        <v>189.15</v>
      </c>
      <c r="X74">
        <v>189.05</v>
      </c>
      <c r="Y74">
        <v>188.68</v>
      </c>
      <c r="Z74">
        <v>1092385</v>
      </c>
      <c r="AA74">
        <v>206115626.84999999</v>
      </c>
      <c r="AB74">
        <v>12797</v>
      </c>
      <c r="AC74" t="s">
        <v>4180</v>
      </c>
      <c r="AD74" t="s">
        <v>4181</v>
      </c>
    </row>
    <row r="75" spans="1:30" x14ac:dyDescent="0.25">
      <c r="A75" s="11" t="s">
        <v>4060</v>
      </c>
      <c r="B75" s="2" t="s">
        <v>16</v>
      </c>
      <c r="C75" s="12">
        <v>44851</v>
      </c>
      <c r="D75" s="2">
        <v>184.5</v>
      </c>
      <c r="F75">
        <f t="shared" si="7"/>
        <v>-0.99275556748054439</v>
      </c>
      <c r="G75">
        <f t="shared" si="6"/>
        <v>1</v>
      </c>
      <c r="H75" t="str">
        <f>IF(G75=4, ((D75 - D71) / D71)*100, "")</f>
        <v/>
      </c>
      <c r="I75" t="str">
        <f t="shared" si="8"/>
        <v/>
      </c>
      <c r="J75" t="str">
        <f t="shared" si="9"/>
        <v/>
      </c>
      <c r="P75" t="s">
        <v>4060</v>
      </c>
      <c r="Q75" t="s">
        <v>16</v>
      </c>
      <c r="R75" s="3">
        <v>44848</v>
      </c>
      <c r="S75">
        <v>189.05</v>
      </c>
      <c r="T75">
        <v>190</v>
      </c>
      <c r="U75">
        <v>191</v>
      </c>
      <c r="V75">
        <v>185</v>
      </c>
      <c r="W75">
        <v>186.45</v>
      </c>
      <c r="X75">
        <v>186.35</v>
      </c>
      <c r="Y75">
        <v>188.18</v>
      </c>
      <c r="Z75">
        <v>1327613</v>
      </c>
      <c r="AA75">
        <v>249833766.44999999</v>
      </c>
      <c r="AB75">
        <v>22612</v>
      </c>
      <c r="AC75" t="s">
        <v>4182</v>
      </c>
      <c r="AD75" t="s">
        <v>4183</v>
      </c>
    </row>
    <row r="76" spans="1:30" x14ac:dyDescent="0.25">
      <c r="A76" s="9" t="s">
        <v>4060</v>
      </c>
      <c r="B76" s="1" t="s">
        <v>16</v>
      </c>
      <c r="C76" s="10">
        <v>44852</v>
      </c>
      <c r="D76" s="1">
        <v>189.35</v>
      </c>
      <c r="F76">
        <f t="shared" si="7"/>
        <v>2.6287262872628698</v>
      </c>
      <c r="G76">
        <f t="shared" si="6"/>
        <v>2</v>
      </c>
      <c r="H76" t="str">
        <f>IF(G76=4, ((D76 - D72) / D72)*100, "")</f>
        <v/>
      </c>
      <c r="I76" t="str">
        <f t="shared" si="8"/>
        <v/>
      </c>
      <c r="J76" t="str">
        <f t="shared" si="9"/>
        <v/>
      </c>
      <c r="P76" t="s">
        <v>4060</v>
      </c>
      <c r="Q76" t="s">
        <v>145</v>
      </c>
      <c r="R76" s="3">
        <v>44851</v>
      </c>
      <c r="S76">
        <v>174.45</v>
      </c>
      <c r="T76">
        <v>186.35</v>
      </c>
      <c r="U76">
        <v>186.35</v>
      </c>
      <c r="V76">
        <v>186.35</v>
      </c>
      <c r="W76">
        <v>186.35</v>
      </c>
      <c r="X76">
        <v>186.35</v>
      </c>
      <c r="Y76">
        <v>186.35</v>
      </c>
      <c r="Z76">
        <v>1316391</v>
      </c>
      <c r="AA76">
        <v>245309462.84999999</v>
      </c>
      <c r="AB76">
        <v>1</v>
      </c>
      <c r="AC76" t="s">
        <v>146</v>
      </c>
      <c r="AD76" t="s">
        <v>146</v>
      </c>
    </row>
    <row r="77" spans="1:30" x14ac:dyDescent="0.25">
      <c r="A77" s="11" t="s">
        <v>4060</v>
      </c>
      <c r="B77" s="2" t="s">
        <v>16</v>
      </c>
      <c r="C77" s="12">
        <v>44853</v>
      </c>
      <c r="D77" s="2">
        <v>189</v>
      </c>
      <c r="F77">
        <f t="shared" si="7"/>
        <v>-0.18484288354898037</v>
      </c>
      <c r="G77">
        <f t="shared" si="6"/>
        <v>3</v>
      </c>
      <c r="H77" t="str">
        <f>IF(G77=4, ((D77 - D73) / D73)*100, "")</f>
        <v/>
      </c>
      <c r="I77" t="str">
        <f t="shared" si="8"/>
        <v/>
      </c>
      <c r="J77" t="str">
        <f t="shared" si="9"/>
        <v/>
      </c>
      <c r="P77" t="s">
        <v>4060</v>
      </c>
      <c r="Q77" t="s">
        <v>16</v>
      </c>
      <c r="R77" s="3">
        <v>44851</v>
      </c>
      <c r="S77">
        <v>186.35</v>
      </c>
      <c r="T77">
        <v>183.7</v>
      </c>
      <c r="U77">
        <v>187.5</v>
      </c>
      <c r="V77">
        <v>181.8</v>
      </c>
      <c r="W77">
        <v>184.6</v>
      </c>
      <c r="X77">
        <v>184.5</v>
      </c>
      <c r="Y77">
        <v>184.25</v>
      </c>
      <c r="Z77">
        <v>1431016</v>
      </c>
      <c r="AA77">
        <v>263660415.05000001</v>
      </c>
      <c r="AB77">
        <v>18704</v>
      </c>
      <c r="AC77" t="s">
        <v>4184</v>
      </c>
      <c r="AD77" t="s">
        <v>94</v>
      </c>
    </row>
    <row r="78" spans="1:30" x14ac:dyDescent="0.25">
      <c r="A78" s="9" t="s">
        <v>4060</v>
      </c>
      <c r="B78" s="1" t="s">
        <v>16</v>
      </c>
      <c r="C78" s="10">
        <v>44854</v>
      </c>
      <c r="D78" s="1">
        <v>195.15</v>
      </c>
      <c r="F78">
        <f t="shared" si="7"/>
        <v>3.2539682539682571</v>
      </c>
      <c r="G78">
        <f t="shared" si="6"/>
        <v>4</v>
      </c>
      <c r="H78">
        <f>IF(G78=4, ((D78 - D74) / D74)*100, "")</f>
        <v>4.7222967534209879</v>
      </c>
      <c r="I78" t="str">
        <f t="shared" si="8"/>
        <v/>
      </c>
      <c r="J78" t="str">
        <f t="shared" si="9"/>
        <v/>
      </c>
      <c r="P78" t="s">
        <v>4060</v>
      </c>
      <c r="Q78" t="s">
        <v>16</v>
      </c>
      <c r="R78" s="3">
        <v>44852</v>
      </c>
      <c r="S78">
        <v>184.5</v>
      </c>
      <c r="T78">
        <v>184.5</v>
      </c>
      <c r="U78">
        <v>189.85</v>
      </c>
      <c r="V78">
        <v>184.5</v>
      </c>
      <c r="W78">
        <v>189.05</v>
      </c>
      <c r="X78">
        <v>189.35</v>
      </c>
      <c r="Y78">
        <v>188.16</v>
      </c>
      <c r="Z78">
        <v>1405188</v>
      </c>
      <c r="AA78">
        <v>264393724.05000001</v>
      </c>
      <c r="AB78">
        <v>11794</v>
      </c>
      <c r="AC78" t="s">
        <v>4185</v>
      </c>
      <c r="AD78" t="s">
        <v>4186</v>
      </c>
    </row>
    <row r="79" spans="1:30" x14ac:dyDescent="0.25">
      <c r="A79" s="11" t="s">
        <v>4060</v>
      </c>
      <c r="B79" s="2" t="s">
        <v>16</v>
      </c>
      <c r="C79" s="12">
        <v>44855</v>
      </c>
      <c r="D79" s="2">
        <v>193.3</v>
      </c>
      <c r="F79">
        <f t="shared" si="7"/>
        <v>-0.94798872662054534</v>
      </c>
      <c r="G79">
        <f t="shared" si="6"/>
        <v>5</v>
      </c>
      <c r="H79" t="str">
        <f>IF(G79=4, ((D79 -#REF!) /#REF!)*100, "")</f>
        <v/>
      </c>
      <c r="I79" t="str">
        <f t="shared" si="8"/>
        <v/>
      </c>
      <c r="J79" t="str">
        <f t="shared" si="9"/>
        <v/>
      </c>
      <c r="P79" t="s">
        <v>4060</v>
      </c>
      <c r="Q79" t="s">
        <v>16</v>
      </c>
      <c r="R79" s="3">
        <v>44853</v>
      </c>
      <c r="S79">
        <v>189.35</v>
      </c>
      <c r="T79">
        <v>188.05</v>
      </c>
      <c r="U79">
        <v>190.5</v>
      </c>
      <c r="V79">
        <v>187.4</v>
      </c>
      <c r="W79">
        <v>189.15</v>
      </c>
      <c r="X79">
        <v>189</v>
      </c>
      <c r="Y79">
        <v>189.43</v>
      </c>
      <c r="Z79">
        <v>1096673</v>
      </c>
      <c r="AA79">
        <v>207745041.25</v>
      </c>
      <c r="AB79">
        <v>11509</v>
      </c>
      <c r="AC79" t="s">
        <v>4187</v>
      </c>
      <c r="AD79" t="s">
        <v>4188</v>
      </c>
    </row>
    <row r="80" spans="1:30" x14ac:dyDescent="0.25">
      <c r="A80" s="9" t="s">
        <v>4060</v>
      </c>
      <c r="B80" s="1" t="s">
        <v>16</v>
      </c>
      <c r="C80" s="10">
        <v>44858</v>
      </c>
      <c r="D80" s="1">
        <v>193.55</v>
      </c>
      <c r="F80">
        <f t="shared" si="7"/>
        <v>0.12933264355923435</v>
      </c>
      <c r="G80">
        <f t="shared" si="6"/>
        <v>1</v>
      </c>
      <c r="H80" t="str">
        <f t="shared" ref="H80:H143" si="10">IF(G80=4, ((D80 - D75) / D75)*100, "")</f>
        <v/>
      </c>
      <c r="I80" t="str">
        <f t="shared" si="8"/>
        <v/>
      </c>
      <c r="J80" t="str">
        <f t="shared" si="9"/>
        <v/>
      </c>
      <c r="P80" t="s">
        <v>4060</v>
      </c>
      <c r="Q80" t="s">
        <v>16</v>
      </c>
      <c r="R80" s="3">
        <v>44854</v>
      </c>
      <c r="S80">
        <v>189</v>
      </c>
      <c r="T80">
        <v>186.6</v>
      </c>
      <c r="U80">
        <v>196</v>
      </c>
      <c r="V80">
        <v>186.15</v>
      </c>
      <c r="W80">
        <v>194.5</v>
      </c>
      <c r="X80">
        <v>195.15</v>
      </c>
      <c r="Y80">
        <v>194.02</v>
      </c>
      <c r="Z80">
        <v>5350210</v>
      </c>
      <c r="AA80">
        <v>1038024006.4</v>
      </c>
      <c r="AB80">
        <v>30810</v>
      </c>
      <c r="AC80" t="s">
        <v>4189</v>
      </c>
      <c r="AD80" t="s">
        <v>4190</v>
      </c>
    </row>
    <row r="81" spans="1:30" x14ac:dyDescent="0.25">
      <c r="A81" s="11" t="s">
        <v>4060</v>
      </c>
      <c r="B81" s="2" t="s">
        <v>16</v>
      </c>
      <c r="C81" s="12">
        <v>44859</v>
      </c>
      <c r="D81" s="2">
        <v>187.35</v>
      </c>
      <c r="F81">
        <f t="shared" si="7"/>
        <v>-3.2033066391113496</v>
      </c>
      <c r="G81">
        <f t="shared" si="6"/>
        <v>2</v>
      </c>
      <c r="H81" t="str">
        <f t="shared" si="10"/>
        <v/>
      </c>
      <c r="I81" t="str">
        <f t="shared" si="8"/>
        <v/>
      </c>
      <c r="J81" t="str">
        <f t="shared" si="9"/>
        <v/>
      </c>
      <c r="P81" t="s">
        <v>4060</v>
      </c>
      <c r="Q81" t="s">
        <v>16</v>
      </c>
      <c r="R81" s="3">
        <v>44855</v>
      </c>
      <c r="S81">
        <v>195.15</v>
      </c>
      <c r="T81">
        <v>193.25</v>
      </c>
      <c r="U81">
        <v>194.95</v>
      </c>
      <c r="V81">
        <v>192.1</v>
      </c>
      <c r="W81">
        <v>193.3</v>
      </c>
      <c r="X81">
        <v>193.3</v>
      </c>
      <c r="Y81">
        <v>193.74</v>
      </c>
      <c r="Z81">
        <v>835039</v>
      </c>
      <c r="AA81">
        <v>161777388.94999999</v>
      </c>
      <c r="AB81">
        <v>16957</v>
      </c>
      <c r="AC81" t="s">
        <v>4191</v>
      </c>
      <c r="AD81" t="s">
        <v>2427</v>
      </c>
    </row>
    <row r="82" spans="1:30" x14ac:dyDescent="0.25">
      <c r="A82" s="9" t="s">
        <v>4060</v>
      </c>
      <c r="B82" s="1" t="s">
        <v>16</v>
      </c>
      <c r="C82" s="10">
        <v>44861</v>
      </c>
      <c r="D82" s="1">
        <v>187.25</v>
      </c>
      <c r="F82">
        <f t="shared" si="7"/>
        <v>-5.3376034160658829E-2</v>
      </c>
      <c r="G82">
        <f t="shared" si="6"/>
        <v>4</v>
      </c>
      <c r="H82">
        <f t="shared" si="10"/>
        <v>-0.92592592592592582</v>
      </c>
      <c r="I82" t="str">
        <f t="shared" si="8"/>
        <v/>
      </c>
      <c r="J82" t="str">
        <f t="shared" si="9"/>
        <v/>
      </c>
      <c r="P82" t="s">
        <v>4060</v>
      </c>
      <c r="Q82" t="s">
        <v>16</v>
      </c>
      <c r="R82" s="3">
        <v>44858</v>
      </c>
      <c r="S82">
        <v>193.3</v>
      </c>
      <c r="T82">
        <v>193.5</v>
      </c>
      <c r="U82">
        <v>195.1</v>
      </c>
      <c r="V82">
        <v>193</v>
      </c>
      <c r="W82">
        <v>193.25</v>
      </c>
      <c r="X82">
        <v>193.55</v>
      </c>
      <c r="Y82">
        <v>193.81</v>
      </c>
      <c r="Z82">
        <v>108953</v>
      </c>
      <c r="AA82">
        <v>21115975.949999999</v>
      </c>
      <c r="AB82">
        <v>2325</v>
      </c>
      <c r="AC82" t="s">
        <v>4192</v>
      </c>
      <c r="AD82" t="s">
        <v>4193</v>
      </c>
    </row>
    <row r="83" spans="1:30" x14ac:dyDescent="0.25">
      <c r="A83" s="11" t="s">
        <v>4060</v>
      </c>
      <c r="B83" s="2" t="s">
        <v>16</v>
      </c>
      <c r="C83" s="12">
        <v>44862</v>
      </c>
      <c r="D83" s="2">
        <v>194.6</v>
      </c>
      <c r="F83">
        <f t="shared" si="7"/>
        <v>3.9252336448598104</v>
      </c>
      <c r="G83">
        <f t="shared" si="6"/>
        <v>5</v>
      </c>
      <c r="H83" t="str">
        <f t="shared" si="10"/>
        <v/>
      </c>
      <c r="I83" t="str">
        <f t="shared" si="8"/>
        <v/>
      </c>
      <c r="J83" t="str">
        <f t="shared" si="9"/>
        <v/>
      </c>
      <c r="P83" t="s">
        <v>4060</v>
      </c>
      <c r="Q83" t="s">
        <v>16</v>
      </c>
      <c r="R83" s="3">
        <v>44859</v>
      </c>
      <c r="S83">
        <v>193.55</v>
      </c>
      <c r="T83">
        <v>192.05</v>
      </c>
      <c r="U83">
        <v>192.9</v>
      </c>
      <c r="V83">
        <v>186.55</v>
      </c>
      <c r="W83">
        <v>187.45</v>
      </c>
      <c r="X83">
        <v>187.35</v>
      </c>
      <c r="Y83">
        <v>188.48</v>
      </c>
      <c r="Z83">
        <v>1129298</v>
      </c>
      <c r="AA83">
        <v>212850804.5</v>
      </c>
      <c r="AB83">
        <v>14683</v>
      </c>
      <c r="AC83" t="s">
        <v>4194</v>
      </c>
      <c r="AD83" t="s">
        <v>4195</v>
      </c>
    </row>
    <row r="84" spans="1:30" x14ac:dyDescent="0.25">
      <c r="A84" s="9" t="s">
        <v>4060</v>
      </c>
      <c r="B84" s="1" t="s">
        <v>16</v>
      </c>
      <c r="C84" s="10">
        <v>44865</v>
      </c>
      <c r="D84" s="1">
        <v>193</v>
      </c>
      <c r="F84">
        <f t="shared" si="7"/>
        <v>-0.8221993833504595</v>
      </c>
      <c r="G84">
        <f t="shared" si="6"/>
        <v>1</v>
      </c>
      <c r="H84" t="str">
        <f t="shared" si="10"/>
        <v/>
      </c>
      <c r="I84" t="str">
        <f t="shared" si="8"/>
        <v/>
      </c>
      <c r="J84" t="str">
        <f t="shared" si="9"/>
        <v/>
      </c>
      <c r="P84" t="s">
        <v>4060</v>
      </c>
      <c r="Q84" t="s">
        <v>16</v>
      </c>
      <c r="R84" s="3">
        <v>44861</v>
      </c>
      <c r="S84">
        <v>187.35</v>
      </c>
      <c r="T84">
        <v>187.7</v>
      </c>
      <c r="U84">
        <v>189.85</v>
      </c>
      <c r="V84">
        <v>186.8</v>
      </c>
      <c r="W84">
        <v>187</v>
      </c>
      <c r="X84">
        <v>187.25</v>
      </c>
      <c r="Y84">
        <v>188.25</v>
      </c>
      <c r="Z84">
        <v>599288</v>
      </c>
      <c r="AA84">
        <v>112815253.5</v>
      </c>
      <c r="AB84">
        <v>10067</v>
      </c>
      <c r="AC84" t="s">
        <v>4196</v>
      </c>
      <c r="AD84" t="s">
        <v>4197</v>
      </c>
    </row>
    <row r="85" spans="1:30" x14ac:dyDescent="0.25">
      <c r="A85" s="11" t="s">
        <v>4060</v>
      </c>
      <c r="B85" s="2" t="s">
        <v>16</v>
      </c>
      <c r="C85" s="12">
        <v>44866</v>
      </c>
      <c r="D85" s="2">
        <v>192.55</v>
      </c>
      <c r="F85">
        <f t="shared" si="7"/>
        <v>-0.23316062176165214</v>
      </c>
      <c r="G85">
        <f t="shared" si="6"/>
        <v>2</v>
      </c>
      <c r="H85" t="str">
        <f t="shared" si="10"/>
        <v/>
      </c>
      <c r="I85">
        <f t="shared" si="8"/>
        <v>44866</v>
      </c>
      <c r="J85">
        <f t="shared" si="9"/>
        <v>6.2840820566086641</v>
      </c>
      <c r="P85" t="s">
        <v>4060</v>
      </c>
      <c r="Q85" t="s">
        <v>16</v>
      </c>
      <c r="R85" s="3">
        <v>44862</v>
      </c>
      <c r="S85">
        <v>187.25</v>
      </c>
      <c r="T85">
        <v>187</v>
      </c>
      <c r="U85">
        <v>195</v>
      </c>
      <c r="V85">
        <v>187</v>
      </c>
      <c r="W85">
        <v>194.2</v>
      </c>
      <c r="X85">
        <v>194.6</v>
      </c>
      <c r="Y85">
        <v>192.74</v>
      </c>
      <c r="Z85">
        <v>2205325</v>
      </c>
      <c r="AA85">
        <v>425047801.60000002</v>
      </c>
      <c r="AB85">
        <v>20059</v>
      </c>
      <c r="AC85" t="s">
        <v>4198</v>
      </c>
      <c r="AD85" t="s">
        <v>2209</v>
      </c>
    </row>
    <row r="86" spans="1:30" x14ac:dyDescent="0.25">
      <c r="A86" s="9" t="s">
        <v>4060</v>
      </c>
      <c r="B86" s="1" t="s">
        <v>16</v>
      </c>
      <c r="C86" s="10">
        <v>44867</v>
      </c>
      <c r="D86" s="1">
        <v>194.7</v>
      </c>
      <c r="F86">
        <f t="shared" si="7"/>
        <v>1.116593092703182</v>
      </c>
      <c r="G86">
        <f t="shared" si="6"/>
        <v>3</v>
      </c>
      <c r="H86" t="str">
        <f t="shared" si="10"/>
        <v/>
      </c>
      <c r="I86" t="str">
        <f t="shared" si="8"/>
        <v/>
      </c>
      <c r="J86" t="str">
        <f t="shared" si="9"/>
        <v/>
      </c>
      <c r="P86" t="s">
        <v>4060</v>
      </c>
      <c r="Q86" t="s">
        <v>16</v>
      </c>
      <c r="R86" s="3">
        <v>44865</v>
      </c>
      <c r="S86">
        <v>194.6</v>
      </c>
      <c r="T86">
        <v>194.2</v>
      </c>
      <c r="U86">
        <v>195.65</v>
      </c>
      <c r="V86">
        <v>191.55</v>
      </c>
      <c r="W86">
        <v>193.1</v>
      </c>
      <c r="X86">
        <v>193</v>
      </c>
      <c r="Y86">
        <v>193.27</v>
      </c>
      <c r="Z86">
        <v>1034557</v>
      </c>
      <c r="AA86">
        <v>199950336</v>
      </c>
      <c r="AB86">
        <v>17061</v>
      </c>
      <c r="AC86" t="s">
        <v>4199</v>
      </c>
      <c r="AD86" t="s">
        <v>4200</v>
      </c>
    </row>
    <row r="87" spans="1:30" x14ac:dyDescent="0.25">
      <c r="A87" s="11" t="s">
        <v>4060</v>
      </c>
      <c r="B87" s="2" t="s">
        <v>16</v>
      </c>
      <c r="C87" s="12">
        <v>44868</v>
      </c>
      <c r="D87" s="2">
        <v>195.1</v>
      </c>
      <c r="F87">
        <f t="shared" si="7"/>
        <v>0.20544427324088632</v>
      </c>
      <c r="G87">
        <f t="shared" si="6"/>
        <v>4</v>
      </c>
      <c r="H87">
        <f t="shared" si="10"/>
        <v>4.192256341789049</v>
      </c>
      <c r="I87" t="str">
        <f t="shared" si="8"/>
        <v/>
      </c>
      <c r="J87" t="str">
        <f t="shared" si="9"/>
        <v/>
      </c>
      <c r="P87" t="s">
        <v>4060</v>
      </c>
      <c r="Q87" t="s">
        <v>16</v>
      </c>
      <c r="R87" s="3">
        <v>44866</v>
      </c>
      <c r="S87">
        <v>193</v>
      </c>
      <c r="T87">
        <v>192.05</v>
      </c>
      <c r="U87">
        <v>194.2</v>
      </c>
      <c r="V87">
        <v>191.75</v>
      </c>
      <c r="W87">
        <v>192.6</v>
      </c>
      <c r="X87">
        <v>192.55</v>
      </c>
      <c r="Y87">
        <v>192.82</v>
      </c>
      <c r="Z87">
        <v>586903</v>
      </c>
      <c r="AA87">
        <v>113169138.2</v>
      </c>
      <c r="AB87">
        <v>11072</v>
      </c>
      <c r="AC87" t="s">
        <v>4201</v>
      </c>
      <c r="AD87" t="s">
        <v>323</v>
      </c>
    </row>
    <row r="88" spans="1:30" x14ac:dyDescent="0.25">
      <c r="A88" s="9" t="s">
        <v>4060</v>
      </c>
      <c r="B88" s="1" t="s">
        <v>16</v>
      </c>
      <c r="C88" s="10">
        <v>44869</v>
      </c>
      <c r="D88" s="1">
        <v>193.75</v>
      </c>
      <c r="F88">
        <f t="shared" si="7"/>
        <v>-0.69195284469502527</v>
      </c>
      <c r="G88">
        <f t="shared" si="6"/>
        <v>5</v>
      </c>
      <c r="H88" t="str">
        <f t="shared" si="10"/>
        <v/>
      </c>
      <c r="I88" t="str">
        <f t="shared" si="8"/>
        <v/>
      </c>
      <c r="J88" t="str">
        <f t="shared" si="9"/>
        <v/>
      </c>
      <c r="P88" t="s">
        <v>4060</v>
      </c>
      <c r="Q88" t="s">
        <v>16</v>
      </c>
      <c r="R88" s="3">
        <v>44867</v>
      </c>
      <c r="S88">
        <v>192.55</v>
      </c>
      <c r="T88">
        <v>197.7</v>
      </c>
      <c r="U88">
        <v>197.7</v>
      </c>
      <c r="V88">
        <v>192.6</v>
      </c>
      <c r="W88">
        <v>194.55</v>
      </c>
      <c r="X88">
        <v>194.7</v>
      </c>
      <c r="Y88">
        <v>194.44</v>
      </c>
      <c r="Z88">
        <v>1266069</v>
      </c>
      <c r="AA88">
        <v>246168780.55000001</v>
      </c>
      <c r="AB88">
        <v>13929</v>
      </c>
      <c r="AC88" t="s">
        <v>4202</v>
      </c>
      <c r="AD88" t="s">
        <v>4203</v>
      </c>
    </row>
    <row r="89" spans="1:30" x14ac:dyDescent="0.25">
      <c r="A89" s="11" t="s">
        <v>4060</v>
      </c>
      <c r="B89" s="2" t="s">
        <v>16</v>
      </c>
      <c r="C89" s="12">
        <v>44872</v>
      </c>
      <c r="D89" s="2">
        <v>195.6</v>
      </c>
      <c r="F89">
        <f t="shared" si="7"/>
        <v>0.95483870967741635</v>
      </c>
      <c r="G89">
        <f t="shared" si="6"/>
        <v>1</v>
      </c>
      <c r="H89" t="str">
        <f t="shared" si="10"/>
        <v/>
      </c>
      <c r="I89" t="str">
        <f t="shared" si="8"/>
        <v/>
      </c>
      <c r="J89" t="str">
        <f t="shared" si="9"/>
        <v/>
      </c>
      <c r="P89" t="s">
        <v>4060</v>
      </c>
      <c r="Q89" t="s">
        <v>16</v>
      </c>
      <c r="R89" s="3">
        <v>44868</v>
      </c>
      <c r="S89">
        <v>194.7</v>
      </c>
      <c r="T89">
        <v>193.25</v>
      </c>
      <c r="U89">
        <v>195.75</v>
      </c>
      <c r="V89">
        <v>193.25</v>
      </c>
      <c r="W89">
        <v>195.2</v>
      </c>
      <c r="X89">
        <v>195.1</v>
      </c>
      <c r="Y89">
        <v>195.05</v>
      </c>
      <c r="Z89">
        <v>597085</v>
      </c>
      <c r="AA89">
        <v>116462865.95</v>
      </c>
      <c r="AB89">
        <v>7682</v>
      </c>
      <c r="AC89" t="s">
        <v>4204</v>
      </c>
      <c r="AD89" t="s">
        <v>4205</v>
      </c>
    </row>
    <row r="90" spans="1:30" x14ac:dyDescent="0.25">
      <c r="A90" s="9" t="s">
        <v>4060</v>
      </c>
      <c r="B90" s="1" t="s">
        <v>16</v>
      </c>
      <c r="C90" s="10">
        <v>44874</v>
      </c>
      <c r="D90" s="1">
        <v>196.05</v>
      </c>
      <c r="F90">
        <f t="shared" si="7"/>
        <v>0.23006134969326025</v>
      </c>
      <c r="G90">
        <f t="shared" si="6"/>
        <v>3</v>
      </c>
      <c r="H90" t="str">
        <f t="shared" si="10"/>
        <v/>
      </c>
      <c r="I90" t="str">
        <f t="shared" si="8"/>
        <v/>
      </c>
      <c r="J90" t="str">
        <f t="shared" si="9"/>
        <v/>
      </c>
      <c r="P90" t="s">
        <v>4060</v>
      </c>
      <c r="Q90" t="s">
        <v>16</v>
      </c>
      <c r="R90" s="3">
        <v>44869</v>
      </c>
      <c r="S90">
        <v>195.1</v>
      </c>
      <c r="T90">
        <v>193.85</v>
      </c>
      <c r="U90">
        <v>196.4</v>
      </c>
      <c r="V90">
        <v>193.5</v>
      </c>
      <c r="W90">
        <v>193.65</v>
      </c>
      <c r="X90">
        <v>193.75</v>
      </c>
      <c r="Y90">
        <v>194.43</v>
      </c>
      <c r="Z90">
        <v>729862</v>
      </c>
      <c r="AA90">
        <v>141903749.30000001</v>
      </c>
      <c r="AB90">
        <v>10777</v>
      </c>
      <c r="AC90" t="s">
        <v>4206</v>
      </c>
      <c r="AD90" t="s">
        <v>4207</v>
      </c>
    </row>
    <row r="91" spans="1:30" x14ac:dyDescent="0.25">
      <c r="A91" s="11" t="s">
        <v>4060</v>
      </c>
      <c r="B91" s="2" t="s">
        <v>16</v>
      </c>
      <c r="C91" s="12">
        <v>44875</v>
      </c>
      <c r="D91" s="2">
        <v>195.8</v>
      </c>
      <c r="F91">
        <f t="shared" si="7"/>
        <v>-0.12751849018107625</v>
      </c>
      <c r="G91">
        <f t="shared" si="6"/>
        <v>4</v>
      </c>
      <c r="H91">
        <f t="shared" si="10"/>
        <v>0.56497175141244105</v>
      </c>
      <c r="I91" t="str">
        <f t="shared" si="8"/>
        <v/>
      </c>
      <c r="J91" t="str">
        <f t="shared" si="9"/>
        <v/>
      </c>
      <c r="P91" t="s">
        <v>4060</v>
      </c>
      <c r="Q91" t="s">
        <v>16</v>
      </c>
      <c r="R91" s="3">
        <v>44872</v>
      </c>
      <c r="S91">
        <v>193.75</v>
      </c>
      <c r="T91">
        <v>195</v>
      </c>
      <c r="U91">
        <v>196</v>
      </c>
      <c r="V91">
        <v>194.4</v>
      </c>
      <c r="W91">
        <v>195.4</v>
      </c>
      <c r="X91">
        <v>195.6</v>
      </c>
      <c r="Y91">
        <v>195.21</v>
      </c>
      <c r="Z91">
        <v>435850</v>
      </c>
      <c r="AA91">
        <v>85083672.900000006</v>
      </c>
      <c r="AB91">
        <v>6070</v>
      </c>
      <c r="AC91" t="s">
        <v>4208</v>
      </c>
      <c r="AD91" t="s">
        <v>4209</v>
      </c>
    </row>
    <row r="92" spans="1:30" x14ac:dyDescent="0.25">
      <c r="A92" s="9" t="s">
        <v>4060</v>
      </c>
      <c r="B92" s="1" t="s">
        <v>16</v>
      </c>
      <c r="C92" s="10">
        <v>44876</v>
      </c>
      <c r="D92" s="1">
        <v>197.6</v>
      </c>
      <c r="F92">
        <f t="shared" si="7"/>
        <v>0.91930541368742735</v>
      </c>
      <c r="G92">
        <f t="shared" si="6"/>
        <v>5</v>
      </c>
      <c r="H92" t="str">
        <f t="shared" si="10"/>
        <v/>
      </c>
      <c r="I92" t="str">
        <f t="shared" si="8"/>
        <v/>
      </c>
      <c r="J92" t="str">
        <f t="shared" si="9"/>
        <v/>
      </c>
      <c r="P92" t="s">
        <v>4060</v>
      </c>
      <c r="Q92" t="s">
        <v>16</v>
      </c>
      <c r="R92" s="3">
        <v>44874</v>
      </c>
      <c r="S92">
        <v>195.6</v>
      </c>
      <c r="T92">
        <v>195.6</v>
      </c>
      <c r="U92">
        <v>196.6</v>
      </c>
      <c r="V92">
        <v>194.6</v>
      </c>
      <c r="W92">
        <v>196.25</v>
      </c>
      <c r="X92">
        <v>196.05</v>
      </c>
      <c r="Y92">
        <v>195.87</v>
      </c>
      <c r="Z92">
        <v>945297</v>
      </c>
      <c r="AA92">
        <v>185152430.80000001</v>
      </c>
      <c r="AB92">
        <v>11412</v>
      </c>
      <c r="AC92" t="s">
        <v>4210</v>
      </c>
      <c r="AD92" t="s">
        <v>4211</v>
      </c>
    </row>
    <row r="93" spans="1:30" x14ac:dyDescent="0.25">
      <c r="A93" s="11" t="s">
        <v>4060</v>
      </c>
      <c r="B93" s="2" t="s">
        <v>16</v>
      </c>
      <c r="C93" s="12">
        <v>44879</v>
      </c>
      <c r="D93" s="2">
        <v>200.6</v>
      </c>
      <c r="F93">
        <f t="shared" si="7"/>
        <v>1.5182186234817814</v>
      </c>
      <c r="G93">
        <f t="shared" si="6"/>
        <v>1</v>
      </c>
      <c r="H93" t="str">
        <f t="shared" si="10"/>
        <v/>
      </c>
      <c r="I93" t="str">
        <f t="shared" si="8"/>
        <v/>
      </c>
      <c r="J93" t="str">
        <f t="shared" si="9"/>
        <v/>
      </c>
      <c r="P93" t="s">
        <v>4060</v>
      </c>
      <c r="Q93" t="s">
        <v>16</v>
      </c>
      <c r="R93" s="3">
        <v>44875</v>
      </c>
      <c r="S93">
        <v>196.05</v>
      </c>
      <c r="T93">
        <v>195</v>
      </c>
      <c r="U93">
        <v>198.6</v>
      </c>
      <c r="V93">
        <v>195</v>
      </c>
      <c r="W93">
        <v>196</v>
      </c>
      <c r="X93">
        <v>195.8</v>
      </c>
      <c r="Y93">
        <v>196.44</v>
      </c>
      <c r="Z93">
        <v>1452436</v>
      </c>
      <c r="AA93">
        <v>285322954.64999998</v>
      </c>
      <c r="AB93">
        <v>15260</v>
      </c>
      <c r="AC93" t="s">
        <v>4212</v>
      </c>
      <c r="AD93" t="s">
        <v>4213</v>
      </c>
    </row>
    <row r="94" spans="1:30" x14ac:dyDescent="0.25">
      <c r="A94" s="9" t="s">
        <v>4060</v>
      </c>
      <c r="B94" s="1" t="s">
        <v>16</v>
      </c>
      <c r="C94" s="10">
        <v>44880</v>
      </c>
      <c r="D94" s="1">
        <v>202.5</v>
      </c>
      <c r="F94">
        <f t="shared" si="7"/>
        <v>0.94715852442672277</v>
      </c>
      <c r="G94">
        <f t="shared" si="6"/>
        <v>2</v>
      </c>
      <c r="H94" t="str">
        <f t="shared" si="10"/>
        <v/>
      </c>
      <c r="I94" t="str">
        <f t="shared" si="8"/>
        <v/>
      </c>
      <c r="J94" t="str">
        <f t="shared" si="9"/>
        <v/>
      </c>
      <c r="P94" t="s">
        <v>4060</v>
      </c>
      <c r="Q94" t="s">
        <v>16</v>
      </c>
      <c r="R94" s="3">
        <v>44876</v>
      </c>
      <c r="S94">
        <v>195.8</v>
      </c>
      <c r="T94">
        <v>198.95</v>
      </c>
      <c r="U94">
        <v>200.45</v>
      </c>
      <c r="V94">
        <v>196.25</v>
      </c>
      <c r="W94">
        <v>197.1</v>
      </c>
      <c r="X94">
        <v>197.6</v>
      </c>
      <c r="Y94">
        <v>198.16</v>
      </c>
      <c r="Z94">
        <v>1111046</v>
      </c>
      <c r="AA94">
        <v>220165490.34999999</v>
      </c>
      <c r="AB94">
        <v>11852</v>
      </c>
      <c r="AC94" t="s">
        <v>4214</v>
      </c>
      <c r="AD94" t="s">
        <v>4215</v>
      </c>
    </row>
    <row r="95" spans="1:30" x14ac:dyDescent="0.25">
      <c r="A95" s="11" t="s">
        <v>4060</v>
      </c>
      <c r="B95" s="2" t="s">
        <v>16</v>
      </c>
      <c r="C95" s="12">
        <v>44881</v>
      </c>
      <c r="D95" s="2">
        <v>204.85</v>
      </c>
      <c r="F95">
        <f t="shared" si="7"/>
        <v>1.160493827160491</v>
      </c>
      <c r="G95">
        <f t="shared" si="6"/>
        <v>3</v>
      </c>
      <c r="H95" t="str">
        <f t="shared" si="10"/>
        <v/>
      </c>
      <c r="I95" t="str">
        <f t="shared" si="8"/>
        <v/>
      </c>
      <c r="J95" t="str">
        <f t="shared" si="9"/>
        <v/>
      </c>
      <c r="P95" t="s">
        <v>4060</v>
      </c>
      <c r="Q95" t="s">
        <v>16</v>
      </c>
      <c r="R95" s="3">
        <v>44879</v>
      </c>
      <c r="S95">
        <v>197.6</v>
      </c>
      <c r="T95">
        <v>197.65</v>
      </c>
      <c r="U95">
        <v>200.95</v>
      </c>
      <c r="V95">
        <v>197</v>
      </c>
      <c r="W95">
        <v>200.8</v>
      </c>
      <c r="X95">
        <v>200.6</v>
      </c>
      <c r="Y95">
        <v>199.68</v>
      </c>
      <c r="Z95">
        <v>1245927</v>
      </c>
      <c r="AA95">
        <v>248784791.55000001</v>
      </c>
      <c r="AB95">
        <v>17001</v>
      </c>
      <c r="AC95" t="s">
        <v>4216</v>
      </c>
      <c r="AD95" t="s">
        <v>521</v>
      </c>
    </row>
    <row r="96" spans="1:30" x14ac:dyDescent="0.25">
      <c r="A96" s="9" t="s">
        <v>4060</v>
      </c>
      <c r="B96" s="1" t="s">
        <v>16</v>
      </c>
      <c r="C96" s="10">
        <v>44882</v>
      </c>
      <c r="D96" s="1">
        <v>202.4</v>
      </c>
      <c r="F96">
        <f t="shared" si="7"/>
        <v>-1.1959970710275758</v>
      </c>
      <c r="G96">
        <f t="shared" si="6"/>
        <v>4</v>
      </c>
      <c r="H96">
        <f t="shared" si="10"/>
        <v>3.3707865168539297</v>
      </c>
      <c r="I96" t="str">
        <f t="shared" si="8"/>
        <v/>
      </c>
      <c r="J96" t="str">
        <f t="shared" si="9"/>
        <v/>
      </c>
      <c r="P96" t="s">
        <v>4060</v>
      </c>
      <c r="Q96" t="s">
        <v>16</v>
      </c>
      <c r="R96" s="3">
        <v>44880</v>
      </c>
      <c r="S96">
        <v>200.6</v>
      </c>
      <c r="T96">
        <v>198.8</v>
      </c>
      <c r="U96">
        <v>203.05</v>
      </c>
      <c r="V96">
        <v>198.8</v>
      </c>
      <c r="W96">
        <v>202.45</v>
      </c>
      <c r="X96">
        <v>202.5</v>
      </c>
      <c r="Y96">
        <v>202.07</v>
      </c>
      <c r="Z96">
        <v>989665</v>
      </c>
      <c r="AA96">
        <v>199981204.90000001</v>
      </c>
      <c r="AB96">
        <v>10496</v>
      </c>
      <c r="AC96" t="s">
        <v>4217</v>
      </c>
      <c r="AD96" t="s">
        <v>4218</v>
      </c>
    </row>
    <row r="97" spans="1:30" x14ac:dyDescent="0.25">
      <c r="A97" s="11" t="s">
        <v>4060</v>
      </c>
      <c r="B97" s="2" t="s">
        <v>16</v>
      </c>
      <c r="C97" s="12">
        <v>44883</v>
      </c>
      <c r="D97" s="2">
        <v>204.3</v>
      </c>
      <c r="F97">
        <f t="shared" si="7"/>
        <v>0.93873517786561533</v>
      </c>
      <c r="G97">
        <f t="shared" si="6"/>
        <v>5</v>
      </c>
      <c r="H97" t="str">
        <f t="shared" si="10"/>
        <v/>
      </c>
      <c r="I97" t="str">
        <f t="shared" si="8"/>
        <v/>
      </c>
      <c r="J97" t="str">
        <f t="shared" si="9"/>
        <v/>
      </c>
      <c r="P97" t="s">
        <v>4060</v>
      </c>
      <c r="Q97" t="s">
        <v>16</v>
      </c>
      <c r="R97" s="3">
        <v>44881</v>
      </c>
      <c r="S97">
        <v>202.5</v>
      </c>
      <c r="T97">
        <v>202.45</v>
      </c>
      <c r="U97">
        <v>205.85</v>
      </c>
      <c r="V97">
        <v>202.15</v>
      </c>
      <c r="W97">
        <v>205</v>
      </c>
      <c r="X97">
        <v>204.85</v>
      </c>
      <c r="Y97">
        <v>204.57</v>
      </c>
      <c r="Z97">
        <v>1186995</v>
      </c>
      <c r="AA97">
        <v>242822584.69999999</v>
      </c>
      <c r="AB97">
        <v>11882</v>
      </c>
      <c r="AC97" t="s">
        <v>4219</v>
      </c>
      <c r="AD97" t="s">
        <v>4220</v>
      </c>
    </row>
    <row r="98" spans="1:30" x14ac:dyDescent="0.25">
      <c r="A98" s="9" t="s">
        <v>4060</v>
      </c>
      <c r="B98" s="1" t="s">
        <v>16</v>
      </c>
      <c r="C98" s="10">
        <v>44886</v>
      </c>
      <c r="D98" s="1">
        <v>199.55</v>
      </c>
      <c r="F98">
        <f t="shared" si="7"/>
        <v>-2.32501223690651</v>
      </c>
      <c r="G98">
        <f t="shared" si="6"/>
        <v>1</v>
      </c>
      <c r="H98" t="str">
        <f t="shared" si="10"/>
        <v/>
      </c>
      <c r="I98" t="str">
        <f t="shared" si="8"/>
        <v/>
      </c>
      <c r="J98" t="str">
        <f t="shared" si="9"/>
        <v/>
      </c>
      <c r="P98" t="s">
        <v>4060</v>
      </c>
      <c r="Q98" t="s">
        <v>16</v>
      </c>
      <c r="R98" s="3">
        <v>44882</v>
      </c>
      <c r="S98">
        <v>204.85</v>
      </c>
      <c r="T98">
        <v>203.9</v>
      </c>
      <c r="U98">
        <v>204.9</v>
      </c>
      <c r="V98">
        <v>201.55</v>
      </c>
      <c r="W98">
        <v>203</v>
      </c>
      <c r="X98">
        <v>202.4</v>
      </c>
      <c r="Y98">
        <v>202.35</v>
      </c>
      <c r="Z98">
        <v>995422</v>
      </c>
      <c r="AA98">
        <v>201421722.25</v>
      </c>
      <c r="AB98">
        <v>14352</v>
      </c>
      <c r="AC98" t="s">
        <v>4221</v>
      </c>
      <c r="AD98" t="s">
        <v>4222</v>
      </c>
    </row>
    <row r="99" spans="1:30" x14ac:dyDescent="0.25">
      <c r="A99" s="11" t="s">
        <v>4060</v>
      </c>
      <c r="B99" s="2" t="s">
        <v>16</v>
      </c>
      <c r="C99" s="12">
        <v>44887</v>
      </c>
      <c r="D99" s="2">
        <v>195.7</v>
      </c>
      <c r="F99">
        <f t="shared" si="7"/>
        <v>-1.9293410172889114</v>
      </c>
      <c r="G99">
        <f t="shared" si="6"/>
        <v>2</v>
      </c>
      <c r="H99" t="str">
        <f t="shared" si="10"/>
        <v/>
      </c>
      <c r="I99" t="str">
        <f t="shared" si="8"/>
        <v/>
      </c>
      <c r="J99" t="str">
        <f t="shared" si="9"/>
        <v/>
      </c>
      <c r="P99" t="s">
        <v>4060</v>
      </c>
      <c r="Q99" t="s">
        <v>16</v>
      </c>
      <c r="R99" s="3">
        <v>44883</v>
      </c>
      <c r="S99">
        <v>202.4</v>
      </c>
      <c r="T99">
        <v>202.2</v>
      </c>
      <c r="U99">
        <v>204.9</v>
      </c>
      <c r="V99">
        <v>202.2</v>
      </c>
      <c r="W99">
        <v>204.75</v>
      </c>
      <c r="X99">
        <v>204.3</v>
      </c>
      <c r="Y99">
        <v>203.53</v>
      </c>
      <c r="Z99">
        <v>887443</v>
      </c>
      <c r="AA99">
        <v>180620525.84999999</v>
      </c>
      <c r="AB99">
        <v>10971</v>
      </c>
      <c r="AC99" t="s">
        <v>4223</v>
      </c>
      <c r="AD99" t="s">
        <v>4158</v>
      </c>
    </row>
    <row r="100" spans="1:30" x14ac:dyDescent="0.25">
      <c r="A100" s="9" t="s">
        <v>4060</v>
      </c>
      <c r="B100" s="1" t="s">
        <v>16</v>
      </c>
      <c r="C100" s="10">
        <v>44888</v>
      </c>
      <c r="D100" s="1">
        <v>195.75</v>
      </c>
      <c r="F100">
        <f t="shared" si="7"/>
        <v>2.5549310168631257E-2</v>
      </c>
      <c r="G100">
        <f t="shared" si="6"/>
        <v>3</v>
      </c>
      <c r="H100" t="str">
        <f t="shared" si="10"/>
        <v/>
      </c>
      <c r="I100" t="str">
        <f t="shared" si="8"/>
        <v/>
      </c>
      <c r="J100" t="str">
        <f t="shared" si="9"/>
        <v/>
      </c>
      <c r="P100" t="s">
        <v>4060</v>
      </c>
      <c r="Q100" t="s">
        <v>16</v>
      </c>
      <c r="R100" s="3">
        <v>44886</v>
      </c>
      <c r="S100">
        <v>204.3</v>
      </c>
      <c r="T100">
        <v>201.95</v>
      </c>
      <c r="U100">
        <v>201.95</v>
      </c>
      <c r="V100">
        <v>196.75</v>
      </c>
      <c r="W100">
        <v>200.1</v>
      </c>
      <c r="X100">
        <v>199.55</v>
      </c>
      <c r="Y100">
        <v>198.97</v>
      </c>
      <c r="Z100">
        <v>968273</v>
      </c>
      <c r="AA100">
        <v>192660387.30000001</v>
      </c>
      <c r="AB100">
        <v>14498</v>
      </c>
      <c r="AC100" t="s">
        <v>4224</v>
      </c>
      <c r="AD100" t="s">
        <v>4225</v>
      </c>
    </row>
    <row r="101" spans="1:30" x14ac:dyDescent="0.25">
      <c r="A101" s="11" t="s">
        <v>4060</v>
      </c>
      <c r="B101" s="2" t="s">
        <v>16</v>
      </c>
      <c r="C101" s="12">
        <v>44889</v>
      </c>
      <c r="D101" s="2">
        <v>197.15</v>
      </c>
      <c r="F101">
        <f t="shared" si="7"/>
        <v>0.71519795657726981</v>
      </c>
      <c r="G101">
        <f t="shared" si="6"/>
        <v>4</v>
      </c>
      <c r="H101">
        <f t="shared" si="10"/>
        <v>-2.5938735177865611</v>
      </c>
      <c r="I101" t="str">
        <f t="shared" si="8"/>
        <v/>
      </c>
      <c r="J101" t="str">
        <f t="shared" si="9"/>
        <v/>
      </c>
      <c r="P101" t="s">
        <v>4060</v>
      </c>
      <c r="Q101" t="s">
        <v>16</v>
      </c>
      <c r="R101" s="3">
        <v>44887</v>
      </c>
      <c r="S101">
        <v>199.55</v>
      </c>
      <c r="T101">
        <v>197.35</v>
      </c>
      <c r="U101">
        <v>198.9</v>
      </c>
      <c r="V101">
        <v>194.7</v>
      </c>
      <c r="W101">
        <v>195.9</v>
      </c>
      <c r="X101">
        <v>195.7</v>
      </c>
      <c r="Y101">
        <v>196.58</v>
      </c>
      <c r="Z101">
        <v>718394</v>
      </c>
      <c r="AA101">
        <v>141219260</v>
      </c>
      <c r="AB101">
        <v>11562</v>
      </c>
      <c r="AC101" t="s">
        <v>4226</v>
      </c>
      <c r="AD101" t="s">
        <v>2096</v>
      </c>
    </row>
    <row r="102" spans="1:30" x14ac:dyDescent="0.25">
      <c r="A102" s="9" t="s">
        <v>4060</v>
      </c>
      <c r="B102" s="1" t="s">
        <v>16</v>
      </c>
      <c r="C102" s="10">
        <v>44890</v>
      </c>
      <c r="D102" s="1">
        <v>199.9</v>
      </c>
      <c r="F102">
        <f t="shared" si="7"/>
        <v>1.3948769972102459</v>
      </c>
      <c r="G102">
        <f t="shared" si="6"/>
        <v>5</v>
      </c>
      <c r="H102" t="str">
        <f t="shared" si="10"/>
        <v/>
      </c>
      <c r="I102" t="str">
        <f t="shared" si="8"/>
        <v/>
      </c>
      <c r="J102" t="str">
        <f t="shared" si="9"/>
        <v/>
      </c>
      <c r="P102" t="s">
        <v>4060</v>
      </c>
      <c r="Q102" t="s">
        <v>16</v>
      </c>
      <c r="R102" s="3">
        <v>44888</v>
      </c>
      <c r="S102">
        <v>195.7</v>
      </c>
      <c r="T102">
        <v>194.2</v>
      </c>
      <c r="U102">
        <v>198.2</v>
      </c>
      <c r="V102">
        <v>194.2</v>
      </c>
      <c r="W102">
        <v>196.15</v>
      </c>
      <c r="X102">
        <v>195.75</v>
      </c>
      <c r="Y102">
        <v>196.46</v>
      </c>
      <c r="Z102">
        <v>532733</v>
      </c>
      <c r="AA102">
        <v>104660160.25</v>
      </c>
      <c r="AB102">
        <v>8922</v>
      </c>
      <c r="AC102" t="s">
        <v>4227</v>
      </c>
      <c r="AD102" t="s">
        <v>4228</v>
      </c>
    </row>
    <row r="103" spans="1:30" x14ac:dyDescent="0.25">
      <c r="A103" s="11" t="s">
        <v>4060</v>
      </c>
      <c r="B103" s="2" t="s">
        <v>16</v>
      </c>
      <c r="C103" s="12">
        <v>44893</v>
      </c>
      <c r="D103" s="2">
        <v>202.75</v>
      </c>
      <c r="F103">
        <f t="shared" si="7"/>
        <v>1.4257128564282111</v>
      </c>
      <c r="G103">
        <f t="shared" si="6"/>
        <v>1</v>
      </c>
      <c r="H103" t="str">
        <f t="shared" si="10"/>
        <v/>
      </c>
      <c r="I103" t="str">
        <f t="shared" si="8"/>
        <v/>
      </c>
      <c r="J103" t="str">
        <f t="shared" si="9"/>
        <v/>
      </c>
      <c r="P103" t="s">
        <v>4060</v>
      </c>
      <c r="Q103" t="s">
        <v>16</v>
      </c>
      <c r="R103" s="3">
        <v>44889</v>
      </c>
      <c r="S103">
        <v>195.75</v>
      </c>
      <c r="T103">
        <v>194.2</v>
      </c>
      <c r="U103">
        <v>197.85</v>
      </c>
      <c r="V103">
        <v>194.2</v>
      </c>
      <c r="W103">
        <v>197.3</v>
      </c>
      <c r="X103">
        <v>197.15</v>
      </c>
      <c r="Y103">
        <v>196.56</v>
      </c>
      <c r="Z103">
        <v>887661</v>
      </c>
      <c r="AA103">
        <v>174482998.09999999</v>
      </c>
      <c r="AB103">
        <v>6492</v>
      </c>
      <c r="AC103" t="s">
        <v>4229</v>
      </c>
      <c r="AD103" t="s">
        <v>2933</v>
      </c>
    </row>
    <row r="104" spans="1:30" x14ac:dyDescent="0.25">
      <c r="A104" s="9" t="s">
        <v>4060</v>
      </c>
      <c r="B104" s="1" t="s">
        <v>16</v>
      </c>
      <c r="C104" s="10">
        <v>44894</v>
      </c>
      <c r="D104" s="1">
        <v>203.95</v>
      </c>
      <c r="F104">
        <f t="shared" si="7"/>
        <v>0.59186189889025331</v>
      </c>
      <c r="G104">
        <f t="shared" si="6"/>
        <v>2</v>
      </c>
      <c r="H104" t="str">
        <f t="shared" si="10"/>
        <v/>
      </c>
      <c r="I104" t="str">
        <f t="shared" si="8"/>
        <v/>
      </c>
      <c r="J104" t="str">
        <f t="shared" si="9"/>
        <v/>
      </c>
      <c r="P104" t="s">
        <v>4060</v>
      </c>
      <c r="Q104" t="s">
        <v>16</v>
      </c>
      <c r="R104" s="3">
        <v>44890</v>
      </c>
      <c r="S104">
        <v>197.15</v>
      </c>
      <c r="T104">
        <v>197.15</v>
      </c>
      <c r="U104">
        <v>201</v>
      </c>
      <c r="V104">
        <v>197.15</v>
      </c>
      <c r="W104">
        <v>199.6</v>
      </c>
      <c r="X104">
        <v>199.9</v>
      </c>
      <c r="Y104">
        <v>199.57</v>
      </c>
      <c r="Z104">
        <v>641782</v>
      </c>
      <c r="AA104">
        <v>128083361.75</v>
      </c>
      <c r="AB104">
        <v>8138</v>
      </c>
      <c r="AC104" t="s">
        <v>4230</v>
      </c>
      <c r="AD104" t="s">
        <v>4231</v>
      </c>
    </row>
    <row r="105" spans="1:30" x14ac:dyDescent="0.25">
      <c r="A105" s="11" t="s">
        <v>4060</v>
      </c>
      <c r="B105" s="2" t="s">
        <v>16</v>
      </c>
      <c r="C105" s="12">
        <v>44895</v>
      </c>
      <c r="D105" s="2">
        <v>204.65</v>
      </c>
      <c r="F105">
        <f t="shared" si="7"/>
        <v>0.34322137778868211</v>
      </c>
      <c r="G105">
        <f t="shared" si="6"/>
        <v>3</v>
      </c>
      <c r="H105" t="str">
        <f t="shared" si="10"/>
        <v/>
      </c>
      <c r="I105" t="str">
        <f t="shared" si="8"/>
        <v/>
      </c>
      <c r="J105" t="str">
        <f t="shared" si="9"/>
        <v/>
      </c>
      <c r="P105" t="s">
        <v>4060</v>
      </c>
      <c r="Q105" t="s">
        <v>16</v>
      </c>
      <c r="R105" s="3">
        <v>44893</v>
      </c>
      <c r="S105">
        <v>199.9</v>
      </c>
      <c r="T105">
        <v>198</v>
      </c>
      <c r="U105">
        <v>204.5</v>
      </c>
      <c r="V105">
        <v>198</v>
      </c>
      <c r="W105">
        <v>202.55</v>
      </c>
      <c r="X105">
        <v>202.75</v>
      </c>
      <c r="Y105">
        <v>202.07</v>
      </c>
      <c r="Z105">
        <v>1031397</v>
      </c>
      <c r="AA105">
        <v>208414219.25</v>
      </c>
      <c r="AB105">
        <v>13365</v>
      </c>
      <c r="AC105" t="s">
        <v>4232</v>
      </c>
      <c r="AD105" t="s">
        <v>1712</v>
      </c>
    </row>
    <row r="106" spans="1:30" x14ac:dyDescent="0.25">
      <c r="A106" s="9" t="s">
        <v>4060</v>
      </c>
      <c r="B106" s="1" t="s">
        <v>16</v>
      </c>
      <c r="C106" s="10">
        <v>44896</v>
      </c>
      <c r="D106" s="1">
        <v>207.25</v>
      </c>
      <c r="F106">
        <f t="shared" si="7"/>
        <v>1.2704617639872926</v>
      </c>
      <c r="G106">
        <f t="shared" si="6"/>
        <v>4</v>
      </c>
      <c r="H106">
        <f t="shared" si="10"/>
        <v>5.1230027897539916</v>
      </c>
      <c r="I106">
        <f t="shared" si="8"/>
        <v>44896</v>
      </c>
      <c r="J106">
        <f t="shared" si="9"/>
        <v>0.45838359469239087</v>
      </c>
      <c r="P106" t="s">
        <v>4060</v>
      </c>
      <c r="Q106" t="s">
        <v>16</v>
      </c>
      <c r="R106" s="3">
        <v>44894</v>
      </c>
      <c r="S106">
        <v>202.75</v>
      </c>
      <c r="T106">
        <v>202.2</v>
      </c>
      <c r="U106">
        <v>204.5</v>
      </c>
      <c r="V106">
        <v>202</v>
      </c>
      <c r="W106">
        <v>203.9</v>
      </c>
      <c r="X106">
        <v>203.95</v>
      </c>
      <c r="Y106">
        <v>203.41</v>
      </c>
      <c r="Z106">
        <v>872184</v>
      </c>
      <c r="AA106">
        <v>177408459.55000001</v>
      </c>
      <c r="AB106">
        <v>14149</v>
      </c>
      <c r="AC106" t="s">
        <v>4233</v>
      </c>
      <c r="AD106" t="s">
        <v>4234</v>
      </c>
    </row>
    <row r="107" spans="1:30" x14ac:dyDescent="0.25">
      <c r="A107" s="11" t="s">
        <v>4060</v>
      </c>
      <c r="B107" s="2" t="s">
        <v>16</v>
      </c>
      <c r="C107" s="12">
        <v>44897</v>
      </c>
      <c r="D107" s="2">
        <v>207.9</v>
      </c>
      <c r="F107">
        <f t="shared" si="7"/>
        <v>0.31363088057901362</v>
      </c>
      <c r="G107">
        <f t="shared" si="6"/>
        <v>5</v>
      </c>
      <c r="H107" t="str">
        <f t="shared" si="10"/>
        <v/>
      </c>
      <c r="I107" t="str">
        <f t="shared" si="8"/>
        <v/>
      </c>
      <c r="J107" t="str">
        <f t="shared" si="9"/>
        <v/>
      </c>
      <c r="P107" t="s">
        <v>4060</v>
      </c>
      <c r="Q107" t="s">
        <v>16</v>
      </c>
      <c r="R107" s="3">
        <v>44895</v>
      </c>
      <c r="S107">
        <v>203.95</v>
      </c>
      <c r="T107">
        <v>204</v>
      </c>
      <c r="U107">
        <v>212</v>
      </c>
      <c r="V107">
        <v>203.75</v>
      </c>
      <c r="W107">
        <v>205.1</v>
      </c>
      <c r="X107">
        <v>204.65</v>
      </c>
      <c r="Y107">
        <v>207.9</v>
      </c>
      <c r="Z107">
        <v>2225716</v>
      </c>
      <c r="AA107">
        <v>462725466.14999998</v>
      </c>
      <c r="AB107">
        <v>27452</v>
      </c>
      <c r="AC107" t="s">
        <v>4235</v>
      </c>
      <c r="AD107" t="s">
        <v>64</v>
      </c>
    </row>
    <row r="108" spans="1:30" x14ac:dyDescent="0.25">
      <c r="A108" s="9" t="s">
        <v>4060</v>
      </c>
      <c r="B108" s="1" t="s">
        <v>16</v>
      </c>
      <c r="C108" s="10">
        <v>44900</v>
      </c>
      <c r="D108" s="1">
        <v>212</v>
      </c>
      <c r="F108">
        <f t="shared" si="7"/>
        <v>1.9721019721019695</v>
      </c>
      <c r="G108">
        <f t="shared" si="6"/>
        <v>1</v>
      </c>
      <c r="H108" t="str">
        <f t="shared" si="10"/>
        <v/>
      </c>
      <c r="I108" t="str">
        <f t="shared" si="8"/>
        <v/>
      </c>
      <c r="J108" t="str">
        <f t="shared" si="9"/>
        <v/>
      </c>
      <c r="P108" t="s">
        <v>4060</v>
      </c>
      <c r="Q108" t="s">
        <v>16</v>
      </c>
      <c r="R108" s="3">
        <v>44896</v>
      </c>
      <c r="S108">
        <v>204.65</v>
      </c>
      <c r="T108">
        <v>207.1</v>
      </c>
      <c r="U108">
        <v>208.9</v>
      </c>
      <c r="V108">
        <v>205.45</v>
      </c>
      <c r="W108">
        <v>206.8</v>
      </c>
      <c r="X108">
        <v>207.25</v>
      </c>
      <c r="Y108">
        <v>206.99</v>
      </c>
      <c r="Z108">
        <v>754186</v>
      </c>
      <c r="AA108">
        <v>156106997.40000001</v>
      </c>
      <c r="AB108">
        <v>15372</v>
      </c>
      <c r="AC108" t="s">
        <v>4236</v>
      </c>
      <c r="AD108" t="s">
        <v>86</v>
      </c>
    </row>
    <row r="109" spans="1:30" x14ac:dyDescent="0.25">
      <c r="A109" s="11" t="s">
        <v>4060</v>
      </c>
      <c r="B109" s="2" t="s">
        <v>16</v>
      </c>
      <c r="C109" s="12">
        <v>44901</v>
      </c>
      <c r="D109" s="2">
        <v>210.8</v>
      </c>
      <c r="F109">
        <f t="shared" si="7"/>
        <v>-0.56603773584905126</v>
      </c>
      <c r="G109">
        <f t="shared" si="6"/>
        <v>2</v>
      </c>
      <c r="H109" t="str">
        <f t="shared" si="10"/>
        <v/>
      </c>
      <c r="I109" t="str">
        <f t="shared" si="8"/>
        <v/>
      </c>
      <c r="J109" t="str">
        <f t="shared" si="9"/>
        <v/>
      </c>
      <c r="P109" t="s">
        <v>4060</v>
      </c>
      <c r="Q109" t="s">
        <v>16</v>
      </c>
      <c r="R109" s="3">
        <v>44897</v>
      </c>
      <c r="S109">
        <v>207.25</v>
      </c>
      <c r="T109">
        <v>211.05</v>
      </c>
      <c r="U109">
        <v>213.95</v>
      </c>
      <c r="V109">
        <v>207.25</v>
      </c>
      <c r="W109">
        <v>207.85</v>
      </c>
      <c r="X109">
        <v>207.9</v>
      </c>
      <c r="Y109">
        <v>209.96</v>
      </c>
      <c r="Z109">
        <v>1732400</v>
      </c>
      <c r="AA109">
        <v>363729336</v>
      </c>
      <c r="AB109">
        <v>16837</v>
      </c>
      <c r="AC109" t="s">
        <v>4237</v>
      </c>
      <c r="AD109" t="s">
        <v>4238</v>
      </c>
    </row>
    <row r="110" spans="1:30" x14ac:dyDescent="0.25">
      <c r="A110" s="9" t="s">
        <v>4060</v>
      </c>
      <c r="B110" s="1" t="s">
        <v>16</v>
      </c>
      <c r="C110" s="10">
        <v>44902</v>
      </c>
      <c r="D110" s="1">
        <v>209.55</v>
      </c>
      <c r="F110">
        <f t="shared" si="7"/>
        <v>-0.59297912713472478</v>
      </c>
      <c r="G110">
        <f t="shared" si="6"/>
        <v>3</v>
      </c>
      <c r="H110" t="str">
        <f t="shared" si="10"/>
        <v/>
      </c>
      <c r="I110" t="str">
        <f t="shared" si="8"/>
        <v/>
      </c>
      <c r="J110" t="str">
        <f t="shared" si="9"/>
        <v/>
      </c>
      <c r="P110" t="s">
        <v>4060</v>
      </c>
      <c r="Q110" t="s">
        <v>16</v>
      </c>
      <c r="R110" s="3">
        <v>44900</v>
      </c>
      <c r="S110">
        <v>207.9</v>
      </c>
      <c r="T110">
        <v>209</v>
      </c>
      <c r="U110">
        <v>212.5</v>
      </c>
      <c r="V110">
        <v>207.7</v>
      </c>
      <c r="W110">
        <v>211.2</v>
      </c>
      <c r="X110">
        <v>212</v>
      </c>
      <c r="Y110">
        <v>210.51</v>
      </c>
      <c r="Z110">
        <v>921322</v>
      </c>
      <c r="AA110">
        <v>193943238.30000001</v>
      </c>
      <c r="AB110">
        <v>13993</v>
      </c>
      <c r="AC110" t="s">
        <v>4239</v>
      </c>
      <c r="AD110" t="s">
        <v>4240</v>
      </c>
    </row>
    <row r="111" spans="1:30" x14ac:dyDescent="0.25">
      <c r="A111" s="11" t="s">
        <v>4060</v>
      </c>
      <c r="B111" s="2" t="s">
        <v>16</v>
      </c>
      <c r="C111" s="12">
        <v>44903</v>
      </c>
      <c r="D111" s="2">
        <v>208.95</v>
      </c>
      <c r="F111">
        <f t="shared" si="7"/>
        <v>-0.28632784538297434</v>
      </c>
      <c r="G111">
        <f t="shared" si="6"/>
        <v>4</v>
      </c>
      <c r="H111">
        <f t="shared" si="10"/>
        <v>0.82026537997586901</v>
      </c>
      <c r="I111" t="str">
        <f t="shared" si="8"/>
        <v/>
      </c>
      <c r="J111" t="str">
        <f t="shared" si="9"/>
        <v/>
      </c>
      <c r="P111" t="s">
        <v>4060</v>
      </c>
      <c r="Q111" t="s">
        <v>16</v>
      </c>
      <c r="R111" s="3">
        <v>44901</v>
      </c>
      <c r="S111">
        <v>212</v>
      </c>
      <c r="T111">
        <v>210.9</v>
      </c>
      <c r="U111">
        <v>213.2</v>
      </c>
      <c r="V111">
        <v>209.2</v>
      </c>
      <c r="W111">
        <v>210.45</v>
      </c>
      <c r="X111">
        <v>210.8</v>
      </c>
      <c r="Y111">
        <v>211.07</v>
      </c>
      <c r="Z111">
        <v>1073558</v>
      </c>
      <c r="AA111">
        <v>226599526.80000001</v>
      </c>
      <c r="AB111">
        <v>15388</v>
      </c>
      <c r="AC111" t="s">
        <v>4241</v>
      </c>
      <c r="AD111" t="s">
        <v>4242</v>
      </c>
    </row>
    <row r="112" spans="1:30" x14ac:dyDescent="0.25">
      <c r="A112" s="9" t="s">
        <v>4060</v>
      </c>
      <c r="B112" s="1" t="s">
        <v>16</v>
      </c>
      <c r="C112" s="10">
        <v>44904</v>
      </c>
      <c r="D112" s="1">
        <v>204.65</v>
      </c>
      <c r="F112">
        <f t="shared" si="7"/>
        <v>-2.0579085905718988</v>
      </c>
      <c r="G112">
        <f t="shared" si="6"/>
        <v>5</v>
      </c>
      <c r="H112" t="str">
        <f t="shared" si="10"/>
        <v/>
      </c>
      <c r="I112" t="str">
        <f t="shared" si="8"/>
        <v/>
      </c>
      <c r="J112" t="str">
        <f t="shared" si="9"/>
        <v/>
      </c>
      <c r="P112" t="s">
        <v>4060</v>
      </c>
      <c r="Q112" t="s">
        <v>16</v>
      </c>
      <c r="R112" s="3">
        <v>44902</v>
      </c>
      <c r="S112">
        <v>210.8</v>
      </c>
      <c r="T112">
        <v>209</v>
      </c>
      <c r="U112">
        <v>210.8</v>
      </c>
      <c r="V112">
        <v>207.65</v>
      </c>
      <c r="W112">
        <v>209.55</v>
      </c>
      <c r="X112">
        <v>209.55</v>
      </c>
      <c r="Y112">
        <v>209.11</v>
      </c>
      <c r="Z112">
        <v>876537</v>
      </c>
      <c r="AA112">
        <v>183293962.84999999</v>
      </c>
      <c r="AB112">
        <v>10316</v>
      </c>
      <c r="AC112" t="s">
        <v>4243</v>
      </c>
      <c r="AD112" t="s">
        <v>4244</v>
      </c>
    </row>
    <row r="113" spans="1:30" x14ac:dyDescent="0.25">
      <c r="A113" s="11" t="s">
        <v>4060</v>
      </c>
      <c r="B113" s="2" t="s">
        <v>16</v>
      </c>
      <c r="C113" s="12">
        <v>44907</v>
      </c>
      <c r="D113" s="2">
        <v>203.75</v>
      </c>
      <c r="F113">
        <f t="shared" si="7"/>
        <v>-0.43977522599560503</v>
      </c>
      <c r="G113">
        <f t="shared" si="6"/>
        <v>1</v>
      </c>
      <c r="H113" t="str">
        <f t="shared" si="10"/>
        <v/>
      </c>
      <c r="I113" t="str">
        <f t="shared" si="8"/>
        <v/>
      </c>
      <c r="J113" t="str">
        <f t="shared" si="9"/>
        <v/>
      </c>
      <c r="P113" t="s">
        <v>4060</v>
      </c>
      <c r="Q113" t="s">
        <v>16</v>
      </c>
      <c r="R113" s="3">
        <v>44903</v>
      </c>
      <c r="S113">
        <v>209.55</v>
      </c>
      <c r="T113">
        <v>208.55</v>
      </c>
      <c r="U113">
        <v>213</v>
      </c>
      <c r="V113">
        <v>208</v>
      </c>
      <c r="W113">
        <v>209</v>
      </c>
      <c r="X113">
        <v>208.95</v>
      </c>
      <c r="Y113">
        <v>208.98</v>
      </c>
      <c r="Z113">
        <v>519070</v>
      </c>
      <c r="AA113">
        <v>108473646</v>
      </c>
      <c r="AB113">
        <v>6334</v>
      </c>
      <c r="AC113" t="s">
        <v>4245</v>
      </c>
      <c r="AD113" t="s">
        <v>4246</v>
      </c>
    </row>
    <row r="114" spans="1:30" x14ac:dyDescent="0.25">
      <c r="A114" s="9" t="s">
        <v>4060</v>
      </c>
      <c r="B114" s="1" t="s">
        <v>16</v>
      </c>
      <c r="C114" s="10">
        <v>44908</v>
      </c>
      <c r="D114" s="1">
        <v>207.95</v>
      </c>
      <c r="F114">
        <f t="shared" si="7"/>
        <v>2.0613496932515281</v>
      </c>
      <c r="G114">
        <f t="shared" si="6"/>
        <v>2</v>
      </c>
      <c r="H114" t="str">
        <f t="shared" si="10"/>
        <v/>
      </c>
      <c r="I114" t="str">
        <f t="shared" si="8"/>
        <v/>
      </c>
      <c r="J114" t="str">
        <f t="shared" si="9"/>
        <v/>
      </c>
      <c r="P114" t="s">
        <v>4060</v>
      </c>
      <c r="Q114" t="s">
        <v>16</v>
      </c>
      <c r="R114" s="3">
        <v>44904</v>
      </c>
      <c r="S114">
        <v>208.95</v>
      </c>
      <c r="T114">
        <v>209</v>
      </c>
      <c r="U114">
        <v>209.8</v>
      </c>
      <c r="V114">
        <v>203.45</v>
      </c>
      <c r="W114">
        <v>204.3</v>
      </c>
      <c r="X114">
        <v>204.65</v>
      </c>
      <c r="Y114">
        <v>205.35</v>
      </c>
      <c r="Z114">
        <v>1080545</v>
      </c>
      <c r="AA114">
        <v>221894653.84999999</v>
      </c>
      <c r="AB114">
        <v>19359</v>
      </c>
      <c r="AC114" t="s">
        <v>4247</v>
      </c>
      <c r="AD114" t="s">
        <v>4248</v>
      </c>
    </row>
    <row r="115" spans="1:30" x14ac:dyDescent="0.25">
      <c r="A115" s="11" t="s">
        <v>4060</v>
      </c>
      <c r="B115" s="2" t="s">
        <v>16</v>
      </c>
      <c r="C115" s="12">
        <v>44909</v>
      </c>
      <c r="D115" s="2">
        <v>213.9</v>
      </c>
      <c r="F115">
        <f t="shared" si="7"/>
        <v>2.8612647270978684</v>
      </c>
      <c r="G115">
        <f t="shared" si="6"/>
        <v>3</v>
      </c>
      <c r="H115" t="str">
        <f t="shared" si="10"/>
        <v/>
      </c>
      <c r="I115" t="str">
        <f t="shared" si="8"/>
        <v/>
      </c>
      <c r="J115" t="str">
        <f t="shared" si="9"/>
        <v/>
      </c>
      <c r="P115" t="s">
        <v>4060</v>
      </c>
      <c r="Q115" t="s">
        <v>16</v>
      </c>
      <c r="R115" s="3">
        <v>44907</v>
      </c>
      <c r="S115">
        <v>204.65</v>
      </c>
      <c r="T115">
        <v>204.65</v>
      </c>
      <c r="U115">
        <v>205</v>
      </c>
      <c r="V115">
        <v>200.7</v>
      </c>
      <c r="W115">
        <v>204.55</v>
      </c>
      <c r="X115">
        <v>203.75</v>
      </c>
      <c r="Y115">
        <v>202.93</v>
      </c>
      <c r="Z115">
        <v>916136</v>
      </c>
      <c r="AA115">
        <v>185908361.44999999</v>
      </c>
      <c r="AB115">
        <v>16017</v>
      </c>
      <c r="AC115" t="s">
        <v>4249</v>
      </c>
      <c r="AD115" t="s">
        <v>3631</v>
      </c>
    </row>
    <row r="116" spans="1:30" x14ac:dyDescent="0.25">
      <c r="A116" s="9" t="s">
        <v>4060</v>
      </c>
      <c r="B116" s="1" t="s">
        <v>16</v>
      </c>
      <c r="C116" s="10">
        <v>44910</v>
      </c>
      <c r="D116" s="1">
        <v>213</v>
      </c>
      <c r="F116">
        <f t="shared" si="7"/>
        <v>-0.4207573632538596</v>
      </c>
      <c r="G116">
        <f t="shared" si="6"/>
        <v>4</v>
      </c>
      <c r="H116">
        <f t="shared" si="10"/>
        <v>1.9382627422828484</v>
      </c>
      <c r="I116" t="str">
        <f t="shared" si="8"/>
        <v/>
      </c>
      <c r="J116" t="str">
        <f t="shared" si="9"/>
        <v/>
      </c>
      <c r="P116" t="s">
        <v>4060</v>
      </c>
      <c r="Q116" t="s">
        <v>16</v>
      </c>
      <c r="R116" s="3">
        <v>44908</v>
      </c>
      <c r="S116">
        <v>203.75</v>
      </c>
      <c r="T116">
        <v>205</v>
      </c>
      <c r="U116">
        <v>209.5</v>
      </c>
      <c r="V116">
        <v>204.6</v>
      </c>
      <c r="W116">
        <v>207.85</v>
      </c>
      <c r="X116">
        <v>207.95</v>
      </c>
      <c r="Y116">
        <v>207.46</v>
      </c>
      <c r="Z116">
        <v>944760</v>
      </c>
      <c r="AA116">
        <v>196001976.84999999</v>
      </c>
      <c r="AB116">
        <v>18013</v>
      </c>
      <c r="AC116" t="s">
        <v>4250</v>
      </c>
      <c r="AD116" t="s">
        <v>1663</v>
      </c>
    </row>
    <row r="117" spans="1:30" x14ac:dyDescent="0.25">
      <c r="A117" s="11" t="s">
        <v>4060</v>
      </c>
      <c r="B117" s="2" t="s">
        <v>16</v>
      </c>
      <c r="C117" s="12">
        <v>44911</v>
      </c>
      <c r="D117" s="2">
        <v>214.55</v>
      </c>
      <c r="F117">
        <f t="shared" si="7"/>
        <v>0.72769953051643721</v>
      </c>
      <c r="G117">
        <f t="shared" si="6"/>
        <v>5</v>
      </c>
      <c r="H117" t="str">
        <f t="shared" si="10"/>
        <v/>
      </c>
      <c r="I117" t="str">
        <f t="shared" si="8"/>
        <v/>
      </c>
      <c r="J117" t="str">
        <f t="shared" si="9"/>
        <v/>
      </c>
      <c r="P117" t="s">
        <v>4060</v>
      </c>
      <c r="Q117" t="s">
        <v>16</v>
      </c>
      <c r="R117" s="3">
        <v>44909</v>
      </c>
      <c r="S117">
        <v>207.95</v>
      </c>
      <c r="T117">
        <v>207.95</v>
      </c>
      <c r="U117">
        <v>215.9</v>
      </c>
      <c r="V117">
        <v>207.65</v>
      </c>
      <c r="W117">
        <v>214</v>
      </c>
      <c r="X117">
        <v>213.9</v>
      </c>
      <c r="Y117">
        <v>213.54</v>
      </c>
      <c r="Z117">
        <v>2028039</v>
      </c>
      <c r="AA117">
        <v>433069261.85000002</v>
      </c>
      <c r="AB117">
        <v>28344</v>
      </c>
      <c r="AC117" t="s">
        <v>4251</v>
      </c>
      <c r="AD117" t="s">
        <v>4252</v>
      </c>
    </row>
    <row r="118" spans="1:30" x14ac:dyDescent="0.25">
      <c r="A118" s="9" t="s">
        <v>4060</v>
      </c>
      <c r="B118" s="1" t="s">
        <v>16</v>
      </c>
      <c r="C118" s="10">
        <v>44914</v>
      </c>
      <c r="D118" s="1">
        <v>211.75</v>
      </c>
      <c r="F118">
        <f t="shared" si="7"/>
        <v>-1.3050570962479662</v>
      </c>
      <c r="G118">
        <f t="shared" si="6"/>
        <v>1</v>
      </c>
      <c r="H118" t="str">
        <f t="shared" si="10"/>
        <v/>
      </c>
      <c r="I118" t="str">
        <f t="shared" si="8"/>
        <v/>
      </c>
      <c r="J118" t="str">
        <f t="shared" si="9"/>
        <v/>
      </c>
      <c r="P118" t="s">
        <v>4060</v>
      </c>
      <c r="Q118" t="s">
        <v>16</v>
      </c>
      <c r="R118" s="3">
        <v>44910</v>
      </c>
      <c r="S118">
        <v>213.9</v>
      </c>
      <c r="T118">
        <v>215.8</v>
      </c>
      <c r="U118">
        <v>218.6</v>
      </c>
      <c r="V118">
        <v>212.55</v>
      </c>
      <c r="W118">
        <v>213.25</v>
      </c>
      <c r="X118">
        <v>213</v>
      </c>
      <c r="Y118">
        <v>215.97</v>
      </c>
      <c r="Z118">
        <v>1144074</v>
      </c>
      <c r="AA118">
        <v>247082731.84999999</v>
      </c>
      <c r="AB118">
        <v>14751</v>
      </c>
      <c r="AC118" t="s">
        <v>4253</v>
      </c>
      <c r="AD118" t="s">
        <v>2597</v>
      </c>
    </row>
    <row r="119" spans="1:30" x14ac:dyDescent="0.25">
      <c r="A119" s="11" t="s">
        <v>4060</v>
      </c>
      <c r="B119" s="2" t="s">
        <v>16</v>
      </c>
      <c r="C119" s="12">
        <v>44915</v>
      </c>
      <c r="D119" s="2">
        <v>210.1</v>
      </c>
      <c r="F119">
        <f t="shared" si="7"/>
        <v>-0.77922077922078192</v>
      </c>
      <c r="G119">
        <f t="shared" si="6"/>
        <v>2</v>
      </c>
      <c r="H119" t="str">
        <f t="shared" si="10"/>
        <v/>
      </c>
      <c r="I119" t="str">
        <f t="shared" si="8"/>
        <v/>
      </c>
      <c r="J119" t="str">
        <f t="shared" si="9"/>
        <v/>
      </c>
      <c r="P119" t="s">
        <v>4060</v>
      </c>
      <c r="Q119" t="s">
        <v>16</v>
      </c>
      <c r="R119" s="3">
        <v>44911</v>
      </c>
      <c r="S119">
        <v>213</v>
      </c>
      <c r="T119">
        <v>215</v>
      </c>
      <c r="U119">
        <v>218</v>
      </c>
      <c r="V119">
        <v>213.5</v>
      </c>
      <c r="W119">
        <v>214.25</v>
      </c>
      <c r="X119">
        <v>214.55</v>
      </c>
      <c r="Y119">
        <v>215.51</v>
      </c>
      <c r="Z119">
        <v>1784837</v>
      </c>
      <c r="AA119">
        <v>384645119.14999998</v>
      </c>
      <c r="AB119">
        <v>22244</v>
      </c>
      <c r="AC119" t="s">
        <v>4254</v>
      </c>
      <c r="AD119" t="s">
        <v>3069</v>
      </c>
    </row>
    <row r="120" spans="1:30" x14ac:dyDescent="0.25">
      <c r="A120" s="9" t="s">
        <v>4060</v>
      </c>
      <c r="B120" s="1" t="s">
        <v>16</v>
      </c>
      <c r="C120" s="10">
        <v>44916</v>
      </c>
      <c r="D120" s="1">
        <v>204.9</v>
      </c>
      <c r="F120">
        <f t="shared" si="7"/>
        <v>-2.4750118990956635</v>
      </c>
      <c r="G120">
        <f t="shared" si="6"/>
        <v>3</v>
      </c>
      <c r="H120" t="str">
        <f t="shared" si="10"/>
        <v/>
      </c>
      <c r="I120" t="str">
        <f t="shared" si="8"/>
        <v/>
      </c>
      <c r="J120" t="str">
        <f t="shared" si="9"/>
        <v/>
      </c>
      <c r="P120" t="s">
        <v>4060</v>
      </c>
      <c r="Q120" t="s">
        <v>16</v>
      </c>
      <c r="R120" s="3">
        <v>44914</v>
      </c>
      <c r="S120">
        <v>214.55</v>
      </c>
      <c r="T120">
        <v>214.7</v>
      </c>
      <c r="U120">
        <v>215.1</v>
      </c>
      <c r="V120">
        <v>210.45</v>
      </c>
      <c r="W120">
        <v>212</v>
      </c>
      <c r="X120">
        <v>211.75</v>
      </c>
      <c r="Y120">
        <v>212.19</v>
      </c>
      <c r="Z120">
        <v>588605</v>
      </c>
      <c r="AA120">
        <v>124897403.3</v>
      </c>
      <c r="AB120">
        <v>10110</v>
      </c>
      <c r="AC120" t="s">
        <v>4255</v>
      </c>
      <c r="AD120" t="s">
        <v>4256</v>
      </c>
    </row>
    <row r="121" spans="1:30" x14ac:dyDescent="0.25">
      <c r="A121" s="11" t="s">
        <v>4060</v>
      </c>
      <c r="B121" s="2" t="s">
        <v>16</v>
      </c>
      <c r="C121" s="12">
        <v>44917</v>
      </c>
      <c r="D121" s="2">
        <v>203.05</v>
      </c>
      <c r="F121">
        <f t="shared" si="7"/>
        <v>-0.90287945339189579</v>
      </c>
      <c r="G121">
        <f t="shared" si="6"/>
        <v>4</v>
      </c>
      <c r="H121">
        <f t="shared" si="10"/>
        <v>-4.6713615023474127</v>
      </c>
      <c r="I121" t="str">
        <f t="shared" si="8"/>
        <v/>
      </c>
      <c r="J121" t="str">
        <f t="shared" si="9"/>
        <v/>
      </c>
      <c r="P121" t="s">
        <v>4060</v>
      </c>
      <c r="Q121" t="s">
        <v>16</v>
      </c>
      <c r="R121" s="3">
        <v>44915</v>
      </c>
      <c r="S121">
        <v>211.75</v>
      </c>
      <c r="T121">
        <v>211.9</v>
      </c>
      <c r="U121">
        <v>212.85</v>
      </c>
      <c r="V121">
        <v>208.2</v>
      </c>
      <c r="W121">
        <v>209.8</v>
      </c>
      <c r="X121">
        <v>210.1</v>
      </c>
      <c r="Y121">
        <v>209.58</v>
      </c>
      <c r="Z121">
        <v>560623</v>
      </c>
      <c r="AA121">
        <v>117498016.8</v>
      </c>
      <c r="AB121">
        <v>7190</v>
      </c>
      <c r="AC121" t="s">
        <v>4257</v>
      </c>
      <c r="AD121" t="s">
        <v>4258</v>
      </c>
    </row>
    <row r="122" spans="1:30" x14ac:dyDescent="0.25">
      <c r="A122" s="9" t="s">
        <v>4060</v>
      </c>
      <c r="B122" s="1" t="s">
        <v>16</v>
      </c>
      <c r="C122" s="10">
        <v>44918</v>
      </c>
      <c r="D122" s="1">
        <v>198.8</v>
      </c>
      <c r="F122">
        <f t="shared" si="7"/>
        <v>-2.0930805220389064</v>
      </c>
      <c r="G122">
        <f t="shared" si="6"/>
        <v>5</v>
      </c>
      <c r="H122" t="str">
        <f t="shared" si="10"/>
        <v/>
      </c>
      <c r="I122" t="str">
        <f t="shared" si="8"/>
        <v/>
      </c>
      <c r="J122" t="str">
        <f t="shared" si="9"/>
        <v/>
      </c>
      <c r="P122" t="s">
        <v>4060</v>
      </c>
      <c r="Q122" t="s">
        <v>16</v>
      </c>
      <c r="R122" s="3">
        <v>44916</v>
      </c>
      <c r="S122">
        <v>210.1</v>
      </c>
      <c r="T122">
        <v>210</v>
      </c>
      <c r="U122">
        <v>211.05</v>
      </c>
      <c r="V122">
        <v>204.05</v>
      </c>
      <c r="W122">
        <v>205</v>
      </c>
      <c r="X122">
        <v>204.9</v>
      </c>
      <c r="Y122">
        <v>207.1</v>
      </c>
      <c r="Z122">
        <v>553176</v>
      </c>
      <c r="AA122">
        <v>114560365.2</v>
      </c>
      <c r="AB122">
        <v>9325</v>
      </c>
      <c r="AC122" t="s">
        <v>4259</v>
      </c>
      <c r="AD122" t="s">
        <v>4260</v>
      </c>
    </row>
    <row r="123" spans="1:30" x14ac:dyDescent="0.25">
      <c r="A123" s="11" t="s">
        <v>4060</v>
      </c>
      <c r="B123" s="2" t="s">
        <v>16</v>
      </c>
      <c r="C123" s="12">
        <v>44921</v>
      </c>
      <c r="D123" s="2">
        <v>202.05</v>
      </c>
      <c r="F123">
        <f t="shared" si="7"/>
        <v>1.6348088531187122</v>
      </c>
      <c r="G123">
        <f t="shared" si="6"/>
        <v>1</v>
      </c>
      <c r="H123" t="str">
        <f t="shared" si="10"/>
        <v/>
      </c>
      <c r="I123" t="str">
        <f t="shared" si="8"/>
        <v/>
      </c>
      <c r="J123" t="str">
        <f t="shared" si="9"/>
        <v/>
      </c>
      <c r="P123" t="s">
        <v>4060</v>
      </c>
      <c r="Q123" t="s">
        <v>16</v>
      </c>
      <c r="R123" s="3">
        <v>44917</v>
      </c>
      <c r="S123">
        <v>204.9</v>
      </c>
      <c r="T123">
        <v>205</v>
      </c>
      <c r="U123">
        <v>207.15</v>
      </c>
      <c r="V123">
        <v>197.45</v>
      </c>
      <c r="W123">
        <v>203.1</v>
      </c>
      <c r="X123">
        <v>203.05</v>
      </c>
      <c r="Y123">
        <v>201.34</v>
      </c>
      <c r="Z123">
        <v>1157888</v>
      </c>
      <c r="AA123">
        <v>233124343.19999999</v>
      </c>
      <c r="AB123">
        <v>17823</v>
      </c>
      <c r="AC123" t="s">
        <v>4261</v>
      </c>
      <c r="AD123" t="s">
        <v>1269</v>
      </c>
    </row>
    <row r="124" spans="1:30" x14ac:dyDescent="0.25">
      <c r="A124" s="9" t="s">
        <v>4060</v>
      </c>
      <c r="B124" s="1" t="s">
        <v>16</v>
      </c>
      <c r="C124" s="10">
        <v>44922</v>
      </c>
      <c r="D124" s="1">
        <v>209.9</v>
      </c>
      <c r="F124">
        <f t="shared" si="7"/>
        <v>3.8851769364018773</v>
      </c>
      <c r="G124">
        <f t="shared" si="6"/>
        <v>2</v>
      </c>
      <c r="H124" t="str">
        <f t="shared" si="10"/>
        <v/>
      </c>
      <c r="I124" t="str">
        <f t="shared" si="8"/>
        <v/>
      </c>
      <c r="J124" t="str">
        <f t="shared" si="9"/>
        <v/>
      </c>
      <c r="P124" t="s">
        <v>4060</v>
      </c>
      <c r="Q124" t="s">
        <v>16</v>
      </c>
      <c r="R124" s="3">
        <v>44918</v>
      </c>
      <c r="S124">
        <v>203.05</v>
      </c>
      <c r="T124">
        <v>199.15</v>
      </c>
      <c r="U124">
        <v>201.7</v>
      </c>
      <c r="V124">
        <v>196.5</v>
      </c>
      <c r="W124">
        <v>197.05</v>
      </c>
      <c r="X124">
        <v>198.8</v>
      </c>
      <c r="Y124">
        <v>198.14</v>
      </c>
      <c r="Z124">
        <v>1002790</v>
      </c>
      <c r="AA124">
        <v>198697369.80000001</v>
      </c>
      <c r="AB124">
        <v>16660</v>
      </c>
      <c r="AC124" t="s">
        <v>4262</v>
      </c>
      <c r="AD124" t="s">
        <v>4263</v>
      </c>
    </row>
    <row r="125" spans="1:30" x14ac:dyDescent="0.25">
      <c r="A125" s="11" t="s">
        <v>4060</v>
      </c>
      <c r="B125" s="2" t="s">
        <v>16</v>
      </c>
      <c r="C125" s="12">
        <v>44923</v>
      </c>
      <c r="D125" s="2">
        <v>209.65</v>
      </c>
      <c r="F125">
        <f t="shared" si="7"/>
        <v>-0.11910433539780849</v>
      </c>
      <c r="G125">
        <f t="shared" si="6"/>
        <v>3</v>
      </c>
      <c r="H125" t="str">
        <f t="shared" si="10"/>
        <v/>
      </c>
      <c r="I125" t="str">
        <f t="shared" si="8"/>
        <v/>
      </c>
      <c r="J125" t="str">
        <f t="shared" si="9"/>
        <v/>
      </c>
      <c r="P125" t="s">
        <v>4060</v>
      </c>
      <c r="Q125" t="s">
        <v>16</v>
      </c>
      <c r="R125" s="3">
        <v>44921</v>
      </c>
      <c r="S125">
        <v>198.8</v>
      </c>
      <c r="T125">
        <v>198.8</v>
      </c>
      <c r="U125">
        <v>202.75</v>
      </c>
      <c r="V125">
        <v>197.85</v>
      </c>
      <c r="W125">
        <v>202.2</v>
      </c>
      <c r="X125">
        <v>202.05</v>
      </c>
      <c r="Y125">
        <v>201.18</v>
      </c>
      <c r="Z125">
        <v>434441</v>
      </c>
      <c r="AA125">
        <v>87401549.450000003</v>
      </c>
      <c r="AB125">
        <v>8383</v>
      </c>
      <c r="AC125" t="s">
        <v>4264</v>
      </c>
      <c r="AD125" t="s">
        <v>4265</v>
      </c>
    </row>
    <row r="126" spans="1:30" x14ac:dyDescent="0.25">
      <c r="A126" s="9" t="s">
        <v>4060</v>
      </c>
      <c r="B126" s="1" t="s">
        <v>16</v>
      </c>
      <c r="C126" s="10">
        <v>44924</v>
      </c>
      <c r="D126" s="1">
        <v>207.35</v>
      </c>
      <c r="F126">
        <f t="shared" si="7"/>
        <v>-1.0970665394705517</v>
      </c>
      <c r="G126">
        <f t="shared" si="6"/>
        <v>4</v>
      </c>
      <c r="H126">
        <f t="shared" si="10"/>
        <v>2.1177049987687679</v>
      </c>
      <c r="I126" t="str">
        <f t="shared" si="8"/>
        <v/>
      </c>
      <c r="J126" t="str">
        <f t="shared" si="9"/>
        <v/>
      </c>
      <c r="P126" t="s">
        <v>4060</v>
      </c>
      <c r="Q126" t="s">
        <v>16</v>
      </c>
      <c r="R126" s="3">
        <v>44922</v>
      </c>
      <c r="S126">
        <v>202.05</v>
      </c>
      <c r="T126">
        <v>203.1</v>
      </c>
      <c r="U126">
        <v>210.9</v>
      </c>
      <c r="V126">
        <v>203.1</v>
      </c>
      <c r="W126">
        <v>209.45</v>
      </c>
      <c r="X126">
        <v>209.9</v>
      </c>
      <c r="Y126">
        <v>208.55</v>
      </c>
      <c r="Z126">
        <v>836895</v>
      </c>
      <c r="AA126">
        <v>174533601.94999999</v>
      </c>
      <c r="AB126">
        <v>15642</v>
      </c>
      <c r="AC126" t="s">
        <v>4266</v>
      </c>
      <c r="AD126" t="s">
        <v>306</v>
      </c>
    </row>
    <row r="127" spans="1:30" x14ac:dyDescent="0.25">
      <c r="A127" s="11" t="s">
        <v>4060</v>
      </c>
      <c r="B127" s="2" t="s">
        <v>16</v>
      </c>
      <c r="C127" s="12">
        <v>44925</v>
      </c>
      <c r="D127" s="2">
        <v>208.2</v>
      </c>
      <c r="F127">
        <f t="shared" si="7"/>
        <v>0.40993489269351069</v>
      </c>
      <c r="G127">
        <f t="shared" si="6"/>
        <v>5</v>
      </c>
      <c r="H127" t="str">
        <f t="shared" si="10"/>
        <v/>
      </c>
      <c r="I127" t="str">
        <f t="shared" si="8"/>
        <v/>
      </c>
      <c r="J127" t="str">
        <f t="shared" si="9"/>
        <v/>
      </c>
      <c r="P127" t="s">
        <v>4060</v>
      </c>
      <c r="Q127" t="s">
        <v>16</v>
      </c>
      <c r="R127" s="3">
        <v>44923</v>
      </c>
      <c r="S127">
        <v>209.9</v>
      </c>
      <c r="T127">
        <v>210</v>
      </c>
      <c r="U127">
        <v>211.45</v>
      </c>
      <c r="V127">
        <v>208.45</v>
      </c>
      <c r="W127">
        <v>209.15</v>
      </c>
      <c r="X127">
        <v>209.65</v>
      </c>
      <c r="Y127">
        <v>209.68</v>
      </c>
      <c r="Z127">
        <v>322768</v>
      </c>
      <c r="AA127">
        <v>67679291.5</v>
      </c>
      <c r="AB127">
        <v>7481</v>
      </c>
      <c r="AC127" t="s">
        <v>4267</v>
      </c>
      <c r="AD127" t="s">
        <v>4268</v>
      </c>
    </row>
    <row r="128" spans="1:30" x14ac:dyDescent="0.25">
      <c r="A128" s="9" t="s">
        <v>4060</v>
      </c>
      <c r="B128" s="1" t="s">
        <v>16</v>
      </c>
      <c r="C128" s="10">
        <v>44928</v>
      </c>
      <c r="D128" s="1">
        <v>214.8</v>
      </c>
      <c r="F128">
        <f t="shared" si="7"/>
        <v>3.1700288184438152</v>
      </c>
      <c r="G128">
        <f t="shared" si="6"/>
        <v>1</v>
      </c>
      <c r="H128" t="str">
        <f t="shared" si="10"/>
        <v/>
      </c>
      <c r="I128">
        <f t="shared" si="8"/>
        <v>44928</v>
      </c>
      <c r="J128">
        <f t="shared" si="9"/>
        <v>8.4497206703910486</v>
      </c>
      <c r="P128" t="s">
        <v>4060</v>
      </c>
      <c r="Q128" t="s">
        <v>16</v>
      </c>
      <c r="R128" s="3">
        <v>44924</v>
      </c>
      <c r="S128">
        <v>209.65</v>
      </c>
      <c r="T128">
        <v>207.8</v>
      </c>
      <c r="U128">
        <v>210.35</v>
      </c>
      <c r="V128">
        <v>206.2</v>
      </c>
      <c r="W128">
        <v>207.9</v>
      </c>
      <c r="X128">
        <v>207.35</v>
      </c>
      <c r="Y128">
        <v>208.24</v>
      </c>
      <c r="Z128">
        <v>428217</v>
      </c>
      <c r="AA128">
        <v>89173003.849999994</v>
      </c>
      <c r="AB128">
        <v>8657</v>
      </c>
      <c r="AC128" t="s">
        <v>4269</v>
      </c>
      <c r="AD128" t="s">
        <v>1072</v>
      </c>
    </row>
    <row r="129" spans="1:30" x14ac:dyDescent="0.25">
      <c r="A129" s="11" t="s">
        <v>4060</v>
      </c>
      <c r="B129" s="2" t="s">
        <v>16</v>
      </c>
      <c r="C129" s="12">
        <v>44929</v>
      </c>
      <c r="D129" s="2">
        <v>211.3</v>
      </c>
      <c r="F129">
        <f t="shared" si="7"/>
        <v>-1.6294227188081938</v>
      </c>
      <c r="G129">
        <f t="shared" si="6"/>
        <v>2</v>
      </c>
      <c r="H129" t="str">
        <f t="shared" si="10"/>
        <v/>
      </c>
      <c r="I129" t="str">
        <f t="shared" si="8"/>
        <v/>
      </c>
      <c r="J129" t="str">
        <f t="shared" si="9"/>
        <v/>
      </c>
      <c r="P129" t="s">
        <v>4060</v>
      </c>
      <c r="Q129" t="s">
        <v>16</v>
      </c>
      <c r="R129" s="3">
        <v>44925</v>
      </c>
      <c r="S129">
        <v>207.35</v>
      </c>
      <c r="T129">
        <v>207.55</v>
      </c>
      <c r="U129">
        <v>209.7</v>
      </c>
      <c r="V129">
        <v>207.55</v>
      </c>
      <c r="W129">
        <v>208.05</v>
      </c>
      <c r="X129">
        <v>208.2</v>
      </c>
      <c r="Y129">
        <v>208.48</v>
      </c>
      <c r="Z129">
        <v>348400</v>
      </c>
      <c r="AA129">
        <v>72635616</v>
      </c>
      <c r="AB129">
        <v>6835</v>
      </c>
      <c r="AC129" t="s">
        <v>4270</v>
      </c>
      <c r="AD129" t="s">
        <v>4271</v>
      </c>
    </row>
    <row r="130" spans="1:30" x14ac:dyDescent="0.25">
      <c r="A130" s="9" t="s">
        <v>4060</v>
      </c>
      <c r="B130" s="1" t="s">
        <v>16</v>
      </c>
      <c r="C130" s="10">
        <v>44930</v>
      </c>
      <c r="D130" s="1">
        <v>207.9</v>
      </c>
      <c r="F130">
        <f t="shared" si="7"/>
        <v>-1.6090866067203053</v>
      </c>
      <c r="G130">
        <f t="shared" ref="G130:G193" si="11">WEEKDAY(C130, 2)</f>
        <v>3</v>
      </c>
      <c r="H130" t="str">
        <f t="shared" si="10"/>
        <v/>
      </c>
      <c r="I130" t="str">
        <f t="shared" si="8"/>
        <v/>
      </c>
      <c r="J130" t="str">
        <f t="shared" si="9"/>
        <v/>
      </c>
      <c r="P130" t="s">
        <v>4060</v>
      </c>
      <c r="Q130" t="s">
        <v>16</v>
      </c>
      <c r="R130" s="3">
        <v>44928</v>
      </c>
      <c r="S130">
        <v>208.2</v>
      </c>
      <c r="T130">
        <v>209.25</v>
      </c>
      <c r="U130">
        <v>216</v>
      </c>
      <c r="V130">
        <v>209.05</v>
      </c>
      <c r="W130">
        <v>215.6</v>
      </c>
      <c r="X130">
        <v>214.8</v>
      </c>
      <c r="Y130">
        <v>213.54</v>
      </c>
      <c r="Z130">
        <v>1473482</v>
      </c>
      <c r="AA130">
        <v>314648908.85000002</v>
      </c>
      <c r="AB130">
        <v>17461</v>
      </c>
      <c r="AC130" t="s">
        <v>4272</v>
      </c>
      <c r="AD130" t="s">
        <v>4273</v>
      </c>
    </row>
    <row r="131" spans="1:30" x14ac:dyDescent="0.25">
      <c r="A131" s="11" t="s">
        <v>4060</v>
      </c>
      <c r="B131" s="2" t="s">
        <v>16</v>
      </c>
      <c r="C131" s="12">
        <v>44931</v>
      </c>
      <c r="D131" s="2">
        <v>210.4</v>
      </c>
      <c r="F131">
        <f t="shared" ref="F131:F194" si="12">((D131-D130)/D130)*100</f>
        <v>1.2025012025012025</v>
      </c>
      <c r="G131">
        <f t="shared" si="11"/>
        <v>4</v>
      </c>
      <c r="H131">
        <f t="shared" si="10"/>
        <v>1.4709428502532005</v>
      </c>
      <c r="I131" t="str">
        <f t="shared" ref="I131:I194" si="13">IF(MONTH(C131)&lt;&gt;MONTH(C130), C131, "")</f>
        <v/>
      </c>
      <c r="J131" t="str">
        <f t="shared" ref="J131:J194" si="14">IF(ISNUMBER(I131), (INDEX(D:D, MATCH(EOMONTH(C131, 0), C:C, 1)) / D131 - 1) * 100, "")</f>
        <v/>
      </c>
      <c r="P131" t="s">
        <v>4060</v>
      </c>
      <c r="Q131" t="s">
        <v>16</v>
      </c>
      <c r="R131" s="3">
        <v>44929</v>
      </c>
      <c r="S131">
        <v>214.8</v>
      </c>
      <c r="T131">
        <v>213.75</v>
      </c>
      <c r="U131">
        <v>214.55</v>
      </c>
      <c r="V131">
        <v>210.6</v>
      </c>
      <c r="W131">
        <v>211.35</v>
      </c>
      <c r="X131">
        <v>211.3</v>
      </c>
      <c r="Y131">
        <v>212.4</v>
      </c>
      <c r="Z131">
        <v>682928</v>
      </c>
      <c r="AA131">
        <v>145054237.25</v>
      </c>
      <c r="AB131">
        <v>9505</v>
      </c>
      <c r="AC131" t="s">
        <v>4274</v>
      </c>
      <c r="AD131" t="s">
        <v>3807</v>
      </c>
    </row>
    <row r="132" spans="1:30" x14ac:dyDescent="0.25">
      <c r="A132" s="9" t="s">
        <v>4060</v>
      </c>
      <c r="B132" s="1" t="s">
        <v>16</v>
      </c>
      <c r="C132" s="10">
        <v>44932</v>
      </c>
      <c r="D132" s="1">
        <v>208.8</v>
      </c>
      <c r="F132">
        <f t="shared" si="12"/>
        <v>-0.76045627376425584</v>
      </c>
      <c r="G132">
        <f t="shared" si="11"/>
        <v>5</v>
      </c>
      <c r="H132" t="str">
        <f t="shared" si="10"/>
        <v/>
      </c>
      <c r="I132" t="str">
        <f t="shared" si="13"/>
        <v/>
      </c>
      <c r="J132" t="str">
        <f t="shared" si="14"/>
        <v/>
      </c>
      <c r="P132" t="s">
        <v>4060</v>
      </c>
      <c r="Q132" t="s">
        <v>16</v>
      </c>
      <c r="R132" s="3">
        <v>44930</v>
      </c>
      <c r="S132">
        <v>211.3</v>
      </c>
      <c r="T132">
        <v>209</v>
      </c>
      <c r="U132">
        <v>211.2</v>
      </c>
      <c r="V132">
        <v>206.8</v>
      </c>
      <c r="W132">
        <v>208.8</v>
      </c>
      <c r="X132">
        <v>207.9</v>
      </c>
      <c r="Y132">
        <v>208.75</v>
      </c>
      <c r="Z132">
        <v>707475</v>
      </c>
      <c r="AA132">
        <v>147687598.25</v>
      </c>
      <c r="AB132">
        <v>9191</v>
      </c>
      <c r="AC132" t="s">
        <v>4275</v>
      </c>
      <c r="AD132" t="s">
        <v>4276</v>
      </c>
    </row>
    <row r="133" spans="1:30" x14ac:dyDescent="0.25">
      <c r="A133" s="11" t="s">
        <v>4060</v>
      </c>
      <c r="B133" s="2" t="s">
        <v>16</v>
      </c>
      <c r="C133" s="12">
        <v>44935</v>
      </c>
      <c r="D133" s="2">
        <v>211.75</v>
      </c>
      <c r="F133">
        <f t="shared" si="12"/>
        <v>1.4128352490421401</v>
      </c>
      <c r="G133">
        <f t="shared" si="11"/>
        <v>1</v>
      </c>
      <c r="H133" t="str">
        <f t="shared" si="10"/>
        <v/>
      </c>
      <c r="I133" t="str">
        <f t="shared" si="13"/>
        <v/>
      </c>
      <c r="J133" t="str">
        <f t="shared" si="14"/>
        <v/>
      </c>
      <c r="P133" t="s">
        <v>4060</v>
      </c>
      <c r="Q133" t="s">
        <v>16</v>
      </c>
      <c r="R133" s="3">
        <v>44931</v>
      </c>
      <c r="S133">
        <v>207.9</v>
      </c>
      <c r="T133">
        <v>206.8</v>
      </c>
      <c r="U133">
        <v>211.45</v>
      </c>
      <c r="V133">
        <v>205.5</v>
      </c>
      <c r="W133">
        <v>210.3</v>
      </c>
      <c r="X133">
        <v>210.4</v>
      </c>
      <c r="Y133">
        <v>208.43</v>
      </c>
      <c r="Z133">
        <v>752732</v>
      </c>
      <c r="AA133">
        <v>156895444.84999999</v>
      </c>
      <c r="AB133">
        <v>12123</v>
      </c>
      <c r="AC133" t="s">
        <v>4277</v>
      </c>
      <c r="AD133" t="s">
        <v>4278</v>
      </c>
    </row>
    <row r="134" spans="1:30" x14ac:dyDescent="0.25">
      <c r="A134" s="9" t="s">
        <v>4060</v>
      </c>
      <c r="B134" s="1" t="s">
        <v>16</v>
      </c>
      <c r="C134" s="10">
        <v>44936</v>
      </c>
      <c r="D134" s="1">
        <v>213.95</v>
      </c>
      <c r="F134">
        <f t="shared" si="12"/>
        <v>1.0389610389610335</v>
      </c>
      <c r="G134">
        <f t="shared" si="11"/>
        <v>2</v>
      </c>
      <c r="H134" t="str">
        <f t="shared" si="10"/>
        <v/>
      </c>
      <c r="I134" t="str">
        <f t="shared" si="13"/>
        <v/>
      </c>
      <c r="J134" t="str">
        <f t="shared" si="14"/>
        <v/>
      </c>
      <c r="P134" t="s">
        <v>4060</v>
      </c>
      <c r="Q134" t="s">
        <v>16</v>
      </c>
      <c r="R134" s="3">
        <v>44932</v>
      </c>
      <c r="S134">
        <v>210.4</v>
      </c>
      <c r="T134">
        <v>210.45</v>
      </c>
      <c r="U134">
        <v>211.5</v>
      </c>
      <c r="V134">
        <v>208.05</v>
      </c>
      <c r="W134">
        <v>208.8</v>
      </c>
      <c r="X134">
        <v>208.8</v>
      </c>
      <c r="Y134">
        <v>209.68</v>
      </c>
      <c r="Z134">
        <v>437045</v>
      </c>
      <c r="AA134">
        <v>91638336.349999994</v>
      </c>
      <c r="AB134">
        <v>8497</v>
      </c>
      <c r="AC134" t="s">
        <v>4279</v>
      </c>
      <c r="AD134" t="s">
        <v>4280</v>
      </c>
    </row>
    <row r="135" spans="1:30" x14ac:dyDescent="0.25">
      <c r="A135" s="11" t="s">
        <v>4060</v>
      </c>
      <c r="B135" s="2" t="s">
        <v>16</v>
      </c>
      <c r="C135" s="12">
        <v>44937</v>
      </c>
      <c r="D135" s="2">
        <v>222.85</v>
      </c>
      <c r="F135">
        <f t="shared" si="12"/>
        <v>4.1598504323440082</v>
      </c>
      <c r="G135">
        <f t="shared" si="11"/>
        <v>3</v>
      </c>
      <c r="H135" t="str">
        <f t="shared" si="10"/>
        <v/>
      </c>
      <c r="I135" t="str">
        <f t="shared" si="13"/>
        <v/>
      </c>
      <c r="J135" t="str">
        <f t="shared" si="14"/>
        <v/>
      </c>
      <c r="P135" t="s">
        <v>4060</v>
      </c>
      <c r="Q135" t="s">
        <v>16</v>
      </c>
      <c r="R135" s="3">
        <v>44935</v>
      </c>
      <c r="S135">
        <v>208.8</v>
      </c>
      <c r="T135">
        <v>209.75</v>
      </c>
      <c r="U135">
        <v>213.75</v>
      </c>
      <c r="V135">
        <v>209.3</v>
      </c>
      <c r="W135">
        <v>212.3</v>
      </c>
      <c r="X135">
        <v>211.75</v>
      </c>
      <c r="Y135">
        <v>210.91</v>
      </c>
      <c r="Z135">
        <v>993345</v>
      </c>
      <c r="AA135">
        <v>209509095.44999999</v>
      </c>
      <c r="AB135">
        <v>18477</v>
      </c>
      <c r="AC135" t="s">
        <v>4281</v>
      </c>
      <c r="AD135" t="s">
        <v>4282</v>
      </c>
    </row>
    <row r="136" spans="1:30" x14ac:dyDescent="0.25">
      <c r="A136" s="9" t="s">
        <v>4060</v>
      </c>
      <c r="B136" s="1" t="s">
        <v>16</v>
      </c>
      <c r="C136" s="10">
        <v>44938</v>
      </c>
      <c r="D136" s="1">
        <v>225.1</v>
      </c>
      <c r="F136">
        <f t="shared" si="12"/>
        <v>1.0096477451200359</v>
      </c>
      <c r="G136">
        <f t="shared" si="11"/>
        <v>4</v>
      </c>
      <c r="H136">
        <f t="shared" si="10"/>
        <v>6.9866920152091199</v>
      </c>
      <c r="I136" t="str">
        <f t="shared" si="13"/>
        <v/>
      </c>
      <c r="J136" t="str">
        <f t="shared" si="14"/>
        <v/>
      </c>
      <c r="P136" t="s">
        <v>4060</v>
      </c>
      <c r="Q136" t="s">
        <v>16</v>
      </c>
      <c r="R136" s="3">
        <v>44936</v>
      </c>
      <c r="S136">
        <v>211.75</v>
      </c>
      <c r="T136">
        <v>211</v>
      </c>
      <c r="U136">
        <v>214.7</v>
      </c>
      <c r="V136">
        <v>211</v>
      </c>
      <c r="W136">
        <v>213.95</v>
      </c>
      <c r="X136">
        <v>213.95</v>
      </c>
      <c r="Y136">
        <v>213.56</v>
      </c>
      <c r="Z136">
        <v>1087614</v>
      </c>
      <c r="AA136">
        <v>232275845.25</v>
      </c>
      <c r="AB136">
        <v>16103</v>
      </c>
      <c r="AC136" t="s">
        <v>4283</v>
      </c>
      <c r="AD136" t="s">
        <v>4284</v>
      </c>
    </row>
    <row r="137" spans="1:30" x14ac:dyDescent="0.25">
      <c r="A137" s="11" t="s">
        <v>4060</v>
      </c>
      <c r="B137" s="2" t="s">
        <v>16</v>
      </c>
      <c r="C137" s="12">
        <v>44939</v>
      </c>
      <c r="D137" s="2">
        <v>223.35</v>
      </c>
      <c r="F137">
        <f t="shared" si="12"/>
        <v>-0.77743225233229674</v>
      </c>
      <c r="G137">
        <f t="shared" si="11"/>
        <v>5</v>
      </c>
      <c r="H137" t="str">
        <f t="shared" si="10"/>
        <v/>
      </c>
      <c r="I137" t="str">
        <f t="shared" si="13"/>
        <v/>
      </c>
      <c r="J137" t="str">
        <f t="shared" si="14"/>
        <v/>
      </c>
      <c r="P137" t="s">
        <v>4060</v>
      </c>
      <c r="Q137" t="s">
        <v>16</v>
      </c>
      <c r="R137" s="3">
        <v>44937</v>
      </c>
      <c r="S137">
        <v>213.95</v>
      </c>
      <c r="T137">
        <v>213.95</v>
      </c>
      <c r="U137">
        <v>224.9</v>
      </c>
      <c r="V137">
        <v>213.95</v>
      </c>
      <c r="W137">
        <v>222.8</v>
      </c>
      <c r="X137">
        <v>222.85</v>
      </c>
      <c r="Y137">
        <v>221.89</v>
      </c>
      <c r="Z137">
        <v>2945773</v>
      </c>
      <c r="AA137">
        <v>653634954.85000002</v>
      </c>
      <c r="AB137">
        <v>36891</v>
      </c>
      <c r="AC137" t="s">
        <v>4285</v>
      </c>
      <c r="AD137" t="s">
        <v>4286</v>
      </c>
    </row>
    <row r="138" spans="1:30" x14ac:dyDescent="0.25">
      <c r="A138" s="9" t="s">
        <v>4060</v>
      </c>
      <c r="B138" s="1" t="s">
        <v>16</v>
      </c>
      <c r="C138" s="10">
        <v>44942</v>
      </c>
      <c r="D138" s="1">
        <v>225.2</v>
      </c>
      <c r="F138">
        <f t="shared" si="12"/>
        <v>0.82829639579135639</v>
      </c>
      <c r="G138">
        <f t="shared" si="11"/>
        <v>1</v>
      </c>
      <c r="H138" t="str">
        <f t="shared" si="10"/>
        <v/>
      </c>
      <c r="I138" t="str">
        <f t="shared" si="13"/>
        <v/>
      </c>
      <c r="J138" t="str">
        <f t="shared" si="14"/>
        <v/>
      </c>
      <c r="P138" t="s">
        <v>4060</v>
      </c>
      <c r="Q138" t="s">
        <v>16</v>
      </c>
      <c r="R138" s="3">
        <v>44938</v>
      </c>
      <c r="S138">
        <v>222.85</v>
      </c>
      <c r="T138">
        <v>225</v>
      </c>
      <c r="U138">
        <v>228.95</v>
      </c>
      <c r="V138">
        <v>223.4</v>
      </c>
      <c r="W138">
        <v>224.2</v>
      </c>
      <c r="X138">
        <v>225.1</v>
      </c>
      <c r="Y138">
        <v>225.69</v>
      </c>
      <c r="Z138">
        <v>2309329</v>
      </c>
      <c r="AA138">
        <v>521181762.25</v>
      </c>
      <c r="AB138">
        <v>32334</v>
      </c>
      <c r="AC138" t="s">
        <v>4287</v>
      </c>
      <c r="AD138" t="s">
        <v>4288</v>
      </c>
    </row>
    <row r="139" spans="1:30" x14ac:dyDescent="0.25">
      <c r="A139" s="11" t="s">
        <v>4060</v>
      </c>
      <c r="B139" s="2" t="s">
        <v>16</v>
      </c>
      <c r="C139" s="12">
        <v>44943</v>
      </c>
      <c r="D139" s="2">
        <v>225.9</v>
      </c>
      <c r="F139">
        <f t="shared" si="12"/>
        <v>0.31083481349911946</v>
      </c>
      <c r="G139">
        <f t="shared" si="11"/>
        <v>2</v>
      </c>
      <c r="H139" t="str">
        <f t="shared" si="10"/>
        <v/>
      </c>
      <c r="I139" t="str">
        <f t="shared" si="13"/>
        <v/>
      </c>
      <c r="J139" t="str">
        <f t="shared" si="14"/>
        <v/>
      </c>
      <c r="P139" t="s">
        <v>4060</v>
      </c>
      <c r="Q139" t="s">
        <v>16</v>
      </c>
      <c r="R139" s="3">
        <v>44939</v>
      </c>
      <c r="S139">
        <v>225.1</v>
      </c>
      <c r="T139">
        <v>226.25</v>
      </c>
      <c r="U139">
        <v>227.45</v>
      </c>
      <c r="V139">
        <v>221.65</v>
      </c>
      <c r="W139">
        <v>223.5</v>
      </c>
      <c r="X139">
        <v>223.35</v>
      </c>
      <c r="Y139">
        <v>224.22</v>
      </c>
      <c r="Z139">
        <v>1342089</v>
      </c>
      <c r="AA139">
        <v>300924633.89999998</v>
      </c>
      <c r="AB139">
        <v>18677</v>
      </c>
      <c r="AC139" t="s">
        <v>4289</v>
      </c>
      <c r="AD139" t="s">
        <v>278</v>
      </c>
    </row>
    <row r="140" spans="1:30" x14ac:dyDescent="0.25">
      <c r="A140" s="9" t="s">
        <v>4060</v>
      </c>
      <c r="B140" s="1" t="s">
        <v>16</v>
      </c>
      <c r="C140" s="10">
        <v>44944</v>
      </c>
      <c r="D140" s="1">
        <v>233.15</v>
      </c>
      <c r="F140">
        <f t="shared" si="12"/>
        <v>3.2093846834882691</v>
      </c>
      <c r="G140">
        <f t="shared" si="11"/>
        <v>3</v>
      </c>
      <c r="H140" t="str">
        <f t="shared" si="10"/>
        <v/>
      </c>
      <c r="I140" t="str">
        <f t="shared" si="13"/>
        <v/>
      </c>
      <c r="J140" t="str">
        <f t="shared" si="14"/>
        <v/>
      </c>
      <c r="P140" t="s">
        <v>4060</v>
      </c>
      <c r="Q140" t="s">
        <v>16</v>
      </c>
      <c r="R140" s="3">
        <v>44942</v>
      </c>
      <c r="S140">
        <v>223.35</v>
      </c>
      <c r="T140">
        <v>224.75</v>
      </c>
      <c r="U140">
        <v>226.65</v>
      </c>
      <c r="V140">
        <v>224.1</v>
      </c>
      <c r="W140">
        <v>224.6</v>
      </c>
      <c r="X140">
        <v>225.2</v>
      </c>
      <c r="Y140">
        <v>225.37</v>
      </c>
      <c r="Z140">
        <v>641752</v>
      </c>
      <c r="AA140">
        <v>144631137.25</v>
      </c>
      <c r="AB140">
        <v>10542</v>
      </c>
      <c r="AC140" t="s">
        <v>4290</v>
      </c>
      <c r="AD140" t="s">
        <v>570</v>
      </c>
    </row>
    <row r="141" spans="1:30" x14ac:dyDescent="0.25">
      <c r="A141" s="11" t="s">
        <v>4060</v>
      </c>
      <c r="B141" s="2" t="s">
        <v>16</v>
      </c>
      <c r="C141" s="12">
        <v>44945</v>
      </c>
      <c r="D141" s="2">
        <v>234.6</v>
      </c>
      <c r="F141">
        <f t="shared" si="12"/>
        <v>0.6219172206733814</v>
      </c>
      <c r="G141">
        <f t="shared" si="11"/>
        <v>4</v>
      </c>
      <c r="H141">
        <f t="shared" si="10"/>
        <v>4.22034651266104</v>
      </c>
      <c r="I141" t="str">
        <f t="shared" si="13"/>
        <v/>
      </c>
      <c r="J141" t="str">
        <f t="shared" si="14"/>
        <v/>
      </c>
      <c r="P141" t="s">
        <v>4060</v>
      </c>
      <c r="Q141" t="s">
        <v>16</v>
      </c>
      <c r="R141" s="3">
        <v>44943</v>
      </c>
      <c r="S141">
        <v>225.2</v>
      </c>
      <c r="T141">
        <v>225.8</v>
      </c>
      <c r="U141">
        <v>228</v>
      </c>
      <c r="V141">
        <v>223</v>
      </c>
      <c r="W141">
        <v>226</v>
      </c>
      <c r="X141">
        <v>225.9</v>
      </c>
      <c r="Y141">
        <v>225.89</v>
      </c>
      <c r="Z141">
        <v>964110</v>
      </c>
      <c r="AA141">
        <v>217781693.69999999</v>
      </c>
      <c r="AB141">
        <v>14887</v>
      </c>
      <c r="AC141" t="s">
        <v>4291</v>
      </c>
      <c r="AD141" t="s">
        <v>4292</v>
      </c>
    </row>
    <row r="142" spans="1:30" x14ac:dyDescent="0.25">
      <c r="A142" s="9" t="s">
        <v>4060</v>
      </c>
      <c r="B142" s="1" t="s">
        <v>16</v>
      </c>
      <c r="C142" s="10">
        <v>44946</v>
      </c>
      <c r="D142" s="1">
        <v>235.55</v>
      </c>
      <c r="F142">
        <f t="shared" si="12"/>
        <v>0.40494458653027154</v>
      </c>
      <c r="G142">
        <f t="shared" si="11"/>
        <v>5</v>
      </c>
      <c r="H142" t="str">
        <f t="shared" si="10"/>
        <v/>
      </c>
      <c r="I142" t="str">
        <f t="shared" si="13"/>
        <v/>
      </c>
      <c r="J142" t="str">
        <f t="shared" si="14"/>
        <v/>
      </c>
      <c r="P142" t="s">
        <v>4060</v>
      </c>
      <c r="Q142" t="s">
        <v>16</v>
      </c>
      <c r="R142" s="3">
        <v>44944</v>
      </c>
      <c r="S142">
        <v>225.9</v>
      </c>
      <c r="T142">
        <v>226</v>
      </c>
      <c r="U142">
        <v>236</v>
      </c>
      <c r="V142">
        <v>226</v>
      </c>
      <c r="W142">
        <v>233.5</v>
      </c>
      <c r="X142">
        <v>233.15</v>
      </c>
      <c r="Y142">
        <v>232.33</v>
      </c>
      <c r="Z142">
        <v>2149168</v>
      </c>
      <c r="AA142">
        <v>499319983.14999998</v>
      </c>
      <c r="AB142">
        <v>26050</v>
      </c>
      <c r="AC142" t="s">
        <v>4293</v>
      </c>
      <c r="AD142" t="s">
        <v>4294</v>
      </c>
    </row>
    <row r="143" spans="1:30" x14ac:dyDescent="0.25">
      <c r="A143" s="11" t="s">
        <v>4060</v>
      </c>
      <c r="B143" s="2" t="s">
        <v>16</v>
      </c>
      <c r="C143" s="12">
        <v>44949</v>
      </c>
      <c r="D143" s="2">
        <v>240.15</v>
      </c>
      <c r="F143">
        <f t="shared" si="12"/>
        <v>1.9528762470812966</v>
      </c>
      <c r="G143">
        <f t="shared" si="11"/>
        <v>1</v>
      </c>
      <c r="H143" t="str">
        <f t="shared" si="10"/>
        <v/>
      </c>
      <c r="I143" t="str">
        <f t="shared" si="13"/>
        <v/>
      </c>
      <c r="J143" t="str">
        <f t="shared" si="14"/>
        <v/>
      </c>
      <c r="P143" t="s">
        <v>4060</v>
      </c>
      <c r="Q143" t="s">
        <v>16</v>
      </c>
      <c r="R143" s="3">
        <v>44945</v>
      </c>
      <c r="S143">
        <v>233.15</v>
      </c>
      <c r="T143">
        <v>231.25</v>
      </c>
      <c r="U143">
        <v>235.8</v>
      </c>
      <c r="V143">
        <v>229.6</v>
      </c>
      <c r="W143">
        <v>234.5</v>
      </c>
      <c r="X143">
        <v>234.6</v>
      </c>
      <c r="Y143">
        <v>233.03</v>
      </c>
      <c r="Z143">
        <v>752751</v>
      </c>
      <c r="AA143">
        <v>175413251.75</v>
      </c>
      <c r="AB143">
        <v>13317</v>
      </c>
      <c r="AC143" t="s">
        <v>4295</v>
      </c>
      <c r="AD143" t="s">
        <v>4296</v>
      </c>
    </row>
    <row r="144" spans="1:30" x14ac:dyDescent="0.25">
      <c r="A144" s="9" t="s">
        <v>4060</v>
      </c>
      <c r="B144" s="1" t="s">
        <v>16</v>
      </c>
      <c r="C144" s="10">
        <v>44950</v>
      </c>
      <c r="D144" s="1">
        <v>239.25</v>
      </c>
      <c r="F144">
        <f t="shared" si="12"/>
        <v>-0.37476577139288181</v>
      </c>
      <c r="G144">
        <f t="shared" si="11"/>
        <v>2</v>
      </c>
      <c r="H144" t="str">
        <f t="shared" ref="H144:H207" si="15">IF(G144=4, ((D144 - D139) / D139)*100, "")</f>
        <v/>
      </c>
      <c r="I144" t="str">
        <f t="shared" si="13"/>
        <v/>
      </c>
      <c r="J144" t="str">
        <f t="shared" si="14"/>
        <v/>
      </c>
      <c r="P144" t="s">
        <v>4060</v>
      </c>
      <c r="Q144" t="s">
        <v>16</v>
      </c>
      <c r="R144" s="3">
        <v>44946</v>
      </c>
      <c r="S144">
        <v>234.6</v>
      </c>
      <c r="T144">
        <v>234.5</v>
      </c>
      <c r="U144">
        <v>237.5</v>
      </c>
      <c r="V144">
        <v>231.8</v>
      </c>
      <c r="W144">
        <v>236.55</v>
      </c>
      <c r="X144">
        <v>235.55</v>
      </c>
      <c r="Y144">
        <v>234.27</v>
      </c>
      <c r="Z144">
        <v>768126</v>
      </c>
      <c r="AA144">
        <v>179950203.75</v>
      </c>
      <c r="AB144">
        <v>11943</v>
      </c>
      <c r="AC144" t="s">
        <v>4297</v>
      </c>
      <c r="AD144" t="s">
        <v>1539</v>
      </c>
    </row>
    <row r="145" spans="1:30" x14ac:dyDescent="0.25">
      <c r="A145" s="11" t="s">
        <v>4060</v>
      </c>
      <c r="B145" s="2" t="s">
        <v>16</v>
      </c>
      <c r="C145" s="12">
        <v>44951</v>
      </c>
      <c r="D145" s="2">
        <v>235.8</v>
      </c>
      <c r="F145">
        <f t="shared" si="12"/>
        <v>-1.4420062695924718</v>
      </c>
      <c r="G145">
        <f t="shared" si="11"/>
        <v>3</v>
      </c>
      <c r="H145" t="str">
        <f t="shared" si="15"/>
        <v/>
      </c>
      <c r="I145" t="str">
        <f t="shared" si="13"/>
        <v/>
      </c>
      <c r="J145" t="str">
        <f t="shared" si="14"/>
        <v/>
      </c>
      <c r="P145" t="s">
        <v>4060</v>
      </c>
      <c r="Q145" t="s">
        <v>16</v>
      </c>
      <c r="R145" s="3">
        <v>44949</v>
      </c>
      <c r="S145">
        <v>235.55</v>
      </c>
      <c r="T145">
        <v>236.75</v>
      </c>
      <c r="U145">
        <v>242</v>
      </c>
      <c r="V145">
        <v>235.15</v>
      </c>
      <c r="W145">
        <v>240</v>
      </c>
      <c r="X145">
        <v>240.15</v>
      </c>
      <c r="Y145">
        <v>238.87</v>
      </c>
      <c r="Z145">
        <v>1042330</v>
      </c>
      <c r="AA145">
        <v>248980200.75</v>
      </c>
      <c r="AB145">
        <v>17524</v>
      </c>
      <c r="AC145" t="s">
        <v>4298</v>
      </c>
      <c r="AD145" t="s">
        <v>2982</v>
      </c>
    </row>
    <row r="146" spans="1:30" x14ac:dyDescent="0.25">
      <c r="A146" s="9" t="s">
        <v>4060</v>
      </c>
      <c r="B146" s="1" t="s">
        <v>16</v>
      </c>
      <c r="C146" s="10">
        <v>44953</v>
      </c>
      <c r="D146" s="1">
        <v>239.1</v>
      </c>
      <c r="F146">
        <f t="shared" si="12"/>
        <v>1.3994910941475753</v>
      </c>
      <c r="G146">
        <f t="shared" si="11"/>
        <v>5</v>
      </c>
      <c r="H146" t="str">
        <f t="shared" si="15"/>
        <v/>
      </c>
      <c r="I146" t="str">
        <f t="shared" si="13"/>
        <v/>
      </c>
      <c r="J146" t="str">
        <f t="shared" si="14"/>
        <v/>
      </c>
      <c r="P146" t="s">
        <v>4060</v>
      </c>
      <c r="Q146" t="s">
        <v>16</v>
      </c>
      <c r="R146" s="3">
        <v>44950</v>
      </c>
      <c r="S146">
        <v>240.15</v>
      </c>
      <c r="T146">
        <v>241.4</v>
      </c>
      <c r="U146">
        <v>242.3</v>
      </c>
      <c r="V146">
        <v>238.25</v>
      </c>
      <c r="W146">
        <v>239.05</v>
      </c>
      <c r="X146">
        <v>239.25</v>
      </c>
      <c r="Y146">
        <v>240.11</v>
      </c>
      <c r="Z146">
        <v>495787</v>
      </c>
      <c r="AA146">
        <v>119042440.84999999</v>
      </c>
      <c r="AB146">
        <v>8722</v>
      </c>
      <c r="AC146" t="s">
        <v>4299</v>
      </c>
      <c r="AD146" t="s">
        <v>4300</v>
      </c>
    </row>
    <row r="147" spans="1:30" x14ac:dyDescent="0.25">
      <c r="A147" s="11" t="s">
        <v>4060</v>
      </c>
      <c r="B147" s="2" t="s">
        <v>16</v>
      </c>
      <c r="C147" s="12">
        <v>44956</v>
      </c>
      <c r="D147" s="2">
        <v>237.45</v>
      </c>
      <c r="F147">
        <f t="shared" si="12"/>
        <v>-0.69008782936010282</v>
      </c>
      <c r="G147">
        <f t="shared" si="11"/>
        <v>1</v>
      </c>
      <c r="H147" t="str">
        <f t="shared" si="15"/>
        <v/>
      </c>
      <c r="I147" t="str">
        <f t="shared" si="13"/>
        <v/>
      </c>
      <c r="J147" t="str">
        <f t="shared" si="14"/>
        <v/>
      </c>
      <c r="P147" t="s">
        <v>4060</v>
      </c>
      <c r="Q147" t="s">
        <v>16</v>
      </c>
      <c r="R147" s="3">
        <v>44951</v>
      </c>
      <c r="S147">
        <v>239.25</v>
      </c>
      <c r="T147">
        <v>239.75</v>
      </c>
      <c r="U147">
        <v>239.75</v>
      </c>
      <c r="V147">
        <v>233.7</v>
      </c>
      <c r="W147">
        <v>235.8</v>
      </c>
      <c r="X147">
        <v>235.8</v>
      </c>
      <c r="Y147">
        <v>236.61</v>
      </c>
      <c r="Z147">
        <v>482688</v>
      </c>
      <c r="AA147">
        <v>114209344.3</v>
      </c>
      <c r="AB147">
        <v>8054</v>
      </c>
      <c r="AC147" t="s">
        <v>4301</v>
      </c>
      <c r="AD147" t="s">
        <v>4302</v>
      </c>
    </row>
    <row r="148" spans="1:30" x14ac:dyDescent="0.25">
      <c r="A148" s="9" t="s">
        <v>4060</v>
      </c>
      <c r="B148" s="1" t="s">
        <v>16</v>
      </c>
      <c r="C148" s="10">
        <v>44957</v>
      </c>
      <c r="D148" s="1">
        <v>232.95</v>
      </c>
      <c r="F148">
        <f t="shared" si="12"/>
        <v>-1.8951358180669615</v>
      </c>
      <c r="G148">
        <f t="shared" si="11"/>
        <v>2</v>
      </c>
      <c r="H148" t="str">
        <f t="shared" si="15"/>
        <v/>
      </c>
      <c r="I148" t="str">
        <f t="shared" si="13"/>
        <v/>
      </c>
      <c r="J148" t="str">
        <f t="shared" si="14"/>
        <v/>
      </c>
      <c r="P148" t="s">
        <v>4060</v>
      </c>
      <c r="Q148" t="s">
        <v>16</v>
      </c>
      <c r="R148" s="3">
        <v>44953</v>
      </c>
      <c r="S148">
        <v>235.8</v>
      </c>
      <c r="T148">
        <v>235.9</v>
      </c>
      <c r="U148">
        <v>242.7</v>
      </c>
      <c r="V148">
        <v>226</v>
      </c>
      <c r="W148">
        <v>238.6</v>
      </c>
      <c r="X148">
        <v>239.1</v>
      </c>
      <c r="Y148">
        <v>232.86</v>
      </c>
      <c r="Z148">
        <v>953122</v>
      </c>
      <c r="AA148">
        <v>221948504.15000001</v>
      </c>
      <c r="AB148">
        <v>17825</v>
      </c>
      <c r="AC148" t="s">
        <v>4303</v>
      </c>
      <c r="AD148" t="s">
        <v>4023</v>
      </c>
    </row>
    <row r="149" spans="1:30" x14ac:dyDescent="0.25">
      <c r="A149" s="11" t="s">
        <v>4060</v>
      </c>
      <c r="B149" s="2" t="s">
        <v>16</v>
      </c>
      <c r="C149" s="12">
        <v>44958</v>
      </c>
      <c r="D149" s="2">
        <v>224.8</v>
      </c>
      <c r="F149">
        <f t="shared" si="12"/>
        <v>-3.4986048508263479</v>
      </c>
      <c r="G149">
        <f t="shared" si="11"/>
        <v>3</v>
      </c>
      <c r="H149" t="str">
        <f t="shared" si="15"/>
        <v/>
      </c>
      <c r="I149">
        <f t="shared" si="13"/>
        <v>44958</v>
      </c>
      <c r="J149">
        <f t="shared" si="14"/>
        <v>9.8976868327402165</v>
      </c>
      <c r="P149" t="s">
        <v>4060</v>
      </c>
      <c r="Q149" t="s">
        <v>16</v>
      </c>
      <c r="R149" s="3">
        <v>44956</v>
      </c>
      <c r="S149">
        <v>239.1</v>
      </c>
      <c r="T149">
        <v>238</v>
      </c>
      <c r="U149">
        <v>239</v>
      </c>
      <c r="V149">
        <v>232.25</v>
      </c>
      <c r="W149">
        <v>238.2</v>
      </c>
      <c r="X149">
        <v>237.45</v>
      </c>
      <c r="Y149">
        <v>235.53</v>
      </c>
      <c r="Z149">
        <v>591549</v>
      </c>
      <c r="AA149">
        <v>139325765.84999999</v>
      </c>
      <c r="AB149">
        <v>17668</v>
      </c>
      <c r="AC149" t="s">
        <v>4304</v>
      </c>
      <c r="AD149" t="s">
        <v>4305</v>
      </c>
    </row>
    <row r="150" spans="1:30" x14ac:dyDescent="0.25">
      <c r="A150" s="9" t="s">
        <v>4060</v>
      </c>
      <c r="B150" s="1" t="s">
        <v>16</v>
      </c>
      <c r="C150" s="10">
        <v>44959</v>
      </c>
      <c r="D150" s="1">
        <v>225.35</v>
      </c>
      <c r="F150">
        <f t="shared" si="12"/>
        <v>0.24466192170817747</v>
      </c>
      <c r="G150">
        <f t="shared" si="11"/>
        <v>4</v>
      </c>
      <c r="H150">
        <f t="shared" si="15"/>
        <v>-4.4317217981340189</v>
      </c>
      <c r="I150" t="str">
        <f t="shared" si="13"/>
        <v/>
      </c>
      <c r="J150" t="str">
        <f t="shared" si="14"/>
        <v/>
      </c>
      <c r="P150" t="s">
        <v>4060</v>
      </c>
      <c r="Q150" t="s">
        <v>16</v>
      </c>
      <c r="R150" s="3">
        <v>44957</v>
      </c>
      <c r="S150">
        <v>237.45</v>
      </c>
      <c r="T150">
        <v>235</v>
      </c>
      <c r="U150">
        <v>237.35</v>
      </c>
      <c r="V150">
        <v>232</v>
      </c>
      <c r="W150">
        <v>233.1</v>
      </c>
      <c r="X150">
        <v>232.95</v>
      </c>
      <c r="Y150">
        <v>234.03</v>
      </c>
      <c r="Z150">
        <v>753939</v>
      </c>
      <c r="AA150">
        <v>176443568</v>
      </c>
      <c r="AB150">
        <v>17454</v>
      </c>
      <c r="AC150" t="s">
        <v>4306</v>
      </c>
      <c r="AD150" t="s">
        <v>4307</v>
      </c>
    </row>
    <row r="151" spans="1:30" x14ac:dyDescent="0.25">
      <c r="A151" s="11" t="s">
        <v>4060</v>
      </c>
      <c r="B151" s="2" t="s">
        <v>16</v>
      </c>
      <c r="C151" s="12">
        <v>44960</v>
      </c>
      <c r="D151" s="2">
        <v>216.3</v>
      </c>
      <c r="F151">
        <f t="shared" si="12"/>
        <v>-4.015975149767022</v>
      </c>
      <c r="G151">
        <f t="shared" si="11"/>
        <v>5</v>
      </c>
      <c r="H151" t="str">
        <f t="shared" si="15"/>
        <v/>
      </c>
      <c r="I151" t="str">
        <f t="shared" si="13"/>
        <v/>
      </c>
      <c r="J151" t="str">
        <f t="shared" si="14"/>
        <v/>
      </c>
      <c r="P151" t="s">
        <v>4060</v>
      </c>
      <c r="Q151" t="s">
        <v>16</v>
      </c>
      <c r="R151" s="3">
        <v>44958</v>
      </c>
      <c r="S151">
        <v>232.95</v>
      </c>
      <c r="T151">
        <v>234.9</v>
      </c>
      <c r="U151">
        <v>235.3</v>
      </c>
      <c r="V151">
        <v>220.1</v>
      </c>
      <c r="W151">
        <v>225.8</v>
      </c>
      <c r="X151">
        <v>224.8</v>
      </c>
      <c r="Y151">
        <v>228.58</v>
      </c>
      <c r="Z151">
        <v>1593746</v>
      </c>
      <c r="AA151">
        <v>364305826.05000001</v>
      </c>
      <c r="AB151">
        <v>21764</v>
      </c>
      <c r="AC151" t="s">
        <v>4308</v>
      </c>
      <c r="AD151" t="s">
        <v>1020</v>
      </c>
    </row>
    <row r="152" spans="1:30" x14ac:dyDescent="0.25">
      <c r="A152" s="9" t="s">
        <v>4060</v>
      </c>
      <c r="B152" s="1" t="s">
        <v>16</v>
      </c>
      <c r="C152" s="10">
        <v>44963</v>
      </c>
      <c r="D152" s="1">
        <v>215.3</v>
      </c>
      <c r="F152">
        <f t="shared" si="12"/>
        <v>-0.46232085067036521</v>
      </c>
      <c r="G152">
        <f t="shared" si="11"/>
        <v>1</v>
      </c>
      <c r="H152" t="str">
        <f t="shared" si="15"/>
        <v/>
      </c>
      <c r="I152" t="str">
        <f t="shared" si="13"/>
        <v/>
      </c>
      <c r="J152" t="str">
        <f t="shared" si="14"/>
        <v/>
      </c>
      <c r="P152" t="s">
        <v>4060</v>
      </c>
      <c r="Q152" t="s">
        <v>16</v>
      </c>
      <c r="R152" s="3">
        <v>44959</v>
      </c>
      <c r="S152">
        <v>224.8</v>
      </c>
      <c r="T152">
        <v>224.8</v>
      </c>
      <c r="U152">
        <v>227.9</v>
      </c>
      <c r="V152">
        <v>220.35</v>
      </c>
      <c r="W152">
        <v>226.05</v>
      </c>
      <c r="X152">
        <v>225.35</v>
      </c>
      <c r="Y152">
        <v>224.06</v>
      </c>
      <c r="Z152">
        <v>1161178</v>
      </c>
      <c r="AA152">
        <v>260176228.44999999</v>
      </c>
      <c r="AB152">
        <v>34102</v>
      </c>
      <c r="AC152" t="s">
        <v>4309</v>
      </c>
      <c r="AD152" t="s">
        <v>4310</v>
      </c>
    </row>
    <row r="153" spans="1:30" x14ac:dyDescent="0.25">
      <c r="A153" s="11" t="s">
        <v>4060</v>
      </c>
      <c r="B153" s="2" t="s">
        <v>16</v>
      </c>
      <c r="C153" s="12">
        <v>44964</v>
      </c>
      <c r="D153" s="2">
        <v>225</v>
      </c>
      <c r="F153">
        <f t="shared" si="12"/>
        <v>4.5053413841151828</v>
      </c>
      <c r="G153">
        <f t="shared" si="11"/>
        <v>2</v>
      </c>
      <c r="H153" t="str">
        <f t="shared" si="15"/>
        <v/>
      </c>
      <c r="I153" t="str">
        <f t="shared" si="13"/>
        <v/>
      </c>
      <c r="J153" t="str">
        <f t="shared" si="14"/>
        <v/>
      </c>
      <c r="P153" t="s">
        <v>4060</v>
      </c>
      <c r="Q153" t="s">
        <v>16</v>
      </c>
      <c r="R153" s="3">
        <v>44960</v>
      </c>
      <c r="S153">
        <v>225.35</v>
      </c>
      <c r="T153">
        <v>225</v>
      </c>
      <c r="U153">
        <v>226.2</v>
      </c>
      <c r="V153">
        <v>214</v>
      </c>
      <c r="W153">
        <v>216.15</v>
      </c>
      <c r="X153">
        <v>216.3</v>
      </c>
      <c r="Y153">
        <v>216.77</v>
      </c>
      <c r="Z153">
        <v>1622719</v>
      </c>
      <c r="AA153">
        <v>351764079.64999998</v>
      </c>
      <c r="AB153">
        <v>22305</v>
      </c>
      <c r="AC153" t="s">
        <v>4311</v>
      </c>
      <c r="AD153" t="s">
        <v>4312</v>
      </c>
    </row>
    <row r="154" spans="1:30" x14ac:dyDescent="0.25">
      <c r="A154" s="9" t="s">
        <v>4060</v>
      </c>
      <c r="B154" s="1" t="s">
        <v>16</v>
      </c>
      <c r="C154" s="10">
        <v>44965</v>
      </c>
      <c r="D154" s="1">
        <v>231.75</v>
      </c>
      <c r="F154">
        <f t="shared" si="12"/>
        <v>3</v>
      </c>
      <c r="G154">
        <f t="shared" si="11"/>
        <v>3</v>
      </c>
      <c r="H154" t="str">
        <f t="shared" si="15"/>
        <v/>
      </c>
      <c r="I154" t="str">
        <f t="shared" si="13"/>
        <v/>
      </c>
      <c r="J154" t="str">
        <f t="shared" si="14"/>
        <v/>
      </c>
      <c r="P154" t="s">
        <v>4060</v>
      </c>
      <c r="Q154" t="s">
        <v>16</v>
      </c>
      <c r="R154" s="3">
        <v>44963</v>
      </c>
      <c r="S154">
        <v>216.3</v>
      </c>
      <c r="T154">
        <v>214.6</v>
      </c>
      <c r="U154">
        <v>217.5</v>
      </c>
      <c r="V154">
        <v>210.2</v>
      </c>
      <c r="W154">
        <v>217.5</v>
      </c>
      <c r="X154">
        <v>215.3</v>
      </c>
      <c r="Y154">
        <v>212.95</v>
      </c>
      <c r="Z154">
        <v>1178140</v>
      </c>
      <c r="AA154">
        <v>250882731.90000001</v>
      </c>
      <c r="AB154">
        <v>20866</v>
      </c>
      <c r="AC154" t="s">
        <v>4313</v>
      </c>
      <c r="AD154" t="s">
        <v>702</v>
      </c>
    </row>
    <row r="155" spans="1:30" x14ac:dyDescent="0.25">
      <c r="A155" s="11" t="s">
        <v>4060</v>
      </c>
      <c r="B155" s="2" t="s">
        <v>16</v>
      </c>
      <c r="C155" s="12">
        <v>44966</v>
      </c>
      <c r="D155" s="2">
        <v>229.1</v>
      </c>
      <c r="F155">
        <f t="shared" si="12"/>
        <v>-1.143473570658039</v>
      </c>
      <c r="G155">
        <f t="shared" si="11"/>
        <v>4</v>
      </c>
      <c r="H155">
        <f t="shared" si="15"/>
        <v>1.6640781007321945</v>
      </c>
      <c r="I155" t="str">
        <f t="shared" si="13"/>
        <v/>
      </c>
      <c r="J155" t="str">
        <f t="shared" si="14"/>
        <v/>
      </c>
      <c r="P155" t="s">
        <v>4060</v>
      </c>
      <c r="Q155" t="s">
        <v>16</v>
      </c>
      <c r="R155" s="3">
        <v>44964</v>
      </c>
      <c r="S155">
        <v>215.3</v>
      </c>
      <c r="T155">
        <v>216.4</v>
      </c>
      <c r="U155">
        <v>226</v>
      </c>
      <c r="V155">
        <v>215.85</v>
      </c>
      <c r="W155">
        <v>225</v>
      </c>
      <c r="X155">
        <v>225</v>
      </c>
      <c r="Y155">
        <v>222.56</v>
      </c>
      <c r="Z155">
        <v>1595242</v>
      </c>
      <c r="AA155">
        <v>355044314.5</v>
      </c>
      <c r="AB155">
        <v>39924</v>
      </c>
      <c r="AC155" t="s">
        <v>4314</v>
      </c>
      <c r="AD155" t="s">
        <v>3406</v>
      </c>
    </row>
    <row r="156" spans="1:30" x14ac:dyDescent="0.25">
      <c r="A156" s="9" t="s">
        <v>4060</v>
      </c>
      <c r="B156" s="1" t="s">
        <v>16</v>
      </c>
      <c r="C156" s="10">
        <v>44967</v>
      </c>
      <c r="D156" s="1">
        <v>223.55</v>
      </c>
      <c r="F156">
        <f t="shared" si="12"/>
        <v>-2.4225229157573041</v>
      </c>
      <c r="G156">
        <f t="shared" si="11"/>
        <v>5</v>
      </c>
      <c r="H156" t="str">
        <f t="shared" si="15"/>
        <v/>
      </c>
      <c r="I156" t="str">
        <f t="shared" si="13"/>
        <v/>
      </c>
      <c r="J156" t="str">
        <f t="shared" si="14"/>
        <v/>
      </c>
      <c r="P156" t="s">
        <v>4060</v>
      </c>
      <c r="Q156" t="s">
        <v>16</v>
      </c>
      <c r="R156" s="3">
        <v>44965</v>
      </c>
      <c r="S156">
        <v>225</v>
      </c>
      <c r="T156">
        <v>226.15</v>
      </c>
      <c r="U156">
        <v>233.35</v>
      </c>
      <c r="V156">
        <v>226.1</v>
      </c>
      <c r="W156">
        <v>231.6</v>
      </c>
      <c r="X156">
        <v>231.75</v>
      </c>
      <c r="Y156">
        <v>230.19</v>
      </c>
      <c r="Z156">
        <v>1391969</v>
      </c>
      <c r="AA156">
        <v>320418860.60000002</v>
      </c>
      <c r="AB156">
        <v>19367</v>
      </c>
      <c r="AC156" t="s">
        <v>4315</v>
      </c>
      <c r="AD156" t="s">
        <v>1117</v>
      </c>
    </row>
    <row r="157" spans="1:30" x14ac:dyDescent="0.25">
      <c r="A157" s="11" t="s">
        <v>4060</v>
      </c>
      <c r="B157" s="2" t="s">
        <v>16</v>
      </c>
      <c r="C157" s="12">
        <v>44970</v>
      </c>
      <c r="D157" s="2">
        <v>241</v>
      </c>
      <c r="F157">
        <f t="shared" si="12"/>
        <v>7.8058599865801783</v>
      </c>
      <c r="G157">
        <f t="shared" si="11"/>
        <v>1</v>
      </c>
      <c r="H157" t="str">
        <f t="shared" si="15"/>
        <v/>
      </c>
      <c r="I157" t="str">
        <f t="shared" si="13"/>
        <v/>
      </c>
      <c r="J157" t="str">
        <f t="shared" si="14"/>
        <v/>
      </c>
      <c r="P157" t="s">
        <v>4060</v>
      </c>
      <c r="Q157" t="s">
        <v>16</v>
      </c>
      <c r="R157" s="3">
        <v>44966</v>
      </c>
      <c r="S157">
        <v>231.75</v>
      </c>
      <c r="T157">
        <v>231.7</v>
      </c>
      <c r="U157">
        <v>234.35</v>
      </c>
      <c r="V157">
        <v>227.05</v>
      </c>
      <c r="W157">
        <v>228</v>
      </c>
      <c r="X157">
        <v>229.1</v>
      </c>
      <c r="Y157">
        <v>230.57</v>
      </c>
      <c r="Z157">
        <v>1165964</v>
      </c>
      <c r="AA157">
        <v>268835388</v>
      </c>
      <c r="AB157">
        <v>16497</v>
      </c>
      <c r="AC157" t="s">
        <v>4316</v>
      </c>
      <c r="AD157" t="s">
        <v>3551</v>
      </c>
    </row>
    <row r="158" spans="1:30" x14ac:dyDescent="0.25">
      <c r="A158" s="9" t="s">
        <v>4060</v>
      </c>
      <c r="B158" s="1" t="s">
        <v>16</v>
      </c>
      <c r="C158" s="10">
        <v>44971</v>
      </c>
      <c r="D158" s="1">
        <v>257.8</v>
      </c>
      <c r="F158">
        <f t="shared" si="12"/>
        <v>6.9709543568464776</v>
      </c>
      <c r="G158">
        <f t="shared" si="11"/>
        <v>2</v>
      </c>
      <c r="H158" t="str">
        <f t="shared" si="15"/>
        <v/>
      </c>
      <c r="I158" t="str">
        <f t="shared" si="13"/>
        <v/>
      </c>
      <c r="J158" t="str">
        <f t="shared" si="14"/>
        <v/>
      </c>
      <c r="P158" t="s">
        <v>4060</v>
      </c>
      <c r="Q158" t="s">
        <v>16</v>
      </c>
      <c r="R158" s="3">
        <v>44967</v>
      </c>
      <c r="S158">
        <v>229.1</v>
      </c>
      <c r="T158">
        <v>228.7</v>
      </c>
      <c r="U158">
        <v>228.7</v>
      </c>
      <c r="V158">
        <v>223</v>
      </c>
      <c r="W158">
        <v>223.9</v>
      </c>
      <c r="X158">
        <v>223.55</v>
      </c>
      <c r="Y158">
        <v>224.3</v>
      </c>
      <c r="Z158">
        <v>876530</v>
      </c>
      <c r="AA158">
        <v>196602629.80000001</v>
      </c>
      <c r="AB158">
        <v>16927</v>
      </c>
      <c r="AC158" t="s">
        <v>4317</v>
      </c>
      <c r="AD158" t="s">
        <v>4318</v>
      </c>
    </row>
    <row r="159" spans="1:30" x14ac:dyDescent="0.25">
      <c r="A159" s="11" t="s">
        <v>4060</v>
      </c>
      <c r="B159" s="2" t="s">
        <v>16</v>
      </c>
      <c r="C159" s="12">
        <v>44972</v>
      </c>
      <c r="D159" s="2">
        <v>247.9</v>
      </c>
      <c r="F159">
        <f t="shared" si="12"/>
        <v>-3.840186190845619</v>
      </c>
      <c r="G159">
        <f t="shared" si="11"/>
        <v>3</v>
      </c>
      <c r="H159" t="str">
        <f t="shared" si="15"/>
        <v/>
      </c>
      <c r="I159" t="str">
        <f t="shared" si="13"/>
        <v/>
      </c>
      <c r="J159" t="str">
        <f t="shared" si="14"/>
        <v/>
      </c>
      <c r="P159" t="s">
        <v>4060</v>
      </c>
      <c r="Q159" t="s">
        <v>16</v>
      </c>
      <c r="R159" s="3">
        <v>44970</v>
      </c>
      <c r="S159">
        <v>223.55</v>
      </c>
      <c r="T159">
        <v>235</v>
      </c>
      <c r="U159">
        <v>243</v>
      </c>
      <c r="V159">
        <v>233.15</v>
      </c>
      <c r="W159">
        <v>242.95</v>
      </c>
      <c r="X159">
        <v>241</v>
      </c>
      <c r="Y159">
        <v>239.5</v>
      </c>
      <c r="Z159">
        <v>10054388</v>
      </c>
      <c r="AA159">
        <v>2407980484.8000002</v>
      </c>
      <c r="AB159">
        <v>83496</v>
      </c>
      <c r="AC159" t="s">
        <v>4319</v>
      </c>
      <c r="AD159" t="s">
        <v>3644</v>
      </c>
    </row>
    <row r="160" spans="1:30" x14ac:dyDescent="0.25">
      <c r="A160" s="9" t="s">
        <v>4060</v>
      </c>
      <c r="B160" s="1" t="s">
        <v>16</v>
      </c>
      <c r="C160" s="10">
        <v>44973</v>
      </c>
      <c r="D160" s="1">
        <v>260.39999999999998</v>
      </c>
      <c r="F160">
        <f t="shared" si="12"/>
        <v>5.0423557886244339</v>
      </c>
      <c r="G160">
        <f t="shared" si="11"/>
        <v>4</v>
      </c>
      <c r="H160">
        <f t="shared" si="15"/>
        <v>13.662156263640323</v>
      </c>
      <c r="I160" t="str">
        <f t="shared" si="13"/>
        <v/>
      </c>
      <c r="J160" t="str">
        <f t="shared" si="14"/>
        <v/>
      </c>
      <c r="P160" t="s">
        <v>4060</v>
      </c>
      <c r="Q160" t="s">
        <v>16</v>
      </c>
      <c r="R160" s="3">
        <v>44971</v>
      </c>
      <c r="S160">
        <v>241</v>
      </c>
      <c r="T160">
        <v>245</v>
      </c>
      <c r="U160">
        <v>262.8</v>
      </c>
      <c r="V160">
        <v>245</v>
      </c>
      <c r="W160">
        <v>255.65</v>
      </c>
      <c r="X160">
        <v>257.8</v>
      </c>
      <c r="Y160">
        <v>254.12</v>
      </c>
      <c r="Z160">
        <v>12116861</v>
      </c>
      <c r="AA160">
        <v>3079121436.9000001</v>
      </c>
      <c r="AB160">
        <v>95319</v>
      </c>
      <c r="AC160" t="s">
        <v>4320</v>
      </c>
      <c r="AD160" t="s">
        <v>4321</v>
      </c>
    </row>
    <row r="161" spans="1:30" x14ac:dyDescent="0.25">
      <c r="A161" s="11" t="s">
        <v>4060</v>
      </c>
      <c r="B161" s="2" t="s">
        <v>16</v>
      </c>
      <c r="C161" s="12">
        <v>44974</v>
      </c>
      <c r="D161" s="2">
        <v>260.8</v>
      </c>
      <c r="F161">
        <f t="shared" si="12"/>
        <v>0.15360983102919898</v>
      </c>
      <c r="G161">
        <f t="shared" si="11"/>
        <v>5</v>
      </c>
      <c r="H161" t="str">
        <f t="shared" si="15"/>
        <v/>
      </c>
      <c r="I161" t="str">
        <f t="shared" si="13"/>
        <v/>
      </c>
      <c r="J161" t="str">
        <f t="shared" si="14"/>
        <v/>
      </c>
      <c r="P161" t="s">
        <v>4060</v>
      </c>
      <c r="Q161" t="s">
        <v>16</v>
      </c>
      <c r="R161" s="3">
        <v>44972</v>
      </c>
      <c r="S161">
        <v>257.8</v>
      </c>
      <c r="T161">
        <v>254</v>
      </c>
      <c r="U161">
        <v>254.15</v>
      </c>
      <c r="V161">
        <v>246.1</v>
      </c>
      <c r="W161">
        <v>247.75</v>
      </c>
      <c r="X161">
        <v>247.9</v>
      </c>
      <c r="Y161">
        <v>249.44</v>
      </c>
      <c r="Z161">
        <v>3842795</v>
      </c>
      <c r="AA161">
        <v>958555208.75</v>
      </c>
      <c r="AB161">
        <v>41488</v>
      </c>
      <c r="AC161" t="s">
        <v>4322</v>
      </c>
      <c r="AD161" t="s">
        <v>3429</v>
      </c>
    </row>
    <row r="162" spans="1:30" x14ac:dyDescent="0.25">
      <c r="A162" s="9" t="s">
        <v>4060</v>
      </c>
      <c r="B162" s="1" t="s">
        <v>16</v>
      </c>
      <c r="C162" s="10">
        <v>44977</v>
      </c>
      <c r="D162" s="1">
        <v>259.14999999999998</v>
      </c>
      <c r="F162">
        <f t="shared" si="12"/>
        <v>-0.63266871165645477</v>
      </c>
      <c r="G162">
        <f t="shared" si="11"/>
        <v>1</v>
      </c>
      <c r="H162" t="str">
        <f t="shared" si="15"/>
        <v/>
      </c>
      <c r="I162" t="str">
        <f t="shared" si="13"/>
        <v/>
      </c>
      <c r="J162" t="str">
        <f t="shared" si="14"/>
        <v/>
      </c>
      <c r="P162" t="s">
        <v>4060</v>
      </c>
      <c r="Q162" t="s">
        <v>16</v>
      </c>
      <c r="R162" s="3">
        <v>44973</v>
      </c>
      <c r="S162">
        <v>247.9</v>
      </c>
      <c r="T162">
        <v>252.5</v>
      </c>
      <c r="U162">
        <v>262.7</v>
      </c>
      <c r="V162">
        <v>250.25</v>
      </c>
      <c r="W162">
        <v>260.25</v>
      </c>
      <c r="X162">
        <v>260.39999999999998</v>
      </c>
      <c r="Y162">
        <v>258.24</v>
      </c>
      <c r="Z162">
        <v>7666005</v>
      </c>
      <c r="AA162">
        <v>1979690674.6500001</v>
      </c>
      <c r="AB162">
        <v>88764</v>
      </c>
      <c r="AC162" t="s">
        <v>4323</v>
      </c>
      <c r="AD162" t="s">
        <v>4324</v>
      </c>
    </row>
    <row r="163" spans="1:30" x14ac:dyDescent="0.25">
      <c r="A163" s="11" t="s">
        <v>4060</v>
      </c>
      <c r="B163" s="2" t="s">
        <v>16</v>
      </c>
      <c r="C163" s="12">
        <v>44978</v>
      </c>
      <c r="D163" s="2">
        <v>254.8</v>
      </c>
      <c r="F163">
        <f t="shared" si="12"/>
        <v>-1.6785645379123928</v>
      </c>
      <c r="G163">
        <f t="shared" si="11"/>
        <v>2</v>
      </c>
      <c r="H163" t="str">
        <f t="shared" si="15"/>
        <v/>
      </c>
      <c r="I163" t="str">
        <f t="shared" si="13"/>
        <v/>
      </c>
      <c r="J163" t="str">
        <f t="shared" si="14"/>
        <v/>
      </c>
      <c r="P163" t="s">
        <v>4060</v>
      </c>
      <c r="Q163" t="s">
        <v>16</v>
      </c>
      <c r="R163" s="3">
        <v>44974</v>
      </c>
      <c r="S163">
        <v>260.39999999999998</v>
      </c>
      <c r="T163">
        <v>260.75</v>
      </c>
      <c r="U163">
        <v>264.8</v>
      </c>
      <c r="V163">
        <v>258</v>
      </c>
      <c r="W163">
        <v>260.5</v>
      </c>
      <c r="X163">
        <v>260.8</v>
      </c>
      <c r="Y163">
        <v>260.86</v>
      </c>
      <c r="Z163">
        <v>3293959</v>
      </c>
      <c r="AA163">
        <v>859259307.89999998</v>
      </c>
      <c r="AB163">
        <v>39127</v>
      </c>
      <c r="AC163" t="s">
        <v>4325</v>
      </c>
      <c r="AD163" t="s">
        <v>3316</v>
      </c>
    </row>
    <row r="164" spans="1:30" x14ac:dyDescent="0.25">
      <c r="A164" s="9" t="s">
        <v>4060</v>
      </c>
      <c r="B164" s="1" t="s">
        <v>16</v>
      </c>
      <c r="C164" s="10">
        <v>44979</v>
      </c>
      <c r="D164" s="1">
        <v>248.7</v>
      </c>
      <c r="F164">
        <f t="shared" si="12"/>
        <v>-2.3940345368916884</v>
      </c>
      <c r="G164">
        <f t="shared" si="11"/>
        <v>3</v>
      </c>
      <c r="H164" t="str">
        <f t="shared" si="15"/>
        <v/>
      </c>
      <c r="I164" t="str">
        <f t="shared" si="13"/>
        <v/>
      </c>
      <c r="J164" t="str">
        <f t="shared" si="14"/>
        <v/>
      </c>
      <c r="P164" t="s">
        <v>4060</v>
      </c>
      <c r="Q164" t="s">
        <v>16</v>
      </c>
      <c r="R164" s="3">
        <v>44977</v>
      </c>
      <c r="S164">
        <v>260.8</v>
      </c>
      <c r="T164">
        <v>263</v>
      </c>
      <c r="U164">
        <v>263.8</v>
      </c>
      <c r="V164">
        <v>254.9</v>
      </c>
      <c r="W164">
        <v>258.14999999999998</v>
      </c>
      <c r="X164">
        <v>259.14999999999998</v>
      </c>
      <c r="Y164">
        <v>258.16000000000003</v>
      </c>
      <c r="Z164">
        <v>1955276</v>
      </c>
      <c r="AA164">
        <v>504766083.05000001</v>
      </c>
      <c r="AB164">
        <v>28061</v>
      </c>
      <c r="AC164" t="s">
        <v>4326</v>
      </c>
      <c r="AD164" t="s">
        <v>4327</v>
      </c>
    </row>
    <row r="165" spans="1:30" x14ac:dyDescent="0.25">
      <c r="A165" s="11" t="s">
        <v>4060</v>
      </c>
      <c r="B165" s="2" t="s">
        <v>16</v>
      </c>
      <c r="C165" s="12">
        <v>44980</v>
      </c>
      <c r="D165" s="2">
        <v>245.8</v>
      </c>
      <c r="F165">
        <f t="shared" si="12"/>
        <v>-1.1660635303578517</v>
      </c>
      <c r="G165">
        <f t="shared" si="11"/>
        <v>4</v>
      </c>
      <c r="H165">
        <f t="shared" si="15"/>
        <v>-5.6067588325652711</v>
      </c>
      <c r="I165" t="str">
        <f t="shared" si="13"/>
        <v/>
      </c>
      <c r="J165" t="str">
        <f t="shared" si="14"/>
        <v/>
      </c>
      <c r="P165" t="s">
        <v>4060</v>
      </c>
      <c r="Q165" t="s">
        <v>16</v>
      </c>
      <c r="R165" s="3">
        <v>44978</v>
      </c>
      <c r="S165">
        <v>259.14999999999998</v>
      </c>
      <c r="T165">
        <v>258.05</v>
      </c>
      <c r="U165">
        <v>258.10000000000002</v>
      </c>
      <c r="V165">
        <v>253.85</v>
      </c>
      <c r="W165">
        <v>254.5</v>
      </c>
      <c r="X165">
        <v>254.8</v>
      </c>
      <c r="Y165">
        <v>255.83</v>
      </c>
      <c r="Z165">
        <v>1400141</v>
      </c>
      <c r="AA165">
        <v>358197540.05000001</v>
      </c>
      <c r="AB165">
        <v>18127</v>
      </c>
      <c r="AC165" t="s">
        <v>4328</v>
      </c>
      <c r="AD165" t="s">
        <v>531</v>
      </c>
    </row>
    <row r="166" spans="1:30" x14ac:dyDescent="0.25">
      <c r="A166" s="9" t="s">
        <v>4060</v>
      </c>
      <c r="B166" s="1" t="s">
        <v>16</v>
      </c>
      <c r="C166" s="10">
        <v>44981</v>
      </c>
      <c r="D166" s="1">
        <v>243.15</v>
      </c>
      <c r="F166">
        <f t="shared" si="12"/>
        <v>-1.0781122864117192</v>
      </c>
      <c r="G166">
        <f t="shared" si="11"/>
        <v>5</v>
      </c>
      <c r="H166" t="str">
        <f t="shared" si="15"/>
        <v/>
      </c>
      <c r="I166" t="str">
        <f t="shared" si="13"/>
        <v/>
      </c>
      <c r="J166" t="str">
        <f t="shared" si="14"/>
        <v/>
      </c>
      <c r="P166" t="s">
        <v>4060</v>
      </c>
      <c r="Q166" t="s">
        <v>16</v>
      </c>
      <c r="R166" s="3">
        <v>44979</v>
      </c>
      <c r="S166">
        <v>254.8</v>
      </c>
      <c r="T166">
        <v>245.9</v>
      </c>
      <c r="U166">
        <v>251.65</v>
      </c>
      <c r="V166">
        <v>242.55</v>
      </c>
      <c r="W166">
        <v>249.85</v>
      </c>
      <c r="X166">
        <v>248.7</v>
      </c>
      <c r="Y166">
        <v>246.61</v>
      </c>
      <c r="Z166">
        <v>2874767</v>
      </c>
      <c r="AA166">
        <v>708959374.45000005</v>
      </c>
      <c r="AB166">
        <v>29667</v>
      </c>
      <c r="AC166" t="s">
        <v>4329</v>
      </c>
      <c r="AD166" t="s">
        <v>4330</v>
      </c>
    </row>
    <row r="167" spans="1:30" x14ac:dyDescent="0.25">
      <c r="A167" s="11" t="s">
        <v>4060</v>
      </c>
      <c r="B167" s="2" t="s">
        <v>16</v>
      </c>
      <c r="C167" s="12">
        <v>44984</v>
      </c>
      <c r="D167" s="2">
        <v>245.35</v>
      </c>
      <c r="F167">
        <f t="shared" si="12"/>
        <v>0.90479128110219564</v>
      </c>
      <c r="G167">
        <f t="shared" si="11"/>
        <v>1</v>
      </c>
      <c r="H167" t="str">
        <f t="shared" si="15"/>
        <v/>
      </c>
      <c r="I167" t="str">
        <f t="shared" si="13"/>
        <v/>
      </c>
      <c r="J167" t="str">
        <f t="shared" si="14"/>
        <v/>
      </c>
      <c r="P167" t="s">
        <v>4060</v>
      </c>
      <c r="Q167" t="s">
        <v>16</v>
      </c>
      <c r="R167" s="3">
        <v>44980</v>
      </c>
      <c r="S167">
        <v>248.7</v>
      </c>
      <c r="T167">
        <v>247</v>
      </c>
      <c r="U167">
        <v>248.7</v>
      </c>
      <c r="V167">
        <v>244</v>
      </c>
      <c r="W167">
        <v>245</v>
      </c>
      <c r="X167">
        <v>245.8</v>
      </c>
      <c r="Y167">
        <v>245.8</v>
      </c>
      <c r="Z167">
        <v>1957275</v>
      </c>
      <c r="AA167">
        <v>481106811.64999998</v>
      </c>
      <c r="AB167">
        <v>21009</v>
      </c>
      <c r="AC167" t="s">
        <v>4331</v>
      </c>
      <c r="AD167" t="s">
        <v>3739</v>
      </c>
    </row>
    <row r="168" spans="1:30" x14ac:dyDescent="0.25">
      <c r="A168" s="9" t="s">
        <v>4060</v>
      </c>
      <c r="B168" s="1" t="s">
        <v>16</v>
      </c>
      <c r="C168" s="10">
        <v>44985</v>
      </c>
      <c r="D168" s="1">
        <v>247.05</v>
      </c>
      <c r="F168">
        <f t="shared" si="12"/>
        <v>0.69288771143265426</v>
      </c>
      <c r="G168">
        <f t="shared" si="11"/>
        <v>2</v>
      </c>
      <c r="H168" t="str">
        <f t="shared" si="15"/>
        <v/>
      </c>
      <c r="I168" t="str">
        <f t="shared" si="13"/>
        <v/>
      </c>
      <c r="J168" t="str">
        <f t="shared" si="14"/>
        <v/>
      </c>
      <c r="P168" t="s">
        <v>4060</v>
      </c>
      <c r="Q168" t="s">
        <v>16</v>
      </c>
      <c r="R168" s="3">
        <v>44981</v>
      </c>
      <c r="S168">
        <v>245.8</v>
      </c>
      <c r="T168">
        <v>247.8</v>
      </c>
      <c r="U168">
        <v>247.8</v>
      </c>
      <c r="V168">
        <v>242.05</v>
      </c>
      <c r="W168">
        <v>242.3</v>
      </c>
      <c r="X168">
        <v>243.15</v>
      </c>
      <c r="Y168">
        <v>244.34</v>
      </c>
      <c r="Z168">
        <v>900959</v>
      </c>
      <c r="AA168">
        <v>220136340.59999999</v>
      </c>
      <c r="AB168">
        <v>11698</v>
      </c>
      <c r="AC168" t="s">
        <v>4332</v>
      </c>
      <c r="AD168" t="s">
        <v>1398</v>
      </c>
    </row>
    <row r="169" spans="1:30" x14ac:dyDescent="0.25">
      <c r="A169" s="11" t="s">
        <v>4060</v>
      </c>
      <c r="B169" s="2" t="s">
        <v>16</v>
      </c>
      <c r="C169" s="12">
        <v>44986</v>
      </c>
      <c r="D169" s="2">
        <v>258.45</v>
      </c>
      <c r="F169">
        <f t="shared" si="12"/>
        <v>4.6144505160898515</v>
      </c>
      <c r="G169">
        <f t="shared" si="11"/>
        <v>3</v>
      </c>
      <c r="H169" t="str">
        <f t="shared" si="15"/>
        <v/>
      </c>
      <c r="I169">
        <f t="shared" si="13"/>
        <v>44986</v>
      </c>
      <c r="J169">
        <f t="shared" si="14"/>
        <v>-2.6310698394273468</v>
      </c>
      <c r="P169" t="s">
        <v>4060</v>
      </c>
      <c r="Q169" t="s">
        <v>16</v>
      </c>
      <c r="R169" s="3">
        <v>44984</v>
      </c>
      <c r="S169">
        <v>243.15</v>
      </c>
      <c r="T169">
        <v>242.9</v>
      </c>
      <c r="U169">
        <v>246</v>
      </c>
      <c r="V169">
        <v>238.45</v>
      </c>
      <c r="W169">
        <v>245.95</v>
      </c>
      <c r="X169">
        <v>245.35</v>
      </c>
      <c r="Y169">
        <v>243.14</v>
      </c>
      <c r="Z169">
        <v>1510429</v>
      </c>
      <c r="AA169">
        <v>367253073</v>
      </c>
      <c r="AB169">
        <v>22274</v>
      </c>
      <c r="AC169" t="s">
        <v>4333</v>
      </c>
      <c r="AD169" t="s">
        <v>4334</v>
      </c>
    </row>
    <row r="170" spans="1:30" x14ac:dyDescent="0.25">
      <c r="A170" s="9" t="s">
        <v>4060</v>
      </c>
      <c r="B170" s="1" t="s">
        <v>16</v>
      </c>
      <c r="C170" s="10">
        <v>44987</v>
      </c>
      <c r="D170" s="1">
        <v>257.55</v>
      </c>
      <c r="F170">
        <f t="shared" si="12"/>
        <v>-0.34822983168890587</v>
      </c>
      <c r="G170">
        <f t="shared" si="11"/>
        <v>4</v>
      </c>
      <c r="H170">
        <f t="shared" si="15"/>
        <v>4.7803091944670459</v>
      </c>
      <c r="I170" t="str">
        <f t="shared" si="13"/>
        <v/>
      </c>
      <c r="J170" t="str">
        <f t="shared" si="14"/>
        <v/>
      </c>
      <c r="P170" t="s">
        <v>4060</v>
      </c>
      <c r="Q170" t="s">
        <v>16</v>
      </c>
      <c r="R170" s="3">
        <v>44985</v>
      </c>
      <c r="S170">
        <v>245.35</v>
      </c>
      <c r="T170">
        <v>246.45</v>
      </c>
      <c r="U170">
        <v>250.75</v>
      </c>
      <c r="V170">
        <v>242.3</v>
      </c>
      <c r="W170">
        <v>246.6</v>
      </c>
      <c r="X170">
        <v>247.05</v>
      </c>
      <c r="Y170">
        <v>247.21</v>
      </c>
      <c r="Z170">
        <v>1891450</v>
      </c>
      <c r="AA170">
        <v>467586840.05000001</v>
      </c>
      <c r="AB170">
        <v>21492</v>
      </c>
      <c r="AC170" t="s">
        <v>4335</v>
      </c>
      <c r="AD170" t="s">
        <v>4336</v>
      </c>
    </row>
    <row r="171" spans="1:30" x14ac:dyDescent="0.25">
      <c r="A171" s="11" t="s">
        <v>4060</v>
      </c>
      <c r="B171" s="2" t="s">
        <v>16</v>
      </c>
      <c r="C171" s="12">
        <v>44988</v>
      </c>
      <c r="D171" s="2">
        <v>256.45</v>
      </c>
      <c r="F171">
        <f t="shared" si="12"/>
        <v>-0.42710153368278891</v>
      </c>
      <c r="G171">
        <f t="shared" si="11"/>
        <v>5</v>
      </c>
      <c r="H171" t="str">
        <f t="shared" si="15"/>
        <v/>
      </c>
      <c r="I171" t="str">
        <f t="shared" si="13"/>
        <v/>
      </c>
      <c r="J171" t="str">
        <f t="shared" si="14"/>
        <v/>
      </c>
      <c r="P171" t="s">
        <v>4060</v>
      </c>
      <c r="Q171" t="s">
        <v>16</v>
      </c>
      <c r="R171" s="3">
        <v>44986</v>
      </c>
      <c r="S171">
        <v>247.05</v>
      </c>
      <c r="T171">
        <v>247</v>
      </c>
      <c r="U171">
        <v>260</v>
      </c>
      <c r="V171">
        <v>246.45</v>
      </c>
      <c r="W171">
        <v>258.8</v>
      </c>
      <c r="X171">
        <v>258.45</v>
      </c>
      <c r="Y171">
        <v>255.11</v>
      </c>
      <c r="Z171">
        <v>2831230</v>
      </c>
      <c r="AA171">
        <v>722282069.75</v>
      </c>
      <c r="AB171">
        <v>36582</v>
      </c>
      <c r="AC171" t="s">
        <v>4337</v>
      </c>
      <c r="AD171" t="s">
        <v>1670</v>
      </c>
    </row>
    <row r="172" spans="1:30" x14ac:dyDescent="0.25">
      <c r="A172" s="9" t="s">
        <v>4060</v>
      </c>
      <c r="B172" s="1" t="s">
        <v>16</v>
      </c>
      <c r="C172" s="10">
        <v>44991</v>
      </c>
      <c r="D172" s="1">
        <v>262.60000000000002</v>
      </c>
      <c r="F172">
        <f t="shared" si="12"/>
        <v>2.3981282901150456</v>
      </c>
      <c r="G172">
        <f t="shared" si="11"/>
        <v>1</v>
      </c>
      <c r="H172" t="str">
        <f t="shared" si="15"/>
        <v/>
      </c>
      <c r="I172" t="str">
        <f t="shared" si="13"/>
        <v/>
      </c>
      <c r="J172" t="str">
        <f t="shared" si="14"/>
        <v/>
      </c>
      <c r="P172" t="s">
        <v>4060</v>
      </c>
      <c r="Q172" t="s">
        <v>16</v>
      </c>
      <c r="R172" s="3">
        <v>44987</v>
      </c>
      <c r="S172">
        <v>258.45</v>
      </c>
      <c r="T172">
        <v>258.8</v>
      </c>
      <c r="U172">
        <v>259.5</v>
      </c>
      <c r="V172">
        <v>252.95</v>
      </c>
      <c r="W172">
        <v>257.7</v>
      </c>
      <c r="X172">
        <v>257.55</v>
      </c>
      <c r="Y172">
        <v>256.75</v>
      </c>
      <c r="Z172">
        <v>1479720</v>
      </c>
      <c r="AA172">
        <v>379912289.60000002</v>
      </c>
      <c r="AB172">
        <v>31671</v>
      </c>
      <c r="AC172" t="s">
        <v>4338</v>
      </c>
      <c r="AD172" t="s">
        <v>1157</v>
      </c>
    </row>
    <row r="173" spans="1:30" x14ac:dyDescent="0.25">
      <c r="A173" s="11" t="s">
        <v>4060</v>
      </c>
      <c r="B173" s="2" t="s">
        <v>16</v>
      </c>
      <c r="C173" s="12">
        <v>44993</v>
      </c>
      <c r="D173" s="2">
        <v>266.75</v>
      </c>
      <c r="F173">
        <f t="shared" si="12"/>
        <v>1.5803503427265715</v>
      </c>
      <c r="G173">
        <f t="shared" si="11"/>
        <v>3</v>
      </c>
      <c r="H173" t="str">
        <f t="shared" si="15"/>
        <v/>
      </c>
      <c r="I173" t="str">
        <f t="shared" si="13"/>
        <v/>
      </c>
      <c r="J173" t="str">
        <f t="shared" si="14"/>
        <v/>
      </c>
      <c r="P173" t="s">
        <v>4060</v>
      </c>
      <c r="Q173" t="s">
        <v>16</v>
      </c>
      <c r="R173" s="3">
        <v>44988</v>
      </c>
      <c r="S173">
        <v>257.55</v>
      </c>
      <c r="T173">
        <v>257.5</v>
      </c>
      <c r="U173">
        <v>258.89999999999998</v>
      </c>
      <c r="V173">
        <v>255.15</v>
      </c>
      <c r="W173">
        <v>256.39999999999998</v>
      </c>
      <c r="X173">
        <v>256.45</v>
      </c>
      <c r="Y173">
        <v>257.05</v>
      </c>
      <c r="Z173">
        <v>761320</v>
      </c>
      <c r="AA173">
        <v>195693924</v>
      </c>
      <c r="AB173">
        <v>15864</v>
      </c>
      <c r="AC173" t="s">
        <v>4339</v>
      </c>
      <c r="AD173" t="s">
        <v>4340</v>
      </c>
    </row>
    <row r="174" spans="1:30" x14ac:dyDescent="0.25">
      <c r="A174" s="9" t="s">
        <v>4060</v>
      </c>
      <c r="B174" s="1" t="s">
        <v>16</v>
      </c>
      <c r="C174" s="10">
        <v>44994</v>
      </c>
      <c r="D174" s="1">
        <v>267.8</v>
      </c>
      <c r="F174">
        <f t="shared" si="12"/>
        <v>0.39362699156514019</v>
      </c>
      <c r="G174">
        <f t="shared" si="11"/>
        <v>4</v>
      </c>
      <c r="H174">
        <f t="shared" si="15"/>
        <v>3.617721029212623</v>
      </c>
      <c r="I174" t="str">
        <f t="shared" si="13"/>
        <v/>
      </c>
      <c r="J174" t="str">
        <f t="shared" si="14"/>
        <v/>
      </c>
      <c r="P174" t="s">
        <v>4060</v>
      </c>
      <c r="Q174" t="s">
        <v>16</v>
      </c>
      <c r="R174" s="3">
        <v>44991</v>
      </c>
      <c r="S174">
        <v>256.45</v>
      </c>
      <c r="T174">
        <v>257.35000000000002</v>
      </c>
      <c r="U174">
        <v>265</v>
      </c>
      <c r="V174">
        <v>256.60000000000002</v>
      </c>
      <c r="W174">
        <v>262.7</v>
      </c>
      <c r="X174">
        <v>262.60000000000002</v>
      </c>
      <c r="Y174">
        <v>262.70999999999998</v>
      </c>
      <c r="Z174">
        <v>2291369</v>
      </c>
      <c r="AA174">
        <v>601972292.14999998</v>
      </c>
      <c r="AB174">
        <v>40681</v>
      </c>
      <c r="AC174" t="s">
        <v>4341</v>
      </c>
      <c r="AD174" t="s">
        <v>1006</v>
      </c>
    </row>
    <row r="175" spans="1:30" x14ac:dyDescent="0.25">
      <c r="A175" s="11" t="s">
        <v>4060</v>
      </c>
      <c r="B175" s="2" t="s">
        <v>16</v>
      </c>
      <c r="C175" s="12">
        <v>44995</v>
      </c>
      <c r="D175" s="2">
        <v>260.35000000000002</v>
      </c>
      <c r="F175">
        <f t="shared" si="12"/>
        <v>-2.7819268110530206</v>
      </c>
      <c r="G175">
        <f t="shared" si="11"/>
        <v>5</v>
      </c>
      <c r="H175" t="str">
        <f t="shared" si="15"/>
        <v/>
      </c>
      <c r="I175" t="str">
        <f t="shared" si="13"/>
        <v/>
      </c>
      <c r="J175" t="str">
        <f t="shared" si="14"/>
        <v/>
      </c>
      <c r="P175" t="s">
        <v>4060</v>
      </c>
      <c r="Q175" t="s">
        <v>16</v>
      </c>
      <c r="R175" s="3">
        <v>44993</v>
      </c>
      <c r="S175">
        <v>262.60000000000002</v>
      </c>
      <c r="T175">
        <v>262.5</v>
      </c>
      <c r="U175">
        <v>271.55</v>
      </c>
      <c r="V175">
        <v>260.35000000000002</v>
      </c>
      <c r="W175">
        <v>267.10000000000002</v>
      </c>
      <c r="X175">
        <v>266.75</v>
      </c>
      <c r="Y175">
        <v>266.99</v>
      </c>
      <c r="Z175">
        <v>4467604</v>
      </c>
      <c r="AA175">
        <v>1192825286.95</v>
      </c>
      <c r="AB175">
        <v>76309</v>
      </c>
      <c r="AC175" t="s">
        <v>4342</v>
      </c>
      <c r="AD175" t="s">
        <v>2162</v>
      </c>
    </row>
    <row r="176" spans="1:30" x14ac:dyDescent="0.25">
      <c r="A176" s="9" t="s">
        <v>4060</v>
      </c>
      <c r="B176" s="1" t="s">
        <v>16</v>
      </c>
      <c r="C176" s="10">
        <v>44998</v>
      </c>
      <c r="D176" s="1">
        <v>256.10000000000002</v>
      </c>
      <c r="F176">
        <f t="shared" si="12"/>
        <v>-1.6324178989821394</v>
      </c>
      <c r="G176">
        <f t="shared" si="11"/>
        <v>1</v>
      </c>
      <c r="H176" t="str">
        <f t="shared" si="15"/>
        <v/>
      </c>
      <c r="I176" t="str">
        <f t="shared" si="13"/>
        <v/>
      </c>
      <c r="J176" t="str">
        <f t="shared" si="14"/>
        <v/>
      </c>
      <c r="P176" t="s">
        <v>4060</v>
      </c>
      <c r="Q176" t="s">
        <v>16</v>
      </c>
      <c r="R176" s="3">
        <v>44994</v>
      </c>
      <c r="S176">
        <v>266.75</v>
      </c>
      <c r="T176">
        <v>265.55</v>
      </c>
      <c r="U176">
        <v>271.5</v>
      </c>
      <c r="V176">
        <v>263.14999999999998</v>
      </c>
      <c r="W176">
        <v>268</v>
      </c>
      <c r="X176">
        <v>267.8</v>
      </c>
      <c r="Y176">
        <v>267.85000000000002</v>
      </c>
      <c r="Z176">
        <v>2349746</v>
      </c>
      <c r="AA176">
        <v>629384174.64999998</v>
      </c>
      <c r="AB176">
        <v>43266</v>
      </c>
      <c r="AC176" t="s">
        <v>4343</v>
      </c>
      <c r="AD176" t="s">
        <v>4344</v>
      </c>
    </row>
    <row r="177" spans="1:30" x14ac:dyDescent="0.25">
      <c r="A177" s="11" t="s">
        <v>4060</v>
      </c>
      <c r="B177" s="2" t="s">
        <v>16</v>
      </c>
      <c r="C177" s="12">
        <v>44999</v>
      </c>
      <c r="D177" s="2">
        <v>249.65</v>
      </c>
      <c r="F177">
        <f t="shared" si="12"/>
        <v>-2.5185474424053167</v>
      </c>
      <c r="G177">
        <f t="shared" si="11"/>
        <v>2</v>
      </c>
      <c r="H177" t="str">
        <f t="shared" si="15"/>
        <v/>
      </c>
      <c r="I177" t="str">
        <f t="shared" si="13"/>
        <v/>
      </c>
      <c r="J177" t="str">
        <f t="shared" si="14"/>
        <v/>
      </c>
      <c r="P177" t="s">
        <v>4060</v>
      </c>
      <c r="Q177" t="s">
        <v>16</v>
      </c>
      <c r="R177" s="3">
        <v>44995</v>
      </c>
      <c r="S177">
        <v>267.8</v>
      </c>
      <c r="T177">
        <v>266.14999999999998</v>
      </c>
      <c r="U177">
        <v>266.39999999999998</v>
      </c>
      <c r="V177">
        <v>258.05</v>
      </c>
      <c r="W177">
        <v>260.75</v>
      </c>
      <c r="X177">
        <v>260.35000000000002</v>
      </c>
      <c r="Y177">
        <v>261.99</v>
      </c>
      <c r="Z177">
        <v>1724574</v>
      </c>
      <c r="AA177">
        <v>451828227.39999998</v>
      </c>
      <c r="AB177">
        <v>17579</v>
      </c>
      <c r="AC177" t="s">
        <v>4345</v>
      </c>
      <c r="AD177" t="s">
        <v>1697</v>
      </c>
    </row>
    <row r="178" spans="1:30" x14ac:dyDescent="0.25">
      <c r="A178" s="9" t="s">
        <v>4060</v>
      </c>
      <c r="B178" s="1" t="s">
        <v>16</v>
      </c>
      <c r="C178" s="10">
        <v>45000</v>
      </c>
      <c r="D178" s="1">
        <v>259.3</v>
      </c>
      <c r="F178">
        <f t="shared" si="12"/>
        <v>3.8654115762066912</v>
      </c>
      <c r="G178">
        <f t="shared" si="11"/>
        <v>3</v>
      </c>
      <c r="H178" t="str">
        <f t="shared" si="15"/>
        <v/>
      </c>
      <c r="I178" t="str">
        <f t="shared" si="13"/>
        <v/>
      </c>
      <c r="J178" t="str">
        <f t="shared" si="14"/>
        <v/>
      </c>
      <c r="P178" t="s">
        <v>4060</v>
      </c>
      <c r="Q178" t="s">
        <v>16</v>
      </c>
      <c r="R178" s="3">
        <v>44998</v>
      </c>
      <c r="S178">
        <v>260.35000000000002</v>
      </c>
      <c r="T178">
        <v>261.7</v>
      </c>
      <c r="U178">
        <v>261.7</v>
      </c>
      <c r="V178">
        <v>253.25</v>
      </c>
      <c r="W178">
        <v>255.5</v>
      </c>
      <c r="X178">
        <v>256.10000000000002</v>
      </c>
      <c r="Y178">
        <v>257.18</v>
      </c>
      <c r="Z178">
        <v>1085009</v>
      </c>
      <c r="AA178">
        <v>279044503.5</v>
      </c>
      <c r="AB178">
        <v>17289</v>
      </c>
      <c r="AC178" t="s">
        <v>4346</v>
      </c>
      <c r="AD178" t="s">
        <v>4347</v>
      </c>
    </row>
    <row r="179" spans="1:30" x14ac:dyDescent="0.25">
      <c r="A179" s="11" t="s">
        <v>4060</v>
      </c>
      <c r="B179" s="2" t="s">
        <v>16</v>
      </c>
      <c r="C179" s="12">
        <v>45001</v>
      </c>
      <c r="D179" s="2">
        <v>249.5</v>
      </c>
      <c r="F179">
        <f t="shared" si="12"/>
        <v>-3.7794060933281957</v>
      </c>
      <c r="G179">
        <f t="shared" si="11"/>
        <v>4</v>
      </c>
      <c r="H179">
        <f t="shared" si="15"/>
        <v>-6.8334578043315943</v>
      </c>
      <c r="I179" t="str">
        <f t="shared" si="13"/>
        <v/>
      </c>
      <c r="J179" t="str">
        <f t="shared" si="14"/>
        <v/>
      </c>
      <c r="P179" t="s">
        <v>4060</v>
      </c>
      <c r="Q179" t="s">
        <v>16</v>
      </c>
      <c r="R179" s="3">
        <v>44999</v>
      </c>
      <c r="S179">
        <v>256.10000000000002</v>
      </c>
      <c r="T179">
        <v>255</v>
      </c>
      <c r="U179">
        <v>257.45</v>
      </c>
      <c r="V179">
        <v>247</v>
      </c>
      <c r="W179">
        <v>248.4</v>
      </c>
      <c r="X179">
        <v>249.65</v>
      </c>
      <c r="Y179">
        <v>252.41</v>
      </c>
      <c r="Z179">
        <v>1292482</v>
      </c>
      <c r="AA179">
        <v>326234222.75</v>
      </c>
      <c r="AB179">
        <v>16315</v>
      </c>
      <c r="AC179" t="s">
        <v>4348</v>
      </c>
      <c r="AD179" t="s">
        <v>4349</v>
      </c>
    </row>
    <row r="180" spans="1:30" x14ac:dyDescent="0.25">
      <c r="A180" s="9" t="s">
        <v>4060</v>
      </c>
      <c r="B180" s="1" t="s">
        <v>16</v>
      </c>
      <c r="C180" s="10">
        <v>45002</v>
      </c>
      <c r="D180" s="1">
        <v>255.4</v>
      </c>
      <c r="F180">
        <f t="shared" si="12"/>
        <v>2.364729458917838</v>
      </c>
      <c r="G180">
        <f t="shared" si="11"/>
        <v>5</v>
      </c>
      <c r="H180" t="str">
        <f t="shared" si="15"/>
        <v/>
      </c>
      <c r="I180" t="str">
        <f t="shared" si="13"/>
        <v/>
      </c>
      <c r="J180" t="str">
        <f t="shared" si="14"/>
        <v/>
      </c>
      <c r="P180" t="s">
        <v>4060</v>
      </c>
      <c r="Q180" t="s">
        <v>16</v>
      </c>
      <c r="R180" s="3">
        <v>45000</v>
      </c>
      <c r="S180">
        <v>249.65</v>
      </c>
      <c r="T180">
        <v>250.15</v>
      </c>
      <c r="U180">
        <v>260.89999999999998</v>
      </c>
      <c r="V180">
        <v>240</v>
      </c>
      <c r="W180">
        <v>258.8</v>
      </c>
      <c r="X180">
        <v>259.3</v>
      </c>
      <c r="Y180">
        <v>256.19</v>
      </c>
      <c r="Z180">
        <v>2816392</v>
      </c>
      <c r="AA180">
        <v>721525900.25</v>
      </c>
      <c r="AB180">
        <v>37626</v>
      </c>
      <c r="AC180" t="s">
        <v>4350</v>
      </c>
      <c r="AD180" t="s">
        <v>431</v>
      </c>
    </row>
    <row r="181" spans="1:30" x14ac:dyDescent="0.25">
      <c r="A181" s="11" t="s">
        <v>4060</v>
      </c>
      <c r="B181" s="2" t="s">
        <v>16</v>
      </c>
      <c r="C181" s="12">
        <v>45005</v>
      </c>
      <c r="D181" s="2">
        <v>250.65</v>
      </c>
      <c r="F181">
        <f t="shared" si="12"/>
        <v>-1.859827721221613</v>
      </c>
      <c r="G181">
        <f t="shared" si="11"/>
        <v>1</v>
      </c>
      <c r="H181" t="str">
        <f t="shared" si="15"/>
        <v/>
      </c>
      <c r="I181" t="str">
        <f t="shared" si="13"/>
        <v/>
      </c>
      <c r="J181" t="str">
        <f t="shared" si="14"/>
        <v/>
      </c>
      <c r="P181" t="s">
        <v>4060</v>
      </c>
      <c r="Q181" t="s">
        <v>16</v>
      </c>
      <c r="R181" s="3">
        <v>45001</v>
      </c>
      <c r="S181">
        <v>259.3</v>
      </c>
      <c r="T181">
        <v>257.55</v>
      </c>
      <c r="U181">
        <v>257.85000000000002</v>
      </c>
      <c r="V181">
        <v>247</v>
      </c>
      <c r="W181">
        <v>249</v>
      </c>
      <c r="X181">
        <v>249.5</v>
      </c>
      <c r="Y181">
        <v>251.02</v>
      </c>
      <c r="Z181">
        <v>1940559</v>
      </c>
      <c r="AA181">
        <v>487116437.35000002</v>
      </c>
      <c r="AB181">
        <v>23053</v>
      </c>
      <c r="AC181" t="s">
        <v>4351</v>
      </c>
      <c r="AD181" t="s">
        <v>1841</v>
      </c>
    </row>
    <row r="182" spans="1:30" x14ac:dyDescent="0.25">
      <c r="A182" s="9" t="s">
        <v>4060</v>
      </c>
      <c r="B182" s="1" t="s">
        <v>16</v>
      </c>
      <c r="C182" s="10">
        <v>45006</v>
      </c>
      <c r="D182" s="1">
        <v>251.15</v>
      </c>
      <c r="F182">
        <f t="shared" si="12"/>
        <v>0.1994813484939158</v>
      </c>
      <c r="G182">
        <f t="shared" si="11"/>
        <v>2</v>
      </c>
      <c r="H182" t="str">
        <f t="shared" si="15"/>
        <v/>
      </c>
      <c r="I182" t="str">
        <f t="shared" si="13"/>
        <v/>
      </c>
      <c r="J182" t="str">
        <f t="shared" si="14"/>
        <v/>
      </c>
      <c r="P182" t="s">
        <v>4060</v>
      </c>
      <c r="Q182" t="s">
        <v>16</v>
      </c>
      <c r="R182" s="3">
        <v>45002</v>
      </c>
      <c r="S182">
        <v>249.5</v>
      </c>
      <c r="T182">
        <v>251.7</v>
      </c>
      <c r="U182">
        <v>261</v>
      </c>
      <c r="V182">
        <v>248.55</v>
      </c>
      <c r="W182">
        <v>256.5</v>
      </c>
      <c r="X182">
        <v>255.4</v>
      </c>
      <c r="Y182">
        <v>253.48</v>
      </c>
      <c r="Z182">
        <v>1580080</v>
      </c>
      <c r="AA182">
        <v>400513613.60000002</v>
      </c>
      <c r="AB182">
        <v>29931</v>
      </c>
      <c r="AC182" t="s">
        <v>4352</v>
      </c>
      <c r="AD182" t="s">
        <v>1539</v>
      </c>
    </row>
    <row r="183" spans="1:30" x14ac:dyDescent="0.25">
      <c r="A183" s="11" t="s">
        <v>4060</v>
      </c>
      <c r="B183" s="2" t="s">
        <v>16</v>
      </c>
      <c r="C183" s="12">
        <v>45007</v>
      </c>
      <c r="D183" s="2">
        <v>250.7</v>
      </c>
      <c r="F183">
        <f t="shared" si="12"/>
        <v>-0.17917579135975195</v>
      </c>
      <c r="G183">
        <f t="shared" si="11"/>
        <v>3</v>
      </c>
      <c r="H183" t="str">
        <f t="shared" si="15"/>
        <v/>
      </c>
      <c r="I183" t="str">
        <f t="shared" si="13"/>
        <v/>
      </c>
      <c r="J183" t="str">
        <f t="shared" si="14"/>
        <v/>
      </c>
      <c r="P183" t="s">
        <v>4060</v>
      </c>
      <c r="Q183" t="s">
        <v>16</v>
      </c>
      <c r="R183" s="3">
        <v>45005</v>
      </c>
      <c r="S183">
        <v>255.4</v>
      </c>
      <c r="T183">
        <v>255.9</v>
      </c>
      <c r="U183">
        <v>255.9</v>
      </c>
      <c r="V183">
        <v>249</v>
      </c>
      <c r="W183">
        <v>250.85</v>
      </c>
      <c r="X183">
        <v>250.65</v>
      </c>
      <c r="Y183">
        <v>250.84</v>
      </c>
      <c r="Z183">
        <v>737517</v>
      </c>
      <c r="AA183">
        <v>184999425.44999999</v>
      </c>
      <c r="AB183">
        <v>21369</v>
      </c>
      <c r="AC183" t="s">
        <v>4353</v>
      </c>
      <c r="AD183" t="s">
        <v>4354</v>
      </c>
    </row>
    <row r="184" spans="1:30" x14ac:dyDescent="0.25">
      <c r="A184" s="9" t="s">
        <v>4060</v>
      </c>
      <c r="B184" s="1" t="s">
        <v>16</v>
      </c>
      <c r="C184" s="10">
        <v>45008</v>
      </c>
      <c r="D184" s="1">
        <v>256.85000000000002</v>
      </c>
      <c r="F184">
        <f t="shared" si="12"/>
        <v>2.4531312325488766</v>
      </c>
      <c r="G184">
        <f t="shared" si="11"/>
        <v>4</v>
      </c>
      <c r="H184">
        <f t="shared" si="15"/>
        <v>2.9458917835671432</v>
      </c>
      <c r="I184" t="str">
        <f t="shared" si="13"/>
        <v/>
      </c>
      <c r="J184" t="str">
        <f t="shared" si="14"/>
        <v/>
      </c>
      <c r="P184" t="s">
        <v>4060</v>
      </c>
      <c r="Q184" t="s">
        <v>16</v>
      </c>
      <c r="R184" s="3">
        <v>45006</v>
      </c>
      <c r="S184">
        <v>250.65</v>
      </c>
      <c r="T184">
        <v>253.65</v>
      </c>
      <c r="U184">
        <v>254.85</v>
      </c>
      <c r="V184">
        <v>245.7</v>
      </c>
      <c r="W184">
        <v>250.05</v>
      </c>
      <c r="X184">
        <v>251.15</v>
      </c>
      <c r="Y184">
        <v>248.9</v>
      </c>
      <c r="Z184">
        <v>1644605</v>
      </c>
      <c r="AA184">
        <v>409341440.89999998</v>
      </c>
      <c r="AB184">
        <v>20602</v>
      </c>
      <c r="AC184" t="s">
        <v>4355</v>
      </c>
      <c r="AD184" t="s">
        <v>4258</v>
      </c>
    </row>
    <row r="185" spans="1:30" x14ac:dyDescent="0.25">
      <c r="A185" s="11" t="s">
        <v>4060</v>
      </c>
      <c r="B185" s="2" t="s">
        <v>16</v>
      </c>
      <c r="C185" s="12">
        <v>45009</v>
      </c>
      <c r="D185" s="2">
        <v>250.8</v>
      </c>
      <c r="F185">
        <f t="shared" si="12"/>
        <v>-2.3554603854389766</v>
      </c>
      <c r="G185">
        <f t="shared" si="11"/>
        <v>5</v>
      </c>
      <c r="H185" t="str">
        <f t="shared" si="15"/>
        <v/>
      </c>
      <c r="I185" t="str">
        <f t="shared" si="13"/>
        <v/>
      </c>
      <c r="J185" t="str">
        <f t="shared" si="14"/>
        <v/>
      </c>
      <c r="P185" t="s">
        <v>4060</v>
      </c>
      <c r="Q185" t="s">
        <v>16</v>
      </c>
      <c r="R185" s="3">
        <v>45007</v>
      </c>
      <c r="S185">
        <v>251.15</v>
      </c>
      <c r="T185">
        <v>251.45</v>
      </c>
      <c r="U185">
        <v>252.9</v>
      </c>
      <c r="V185">
        <v>248.95</v>
      </c>
      <c r="W185">
        <v>250.45</v>
      </c>
      <c r="X185">
        <v>250.7</v>
      </c>
      <c r="Y185">
        <v>251.23</v>
      </c>
      <c r="Z185">
        <v>631046</v>
      </c>
      <c r="AA185">
        <v>158537970.84999999</v>
      </c>
      <c r="AB185">
        <v>12790</v>
      </c>
      <c r="AC185" t="s">
        <v>4356</v>
      </c>
      <c r="AD185" t="s">
        <v>4357</v>
      </c>
    </row>
    <row r="186" spans="1:30" x14ac:dyDescent="0.25">
      <c r="A186" s="9" t="s">
        <v>4060</v>
      </c>
      <c r="B186" s="1" t="s">
        <v>16</v>
      </c>
      <c r="C186" s="10">
        <v>45012</v>
      </c>
      <c r="D186" s="1">
        <v>249.9</v>
      </c>
      <c r="F186">
        <f t="shared" si="12"/>
        <v>-0.35885167464115059</v>
      </c>
      <c r="G186">
        <f t="shared" si="11"/>
        <v>1</v>
      </c>
      <c r="H186" t="str">
        <f t="shared" si="15"/>
        <v/>
      </c>
      <c r="I186" t="str">
        <f t="shared" si="13"/>
        <v/>
      </c>
      <c r="J186" t="str">
        <f t="shared" si="14"/>
        <v/>
      </c>
      <c r="P186" t="s">
        <v>4060</v>
      </c>
      <c r="Q186" t="s">
        <v>16</v>
      </c>
      <c r="R186" s="3">
        <v>45008</v>
      </c>
      <c r="S186">
        <v>250.7</v>
      </c>
      <c r="T186">
        <v>250.55</v>
      </c>
      <c r="U186">
        <v>258</v>
      </c>
      <c r="V186">
        <v>248.6</v>
      </c>
      <c r="W186">
        <v>256</v>
      </c>
      <c r="X186">
        <v>256.85000000000002</v>
      </c>
      <c r="Y186">
        <v>254.54</v>
      </c>
      <c r="Z186">
        <v>1195521</v>
      </c>
      <c r="AA186">
        <v>304313524.35000002</v>
      </c>
      <c r="AB186">
        <v>12554</v>
      </c>
      <c r="AC186" t="s">
        <v>4358</v>
      </c>
      <c r="AD186" t="s">
        <v>4359</v>
      </c>
    </row>
    <row r="187" spans="1:30" x14ac:dyDescent="0.25">
      <c r="A187" s="11" t="s">
        <v>4060</v>
      </c>
      <c r="B187" s="2" t="s">
        <v>16</v>
      </c>
      <c r="C187" s="12">
        <v>45013</v>
      </c>
      <c r="D187" s="2">
        <v>257.45</v>
      </c>
      <c r="F187">
        <f t="shared" si="12"/>
        <v>3.0212084833933508</v>
      </c>
      <c r="G187">
        <f t="shared" si="11"/>
        <v>2</v>
      </c>
      <c r="H187" t="str">
        <f t="shared" si="15"/>
        <v/>
      </c>
      <c r="I187" t="str">
        <f t="shared" si="13"/>
        <v/>
      </c>
      <c r="J187" t="str">
        <f t="shared" si="14"/>
        <v/>
      </c>
      <c r="P187" t="s">
        <v>4060</v>
      </c>
      <c r="Q187" t="s">
        <v>16</v>
      </c>
      <c r="R187" s="3">
        <v>45009</v>
      </c>
      <c r="S187">
        <v>256.85000000000002</v>
      </c>
      <c r="T187">
        <v>256.25</v>
      </c>
      <c r="U187">
        <v>257.60000000000002</v>
      </c>
      <c r="V187">
        <v>247.35</v>
      </c>
      <c r="W187">
        <v>249.8</v>
      </c>
      <c r="X187">
        <v>250.8</v>
      </c>
      <c r="Y187">
        <v>253.78</v>
      </c>
      <c r="Z187">
        <v>1204094</v>
      </c>
      <c r="AA187">
        <v>305571059.80000001</v>
      </c>
      <c r="AB187">
        <v>19823</v>
      </c>
      <c r="AC187" t="s">
        <v>4360</v>
      </c>
      <c r="AD187" t="s">
        <v>4361</v>
      </c>
    </row>
    <row r="188" spans="1:30" x14ac:dyDescent="0.25">
      <c r="A188" s="9" t="s">
        <v>4060</v>
      </c>
      <c r="B188" s="1" t="s">
        <v>16</v>
      </c>
      <c r="C188" s="10">
        <v>45014</v>
      </c>
      <c r="D188" s="1">
        <v>262.95</v>
      </c>
      <c r="F188">
        <f t="shared" si="12"/>
        <v>2.1363371528452126</v>
      </c>
      <c r="G188">
        <f t="shared" si="11"/>
        <v>3</v>
      </c>
      <c r="H188" t="str">
        <f t="shared" si="15"/>
        <v/>
      </c>
      <c r="I188" t="str">
        <f t="shared" si="13"/>
        <v/>
      </c>
      <c r="J188" t="str">
        <f t="shared" si="14"/>
        <v/>
      </c>
      <c r="P188" t="s">
        <v>4060</v>
      </c>
      <c r="Q188" t="s">
        <v>16</v>
      </c>
      <c r="R188" s="3">
        <v>45012</v>
      </c>
      <c r="S188">
        <v>250.8</v>
      </c>
      <c r="T188">
        <v>247.1</v>
      </c>
      <c r="U188">
        <v>252</v>
      </c>
      <c r="V188">
        <v>245</v>
      </c>
      <c r="W188">
        <v>250</v>
      </c>
      <c r="X188">
        <v>249.9</v>
      </c>
      <c r="Y188">
        <v>248.21</v>
      </c>
      <c r="Z188">
        <v>937271</v>
      </c>
      <c r="AA188">
        <v>232643849.94999999</v>
      </c>
      <c r="AB188">
        <v>12089</v>
      </c>
      <c r="AC188" t="s">
        <v>4362</v>
      </c>
      <c r="AD188" t="s">
        <v>3396</v>
      </c>
    </row>
    <row r="189" spans="1:30" x14ac:dyDescent="0.25">
      <c r="A189" s="11" t="s">
        <v>4060</v>
      </c>
      <c r="B189" s="2" t="s">
        <v>16</v>
      </c>
      <c r="C189" s="12">
        <v>45016</v>
      </c>
      <c r="D189" s="2">
        <v>251.65</v>
      </c>
      <c r="F189">
        <f t="shared" si="12"/>
        <v>-4.2973949420041766</v>
      </c>
      <c r="G189">
        <f t="shared" si="11"/>
        <v>5</v>
      </c>
      <c r="H189" t="str">
        <f t="shared" si="15"/>
        <v/>
      </c>
      <c r="I189" t="str">
        <f t="shared" si="13"/>
        <v/>
      </c>
      <c r="J189" t="str">
        <f t="shared" si="14"/>
        <v/>
      </c>
      <c r="P189" t="s">
        <v>4060</v>
      </c>
      <c r="Q189" t="s">
        <v>16</v>
      </c>
      <c r="R189" s="3">
        <v>45013</v>
      </c>
      <c r="S189">
        <v>249.9</v>
      </c>
      <c r="T189">
        <v>251.4</v>
      </c>
      <c r="U189">
        <v>259.7</v>
      </c>
      <c r="V189">
        <v>248.25</v>
      </c>
      <c r="W189">
        <v>256</v>
      </c>
      <c r="X189">
        <v>257.45</v>
      </c>
      <c r="Y189">
        <v>254.07</v>
      </c>
      <c r="Z189">
        <v>1459751</v>
      </c>
      <c r="AA189">
        <v>370884384.94999999</v>
      </c>
      <c r="AB189">
        <v>28765</v>
      </c>
      <c r="AC189" t="s">
        <v>4363</v>
      </c>
      <c r="AD189" t="s">
        <v>4364</v>
      </c>
    </row>
    <row r="190" spans="1:30" x14ac:dyDescent="0.25">
      <c r="A190" s="9" t="s">
        <v>4060</v>
      </c>
      <c r="B190" s="1" t="s">
        <v>16</v>
      </c>
      <c r="C190" s="10">
        <v>45019</v>
      </c>
      <c r="D190" s="1">
        <v>259.45</v>
      </c>
      <c r="F190">
        <f t="shared" si="12"/>
        <v>3.0995430160937745</v>
      </c>
      <c r="G190">
        <f t="shared" si="11"/>
        <v>1</v>
      </c>
      <c r="H190" t="str">
        <f t="shared" si="15"/>
        <v/>
      </c>
      <c r="I190">
        <f t="shared" si="13"/>
        <v>45019</v>
      </c>
      <c r="J190">
        <f t="shared" si="14"/>
        <v>-1.772981306610133</v>
      </c>
      <c r="P190" t="s">
        <v>4060</v>
      </c>
      <c r="Q190" t="s">
        <v>16</v>
      </c>
      <c r="R190" s="3">
        <v>45014</v>
      </c>
      <c r="S190">
        <v>257.45</v>
      </c>
      <c r="T190">
        <v>255.15</v>
      </c>
      <c r="U190">
        <v>270</v>
      </c>
      <c r="V190">
        <v>250.1</v>
      </c>
      <c r="W190">
        <v>264</v>
      </c>
      <c r="X190">
        <v>262.95</v>
      </c>
      <c r="Y190">
        <v>258.52999999999997</v>
      </c>
      <c r="Z190">
        <v>3821644</v>
      </c>
      <c r="AA190">
        <v>988006292.60000002</v>
      </c>
      <c r="AB190">
        <v>32709</v>
      </c>
      <c r="AC190" t="s">
        <v>4365</v>
      </c>
      <c r="AD190" t="s">
        <v>4366</v>
      </c>
    </row>
    <row r="191" spans="1:30" x14ac:dyDescent="0.25">
      <c r="A191" s="11" t="s">
        <v>4060</v>
      </c>
      <c r="B191" s="2" t="s">
        <v>16</v>
      </c>
      <c r="C191" s="12">
        <v>45021</v>
      </c>
      <c r="D191" s="2">
        <v>261.85000000000002</v>
      </c>
      <c r="F191">
        <f t="shared" si="12"/>
        <v>0.92503372518791072</v>
      </c>
      <c r="G191">
        <f t="shared" si="11"/>
        <v>3</v>
      </c>
      <c r="H191" t="str">
        <f t="shared" si="15"/>
        <v/>
      </c>
      <c r="I191" t="str">
        <f t="shared" si="13"/>
        <v/>
      </c>
      <c r="J191" t="str">
        <f t="shared" si="14"/>
        <v/>
      </c>
      <c r="P191" t="s">
        <v>4060</v>
      </c>
      <c r="Q191" t="s">
        <v>16</v>
      </c>
      <c r="R191" s="3">
        <v>45016</v>
      </c>
      <c r="S191">
        <v>262.95</v>
      </c>
      <c r="T191">
        <v>260.8</v>
      </c>
      <c r="U191">
        <v>262.95</v>
      </c>
      <c r="V191">
        <v>249.6</v>
      </c>
      <c r="W191">
        <v>249.7</v>
      </c>
      <c r="X191">
        <v>251.65</v>
      </c>
      <c r="Y191">
        <v>255.97</v>
      </c>
      <c r="Z191">
        <v>2122307</v>
      </c>
      <c r="AA191">
        <v>543239222.25</v>
      </c>
      <c r="AB191">
        <v>33752</v>
      </c>
      <c r="AC191" t="s">
        <v>4367</v>
      </c>
      <c r="AD191" t="s">
        <v>2081</v>
      </c>
    </row>
    <row r="192" spans="1:30" x14ac:dyDescent="0.25">
      <c r="A192" s="9" t="s">
        <v>4060</v>
      </c>
      <c r="B192" s="1" t="s">
        <v>16</v>
      </c>
      <c r="C192" s="10">
        <v>45022</v>
      </c>
      <c r="D192" s="1">
        <v>254.7</v>
      </c>
      <c r="F192">
        <f t="shared" si="12"/>
        <v>-2.7305709375596843</v>
      </c>
      <c r="G192">
        <f t="shared" si="11"/>
        <v>4</v>
      </c>
      <c r="H192">
        <f t="shared" si="15"/>
        <v>-1.0681685764226063</v>
      </c>
      <c r="I192" t="str">
        <f t="shared" si="13"/>
        <v/>
      </c>
      <c r="J192" t="str">
        <f t="shared" si="14"/>
        <v/>
      </c>
      <c r="P192" t="s">
        <v>4060</v>
      </c>
      <c r="Q192" t="s">
        <v>16</v>
      </c>
      <c r="R192" s="3">
        <v>45019</v>
      </c>
      <c r="S192">
        <v>251.65</v>
      </c>
      <c r="T192">
        <v>257.35000000000002</v>
      </c>
      <c r="U192">
        <v>267.8</v>
      </c>
      <c r="V192">
        <v>257.25</v>
      </c>
      <c r="W192">
        <v>261</v>
      </c>
      <c r="X192">
        <v>259.45</v>
      </c>
      <c r="Y192">
        <v>263.70999999999998</v>
      </c>
      <c r="Z192">
        <v>5119202</v>
      </c>
      <c r="AA192">
        <v>1349987141.8</v>
      </c>
      <c r="AB192">
        <v>50171</v>
      </c>
      <c r="AC192" t="s">
        <v>4368</v>
      </c>
      <c r="AD192" t="s">
        <v>2862</v>
      </c>
    </row>
    <row r="193" spans="1:30" x14ac:dyDescent="0.25">
      <c r="A193" s="11" t="s">
        <v>4060</v>
      </c>
      <c r="B193" s="2" t="s">
        <v>16</v>
      </c>
      <c r="C193" s="12">
        <v>45026</v>
      </c>
      <c r="D193" s="2">
        <v>257.95</v>
      </c>
      <c r="F193">
        <f t="shared" si="12"/>
        <v>1.2760109933254811</v>
      </c>
      <c r="G193">
        <f t="shared" si="11"/>
        <v>1</v>
      </c>
      <c r="H193" t="str">
        <f t="shared" si="15"/>
        <v/>
      </c>
      <c r="I193" t="str">
        <f t="shared" si="13"/>
        <v/>
      </c>
      <c r="J193" t="str">
        <f t="shared" si="14"/>
        <v/>
      </c>
      <c r="P193" t="s">
        <v>4060</v>
      </c>
      <c r="Q193" t="s">
        <v>16</v>
      </c>
      <c r="R193" s="3">
        <v>45021</v>
      </c>
      <c r="S193">
        <v>259.45</v>
      </c>
      <c r="T193">
        <v>265</v>
      </c>
      <c r="U193">
        <v>265.75</v>
      </c>
      <c r="V193">
        <v>261.10000000000002</v>
      </c>
      <c r="W193">
        <v>261.7</v>
      </c>
      <c r="X193">
        <v>261.85000000000002</v>
      </c>
      <c r="Y193">
        <v>262.8</v>
      </c>
      <c r="Z193">
        <v>1400276</v>
      </c>
      <c r="AA193">
        <v>367996809.39999998</v>
      </c>
      <c r="AB193">
        <v>25205</v>
      </c>
      <c r="AC193" t="s">
        <v>4369</v>
      </c>
      <c r="AD193" t="s">
        <v>4370</v>
      </c>
    </row>
    <row r="194" spans="1:30" x14ac:dyDescent="0.25">
      <c r="A194" s="9" t="s">
        <v>4060</v>
      </c>
      <c r="B194" s="1" t="s">
        <v>16</v>
      </c>
      <c r="C194" s="10">
        <v>45027</v>
      </c>
      <c r="D194" s="1">
        <v>255.2</v>
      </c>
      <c r="F194">
        <f t="shared" si="12"/>
        <v>-1.0660980810234542</v>
      </c>
      <c r="G194">
        <f t="shared" ref="G194:G257" si="16">WEEKDAY(C194, 2)</f>
        <v>2</v>
      </c>
      <c r="H194" t="str">
        <f t="shared" si="15"/>
        <v/>
      </c>
      <c r="I194" t="str">
        <f t="shared" si="13"/>
        <v/>
      </c>
      <c r="J194" t="str">
        <f t="shared" si="14"/>
        <v/>
      </c>
      <c r="P194" t="s">
        <v>4060</v>
      </c>
      <c r="Q194" t="s">
        <v>16</v>
      </c>
      <c r="R194" s="3">
        <v>45022</v>
      </c>
      <c r="S194">
        <v>261.85000000000002</v>
      </c>
      <c r="T194">
        <v>261.10000000000002</v>
      </c>
      <c r="U194">
        <v>261.39999999999998</v>
      </c>
      <c r="V194">
        <v>254.05</v>
      </c>
      <c r="W194">
        <v>255.55</v>
      </c>
      <c r="X194">
        <v>254.7</v>
      </c>
      <c r="Y194">
        <v>256.5</v>
      </c>
      <c r="Z194">
        <v>1531431</v>
      </c>
      <c r="AA194">
        <v>392813835.05000001</v>
      </c>
      <c r="AB194">
        <v>20564</v>
      </c>
      <c r="AC194" t="s">
        <v>4371</v>
      </c>
      <c r="AD194" t="s">
        <v>4372</v>
      </c>
    </row>
    <row r="195" spans="1:30" x14ac:dyDescent="0.25">
      <c r="A195" s="11" t="s">
        <v>4060</v>
      </c>
      <c r="B195" s="2" t="s">
        <v>16</v>
      </c>
      <c r="C195" s="12">
        <v>45028</v>
      </c>
      <c r="D195" s="2">
        <v>261.55</v>
      </c>
      <c r="F195">
        <f t="shared" ref="F195:F258" si="17">((D195-D194)/D194)*100</f>
        <v>2.4882445141065923</v>
      </c>
      <c r="G195">
        <f t="shared" si="16"/>
        <v>3</v>
      </c>
      <c r="H195" t="str">
        <f t="shared" si="15"/>
        <v/>
      </c>
      <c r="I195" t="str">
        <f t="shared" ref="I195:I258" si="18">IF(MONTH(C195)&lt;&gt;MONTH(C194), C195, "")</f>
        <v/>
      </c>
      <c r="J195" t="str">
        <f t="shared" ref="J195:J258" si="19">IF(ISNUMBER(I195), (INDEX(D:D, MATCH(EOMONTH(C195, 0), C:C, 1)) / D195 - 1) * 100, "")</f>
        <v/>
      </c>
      <c r="P195" t="s">
        <v>4060</v>
      </c>
      <c r="Q195" t="s">
        <v>16</v>
      </c>
      <c r="R195" s="3">
        <v>45026</v>
      </c>
      <c r="S195">
        <v>254.7</v>
      </c>
      <c r="T195">
        <v>256.45</v>
      </c>
      <c r="U195">
        <v>259.55</v>
      </c>
      <c r="V195">
        <v>251.55</v>
      </c>
      <c r="W195">
        <v>258.05</v>
      </c>
      <c r="X195">
        <v>257.95</v>
      </c>
      <c r="Y195">
        <v>256.83</v>
      </c>
      <c r="Z195">
        <v>1179776</v>
      </c>
      <c r="AA195">
        <v>303007279.80000001</v>
      </c>
      <c r="AB195">
        <v>13650</v>
      </c>
      <c r="AC195" t="s">
        <v>4373</v>
      </c>
      <c r="AD195" t="s">
        <v>458</v>
      </c>
    </row>
    <row r="196" spans="1:30" x14ac:dyDescent="0.25">
      <c r="A196" s="9" t="s">
        <v>4060</v>
      </c>
      <c r="B196" s="1" t="s">
        <v>16</v>
      </c>
      <c r="C196" s="10">
        <v>45029</v>
      </c>
      <c r="D196" s="1">
        <v>260.5</v>
      </c>
      <c r="F196">
        <f t="shared" si="17"/>
        <v>-0.40145287707895672</v>
      </c>
      <c r="G196">
        <f t="shared" si="16"/>
        <v>4</v>
      </c>
      <c r="H196">
        <f t="shared" si="15"/>
        <v>-0.5155623448539326</v>
      </c>
      <c r="I196" t="str">
        <f t="shared" si="18"/>
        <v/>
      </c>
      <c r="J196" t="str">
        <f t="shared" si="19"/>
        <v/>
      </c>
      <c r="P196" t="s">
        <v>4060</v>
      </c>
      <c r="Q196" t="s">
        <v>16</v>
      </c>
      <c r="R196" s="3">
        <v>45027</v>
      </c>
      <c r="S196">
        <v>257.95</v>
      </c>
      <c r="T196">
        <v>259</v>
      </c>
      <c r="U196">
        <v>260.75</v>
      </c>
      <c r="V196">
        <v>254.55</v>
      </c>
      <c r="W196">
        <v>255.3</v>
      </c>
      <c r="X196">
        <v>255.2</v>
      </c>
      <c r="Y196">
        <v>257.23</v>
      </c>
      <c r="Z196">
        <v>1103965</v>
      </c>
      <c r="AA196">
        <v>283971333.60000002</v>
      </c>
      <c r="AB196">
        <v>11783</v>
      </c>
      <c r="AC196" t="s">
        <v>4374</v>
      </c>
      <c r="AD196" t="s">
        <v>2054</v>
      </c>
    </row>
    <row r="197" spans="1:30" x14ac:dyDescent="0.25">
      <c r="A197" s="11" t="s">
        <v>4060</v>
      </c>
      <c r="B197" s="2" t="s">
        <v>16</v>
      </c>
      <c r="C197" s="12">
        <v>45033</v>
      </c>
      <c r="D197" s="2">
        <v>262.85000000000002</v>
      </c>
      <c r="F197">
        <f t="shared" si="17"/>
        <v>0.90211132437620845</v>
      </c>
      <c r="G197">
        <f t="shared" si="16"/>
        <v>1</v>
      </c>
      <c r="H197" t="str">
        <f t="shared" si="15"/>
        <v/>
      </c>
      <c r="I197" t="str">
        <f t="shared" si="18"/>
        <v/>
      </c>
      <c r="J197" t="str">
        <f t="shared" si="19"/>
        <v/>
      </c>
      <c r="P197" t="s">
        <v>4060</v>
      </c>
      <c r="Q197" t="s">
        <v>16</v>
      </c>
      <c r="R197" s="3">
        <v>45028</v>
      </c>
      <c r="S197">
        <v>255.2</v>
      </c>
      <c r="T197">
        <v>257</v>
      </c>
      <c r="U197">
        <v>262.89999999999998</v>
      </c>
      <c r="V197">
        <v>255.1</v>
      </c>
      <c r="W197">
        <v>260.5</v>
      </c>
      <c r="X197">
        <v>261.55</v>
      </c>
      <c r="Y197">
        <v>259.79000000000002</v>
      </c>
      <c r="Z197">
        <v>1602975</v>
      </c>
      <c r="AA197">
        <v>416435146.69999999</v>
      </c>
      <c r="AB197">
        <v>22061</v>
      </c>
      <c r="AC197" t="s">
        <v>4375</v>
      </c>
      <c r="AD197" t="s">
        <v>4376</v>
      </c>
    </row>
    <row r="198" spans="1:30" x14ac:dyDescent="0.25">
      <c r="A198" s="9" t="s">
        <v>4060</v>
      </c>
      <c r="B198" s="1" t="s">
        <v>16</v>
      </c>
      <c r="C198" s="10">
        <v>45034</v>
      </c>
      <c r="D198" s="1">
        <v>264.8</v>
      </c>
      <c r="F198">
        <f t="shared" si="17"/>
        <v>0.74186798554308109</v>
      </c>
      <c r="G198">
        <f t="shared" si="16"/>
        <v>2</v>
      </c>
      <c r="H198" t="str">
        <f t="shared" si="15"/>
        <v/>
      </c>
      <c r="I198" t="str">
        <f t="shared" si="18"/>
        <v/>
      </c>
      <c r="J198" t="str">
        <f t="shared" si="19"/>
        <v/>
      </c>
      <c r="P198" t="s">
        <v>4060</v>
      </c>
      <c r="Q198" t="s">
        <v>16</v>
      </c>
      <c r="R198" s="3">
        <v>45029</v>
      </c>
      <c r="S198">
        <v>261.55</v>
      </c>
      <c r="T198">
        <v>262.89999999999998</v>
      </c>
      <c r="U198">
        <v>267</v>
      </c>
      <c r="V198">
        <v>258.85000000000002</v>
      </c>
      <c r="W198">
        <v>261.45</v>
      </c>
      <c r="X198">
        <v>260.5</v>
      </c>
      <c r="Y198">
        <v>262.58999999999997</v>
      </c>
      <c r="Z198">
        <v>1557078</v>
      </c>
      <c r="AA198">
        <v>408872341.5</v>
      </c>
      <c r="AB198">
        <v>19419</v>
      </c>
      <c r="AC198" t="s">
        <v>4377</v>
      </c>
      <c r="AD198" t="s">
        <v>4378</v>
      </c>
    </row>
    <row r="199" spans="1:30" x14ac:dyDescent="0.25">
      <c r="A199" s="11" t="s">
        <v>4060</v>
      </c>
      <c r="B199" s="2" t="s">
        <v>16</v>
      </c>
      <c r="C199" s="12">
        <v>45035</v>
      </c>
      <c r="D199" s="2">
        <v>259.2</v>
      </c>
      <c r="F199">
        <f t="shared" si="17"/>
        <v>-2.1148036253776521</v>
      </c>
      <c r="G199">
        <f t="shared" si="16"/>
        <v>3</v>
      </c>
      <c r="H199" t="str">
        <f t="shared" si="15"/>
        <v/>
      </c>
      <c r="I199" t="str">
        <f t="shared" si="18"/>
        <v/>
      </c>
      <c r="J199" t="str">
        <f t="shared" si="19"/>
        <v/>
      </c>
      <c r="P199" t="s">
        <v>4060</v>
      </c>
      <c r="Q199" t="s">
        <v>16</v>
      </c>
      <c r="R199" s="3">
        <v>45033</v>
      </c>
      <c r="S199">
        <v>260.5</v>
      </c>
      <c r="T199">
        <v>262.05</v>
      </c>
      <c r="U199">
        <v>268.7</v>
      </c>
      <c r="V199">
        <v>260.25</v>
      </c>
      <c r="W199">
        <v>263.10000000000002</v>
      </c>
      <c r="X199">
        <v>262.85000000000002</v>
      </c>
      <c r="Y199">
        <v>265.58</v>
      </c>
      <c r="Z199">
        <v>2047248</v>
      </c>
      <c r="AA199">
        <v>543702932</v>
      </c>
      <c r="AB199">
        <v>32457</v>
      </c>
      <c r="AC199" t="s">
        <v>4379</v>
      </c>
      <c r="AD199" t="s">
        <v>4380</v>
      </c>
    </row>
    <row r="200" spans="1:30" x14ac:dyDescent="0.25">
      <c r="A200" s="9" t="s">
        <v>4060</v>
      </c>
      <c r="B200" s="1" t="s">
        <v>16</v>
      </c>
      <c r="C200" s="10">
        <v>45036</v>
      </c>
      <c r="D200" s="1">
        <v>253.45</v>
      </c>
      <c r="F200">
        <f t="shared" si="17"/>
        <v>-2.2183641975308643</v>
      </c>
      <c r="G200">
        <f t="shared" si="16"/>
        <v>4</v>
      </c>
      <c r="H200">
        <f t="shared" si="15"/>
        <v>-3.0969221946090699</v>
      </c>
      <c r="I200" t="str">
        <f t="shared" si="18"/>
        <v/>
      </c>
      <c r="J200" t="str">
        <f t="shared" si="19"/>
        <v/>
      </c>
      <c r="P200" t="s">
        <v>4060</v>
      </c>
      <c r="Q200" t="s">
        <v>16</v>
      </c>
      <c r="R200" s="3">
        <v>45034</v>
      </c>
      <c r="S200">
        <v>262.85000000000002</v>
      </c>
      <c r="T200">
        <v>263.75</v>
      </c>
      <c r="U200">
        <v>270</v>
      </c>
      <c r="V200">
        <v>260.39999999999998</v>
      </c>
      <c r="W200">
        <v>264.2</v>
      </c>
      <c r="X200">
        <v>264.8</v>
      </c>
      <c r="Y200">
        <v>266.12</v>
      </c>
      <c r="Z200">
        <v>2752430</v>
      </c>
      <c r="AA200">
        <v>732474962.25</v>
      </c>
      <c r="AB200">
        <v>27298</v>
      </c>
      <c r="AC200" t="s">
        <v>4381</v>
      </c>
      <c r="AD200" t="s">
        <v>343</v>
      </c>
    </row>
    <row r="201" spans="1:30" x14ac:dyDescent="0.25">
      <c r="A201" s="11" t="s">
        <v>4060</v>
      </c>
      <c r="B201" s="2" t="s">
        <v>16</v>
      </c>
      <c r="C201" s="12">
        <v>45037</v>
      </c>
      <c r="D201" s="2">
        <v>256.64999999999998</v>
      </c>
      <c r="F201">
        <f t="shared" si="17"/>
        <v>1.2625764450581924</v>
      </c>
      <c r="G201">
        <f t="shared" si="16"/>
        <v>5</v>
      </c>
      <c r="H201" t="str">
        <f t="shared" si="15"/>
        <v/>
      </c>
      <c r="I201" t="str">
        <f t="shared" si="18"/>
        <v/>
      </c>
      <c r="J201" t="str">
        <f t="shared" si="19"/>
        <v/>
      </c>
      <c r="P201" t="s">
        <v>4060</v>
      </c>
      <c r="Q201" t="s">
        <v>16</v>
      </c>
      <c r="R201" s="3">
        <v>45035</v>
      </c>
      <c r="S201">
        <v>264.8</v>
      </c>
      <c r="T201">
        <v>261.8</v>
      </c>
      <c r="U201">
        <v>267.8</v>
      </c>
      <c r="V201">
        <v>258.10000000000002</v>
      </c>
      <c r="W201">
        <v>259.89999999999998</v>
      </c>
      <c r="X201">
        <v>259.2</v>
      </c>
      <c r="Y201">
        <v>263.20999999999998</v>
      </c>
      <c r="Z201">
        <v>2410365</v>
      </c>
      <c r="AA201">
        <v>634437193.79999995</v>
      </c>
      <c r="AB201">
        <v>19361</v>
      </c>
      <c r="AC201" t="s">
        <v>4382</v>
      </c>
      <c r="AD201" t="s">
        <v>4383</v>
      </c>
    </row>
    <row r="202" spans="1:30" x14ac:dyDescent="0.25">
      <c r="A202" s="9" t="s">
        <v>4060</v>
      </c>
      <c r="B202" s="1" t="s">
        <v>16</v>
      </c>
      <c r="C202" s="10">
        <v>45040</v>
      </c>
      <c r="D202" s="1">
        <v>254.3</v>
      </c>
      <c r="F202">
        <f t="shared" si="17"/>
        <v>-0.91564387297875161</v>
      </c>
      <c r="G202">
        <f t="shared" si="16"/>
        <v>1</v>
      </c>
      <c r="H202" t="str">
        <f t="shared" si="15"/>
        <v/>
      </c>
      <c r="I202" t="str">
        <f t="shared" si="18"/>
        <v/>
      </c>
      <c r="J202" t="str">
        <f t="shared" si="19"/>
        <v/>
      </c>
      <c r="P202" t="s">
        <v>4060</v>
      </c>
      <c r="Q202" t="s">
        <v>16</v>
      </c>
      <c r="R202" s="3">
        <v>45036</v>
      </c>
      <c r="S202">
        <v>259.2</v>
      </c>
      <c r="T202">
        <v>260.75</v>
      </c>
      <c r="U202">
        <v>260.75</v>
      </c>
      <c r="V202">
        <v>252.55</v>
      </c>
      <c r="W202">
        <v>253.7</v>
      </c>
      <c r="X202">
        <v>253.45</v>
      </c>
      <c r="Y202">
        <v>255.84</v>
      </c>
      <c r="Z202">
        <v>1658470</v>
      </c>
      <c r="AA202">
        <v>424302412.5</v>
      </c>
      <c r="AB202">
        <v>21138</v>
      </c>
      <c r="AC202" t="s">
        <v>4384</v>
      </c>
      <c r="AD202" t="s">
        <v>4385</v>
      </c>
    </row>
    <row r="203" spans="1:30" x14ac:dyDescent="0.25">
      <c r="A203" s="11" t="s">
        <v>4060</v>
      </c>
      <c r="B203" s="2" t="s">
        <v>16</v>
      </c>
      <c r="C203" s="12">
        <v>45041</v>
      </c>
      <c r="D203" s="2">
        <v>253.6</v>
      </c>
      <c r="F203">
        <f t="shared" si="17"/>
        <v>-0.27526543452615693</v>
      </c>
      <c r="G203">
        <f t="shared" si="16"/>
        <v>2</v>
      </c>
      <c r="H203" t="str">
        <f t="shared" si="15"/>
        <v/>
      </c>
      <c r="I203" t="str">
        <f t="shared" si="18"/>
        <v/>
      </c>
      <c r="J203" t="str">
        <f t="shared" si="19"/>
        <v/>
      </c>
      <c r="P203" t="s">
        <v>4060</v>
      </c>
      <c r="Q203" t="s">
        <v>16</v>
      </c>
      <c r="R203" s="3">
        <v>45037</v>
      </c>
      <c r="S203">
        <v>253.45</v>
      </c>
      <c r="T203">
        <v>254.3</v>
      </c>
      <c r="U203">
        <v>257.64999999999998</v>
      </c>
      <c r="V203">
        <v>250.4</v>
      </c>
      <c r="W203">
        <v>256.10000000000002</v>
      </c>
      <c r="X203">
        <v>256.64999999999998</v>
      </c>
      <c r="Y203">
        <v>254.88</v>
      </c>
      <c r="Z203">
        <v>1143923</v>
      </c>
      <c r="AA203">
        <v>291558443.89999998</v>
      </c>
      <c r="AB203">
        <v>19108</v>
      </c>
      <c r="AC203" t="s">
        <v>4386</v>
      </c>
      <c r="AD203" t="s">
        <v>4387</v>
      </c>
    </row>
    <row r="204" spans="1:30" x14ac:dyDescent="0.25">
      <c r="A204" s="9" t="s">
        <v>4060</v>
      </c>
      <c r="B204" s="1" t="s">
        <v>16</v>
      </c>
      <c r="C204" s="10">
        <v>45042</v>
      </c>
      <c r="D204" s="1">
        <v>259.39999999999998</v>
      </c>
      <c r="F204">
        <f t="shared" si="17"/>
        <v>2.2870662460567757</v>
      </c>
      <c r="G204">
        <f t="shared" si="16"/>
        <v>3</v>
      </c>
      <c r="H204" t="str">
        <f t="shared" si="15"/>
        <v/>
      </c>
      <c r="I204" t="str">
        <f t="shared" si="18"/>
        <v/>
      </c>
      <c r="J204" t="str">
        <f t="shared" si="19"/>
        <v/>
      </c>
      <c r="P204" t="s">
        <v>4060</v>
      </c>
      <c r="Q204" t="s">
        <v>16</v>
      </c>
      <c r="R204" s="3">
        <v>45040</v>
      </c>
      <c r="S204">
        <v>256.64999999999998</v>
      </c>
      <c r="T204">
        <v>256</v>
      </c>
      <c r="U204">
        <v>257.2</v>
      </c>
      <c r="V204">
        <v>253.5</v>
      </c>
      <c r="W204">
        <v>254.5</v>
      </c>
      <c r="X204">
        <v>254.3</v>
      </c>
      <c r="Y204">
        <v>255.48</v>
      </c>
      <c r="Z204">
        <v>763758</v>
      </c>
      <c r="AA204">
        <v>195124759.65000001</v>
      </c>
      <c r="AB204">
        <v>8035</v>
      </c>
      <c r="AC204" t="s">
        <v>4388</v>
      </c>
      <c r="AD204" t="s">
        <v>4389</v>
      </c>
    </row>
    <row r="205" spans="1:30" x14ac:dyDescent="0.25">
      <c r="A205" s="11" t="s">
        <v>4060</v>
      </c>
      <c r="B205" s="2" t="s">
        <v>16</v>
      </c>
      <c r="C205" s="12">
        <v>45043</v>
      </c>
      <c r="D205" s="2">
        <v>256.85000000000002</v>
      </c>
      <c r="F205">
        <f t="shared" si="17"/>
        <v>-0.98303777949111593</v>
      </c>
      <c r="G205">
        <f t="shared" si="16"/>
        <v>4</v>
      </c>
      <c r="H205">
        <f t="shared" si="15"/>
        <v>1.3414874728743478</v>
      </c>
      <c r="I205" t="str">
        <f t="shared" si="18"/>
        <v/>
      </c>
      <c r="J205" t="str">
        <f t="shared" si="19"/>
        <v/>
      </c>
      <c r="P205" t="s">
        <v>4060</v>
      </c>
      <c r="Q205" t="s">
        <v>16</v>
      </c>
      <c r="R205" s="3">
        <v>45041</v>
      </c>
      <c r="S205">
        <v>254.3</v>
      </c>
      <c r="T205">
        <v>255.2</v>
      </c>
      <c r="U205">
        <v>258.95</v>
      </c>
      <c r="V205">
        <v>251.4</v>
      </c>
      <c r="W205">
        <v>252.8</v>
      </c>
      <c r="X205">
        <v>253.6</v>
      </c>
      <c r="Y205">
        <v>255.66</v>
      </c>
      <c r="Z205">
        <v>1761119</v>
      </c>
      <c r="AA205">
        <v>450254233.35000002</v>
      </c>
      <c r="AB205">
        <v>20853</v>
      </c>
      <c r="AC205" t="s">
        <v>4390</v>
      </c>
      <c r="AD205" t="s">
        <v>4280</v>
      </c>
    </row>
    <row r="206" spans="1:30" x14ac:dyDescent="0.25">
      <c r="A206" s="9" t="s">
        <v>4060</v>
      </c>
      <c r="B206" s="1" t="s">
        <v>16</v>
      </c>
      <c r="C206" s="10">
        <v>45044</v>
      </c>
      <c r="D206" s="1">
        <v>254.85</v>
      </c>
      <c r="F206">
        <f t="shared" si="17"/>
        <v>-0.77866459022777035</v>
      </c>
      <c r="G206">
        <f t="shared" si="16"/>
        <v>5</v>
      </c>
      <c r="H206" t="str">
        <f t="shared" si="15"/>
        <v/>
      </c>
      <c r="I206" t="str">
        <f t="shared" si="18"/>
        <v/>
      </c>
      <c r="J206" t="str">
        <f t="shared" si="19"/>
        <v/>
      </c>
      <c r="P206" t="s">
        <v>4060</v>
      </c>
      <c r="Q206" t="s">
        <v>16</v>
      </c>
      <c r="R206" s="3">
        <v>45042</v>
      </c>
      <c r="S206">
        <v>253.6</v>
      </c>
      <c r="T206">
        <v>253.6</v>
      </c>
      <c r="U206">
        <v>260</v>
      </c>
      <c r="V206">
        <v>253.55</v>
      </c>
      <c r="W206">
        <v>260</v>
      </c>
      <c r="X206">
        <v>259.39999999999998</v>
      </c>
      <c r="Y206">
        <v>258.29000000000002</v>
      </c>
      <c r="Z206">
        <v>1285849</v>
      </c>
      <c r="AA206">
        <v>332120902.75</v>
      </c>
      <c r="AB206">
        <v>18632</v>
      </c>
      <c r="AC206" t="s">
        <v>4391</v>
      </c>
      <c r="AD206" t="s">
        <v>3796</v>
      </c>
    </row>
    <row r="207" spans="1:30" x14ac:dyDescent="0.25">
      <c r="A207" s="11" t="s">
        <v>4060</v>
      </c>
      <c r="B207" s="2" t="s">
        <v>16</v>
      </c>
      <c r="C207" s="12">
        <v>45048</v>
      </c>
      <c r="D207" s="2">
        <v>258</v>
      </c>
      <c r="F207">
        <f t="shared" si="17"/>
        <v>1.2360211889346697</v>
      </c>
      <c r="G207">
        <f t="shared" si="16"/>
        <v>2</v>
      </c>
      <c r="H207" t="str">
        <f t="shared" si="15"/>
        <v/>
      </c>
      <c r="I207">
        <f t="shared" si="18"/>
        <v>45048</v>
      </c>
      <c r="J207">
        <f t="shared" si="19"/>
        <v>-0.29069767441860517</v>
      </c>
      <c r="P207" t="s">
        <v>4060</v>
      </c>
      <c r="Q207" t="s">
        <v>16</v>
      </c>
      <c r="R207" s="3">
        <v>45043</v>
      </c>
      <c r="S207">
        <v>259.39999999999998</v>
      </c>
      <c r="T207">
        <v>258.89999999999998</v>
      </c>
      <c r="U207">
        <v>258.89999999999998</v>
      </c>
      <c r="V207">
        <v>255.55</v>
      </c>
      <c r="W207">
        <v>257.45</v>
      </c>
      <c r="X207">
        <v>256.85000000000002</v>
      </c>
      <c r="Y207">
        <v>256.87</v>
      </c>
      <c r="Z207">
        <v>1254220</v>
      </c>
      <c r="AA207">
        <v>322167286.5</v>
      </c>
      <c r="AB207">
        <v>11446</v>
      </c>
      <c r="AC207" t="s">
        <v>4392</v>
      </c>
      <c r="AD207" t="s">
        <v>4393</v>
      </c>
    </row>
    <row r="208" spans="1:30" x14ac:dyDescent="0.25">
      <c r="A208" s="9" t="s">
        <v>4060</v>
      </c>
      <c r="B208" s="1" t="s">
        <v>16</v>
      </c>
      <c r="C208" s="10">
        <v>45049</v>
      </c>
      <c r="D208" s="1">
        <v>257.05</v>
      </c>
      <c r="F208">
        <f t="shared" si="17"/>
        <v>-0.36821705426356149</v>
      </c>
      <c r="G208">
        <f t="shared" si="16"/>
        <v>3</v>
      </c>
      <c r="H208" t="str">
        <f t="shared" ref="H208:H271" si="20">IF(G208=4, ((D208 - D203) / D203)*100, "")</f>
        <v/>
      </c>
      <c r="I208" t="str">
        <f t="shared" si="18"/>
        <v/>
      </c>
      <c r="J208" t="str">
        <f t="shared" si="19"/>
        <v/>
      </c>
      <c r="P208" t="s">
        <v>4060</v>
      </c>
      <c r="Q208" t="s">
        <v>16</v>
      </c>
      <c r="R208" s="3">
        <v>45044</v>
      </c>
      <c r="S208">
        <v>256.85000000000002</v>
      </c>
      <c r="T208">
        <v>258</v>
      </c>
      <c r="U208">
        <v>259.60000000000002</v>
      </c>
      <c r="V208">
        <v>254.45</v>
      </c>
      <c r="W208">
        <v>255</v>
      </c>
      <c r="X208">
        <v>254.85</v>
      </c>
      <c r="Y208">
        <v>256.2</v>
      </c>
      <c r="Z208">
        <v>1113714</v>
      </c>
      <c r="AA208">
        <v>285330723.75</v>
      </c>
      <c r="AB208">
        <v>17689</v>
      </c>
      <c r="AC208" t="s">
        <v>4394</v>
      </c>
      <c r="AD208" t="s">
        <v>4395</v>
      </c>
    </row>
    <row r="209" spans="1:30" x14ac:dyDescent="0.25">
      <c r="A209" s="11" t="s">
        <v>4060</v>
      </c>
      <c r="B209" s="2" t="s">
        <v>16</v>
      </c>
      <c r="C209" s="12">
        <v>45050</v>
      </c>
      <c r="D209" s="2">
        <v>258.14999999999998</v>
      </c>
      <c r="F209">
        <f t="shared" si="17"/>
        <v>0.42793230888930783</v>
      </c>
      <c r="G209">
        <f t="shared" si="16"/>
        <v>4</v>
      </c>
      <c r="H209">
        <f t="shared" si="20"/>
        <v>-0.48188126445643797</v>
      </c>
      <c r="I209" t="str">
        <f t="shared" si="18"/>
        <v/>
      </c>
      <c r="J209" t="str">
        <f t="shared" si="19"/>
        <v/>
      </c>
      <c r="P209" t="s">
        <v>4060</v>
      </c>
      <c r="Q209" t="s">
        <v>16</v>
      </c>
      <c r="R209" s="3">
        <v>45048</v>
      </c>
      <c r="S209">
        <v>254.85</v>
      </c>
      <c r="T209">
        <v>256.89999999999998</v>
      </c>
      <c r="U209">
        <v>259.10000000000002</v>
      </c>
      <c r="V209">
        <v>254.75</v>
      </c>
      <c r="W209">
        <v>258.05</v>
      </c>
      <c r="X209">
        <v>258</v>
      </c>
      <c r="Y209">
        <v>257.62</v>
      </c>
      <c r="Z209">
        <v>1352133</v>
      </c>
      <c r="AA209">
        <v>348334259.89999998</v>
      </c>
      <c r="AB209">
        <v>19580</v>
      </c>
      <c r="AC209" t="s">
        <v>4396</v>
      </c>
      <c r="AD209" t="s">
        <v>778</v>
      </c>
    </row>
    <row r="210" spans="1:30" x14ac:dyDescent="0.25">
      <c r="A210" s="9" t="s">
        <v>4060</v>
      </c>
      <c r="B210" s="1" t="s">
        <v>16</v>
      </c>
      <c r="C210" s="10">
        <v>45051</v>
      </c>
      <c r="D210" s="1">
        <v>253.05</v>
      </c>
      <c r="F210">
        <f t="shared" si="17"/>
        <v>-1.9755955839627994</v>
      </c>
      <c r="G210">
        <f t="shared" si="16"/>
        <v>5</v>
      </c>
      <c r="H210" t="str">
        <f t="shared" si="20"/>
        <v/>
      </c>
      <c r="I210" t="str">
        <f t="shared" si="18"/>
        <v/>
      </c>
      <c r="J210" t="str">
        <f t="shared" si="19"/>
        <v/>
      </c>
      <c r="P210" t="s">
        <v>4060</v>
      </c>
      <c r="Q210" t="s">
        <v>16</v>
      </c>
      <c r="R210" s="3">
        <v>45049</v>
      </c>
      <c r="S210">
        <v>258</v>
      </c>
      <c r="T210">
        <v>256</v>
      </c>
      <c r="U210">
        <v>260.95</v>
      </c>
      <c r="V210">
        <v>255.35</v>
      </c>
      <c r="W210">
        <v>257</v>
      </c>
      <c r="X210">
        <v>257.05</v>
      </c>
      <c r="Y210">
        <v>257.77999999999997</v>
      </c>
      <c r="Z210">
        <v>1378199</v>
      </c>
      <c r="AA210">
        <v>355276670</v>
      </c>
      <c r="AB210">
        <v>18318</v>
      </c>
      <c r="AC210" t="s">
        <v>4397</v>
      </c>
      <c r="AD210" t="s">
        <v>659</v>
      </c>
    </row>
    <row r="211" spans="1:30" x14ac:dyDescent="0.25">
      <c r="A211" s="11" t="s">
        <v>4060</v>
      </c>
      <c r="B211" s="2" t="s">
        <v>16</v>
      </c>
      <c r="C211" s="12">
        <v>45054</v>
      </c>
      <c r="D211" s="2">
        <v>258.3</v>
      </c>
      <c r="F211">
        <f t="shared" si="17"/>
        <v>2.0746887966804977</v>
      </c>
      <c r="G211">
        <f t="shared" si="16"/>
        <v>1</v>
      </c>
      <c r="H211" t="str">
        <f t="shared" si="20"/>
        <v/>
      </c>
      <c r="I211" t="str">
        <f t="shared" si="18"/>
        <v/>
      </c>
      <c r="J211" t="str">
        <f t="shared" si="19"/>
        <v/>
      </c>
      <c r="P211" t="s">
        <v>4060</v>
      </c>
      <c r="Q211" t="s">
        <v>16</v>
      </c>
      <c r="R211" s="3">
        <v>45050</v>
      </c>
      <c r="S211">
        <v>257.05</v>
      </c>
      <c r="T211">
        <v>256</v>
      </c>
      <c r="U211">
        <v>260.89999999999998</v>
      </c>
      <c r="V211">
        <v>255.6</v>
      </c>
      <c r="W211">
        <v>258</v>
      </c>
      <c r="X211">
        <v>258.14999999999998</v>
      </c>
      <c r="Y211">
        <v>258.77</v>
      </c>
      <c r="Z211">
        <v>1570141</v>
      </c>
      <c r="AA211">
        <v>406309766</v>
      </c>
      <c r="AB211">
        <v>31072</v>
      </c>
      <c r="AC211" t="s">
        <v>4398</v>
      </c>
      <c r="AD211" t="s">
        <v>4399</v>
      </c>
    </row>
    <row r="212" spans="1:30" x14ac:dyDescent="0.25">
      <c r="A212" s="9" t="s">
        <v>4060</v>
      </c>
      <c r="B212" s="1" t="s">
        <v>16</v>
      </c>
      <c r="C212" s="10">
        <v>45055</v>
      </c>
      <c r="D212" s="1">
        <v>254.05</v>
      </c>
      <c r="F212">
        <f t="shared" si="17"/>
        <v>-1.6453735965931087</v>
      </c>
      <c r="G212">
        <f t="shared" si="16"/>
        <v>2</v>
      </c>
      <c r="H212" t="str">
        <f t="shared" si="20"/>
        <v/>
      </c>
      <c r="I212" t="str">
        <f t="shared" si="18"/>
        <v/>
      </c>
      <c r="J212" t="str">
        <f t="shared" si="19"/>
        <v/>
      </c>
      <c r="P212" t="s">
        <v>4060</v>
      </c>
      <c r="Q212" t="s">
        <v>16</v>
      </c>
      <c r="R212" s="3">
        <v>45051</v>
      </c>
      <c r="S212">
        <v>258.14999999999998</v>
      </c>
      <c r="T212">
        <v>259.39999999999998</v>
      </c>
      <c r="U212">
        <v>259.55</v>
      </c>
      <c r="V212">
        <v>252.55</v>
      </c>
      <c r="W212">
        <v>252.95</v>
      </c>
      <c r="X212">
        <v>253.05</v>
      </c>
      <c r="Y212">
        <v>255.82</v>
      </c>
      <c r="Z212">
        <v>970736</v>
      </c>
      <c r="AA212">
        <v>248336492.09999999</v>
      </c>
      <c r="AB212">
        <v>17790</v>
      </c>
      <c r="AC212" t="s">
        <v>4400</v>
      </c>
      <c r="AD212" t="s">
        <v>2997</v>
      </c>
    </row>
    <row r="213" spans="1:30" x14ac:dyDescent="0.25">
      <c r="A213" s="11" t="s">
        <v>4060</v>
      </c>
      <c r="B213" s="2" t="s">
        <v>16</v>
      </c>
      <c r="C213" s="12">
        <v>45056</v>
      </c>
      <c r="D213" s="2">
        <v>259.3</v>
      </c>
      <c r="F213">
        <f t="shared" si="17"/>
        <v>2.0665223381224167</v>
      </c>
      <c r="G213">
        <f t="shared" si="16"/>
        <v>3</v>
      </c>
      <c r="H213" t="str">
        <f t="shared" si="20"/>
        <v/>
      </c>
      <c r="I213" t="str">
        <f t="shared" si="18"/>
        <v/>
      </c>
      <c r="J213" t="str">
        <f t="shared" si="19"/>
        <v/>
      </c>
      <c r="P213" t="s">
        <v>4060</v>
      </c>
      <c r="Q213" t="s">
        <v>16</v>
      </c>
      <c r="R213" s="3">
        <v>45054</v>
      </c>
      <c r="S213">
        <v>253.05</v>
      </c>
      <c r="T213">
        <v>254.1</v>
      </c>
      <c r="U213">
        <v>260.64999999999998</v>
      </c>
      <c r="V213">
        <v>254.1</v>
      </c>
      <c r="W213">
        <v>258.39999999999998</v>
      </c>
      <c r="X213">
        <v>258.3</v>
      </c>
      <c r="Y213">
        <v>257.43</v>
      </c>
      <c r="Z213">
        <v>1516621</v>
      </c>
      <c r="AA213">
        <v>390418292.25</v>
      </c>
      <c r="AB213">
        <v>18339</v>
      </c>
      <c r="AC213" t="s">
        <v>4401</v>
      </c>
      <c r="AD213" t="s">
        <v>300</v>
      </c>
    </row>
    <row r="214" spans="1:30" x14ac:dyDescent="0.25">
      <c r="A214" s="9" t="s">
        <v>4060</v>
      </c>
      <c r="B214" s="1" t="s">
        <v>16</v>
      </c>
      <c r="C214" s="10">
        <v>45057</v>
      </c>
      <c r="D214" s="1">
        <v>258.85000000000002</v>
      </c>
      <c r="F214">
        <f t="shared" si="17"/>
        <v>-0.17354415734669829</v>
      </c>
      <c r="G214">
        <f t="shared" si="16"/>
        <v>4</v>
      </c>
      <c r="H214">
        <f t="shared" si="20"/>
        <v>0.27116017819099186</v>
      </c>
      <c r="I214" t="str">
        <f t="shared" si="18"/>
        <v/>
      </c>
      <c r="J214" t="str">
        <f t="shared" si="19"/>
        <v/>
      </c>
      <c r="P214" t="s">
        <v>4060</v>
      </c>
      <c r="Q214" t="s">
        <v>16</v>
      </c>
      <c r="R214" s="3">
        <v>45055</v>
      </c>
      <c r="S214">
        <v>258.3</v>
      </c>
      <c r="T214">
        <v>258.3</v>
      </c>
      <c r="U214">
        <v>259.60000000000002</v>
      </c>
      <c r="V214">
        <v>253.45</v>
      </c>
      <c r="W214">
        <v>254.5</v>
      </c>
      <c r="X214">
        <v>254.05</v>
      </c>
      <c r="Y214">
        <v>256.19</v>
      </c>
      <c r="Z214">
        <v>1366438</v>
      </c>
      <c r="AA214">
        <v>350074381.39999998</v>
      </c>
      <c r="AB214">
        <v>20762</v>
      </c>
      <c r="AC214" t="s">
        <v>4402</v>
      </c>
      <c r="AD214" t="s">
        <v>3083</v>
      </c>
    </row>
    <row r="215" spans="1:30" x14ac:dyDescent="0.25">
      <c r="A215" s="11" t="s">
        <v>4060</v>
      </c>
      <c r="B215" s="2" t="s">
        <v>16</v>
      </c>
      <c r="C215" s="12">
        <v>45058</v>
      </c>
      <c r="D215" s="2">
        <v>256.05</v>
      </c>
      <c r="F215">
        <f t="shared" si="17"/>
        <v>-1.0817075526366664</v>
      </c>
      <c r="G215">
        <f t="shared" si="16"/>
        <v>5</v>
      </c>
      <c r="H215" t="str">
        <f t="shared" si="20"/>
        <v/>
      </c>
      <c r="I215" t="str">
        <f t="shared" si="18"/>
        <v/>
      </c>
      <c r="J215" t="str">
        <f t="shared" si="19"/>
        <v/>
      </c>
      <c r="P215" t="s">
        <v>4060</v>
      </c>
      <c r="Q215" t="s">
        <v>16</v>
      </c>
      <c r="R215" s="3">
        <v>45056</v>
      </c>
      <c r="S215">
        <v>254.05</v>
      </c>
      <c r="T215">
        <v>254.2</v>
      </c>
      <c r="U215">
        <v>260.5</v>
      </c>
      <c r="V215">
        <v>254.1</v>
      </c>
      <c r="W215">
        <v>258.89999999999998</v>
      </c>
      <c r="X215">
        <v>259.3</v>
      </c>
      <c r="Y215">
        <v>257.95</v>
      </c>
      <c r="Z215">
        <v>1432415</v>
      </c>
      <c r="AA215">
        <v>369493848.64999998</v>
      </c>
      <c r="AB215">
        <v>23656</v>
      </c>
      <c r="AC215" t="s">
        <v>4403</v>
      </c>
      <c r="AD215" t="s">
        <v>4404</v>
      </c>
    </row>
    <row r="216" spans="1:30" x14ac:dyDescent="0.25">
      <c r="A216" s="9" t="s">
        <v>4060</v>
      </c>
      <c r="B216" s="1" t="s">
        <v>16</v>
      </c>
      <c r="C216" s="10">
        <v>45061</v>
      </c>
      <c r="D216" s="1">
        <v>259.3</v>
      </c>
      <c r="F216">
        <f t="shared" si="17"/>
        <v>1.2692833430970514</v>
      </c>
      <c r="G216">
        <f t="shared" si="16"/>
        <v>1</v>
      </c>
      <c r="H216" t="str">
        <f t="shared" si="20"/>
        <v/>
      </c>
      <c r="I216" t="str">
        <f t="shared" si="18"/>
        <v/>
      </c>
      <c r="J216" t="str">
        <f t="shared" si="19"/>
        <v/>
      </c>
      <c r="P216" t="s">
        <v>4060</v>
      </c>
      <c r="Q216" t="s">
        <v>16</v>
      </c>
      <c r="R216" s="3">
        <v>45057</v>
      </c>
      <c r="S216">
        <v>259.3</v>
      </c>
      <c r="T216">
        <v>257.89999999999998</v>
      </c>
      <c r="U216">
        <v>259.89999999999998</v>
      </c>
      <c r="V216">
        <v>255.05</v>
      </c>
      <c r="W216">
        <v>258.85000000000002</v>
      </c>
      <c r="X216">
        <v>258.85000000000002</v>
      </c>
      <c r="Y216">
        <v>258.19</v>
      </c>
      <c r="Z216">
        <v>1636015</v>
      </c>
      <c r="AA216">
        <v>422397511.14999998</v>
      </c>
      <c r="AB216">
        <v>21490</v>
      </c>
      <c r="AC216" t="s">
        <v>4405</v>
      </c>
      <c r="AD216" t="s">
        <v>2903</v>
      </c>
    </row>
    <row r="217" spans="1:30" x14ac:dyDescent="0.25">
      <c r="A217" s="11" t="s">
        <v>4060</v>
      </c>
      <c r="B217" s="2" t="s">
        <v>16</v>
      </c>
      <c r="C217" s="12">
        <v>45062</v>
      </c>
      <c r="D217" s="2">
        <v>261.05</v>
      </c>
      <c r="F217">
        <f t="shared" si="17"/>
        <v>0.67489394523717705</v>
      </c>
      <c r="G217">
        <f t="shared" si="16"/>
        <v>2</v>
      </c>
      <c r="H217" t="str">
        <f t="shared" si="20"/>
        <v/>
      </c>
      <c r="I217" t="str">
        <f t="shared" si="18"/>
        <v/>
      </c>
      <c r="J217" t="str">
        <f t="shared" si="19"/>
        <v/>
      </c>
      <c r="P217" t="s">
        <v>4060</v>
      </c>
      <c r="Q217" t="s">
        <v>16</v>
      </c>
      <c r="R217" s="3">
        <v>45058</v>
      </c>
      <c r="S217">
        <v>258.85000000000002</v>
      </c>
      <c r="T217">
        <v>258.3</v>
      </c>
      <c r="U217">
        <v>259.39999999999998</v>
      </c>
      <c r="V217">
        <v>255.3</v>
      </c>
      <c r="W217">
        <v>256.45</v>
      </c>
      <c r="X217">
        <v>256.05</v>
      </c>
      <c r="Y217">
        <v>257.38</v>
      </c>
      <c r="Z217">
        <v>915524</v>
      </c>
      <c r="AA217">
        <v>235641414.75</v>
      </c>
      <c r="AB217">
        <v>23926</v>
      </c>
      <c r="AC217" t="s">
        <v>4406</v>
      </c>
      <c r="AD217" t="s">
        <v>4407</v>
      </c>
    </row>
    <row r="218" spans="1:30" x14ac:dyDescent="0.25">
      <c r="A218" s="9" t="s">
        <v>4060</v>
      </c>
      <c r="B218" s="1" t="s">
        <v>16</v>
      </c>
      <c r="C218" s="10">
        <v>45063</v>
      </c>
      <c r="D218" s="1">
        <v>265.64999999999998</v>
      </c>
      <c r="F218">
        <f t="shared" si="17"/>
        <v>1.762114537444921</v>
      </c>
      <c r="G218">
        <f t="shared" si="16"/>
        <v>3</v>
      </c>
      <c r="H218" t="str">
        <f t="shared" si="20"/>
        <v/>
      </c>
      <c r="I218" t="str">
        <f t="shared" si="18"/>
        <v/>
      </c>
      <c r="J218" t="str">
        <f t="shared" si="19"/>
        <v/>
      </c>
      <c r="P218" t="s">
        <v>4060</v>
      </c>
      <c r="Q218" t="s">
        <v>16</v>
      </c>
      <c r="R218" s="3">
        <v>45061</v>
      </c>
      <c r="S218">
        <v>256.05</v>
      </c>
      <c r="T218">
        <v>255.2</v>
      </c>
      <c r="U218">
        <v>260.5</v>
      </c>
      <c r="V218">
        <v>255</v>
      </c>
      <c r="W218">
        <v>258.89999999999998</v>
      </c>
      <c r="X218">
        <v>259.3</v>
      </c>
      <c r="Y218">
        <v>259.04000000000002</v>
      </c>
      <c r="Z218">
        <v>1158382</v>
      </c>
      <c r="AA218">
        <v>300071298.10000002</v>
      </c>
      <c r="AB218">
        <v>15933</v>
      </c>
      <c r="AC218" t="s">
        <v>4408</v>
      </c>
      <c r="AD218" t="s">
        <v>4409</v>
      </c>
    </row>
    <row r="219" spans="1:30" x14ac:dyDescent="0.25">
      <c r="A219" s="11" t="s">
        <v>4060</v>
      </c>
      <c r="B219" s="2" t="s">
        <v>16</v>
      </c>
      <c r="C219" s="12">
        <v>45064</v>
      </c>
      <c r="D219" s="2">
        <v>268</v>
      </c>
      <c r="F219">
        <f t="shared" si="17"/>
        <v>0.88462262375306711</v>
      </c>
      <c r="G219">
        <f t="shared" si="16"/>
        <v>4</v>
      </c>
      <c r="H219">
        <f t="shared" si="20"/>
        <v>3.5348657523662266</v>
      </c>
      <c r="I219" t="str">
        <f t="shared" si="18"/>
        <v/>
      </c>
      <c r="J219" t="str">
        <f t="shared" si="19"/>
        <v/>
      </c>
      <c r="P219" t="s">
        <v>4060</v>
      </c>
      <c r="Q219" t="s">
        <v>16</v>
      </c>
      <c r="R219" s="3">
        <v>45062</v>
      </c>
      <c r="S219">
        <v>259.3</v>
      </c>
      <c r="T219">
        <v>261.75</v>
      </c>
      <c r="U219">
        <v>266.10000000000002</v>
      </c>
      <c r="V219">
        <v>260.05</v>
      </c>
      <c r="W219">
        <v>261.5</v>
      </c>
      <c r="X219">
        <v>261.05</v>
      </c>
      <c r="Y219">
        <v>263.58999999999997</v>
      </c>
      <c r="Z219">
        <v>2574171</v>
      </c>
      <c r="AA219">
        <v>678530466.35000002</v>
      </c>
      <c r="AB219">
        <v>26114</v>
      </c>
      <c r="AC219" t="s">
        <v>4410</v>
      </c>
      <c r="AD219" t="s">
        <v>4411</v>
      </c>
    </row>
    <row r="220" spans="1:30" x14ac:dyDescent="0.25">
      <c r="A220" s="9" t="s">
        <v>4060</v>
      </c>
      <c r="B220" s="1" t="s">
        <v>16</v>
      </c>
      <c r="C220" s="10">
        <v>45065</v>
      </c>
      <c r="D220" s="1">
        <v>268.89999999999998</v>
      </c>
      <c r="F220">
        <f t="shared" si="17"/>
        <v>0.33582089552237954</v>
      </c>
      <c r="G220">
        <f t="shared" si="16"/>
        <v>5</v>
      </c>
      <c r="H220" t="str">
        <f t="shared" si="20"/>
        <v/>
      </c>
      <c r="I220" t="str">
        <f t="shared" si="18"/>
        <v/>
      </c>
      <c r="J220" t="str">
        <f t="shared" si="19"/>
        <v/>
      </c>
      <c r="P220" t="s">
        <v>4060</v>
      </c>
      <c r="Q220" t="s">
        <v>16</v>
      </c>
      <c r="R220" s="3">
        <v>45063</v>
      </c>
      <c r="S220">
        <v>261.05</v>
      </c>
      <c r="T220">
        <v>262.8</v>
      </c>
      <c r="U220">
        <v>267.85000000000002</v>
      </c>
      <c r="V220">
        <v>261.8</v>
      </c>
      <c r="W220">
        <v>265.60000000000002</v>
      </c>
      <c r="X220">
        <v>265.64999999999998</v>
      </c>
      <c r="Y220">
        <v>264.58999999999997</v>
      </c>
      <c r="Z220">
        <v>2569993</v>
      </c>
      <c r="AA220">
        <v>679992597.85000002</v>
      </c>
      <c r="AB220">
        <v>32410</v>
      </c>
      <c r="AC220" t="s">
        <v>4412</v>
      </c>
      <c r="AD220" t="s">
        <v>4413</v>
      </c>
    </row>
    <row r="221" spans="1:30" x14ac:dyDescent="0.25">
      <c r="A221" s="11" t="s">
        <v>4060</v>
      </c>
      <c r="B221" s="2" t="s">
        <v>16</v>
      </c>
      <c r="C221" s="12">
        <v>45068</v>
      </c>
      <c r="D221" s="2">
        <v>264.35000000000002</v>
      </c>
      <c r="F221">
        <f t="shared" si="17"/>
        <v>-1.6920788397173501</v>
      </c>
      <c r="G221">
        <f t="shared" si="16"/>
        <v>1</v>
      </c>
      <c r="H221" t="str">
        <f t="shared" si="20"/>
        <v/>
      </c>
      <c r="I221" t="str">
        <f t="shared" si="18"/>
        <v/>
      </c>
      <c r="J221" t="str">
        <f t="shared" si="19"/>
        <v/>
      </c>
      <c r="P221" t="s">
        <v>4060</v>
      </c>
      <c r="Q221" t="s">
        <v>16</v>
      </c>
      <c r="R221" s="3">
        <v>45064</v>
      </c>
      <c r="S221">
        <v>265.64999999999998</v>
      </c>
      <c r="T221">
        <v>268</v>
      </c>
      <c r="U221">
        <v>274</v>
      </c>
      <c r="V221">
        <v>266.10000000000002</v>
      </c>
      <c r="W221">
        <v>268.95</v>
      </c>
      <c r="X221">
        <v>268</v>
      </c>
      <c r="Y221">
        <v>270.14</v>
      </c>
      <c r="Z221">
        <v>2982903</v>
      </c>
      <c r="AA221">
        <v>805803650.60000002</v>
      </c>
      <c r="AB221">
        <v>33010</v>
      </c>
      <c r="AC221" t="s">
        <v>4414</v>
      </c>
      <c r="AD221" t="s">
        <v>4415</v>
      </c>
    </row>
    <row r="222" spans="1:30" x14ac:dyDescent="0.25">
      <c r="A222" s="9" t="s">
        <v>4060</v>
      </c>
      <c r="B222" s="1" t="s">
        <v>16</v>
      </c>
      <c r="C222" s="10">
        <v>45069</v>
      </c>
      <c r="D222" s="1">
        <v>269.45</v>
      </c>
      <c r="F222">
        <f t="shared" si="17"/>
        <v>1.9292604501607586</v>
      </c>
      <c r="G222">
        <f t="shared" si="16"/>
        <v>2</v>
      </c>
      <c r="H222" t="str">
        <f t="shared" si="20"/>
        <v/>
      </c>
      <c r="I222" t="str">
        <f t="shared" si="18"/>
        <v/>
      </c>
      <c r="J222" t="str">
        <f t="shared" si="19"/>
        <v/>
      </c>
      <c r="P222" t="s">
        <v>4060</v>
      </c>
      <c r="Q222" t="s">
        <v>16</v>
      </c>
      <c r="R222" s="3">
        <v>45065</v>
      </c>
      <c r="S222">
        <v>268</v>
      </c>
      <c r="T222">
        <v>269.45</v>
      </c>
      <c r="U222">
        <v>274.05</v>
      </c>
      <c r="V222">
        <v>266.55</v>
      </c>
      <c r="W222">
        <v>268.7</v>
      </c>
      <c r="X222">
        <v>268.89999999999998</v>
      </c>
      <c r="Y222">
        <v>269.83</v>
      </c>
      <c r="Z222">
        <v>1510079</v>
      </c>
      <c r="AA222">
        <v>407458756.44999999</v>
      </c>
      <c r="AB222">
        <v>19663</v>
      </c>
      <c r="AC222" t="s">
        <v>4416</v>
      </c>
      <c r="AD222" t="s">
        <v>1384</v>
      </c>
    </row>
    <row r="223" spans="1:30" x14ac:dyDescent="0.25">
      <c r="A223" s="11" t="s">
        <v>4060</v>
      </c>
      <c r="B223" s="2" t="s">
        <v>16</v>
      </c>
      <c r="C223" s="12">
        <v>45070</v>
      </c>
      <c r="D223" s="2">
        <v>269.64999999999998</v>
      </c>
      <c r="F223">
        <f t="shared" si="17"/>
        <v>7.4225273705692568E-2</v>
      </c>
      <c r="G223">
        <f t="shared" si="16"/>
        <v>3</v>
      </c>
      <c r="H223" t="str">
        <f t="shared" si="20"/>
        <v/>
      </c>
      <c r="I223" t="str">
        <f t="shared" si="18"/>
        <v/>
      </c>
      <c r="J223" t="str">
        <f t="shared" si="19"/>
        <v/>
      </c>
      <c r="P223" t="s">
        <v>4060</v>
      </c>
      <c r="Q223" t="s">
        <v>16</v>
      </c>
      <c r="R223" s="3">
        <v>45068</v>
      </c>
      <c r="S223">
        <v>268.89999999999998</v>
      </c>
      <c r="T223">
        <v>266.2</v>
      </c>
      <c r="U223">
        <v>268.39999999999998</v>
      </c>
      <c r="V223">
        <v>263.10000000000002</v>
      </c>
      <c r="W223">
        <v>265.45</v>
      </c>
      <c r="X223">
        <v>264.35000000000002</v>
      </c>
      <c r="Y223">
        <v>264.76</v>
      </c>
      <c r="Z223">
        <v>939994</v>
      </c>
      <c r="AA223">
        <v>248875504.40000001</v>
      </c>
      <c r="AB223">
        <v>10079</v>
      </c>
      <c r="AC223" t="s">
        <v>4417</v>
      </c>
      <c r="AD223" t="s">
        <v>2676</v>
      </c>
    </row>
    <row r="224" spans="1:30" x14ac:dyDescent="0.25">
      <c r="A224" s="9" t="s">
        <v>4060</v>
      </c>
      <c r="B224" s="1" t="s">
        <v>16</v>
      </c>
      <c r="C224" s="10">
        <v>45071</v>
      </c>
      <c r="D224" s="1">
        <v>260.60000000000002</v>
      </c>
      <c r="F224">
        <f t="shared" si="17"/>
        <v>-3.3562024847023753</v>
      </c>
      <c r="G224">
        <f t="shared" si="16"/>
        <v>4</v>
      </c>
      <c r="H224">
        <f t="shared" si="20"/>
        <v>-2.7611940298507376</v>
      </c>
      <c r="I224" t="str">
        <f t="shared" si="18"/>
        <v/>
      </c>
      <c r="J224" t="str">
        <f t="shared" si="19"/>
        <v/>
      </c>
      <c r="P224" t="s">
        <v>4060</v>
      </c>
      <c r="Q224" t="s">
        <v>16</v>
      </c>
      <c r="R224" s="3">
        <v>45069</v>
      </c>
      <c r="S224">
        <v>264.35000000000002</v>
      </c>
      <c r="T224">
        <v>265.95</v>
      </c>
      <c r="U224">
        <v>270.5</v>
      </c>
      <c r="V224">
        <v>262.10000000000002</v>
      </c>
      <c r="W224">
        <v>270.5</v>
      </c>
      <c r="X224">
        <v>269.45</v>
      </c>
      <c r="Y224">
        <v>267.20999999999998</v>
      </c>
      <c r="Z224">
        <v>844770</v>
      </c>
      <c r="AA224">
        <v>225727453.44999999</v>
      </c>
      <c r="AB224">
        <v>11935</v>
      </c>
      <c r="AC224" t="s">
        <v>4418</v>
      </c>
      <c r="AD224" t="s">
        <v>4419</v>
      </c>
    </row>
    <row r="225" spans="1:30" x14ac:dyDescent="0.25">
      <c r="A225" s="11" t="s">
        <v>4060</v>
      </c>
      <c r="B225" s="2" t="s">
        <v>16</v>
      </c>
      <c r="C225" s="12">
        <v>45072</v>
      </c>
      <c r="D225" s="2">
        <v>260.5</v>
      </c>
      <c r="F225">
        <f t="shared" si="17"/>
        <v>-3.8372985418274261E-2</v>
      </c>
      <c r="G225">
        <f t="shared" si="16"/>
        <v>5</v>
      </c>
      <c r="H225" t="str">
        <f t="shared" si="20"/>
        <v/>
      </c>
      <c r="I225" t="str">
        <f t="shared" si="18"/>
        <v/>
      </c>
      <c r="J225" t="str">
        <f t="shared" si="19"/>
        <v/>
      </c>
      <c r="P225" t="s">
        <v>4060</v>
      </c>
      <c r="Q225" t="s">
        <v>16</v>
      </c>
      <c r="R225" s="3">
        <v>45070</v>
      </c>
      <c r="S225">
        <v>269.45</v>
      </c>
      <c r="T225">
        <v>271.85000000000002</v>
      </c>
      <c r="U225">
        <v>273.25</v>
      </c>
      <c r="V225">
        <v>268</v>
      </c>
      <c r="W225">
        <v>269.60000000000002</v>
      </c>
      <c r="X225">
        <v>269.64999999999998</v>
      </c>
      <c r="Y225">
        <v>270.01</v>
      </c>
      <c r="Z225">
        <v>1109305</v>
      </c>
      <c r="AA225">
        <v>299526995.5</v>
      </c>
      <c r="AB225">
        <v>12028</v>
      </c>
      <c r="AC225" t="s">
        <v>4420</v>
      </c>
      <c r="AD225" t="s">
        <v>2593</v>
      </c>
    </row>
    <row r="226" spans="1:30" x14ac:dyDescent="0.25">
      <c r="A226" s="9" t="s">
        <v>4060</v>
      </c>
      <c r="B226" s="1" t="s">
        <v>16</v>
      </c>
      <c r="C226" s="10">
        <v>45075</v>
      </c>
      <c r="D226" s="1">
        <v>256.75</v>
      </c>
      <c r="F226">
        <f t="shared" si="17"/>
        <v>-1.4395393474088292</v>
      </c>
      <c r="G226">
        <f t="shared" si="16"/>
        <v>1</v>
      </c>
      <c r="H226" t="str">
        <f t="shared" si="20"/>
        <v/>
      </c>
      <c r="I226" t="str">
        <f t="shared" si="18"/>
        <v/>
      </c>
      <c r="J226" t="str">
        <f t="shared" si="19"/>
        <v/>
      </c>
      <c r="P226" t="s">
        <v>4060</v>
      </c>
      <c r="Q226" t="s">
        <v>16</v>
      </c>
      <c r="R226" s="3">
        <v>45071</v>
      </c>
      <c r="S226">
        <v>269.64999999999998</v>
      </c>
      <c r="T226">
        <v>264</v>
      </c>
      <c r="U226">
        <v>269.7</v>
      </c>
      <c r="V226">
        <v>257.2</v>
      </c>
      <c r="W226">
        <v>261</v>
      </c>
      <c r="X226">
        <v>260.60000000000002</v>
      </c>
      <c r="Y226">
        <v>262.52999999999997</v>
      </c>
      <c r="Z226">
        <v>3251945</v>
      </c>
      <c r="AA226">
        <v>853722767.10000002</v>
      </c>
      <c r="AB226">
        <v>35854</v>
      </c>
      <c r="AC226" t="s">
        <v>4421</v>
      </c>
      <c r="AD226" t="s">
        <v>4422</v>
      </c>
    </row>
    <row r="227" spans="1:30" x14ac:dyDescent="0.25">
      <c r="A227" s="11" t="s">
        <v>4060</v>
      </c>
      <c r="B227" s="2" t="s">
        <v>16</v>
      </c>
      <c r="C227" s="12">
        <v>45076</v>
      </c>
      <c r="D227" s="2">
        <v>256.64999999999998</v>
      </c>
      <c r="F227">
        <f t="shared" si="17"/>
        <v>-3.8948393378781983E-2</v>
      </c>
      <c r="G227">
        <f t="shared" si="16"/>
        <v>2</v>
      </c>
      <c r="H227" t="str">
        <f t="shared" si="20"/>
        <v/>
      </c>
      <c r="I227" t="str">
        <f t="shared" si="18"/>
        <v/>
      </c>
      <c r="J227" t="str">
        <f t="shared" si="19"/>
        <v/>
      </c>
      <c r="P227" t="s">
        <v>4060</v>
      </c>
      <c r="Q227" t="s">
        <v>16</v>
      </c>
      <c r="R227" s="3">
        <v>45072</v>
      </c>
      <c r="S227">
        <v>260.60000000000002</v>
      </c>
      <c r="T227">
        <v>260.89999999999998</v>
      </c>
      <c r="U227">
        <v>261.8</v>
      </c>
      <c r="V227">
        <v>253.9</v>
      </c>
      <c r="W227">
        <v>260.55</v>
      </c>
      <c r="X227">
        <v>260.5</v>
      </c>
      <c r="Y227">
        <v>257.75</v>
      </c>
      <c r="Z227">
        <v>1881736</v>
      </c>
      <c r="AA227">
        <v>485013914.39999998</v>
      </c>
      <c r="AB227">
        <v>25632</v>
      </c>
      <c r="AC227" t="s">
        <v>4423</v>
      </c>
      <c r="AD227" t="s">
        <v>1155</v>
      </c>
    </row>
    <row r="228" spans="1:30" x14ac:dyDescent="0.25">
      <c r="A228" s="9" t="s">
        <v>4060</v>
      </c>
      <c r="B228" s="1" t="s">
        <v>16</v>
      </c>
      <c r="C228" s="10">
        <v>45077</v>
      </c>
      <c r="D228" s="1">
        <v>257.25</v>
      </c>
      <c r="F228">
        <f t="shared" si="17"/>
        <v>0.23378141437756586</v>
      </c>
      <c r="G228">
        <f t="shared" si="16"/>
        <v>3</v>
      </c>
      <c r="H228" t="str">
        <f t="shared" si="20"/>
        <v/>
      </c>
      <c r="I228" t="str">
        <f t="shared" si="18"/>
        <v/>
      </c>
      <c r="J228" t="str">
        <f t="shared" si="19"/>
        <v/>
      </c>
      <c r="P228" t="s">
        <v>4060</v>
      </c>
      <c r="Q228" t="s">
        <v>16</v>
      </c>
      <c r="R228" s="3">
        <v>45075</v>
      </c>
      <c r="S228">
        <v>260.5</v>
      </c>
      <c r="T228">
        <v>261.05</v>
      </c>
      <c r="U228">
        <v>262.8</v>
      </c>
      <c r="V228">
        <v>256.3</v>
      </c>
      <c r="W228">
        <v>257.55</v>
      </c>
      <c r="X228">
        <v>256.75</v>
      </c>
      <c r="Y228">
        <v>258.13</v>
      </c>
      <c r="Z228">
        <v>1002603</v>
      </c>
      <c r="AA228">
        <v>258806093.09999999</v>
      </c>
      <c r="AB228">
        <v>12108</v>
      </c>
      <c r="AC228" t="s">
        <v>4424</v>
      </c>
      <c r="AD228" t="s">
        <v>1510</v>
      </c>
    </row>
    <row r="229" spans="1:30" x14ac:dyDescent="0.25">
      <c r="A229" s="11" t="s">
        <v>4060</v>
      </c>
      <c r="B229" s="2" t="s">
        <v>16</v>
      </c>
      <c r="C229" s="12">
        <v>45078</v>
      </c>
      <c r="D229" s="2">
        <v>254.25</v>
      </c>
      <c r="F229">
        <f t="shared" si="17"/>
        <v>-1.1661807580174928</v>
      </c>
      <c r="G229">
        <f t="shared" si="16"/>
        <v>4</v>
      </c>
      <c r="H229">
        <f t="shared" si="20"/>
        <v>-2.4366845740598704</v>
      </c>
      <c r="I229">
        <f t="shared" si="18"/>
        <v>45078</v>
      </c>
      <c r="J229">
        <f t="shared" si="19"/>
        <v>-3.6578171091445455</v>
      </c>
      <c r="P229" t="s">
        <v>4060</v>
      </c>
      <c r="Q229" t="s">
        <v>16</v>
      </c>
      <c r="R229" s="3">
        <v>45076</v>
      </c>
      <c r="S229">
        <v>256.75</v>
      </c>
      <c r="T229">
        <v>256.7</v>
      </c>
      <c r="U229">
        <v>260.60000000000002</v>
      </c>
      <c r="V229">
        <v>256.10000000000002</v>
      </c>
      <c r="W229">
        <v>256.75</v>
      </c>
      <c r="X229">
        <v>256.64999999999998</v>
      </c>
      <c r="Y229">
        <v>257.67</v>
      </c>
      <c r="Z229">
        <v>984039</v>
      </c>
      <c r="AA229">
        <v>253554959.05000001</v>
      </c>
      <c r="AB229">
        <v>14984</v>
      </c>
      <c r="AC229" t="s">
        <v>4425</v>
      </c>
      <c r="AD229" t="s">
        <v>3953</v>
      </c>
    </row>
    <row r="230" spans="1:30" x14ac:dyDescent="0.25">
      <c r="A230" s="9" t="s">
        <v>4060</v>
      </c>
      <c r="B230" s="1" t="s">
        <v>16</v>
      </c>
      <c r="C230" s="10">
        <v>45079</v>
      </c>
      <c r="D230" s="1">
        <v>250</v>
      </c>
      <c r="F230">
        <f t="shared" si="17"/>
        <v>-1.671583087512291</v>
      </c>
      <c r="G230">
        <f t="shared" si="16"/>
        <v>5</v>
      </c>
      <c r="H230" t="str">
        <f t="shared" si="20"/>
        <v/>
      </c>
      <c r="I230" t="str">
        <f t="shared" si="18"/>
        <v/>
      </c>
      <c r="J230" t="str">
        <f t="shared" si="19"/>
        <v/>
      </c>
      <c r="P230" t="s">
        <v>4060</v>
      </c>
      <c r="Q230" t="s">
        <v>16</v>
      </c>
      <c r="R230" s="3">
        <v>45077</v>
      </c>
      <c r="S230">
        <v>256.64999999999998</v>
      </c>
      <c r="T230">
        <v>256.64999999999998</v>
      </c>
      <c r="U230">
        <v>258</v>
      </c>
      <c r="V230">
        <v>253.5</v>
      </c>
      <c r="W230">
        <v>257.89999999999998</v>
      </c>
      <c r="X230">
        <v>257.25</v>
      </c>
      <c r="Y230">
        <v>256.33999999999997</v>
      </c>
      <c r="Z230">
        <v>1376739</v>
      </c>
      <c r="AA230">
        <v>352913077.5</v>
      </c>
      <c r="AB230">
        <v>17435</v>
      </c>
      <c r="AC230" t="s">
        <v>4426</v>
      </c>
      <c r="AD230" t="s">
        <v>4427</v>
      </c>
    </row>
    <row r="231" spans="1:30" x14ac:dyDescent="0.25">
      <c r="A231" s="11" t="s">
        <v>4060</v>
      </c>
      <c r="B231" s="2" t="s">
        <v>16</v>
      </c>
      <c r="C231" s="12">
        <v>45082</v>
      </c>
      <c r="D231" s="2">
        <v>253.95</v>
      </c>
      <c r="F231">
        <f t="shared" si="17"/>
        <v>1.5799999999999952</v>
      </c>
      <c r="G231">
        <f t="shared" si="16"/>
        <v>1</v>
      </c>
      <c r="H231" t="str">
        <f t="shared" si="20"/>
        <v/>
      </c>
      <c r="I231" t="str">
        <f t="shared" si="18"/>
        <v/>
      </c>
      <c r="J231" t="str">
        <f t="shared" si="19"/>
        <v/>
      </c>
      <c r="P231" t="s">
        <v>4060</v>
      </c>
      <c r="Q231" t="s">
        <v>16</v>
      </c>
      <c r="R231" s="3">
        <v>45078</v>
      </c>
      <c r="S231">
        <v>257.25</v>
      </c>
      <c r="T231">
        <v>256.45</v>
      </c>
      <c r="U231">
        <v>258.2</v>
      </c>
      <c r="V231">
        <v>254</v>
      </c>
      <c r="W231">
        <v>254.15</v>
      </c>
      <c r="X231">
        <v>254.25</v>
      </c>
      <c r="Y231">
        <v>254.72</v>
      </c>
      <c r="Z231">
        <v>1022080</v>
      </c>
      <c r="AA231">
        <v>260340853.65000001</v>
      </c>
      <c r="AB231">
        <v>16431</v>
      </c>
      <c r="AC231" t="s">
        <v>4428</v>
      </c>
      <c r="AD231" t="s">
        <v>4429</v>
      </c>
    </row>
    <row r="232" spans="1:30" x14ac:dyDescent="0.25">
      <c r="A232" s="9" t="s">
        <v>4060</v>
      </c>
      <c r="B232" s="1" t="s">
        <v>16</v>
      </c>
      <c r="C232" s="10">
        <v>45083</v>
      </c>
      <c r="D232" s="1">
        <v>254.15</v>
      </c>
      <c r="F232">
        <f t="shared" si="17"/>
        <v>7.8755660563109689E-2</v>
      </c>
      <c r="G232">
        <f t="shared" si="16"/>
        <v>2</v>
      </c>
      <c r="H232" t="str">
        <f t="shared" si="20"/>
        <v/>
      </c>
      <c r="I232" t="str">
        <f t="shared" si="18"/>
        <v/>
      </c>
      <c r="J232" t="str">
        <f t="shared" si="19"/>
        <v/>
      </c>
      <c r="P232" t="s">
        <v>4060</v>
      </c>
      <c r="Q232" t="s">
        <v>16</v>
      </c>
      <c r="R232" s="3">
        <v>45079</v>
      </c>
      <c r="S232">
        <v>254.25</v>
      </c>
      <c r="T232">
        <v>256.45</v>
      </c>
      <c r="U232">
        <v>256.45</v>
      </c>
      <c r="V232">
        <v>249.45</v>
      </c>
      <c r="W232">
        <v>250.15</v>
      </c>
      <c r="X232">
        <v>250</v>
      </c>
      <c r="Y232">
        <v>251.49</v>
      </c>
      <c r="Z232">
        <v>1563456</v>
      </c>
      <c r="AA232">
        <v>393192859</v>
      </c>
      <c r="AB232">
        <v>22115</v>
      </c>
      <c r="AC232" t="s">
        <v>4430</v>
      </c>
      <c r="AD232" t="s">
        <v>4431</v>
      </c>
    </row>
    <row r="233" spans="1:30" x14ac:dyDescent="0.25">
      <c r="A233" s="11" t="s">
        <v>4060</v>
      </c>
      <c r="B233" s="2" t="s">
        <v>16</v>
      </c>
      <c r="C233" s="12">
        <v>45084</v>
      </c>
      <c r="D233" s="2">
        <v>254</v>
      </c>
      <c r="F233">
        <f t="shared" si="17"/>
        <v>-5.9020263623846422E-2</v>
      </c>
      <c r="G233">
        <f t="shared" si="16"/>
        <v>3</v>
      </c>
      <c r="H233" t="str">
        <f t="shared" si="20"/>
        <v/>
      </c>
      <c r="I233" t="str">
        <f t="shared" si="18"/>
        <v/>
      </c>
      <c r="J233" t="str">
        <f t="shared" si="19"/>
        <v/>
      </c>
      <c r="P233" t="s">
        <v>4060</v>
      </c>
      <c r="Q233" t="s">
        <v>16</v>
      </c>
      <c r="R233" s="3">
        <v>45082</v>
      </c>
      <c r="S233">
        <v>250</v>
      </c>
      <c r="T233">
        <v>253.5</v>
      </c>
      <c r="U233">
        <v>255.6</v>
      </c>
      <c r="V233">
        <v>252</v>
      </c>
      <c r="W233">
        <v>255</v>
      </c>
      <c r="X233">
        <v>253.95</v>
      </c>
      <c r="Y233">
        <v>254.34</v>
      </c>
      <c r="Z233">
        <v>1673476</v>
      </c>
      <c r="AA233">
        <v>425634749.10000002</v>
      </c>
      <c r="AB233">
        <v>28196</v>
      </c>
      <c r="AC233" t="s">
        <v>4432</v>
      </c>
      <c r="AD233" t="s">
        <v>4433</v>
      </c>
    </row>
    <row r="234" spans="1:30" x14ac:dyDescent="0.25">
      <c r="A234" s="9" t="s">
        <v>4060</v>
      </c>
      <c r="B234" s="1" t="s">
        <v>16</v>
      </c>
      <c r="C234" s="10">
        <v>45085</v>
      </c>
      <c r="D234" s="1">
        <v>252.85</v>
      </c>
      <c r="F234">
        <f t="shared" si="17"/>
        <v>-0.45275590551181327</v>
      </c>
      <c r="G234">
        <f t="shared" si="16"/>
        <v>4</v>
      </c>
      <c r="H234">
        <f t="shared" si="20"/>
        <v>-0.55063913470993342</v>
      </c>
      <c r="I234" t="str">
        <f t="shared" si="18"/>
        <v/>
      </c>
      <c r="J234" t="str">
        <f t="shared" si="19"/>
        <v/>
      </c>
      <c r="P234" t="s">
        <v>4060</v>
      </c>
      <c r="Q234" t="s">
        <v>16</v>
      </c>
      <c r="R234" s="3">
        <v>45083</v>
      </c>
      <c r="S234">
        <v>253.95</v>
      </c>
      <c r="T234">
        <v>255.4</v>
      </c>
      <c r="U234">
        <v>255.5</v>
      </c>
      <c r="V234">
        <v>253.6</v>
      </c>
      <c r="W234">
        <v>254.15</v>
      </c>
      <c r="X234">
        <v>254.15</v>
      </c>
      <c r="Y234">
        <v>254.28</v>
      </c>
      <c r="Z234">
        <v>326967</v>
      </c>
      <c r="AA234">
        <v>83141787.400000006</v>
      </c>
      <c r="AB234">
        <v>4512</v>
      </c>
      <c r="AC234" t="s">
        <v>4434</v>
      </c>
      <c r="AD234" t="s">
        <v>4435</v>
      </c>
    </row>
    <row r="235" spans="1:30" x14ac:dyDescent="0.25">
      <c r="A235" s="11" t="s">
        <v>4060</v>
      </c>
      <c r="B235" s="2" t="s">
        <v>16</v>
      </c>
      <c r="C235" s="12">
        <v>45086</v>
      </c>
      <c r="D235" s="2">
        <v>255.95</v>
      </c>
      <c r="F235">
        <f t="shared" si="17"/>
        <v>1.2260233339924833</v>
      </c>
      <c r="G235">
        <f t="shared" si="16"/>
        <v>5</v>
      </c>
      <c r="H235" t="str">
        <f t="shared" si="20"/>
        <v/>
      </c>
      <c r="I235" t="str">
        <f t="shared" si="18"/>
        <v/>
      </c>
      <c r="J235" t="str">
        <f t="shared" si="19"/>
        <v/>
      </c>
      <c r="P235" t="s">
        <v>4060</v>
      </c>
      <c r="Q235" t="s">
        <v>16</v>
      </c>
      <c r="R235" s="3">
        <v>45084</v>
      </c>
      <c r="S235">
        <v>254.15</v>
      </c>
      <c r="T235">
        <v>254.05</v>
      </c>
      <c r="U235">
        <v>255</v>
      </c>
      <c r="V235">
        <v>252.55</v>
      </c>
      <c r="W235">
        <v>254.05</v>
      </c>
      <c r="X235">
        <v>254</v>
      </c>
      <c r="Y235">
        <v>253.97</v>
      </c>
      <c r="Z235">
        <v>955430</v>
      </c>
      <c r="AA235">
        <v>242652757.09999999</v>
      </c>
      <c r="AB235">
        <v>11757</v>
      </c>
      <c r="AC235" t="s">
        <v>4436</v>
      </c>
      <c r="AD235" t="s">
        <v>4437</v>
      </c>
    </row>
    <row r="236" spans="1:30" x14ac:dyDescent="0.25">
      <c r="A236" s="9" t="s">
        <v>4060</v>
      </c>
      <c r="B236" s="1" t="s">
        <v>16</v>
      </c>
      <c r="C236" s="10">
        <v>45089</v>
      </c>
      <c r="D236" s="1">
        <v>255.6</v>
      </c>
      <c r="F236">
        <f t="shared" si="17"/>
        <v>-0.13674545809728239</v>
      </c>
      <c r="G236">
        <f t="shared" si="16"/>
        <v>1</v>
      </c>
      <c r="H236" t="str">
        <f t="shared" si="20"/>
        <v/>
      </c>
      <c r="I236" t="str">
        <f t="shared" si="18"/>
        <v/>
      </c>
      <c r="J236" t="str">
        <f t="shared" si="19"/>
        <v/>
      </c>
      <c r="P236" t="s">
        <v>4060</v>
      </c>
      <c r="Q236" t="s">
        <v>16</v>
      </c>
      <c r="R236" s="3">
        <v>45085</v>
      </c>
      <c r="S236">
        <v>254</v>
      </c>
      <c r="T236">
        <v>254.45</v>
      </c>
      <c r="U236">
        <v>255.35</v>
      </c>
      <c r="V236">
        <v>252.1</v>
      </c>
      <c r="W236">
        <v>253</v>
      </c>
      <c r="X236">
        <v>252.85</v>
      </c>
      <c r="Y236">
        <v>253.46</v>
      </c>
      <c r="Z236">
        <v>911435</v>
      </c>
      <c r="AA236">
        <v>231011355.5</v>
      </c>
      <c r="AB236">
        <v>11797</v>
      </c>
      <c r="AC236" t="s">
        <v>4438</v>
      </c>
      <c r="AD236" t="s">
        <v>4439</v>
      </c>
    </row>
    <row r="237" spans="1:30" x14ac:dyDescent="0.25">
      <c r="A237" s="11" t="s">
        <v>4060</v>
      </c>
      <c r="B237" s="2" t="s">
        <v>16</v>
      </c>
      <c r="C237" s="12">
        <v>45090</v>
      </c>
      <c r="D237" s="2">
        <v>255.2</v>
      </c>
      <c r="F237">
        <f t="shared" si="17"/>
        <v>-0.15649452269170802</v>
      </c>
      <c r="G237">
        <f t="shared" si="16"/>
        <v>2</v>
      </c>
      <c r="H237" t="str">
        <f t="shared" si="20"/>
        <v/>
      </c>
      <c r="I237" t="str">
        <f t="shared" si="18"/>
        <v/>
      </c>
      <c r="J237" t="str">
        <f t="shared" si="19"/>
        <v/>
      </c>
      <c r="P237" t="s">
        <v>4060</v>
      </c>
      <c r="Q237" t="s">
        <v>16</v>
      </c>
      <c r="R237" s="3">
        <v>45086</v>
      </c>
      <c r="S237">
        <v>252.85</v>
      </c>
      <c r="T237">
        <v>254.85</v>
      </c>
      <c r="U237">
        <v>256.60000000000002</v>
      </c>
      <c r="V237">
        <v>251.6</v>
      </c>
      <c r="W237">
        <v>256.5</v>
      </c>
      <c r="X237">
        <v>255.95</v>
      </c>
      <c r="Y237">
        <v>254.26</v>
      </c>
      <c r="Z237">
        <v>971147</v>
      </c>
      <c r="AA237">
        <v>246919064</v>
      </c>
      <c r="AB237">
        <v>15982</v>
      </c>
      <c r="AC237" t="s">
        <v>4440</v>
      </c>
      <c r="AD237" t="s">
        <v>4441</v>
      </c>
    </row>
    <row r="238" spans="1:30" x14ac:dyDescent="0.25">
      <c r="A238" s="9" t="s">
        <v>4060</v>
      </c>
      <c r="B238" s="1" t="s">
        <v>16</v>
      </c>
      <c r="C238" s="10">
        <v>45091</v>
      </c>
      <c r="D238" s="1">
        <v>253.1</v>
      </c>
      <c r="F238">
        <f t="shared" si="17"/>
        <v>-0.82288401253918286</v>
      </c>
      <c r="G238">
        <f t="shared" si="16"/>
        <v>3</v>
      </c>
      <c r="H238" t="str">
        <f t="shared" si="20"/>
        <v/>
      </c>
      <c r="I238" t="str">
        <f t="shared" si="18"/>
        <v/>
      </c>
      <c r="J238" t="str">
        <f t="shared" si="19"/>
        <v/>
      </c>
      <c r="P238" t="s">
        <v>4060</v>
      </c>
      <c r="Q238" t="s">
        <v>16</v>
      </c>
      <c r="R238" s="3">
        <v>45089</v>
      </c>
      <c r="S238">
        <v>255.95</v>
      </c>
      <c r="T238">
        <v>256</v>
      </c>
      <c r="U238">
        <v>257.5</v>
      </c>
      <c r="V238">
        <v>252.05</v>
      </c>
      <c r="W238">
        <v>256.14999999999998</v>
      </c>
      <c r="X238">
        <v>255.6</v>
      </c>
      <c r="Y238">
        <v>255.48</v>
      </c>
      <c r="Z238">
        <v>1094419</v>
      </c>
      <c r="AA238">
        <v>279600046.10000002</v>
      </c>
      <c r="AB238">
        <v>17912</v>
      </c>
      <c r="AC238" t="s">
        <v>4442</v>
      </c>
      <c r="AD238" t="s">
        <v>4443</v>
      </c>
    </row>
    <row r="239" spans="1:30" x14ac:dyDescent="0.25">
      <c r="A239" s="11" t="s">
        <v>4060</v>
      </c>
      <c r="B239" s="2" t="s">
        <v>16</v>
      </c>
      <c r="C239" s="12">
        <v>45092</v>
      </c>
      <c r="D239" s="2">
        <v>253.45</v>
      </c>
      <c r="F239">
        <f t="shared" si="17"/>
        <v>0.13828526274199696</v>
      </c>
      <c r="G239">
        <f t="shared" si="16"/>
        <v>4</v>
      </c>
      <c r="H239">
        <f t="shared" si="20"/>
        <v>0.23729483883725305</v>
      </c>
      <c r="I239" t="str">
        <f t="shared" si="18"/>
        <v/>
      </c>
      <c r="J239" t="str">
        <f t="shared" si="19"/>
        <v/>
      </c>
      <c r="P239" t="s">
        <v>4060</v>
      </c>
      <c r="Q239" t="s">
        <v>16</v>
      </c>
      <c r="R239" s="3">
        <v>45090</v>
      </c>
      <c r="S239">
        <v>255.6</v>
      </c>
      <c r="T239">
        <v>255.6</v>
      </c>
      <c r="U239">
        <v>257.39999999999998</v>
      </c>
      <c r="V239">
        <v>253.25</v>
      </c>
      <c r="W239">
        <v>256.05</v>
      </c>
      <c r="X239">
        <v>255.2</v>
      </c>
      <c r="Y239">
        <v>255.54</v>
      </c>
      <c r="Z239">
        <v>1313146</v>
      </c>
      <c r="AA239">
        <v>335563090</v>
      </c>
      <c r="AB239">
        <v>20157</v>
      </c>
      <c r="AC239" t="s">
        <v>4444</v>
      </c>
      <c r="AD239" t="s">
        <v>4445</v>
      </c>
    </row>
    <row r="240" spans="1:30" x14ac:dyDescent="0.25">
      <c r="A240" s="9" t="s">
        <v>4060</v>
      </c>
      <c r="B240" s="1" t="s">
        <v>16</v>
      </c>
      <c r="C240" s="10">
        <v>45093</v>
      </c>
      <c r="D240" s="1">
        <v>254.3</v>
      </c>
      <c r="F240">
        <f t="shared" si="17"/>
        <v>0.33537186821859255</v>
      </c>
      <c r="G240">
        <f t="shared" si="16"/>
        <v>5</v>
      </c>
      <c r="H240" t="str">
        <f t="shared" si="20"/>
        <v/>
      </c>
      <c r="I240" t="str">
        <f t="shared" si="18"/>
        <v/>
      </c>
      <c r="J240" t="str">
        <f t="shared" si="19"/>
        <v/>
      </c>
      <c r="P240" t="s">
        <v>4060</v>
      </c>
      <c r="Q240" t="s">
        <v>16</v>
      </c>
      <c r="R240" s="3">
        <v>45091</v>
      </c>
      <c r="S240">
        <v>255.2</v>
      </c>
      <c r="T240">
        <v>257</v>
      </c>
      <c r="U240">
        <v>257.14999999999998</v>
      </c>
      <c r="V240">
        <v>252.5</v>
      </c>
      <c r="W240">
        <v>253.3</v>
      </c>
      <c r="X240">
        <v>253.1</v>
      </c>
      <c r="Y240">
        <v>254.19</v>
      </c>
      <c r="Z240">
        <v>1058875</v>
      </c>
      <c r="AA240">
        <v>269157821.89999998</v>
      </c>
      <c r="AB240">
        <v>16762</v>
      </c>
      <c r="AC240" t="s">
        <v>4446</v>
      </c>
      <c r="AD240" t="s">
        <v>992</v>
      </c>
    </row>
    <row r="241" spans="1:30" x14ac:dyDescent="0.25">
      <c r="A241" s="11" t="s">
        <v>4060</v>
      </c>
      <c r="B241" s="2" t="s">
        <v>16</v>
      </c>
      <c r="C241" s="12">
        <v>45096</v>
      </c>
      <c r="D241" s="2">
        <v>253.95</v>
      </c>
      <c r="F241">
        <f t="shared" si="17"/>
        <v>-0.13763271726308404</v>
      </c>
      <c r="G241">
        <f t="shared" si="16"/>
        <v>1</v>
      </c>
      <c r="H241" t="str">
        <f t="shared" si="20"/>
        <v/>
      </c>
      <c r="I241" t="str">
        <f t="shared" si="18"/>
        <v/>
      </c>
      <c r="J241" t="str">
        <f t="shared" si="19"/>
        <v/>
      </c>
      <c r="P241" t="s">
        <v>4060</v>
      </c>
      <c r="Q241" t="s">
        <v>16</v>
      </c>
      <c r="R241" s="3">
        <v>45092</v>
      </c>
      <c r="S241">
        <v>253.1</v>
      </c>
      <c r="T241">
        <v>253.3</v>
      </c>
      <c r="U241">
        <v>254.25</v>
      </c>
      <c r="V241">
        <v>251.75</v>
      </c>
      <c r="W241">
        <v>252.8</v>
      </c>
      <c r="X241">
        <v>253.45</v>
      </c>
      <c r="Y241">
        <v>253.02</v>
      </c>
      <c r="Z241">
        <v>1577723</v>
      </c>
      <c r="AA241">
        <v>399191192.55000001</v>
      </c>
      <c r="AB241">
        <v>19286</v>
      </c>
      <c r="AC241" t="s">
        <v>4447</v>
      </c>
      <c r="AD241" t="s">
        <v>4448</v>
      </c>
    </row>
    <row r="242" spans="1:30" x14ac:dyDescent="0.25">
      <c r="A242" s="9" t="s">
        <v>4060</v>
      </c>
      <c r="B242" s="1" t="s">
        <v>16</v>
      </c>
      <c r="C242" s="10">
        <v>45097</v>
      </c>
      <c r="D242" s="1">
        <v>252.2</v>
      </c>
      <c r="F242">
        <f t="shared" si="17"/>
        <v>-0.68911202992715104</v>
      </c>
      <c r="G242">
        <f t="shared" si="16"/>
        <v>2</v>
      </c>
      <c r="H242" t="str">
        <f t="shared" si="20"/>
        <v/>
      </c>
      <c r="I242" t="str">
        <f t="shared" si="18"/>
        <v/>
      </c>
      <c r="J242" t="str">
        <f t="shared" si="19"/>
        <v/>
      </c>
      <c r="P242" t="s">
        <v>4060</v>
      </c>
      <c r="Q242" t="s">
        <v>16</v>
      </c>
      <c r="R242" s="3">
        <v>45093</v>
      </c>
      <c r="S242">
        <v>253.45</v>
      </c>
      <c r="T242">
        <v>255</v>
      </c>
      <c r="U242">
        <v>256.55</v>
      </c>
      <c r="V242">
        <v>252.75</v>
      </c>
      <c r="W242">
        <v>254.35</v>
      </c>
      <c r="X242">
        <v>254.3</v>
      </c>
      <c r="Y242">
        <v>254.04</v>
      </c>
      <c r="Z242">
        <v>2381455</v>
      </c>
      <c r="AA242">
        <v>604982291.5</v>
      </c>
      <c r="AB242">
        <v>15561</v>
      </c>
      <c r="AC242" t="s">
        <v>4449</v>
      </c>
      <c r="AD242" t="s">
        <v>4450</v>
      </c>
    </row>
    <row r="243" spans="1:30" x14ac:dyDescent="0.25">
      <c r="A243" s="11" t="s">
        <v>4060</v>
      </c>
      <c r="B243" s="2" t="s">
        <v>16</v>
      </c>
      <c r="C243" s="12">
        <v>45098</v>
      </c>
      <c r="D243" s="2">
        <v>250.95</v>
      </c>
      <c r="F243">
        <f t="shared" si="17"/>
        <v>-0.49563838223632045</v>
      </c>
      <c r="G243">
        <f t="shared" si="16"/>
        <v>3</v>
      </c>
      <c r="H243" t="str">
        <f t="shared" si="20"/>
        <v/>
      </c>
      <c r="I243" t="str">
        <f t="shared" si="18"/>
        <v/>
      </c>
      <c r="J243" t="str">
        <f t="shared" si="19"/>
        <v/>
      </c>
      <c r="P243" t="s">
        <v>4060</v>
      </c>
      <c r="Q243" t="s">
        <v>16</v>
      </c>
      <c r="R243" s="3">
        <v>45096</v>
      </c>
      <c r="S243">
        <v>254.3</v>
      </c>
      <c r="T243">
        <v>254.5</v>
      </c>
      <c r="U243">
        <v>255.4</v>
      </c>
      <c r="V243">
        <v>252.5</v>
      </c>
      <c r="W243">
        <v>254</v>
      </c>
      <c r="X243">
        <v>253.95</v>
      </c>
      <c r="Y243">
        <v>253.38</v>
      </c>
      <c r="Z243">
        <v>1657845</v>
      </c>
      <c r="AA243">
        <v>420057566.85000002</v>
      </c>
      <c r="AB243">
        <v>16500</v>
      </c>
      <c r="AC243" t="s">
        <v>4451</v>
      </c>
      <c r="AD243" t="s">
        <v>4452</v>
      </c>
    </row>
    <row r="244" spans="1:30" x14ac:dyDescent="0.25">
      <c r="A244" s="9" t="s">
        <v>4060</v>
      </c>
      <c r="B244" s="1" t="s">
        <v>16</v>
      </c>
      <c r="C244" s="10">
        <v>45099</v>
      </c>
      <c r="D244" s="1">
        <v>247.45</v>
      </c>
      <c r="F244">
        <f t="shared" si="17"/>
        <v>-1.394700139470014</v>
      </c>
      <c r="G244">
        <f t="shared" si="16"/>
        <v>4</v>
      </c>
      <c r="H244">
        <f t="shared" si="20"/>
        <v>-2.3673308344841195</v>
      </c>
      <c r="I244" t="str">
        <f t="shared" si="18"/>
        <v/>
      </c>
      <c r="J244" t="str">
        <f t="shared" si="19"/>
        <v/>
      </c>
      <c r="P244" t="s">
        <v>4060</v>
      </c>
      <c r="Q244" t="s">
        <v>16</v>
      </c>
      <c r="R244" s="3">
        <v>45097</v>
      </c>
      <c r="S244">
        <v>253.95</v>
      </c>
      <c r="T244">
        <v>253.95</v>
      </c>
      <c r="U244">
        <v>254.2</v>
      </c>
      <c r="V244">
        <v>251.25</v>
      </c>
      <c r="W244">
        <v>252.4</v>
      </c>
      <c r="X244">
        <v>252.2</v>
      </c>
      <c r="Y244">
        <v>252.57</v>
      </c>
      <c r="Z244">
        <v>1170196</v>
      </c>
      <c r="AA244">
        <v>295558253.19999999</v>
      </c>
      <c r="AB244">
        <v>25466</v>
      </c>
      <c r="AC244" t="s">
        <v>4453</v>
      </c>
      <c r="AD244" t="s">
        <v>4454</v>
      </c>
    </row>
    <row r="245" spans="1:30" x14ac:dyDescent="0.25">
      <c r="A245" s="11" t="s">
        <v>4060</v>
      </c>
      <c r="B245" s="2" t="s">
        <v>16</v>
      </c>
      <c r="C245" s="12">
        <v>45100</v>
      </c>
      <c r="D245" s="2">
        <v>243.75</v>
      </c>
      <c r="F245">
        <f t="shared" si="17"/>
        <v>-1.4952515659729193</v>
      </c>
      <c r="G245">
        <f t="shared" si="16"/>
        <v>5</v>
      </c>
      <c r="H245" t="str">
        <f t="shared" si="20"/>
        <v/>
      </c>
      <c r="I245" t="str">
        <f t="shared" si="18"/>
        <v/>
      </c>
      <c r="J245" t="str">
        <f t="shared" si="19"/>
        <v/>
      </c>
      <c r="P245" t="s">
        <v>4060</v>
      </c>
      <c r="Q245" t="s">
        <v>16</v>
      </c>
      <c r="R245" s="3">
        <v>45098</v>
      </c>
      <c r="S245">
        <v>252.2</v>
      </c>
      <c r="T245">
        <v>252.65</v>
      </c>
      <c r="U245">
        <v>253.45</v>
      </c>
      <c r="V245">
        <v>249.05</v>
      </c>
      <c r="W245">
        <v>250.45</v>
      </c>
      <c r="X245">
        <v>250.95</v>
      </c>
      <c r="Y245">
        <v>251.02</v>
      </c>
      <c r="Z245">
        <v>1611845</v>
      </c>
      <c r="AA245">
        <v>404608139.94999999</v>
      </c>
      <c r="AB245">
        <v>21841</v>
      </c>
      <c r="AC245" t="s">
        <v>4455</v>
      </c>
      <c r="AD245" t="s">
        <v>4456</v>
      </c>
    </row>
    <row r="246" spans="1:30" x14ac:dyDescent="0.25">
      <c r="A246" s="9" t="s">
        <v>4060</v>
      </c>
      <c r="B246" s="1" t="s">
        <v>16</v>
      </c>
      <c r="C246" s="10">
        <v>45103</v>
      </c>
      <c r="D246" s="1">
        <v>241.65</v>
      </c>
      <c r="F246">
        <f t="shared" si="17"/>
        <v>-0.86153846153845925</v>
      </c>
      <c r="G246">
        <f t="shared" si="16"/>
        <v>1</v>
      </c>
      <c r="H246" t="str">
        <f t="shared" si="20"/>
        <v/>
      </c>
      <c r="I246" t="str">
        <f t="shared" si="18"/>
        <v/>
      </c>
      <c r="J246" t="str">
        <f t="shared" si="19"/>
        <v/>
      </c>
      <c r="P246" t="s">
        <v>4060</v>
      </c>
      <c r="Q246" t="s">
        <v>16</v>
      </c>
      <c r="R246" s="3">
        <v>45099</v>
      </c>
      <c r="S246">
        <v>250.95</v>
      </c>
      <c r="T246">
        <v>251</v>
      </c>
      <c r="U246">
        <v>251.85</v>
      </c>
      <c r="V246">
        <v>246</v>
      </c>
      <c r="W246">
        <v>247.3</v>
      </c>
      <c r="X246">
        <v>247.45</v>
      </c>
      <c r="Y246">
        <v>247.75</v>
      </c>
      <c r="Z246">
        <v>1503638</v>
      </c>
      <c r="AA246">
        <v>372519694.30000001</v>
      </c>
      <c r="AB246">
        <v>16673</v>
      </c>
      <c r="AC246" t="s">
        <v>4457</v>
      </c>
      <c r="AD246" t="s">
        <v>4458</v>
      </c>
    </row>
    <row r="247" spans="1:30" x14ac:dyDescent="0.25">
      <c r="A247" s="11" t="s">
        <v>4060</v>
      </c>
      <c r="B247" s="2" t="s">
        <v>16</v>
      </c>
      <c r="C247" s="12">
        <v>45104</v>
      </c>
      <c r="D247" s="2">
        <v>244.55</v>
      </c>
      <c r="F247">
        <f t="shared" si="17"/>
        <v>1.2000827643285767</v>
      </c>
      <c r="G247">
        <f t="shared" si="16"/>
        <v>2</v>
      </c>
      <c r="H247" t="str">
        <f t="shared" si="20"/>
        <v/>
      </c>
      <c r="I247" t="str">
        <f t="shared" si="18"/>
        <v/>
      </c>
      <c r="J247" t="str">
        <f t="shared" si="19"/>
        <v/>
      </c>
      <c r="P247" t="s">
        <v>4060</v>
      </c>
      <c r="Q247" t="s">
        <v>16</v>
      </c>
      <c r="R247" s="3">
        <v>45100</v>
      </c>
      <c r="S247">
        <v>247.45</v>
      </c>
      <c r="T247">
        <v>247</v>
      </c>
      <c r="U247">
        <v>247</v>
      </c>
      <c r="V247">
        <v>242.65</v>
      </c>
      <c r="W247">
        <v>243.4</v>
      </c>
      <c r="X247">
        <v>243.75</v>
      </c>
      <c r="Y247">
        <v>244.55</v>
      </c>
      <c r="Z247">
        <v>1057462</v>
      </c>
      <c r="AA247">
        <v>258602530.05000001</v>
      </c>
      <c r="AB247">
        <v>13898</v>
      </c>
      <c r="AC247" t="s">
        <v>4459</v>
      </c>
      <c r="AD247" t="s">
        <v>4246</v>
      </c>
    </row>
    <row r="248" spans="1:30" x14ac:dyDescent="0.25">
      <c r="A248" s="9" t="s">
        <v>4060</v>
      </c>
      <c r="B248" s="1" t="s">
        <v>16</v>
      </c>
      <c r="C248" s="10">
        <v>45105</v>
      </c>
      <c r="D248" s="1">
        <v>242.8</v>
      </c>
      <c r="F248">
        <f t="shared" si="17"/>
        <v>-0.71560008178286638</v>
      </c>
      <c r="G248">
        <f t="shared" si="16"/>
        <v>3</v>
      </c>
      <c r="H248" t="str">
        <f t="shared" si="20"/>
        <v/>
      </c>
      <c r="I248" t="str">
        <f t="shared" si="18"/>
        <v/>
      </c>
      <c r="J248" t="str">
        <f t="shared" si="19"/>
        <v/>
      </c>
      <c r="P248" t="s">
        <v>4060</v>
      </c>
      <c r="Q248" t="s">
        <v>16</v>
      </c>
      <c r="R248" s="3">
        <v>45103</v>
      </c>
      <c r="S248">
        <v>243.75</v>
      </c>
      <c r="T248">
        <v>244</v>
      </c>
      <c r="U248">
        <v>245.75</v>
      </c>
      <c r="V248">
        <v>240.8</v>
      </c>
      <c r="W248">
        <v>241.8</v>
      </c>
      <c r="X248">
        <v>241.65</v>
      </c>
      <c r="Y248">
        <v>242.91</v>
      </c>
      <c r="Z248">
        <v>857663</v>
      </c>
      <c r="AA248">
        <v>208336623.55000001</v>
      </c>
      <c r="AB248">
        <v>12588</v>
      </c>
      <c r="AC248" t="s">
        <v>4460</v>
      </c>
      <c r="AD248" t="s">
        <v>2966</v>
      </c>
    </row>
    <row r="249" spans="1:30" x14ac:dyDescent="0.25">
      <c r="A249" s="11" t="s">
        <v>4060</v>
      </c>
      <c r="B249" s="2" t="s">
        <v>16</v>
      </c>
      <c r="C249" s="12">
        <v>45107</v>
      </c>
      <c r="D249" s="2">
        <v>244.95</v>
      </c>
      <c r="F249">
        <f t="shared" si="17"/>
        <v>0.88550247116967762</v>
      </c>
      <c r="G249">
        <f t="shared" si="16"/>
        <v>5</v>
      </c>
      <c r="H249" t="str">
        <f t="shared" si="20"/>
        <v/>
      </c>
      <c r="I249" t="str">
        <f t="shared" si="18"/>
        <v/>
      </c>
      <c r="J249" t="str">
        <f t="shared" si="19"/>
        <v/>
      </c>
      <c r="P249" t="s">
        <v>4060</v>
      </c>
      <c r="Q249" t="s">
        <v>16</v>
      </c>
      <c r="R249" s="3">
        <v>45104</v>
      </c>
      <c r="S249">
        <v>241.65</v>
      </c>
      <c r="T249">
        <v>242</v>
      </c>
      <c r="U249">
        <v>245.6</v>
      </c>
      <c r="V249">
        <v>241.1</v>
      </c>
      <c r="W249">
        <v>244.5</v>
      </c>
      <c r="X249">
        <v>244.55</v>
      </c>
      <c r="Y249">
        <v>243.53</v>
      </c>
      <c r="Z249">
        <v>1414990</v>
      </c>
      <c r="AA249">
        <v>344586825.55000001</v>
      </c>
      <c r="AB249">
        <v>12940</v>
      </c>
      <c r="AC249" t="s">
        <v>4461</v>
      </c>
      <c r="AD249" t="s">
        <v>4462</v>
      </c>
    </row>
    <row r="250" spans="1:30" x14ac:dyDescent="0.25">
      <c r="A250" s="9" t="s">
        <v>4060</v>
      </c>
      <c r="B250" s="1" t="s">
        <v>16</v>
      </c>
      <c r="C250" s="10">
        <v>45110</v>
      </c>
      <c r="D250" s="1">
        <v>244.85</v>
      </c>
      <c r="F250">
        <f t="shared" si="17"/>
        <v>-4.0824658093486149E-2</v>
      </c>
      <c r="G250">
        <f t="shared" si="16"/>
        <v>1</v>
      </c>
      <c r="H250" t="str">
        <f t="shared" si="20"/>
        <v/>
      </c>
      <c r="I250">
        <f t="shared" si="18"/>
        <v>45110</v>
      </c>
      <c r="J250">
        <f t="shared" si="19"/>
        <v>12.599550745354303</v>
      </c>
      <c r="P250" t="s">
        <v>4060</v>
      </c>
      <c r="Q250" t="s">
        <v>16</v>
      </c>
      <c r="R250" s="3">
        <v>45105</v>
      </c>
      <c r="S250">
        <v>244.55</v>
      </c>
      <c r="T250">
        <v>244.55</v>
      </c>
      <c r="U250">
        <v>245.5</v>
      </c>
      <c r="V250">
        <v>241.1</v>
      </c>
      <c r="W250">
        <v>244</v>
      </c>
      <c r="X250">
        <v>242.8</v>
      </c>
      <c r="Y250">
        <v>243.02</v>
      </c>
      <c r="Z250">
        <v>6675427</v>
      </c>
      <c r="AA250">
        <v>1622284209.95</v>
      </c>
      <c r="AB250">
        <v>53936</v>
      </c>
      <c r="AC250" t="s">
        <v>4463</v>
      </c>
      <c r="AD250" t="s">
        <v>4464</v>
      </c>
    </row>
    <row r="251" spans="1:30" x14ac:dyDescent="0.25">
      <c r="A251" s="11" t="s">
        <v>4060</v>
      </c>
      <c r="B251" s="2" t="s">
        <v>16</v>
      </c>
      <c r="C251" s="12">
        <v>45111</v>
      </c>
      <c r="D251" s="2">
        <v>246.45</v>
      </c>
      <c r="F251">
        <f t="shared" si="17"/>
        <v>0.65346130283847026</v>
      </c>
      <c r="G251">
        <f t="shared" si="16"/>
        <v>2</v>
      </c>
      <c r="H251" t="str">
        <f t="shared" si="20"/>
        <v/>
      </c>
      <c r="I251" t="str">
        <f t="shared" si="18"/>
        <v/>
      </c>
      <c r="J251" t="str">
        <f t="shared" si="19"/>
        <v/>
      </c>
      <c r="P251" t="s">
        <v>4060</v>
      </c>
      <c r="Q251" t="s">
        <v>16</v>
      </c>
      <c r="R251" s="3">
        <v>45107</v>
      </c>
      <c r="S251">
        <v>242.8</v>
      </c>
      <c r="T251">
        <v>243.4</v>
      </c>
      <c r="U251">
        <v>246.2</v>
      </c>
      <c r="V251">
        <v>241.3</v>
      </c>
      <c r="W251">
        <v>245</v>
      </c>
      <c r="X251">
        <v>244.95</v>
      </c>
      <c r="Y251">
        <v>243.57</v>
      </c>
      <c r="Z251">
        <v>4233375</v>
      </c>
      <c r="AA251">
        <v>1031128089.6</v>
      </c>
      <c r="AB251">
        <v>41354</v>
      </c>
      <c r="AC251" t="s">
        <v>4465</v>
      </c>
      <c r="AD251" t="s">
        <v>4466</v>
      </c>
    </row>
    <row r="252" spans="1:30" x14ac:dyDescent="0.25">
      <c r="A252" s="9" t="s">
        <v>4060</v>
      </c>
      <c r="B252" s="1" t="s">
        <v>16</v>
      </c>
      <c r="C252" s="10">
        <v>45112</v>
      </c>
      <c r="D252" s="1">
        <v>249.35</v>
      </c>
      <c r="F252">
        <f t="shared" si="17"/>
        <v>1.1767092716575394</v>
      </c>
      <c r="G252">
        <f t="shared" si="16"/>
        <v>3</v>
      </c>
      <c r="H252" t="str">
        <f t="shared" si="20"/>
        <v/>
      </c>
      <c r="I252" t="str">
        <f t="shared" si="18"/>
        <v/>
      </c>
      <c r="J252" t="str">
        <f t="shared" si="19"/>
        <v/>
      </c>
      <c r="P252" t="s">
        <v>4060</v>
      </c>
      <c r="Q252" t="s">
        <v>16</v>
      </c>
      <c r="R252" s="3">
        <v>45110</v>
      </c>
      <c r="S252">
        <v>244.95</v>
      </c>
      <c r="T252">
        <v>246</v>
      </c>
      <c r="U252">
        <v>247.5</v>
      </c>
      <c r="V252">
        <v>243.6</v>
      </c>
      <c r="W252">
        <v>245</v>
      </c>
      <c r="X252">
        <v>244.85</v>
      </c>
      <c r="Y252">
        <v>244.48</v>
      </c>
      <c r="Z252">
        <v>1227666</v>
      </c>
      <c r="AA252">
        <v>300140151.30000001</v>
      </c>
      <c r="AB252">
        <v>14406</v>
      </c>
      <c r="AC252">
        <v>643716</v>
      </c>
      <c r="AD252">
        <v>52.43</v>
      </c>
    </row>
    <row r="253" spans="1:30" x14ac:dyDescent="0.25">
      <c r="A253" s="11" t="s">
        <v>4060</v>
      </c>
      <c r="B253" s="2" t="s">
        <v>16</v>
      </c>
      <c r="C253" s="12">
        <v>45113</v>
      </c>
      <c r="D253" s="2">
        <v>250</v>
      </c>
      <c r="F253">
        <f t="shared" si="17"/>
        <v>0.26067776218167465</v>
      </c>
      <c r="G253">
        <f t="shared" si="16"/>
        <v>4</v>
      </c>
      <c r="H253">
        <f t="shared" si="20"/>
        <v>2.9654036243822026</v>
      </c>
      <c r="I253" t="str">
        <f t="shared" si="18"/>
        <v/>
      </c>
      <c r="J253" t="str">
        <f t="shared" si="19"/>
        <v/>
      </c>
      <c r="P253" t="s">
        <v>4060</v>
      </c>
      <c r="Q253" t="s">
        <v>16</v>
      </c>
      <c r="R253" s="3">
        <v>45111</v>
      </c>
      <c r="S253">
        <v>244.85</v>
      </c>
      <c r="T253">
        <v>246.7</v>
      </c>
      <c r="U253">
        <v>249.25</v>
      </c>
      <c r="V253">
        <v>244.6</v>
      </c>
      <c r="W253">
        <v>246.05</v>
      </c>
      <c r="X253">
        <v>246.45</v>
      </c>
      <c r="Y253">
        <v>247.21</v>
      </c>
      <c r="Z253">
        <v>1513169</v>
      </c>
      <c r="AA253">
        <v>374073276.05000001</v>
      </c>
      <c r="AB253">
        <v>28040</v>
      </c>
      <c r="AC253">
        <v>893695</v>
      </c>
      <c r="AD253">
        <v>59.06</v>
      </c>
    </row>
    <row r="254" spans="1:30" x14ac:dyDescent="0.25">
      <c r="A254" s="9" t="s">
        <v>4060</v>
      </c>
      <c r="B254" s="1" t="s">
        <v>16</v>
      </c>
      <c r="C254" s="10">
        <v>45114</v>
      </c>
      <c r="D254" s="1">
        <v>253.2</v>
      </c>
      <c r="F254">
        <f t="shared" si="17"/>
        <v>1.2799999999999954</v>
      </c>
      <c r="G254">
        <f t="shared" si="16"/>
        <v>5</v>
      </c>
      <c r="H254" t="str">
        <f t="shared" si="20"/>
        <v/>
      </c>
      <c r="I254" t="str">
        <f t="shared" si="18"/>
        <v/>
      </c>
      <c r="J254" t="str">
        <f t="shared" si="19"/>
        <v/>
      </c>
      <c r="P254" t="s">
        <v>4060</v>
      </c>
      <c r="Q254" t="s">
        <v>16</v>
      </c>
      <c r="R254" s="3">
        <v>45112</v>
      </c>
      <c r="S254">
        <v>246.45</v>
      </c>
      <c r="T254">
        <v>247.25</v>
      </c>
      <c r="U254">
        <v>251</v>
      </c>
      <c r="V254">
        <v>246.3</v>
      </c>
      <c r="W254">
        <v>250.4</v>
      </c>
      <c r="X254">
        <v>249.35</v>
      </c>
      <c r="Y254">
        <v>247.66</v>
      </c>
      <c r="Z254">
        <v>1089199</v>
      </c>
      <c r="AA254">
        <v>269749709.60000002</v>
      </c>
      <c r="AB254">
        <v>17128</v>
      </c>
      <c r="AC254">
        <v>608414</v>
      </c>
      <c r="AD254">
        <v>55.86</v>
      </c>
    </row>
    <row r="255" spans="1:30" x14ac:dyDescent="0.25">
      <c r="A255" s="11" t="s">
        <v>4060</v>
      </c>
      <c r="B255" s="2" t="s">
        <v>16</v>
      </c>
      <c r="C255" s="12">
        <v>45117</v>
      </c>
      <c r="D255" s="2">
        <v>254.85</v>
      </c>
      <c r="F255">
        <f t="shared" si="17"/>
        <v>0.65165876777251419</v>
      </c>
      <c r="G255">
        <f t="shared" si="16"/>
        <v>1</v>
      </c>
      <c r="H255" t="str">
        <f t="shared" si="20"/>
        <v/>
      </c>
      <c r="I255" t="str">
        <f t="shared" si="18"/>
        <v/>
      </c>
      <c r="J255" t="str">
        <f t="shared" si="19"/>
        <v/>
      </c>
      <c r="P255" t="s">
        <v>4060</v>
      </c>
      <c r="Q255" t="s">
        <v>16</v>
      </c>
      <c r="R255" s="3">
        <v>45113</v>
      </c>
      <c r="S255">
        <v>249.35</v>
      </c>
      <c r="T255">
        <v>250</v>
      </c>
      <c r="U255">
        <v>252.65</v>
      </c>
      <c r="V255">
        <v>249.25</v>
      </c>
      <c r="W255">
        <v>250.4</v>
      </c>
      <c r="X255">
        <v>250</v>
      </c>
      <c r="Y255">
        <v>250.32</v>
      </c>
      <c r="Z255">
        <v>1060911</v>
      </c>
      <c r="AA255">
        <v>265567190.5</v>
      </c>
      <c r="AB255">
        <v>15732</v>
      </c>
      <c r="AC255">
        <v>641696</v>
      </c>
      <c r="AD255">
        <v>60.49</v>
      </c>
    </row>
    <row r="256" spans="1:30" x14ac:dyDescent="0.25">
      <c r="A256" s="9" t="s">
        <v>4060</v>
      </c>
      <c r="B256" s="1" t="s">
        <v>16</v>
      </c>
      <c r="C256" s="10">
        <v>45118</v>
      </c>
      <c r="D256" s="1">
        <v>254.25</v>
      </c>
      <c r="F256">
        <f t="shared" si="17"/>
        <v>-0.2354326074161249</v>
      </c>
      <c r="G256">
        <f t="shared" si="16"/>
        <v>2</v>
      </c>
      <c r="H256" t="str">
        <f t="shared" si="20"/>
        <v/>
      </c>
      <c r="I256" t="str">
        <f t="shared" si="18"/>
        <v/>
      </c>
      <c r="J256" t="str">
        <f t="shared" si="19"/>
        <v/>
      </c>
      <c r="P256" t="s">
        <v>4060</v>
      </c>
      <c r="Q256" t="s">
        <v>16</v>
      </c>
      <c r="R256" s="3">
        <v>45114</v>
      </c>
      <c r="S256">
        <v>250</v>
      </c>
      <c r="T256">
        <v>251</v>
      </c>
      <c r="U256">
        <v>253.9</v>
      </c>
      <c r="V256">
        <v>250.5</v>
      </c>
      <c r="W256">
        <v>253.9</v>
      </c>
      <c r="X256">
        <v>253.2</v>
      </c>
      <c r="Y256">
        <v>252.34</v>
      </c>
      <c r="Z256">
        <v>1146678</v>
      </c>
      <c r="AA256">
        <v>289356231.64999998</v>
      </c>
      <c r="AB256">
        <v>12835</v>
      </c>
      <c r="AC256">
        <v>687887</v>
      </c>
      <c r="AD256">
        <v>59.99</v>
      </c>
    </row>
    <row r="257" spans="1:30" x14ac:dyDescent="0.25">
      <c r="A257" s="11" t="s">
        <v>4060</v>
      </c>
      <c r="B257" s="2" t="s">
        <v>16</v>
      </c>
      <c r="C257" s="12">
        <v>45119</v>
      </c>
      <c r="D257" s="2">
        <v>255.45</v>
      </c>
      <c r="F257">
        <f t="shared" si="17"/>
        <v>0.47197640117993656</v>
      </c>
      <c r="G257">
        <f t="shared" si="16"/>
        <v>3</v>
      </c>
      <c r="H257" t="str">
        <f t="shared" si="20"/>
        <v/>
      </c>
      <c r="I257" t="str">
        <f t="shared" si="18"/>
        <v/>
      </c>
      <c r="J257" t="str">
        <f t="shared" si="19"/>
        <v/>
      </c>
      <c r="P257" t="s">
        <v>4060</v>
      </c>
      <c r="Q257" t="s">
        <v>16</v>
      </c>
      <c r="R257" s="3">
        <v>45117</v>
      </c>
      <c r="S257">
        <v>253.2</v>
      </c>
      <c r="T257">
        <v>254</v>
      </c>
      <c r="U257">
        <v>256.95</v>
      </c>
      <c r="V257">
        <v>253.35</v>
      </c>
      <c r="W257">
        <v>254.5</v>
      </c>
      <c r="X257">
        <v>254.85</v>
      </c>
      <c r="Y257">
        <v>255.21</v>
      </c>
      <c r="Z257">
        <v>881042</v>
      </c>
      <c r="AA257">
        <v>224847161.65000001</v>
      </c>
      <c r="AB257">
        <v>13866</v>
      </c>
      <c r="AC257">
        <v>446701</v>
      </c>
      <c r="AD257">
        <v>50.7</v>
      </c>
    </row>
    <row r="258" spans="1:30" x14ac:dyDescent="0.25">
      <c r="A258" s="9" t="s">
        <v>4060</v>
      </c>
      <c r="B258" s="1" t="s">
        <v>16</v>
      </c>
      <c r="C258" s="10">
        <v>45120</v>
      </c>
      <c r="D258" s="1">
        <v>255.7</v>
      </c>
      <c r="F258">
        <f t="shared" si="17"/>
        <v>9.7866510080250532E-2</v>
      </c>
      <c r="G258">
        <f t="shared" ref="G258:G321" si="21">WEEKDAY(C258, 2)</f>
        <v>4</v>
      </c>
      <c r="H258">
        <f t="shared" si="20"/>
        <v>2.2799999999999954</v>
      </c>
      <c r="I258" t="str">
        <f t="shared" si="18"/>
        <v/>
      </c>
      <c r="J258" t="str">
        <f t="shared" si="19"/>
        <v/>
      </c>
      <c r="P258" t="s">
        <v>4060</v>
      </c>
      <c r="Q258" t="s">
        <v>16</v>
      </c>
      <c r="R258" s="3">
        <v>45118</v>
      </c>
      <c r="S258">
        <v>254.85</v>
      </c>
      <c r="T258">
        <v>256.14999999999998</v>
      </c>
      <c r="U258">
        <v>256.14999999999998</v>
      </c>
      <c r="V258">
        <v>253</v>
      </c>
      <c r="W258">
        <v>254.4</v>
      </c>
      <c r="X258">
        <v>254.25</v>
      </c>
      <c r="Y258">
        <v>254.28</v>
      </c>
      <c r="Z258">
        <v>607400</v>
      </c>
      <c r="AA258">
        <v>154449716</v>
      </c>
      <c r="AB258">
        <v>12614</v>
      </c>
      <c r="AC258">
        <v>359349</v>
      </c>
      <c r="AD258">
        <v>59.16</v>
      </c>
    </row>
    <row r="259" spans="1:30" x14ac:dyDescent="0.25">
      <c r="A259" s="11" t="s">
        <v>4060</v>
      </c>
      <c r="B259" s="2" t="s">
        <v>16</v>
      </c>
      <c r="C259" s="12">
        <v>45121</v>
      </c>
      <c r="D259" s="2">
        <v>256.05</v>
      </c>
      <c r="F259">
        <f t="shared" ref="F259:F322" si="22">((D259-D258)/D258)*100</f>
        <v>0.13687915526007929</v>
      </c>
      <c r="G259">
        <f t="shared" si="21"/>
        <v>5</v>
      </c>
      <c r="H259" t="str">
        <f t="shared" si="20"/>
        <v/>
      </c>
      <c r="I259" t="str">
        <f t="shared" ref="I259:I322" si="23">IF(MONTH(C259)&lt;&gt;MONTH(C258), C259, "")</f>
        <v/>
      </c>
      <c r="J259" t="str">
        <f t="shared" ref="J259:J322" si="24">IF(ISNUMBER(I259), (INDEX(D:D, MATCH(EOMONTH(C259, 0), C:C, 1)) / D259 - 1) * 100, "")</f>
        <v/>
      </c>
      <c r="P259" t="s">
        <v>4060</v>
      </c>
      <c r="Q259" t="s">
        <v>16</v>
      </c>
      <c r="R259" s="3">
        <v>45119</v>
      </c>
      <c r="S259">
        <v>254.25</v>
      </c>
      <c r="T259">
        <v>256</v>
      </c>
      <c r="U259">
        <v>256.45</v>
      </c>
      <c r="V259">
        <v>254.15</v>
      </c>
      <c r="W259">
        <v>255</v>
      </c>
      <c r="X259">
        <v>255.45</v>
      </c>
      <c r="Y259">
        <v>255.51</v>
      </c>
      <c r="Z259">
        <v>821495</v>
      </c>
      <c r="AA259">
        <v>209901287.15000001</v>
      </c>
      <c r="AB259">
        <v>16476</v>
      </c>
      <c r="AC259">
        <v>490536</v>
      </c>
      <c r="AD259">
        <v>59.71</v>
      </c>
    </row>
    <row r="260" spans="1:30" x14ac:dyDescent="0.25">
      <c r="A260" s="9" t="s">
        <v>4060</v>
      </c>
      <c r="B260" s="1" t="s">
        <v>16</v>
      </c>
      <c r="C260" s="10">
        <v>45124</v>
      </c>
      <c r="D260" s="1">
        <v>255.35</v>
      </c>
      <c r="F260">
        <f t="shared" si="22"/>
        <v>-0.27338410466706387</v>
      </c>
      <c r="G260">
        <f t="shared" si="21"/>
        <v>1</v>
      </c>
      <c r="H260" t="str">
        <f t="shared" si="20"/>
        <v/>
      </c>
      <c r="I260" t="str">
        <f t="shared" si="23"/>
        <v/>
      </c>
      <c r="J260" t="str">
        <f t="shared" si="24"/>
        <v/>
      </c>
      <c r="P260" t="s">
        <v>4060</v>
      </c>
      <c r="Q260" t="s">
        <v>16</v>
      </c>
      <c r="R260" s="3">
        <v>45120</v>
      </c>
      <c r="S260">
        <v>255.45</v>
      </c>
      <c r="T260">
        <v>256.89999999999998</v>
      </c>
      <c r="U260">
        <v>257.45</v>
      </c>
      <c r="V260">
        <v>253.75</v>
      </c>
      <c r="W260">
        <v>255.6</v>
      </c>
      <c r="X260">
        <v>255.7</v>
      </c>
      <c r="Y260">
        <v>255.63</v>
      </c>
      <c r="Z260">
        <v>694951</v>
      </c>
      <c r="AA260">
        <v>177650965.30000001</v>
      </c>
      <c r="AB260">
        <v>13928</v>
      </c>
      <c r="AC260">
        <v>410628</v>
      </c>
      <c r="AD260">
        <v>59.09</v>
      </c>
    </row>
    <row r="261" spans="1:30" x14ac:dyDescent="0.25">
      <c r="A261" s="11" t="s">
        <v>4060</v>
      </c>
      <c r="B261" s="2" t="s">
        <v>16</v>
      </c>
      <c r="C261" s="12">
        <v>45125</v>
      </c>
      <c r="D261" s="2">
        <v>254.8</v>
      </c>
      <c r="F261">
        <f t="shared" si="22"/>
        <v>-0.21539064029762403</v>
      </c>
      <c r="G261">
        <f t="shared" si="21"/>
        <v>2</v>
      </c>
      <c r="H261" t="str">
        <f t="shared" si="20"/>
        <v/>
      </c>
      <c r="I261" t="str">
        <f t="shared" si="23"/>
        <v/>
      </c>
      <c r="J261" t="str">
        <f t="shared" si="24"/>
        <v/>
      </c>
      <c r="P261" t="s">
        <v>4060</v>
      </c>
      <c r="Q261" t="s">
        <v>16</v>
      </c>
      <c r="R261" s="3">
        <v>45121</v>
      </c>
      <c r="S261">
        <v>255.7</v>
      </c>
      <c r="T261">
        <v>258</v>
      </c>
      <c r="U261">
        <v>258</v>
      </c>
      <c r="V261">
        <v>255.4</v>
      </c>
      <c r="W261">
        <v>256</v>
      </c>
      <c r="X261">
        <v>256.05</v>
      </c>
      <c r="Y261">
        <v>256.79000000000002</v>
      </c>
      <c r="Z261">
        <v>579514</v>
      </c>
      <c r="AA261">
        <v>148816186.34999999</v>
      </c>
      <c r="AB261">
        <v>13272</v>
      </c>
      <c r="AC261">
        <v>376557</v>
      </c>
      <c r="AD261">
        <v>64.98</v>
      </c>
    </row>
    <row r="262" spans="1:30" x14ac:dyDescent="0.25">
      <c r="A262" s="9" t="s">
        <v>4060</v>
      </c>
      <c r="B262" s="1" t="s">
        <v>16</v>
      </c>
      <c r="C262" s="10">
        <v>45126</v>
      </c>
      <c r="D262" s="1">
        <v>256.39999999999998</v>
      </c>
      <c r="F262">
        <f t="shared" si="22"/>
        <v>0.6279434850863288</v>
      </c>
      <c r="G262">
        <f t="shared" si="21"/>
        <v>3</v>
      </c>
      <c r="H262" t="str">
        <f t="shared" si="20"/>
        <v/>
      </c>
      <c r="I262" t="str">
        <f t="shared" si="23"/>
        <v/>
      </c>
      <c r="J262" t="str">
        <f t="shared" si="24"/>
        <v/>
      </c>
      <c r="P262" t="s">
        <v>4060</v>
      </c>
      <c r="Q262" t="s">
        <v>16</v>
      </c>
      <c r="R262" s="3">
        <v>45124</v>
      </c>
      <c r="S262">
        <v>256.05</v>
      </c>
      <c r="T262">
        <v>255</v>
      </c>
      <c r="U262">
        <v>256.55</v>
      </c>
      <c r="V262">
        <v>254</v>
      </c>
      <c r="W262">
        <v>255.5</v>
      </c>
      <c r="X262">
        <v>255.35</v>
      </c>
      <c r="Y262">
        <v>255.15</v>
      </c>
      <c r="Z262">
        <v>610220</v>
      </c>
      <c r="AA262">
        <v>155695181.25</v>
      </c>
      <c r="AB262">
        <v>10092</v>
      </c>
      <c r="AC262">
        <v>361312</v>
      </c>
      <c r="AD262">
        <v>59.21</v>
      </c>
    </row>
    <row r="263" spans="1:30" x14ac:dyDescent="0.25">
      <c r="A263" s="11" t="s">
        <v>4060</v>
      </c>
      <c r="B263" s="2" t="s">
        <v>16</v>
      </c>
      <c r="C263" s="12">
        <v>45127</v>
      </c>
      <c r="D263" s="2">
        <v>256.85000000000002</v>
      </c>
      <c r="F263">
        <f t="shared" si="22"/>
        <v>0.17550702028082898</v>
      </c>
      <c r="G263">
        <f t="shared" si="21"/>
        <v>4</v>
      </c>
      <c r="H263">
        <f t="shared" si="20"/>
        <v>0.44974579585453039</v>
      </c>
      <c r="I263" t="str">
        <f t="shared" si="23"/>
        <v/>
      </c>
      <c r="J263" t="str">
        <f t="shared" si="24"/>
        <v/>
      </c>
      <c r="P263" t="s">
        <v>4060</v>
      </c>
      <c r="Q263" t="s">
        <v>16</v>
      </c>
      <c r="R263" s="3">
        <v>45125</v>
      </c>
      <c r="S263">
        <v>255.35</v>
      </c>
      <c r="T263">
        <v>255.55</v>
      </c>
      <c r="U263">
        <v>258.5</v>
      </c>
      <c r="V263">
        <v>253.9</v>
      </c>
      <c r="W263">
        <v>254</v>
      </c>
      <c r="X263">
        <v>254.8</v>
      </c>
      <c r="Y263">
        <v>256.44</v>
      </c>
      <c r="Z263">
        <v>956323</v>
      </c>
      <c r="AA263">
        <v>245243888.40000001</v>
      </c>
      <c r="AB263">
        <v>17710</v>
      </c>
      <c r="AC263">
        <v>547752</v>
      </c>
      <c r="AD263">
        <v>57.28</v>
      </c>
    </row>
    <row r="264" spans="1:30" x14ac:dyDescent="0.25">
      <c r="A264" s="9" t="s">
        <v>4060</v>
      </c>
      <c r="B264" s="1" t="s">
        <v>16</v>
      </c>
      <c r="C264" s="10">
        <v>45128</v>
      </c>
      <c r="D264" s="1">
        <v>258.05</v>
      </c>
      <c r="F264">
        <f t="shared" si="22"/>
        <v>0.46719875413665113</v>
      </c>
      <c r="G264">
        <f t="shared" si="21"/>
        <v>5</v>
      </c>
      <c r="H264" t="str">
        <f t="shared" si="20"/>
        <v/>
      </c>
      <c r="I264" t="str">
        <f t="shared" si="23"/>
        <v/>
      </c>
      <c r="J264" t="str">
        <f t="shared" si="24"/>
        <v/>
      </c>
      <c r="P264" t="s">
        <v>4060</v>
      </c>
      <c r="Q264" t="s">
        <v>16</v>
      </c>
      <c r="R264" s="3">
        <v>45126</v>
      </c>
      <c r="S264">
        <v>254.8</v>
      </c>
      <c r="T264">
        <v>255</v>
      </c>
      <c r="U264">
        <v>257.7</v>
      </c>
      <c r="V264">
        <v>253.7</v>
      </c>
      <c r="W264">
        <v>255.9</v>
      </c>
      <c r="X264">
        <v>256.39999999999998</v>
      </c>
      <c r="Y264">
        <v>255.51</v>
      </c>
      <c r="Z264">
        <v>958745</v>
      </c>
      <c r="AA264">
        <v>244970025</v>
      </c>
      <c r="AB264">
        <v>16757</v>
      </c>
      <c r="AC264">
        <v>463730</v>
      </c>
      <c r="AD264">
        <v>48.37</v>
      </c>
    </row>
    <row r="265" spans="1:30" x14ac:dyDescent="0.25">
      <c r="A265" s="11" t="s">
        <v>4060</v>
      </c>
      <c r="B265" s="2" t="s">
        <v>16</v>
      </c>
      <c r="C265" s="12">
        <v>45131</v>
      </c>
      <c r="D265" s="2">
        <v>258.85000000000002</v>
      </c>
      <c r="F265">
        <f t="shared" si="22"/>
        <v>0.31001743848091895</v>
      </c>
      <c r="G265">
        <f t="shared" si="21"/>
        <v>1</v>
      </c>
      <c r="H265" t="str">
        <f t="shared" si="20"/>
        <v/>
      </c>
      <c r="I265" t="str">
        <f t="shared" si="23"/>
        <v/>
      </c>
      <c r="J265" t="str">
        <f t="shared" si="24"/>
        <v/>
      </c>
      <c r="P265" t="s">
        <v>4060</v>
      </c>
      <c r="Q265" t="s">
        <v>16</v>
      </c>
      <c r="R265" s="3">
        <v>45127</v>
      </c>
      <c r="S265">
        <v>256.39999999999998</v>
      </c>
      <c r="T265">
        <v>256.3</v>
      </c>
      <c r="U265">
        <v>257.5</v>
      </c>
      <c r="V265">
        <v>254</v>
      </c>
      <c r="W265">
        <v>257</v>
      </c>
      <c r="X265">
        <v>256.85000000000002</v>
      </c>
      <c r="Y265">
        <v>255.34</v>
      </c>
      <c r="Z265">
        <v>974290</v>
      </c>
      <c r="AA265">
        <v>248770738.19999999</v>
      </c>
      <c r="AB265">
        <v>15100</v>
      </c>
      <c r="AC265">
        <v>577265</v>
      </c>
      <c r="AD265">
        <v>59.25</v>
      </c>
    </row>
    <row r="266" spans="1:30" x14ac:dyDescent="0.25">
      <c r="A266" s="9" t="s">
        <v>4060</v>
      </c>
      <c r="B266" s="1" t="s">
        <v>16</v>
      </c>
      <c r="C266" s="10">
        <v>45132</v>
      </c>
      <c r="D266" s="1">
        <v>262.45</v>
      </c>
      <c r="F266">
        <f t="shared" si="22"/>
        <v>1.3907668533899809</v>
      </c>
      <c r="G266">
        <f t="shared" si="21"/>
        <v>2</v>
      </c>
      <c r="H266" t="str">
        <f t="shared" si="20"/>
        <v/>
      </c>
      <c r="I266" t="str">
        <f t="shared" si="23"/>
        <v/>
      </c>
      <c r="J266" t="str">
        <f t="shared" si="24"/>
        <v/>
      </c>
      <c r="P266" t="s">
        <v>4060</v>
      </c>
      <c r="Q266" t="s">
        <v>16</v>
      </c>
      <c r="R266" s="3">
        <v>45128</v>
      </c>
      <c r="S266">
        <v>256.85000000000002</v>
      </c>
      <c r="T266">
        <v>257</v>
      </c>
      <c r="U266">
        <v>258.5</v>
      </c>
      <c r="V266">
        <v>255.55</v>
      </c>
      <c r="W266">
        <v>257.89999999999998</v>
      </c>
      <c r="X266">
        <v>258.05</v>
      </c>
      <c r="Y266">
        <v>257.26</v>
      </c>
      <c r="Z266">
        <v>473851</v>
      </c>
      <c r="AA266">
        <v>121900758.09999999</v>
      </c>
      <c r="AB266">
        <v>6211</v>
      </c>
      <c r="AC266">
        <v>251823</v>
      </c>
      <c r="AD266">
        <v>53.14</v>
      </c>
    </row>
    <row r="267" spans="1:30" x14ac:dyDescent="0.25">
      <c r="A267" s="11" t="s">
        <v>4060</v>
      </c>
      <c r="B267" s="2" t="s">
        <v>16</v>
      </c>
      <c r="C267" s="12">
        <v>45133</v>
      </c>
      <c r="D267" s="2">
        <v>270.05</v>
      </c>
      <c r="F267">
        <f t="shared" si="22"/>
        <v>2.8957896742236704</v>
      </c>
      <c r="G267">
        <f t="shared" si="21"/>
        <v>3</v>
      </c>
      <c r="H267" t="str">
        <f t="shared" si="20"/>
        <v/>
      </c>
      <c r="I267" t="str">
        <f t="shared" si="23"/>
        <v/>
      </c>
      <c r="J267" t="str">
        <f t="shared" si="24"/>
        <v/>
      </c>
      <c r="P267" t="s">
        <v>4060</v>
      </c>
      <c r="Q267" t="s">
        <v>16</v>
      </c>
      <c r="R267" s="3">
        <v>45131</v>
      </c>
      <c r="S267">
        <v>258.05</v>
      </c>
      <c r="T267">
        <v>258.89999999999998</v>
      </c>
      <c r="U267">
        <v>261.35000000000002</v>
      </c>
      <c r="V267">
        <v>258.05</v>
      </c>
      <c r="W267">
        <v>259.10000000000002</v>
      </c>
      <c r="X267">
        <v>258.85000000000002</v>
      </c>
      <c r="Y267">
        <v>259.70999999999998</v>
      </c>
      <c r="Z267">
        <v>771929</v>
      </c>
      <c r="AA267">
        <v>200474654.69999999</v>
      </c>
      <c r="AB267">
        <v>14943</v>
      </c>
      <c r="AC267">
        <v>411296</v>
      </c>
      <c r="AD267">
        <v>53.28</v>
      </c>
    </row>
    <row r="268" spans="1:30" x14ac:dyDescent="0.25">
      <c r="A268" s="9" t="s">
        <v>4060</v>
      </c>
      <c r="B268" s="1" t="s">
        <v>16</v>
      </c>
      <c r="C268" s="10">
        <v>45134</v>
      </c>
      <c r="D268" s="1">
        <v>273.39999999999998</v>
      </c>
      <c r="F268">
        <f t="shared" si="22"/>
        <v>1.2405110164784172</v>
      </c>
      <c r="G268">
        <f t="shared" si="21"/>
        <v>4</v>
      </c>
      <c r="H268">
        <f t="shared" si="20"/>
        <v>6.4434494841346908</v>
      </c>
      <c r="I268" t="str">
        <f t="shared" si="23"/>
        <v/>
      </c>
      <c r="J268" t="str">
        <f t="shared" si="24"/>
        <v/>
      </c>
      <c r="P268" t="s">
        <v>4060</v>
      </c>
      <c r="Q268" t="s">
        <v>16</v>
      </c>
      <c r="R268" s="3">
        <v>45132</v>
      </c>
      <c r="S268">
        <v>258.85000000000002</v>
      </c>
      <c r="T268">
        <v>261.45</v>
      </c>
      <c r="U268">
        <v>264.5</v>
      </c>
      <c r="V268">
        <v>260.10000000000002</v>
      </c>
      <c r="W268">
        <v>263.10000000000002</v>
      </c>
      <c r="X268">
        <v>262.45</v>
      </c>
      <c r="Y268">
        <v>262.77</v>
      </c>
      <c r="Z268">
        <v>1441409</v>
      </c>
      <c r="AA268">
        <v>378763543.94999999</v>
      </c>
      <c r="AB268">
        <v>30435</v>
      </c>
      <c r="AC268">
        <v>800940</v>
      </c>
      <c r="AD268">
        <v>55.57</v>
      </c>
    </row>
    <row r="269" spans="1:30" x14ac:dyDescent="0.25">
      <c r="A269" s="11" t="s">
        <v>4060</v>
      </c>
      <c r="B269" s="2" t="s">
        <v>16</v>
      </c>
      <c r="C269" s="12">
        <v>45135</v>
      </c>
      <c r="D269" s="2">
        <v>271.55</v>
      </c>
      <c r="F269">
        <f t="shared" si="22"/>
        <v>-0.6766642282370029</v>
      </c>
      <c r="G269">
        <f t="shared" si="21"/>
        <v>5</v>
      </c>
      <c r="H269" t="str">
        <f t="shared" si="20"/>
        <v/>
      </c>
      <c r="I269" t="str">
        <f t="shared" si="23"/>
        <v/>
      </c>
      <c r="J269" t="str">
        <f t="shared" si="24"/>
        <v/>
      </c>
      <c r="P269" t="s">
        <v>4060</v>
      </c>
      <c r="Q269" t="s">
        <v>16</v>
      </c>
      <c r="R269" s="3">
        <v>45133</v>
      </c>
      <c r="S269">
        <v>262.45</v>
      </c>
      <c r="T269">
        <v>264</v>
      </c>
      <c r="U269">
        <v>271</v>
      </c>
      <c r="V269">
        <v>263.55</v>
      </c>
      <c r="W269">
        <v>270</v>
      </c>
      <c r="X269">
        <v>270.05</v>
      </c>
      <c r="Y269">
        <v>267.74</v>
      </c>
      <c r="Z269">
        <v>1505430</v>
      </c>
      <c r="AA269">
        <v>403061474.85000002</v>
      </c>
      <c r="AB269">
        <v>21382</v>
      </c>
      <c r="AC269">
        <v>958130</v>
      </c>
      <c r="AD269">
        <v>63.64</v>
      </c>
    </row>
    <row r="270" spans="1:30" x14ac:dyDescent="0.25">
      <c r="A270" s="9" t="s">
        <v>4060</v>
      </c>
      <c r="B270" s="1" t="s">
        <v>16</v>
      </c>
      <c r="C270" s="10">
        <v>45138</v>
      </c>
      <c r="D270" s="1">
        <v>275.7</v>
      </c>
      <c r="F270">
        <f t="shared" si="22"/>
        <v>1.5282636715153664</v>
      </c>
      <c r="G270">
        <f t="shared" si="21"/>
        <v>1</v>
      </c>
      <c r="H270" t="str">
        <f t="shared" si="20"/>
        <v/>
      </c>
      <c r="I270" t="str">
        <f t="shared" si="23"/>
        <v/>
      </c>
      <c r="J270" t="str">
        <f t="shared" si="24"/>
        <v/>
      </c>
      <c r="P270" t="s">
        <v>4060</v>
      </c>
      <c r="Q270" t="s">
        <v>16</v>
      </c>
      <c r="R270" s="3">
        <v>45134</v>
      </c>
      <c r="S270">
        <v>270.05</v>
      </c>
      <c r="T270">
        <v>270.5</v>
      </c>
      <c r="U270">
        <v>276.89999999999998</v>
      </c>
      <c r="V270">
        <v>270.45</v>
      </c>
      <c r="W270">
        <v>273.2</v>
      </c>
      <c r="X270">
        <v>273.39999999999998</v>
      </c>
      <c r="Y270">
        <v>274.62</v>
      </c>
      <c r="Z270">
        <v>1753998</v>
      </c>
      <c r="AA270">
        <v>481682635.14999998</v>
      </c>
      <c r="AB270">
        <v>32732</v>
      </c>
      <c r="AC270">
        <v>758493</v>
      </c>
      <c r="AD270">
        <v>43.24</v>
      </c>
    </row>
    <row r="271" spans="1:30" x14ac:dyDescent="0.25">
      <c r="A271" s="11" t="s">
        <v>4060</v>
      </c>
      <c r="B271" s="2" t="s">
        <v>16</v>
      </c>
      <c r="C271" s="12">
        <v>45139</v>
      </c>
      <c r="D271" s="2">
        <v>274.39999999999998</v>
      </c>
      <c r="F271">
        <f t="shared" si="22"/>
        <v>-0.4715270221255029</v>
      </c>
      <c r="G271">
        <f t="shared" si="21"/>
        <v>2</v>
      </c>
      <c r="H271" t="str">
        <f t="shared" si="20"/>
        <v/>
      </c>
      <c r="I271">
        <f t="shared" si="23"/>
        <v>45139</v>
      </c>
      <c r="J271">
        <f t="shared" si="24"/>
        <v>-0.4737609329445891</v>
      </c>
      <c r="P271" t="s">
        <v>4060</v>
      </c>
      <c r="Q271" t="s">
        <v>16</v>
      </c>
      <c r="R271" s="3">
        <v>45135</v>
      </c>
      <c r="S271">
        <v>273.39999999999998</v>
      </c>
      <c r="T271">
        <v>273.45</v>
      </c>
      <c r="U271">
        <v>273.95</v>
      </c>
      <c r="V271">
        <v>269.14999999999998</v>
      </c>
      <c r="W271">
        <v>271.3</v>
      </c>
      <c r="X271">
        <v>271.55</v>
      </c>
      <c r="Y271">
        <v>271.41000000000003</v>
      </c>
      <c r="Z271">
        <v>473183</v>
      </c>
      <c r="AA271">
        <v>128428406.05</v>
      </c>
      <c r="AB271">
        <v>12172</v>
      </c>
      <c r="AC271">
        <v>237654</v>
      </c>
      <c r="AD271">
        <v>50.22</v>
      </c>
    </row>
    <row r="272" spans="1:30" x14ac:dyDescent="0.25">
      <c r="A272" s="9" t="s">
        <v>4060</v>
      </c>
      <c r="B272" s="1" t="s">
        <v>16</v>
      </c>
      <c r="C272" s="10">
        <v>45140</v>
      </c>
      <c r="D272" s="1">
        <v>270.60000000000002</v>
      </c>
      <c r="F272">
        <f t="shared" si="22"/>
        <v>-1.3848396501457563</v>
      </c>
      <c r="G272">
        <f t="shared" si="21"/>
        <v>3</v>
      </c>
      <c r="H272" t="str">
        <f t="shared" ref="H272:H335" si="25">IF(G272=4, ((D272 - D267) / D267)*100, "")</f>
        <v/>
      </c>
      <c r="I272" t="str">
        <f t="shared" si="23"/>
        <v/>
      </c>
      <c r="J272" t="str">
        <f t="shared" si="24"/>
        <v/>
      </c>
      <c r="P272" t="s">
        <v>4060</v>
      </c>
      <c r="Q272" t="s">
        <v>16</v>
      </c>
      <c r="R272" s="3">
        <v>45138</v>
      </c>
      <c r="S272">
        <v>271.55</v>
      </c>
      <c r="T272">
        <v>275</v>
      </c>
      <c r="U272">
        <v>276.5</v>
      </c>
      <c r="V272">
        <v>272.10000000000002</v>
      </c>
      <c r="W272">
        <v>275.5</v>
      </c>
      <c r="X272">
        <v>275.7</v>
      </c>
      <c r="Y272">
        <v>274.86</v>
      </c>
      <c r="Z272">
        <v>1206780</v>
      </c>
      <c r="AA272">
        <v>331694878.80000001</v>
      </c>
      <c r="AB272">
        <v>24734</v>
      </c>
      <c r="AC272">
        <v>691968</v>
      </c>
      <c r="AD272">
        <v>57.34</v>
      </c>
    </row>
    <row r="273" spans="1:30" x14ac:dyDescent="0.25">
      <c r="A273" s="11" t="s">
        <v>4060</v>
      </c>
      <c r="B273" s="2" t="s">
        <v>16</v>
      </c>
      <c r="C273" s="12">
        <v>45141</v>
      </c>
      <c r="D273" s="2">
        <v>269.25</v>
      </c>
      <c r="F273">
        <f t="shared" si="22"/>
        <v>-0.49889135254989753</v>
      </c>
      <c r="G273">
        <f t="shared" si="21"/>
        <v>4</v>
      </c>
      <c r="H273">
        <f t="shared" si="25"/>
        <v>-1.5179224579370802</v>
      </c>
      <c r="I273" t="str">
        <f t="shared" si="23"/>
        <v/>
      </c>
      <c r="J273" t="str">
        <f t="shared" si="24"/>
        <v/>
      </c>
      <c r="P273" t="s">
        <v>4060</v>
      </c>
      <c r="Q273" t="s">
        <v>16</v>
      </c>
      <c r="R273" s="3">
        <v>45139</v>
      </c>
      <c r="S273">
        <v>275.7</v>
      </c>
      <c r="T273">
        <v>277.35000000000002</v>
      </c>
      <c r="U273">
        <v>277.8</v>
      </c>
      <c r="V273">
        <v>273.7</v>
      </c>
      <c r="W273">
        <v>274.39999999999998</v>
      </c>
      <c r="X273">
        <v>274.39999999999998</v>
      </c>
      <c r="Y273">
        <v>275.57</v>
      </c>
      <c r="Z273">
        <v>565094</v>
      </c>
      <c r="AA273">
        <v>155722729.09999999</v>
      </c>
      <c r="AB273">
        <v>13213</v>
      </c>
      <c r="AC273">
        <v>261363</v>
      </c>
      <c r="AD273">
        <v>46.25</v>
      </c>
    </row>
    <row r="274" spans="1:30" x14ac:dyDescent="0.25">
      <c r="A274" s="9" t="s">
        <v>4060</v>
      </c>
      <c r="B274" s="1" t="s">
        <v>16</v>
      </c>
      <c r="C274" s="10">
        <v>45142</v>
      </c>
      <c r="D274" s="1">
        <v>273.7</v>
      </c>
      <c r="F274">
        <f t="shared" si="22"/>
        <v>1.6527390900649912</v>
      </c>
      <c r="G274">
        <f t="shared" si="21"/>
        <v>5</v>
      </c>
      <c r="H274" t="str">
        <f t="shared" si="25"/>
        <v/>
      </c>
      <c r="I274" t="str">
        <f t="shared" si="23"/>
        <v/>
      </c>
      <c r="J274" t="str">
        <f t="shared" si="24"/>
        <v/>
      </c>
      <c r="P274" t="s">
        <v>4060</v>
      </c>
      <c r="Q274" t="s">
        <v>16</v>
      </c>
      <c r="R274" s="3">
        <v>45140</v>
      </c>
      <c r="S274">
        <v>274.39999999999998</v>
      </c>
      <c r="T274">
        <v>274</v>
      </c>
      <c r="U274">
        <v>276.7</v>
      </c>
      <c r="V274">
        <v>264.95</v>
      </c>
      <c r="W274">
        <v>270.05</v>
      </c>
      <c r="X274">
        <v>270.60000000000002</v>
      </c>
      <c r="Y274">
        <v>270.61</v>
      </c>
      <c r="Z274">
        <v>917638</v>
      </c>
      <c r="AA274">
        <v>248320807.80000001</v>
      </c>
      <c r="AB274">
        <v>32093</v>
      </c>
      <c r="AC274">
        <v>434658</v>
      </c>
      <c r="AD274">
        <v>47.37</v>
      </c>
    </row>
    <row r="275" spans="1:30" x14ac:dyDescent="0.25">
      <c r="A275" s="11" t="s">
        <v>4060</v>
      </c>
      <c r="B275" s="2" t="s">
        <v>16</v>
      </c>
      <c r="C275" s="12">
        <v>45145</v>
      </c>
      <c r="D275" s="2">
        <v>272.75</v>
      </c>
      <c r="F275">
        <f t="shared" si="22"/>
        <v>-0.34709535988307955</v>
      </c>
      <c r="G275">
        <f t="shared" si="21"/>
        <v>1</v>
      </c>
      <c r="H275" t="str">
        <f t="shared" si="25"/>
        <v/>
      </c>
      <c r="I275" t="str">
        <f t="shared" si="23"/>
        <v/>
      </c>
      <c r="J275" t="str">
        <f t="shared" si="24"/>
        <v/>
      </c>
      <c r="P275" t="s">
        <v>4060</v>
      </c>
      <c r="Q275" t="s">
        <v>16</v>
      </c>
      <c r="R275" s="3">
        <v>45141</v>
      </c>
      <c r="S275">
        <v>270.60000000000002</v>
      </c>
      <c r="T275">
        <v>271</v>
      </c>
      <c r="U275">
        <v>273.7</v>
      </c>
      <c r="V275">
        <v>267.7</v>
      </c>
      <c r="W275">
        <v>268.14999999999998</v>
      </c>
      <c r="X275">
        <v>269.25</v>
      </c>
      <c r="Y275">
        <v>270.29000000000002</v>
      </c>
      <c r="Z275">
        <v>750649</v>
      </c>
      <c r="AA275">
        <v>202895432.90000001</v>
      </c>
      <c r="AB275">
        <v>17538</v>
      </c>
      <c r="AC275">
        <v>244610</v>
      </c>
      <c r="AD275">
        <v>32.590000000000003</v>
      </c>
    </row>
    <row r="276" spans="1:30" x14ac:dyDescent="0.25">
      <c r="A276" s="9" t="s">
        <v>4060</v>
      </c>
      <c r="B276" s="1" t="s">
        <v>16</v>
      </c>
      <c r="C276" s="10">
        <v>45146</v>
      </c>
      <c r="D276" s="1">
        <v>273.64999999999998</v>
      </c>
      <c r="F276">
        <f t="shared" si="22"/>
        <v>0.32997250229146741</v>
      </c>
      <c r="G276">
        <f t="shared" si="21"/>
        <v>2</v>
      </c>
      <c r="H276" t="str">
        <f t="shared" si="25"/>
        <v/>
      </c>
      <c r="I276" t="str">
        <f t="shared" si="23"/>
        <v/>
      </c>
      <c r="J276" t="str">
        <f t="shared" si="24"/>
        <v/>
      </c>
      <c r="P276" t="s">
        <v>4060</v>
      </c>
      <c r="Q276" t="s">
        <v>16</v>
      </c>
      <c r="R276" s="3">
        <v>45142</v>
      </c>
      <c r="S276">
        <v>269.25</v>
      </c>
      <c r="T276">
        <v>272.8</v>
      </c>
      <c r="U276">
        <v>276.10000000000002</v>
      </c>
      <c r="V276">
        <v>270.85000000000002</v>
      </c>
      <c r="W276">
        <v>273.95</v>
      </c>
      <c r="X276">
        <v>273.7</v>
      </c>
      <c r="Y276">
        <v>274.01</v>
      </c>
      <c r="Z276">
        <v>573061</v>
      </c>
      <c r="AA276">
        <v>157022681.59999999</v>
      </c>
      <c r="AB276">
        <v>13296</v>
      </c>
      <c r="AC276">
        <v>256703</v>
      </c>
      <c r="AD276">
        <v>44.8</v>
      </c>
    </row>
    <row r="277" spans="1:30" x14ac:dyDescent="0.25">
      <c r="A277" s="11" t="s">
        <v>4060</v>
      </c>
      <c r="B277" s="2" t="s">
        <v>16</v>
      </c>
      <c r="C277" s="12">
        <v>45147</v>
      </c>
      <c r="D277" s="2">
        <v>276.55</v>
      </c>
      <c r="F277">
        <f t="shared" si="22"/>
        <v>1.0597478530970343</v>
      </c>
      <c r="G277">
        <f t="shared" si="21"/>
        <v>3</v>
      </c>
      <c r="H277" t="str">
        <f t="shared" si="25"/>
        <v/>
      </c>
      <c r="I277" t="str">
        <f t="shared" si="23"/>
        <v/>
      </c>
      <c r="J277" t="str">
        <f t="shared" si="24"/>
        <v/>
      </c>
      <c r="P277" t="s">
        <v>4060</v>
      </c>
      <c r="Q277" t="s">
        <v>16</v>
      </c>
      <c r="R277" s="3">
        <v>45145</v>
      </c>
      <c r="S277">
        <v>273.7</v>
      </c>
      <c r="T277">
        <v>277</v>
      </c>
      <c r="U277">
        <v>277.10000000000002</v>
      </c>
      <c r="V277">
        <v>271.10000000000002</v>
      </c>
      <c r="W277">
        <v>273.5</v>
      </c>
      <c r="X277">
        <v>272.75</v>
      </c>
      <c r="Y277">
        <v>273.83999999999997</v>
      </c>
      <c r="Z277">
        <v>557490</v>
      </c>
      <c r="AA277">
        <v>152661935.65000001</v>
      </c>
      <c r="AB277">
        <v>10844</v>
      </c>
      <c r="AC277">
        <v>252320</v>
      </c>
      <c r="AD277">
        <v>45.26</v>
      </c>
    </row>
    <row r="278" spans="1:30" x14ac:dyDescent="0.25">
      <c r="A278" s="9" t="s">
        <v>4060</v>
      </c>
      <c r="B278" s="1" t="s">
        <v>16</v>
      </c>
      <c r="C278" s="10">
        <v>45148</v>
      </c>
      <c r="D278" s="1">
        <v>277.95</v>
      </c>
      <c r="F278">
        <f t="shared" si="22"/>
        <v>0.50623757005965553</v>
      </c>
      <c r="G278">
        <f t="shared" si="21"/>
        <v>4</v>
      </c>
      <c r="H278">
        <f t="shared" si="25"/>
        <v>3.2311977715877398</v>
      </c>
      <c r="I278" t="str">
        <f t="shared" si="23"/>
        <v/>
      </c>
      <c r="J278" t="str">
        <f t="shared" si="24"/>
        <v/>
      </c>
      <c r="P278" t="s">
        <v>4060</v>
      </c>
      <c r="Q278" t="s">
        <v>16</v>
      </c>
      <c r="R278" s="3">
        <v>45146</v>
      </c>
      <c r="S278">
        <v>272.75</v>
      </c>
      <c r="T278">
        <v>273.2</v>
      </c>
      <c r="U278">
        <v>275</v>
      </c>
      <c r="V278">
        <v>270.45</v>
      </c>
      <c r="W278">
        <v>273.55</v>
      </c>
      <c r="X278">
        <v>273.64999999999998</v>
      </c>
      <c r="Y278">
        <v>272.68</v>
      </c>
      <c r="Z278">
        <v>549212</v>
      </c>
      <c r="AA278">
        <v>149760897.44999999</v>
      </c>
      <c r="AB278">
        <v>15960</v>
      </c>
      <c r="AC278">
        <v>253342</v>
      </c>
      <c r="AD278">
        <v>46.13</v>
      </c>
    </row>
    <row r="279" spans="1:30" x14ac:dyDescent="0.25">
      <c r="A279" s="11" t="s">
        <v>4060</v>
      </c>
      <c r="B279" s="2" t="s">
        <v>16</v>
      </c>
      <c r="C279" s="12">
        <v>45149</v>
      </c>
      <c r="D279" s="2">
        <v>278.3</v>
      </c>
      <c r="F279">
        <f t="shared" si="22"/>
        <v>0.12592192840439745</v>
      </c>
      <c r="G279">
        <f t="shared" si="21"/>
        <v>5</v>
      </c>
      <c r="H279" t="str">
        <f t="shared" si="25"/>
        <v/>
      </c>
      <c r="I279" t="str">
        <f t="shared" si="23"/>
        <v/>
      </c>
      <c r="J279" t="str">
        <f t="shared" si="24"/>
        <v/>
      </c>
      <c r="P279" t="s">
        <v>4060</v>
      </c>
      <c r="Q279" t="s">
        <v>16</v>
      </c>
      <c r="R279" s="3">
        <v>45147</v>
      </c>
      <c r="S279">
        <v>273.64999999999998</v>
      </c>
      <c r="T279">
        <v>270</v>
      </c>
      <c r="U279">
        <v>279.39999999999998</v>
      </c>
      <c r="V279">
        <v>261.55</v>
      </c>
      <c r="W279">
        <v>278.14999999999998</v>
      </c>
      <c r="X279">
        <v>276.55</v>
      </c>
      <c r="Y279">
        <v>270.72000000000003</v>
      </c>
      <c r="Z279">
        <v>2278017</v>
      </c>
      <c r="AA279">
        <v>616707697.95000005</v>
      </c>
      <c r="AB279">
        <v>34791</v>
      </c>
      <c r="AC279">
        <v>1066486</v>
      </c>
      <c r="AD279">
        <v>46.82</v>
      </c>
    </row>
    <row r="280" spans="1:30" x14ac:dyDescent="0.25">
      <c r="A280" s="9" t="s">
        <v>4060</v>
      </c>
      <c r="B280" s="1" t="s">
        <v>16</v>
      </c>
      <c r="C280" s="10">
        <v>45152</v>
      </c>
      <c r="D280" s="1">
        <v>279.35000000000002</v>
      </c>
      <c r="F280">
        <f t="shared" si="22"/>
        <v>0.37729069349623112</v>
      </c>
      <c r="G280">
        <f t="shared" si="21"/>
        <v>1</v>
      </c>
      <c r="H280" t="str">
        <f t="shared" si="25"/>
        <v/>
      </c>
      <c r="I280" t="str">
        <f t="shared" si="23"/>
        <v/>
      </c>
      <c r="J280" t="str">
        <f t="shared" si="24"/>
        <v/>
      </c>
      <c r="P280" t="s">
        <v>4060</v>
      </c>
      <c r="Q280" t="s">
        <v>16</v>
      </c>
      <c r="R280" s="3">
        <v>45148</v>
      </c>
      <c r="S280">
        <v>276.55</v>
      </c>
      <c r="T280">
        <v>279.95</v>
      </c>
      <c r="U280">
        <v>279.95</v>
      </c>
      <c r="V280">
        <v>275.10000000000002</v>
      </c>
      <c r="W280">
        <v>277.55</v>
      </c>
      <c r="X280">
        <v>277.95</v>
      </c>
      <c r="Y280">
        <v>277.76</v>
      </c>
      <c r="Z280">
        <v>1183662</v>
      </c>
      <c r="AA280">
        <v>328769551.05000001</v>
      </c>
      <c r="AB280">
        <v>19431</v>
      </c>
      <c r="AC280">
        <v>622651</v>
      </c>
      <c r="AD280">
        <v>52.6</v>
      </c>
    </row>
    <row r="281" spans="1:30" x14ac:dyDescent="0.25">
      <c r="A281" s="11" t="s">
        <v>4060</v>
      </c>
      <c r="B281" s="2" t="s">
        <v>16</v>
      </c>
      <c r="C281" s="12">
        <v>45154</v>
      </c>
      <c r="D281" s="2">
        <v>285.85000000000002</v>
      </c>
      <c r="F281">
        <f t="shared" si="22"/>
        <v>2.3268301413996775</v>
      </c>
      <c r="G281">
        <f t="shared" si="21"/>
        <v>3</v>
      </c>
      <c r="H281" t="str">
        <f t="shared" si="25"/>
        <v/>
      </c>
      <c r="I281" t="str">
        <f t="shared" si="23"/>
        <v/>
      </c>
      <c r="J281" t="str">
        <f t="shared" si="24"/>
        <v/>
      </c>
      <c r="P281" t="s">
        <v>4060</v>
      </c>
      <c r="Q281" t="s">
        <v>16</v>
      </c>
      <c r="R281" s="3">
        <v>45149</v>
      </c>
      <c r="S281">
        <v>277.95</v>
      </c>
      <c r="T281">
        <v>278</v>
      </c>
      <c r="U281">
        <v>279.64999999999998</v>
      </c>
      <c r="V281">
        <v>277.5</v>
      </c>
      <c r="W281">
        <v>278.2</v>
      </c>
      <c r="X281">
        <v>278.3</v>
      </c>
      <c r="Y281">
        <v>278.41000000000003</v>
      </c>
      <c r="Z281">
        <v>605106</v>
      </c>
      <c r="AA281">
        <v>168469311.15000001</v>
      </c>
      <c r="AB281">
        <v>12567</v>
      </c>
      <c r="AC281">
        <v>416126</v>
      </c>
      <c r="AD281">
        <v>68.77</v>
      </c>
    </row>
    <row r="282" spans="1:30" x14ac:dyDescent="0.25">
      <c r="A282" s="9" t="s">
        <v>4060</v>
      </c>
      <c r="B282" s="1" t="s">
        <v>16</v>
      </c>
      <c r="C282" s="10">
        <v>45155</v>
      </c>
      <c r="D282" s="1">
        <v>288.55</v>
      </c>
      <c r="F282">
        <f t="shared" si="22"/>
        <v>0.94455133811439163</v>
      </c>
      <c r="G282">
        <f t="shared" si="21"/>
        <v>4</v>
      </c>
      <c r="H282">
        <f t="shared" si="25"/>
        <v>4.3391791719399748</v>
      </c>
      <c r="I282" t="str">
        <f t="shared" si="23"/>
        <v/>
      </c>
      <c r="J282" t="str">
        <f t="shared" si="24"/>
        <v/>
      </c>
      <c r="P282" t="s">
        <v>4060</v>
      </c>
      <c r="Q282" t="s">
        <v>16</v>
      </c>
      <c r="R282" s="3">
        <v>45152</v>
      </c>
      <c r="S282">
        <v>278.3</v>
      </c>
      <c r="T282">
        <v>280</v>
      </c>
      <c r="U282">
        <v>280</v>
      </c>
      <c r="V282">
        <v>275.10000000000002</v>
      </c>
      <c r="W282">
        <v>277.64999999999998</v>
      </c>
      <c r="X282">
        <v>279.35000000000002</v>
      </c>
      <c r="Y282">
        <v>278.35000000000002</v>
      </c>
      <c r="Z282">
        <v>506091</v>
      </c>
      <c r="AA282">
        <v>140872142.44999999</v>
      </c>
      <c r="AB282">
        <v>13455</v>
      </c>
      <c r="AC282">
        <v>286572</v>
      </c>
      <c r="AD282">
        <v>56.62</v>
      </c>
    </row>
    <row r="283" spans="1:30" x14ac:dyDescent="0.25">
      <c r="A283" s="11" t="s">
        <v>4060</v>
      </c>
      <c r="B283" s="2" t="s">
        <v>16</v>
      </c>
      <c r="C283" s="12">
        <v>45156</v>
      </c>
      <c r="D283" s="2">
        <v>288.35000000000002</v>
      </c>
      <c r="F283">
        <f t="shared" si="22"/>
        <v>-6.9312077629523003E-2</v>
      </c>
      <c r="G283">
        <f t="shared" si="21"/>
        <v>5</v>
      </c>
      <c r="H283" t="str">
        <f t="shared" si="25"/>
        <v/>
      </c>
      <c r="I283" t="str">
        <f t="shared" si="23"/>
        <v/>
      </c>
      <c r="J283" t="str">
        <f t="shared" si="24"/>
        <v/>
      </c>
      <c r="P283" t="s">
        <v>4060</v>
      </c>
      <c r="Q283" t="s">
        <v>16</v>
      </c>
      <c r="R283" s="3">
        <v>45154</v>
      </c>
      <c r="S283">
        <v>279.35000000000002</v>
      </c>
      <c r="T283">
        <v>278</v>
      </c>
      <c r="U283">
        <v>287</v>
      </c>
      <c r="V283">
        <v>273.75</v>
      </c>
      <c r="W283">
        <v>285.89999999999998</v>
      </c>
      <c r="X283">
        <v>285.85000000000002</v>
      </c>
      <c r="Y283">
        <v>283.39</v>
      </c>
      <c r="Z283">
        <v>1481877</v>
      </c>
      <c r="AA283">
        <v>419955715</v>
      </c>
      <c r="AB283">
        <v>23558</v>
      </c>
      <c r="AC283">
        <v>680664</v>
      </c>
      <c r="AD283">
        <v>45.93</v>
      </c>
    </row>
    <row r="284" spans="1:30" x14ac:dyDescent="0.25">
      <c r="A284" s="9" t="s">
        <v>4060</v>
      </c>
      <c r="B284" s="1" t="s">
        <v>16</v>
      </c>
      <c r="C284" s="10">
        <v>45159</v>
      </c>
      <c r="D284" s="1">
        <v>291</v>
      </c>
      <c r="F284">
        <f t="shared" si="22"/>
        <v>0.91902202184844017</v>
      </c>
      <c r="G284">
        <f t="shared" si="21"/>
        <v>1</v>
      </c>
      <c r="H284" t="str">
        <f t="shared" si="25"/>
        <v/>
      </c>
      <c r="I284" t="str">
        <f t="shared" si="23"/>
        <v/>
      </c>
      <c r="J284" t="str">
        <f t="shared" si="24"/>
        <v/>
      </c>
      <c r="P284" t="s">
        <v>4060</v>
      </c>
      <c r="Q284" t="s">
        <v>16</v>
      </c>
      <c r="R284" s="3">
        <v>45155</v>
      </c>
      <c r="S284">
        <v>285.85000000000002</v>
      </c>
      <c r="T284">
        <v>287</v>
      </c>
      <c r="U284">
        <v>291.55</v>
      </c>
      <c r="V284">
        <v>284.10000000000002</v>
      </c>
      <c r="W284">
        <v>289</v>
      </c>
      <c r="X284">
        <v>288.55</v>
      </c>
      <c r="Y284">
        <v>288.20999999999998</v>
      </c>
      <c r="Z284">
        <v>1202295</v>
      </c>
      <c r="AA284">
        <v>346512979.94999999</v>
      </c>
      <c r="AB284">
        <v>21233</v>
      </c>
      <c r="AC284">
        <v>604093</v>
      </c>
      <c r="AD284">
        <v>50.24</v>
      </c>
    </row>
    <row r="285" spans="1:30" x14ac:dyDescent="0.25">
      <c r="A285" s="11" t="s">
        <v>4060</v>
      </c>
      <c r="B285" s="2" t="s">
        <v>16</v>
      </c>
      <c r="C285" s="12">
        <v>45160</v>
      </c>
      <c r="D285" s="2">
        <v>291.3</v>
      </c>
      <c r="F285">
        <f t="shared" si="22"/>
        <v>0.10309278350515855</v>
      </c>
      <c r="G285">
        <f t="shared" si="21"/>
        <v>2</v>
      </c>
      <c r="H285" t="str">
        <f t="shared" si="25"/>
        <v/>
      </c>
      <c r="I285" t="str">
        <f t="shared" si="23"/>
        <v/>
      </c>
      <c r="J285" t="str">
        <f t="shared" si="24"/>
        <v/>
      </c>
      <c r="P285" t="s">
        <v>4060</v>
      </c>
      <c r="Q285" t="s">
        <v>16</v>
      </c>
      <c r="R285" s="3">
        <v>45156</v>
      </c>
      <c r="S285">
        <v>288.55</v>
      </c>
      <c r="T285">
        <v>288.55</v>
      </c>
      <c r="U285">
        <v>290.60000000000002</v>
      </c>
      <c r="V285">
        <v>284.25</v>
      </c>
      <c r="W285">
        <v>287.05</v>
      </c>
      <c r="X285">
        <v>288.35000000000002</v>
      </c>
      <c r="Y285">
        <v>287</v>
      </c>
      <c r="Z285">
        <v>494955</v>
      </c>
      <c r="AA285">
        <v>142049745.09999999</v>
      </c>
      <c r="AB285">
        <v>8746</v>
      </c>
      <c r="AC285">
        <v>235146</v>
      </c>
      <c r="AD285">
        <v>47.51</v>
      </c>
    </row>
    <row r="286" spans="1:30" x14ac:dyDescent="0.25">
      <c r="A286" s="9" t="s">
        <v>4060</v>
      </c>
      <c r="B286" s="1" t="s">
        <v>16</v>
      </c>
      <c r="C286" s="10">
        <v>45161</v>
      </c>
      <c r="D286" s="1">
        <v>290.95</v>
      </c>
      <c r="F286">
        <f t="shared" si="22"/>
        <v>-0.12015104703056051</v>
      </c>
      <c r="G286">
        <f t="shared" si="21"/>
        <v>3</v>
      </c>
      <c r="H286" t="str">
        <f t="shared" si="25"/>
        <v/>
      </c>
      <c r="I286" t="str">
        <f t="shared" si="23"/>
        <v/>
      </c>
      <c r="J286" t="str">
        <f t="shared" si="24"/>
        <v/>
      </c>
      <c r="P286" t="s">
        <v>4060</v>
      </c>
      <c r="Q286" t="s">
        <v>16</v>
      </c>
      <c r="R286" s="3">
        <v>45159</v>
      </c>
      <c r="S286">
        <v>288.35000000000002</v>
      </c>
      <c r="T286">
        <v>289.5</v>
      </c>
      <c r="U286">
        <v>293</v>
      </c>
      <c r="V286">
        <v>288.25</v>
      </c>
      <c r="W286">
        <v>290.7</v>
      </c>
      <c r="X286">
        <v>291</v>
      </c>
      <c r="Y286">
        <v>291.27</v>
      </c>
      <c r="Z286">
        <v>932626</v>
      </c>
      <c r="AA286">
        <v>271644842.94999999</v>
      </c>
      <c r="AB286">
        <v>13151</v>
      </c>
      <c r="AC286">
        <v>405448</v>
      </c>
      <c r="AD286">
        <v>43.47</v>
      </c>
    </row>
    <row r="287" spans="1:30" x14ac:dyDescent="0.25">
      <c r="A287" s="11" t="s">
        <v>4060</v>
      </c>
      <c r="B287" s="2" t="s">
        <v>16</v>
      </c>
      <c r="C287" s="12">
        <v>45162</v>
      </c>
      <c r="D287" s="2">
        <v>289.39999999999998</v>
      </c>
      <c r="F287">
        <f t="shared" si="22"/>
        <v>-0.5327375837772852</v>
      </c>
      <c r="G287">
        <f t="shared" si="21"/>
        <v>4</v>
      </c>
      <c r="H287">
        <f t="shared" si="25"/>
        <v>0.29457632992547766</v>
      </c>
      <c r="I287" t="str">
        <f t="shared" si="23"/>
        <v/>
      </c>
      <c r="J287" t="str">
        <f t="shared" si="24"/>
        <v/>
      </c>
      <c r="P287" t="s">
        <v>4060</v>
      </c>
      <c r="Q287" t="s">
        <v>16</v>
      </c>
      <c r="R287" s="3">
        <v>45160</v>
      </c>
      <c r="S287">
        <v>291</v>
      </c>
      <c r="T287">
        <v>292.5</v>
      </c>
      <c r="U287">
        <v>293.3</v>
      </c>
      <c r="V287">
        <v>290</v>
      </c>
      <c r="W287">
        <v>291.5</v>
      </c>
      <c r="X287">
        <v>291.3</v>
      </c>
      <c r="Y287">
        <v>291.92</v>
      </c>
      <c r="Z287">
        <v>511618</v>
      </c>
      <c r="AA287">
        <v>149349372.15000001</v>
      </c>
      <c r="AB287">
        <v>15339</v>
      </c>
      <c r="AC287">
        <v>308664</v>
      </c>
      <c r="AD287">
        <v>60.33</v>
      </c>
    </row>
    <row r="288" spans="1:30" x14ac:dyDescent="0.25">
      <c r="A288" s="9" t="s">
        <v>4060</v>
      </c>
      <c r="B288" s="1" t="s">
        <v>16</v>
      </c>
      <c r="C288" s="10">
        <v>45163</v>
      </c>
      <c r="D288" s="1">
        <v>282.7</v>
      </c>
      <c r="F288">
        <f t="shared" si="22"/>
        <v>-2.3151347615756701</v>
      </c>
      <c r="G288">
        <f t="shared" si="21"/>
        <v>5</v>
      </c>
      <c r="H288" t="str">
        <f t="shared" si="25"/>
        <v/>
      </c>
      <c r="I288" t="str">
        <f t="shared" si="23"/>
        <v/>
      </c>
      <c r="J288" t="str">
        <f t="shared" si="24"/>
        <v/>
      </c>
      <c r="P288" t="s">
        <v>4060</v>
      </c>
      <c r="Q288" t="s">
        <v>16</v>
      </c>
      <c r="R288" s="3">
        <v>45161</v>
      </c>
      <c r="S288">
        <v>291.3</v>
      </c>
      <c r="T288">
        <v>294.45</v>
      </c>
      <c r="U288">
        <v>296.95</v>
      </c>
      <c r="V288">
        <v>289.35000000000002</v>
      </c>
      <c r="W288">
        <v>291.39999999999998</v>
      </c>
      <c r="X288">
        <v>290.95</v>
      </c>
      <c r="Y288">
        <v>293.33</v>
      </c>
      <c r="Z288">
        <v>1015999</v>
      </c>
      <c r="AA288">
        <v>298021950.85000002</v>
      </c>
      <c r="AB288">
        <v>16542</v>
      </c>
      <c r="AC288">
        <v>568350</v>
      </c>
      <c r="AD288">
        <v>55.94</v>
      </c>
    </row>
    <row r="289" spans="1:30" x14ac:dyDescent="0.25">
      <c r="A289" s="11" t="s">
        <v>4060</v>
      </c>
      <c r="B289" s="2" t="s">
        <v>16</v>
      </c>
      <c r="C289" s="12">
        <v>45166</v>
      </c>
      <c r="D289" s="2">
        <v>275.85000000000002</v>
      </c>
      <c r="F289">
        <f t="shared" si="22"/>
        <v>-2.4230633180049406</v>
      </c>
      <c r="G289">
        <f t="shared" si="21"/>
        <v>1</v>
      </c>
      <c r="H289" t="str">
        <f t="shared" si="25"/>
        <v/>
      </c>
      <c r="I289" t="str">
        <f t="shared" si="23"/>
        <v/>
      </c>
      <c r="J289" t="str">
        <f t="shared" si="24"/>
        <v/>
      </c>
      <c r="P289" t="s">
        <v>4060</v>
      </c>
      <c r="Q289" t="s">
        <v>16</v>
      </c>
      <c r="R289" s="3">
        <v>45162</v>
      </c>
      <c r="S289">
        <v>290.95</v>
      </c>
      <c r="T289">
        <v>293.60000000000002</v>
      </c>
      <c r="U289">
        <v>294.45</v>
      </c>
      <c r="V289">
        <v>287.60000000000002</v>
      </c>
      <c r="W289">
        <v>290.05</v>
      </c>
      <c r="X289">
        <v>289.39999999999998</v>
      </c>
      <c r="Y289">
        <v>290.63</v>
      </c>
      <c r="Z289">
        <v>746401</v>
      </c>
      <c r="AA289">
        <v>216923893.5</v>
      </c>
      <c r="AB289">
        <v>9157</v>
      </c>
      <c r="AC289">
        <v>420376</v>
      </c>
      <c r="AD289">
        <v>56.32</v>
      </c>
    </row>
    <row r="290" spans="1:30" x14ac:dyDescent="0.25">
      <c r="A290" s="9" t="s">
        <v>4060</v>
      </c>
      <c r="B290" s="1" t="s">
        <v>16</v>
      </c>
      <c r="C290" s="10">
        <v>45167</v>
      </c>
      <c r="D290" s="1">
        <v>277.39999999999998</v>
      </c>
      <c r="F290">
        <f t="shared" si="22"/>
        <v>0.56189958310674437</v>
      </c>
      <c r="G290">
        <f t="shared" si="21"/>
        <v>2</v>
      </c>
      <c r="H290" t="str">
        <f t="shared" si="25"/>
        <v/>
      </c>
      <c r="I290" t="str">
        <f t="shared" si="23"/>
        <v/>
      </c>
      <c r="J290" t="str">
        <f t="shared" si="24"/>
        <v/>
      </c>
      <c r="P290" t="s">
        <v>4060</v>
      </c>
      <c r="Q290" t="s">
        <v>16</v>
      </c>
      <c r="R290" s="3">
        <v>45163</v>
      </c>
      <c r="S290">
        <v>289.39999999999998</v>
      </c>
      <c r="T290">
        <v>284</v>
      </c>
      <c r="U290">
        <v>287.39999999999998</v>
      </c>
      <c r="V290">
        <v>281.55</v>
      </c>
      <c r="W290">
        <v>282.05</v>
      </c>
      <c r="X290">
        <v>282.7</v>
      </c>
      <c r="Y290">
        <v>284.17</v>
      </c>
      <c r="Z290">
        <v>451187</v>
      </c>
      <c r="AA290">
        <v>128215937.45</v>
      </c>
      <c r="AB290">
        <v>10334</v>
      </c>
      <c r="AC290">
        <v>216239</v>
      </c>
      <c r="AD290">
        <v>47.93</v>
      </c>
    </row>
    <row r="291" spans="1:30" x14ac:dyDescent="0.25">
      <c r="A291" s="11" t="s">
        <v>4060</v>
      </c>
      <c r="B291" s="2" t="s">
        <v>16</v>
      </c>
      <c r="C291" s="12">
        <v>45168</v>
      </c>
      <c r="D291" s="2">
        <v>275.89999999999998</v>
      </c>
      <c r="F291">
        <f t="shared" si="22"/>
        <v>-0.54073540014419619</v>
      </c>
      <c r="G291">
        <f t="shared" si="21"/>
        <v>3</v>
      </c>
      <c r="H291" t="str">
        <f t="shared" si="25"/>
        <v/>
      </c>
      <c r="I291" t="str">
        <f t="shared" si="23"/>
        <v/>
      </c>
      <c r="J291" t="str">
        <f t="shared" si="24"/>
        <v/>
      </c>
      <c r="P291" t="s">
        <v>4060</v>
      </c>
      <c r="Q291" t="s">
        <v>16</v>
      </c>
      <c r="R291" s="3">
        <v>45166</v>
      </c>
      <c r="S291">
        <v>282.7</v>
      </c>
      <c r="T291">
        <v>280</v>
      </c>
      <c r="U291">
        <v>281.95</v>
      </c>
      <c r="V291">
        <v>275.5</v>
      </c>
      <c r="W291">
        <v>275.89999999999998</v>
      </c>
      <c r="X291">
        <v>275.85000000000002</v>
      </c>
      <c r="Y291">
        <v>277.95999999999998</v>
      </c>
      <c r="Z291">
        <v>727177</v>
      </c>
      <c r="AA291">
        <v>202126548.40000001</v>
      </c>
      <c r="AB291">
        <v>10645</v>
      </c>
      <c r="AC291">
        <v>419760</v>
      </c>
      <c r="AD291">
        <v>57.72</v>
      </c>
    </row>
    <row r="292" spans="1:30" x14ac:dyDescent="0.25">
      <c r="A292" s="9" t="s">
        <v>4060</v>
      </c>
      <c r="B292" s="1" t="s">
        <v>16</v>
      </c>
      <c r="C292" s="10">
        <v>45169</v>
      </c>
      <c r="D292" s="1">
        <v>273.10000000000002</v>
      </c>
      <c r="F292">
        <f t="shared" si="22"/>
        <v>-1.0148604566871893</v>
      </c>
      <c r="G292">
        <f t="shared" si="21"/>
        <v>4</v>
      </c>
      <c r="H292">
        <f t="shared" si="25"/>
        <v>-5.632342778161699</v>
      </c>
      <c r="I292" t="str">
        <f t="shared" si="23"/>
        <v/>
      </c>
      <c r="J292" t="str">
        <f t="shared" si="24"/>
        <v/>
      </c>
      <c r="P292" t="s">
        <v>4060</v>
      </c>
      <c r="Q292" t="s">
        <v>16</v>
      </c>
      <c r="R292" s="3">
        <v>45167</v>
      </c>
      <c r="S292">
        <v>275.85000000000002</v>
      </c>
      <c r="T292">
        <v>277.3</v>
      </c>
      <c r="U292">
        <v>281.39999999999998</v>
      </c>
      <c r="V292">
        <v>276</v>
      </c>
      <c r="W292">
        <v>276.95</v>
      </c>
      <c r="X292">
        <v>277.39999999999998</v>
      </c>
      <c r="Y292">
        <v>277.95</v>
      </c>
      <c r="Z292">
        <v>1332736</v>
      </c>
      <c r="AA292">
        <v>370427380.69999999</v>
      </c>
      <c r="AB292">
        <v>16377</v>
      </c>
      <c r="AC292">
        <v>948872</v>
      </c>
      <c r="AD292">
        <v>71.2</v>
      </c>
    </row>
    <row r="293" spans="1:30" x14ac:dyDescent="0.25">
      <c r="A293" s="11" t="s">
        <v>4060</v>
      </c>
      <c r="B293" s="2" t="s">
        <v>16</v>
      </c>
      <c r="C293" s="12">
        <v>45170</v>
      </c>
      <c r="D293" s="2">
        <v>273.05</v>
      </c>
      <c r="F293">
        <f t="shared" si="22"/>
        <v>-1.8308311973640193E-2</v>
      </c>
      <c r="G293">
        <f t="shared" si="21"/>
        <v>5</v>
      </c>
      <c r="H293" t="str">
        <f t="shared" si="25"/>
        <v/>
      </c>
      <c r="I293">
        <f t="shared" si="23"/>
        <v>45170</v>
      </c>
      <c r="J293">
        <f t="shared" si="24"/>
        <v>9.4488188976377998</v>
      </c>
      <c r="P293" t="s">
        <v>4060</v>
      </c>
      <c r="Q293" t="s">
        <v>16</v>
      </c>
      <c r="R293" s="3">
        <v>45168</v>
      </c>
      <c r="S293">
        <v>277.39999999999998</v>
      </c>
      <c r="T293">
        <v>279.95</v>
      </c>
      <c r="U293">
        <v>280.55</v>
      </c>
      <c r="V293">
        <v>275.10000000000002</v>
      </c>
      <c r="W293">
        <v>276</v>
      </c>
      <c r="X293">
        <v>275.89999999999998</v>
      </c>
      <c r="Y293">
        <v>276.48</v>
      </c>
      <c r="Z293">
        <v>992810</v>
      </c>
      <c r="AA293">
        <v>274494130.85000002</v>
      </c>
      <c r="AB293">
        <v>11667</v>
      </c>
      <c r="AC293">
        <v>720901</v>
      </c>
      <c r="AD293">
        <v>72.61</v>
      </c>
    </row>
    <row r="294" spans="1:30" x14ac:dyDescent="0.25">
      <c r="A294" s="9" t="s">
        <v>4060</v>
      </c>
      <c r="B294" s="1" t="s">
        <v>16</v>
      </c>
      <c r="C294" s="10">
        <v>45173</v>
      </c>
      <c r="D294" s="1">
        <v>277.95</v>
      </c>
      <c r="F294">
        <f t="shared" si="22"/>
        <v>1.7945431239699605</v>
      </c>
      <c r="G294">
        <f t="shared" si="21"/>
        <v>1</v>
      </c>
      <c r="H294" t="str">
        <f t="shared" si="25"/>
        <v/>
      </c>
      <c r="I294" t="str">
        <f t="shared" si="23"/>
        <v/>
      </c>
      <c r="J294" t="str">
        <f t="shared" si="24"/>
        <v/>
      </c>
      <c r="P294" t="s">
        <v>4060</v>
      </c>
      <c r="Q294" t="s">
        <v>16</v>
      </c>
      <c r="R294" s="3">
        <v>45169</v>
      </c>
      <c r="S294">
        <v>275.89999999999998</v>
      </c>
      <c r="T294">
        <v>276.3</v>
      </c>
      <c r="U294">
        <v>277.7</v>
      </c>
      <c r="V294">
        <v>272.3</v>
      </c>
      <c r="W294">
        <v>272.5</v>
      </c>
      <c r="X294">
        <v>273.10000000000002</v>
      </c>
      <c r="Y294">
        <v>273.70999999999998</v>
      </c>
      <c r="Z294">
        <v>863704</v>
      </c>
      <c r="AA294">
        <v>236406329.34999999</v>
      </c>
      <c r="AB294">
        <v>12801</v>
      </c>
      <c r="AC294">
        <v>577223</v>
      </c>
      <c r="AD294">
        <v>66.83</v>
      </c>
    </row>
    <row r="295" spans="1:30" x14ac:dyDescent="0.25">
      <c r="A295" s="11" t="s">
        <v>4060</v>
      </c>
      <c r="B295" s="2" t="s">
        <v>16</v>
      </c>
      <c r="C295" s="12">
        <v>45174</v>
      </c>
      <c r="D295" s="2">
        <v>280.60000000000002</v>
      </c>
      <c r="F295">
        <f t="shared" si="22"/>
        <v>0.95340888649038824</v>
      </c>
      <c r="G295">
        <f t="shared" si="21"/>
        <v>2</v>
      </c>
      <c r="H295" t="str">
        <f t="shared" si="25"/>
        <v/>
      </c>
      <c r="I295" t="str">
        <f t="shared" si="23"/>
        <v/>
      </c>
      <c r="J295" t="str">
        <f t="shared" si="24"/>
        <v/>
      </c>
      <c r="P295" t="s">
        <v>4060</v>
      </c>
      <c r="Q295" t="s">
        <v>16</v>
      </c>
      <c r="R295" s="3">
        <v>45170</v>
      </c>
      <c r="S295">
        <v>273.10000000000002</v>
      </c>
      <c r="T295">
        <v>273.10000000000002</v>
      </c>
      <c r="U295">
        <v>284.55</v>
      </c>
      <c r="V295">
        <v>272.2</v>
      </c>
      <c r="W295">
        <v>273.39999999999998</v>
      </c>
      <c r="X295">
        <v>273.05</v>
      </c>
      <c r="Y295">
        <v>276.95999999999998</v>
      </c>
      <c r="Z295">
        <v>1980858</v>
      </c>
      <c r="AA295">
        <v>548625060.75</v>
      </c>
      <c r="AB295">
        <v>22703</v>
      </c>
      <c r="AC295">
        <v>863406</v>
      </c>
      <c r="AD295">
        <v>43.59</v>
      </c>
    </row>
    <row r="296" spans="1:30" x14ac:dyDescent="0.25">
      <c r="A296" s="9" t="s">
        <v>4060</v>
      </c>
      <c r="B296" s="1" t="s">
        <v>16</v>
      </c>
      <c r="C296" s="10">
        <v>45175</v>
      </c>
      <c r="D296" s="1">
        <v>282.55</v>
      </c>
      <c r="F296">
        <f t="shared" si="22"/>
        <v>0.69493941553812844</v>
      </c>
      <c r="G296">
        <f t="shared" si="21"/>
        <v>3</v>
      </c>
      <c r="H296" t="str">
        <f t="shared" si="25"/>
        <v/>
      </c>
      <c r="I296" t="str">
        <f t="shared" si="23"/>
        <v/>
      </c>
      <c r="J296" t="str">
        <f t="shared" si="24"/>
        <v/>
      </c>
      <c r="P296" t="s">
        <v>4060</v>
      </c>
      <c r="Q296" t="s">
        <v>16</v>
      </c>
      <c r="R296" s="3">
        <v>45173</v>
      </c>
      <c r="S296">
        <v>273.05</v>
      </c>
      <c r="T296">
        <v>275.8</v>
      </c>
      <c r="U296">
        <v>283</v>
      </c>
      <c r="V296">
        <v>275.10000000000002</v>
      </c>
      <c r="W296">
        <v>278.5</v>
      </c>
      <c r="X296">
        <v>277.95</v>
      </c>
      <c r="Y296">
        <v>279.39999999999998</v>
      </c>
      <c r="Z296">
        <v>1484339</v>
      </c>
      <c r="AA296">
        <v>414729737.75</v>
      </c>
      <c r="AB296">
        <v>14820</v>
      </c>
      <c r="AC296">
        <v>646185</v>
      </c>
      <c r="AD296">
        <v>43.53</v>
      </c>
    </row>
    <row r="297" spans="1:30" x14ac:dyDescent="0.25">
      <c r="A297" s="11" t="s">
        <v>4060</v>
      </c>
      <c r="B297" s="2" t="s">
        <v>16</v>
      </c>
      <c r="C297" s="12">
        <v>45176</v>
      </c>
      <c r="D297" s="2">
        <v>281.8</v>
      </c>
      <c r="F297">
        <f t="shared" si="22"/>
        <v>-0.26543974517784458</v>
      </c>
      <c r="G297">
        <f t="shared" si="21"/>
        <v>4</v>
      </c>
      <c r="H297">
        <f t="shared" si="25"/>
        <v>3.1856462834126651</v>
      </c>
      <c r="I297" t="str">
        <f t="shared" si="23"/>
        <v/>
      </c>
      <c r="J297" t="str">
        <f t="shared" si="24"/>
        <v/>
      </c>
      <c r="P297" t="s">
        <v>4060</v>
      </c>
      <c r="Q297" t="s">
        <v>16</v>
      </c>
      <c r="R297" s="3">
        <v>45174</v>
      </c>
      <c r="S297">
        <v>277.95</v>
      </c>
      <c r="T297">
        <v>283</v>
      </c>
      <c r="U297">
        <v>288.39999999999998</v>
      </c>
      <c r="V297">
        <v>279.3</v>
      </c>
      <c r="W297">
        <v>281</v>
      </c>
      <c r="X297">
        <v>280.60000000000002</v>
      </c>
      <c r="Y297">
        <v>283.56</v>
      </c>
      <c r="Z297">
        <v>3178039</v>
      </c>
      <c r="AA297">
        <v>901149122.79999995</v>
      </c>
      <c r="AB297">
        <v>20229</v>
      </c>
      <c r="AC297">
        <v>1715151</v>
      </c>
      <c r="AD297">
        <v>53.97</v>
      </c>
    </row>
    <row r="298" spans="1:30" x14ac:dyDescent="0.25">
      <c r="A298" s="9" t="s">
        <v>4060</v>
      </c>
      <c r="B298" s="1" t="s">
        <v>16</v>
      </c>
      <c r="C298" s="10">
        <v>45177</v>
      </c>
      <c r="D298" s="1">
        <v>281.35000000000002</v>
      </c>
      <c r="F298">
        <f t="shared" si="22"/>
        <v>-0.15968772178849844</v>
      </c>
      <c r="G298">
        <f t="shared" si="21"/>
        <v>5</v>
      </c>
      <c r="H298" t="str">
        <f t="shared" si="25"/>
        <v/>
      </c>
      <c r="I298" t="str">
        <f t="shared" si="23"/>
        <v/>
      </c>
      <c r="J298" t="str">
        <f t="shared" si="24"/>
        <v/>
      </c>
      <c r="P298" t="s">
        <v>4060</v>
      </c>
      <c r="Q298" t="s">
        <v>16</v>
      </c>
      <c r="R298" s="3">
        <v>45175</v>
      </c>
      <c r="S298">
        <v>280.60000000000002</v>
      </c>
      <c r="T298">
        <v>284.85000000000002</v>
      </c>
      <c r="U298">
        <v>286.55</v>
      </c>
      <c r="V298">
        <v>280.8</v>
      </c>
      <c r="W298">
        <v>282.75</v>
      </c>
      <c r="X298">
        <v>282.55</v>
      </c>
      <c r="Y298">
        <v>283.58999999999997</v>
      </c>
      <c r="Z298">
        <v>1090705</v>
      </c>
      <c r="AA298">
        <v>309309704</v>
      </c>
      <c r="AB298">
        <v>14971</v>
      </c>
      <c r="AC298">
        <v>475641</v>
      </c>
      <c r="AD298">
        <v>43.61</v>
      </c>
    </row>
    <row r="299" spans="1:30" x14ac:dyDescent="0.25">
      <c r="A299" s="11" t="s">
        <v>4060</v>
      </c>
      <c r="B299" s="2" t="s">
        <v>16</v>
      </c>
      <c r="C299" s="12">
        <v>45180</v>
      </c>
      <c r="D299" s="2">
        <v>281.35000000000002</v>
      </c>
      <c r="F299">
        <f t="shared" si="22"/>
        <v>0</v>
      </c>
      <c r="G299">
        <f t="shared" si="21"/>
        <v>1</v>
      </c>
      <c r="H299" t="str">
        <f t="shared" si="25"/>
        <v/>
      </c>
      <c r="I299" t="str">
        <f t="shared" si="23"/>
        <v/>
      </c>
      <c r="J299" t="str">
        <f t="shared" si="24"/>
        <v/>
      </c>
      <c r="P299" t="s">
        <v>4060</v>
      </c>
      <c r="Q299" t="s">
        <v>16</v>
      </c>
      <c r="R299" s="3">
        <v>45176</v>
      </c>
      <c r="S299">
        <v>282.55</v>
      </c>
      <c r="T299">
        <v>284</v>
      </c>
      <c r="U299">
        <v>286.2</v>
      </c>
      <c r="V299">
        <v>278.64999999999998</v>
      </c>
      <c r="W299">
        <v>281.95</v>
      </c>
      <c r="X299">
        <v>281.8</v>
      </c>
      <c r="Y299">
        <v>283.70999999999998</v>
      </c>
      <c r="Z299">
        <v>793859</v>
      </c>
      <c r="AA299">
        <v>225227234.59999999</v>
      </c>
      <c r="AB299">
        <v>11998</v>
      </c>
      <c r="AC299">
        <v>428492</v>
      </c>
      <c r="AD299">
        <v>53.98</v>
      </c>
    </row>
    <row r="300" spans="1:30" x14ac:dyDescent="0.25">
      <c r="A300" s="9" t="s">
        <v>4060</v>
      </c>
      <c r="B300" s="1" t="s">
        <v>16</v>
      </c>
      <c r="C300" s="10">
        <v>45181</v>
      </c>
      <c r="D300" s="1">
        <v>272.45</v>
      </c>
      <c r="F300">
        <f t="shared" si="22"/>
        <v>-3.1633197085480838</v>
      </c>
      <c r="G300">
        <f t="shared" si="21"/>
        <v>2</v>
      </c>
      <c r="H300" t="str">
        <f t="shared" si="25"/>
        <v/>
      </c>
      <c r="I300" t="str">
        <f t="shared" si="23"/>
        <v/>
      </c>
      <c r="J300" t="str">
        <f t="shared" si="24"/>
        <v/>
      </c>
      <c r="P300" t="s">
        <v>4060</v>
      </c>
      <c r="Q300" t="s">
        <v>16</v>
      </c>
      <c r="R300" s="3">
        <v>45177</v>
      </c>
      <c r="S300">
        <v>281.8</v>
      </c>
      <c r="T300">
        <v>281.85000000000002</v>
      </c>
      <c r="U300">
        <v>284.39999999999998</v>
      </c>
      <c r="V300">
        <v>280.8</v>
      </c>
      <c r="W300">
        <v>281.95</v>
      </c>
      <c r="X300">
        <v>281.35000000000002</v>
      </c>
      <c r="Y300">
        <v>281.92</v>
      </c>
      <c r="Z300">
        <v>1163730</v>
      </c>
      <c r="AA300">
        <v>328075974.44999999</v>
      </c>
      <c r="AB300">
        <v>13808</v>
      </c>
      <c r="AC300">
        <v>784653</v>
      </c>
      <c r="AD300">
        <v>67.430000000000007</v>
      </c>
    </row>
    <row r="301" spans="1:30" x14ac:dyDescent="0.25">
      <c r="A301" s="11" t="s">
        <v>4060</v>
      </c>
      <c r="B301" s="2" t="s">
        <v>16</v>
      </c>
      <c r="C301" s="12">
        <v>45182</v>
      </c>
      <c r="D301" s="2">
        <v>273.8</v>
      </c>
      <c r="F301">
        <f t="shared" si="22"/>
        <v>0.49550376215820252</v>
      </c>
      <c r="G301">
        <f t="shared" si="21"/>
        <v>3</v>
      </c>
      <c r="H301" t="str">
        <f t="shared" si="25"/>
        <v/>
      </c>
      <c r="I301" t="str">
        <f t="shared" si="23"/>
        <v/>
      </c>
      <c r="J301" t="str">
        <f t="shared" si="24"/>
        <v/>
      </c>
      <c r="P301" t="s">
        <v>4060</v>
      </c>
      <c r="Q301" t="s">
        <v>16</v>
      </c>
      <c r="R301" s="3">
        <v>45180</v>
      </c>
      <c r="S301">
        <v>281.35000000000002</v>
      </c>
      <c r="T301">
        <v>284</v>
      </c>
      <c r="U301">
        <v>289.8</v>
      </c>
      <c r="V301">
        <v>280.5</v>
      </c>
      <c r="W301">
        <v>281</v>
      </c>
      <c r="X301">
        <v>281.35000000000002</v>
      </c>
      <c r="Y301">
        <v>284.02999999999997</v>
      </c>
      <c r="Z301">
        <v>2246059</v>
      </c>
      <c r="AA301">
        <v>637939229.75</v>
      </c>
      <c r="AB301">
        <v>21278</v>
      </c>
      <c r="AC301">
        <v>1198491</v>
      </c>
      <c r="AD301">
        <v>53.36</v>
      </c>
    </row>
    <row r="302" spans="1:30" x14ac:dyDescent="0.25">
      <c r="A302" s="9" t="s">
        <v>4060</v>
      </c>
      <c r="B302" s="1" t="s">
        <v>16</v>
      </c>
      <c r="C302" s="10">
        <v>45183</v>
      </c>
      <c r="D302" s="1">
        <v>278.05</v>
      </c>
      <c r="F302">
        <f t="shared" si="22"/>
        <v>1.552227903579255</v>
      </c>
      <c r="G302">
        <f t="shared" si="21"/>
        <v>4</v>
      </c>
      <c r="H302">
        <f t="shared" si="25"/>
        <v>-1.3307310149041873</v>
      </c>
      <c r="I302" t="str">
        <f t="shared" si="23"/>
        <v/>
      </c>
      <c r="J302" t="str">
        <f t="shared" si="24"/>
        <v/>
      </c>
      <c r="P302" t="s">
        <v>4060</v>
      </c>
      <c r="Q302" t="s">
        <v>16</v>
      </c>
      <c r="R302" s="3">
        <v>45181</v>
      </c>
      <c r="S302">
        <v>281.35000000000002</v>
      </c>
      <c r="T302">
        <v>283.7</v>
      </c>
      <c r="U302">
        <v>286.8</v>
      </c>
      <c r="V302">
        <v>270.5</v>
      </c>
      <c r="W302">
        <v>272</v>
      </c>
      <c r="X302">
        <v>272.45</v>
      </c>
      <c r="Y302">
        <v>278.39999999999998</v>
      </c>
      <c r="Z302">
        <v>2010936</v>
      </c>
      <c r="AA302">
        <v>559849057.70000005</v>
      </c>
      <c r="AB302">
        <v>24880</v>
      </c>
      <c r="AC302">
        <v>1065396</v>
      </c>
      <c r="AD302">
        <v>52.98</v>
      </c>
    </row>
    <row r="303" spans="1:30" x14ac:dyDescent="0.25">
      <c r="A303" s="11" t="s">
        <v>4060</v>
      </c>
      <c r="B303" s="2" t="s">
        <v>16</v>
      </c>
      <c r="C303" s="12">
        <v>45184</v>
      </c>
      <c r="D303" s="2">
        <v>284.39999999999998</v>
      </c>
      <c r="F303">
        <f t="shared" si="22"/>
        <v>2.2837619133249292</v>
      </c>
      <c r="G303">
        <f t="shared" si="21"/>
        <v>5</v>
      </c>
      <c r="H303" t="str">
        <f t="shared" si="25"/>
        <v/>
      </c>
      <c r="I303" t="str">
        <f t="shared" si="23"/>
        <v/>
      </c>
      <c r="J303" t="str">
        <f t="shared" si="24"/>
        <v/>
      </c>
      <c r="P303" t="s">
        <v>4060</v>
      </c>
      <c r="Q303" t="s">
        <v>16</v>
      </c>
      <c r="R303" s="3">
        <v>45182</v>
      </c>
      <c r="S303">
        <v>272.45</v>
      </c>
      <c r="T303">
        <v>275.05</v>
      </c>
      <c r="U303">
        <v>278.60000000000002</v>
      </c>
      <c r="V303">
        <v>271.8</v>
      </c>
      <c r="W303">
        <v>273</v>
      </c>
      <c r="X303">
        <v>273.8</v>
      </c>
      <c r="Y303">
        <v>273.89</v>
      </c>
      <c r="Z303">
        <v>2003887</v>
      </c>
      <c r="AA303">
        <v>548837335.79999995</v>
      </c>
      <c r="AB303">
        <v>18203</v>
      </c>
      <c r="AC303">
        <v>1182543</v>
      </c>
      <c r="AD303">
        <v>59.01</v>
      </c>
    </row>
    <row r="304" spans="1:30" x14ac:dyDescent="0.25">
      <c r="A304" s="9" t="s">
        <v>4060</v>
      </c>
      <c r="B304" s="1" t="s">
        <v>16</v>
      </c>
      <c r="C304" s="10">
        <v>45187</v>
      </c>
      <c r="D304" s="1">
        <v>285.85000000000002</v>
      </c>
      <c r="F304">
        <f t="shared" si="22"/>
        <v>0.50984528832631704</v>
      </c>
      <c r="G304">
        <f t="shared" si="21"/>
        <v>1</v>
      </c>
      <c r="H304" t="str">
        <f t="shared" si="25"/>
        <v/>
      </c>
      <c r="I304" t="str">
        <f t="shared" si="23"/>
        <v/>
      </c>
      <c r="J304" t="str">
        <f t="shared" si="24"/>
        <v/>
      </c>
      <c r="P304" t="s">
        <v>4060</v>
      </c>
      <c r="Q304" t="s">
        <v>16</v>
      </c>
      <c r="R304" s="3">
        <v>45183</v>
      </c>
      <c r="S304">
        <v>273.8</v>
      </c>
      <c r="T304">
        <v>275.55</v>
      </c>
      <c r="U304">
        <v>284.60000000000002</v>
      </c>
      <c r="V304">
        <v>275.5</v>
      </c>
      <c r="W304">
        <v>277.75</v>
      </c>
      <c r="X304">
        <v>278.05</v>
      </c>
      <c r="Y304">
        <v>279.45</v>
      </c>
      <c r="Z304">
        <v>2948293</v>
      </c>
      <c r="AA304">
        <v>823901278.75</v>
      </c>
      <c r="AB304">
        <v>26488</v>
      </c>
      <c r="AC304">
        <v>1265617</v>
      </c>
      <c r="AD304">
        <v>42.93</v>
      </c>
    </row>
    <row r="305" spans="1:30" x14ac:dyDescent="0.25">
      <c r="A305" s="11" t="s">
        <v>4060</v>
      </c>
      <c r="B305" s="2" t="s">
        <v>16</v>
      </c>
      <c r="C305" s="12">
        <v>45189</v>
      </c>
      <c r="D305" s="2">
        <v>280.89999999999998</v>
      </c>
      <c r="F305">
        <f t="shared" si="22"/>
        <v>-1.7316774532097412</v>
      </c>
      <c r="G305">
        <f t="shared" si="21"/>
        <v>3</v>
      </c>
      <c r="H305" t="str">
        <f t="shared" si="25"/>
        <v/>
      </c>
      <c r="I305" t="str">
        <f t="shared" si="23"/>
        <v/>
      </c>
      <c r="J305" t="str">
        <f t="shared" si="24"/>
        <v/>
      </c>
      <c r="P305" t="s">
        <v>4060</v>
      </c>
      <c r="Q305" t="s">
        <v>16</v>
      </c>
      <c r="R305" s="3">
        <v>45184</v>
      </c>
      <c r="S305">
        <v>278.05</v>
      </c>
      <c r="T305">
        <v>285</v>
      </c>
      <c r="U305">
        <v>294.64999999999998</v>
      </c>
      <c r="V305">
        <v>282.60000000000002</v>
      </c>
      <c r="W305">
        <v>284.89999999999998</v>
      </c>
      <c r="X305">
        <v>284.39999999999998</v>
      </c>
      <c r="Y305">
        <v>288.07</v>
      </c>
      <c r="Z305">
        <v>5968878</v>
      </c>
      <c r="AA305">
        <v>1719466728.05</v>
      </c>
      <c r="AB305">
        <v>51558</v>
      </c>
      <c r="AC305">
        <v>2256510</v>
      </c>
      <c r="AD305">
        <v>37.799999999999997</v>
      </c>
    </row>
    <row r="306" spans="1:30" x14ac:dyDescent="0.25">
      <c r="A306" s="9" t="s">
        <v>4060</v>
      </c>
      <c r="B306" s="1" t="s">
        <v>16</v>
      </c>
      <c r="C306" s="10">
        <v>45190</v>
      </c>
      <c r="D306" s="1">
        <v>276.05</v>
      </c>
      <c r="F306">
        <f t="shared" si="22"/>
        <v>-1.7265930936276135</v>
      </c>
      <c r="G306">
        <f t="shared" si="21"/>
        <v>4</v>
      </c>
      <c r="H306">
        <f t="shared" si="25"/>
        <v>0.82176771365960555</v>
      </c>
      <c r="I306" t="str">
        <f t="shared" si="23"/>
        <v/>
      </c>
      <c r="J306" t="str">
        <f t="shared" si="24"/>
        <v/>
      </c>
      <c r="P306" t="s">
        <v>4060</v>
      </c>
      <c r="Q306" t="s">
        <v>16</v>
      </c>
      <c r="R306" s="3">
        <v>45187</v>
      </c>
      <c r="S306">
        <v>284.39999999999998</v>
      </c>
      <c r="T306">
        <v>285.5</v>
      </c>
      <c r="U306">
        <v>290.45</v>
      </c>
      <c r="V306">
        <v>283</v>
      </c>
      <c r="W306">
        <v>285.89999999999998</v>
      </c>
      <c r="X306">
        <v>285.85000000000002</v>
      </c>
      <c r="Y306">
        <v>287.20999999999998</v>
      </c>
      <c r="Z306">
        <v>2020049</v>
      </c>
      <c r="AA306">
        <v>580174056.60000002</v>
      </c>
      <c r="AB306">
        <v>22267</v>
      </c>
      <c r="AC306">
        <v>974847</v>
      </c>
      <c r="AD306">
        <v>48.26</v>
      </c>
    </row>
    <row r="307" spans="1:30" x14ac:dyDescent="0.25">
      <c r="A307" s="11" t="s">
        <v>4060</v>
      </c>
      <c r="B307" s="2" t="s">
        <v>16</v>
      </c>
      <c r="C307" s="12">
        <v>45191</v>
      </c>
      <c r="D307" s="2">
        <v>277.75</v>
      </c>
      <c r="F307">
        <f t="shared" si="22"/>
        <v>0.61583046549537712</v>
      </c>
      <c r="G307">
        <f t="shared" si="21"/>
        <v>5</v>
      </c>
      <c r="H307" t="str">
        <f t="shared" si="25"/>
        <v/>
      </c>
      <c r="I307" t="str">
        <f t="shared" si="23"/>
        <v/>
      </c>
      <c r="J307" t="str">
        <f t="shared" si="24"/>
        <v/>
      </c>
      <c r="P307" t="s">
        <v>4060</v>
      </c>
      <c r="Q307" t="s">
        <v>16</v>
      </c>
      <c r="R307" s="3">
        <v>45189</v>
      </c>
      <c r="S307">
        <v>285.85000000000002</v>
      </c>
      <c r="T307">
        <v>284.8</v>
      </c>
      <c r="U307">
        <v>287.8</v>
      </c>
      <c r="V307">
        <v>279.5</v>
      </c>
      <c r="W307">
        <v>280</v>
      </c>
      <c r="X307">
        <v>280.89999999999998</v>
      </c>
      <c r="Y307">
        <v>283.36</v>
      </c>
      <c r="Z307">
        <v>1436959</v>
      </c>
      <c r="AA307">
        <v>407171968.19999999</v>
      </c>
      <c r="AB307">
        <v>13284</v>
      </c>
      <c r="AC307">
        <v>771206</v>
      </c>
      <c r="AD307">
        <v>53.67</v>
      </c>
    </row>
    <row r="308" spans="1:30" x14ac:dyDescent="0.25">
      <c r="A308" s="9" t="s">
        <v>4060</v>
      </c>
      <c r="B308" s="1" t="s">
        <v>16</v>
      </c>
      <c r="C308" s="10">
        <v>45194</v>
      </c>
      <c r="D308" s="1">
        <v>278.10000000000002</v>
      </c>
      <c r="F308">
        <f t="shared" si="22"/>
        <v>0.12601260126013419</v>
      </c>
      <c r="G308">
        <f t="shared" si="21"/>
        <v>1</v>
      </c>
      <c r="H308" t="str">
        <f t="shared" si="25"/>
        <v/>
      </c>
      <c r="I308" t="str">
        <f t="shared" si="23"/>
        <v/>
      </c>
      <c r="J308" t="str">
        <f t="shared" si="24"/>
        <v/>
      </c>
      <c r="P308" t="s">
        <v>4060</v>
      </c>
      <c r="Q308" t="s">
        <v>16</v>
      </c>
      <c r="R308" s="3">
        <v>45190</v>
      </c>
      <c r="S308">
        <v>280.89999999999998</v>
      </c>
      <c r="T308">
        <v>280.64999999999998</v>
      </c>
      <c r="U308">
        <v>281.35000000000002</v>
      </c>
      <c r="V308">
        <v>275.2</v>
      </c>
      <c r="W308">
        <v>276.5</v>
      </c>
      <c r="X308">
        <v>276.05</v>
      </c>
      <c r="Y308">
        <v>278.2</v>
      </c>
      <c r="Z308">
        <v>853379</v>
      </c>
      <c r="AA308">
        <v>237413110.94999999</v>
      </c>
      <c r="AB308">
        <v>12417</v>
      </c>
      <c r="AC308">
        <v>452710</v>
      </c>
      <c r="AD308">
        <v>53.05</v>
      </c>
    </row>
    <row r="309" spans="1:30" x14ac:dyDescent="0.25">
      <c r="A309" s="11" t="s">
        <v>4060</v>
      </c>
      <c r="B309" s="2" t="s">
        <v>16</v>
      </c>
      <c r="C309" s="12">
        <v>45195</v>
      </c>
      <c r="D309" s="2">
        <v>276.14999999999998</v>
      </c>
      <c r="F309">
        <f t="shared" si="22"/>
        <v>-0.70118662351673688</v>
      </c>
      <c r="G309">
        <f t="shared" si="21"/>
        <v>2</v>
      </c>
      <c r="H309" t="str">
        <f t="shared" si="25"/>
        <v/>
      </c>
      <c r="I309" t="str">
        <f t="shared" si="23"/>
        <v/>
      </c>
      <c r="J309" t="str">
        <f t="shared" si="24"/>
        <v/>
      </c>
      <c r="P309" t="s">
        <v>4060</v>
      </c>
      <c r="Q309" t="s">
        <v>16</v>
      </c>
      <c r="R309" s="3">
        <v>45191</v>
      </c>
      <c r="S309">
        <v>276.05</v>
      </c>
      <c r="T309">
        <v>276.45</v>
      </c>
      <c r="U309">
        <v>280.7</v>
      </c>
      <c r="V309">
        <v>273.39999999999998</v>
      </c>
      <c r="W309">
        <v>278.8</v>
      </c>
      <c r="X309">
        <v>277.75</v>
      </c>
      <c r="Y309">
        <v>276.47000000000003</v>
      </c>
      <c r="Z309">
        <v>1016658</v>
      </c>
      <c r="AA309">
        <v>281079342.39999998</v>
      </c>
      <c r="AB309">
        <v>13354</v>
      </c>
      <c r="AC309">
        <v>466700</v>
      </c>
      <c r="AD309">
        <v>45.91</v>
      </c>
    </row>
    <row r="310" spans="1:30" x14ac:dyDescent="0.25">
      <c r="A310" s="9" t="s">
        <v>4060</v>
      </c>
      <c r="B310" s="1" t="s">
        <v>16</v>
      </c>
      <c r="C310" s="10">
        <v>45196</v>
      </c>
      <c r="D310" s="1">
        <v>287.5</v>
      </c>
      <c r="F310">
        <f t="shared" si="22"/>
        <v>4.1100850986782627</v>
      </c>
      <c r="G310">
        <f t="shared" si="21"/>
        <v>3</v>
      </c>
      <c r="H310" t="str">
        <f t="shared" si="25"/>
        <v/>
      </c>
      <c r="I310" t="str">
        <f t="shared" si="23"/>
        <v/>
      </c>
      <c r="J310" t="str">
        <f t="shared" si="24"/>
        <v/>
      </c>
      <c r="P310" t="s">
        <v>4060</v>
      </c>
      <c r="Q310" t="s">
        <v>16</v>
      </c>
      <c r="R310" s="3">
        <v>45194</v>
      </c>
      <c r="S310">
        <v>277.75</v>
      </c>
      <c r="T310">
        <v>280</v>
      </c>
      <c r="U310">
        <v>281.95</v>
      </c>
      <c r="V310">
        <v>276.05</v>
      </c>
      <c r="W310">
        <v>278</v>
      </c>
      <c r="X310">
        <v>278.10000000000002</v>
      </c>
      <c r="Y310">
        <v>278.49</v>
      </c>
      <c r="Z310">
        <v>720287</v>
      </c>
      <c r="AA310">
        <v>200589933.05000001</v>
      </c>
      <c r="AB310">
        <v>12659</v>
      </c>
      <c r="AC310">
        <v>299113</v>
      </c>
      <c r="AD310">
        <v>41.53</v>
      </c>
    </row>
    <row r="311" spans="1:30" x14ac:dyDescent="0.25">
      <c r="A311" s="11" t="s">
        <v>4060</v>
      </c>
      <c r="B311" s="2" t="s">
        <v>16</v>
      </c>
      <c r="C311" s="12">
        <v>45197</v>
      </c>
      <c r="D311" s="2">
        <v>292.25</v>
      </c>
      <c r="F311">
        <f t="shared" si="22"/>
        <v>1.652173913043478</v>
      </c>
      <c r="G311">
        <f t="shared" si="21"/>
        <v>4</v>
      </c>
      <c r="H311">
        <f t="shared" si="25"/>
        <v>5.868502082955982</v>
      </c>
      <c r="I311" t="str">
        <f t="shared" si="23"/>
        <v/>
      </c>
      <c r="J311" t="str">
        <f t="shared" si="24"/>
        <v/>
      </c>
      <c r="P311" t="s">
        <v>4060</v>
      </c>
      <c r="Q311" t="s">
        <v>16</v>
      </c>
      <c r="R311" s="3">
        <v>45195</v>
      </c>
      <c r="S311">
        <v>278.10000000000002</v>
      </c>
      <c r="T311">
        <v>278.10000000000002</v>
      </c>
      <c r="U311">
        <v>279.89999999999998</v>
      </c>
      <c r="V311">
        <v>276</v>
      </c>
      <c r="W311">
        <v>276.39999999999998</v>
      </c>
      <c r="X311">
        <v>276.14999999999998</v>
      </c>
      <c r="Y311">
        <v>276.7</v>
      </c>
      <c r="Z311">
        <v>498359</v>
      </c>
      <c r="AA311">
        <v>137895515.19999999</v>
      </c>
      <c r="AB311">
        <v>17056</v>
      </c>
      <c r="AC311">
        <v>309209</v>
      </c>
      <c r="AD311">
        <v>62.05</v>
      </c>
    </row>
    <row r="312" spans="1:30" x14ac:dyDescent="0.25">
      <c r="A312" s="9" t="s">
        <v>4060</v>
      </c>
      <c r="B312" s="1" t="s">
        <v>16</v>
      </c>
      <c r="C312" s="10">
        <v>45198</v>
      </c>
      <c r="D312" s="1">
        <v>298.85000000000002</v>
      </c>
      <c r="F312">
        <f t="shared" si="22"/>
        <v>2.2583404619332841</v>
      </c>
      <c r="G312">
        <f t="shared" si="21"/>
        <v>5</v>
      </c>
      <c r="H312" t="str">
        <f t="shared" si="25"/>
        <v/>
      </c>
      <c r="I312" t="str">
        <f t="shared" si="23"/>
        <v/>
      </c>
      <c r="J312" t="str">
        <f t="shared" si="24"/>
        <v/>
      </c>
      <c r="P312" t="s">
        <v>4060</v>
      </c>
      <c r="Q312" t="s">
        <v>16</v>
      </c>
      <c r="R312" s="3">
        <v>45196</v>
      </c>
      <c r="S312">
        <v>276.14999999999998</v>
      </c>
      <c r="T312">
        <v>277</v>
      </c>
      <c r="U312">
        <v>288.25</v>
      </c>
      <c r="V312">
        <v>276.60000000000002</v>
      </c>
      <c r="W312">
        <v>286.85000000000002</v>
      </c>
      <c r="X312">
        <v>287.5</v>
      </c>
      <c r="Y312">
        <v>284.3</v>
      </c>
      <c r="Z312">
        <v>2816372</v>
      </c>
      <c r="AA312">
        <v>800683581.89999998</v>
      </c>
      <c r="AB312">
        <v>42502</v>
      </c>
      <c r="AC312">
        <v>1523472</v>
      </c>
      <c r="AD312">
        <v>54.09</v>
      </c>
    </row>
    <row r="313" spans="1:30" x14ac:dyDescent="0.25">
      <c r="A313" s="11" t="s">
        <v>4060</v>
      </c>
      <c r="B313" s="2" t="s">
        <v>16</v>
      </c>
      <c r="C313" s="12">
        <v>45202</v>
      </c>
      <c r="D313" s="2">
        <v>294.05</v>
      </c>
      <c r="F313">
        <f t="shared" si="22"/>
        <v>-1.6061569349171863</v>
      </c>
      <c r="G313">
        <f t="shared" si="21"/>
        <v>2</v>
      </c>
      <c r="H313" t="str">
        <f t="shared" si="25"/>
        <v/>
      </c>
      <c r="I313">
        <f t="shared" si="23"/>
        <v>45202</v>
      </c>
      <c r="J313">
        <f t="shared" si="24"/>
        <v>1.632375446352663</v>
      </c>
      <c r="P313" t="s">
        <v>4060</v>
      </c>
      <c r="Q313" t="s">
        <v>16</v>
      </c>
      <c r="R313" s="3">
        <v>45197</v>
      </c>
      <c r="S313">
        <v>287.5</v>
      </c>
      <c r="T313">
        <v>288.8</v>
      </c>
      <c r="U313">
        <v>305.45</v>
      </c>
      <c r="V313">
        <v>288.75</v>
      </c>
      <c r="W313">
        <v>293</v>
      </c>
      <c r="X313">
        <v>292.25</v>
      </c>
      <c r="Y313">
        <v>297.57</v>
      </c>
      <c r="Z313">
        <v>9574588</v>
      </c>
      <c r="AA313">
        <v>2849113690.3000002</v>
      </c>
      <c r="AB313">
        <v>102193</v>
      </c>
      <c r="AC313">
        <v>2829817</v>
      </c>
      <c r="AD313">
        <v>29.56</v>
      </c>
    </row>
    <row r="314" spans="1:30" x14ac:dyDescent="0.25">
      <c r="A314" s="9" t="s">
        <v>4060</v>
      </c>
      <c r="B314" s="1" t="s">
        <v>16</v>
      </c>
      <c r="C314" s="10">
        <v>45203</v>
      </c>
      <c r="D314" s="1">
        <v>294</v>
      </c>
      <c r="F314">
        <f t="shared" si="22"/>
        <v>-1.7003910899510751E-2</v>
      </c>
      <c r="G314">
        <f t="shared" si="21"/>
        <v>3</v>
      </c>
      <c r="H314" t="str">
        <f t="shared" si="25"/>
        <v/>
      </c>
      <c r="I314" t="str">
        <f t="shared" si="23"/>
        <v/>
      </c>
      <c r="J314" t="str">
        <f t="shared" si="24"/>
        <v/>
      </c>
      <c r="P314" t="s">
        <v>4060</v>
      </c>
      <c r="Q314" t="s">
        <v>16</v>
      </c>
      <c r="R314" s="3">
        <v>45198</v>
      </c>
      <c r="S314">
        <v>292.25</v>
      </c>
      <c r="T314">
        <v>296</v>
      </c>
      <c r="U314">
        <v>300</v>
      </c>
      <c r="V314">
        <v>290</v>
      </c>
      <c r="W314">
        <v>299</v>
      </c>
      <c r="X314">
        <v>298.85000000000002</v>
      </c>
      <c r="Y314">
        <v>296.10000000000002</v>
      </c>
      <c r="Z314">
        <v>2246924</v>
      </c>
      <c r="AA314">
        <v>665308495</v>
      </c>
      <c r="AB314">
        <v>23317</v>
      </c>
      <c r="AC314">
        <v>1097041</v>
      </c>
      <c r="AD314">
        <v>48.82</v>
      </c>
    </row>
    <row r="315" spans="1:30" x14ac:dyDescent="0.25">
      <c r="A315" s="11" t="s">
        <v>4060</v>
      </c>
      <c r="B315" s="2" t="s">
        <v>16</v>
      </c>
      <c r="C315" s="12">
        <v>45204</v>
      </c>
      <c r="D315" s="2">
        <v>294.95</v>
      </c>
      <c r="F315">
        <f t="shared" si="22"/>
        <v>0.32312925170067641</v>
      </c>
      <c r="G315">
        <f t="shared" si="21"/>
        <v>4</v>
      </c>
      <c r="H315">
        <f t="shared" si="25"/>
        <v>2.5913043478260831</v>
      </c>
      <c r="I315" t="str">
        <f t="shared" si="23"/>
        <v/>
      </c>
      <c r="J315" t="str">
        <f t="shared" si="24"/>
        <v/>
      </c>
      <c r="P315" t="s">
        <v>4060</v>
      </c>
      <c r="Q315" t="s">
        <v>16</v>
      </c>
      <c r="R315" s="3">
        <v>45202</v>
      </c>
      <c r="S315">
        <v>298.85000000000002</v>
      </c>
      <c r="T315">
        <v>295</v>
      </c>
      <c r="U315">
        <v>295</v>
      </c>
      <c r="V315">
        <v>289.39999999999998</v>
      </c>
      <c r="W315">
        <v>294</v>
      </c>
      <c r="X315">
        <v>294.05</v>
      </c>
      <c r="Y315">
        <v>292.79000000000002</v>
      </c>
      <c r="Z315">
        <v>1969590</v>
      </c>
      <c r="AA315">
        <v>576670508.54999995</v>
      </c>
      <c r="AB315">
        <v>30921</v>
      </c>
      <c r="AC315">
        <v>1198760</v>
      </c>
      <c r="AD315">
        <v>60.86</v>
      </c>
    </row>
    <row r="316" spans="1:30" x14ac:dyDescent="0.25">
      <c r="A316" s="9" t="s">
        <v>4060</v>
      </c>
      <c r="B316" s="1" t="s">
        <v>16</v>
      </c>
      <c r="C316" s="10">
        <v>45205</v>
      </c>
      <c r="D316" s="1">
        <v>295.75</v>
      </c>
      <c r="F316">
        <f t="shared" si="22"/>
        <v>0.27123241227327055</v>
      </c>
      <c r="G316">
        <f t="shared" si="21"/>
        <v>5</v>
      </c>
      <c r="H316" t="str">
        <f t="shared" si="25"/>
        <v/>
      </c>
      <c r="I316" t="str">
        <f t="shared" si="23"/>
        <v/>
      </c>
      <c r="J316" t="str">
        <f t="shared" si="24"/>
        <v/>
      </c>
      <c r="P316" t="s">
        <v>4060</v>
      </c>
      <c r="Q316" t="s">
        <v>16</v>
      </c>
      <c r="R316" s="3">
        <v>45203</v>
      </c>
      <c r="S316">
        <v>294.05</v>
      </c>
      <c r="T316">
        <v>294.45</v>
      </c>
      <c r="U316">
        <v>295.60000000000002</v>
      </c>
      <c r="V316">
        <v>290.05</v>
      </c>
      <c r="W316">
        <v>294</v>
      </c>
      <c r="X316">
        <v>294</v>
      </c>
      <c r="Y316">
        <v>293.31</v>
      </c>
      <c r="Z316">
        <v>1396855</v>
      </c>
      <c r="AA316">
        <v>409710902.25</v>
      </c>
      <c r="AB316">
        <v>17715</v>
      </c>
      <c r="AC316">
        <v>770203</v>
      </c>
      <c r="AD316">
        <v>55.14</v>
      </c>
    </row>
    <row r="317" spans="1:30" x14ac:dyDescent="0.25">
      <c r="A317" s="11" t="s">
        <v>4060</v>
      </c>
      <c r="B317" s="2" t="s">
        <v>16</v>
      </c>
      <c r="C317" s="12">
        <v>45208</v>
      </c>
      <c r="D317" s="2">
        <v>311.25</v>
      </c>
      <c r="F317">
        <f t="shared" si="22"/>
        <v>5.240912933220625</v>
      </c>
      <c r="G317">
        <f t="shared" si="21"/>
        <v>1</v>
      </c>
      <c r="H317" t="str">
        <f t="shared" si="25"/>
        <v/>
      </c>
      <c r="I317" t="str">
        <f t="shared" si="23"/>
        <v/>
      </c>
      <c r="J317" t="str">
        <f t="shared" si="24"/>
        <v/>
      </c>
      <c r="P317" t="s">
        <v>4060</v>
      </c>
      <c r="Q317" t="s">
        <v>16</v>
      </c>
      <c r="R317" s="3">
        <v>45204</v>
      </c>
      <c r="S317">
        <v>294</v>
      </c>
      <c r="T317">
        <v>291.35000000000002</v>
      </c>
      <c r="U317">
        <v>296</v>
      </c>
      <c r="V317">
        <v>290.5</v>
      </c>
      <c r="W317">
        <v>295</v>
      </c>
      <c r="X317">
        <v>294.95</v>
      </c>
      <c r="Y317">
        <v>293.93</v>
      </c>
      <c r="Z317">
        <v>1496561</v>
      </c>
      <c r="AA317">
        <v>439886931.85000002</v>
      </c>
      <c r="AB317">
        <v>22979</v>
      </c>
      <c r="AC317">
        <v>910856</v>
      </c>
      <c r="AD317">
        <v>60.86</v>
      </c>
    </row>
    <row r="318" spans="1:30" x14ac:dyDescent="0.25">
      <c r="A318" s="9" t="s">
        <v>4060</v>
      </c>
      <c r="B318" s="1" t="s">
        <v>16</v>
      </c>
      <c r="C318" s="10">
        <v>45209</v>
      </c>
      <c r="D318" s="1">
        <v>319.45</v>
      </c>
      <c r="F318">
        <f t="shared" si="22"/>
        <v>2.6345381526104381</v>
      </c>
      <c r="G318">
        <f t="shared" si="21"/>
        <v>2</v>
      </c>
      <c r="H318" t="str">
        <f t="shared" si="25"/>
        <v/>
      </c>
      <c r="I318" t="str">
        <f t="shared" si="23"/>
        <v/>
      </c>
      <c r="J318" t="str">
        <f t="shared" si="24"/>
        <v/>
      </c>
      <c r="P318" t="s">
        <v>4060</v>
      </c>
      <c r="Q318" t="s">
        <v>16</v>
      </c>
      <c r="R318" s="3">
        <v>45205</v>
      </c>
      <c r="S318">
        <v>294.95</v>
      </c>
      <c r="T318">
        <v>296</v>
      </c>
      <c r="U318">
        <v>297.10000000000002</v>
      </c>
      <c r="V318">
        <v>290.8</v>
      </c>
      <c r="W318">
        <v>296.7</v>
      </c>
      <c r="X318">
        <v>295.75</v>
      </c>
      <c r="Y318">
        <v>294.32</v>
      </c>
      <c r="Z318">
        <v>1278674</v>
      </c>
      <c r="AA318">
        <v>376333686.14999998</v>
      </c>
      <c r="AB318">
        <v>20480</v>
      </c>
      <c r="AC318">
        <v>668303</v>
      </c>
      <c r="AD318">
        <v>52.27</v>
      </c>
    </row>
    <row r="319" spans="1:30" x14ac:dyDescent="0.25">
      <c r="A319" s="11" t="s">
        <v>4060</v>
      </c>
      <c r="B319" s="2" t="s">
        <v>16</v>
      </c>
      <c r="C319" s="12">
        <v>45210</v>
      </c>
      <c r="D319" s="2">
        <v>311.85000000000002</v>
      </c>
      <c r="F319">
        <f t="shared" si="22"/>
        <v>-2.3790890593206968</v>
      </c>
      <c r="G319">
        <f t="shared" si="21"/>
        <v>3</v>
      </c>
      <c r="H319" t="str">
        <f t="shared" si="25"/>
        <v/>
      </c>
      <c r="I319" t="str">
        <f t="shared" si="23"/>
        <v/>
      </c>
      <c r="J319" t="str">
        <f t="shared" si="24"/>
        <v/>
      </c>
      <c r="P319" t="s">
        <v>4060</v>
      </c>
      <c r="Q319" t="s">
        <v>16</v>
      </c>
      <c r="R319" s="3">
        <v>45208</v>
      </c>
      <c r="S319">
        <v>295.75</v>
      </c>
      <c r="T319">
        <v>298.8</v>
      </c>
      <c r="U319">
        <v>318.39999999999998</v>
      </c>
      <c r="V319">
        <v>297.60000000000002</v>
      </c>
      <c r="W319">
        <v>311.5</v>
      </c>
      <c r="X319">
        <v>311.25</v>
      </c>
      <c r="Y319">
        <v>311.75</v>
      </c>
      <c r="Z319">
        <v>17113849</v>
      </c>
      <c r="AA319">
        <v>5335326091.1999998</v>
      </c>
      <c r="AB319">
        <v>147423</v>
      </c>
      <c r="AC319">
        <v>2876158</v>
      </c>
      <c r="AD319">
        <v>16.809999999999999</v>
      </c>
    </row>
    <row r="320" spans="1:30" x14ac:dyDescent="0.25">
      <c r="A320" s="9" t="s">
        <v>4060</v>
      </c>
      <c r="B320" s="1" t="s">
        <v>16</v>
      </c>
      <c r="C320" s="10">
        <v>45211</v>
      </c>
      <c r="D320" s="1">
        <v>312.85000000000002</v>
      </c>
      <c r="F320">
        <f t="shared" si="22"/>
        <v>0.32066698733365401</v>
      </c>
      <c r="G320">
        <f t="shared" si="21"/>
        <v>4</v>
      </c>
      <c r="H320">
        <f t="shared" si="25"/>
        <v>6.0688252246143533</v>
      </c>
      <c r="I320" t="str">
        <f t="shared" si="23"/>
        <v/>
      </c>
      <c r="J320" t="str">
        <f t="shared" si="24"/>
        <v/>
      </c>
      <c r="P320" t="s">
        <v>4060</v>
      </c>
      <c r="Q320" t="s">
        <v>16</v>
      </c>
      <c r="R320" s="3">
        <v>45209</v>
      </c>
      <c r="S320">
        <v>311.25</v>
      </c>
      <c r="T320">
        <v>318</v>
      </c>
      <c r="U320">
        <v>322.7</v>
      </c>
      <c r="V320">
        <v>314</v>
      </c>
      <c r="W320">
        <v>319</v>
      </c>
      <c r="X320">
        <v>319.45</v>
      </c>
      <c r="Y320">
        <v>319.31</v>
      </c>
      <c r="Z320">
        <v>5433111</v>
      </c>
      <c r="AA320">
        <v>1734840956.9000001</v>
      </c>
      <c r="AB320">
        <v>60366</v>
      </c>
      <c r="AC320">
        <v>1436592</v>
      </c>
      <c r="AD320">
        <v>26.44</v>
      </c>
    </row>
    <row r="321" spans="1:30" x14ac:dyDescent="0.25">
      <c r="A321" s="11" t="s">
        <v>4060</v>
      </c>
      <c r="B321" s="2" t="s">
        <v>16</v>
      </c>
      <c r="C321" s="12">
        <v>45212</v>
      </c>
      <c r="D321" s="2">
        <v>315.2</v>
      </c>
      <c r="F321">
        <f t="shared" si="22"/>
        <v>0.75115870225346515</v>
      </c>
      <c r="G321">
        <f t="shared" si="21"/>
        <v>5</v>
      </c>
      <c r="H321" t="str">
        <f t="shared" si="25"/>
        <v/>
      </c>
      <c r="I321" t="str">
        <f t="shared" si="23"/>
        <v/>
      </c>
      <c r="J321" t="str">
        <f t="shared" si="24"/>
        <v/>
      </c>
      <c r="P321" t="s">
        <v>4060</v>
      </c>
      <c r="Q321" t="s">
        <v>16</v>
      </c>
      <c r="R321" s="3">
        <v>45210</v>
      </c>
      <c r="S321">
        <v>319.45</v>
      </c>
      <c r="T321">
        <v>321</v>
      </c>
      <c r="U321">
        <v>322</v>
      </c>
      <c r="V321">
        <v>309.39999999999998</v>
      </c>
      <c r="W321">
        <v>312</v>
      </c>
      <c r="X321">
        <v>311.85000000000002</v>
      </c>
      <c r="Y321">
        <v>314.02</v>
      </c>
      <c r="Z321">
        <v>3055665</v>
      </c>
      <c r="AA321">
        <v>959543032.39999998</v>
      </c>
      <c r="AB321">
        <v>46746</v>
      </c>
      <c r="AC321">
        <v>1276101</v>
      </c>
      <c r="AD321">
        <v>41.76</v>
      </c>
    </row>
    <row r="322" spans="1:30" x14ac:dyDescent="0.25">
      <c r="A322" s="9" t="s">
        <v>4060</v>
      </c>
      <c r="B322" s="1" t="s">
        <v>16</v>
      </c>
      <c r="C322" s="10">
        <v>45215</v>
      </c>
      <c r="D322" s="1">
        <v>319.85000000000002</v>
      </c>
      <c r="F322">
        <f t="shared" si="22"/>
        <v>1.4752538071066099</v>
      </c>
      <c r="G322">
        <f t="shared" ref="G322:G385" si="26">WEEKDAY(C322, 2)</f>
        <v>1</v>
      </c>
      <c r="H322" t="str">
        <f t="shared" si="25"/>
        <v/>
      </c>
      <c r="I322" t="str">
        <f t="shared" si="23"/>
        <v/>
      </c>
      <c r="J322" t="str">
        <f t="shared" si="24"/>
        <v/>
      </c>
      <c r="P322" t="s">
        <v>4060</v>
      </c>
      <c r="Q322" t="s">
        <v>16</v>
      </c>
      <c r="R322" s="3">
        <v>45211</v>
      </c>
      <c r="S322">
        <v>311.85000000000002</v>
      </c>
      <c r="T322">
        <v>314.25</v>
      </c>
      <c r="U322">
        <v>321.8</v>
      </c>
      <c r="V322">
        <v>311.05</v>
      </c>
      <c r="W322">
        <v>312.85000000000002</v>
      </c>
      <c r="X322">
        <v>312.85000000000002</v>
      </c>
      <c r="Y322">
        <v>315.12</v>
      </c>
      <c r="Z322">
        <v>2947605</v>
      </c>
      <c r="AA322">
        <v>928847467.54999995</v>
      </c>
      <c r="AB322">
        <v>32898</v>
      </c>
      <c r="AC322">
        <v>1462020</v>
      </c>
      <c r="AD322">
        <v>49.6</v>
      </c>
    </row>
    <row r="323" spans="1:30" x14ac:dyDescent="0.25">
      <c r="A323" s="11" t="s">
        <v>4060</v>
      </c>
      <c r="B323" s="2" t="s">
        <v>16</v>
      </c>
      <c r="C323" s="12">
        <v>45216</v>
      </c>
      <c r="D323" s="2">
        <v>331.6</v>
      </c>
      <c r="F323">
        <f t="shared" ref="F323:F386" si="27">((D323-D322)/D322)*100</f>
        <v>3.6735969985930899</v>
      </c>
      <c r="G323">
        <f t="shared" si="26"/>
        <v>2</v>
      </c>
      <c r="H323" t="str">
        <f t="shared" si="25"/>
        <v/>
      </c>
      <c r="I323" t="str">
        <f t="shared" ref="I323:I386" si="28">IF(MONTH(C323)&lt;&gt;MONTH(C322), C323, "")</f>
        <v/>
      </c>
      <c r="J323" t="str">
        <f t="shared" ref="J323:J386" si="29">IF(ISNUMBER(I323), (INDEX(D:D, MATCH(EOMONTH(C323, 0), C:C, 1)) / D323 - 1) * 100, "")</f>
        <v/>
      </c>
      <c r="P323" t="s">
        <v>4060</v>
      </c>
      <c r="Q323" t="s">
        <v>16</v>
      </c>
      <c r="R323" s="3">
        <v>45212</v>
      </c>
      <c r="S323">
        <v>312.85000000000002</v>
      </c>
      <c r="T323">
        <v>313.39999999999998</v>
      </c>
      <c r="U323">
        <v>319.14999999999998</v>
      </c>
      <c r="V323">
        <v>312.25</v>
      </c>
      <c r="W323">
        <v>314.55</v>
      </c>
      <c r="X323">
        <v>315.2</v>
      </c>
      <c r="Y323">
        <v>315.38</v>
      </c>
      <c r="Z323">
        <v>2423172</v>
      </c>
      <c r="AA323">
        <v>764228739.10000002</v>
      </c>
      <c r="AB323">
        <v>25071</v>
      </c>
      <c r="AC323">
        <v>1314950</v>
      </c>
      <c r="AD323">
        <v>54.27</v>
      </c>
    </row>
    <row r="324" spans="1:30" x14ac:dyDescent="0.25">
      <c r="A324" s="9" t="s">
        <v>4060</v>
      </c>
      <c r="B324" s="1" t="s">
        <v>16</v>
      </c>
      <c r="C324" s="10">
        <v>45217</v>
      </c>
      <c r="D324" s="1">
        <v>328.35</v>
      </c>
      <c r="F324">
        <f t="shared" si="27"/>
        <v>-0.98009650180940888</v>
      </c>
      <c r="G324">
        <f t="shared" si="26"/>
        <v>3</v>
      </c>
      <c r="H324" t="str">
        <f t="shared" si="25"/>
        <v/>
      </c>
      <c r="I324" t="str">
        <f t="shared" si="28"/>
        <v/>
      </c>
      <c r="J324" t="str">
        <f t="shared" si="29"/>
        <v/>
      </c>
      <c r="P324" t="s">
        <v>4060</v>
      </c>
      <c r="Q324" t="s">
        <v>16</v>
      </c>
      <c r="R324" s="3">
        <v>45215</v>
      </c>
      <c r="S324">
        <v>315.2</v>
      </c>
      <c r="T324">
        <v>319.8</v>
      </c>
      <c r="U324">
        <v>324.8</v>
      </c>
      <c r="V324">
        <v>318.5</v>
      </c>
      <c r="W324">
        <v>319.85000000000002</v>
      </c>
      <c r="X324">
        <v>319.85000000000002</v>
      </c>
      <c r="Y324">
        <v>320.73</v>
      </c>
      <c r="Z324">
        <v>3087554</v>
      </c>
      <c r="AA324">
        <v>990285318.25</v>
      </c>
      <c r="AB324">
        <v>34550</v>
      </c>
      <c r="AC324">
        <v>1489969</v>
      </c>
      <c r="AD324">
        <v>48.26</v>
      </c>
    </row>
    <row r="325" spans="1:30" x14ac:dyDescent="0.25">
      <c r="A325" s="11" t="s">
        <v>4060</v>
      </c>
      <c r="B325" s="2" t="s">
        <v>16</v>
      </c>
      <c r="C325" s="12">
        <v>45218</v>
      </c>
      <c r="D325" s="2">
        <v>324.10000000000002</v>
      </c>
      <c r="F325">
        <f t="shared" si="27"/>
        <v>-1.2943505405816962</v>
      </c>
      <c r="G325">
        <f t="shared" si="26"/>
        <v>4</v>
      </c>
      <c r="H325">
        <f t="shared" si="25"/>
        <v>3.5959725107879175</v>
      </c>
      <c r="I325" t="str">
        <f t="shared" si="28"/>
        <v/>
      </c>
      <c r="J325" t="str">
        <f t="shared" si="29"/>
        <v/>
      </c>
      <c r="P325" t="s">
        <v>4060</v>
      </c>
      <c r="Q325" t="s">
        <v>16</v>
      </c>
      <c r="R325" s="3">
        <v>45216</v>
      </c>
      <c r="S325">
        <v>319.85000000000002</v>
      </c>
      <c r="T325">
        <v>322.95</v>
      </c>
      <c r="U325">
        <v>334.7</v>
      </c>
      <c r="V325">
        <v>318.35000000000002</v>
      </c>
      <c r="W325">
        <v>332</v>
      </c>
      <c r="X325">
        <v>331.6</v>
      </c>
      <c r="Y325">
        <v>328.62</v>
      </c>
      <c r="Z325">
        <v>5025342</v>
      </c>
      <c r="AA325">
        <v>1651419401.9000001</v>
      </c>
      <c r="AB325">
        <v>56991</v>
      </c>
      <c r="AC325">
        <v>1482998</v>
      </c>
      <c r="AD325">
        <v>29.51</v>
      </c>
    </row>
    <row r="326" spans="1:30" x14ac:dyDescent="0.25">
      <c r="A326" s="9" t="s">
        <v>4060</v>
      </c>
      <c r="B326" s="1" t="s">
        <v>16</v>
      </c>
      <c r="C326" s="10">
        <v>45219</v>
      </c>
      <c r="D326" s="1">
        <v>322.55</v>
      </c>
      <c r="F326">
        <f t="shared" si="27"/>
        <v>-0.47824745448935863</v>
      </c>
      <c r="G326">
        <f t="shared" si="26"/>
        <v>5</v>
      </c>
      <c r="H326" t="str">
        <f t="shared" si="25"/>
        <v/>
      </c>
      <c r="I326" t="str">
        <f t="shared" si="28"/>
        <v/>
      </c>
      <c r="J326" t="str">
        <f t="shared" si="29"/>
        <v/>
      </c>
      <c r="P326" t="s">
        <v>4060</v>
      </c>
      <c r="Q326" t="s">
        <v>16</v>
      </c>
      <c r="R326" s="3">
        <v>45217</v>
      </c>
      <c r="S326">
        <v>331.6</v>
      </c>
      <c r="T326">
        <v>335</v>
      </c>
      <c r="U326">
        <v>339.4</v>
      </c>
      <c r="V326">
        <v>324.35000000000002</v>
      </c>
      <c r="W326">
        <v>328.6</v>
      </c>
      <c r="X326">
        <v>328.35</v>
      </c>
      <c r="Y326">
        <v>330.33</v>
      </c>
      <c r="Z326">
        <v>5111092</v>
      </c>
      <c r="AA326">
        <v>1688365997.75</v>
      </c>
      <c r="AB326">
        <v>44534</v>
      </c>
      <c r="AC326">
        <v>3191671</v>
      </c>
      <c r="AD326">
        <v>62.45</v>
      </c>
    </row>
    <row r="327" spans="1:30" x14ac:dyDescent="0.25">
      <c r="A327" s="11" t="s">
        <v>4060</v>
      </c>
      <c r="B327" s="2" t="s">
        <v>16</v>
      </c>
      <c r="C327" s="12">
        <v>45222</v>
      </c>
      <c r="D327" s="2">
        <v>307.39999999999998</v>
      </c>
      <c r="F327">
        <f t="shared" si="27"/>
        <v>-4.6969462098899495</v>
      </c>
      <c r="G327">
        <f t="shared" si="26"/>
        <v>1</v>
      </c>
      <c r="H327" t="str">
        <f t="shared" si="25"/>
        <v/>
      </c>
      <c r="I327" t="str">
        <f t="shared" si="28"/>
        <v/>
      </c>
      <c r="J327" t="str">
        <f t="shared" si="29"/>
        <v/>
      </c>
      <c r="P327" t="s">
        <v>4060</v>
      </c>
      <c r="Q327" t="s">
        <v>16</v>
      </c>
      <c r="R327" s="3">
        <v>45218</v>
      </c>
      <c r="S327">
        <v>328.35</v>
      </c>
      <c r="T327">
        <v>328</v>
      </c>
      <c r="U327">
        <v>329.2</v>
      </c>
      <c r="V327">
        <v>321.7</v>
      </c>
      <c r="W327">
        <v>325</v>
      </c>
      <c r="X327">
        <v>324.10000000000002</v>
      </c>
      <c r="Y327">
        <v>325.49</v>
      </c>
      <c r="Z327">
        <v>2493625</v>
      </c>
      <c r="AA327">
        <v>811659990.39999998</v>
      </c>
      <c r="AB327">
        <v>41210</v>
      </c>
      <c r="AC327">
        <v>1524068</v>
      </c>
      <c r="AD327">
        <v>61.12</v>
      </c>
    </row>
    <row r="328" spans="1:30" x14ac:dyDescent="0.25">
      <c r="A328" s="9" t="s">
        <v>4060</v>
      </c>
      <c r="B328" s="1" t="s">
        <v>16</v>
      </c>
      <c r="C328" s="10">
        <v>45224</v>
      </c>
      <c r="D328" s="1">
        <v>301.45</v>
      </c>
      <c r="F328">
        <f t="shared" si="27"/>
        <v>-1.9355888093688969</v>
      </c>
      <c r="G328">
        <f t="shared" si="26"/>
        <v>3</v>
      </c>
      <c r="H328" t="str">
        <f t="shared" si="25"/>
        <v/>
      </c>
      <c r="I328" t="str">
        <f t="shared" si="28"/>
        <v/>
      </c>
      <c r="J328" t="str">
        <f t="shared" si="29"/>
        <v/>
      </c>
      <c r="P328" t="s">
        <v>4060</v>
      </c>
      <c r="Q328" t="s">
        <v>16</v>
      </c>
      <c r="R328" s="3">
        <v>45219</v>
      </c>
      <c r="S328">
        <v>324.10000000000002</v>
      </c>
      <c r="T328">
        <v>326.35000000000002</v>
      </c>
      <c r="U328">
        <v>331.6</v>
      </c>
      <c r="V328">
        <v>320.60000000000002</v>
      </c>
      <c r="W328">
        <v>323.89999999999998</v>
      </c>
      <c r="X328">
        <v>322.55</v>
      </c>
      <c r="Y328">
        <v>325.33</v>
      </c>
      <c r="Z328">
        <v>2061047</v>
      </c>
      <c r="AA328">
        <v>670523077.29999995</v>
      </c>
      <c r="AB328">
        <v>29382</v>
      </c>
      <c r="AC328">
        <v>1085571</v>
      </c>
      <c r="AD328">
        <v>52.67</v>
      </c>
    </row>
    <row r="329" spans="1:30" x14ac:dyDescent="0.25">
      <c r="A329" s="11" t="s">
        <v>4060</v>
      </c>
      <c r="B329" s="2" t="s">
        <v>16</v>
      </c>
      <c r="C329" s="12">
        <v>45225</v>
      </c>
      <c r="D329" s="2">
        <v>300.64999999999998</v>
      </c>
      <c r="F329">
        <f t="shared" si="27"/>
        <v>-0.26538397744236569</v>
      </c>
      <c r="G329">
        <f t="shared" si="26"/>
        <v>4</v>
      </c>
      <c r="H329">
        <f t="shared" si="25"/>
        <v>-8.4361199939089513</v>
      </c>
      <c r="I329" t="str">
        <f t="shared" si="28"/>
        <v/>
      </c>
      <c r="J329" t="str">
        <f t="shared" si="29"/>
        <v/>
      </c>
      <c r="P329" t="s">
        <v>4060</v>
      </c>
      <c r="Q329" t="s">
        <v>16</v>
      </c>
      <c r="R329" s="3">
        <v>45222</v>
      </c>
      <c r="S329">
        <v>322.55</v>
      </c>
      <c r="T329">
        <v>322.55</v>
      </c>
      <c r="U329">
        <v>323</v>
      </c>
      <c r="V329">
        <v>304</v>
      </c>
      <c r="W329">
        <v>307</v>
      </c>
      <c r="X329">
        <v>307.39999999999998</v>
      </c>
      <c r="Y329">
        <v>312.67</v>
      </c>
      <c r="Z329">
        <v>1759499</v>
      </c>
      <c r="AA329">
        <v>550147964.54999995</v>
      </c>
      <c r="AB329">
        <v>25666</v>
      </c>
      <c r="AC329">
        <v>891432</v>
      </c>
      <c r="AD329">
        <v>50.66</v>
      </c>
    </row>
    <row r="330" spans="1:30" x14ac:dyDescent="0.25">
      <c r="A330" s="9" t="s">
        <v>4060</v>
      </c>
      <c r="B330" s="1" t="s">
        <v>16</v>
      </c>
      <c r="C330" s="10">
        <v>45226</v>
      </c>
      <c r="D330" s="1">
        <v>301.89999999999998</v>
      </c>
      <c r="F330">
        <f t="shared" si="27"/>
        <v>0.4157658406785299</v>
      </c>
      <c r="G330">
        <f t="shared" si="26"/>
        <v>5</v>
      </c>
      <c r="H330" t="str">
        <f t="shared" si="25"/>
        <v/>
      </c>
      <c r="I330" t="str">
        <f t="shared" si="28"/>
        <v/>
      </c>
      <c r="J330" t="str">
        <f t="shared" si="29"/>
        <v/>
      </c>
      <c r="P330" t="s">
        <v>4060</v>
      </c>
      <c r="Q330" t="s">
        <v>16</v>
      </c>
      <c r="R330" s="3">
        <v>45224</v>
      </c>
      <c r="S330">
        <v>307.39999999999998</v>
      </c>
      <c r="T330">
        <v>308.8</v>
      </c>
      <c r="U330">
        <v>314.8</v>
      </c>
      <c r="V330">
        <v>300</v>
      </c>
      <c r="W330">
        <v>302.3</v>
      </c>
      <c r="X330">
        <v>301.45</v>
      </c>
      <c r="Y330">
        <v>306.2</v>
      </c>
      <c r="Z330">
        <v>1654323</v>
      </c>
      <c r="AA330">
        <v>506547829.5</v>
      </c>
      <c r="AB330">
        <v>28359</v>
      </c>
      <c r="AC330">
        <v>731500</v>
      </c>
      <c r="AD330">
        <v>44.22</v>
      </c>
    </row>
    <row r="331" spans="1:30" x14ac:dyDescent="0.25">
      <c r="A331" s="11" t="s">
        <v>4060</v>
      </c>
      <c r="B331" s="2" t="s">
        <v>16</v>
      </c>
      <c r="C331" s="12">
        <v>45229</v>
      </c>
      <c r="D331" s="2">
        <v>303.8</v>
      </c>
      <c r="F331">
        <f t="shared" si="27"/>
        <v>0.62934746604837177</v>
      </c>
      <c r="G331">
        <f t="shared" si="26"/>
        <v>1</v>
      </c>
      <c r="H331" t="str">
        <f t="shared" si="25"/>
        <v/>
      </c>
      <c r="I331" t="str">
        <f t="shared" si="28"/>
        <v/>
      </c>
      <c r="J331" t="str">
        <f t="shared" si="29"/>
        <v/>
      </c>
      <c r="P331" t="s">
        <v>4060</v>
      </c>
      <c r="Q331" t="s">
        <v>16</v>
      </c>
      <c r="R331" s="3">
        <v>45225</v>
      </c>
      <c r="S331">
        <v>301.45</v>
      </c>
      <c r="T331">
        <v>301</v>
      </c>
      <c r="U331">
        <v>304.45</v>
      </c>
      <c r="V331">
        <v>294.55</v>
      </c>
      <c r="W331">
        <v>299.2</v>
      </c>
      <c r="X331">
        <v>300.64999999999998</v>
      </c>
      <c r="Y331">
        <v>298.48</v>
      </c>
      <c r="Z331">
        <v>1044784</v>
      </c>
      <c r="AA331">
        <v>311846769.5</v>
      </c>
      <c r="AB331">
        <v>22551</v>
      </c>
      <c r="AC331">
        <v>417924</v>
      </c>
      <c r="AD331">
        <v>40</v>
      </c>
    </row>
    <row r="332" spans="1:30" x14ac:dyDescent="0.25">
      <c r="A332" s="9" t="s">
        <v>4060</v>
      </c>
      <c r="B332" s="1" t="s">
        <v>16</v>
      </c>
      <c r="C332" s="10">
        <v>45230</v>
      </c>
      <c r="D332" s="1">
        <v>298.85000000000002</v>
      </c>
      <c r="F332">
        <f t="shared" si="27"/>
        <v>-1.6293614219881463</v>
      </c>
      <c r="G332">
        <f t="shared" si="26"/>
        <v>2</v>
      </c>
      <c r="H332" t="str">
        <f t="shared" si="25"/>
        <v/>
      </c>
      <c r="I332" t="str">
        <f t="shared" si="28"/>
        <v/>
      </c>
      <c r="J332" t="str">
        <f t="shared" si="29"/>
        <v/>
      </c>
      <c r="P332" t="s">
        <v>4060</v>
      </c>
      <c r="Q332" t="s">
        <v>16</v>
      </c>
      <c r="R332" s="3">
        <v>45226</v>
      </c>
      <c r="S332">
        <v>300.64999999999998</v>
      </c>
      <c r="T332">
        <v>302.85000000000002</v>
      </c>
      <c r="U332">
        <v>306</v>
      </c>
      <c r="V332">
        <v>300.05</v>
      </c>
      <c r="W332">
        <v>303.10000000000002</v>
      </c>
      <c r="X332">
        <v>301.89999999999998</v>
      </c>
      <c r="Y332">
        <v>303</v>
      </c>
      <c r="Z332">
        <v>1326059</v>
      </c>
      <c r="AA332">
        <v>401794630.60000002</v>
      </c>
      <c r="AB332">
        <v>14279</v>
      </c>
      <c r="AC332">
        <v>793076</v>
      </c>
      <c r="AD332">
        <v>59.81</v>
      </c>
    </row>
    <row r="333" spans="1:30" x14ac:dyDescent="0.25">
      <c r="A333" s="11" t="s">
        <v>4060</v>
      </c>
      <c r="B333" s="2" t="s">
        <v>16</v>
      </c>
      <c r="C333" s="12">
        <v>45231</v>
      </c>
      <c r="D333" s="2">
        <v>301.7</v>
      </c>
      <c r="F333">
        <f t="shared" si="27"/>
        <v>0.95365568010706558</v>
      </c>
      <c r="G333">
        <f t="shared" si="26"/>
        <v>3</v>
      </c>
      <c r="H333" t="str">
        <f t="shared" si="25"/>
        <v/>
      </c>
      <c r="I333">
        <f t="shared" si="28"/>
        <v>45231</v>
      </c>
      <c r="J333">
        <f t="shared" si="29"/>
        <v>1.1600928074245953</v>
      </c>
      <c r="P333" t="s">
        <v>4060</v>
      </c>
      <c r="Q333" t="s">
        <v>16</v>
      </c>
      <c r="R333" s="3">
        <v>45229</v>
      </c>
      <c r="S333">
        <v>301.89999999999998</v>
      </c>
      <c r="T333">
        <v>305</v>
      </c>
      <c r="U333">
        <v>308.5</v>
      </c>
      <c r="V333">
        <v>303</v>
      </c>
      <c r="W333">
        <v>304</v>
      </c>
      <c r="X333">
        <v>303.8</v>
      </c>
      <c r="Y333">
        <v>305.22000000000003</v>
      </c>
      <c r="Z333">
        <v>899406</v>
      </c>
      <c r="AA333">
        <v>274515924.35000002</v>
      </c>
      <c r="AB333">
        <v>12096</v>
      </c>
      <c r="AC333">
        <v>329297</v>
      </c>
      <c r="AD333">
        <v>36.61</v>
      </c>
    </row>
    <row r="334" spans="1:30" x14ac:dyDescent="0.25">
      <c r="A334" s="9" t="s">
        <v>4060</v>
      </c>
      <c r="B334" s="1" t="s">
        <v>16</v>
      </c>
      <c r="C334" s="10">
        <v>45232</v>
      </c>
      <c r="D334" s="1">
        <v>300.3</v>
      </c>
      <c r="F334">
        <f t="shared" si="27"/>
        <v>-0.46403712296983013</v>
      </c>
      <c r="G334">
        <f t="shared" si="26"/>
        <v>4</v>
      </c>
      <c r="H334">
        <f t="shared" si="25"/>
        <v>-0.11641443538997702</v>
      </c>
      <c r="I334" t="str">
        <f t="shared" si="28"/>
        <v/>
      </c>
      <c r="J334" t="str">
        <f t="shared" si="29"/>
        <v/>
      </c>
      <c r="P334" t="s">
        <v>4060</v>
      </c>
      <c r="Q334" t="s">
        <v>16</v>
      </c>
      <c r="R334" s="3">
        <v>45230</v>
      </c>
      <c r="S334">
        <v>303.8</v>
      </c>
      <c r="T334">
        <v>306.89999999999998</v>
      </c>
      <c r="U334">
        <v>307</v>
      </c>
      <c r="V334">
        <v>296.64999999999998</v>
      </c>
      <c r="W334">
        <v>299.39999999999998</v>
      </c>
      <c r="X334">
        <v>298.85000000000002</v>
      </c>
      <c r="Y334">
        <v>301.47000000000003</v>
      </c>
      <c r="Z334">
        <v>830839</v>
      </c>
      <c r="AA334">
        <v>250474907.34999999</v>
      </c>
      <c r="AB334">
        <v>14936</v>
      </c>
      <c r="AC334">
        <v>458623</v>
      </c>
      <c r="AD334">
        <v>55.2</v>
      </c>
    </row>
    <row r="335" spans="1:30" x14ac:dyDescent="0.25">
      <c r="A335" s="11" t="s">
        <v>4060</v>
      </c>
      <c r="B335" s="2" t="s">
        <v>16</v>
      </c>
      <c r="C335" s="12">
        <v>45233</v>
      </c>
      <c r="D335" s="2">
        <v>303.39999999999998</v>
      </c>
      <c r="F335">
        <f t="shared" si="27"/>
        <v>1.0323010323010209</v>
      </c>
      <c r="G335">
        <f t="shared" si="26"/>
        <v>5</v>
      </c>
      <c r="H335" t="str">
        <f t="shared" si="25"/>
        <v/>
      </c>
      <c r="I335" t="str">
        <f t="shared" si="28"/>
        <v/>
      </c>
      <c r="J335" t="str">
        <f t="shared" si="29"/>
        <v/>
      </c>
      <c r="P335" t="s">
        <v>4060</v>
      </c>
      <c r="Q335" t="s">
        <v>16</v>
      </c>
      <c r="R335" s="3">
        <v>45231</v>
      </c>
      <c r="S335">
        <v>298.85000000000002</v>
      </c>
      <c r="T335">
        <v>299</v>
      </c>
      <c r="U335">
        <v>307.5</v>
      </c>
      <c r="V335">
        <v>298.85000000000002</v>
      </c>
      <c r="W335">
        <v>301.60000000000002</v>
      </c>
      <c r="X335">
        <v>301.7</v>
      </c>
      <c r="Y335">
        <v>304.10000000000002</v>
      </c>
      <c r="Z335">
        <v>1245410</v>
      </c>
      <c r="AA335">
        <v>378730263.05000001</v>
      </c>
      <c r="AB335">
        <v>18008</v>
      </c>
      <c r="AC335">
        <v>439195</v>
      </c>
      <c r="AD335">
        <v>35.270000000000003</v>
      </c>
    </row>
    <row r="336" spans="1:30" x14ac:dyDescent="0.25">
      <c r="A336" s="9" t="s">
        <v>4060</v>
      </c>
      <c r="B336" s="1" t="s">
        <v>16</v>
      </c>
      <c r="C336" s="10">
        <v>45236</v>
      </c>
      <c r="D336" s="1">
        <v>311.3</v>
      </c>
      <c r="F336">
        <f t="shared" si="27"/>
        <v>2.6038233355306639</v>
      </c>
      <c r="G336">
        <f t="shared" si="26"/>
        <v>1</v>
      </c>
      <c r="H336" t="str">
        <f t="shared" ref="H336:H399" si="30">IF(G336=4, ((D336 - D331) / D331)*100, "")</f>
        <v/>
      </c>
      <c r="I336" t="str">
        <f t="shared" si="28"/>
        <v/>
      </c>
      <c r="J336" t="str">
        <f t="shared" si="29"/>
        <v/>
      </c>
      <c r="P336" t="s">
        <v>4060</v>
      </c>
      <c r="Q336" t="s">
        <v>16</v>
      </c>
      <c r="R336" s="3">
        <v>45232</v>
      </c>
      <c r="S336">
        <v>301.7</v>
      </c>
      <c r="T336">
        <v>305.45</v>
      </c>
      <c r="U336">
        <v>307.5</v>
      </c>
      <c r="V336">
        <v>297.45</v>
      </c>
      <c r="W336">
        <v>301</v>
      </c>
      <c r="X336">
        <v>300.3</v>
      </c>
      <c r="Y336">
        <v>300.52999999999997</v>
      </c>
      <c r="Z336">
        <v>957056</v>
      </c>
      <c r="AA336">
        <v>287619502.85000002</v>
      </c>
      <c r="AB336">
        <v>11219</v>
      </c>
      <c r="AC336">
        <v>451684</v>
      </c>
      <c r="AD336">
        <v>47.2</v>
      </c>
    </row>
    <row r="337" spans="1:30" x14ac:dyDescent="0.25">
      <c r="A337" s="11" t="s">
        <v>4060</v>
      </c>
      <c r="B337" s="2" t="s">
        <v>16</v>
      </c>
      <c r="C337" s="12">
        <v>45237</v>
      </c>
      <c r="D337" s="2">
        <v>311.64999999999998</v>
      </c>
      <c r="F337">
        <f t="shared" si="27"/>
        <v>0.11243173787342303</v>
      </c>
      <c r="G337">
        <f t="shared" si="26"/>
        <v>2</v>
      </c>
      <c r="H337" t="str">
        <f t="shared" si="30"/>
        <v/>
      </c>
      <c r="I337" t="str">
        <f t="shared" si="28"/>
        <v/>
      </c>
      <c r="J337" t="str">
        <f t="shared" si="29"/>
        <v/>
      </c>
      <c r="P337" t="s">
        <v>4060</v>
      </c>
      <c r="Q337" t="s">
        <v>16</v>
      </c>
      <c r="R337" s="3">
        <v>45233</v>
      </c>
      <c r="S337">
        <v>300.3</v>
      </c>
      <c r="T337">
        <v>303.95</v>
      </c>
      <c r="U337">
        <v>308.3</v>
      </c>
      <c r="V337">
        <v>301</v>
      </c>
      <c r="W337">
        <v>302.95</v>
      </c>
      <c r="X337">
        <v>303.39999999999998</v>
      </c>
      <c r="Y337">
        <v>304.39</v>
      </c>
      <c r="Z337">
        <v>1743608</v>
      </c>
      <c r="AA337">
        <v>530740443.35000002</v>
      </c>
      <c r="AB337">
        <v>19346</v>
      </c>
      <c r="AC337">
        <v>1003452</v>
      </c>
      <c r="AD337">
        <v>57.55</v>
      </c>
    </row>
    <row r="338" spans="1:30" x14ac:dyDescent="0.25">
      <c r="A338" s="9" t="s">
        <v>4060</v>
      </c>
      <c r="B338" s="1" t="s">
        <v>16</v>
      </c>
      <c r="C338" s="10">
        <v>45238</v>
      </c>
      <c r="D338" s="1">
        <v>310.60000000000002</v>
      </c>
      <c r="F338">
        <f t="shared" si="27"/>
        <v>-0.33691641264237276</v>
      </c>
      <c r="G338">
        <f t="shared" si="26"/>
        <v>3</v>
      </c>
      <c r="H338" t="str">
        <f t="shared" si="30"/>
        <v/>
      </c>
      <c r="I338" t="str">
        <f t="shared" si="28"/>
        <v/>
      </c>
      <c r="J338" t="str">
        <f t="shared" si="29"/>
        <v/>
      </c>
      <c r="P338" t="s">
        <v>4060</v>
      </c>
      <c r="Q338" t="s">
        <v>16</v>
      </c>
      <c r="R338" s="3">
        <v>45236</v>
      </c>
      <c r="S338">
        <v>303.39999999999998</v>
      </c>
      <c r="T338">
        <v>305</v>
      </c>
      <c r="U338">
        <v>315.7</v>
      </c>
      <c r="V338">
        <v>303.35000000000002</v>
      </c>
      <c r="W338">
        <v>309.95</v>
      </c>
      <c r="X338">
        <v>311.3</v>
      </c>
      <c r="Y338">
        <v>311.14999999999998</v>
      </c>
      <c r="Z338">
        <v>3352889</v>
      </c>
      <c r="AA338">
        <v>1043245127.5</v>
      </c>
      <c r="AB338">
        <v>28788</v>
      </c>
      <c r="AC338">
        <v>1364432</v>
      </c>
      <c r="AD338">
        <v>40.69</v>
      </c>
    </row>
    <row r="339" spans="1:30" x14ac:dyDescent="0.25">
      <c r="A339" s="11" t="s">
        <v>4060</v>
      </c>
      <c r="B339" s="2" t="s">
        <v>16</v>
      </c>
      <c r="C339" s="12">
        <v>45239</v>
      </c>
      <c r="D339" s="2">
        <v>302.3</v>
      </c>
      <c r="F339">
        <f t="shared" si="27"/>
        <v>-2.67224726336124</v>
      </c>
      <c r="G339">
        <f t="shared" si="26"/>
        <v>4</v>
      </c>
      <c r="H339">
        <f t="shared" si="30"/>
        <v>0.66600066600066599</v>
      </c>
      <c r="I339" t="str">
        <f t="shared" si="28"/>
        <v/>
      </c>
      <c r="J339" t="str">
        <f t="shared" si="29"/>
        <v/>
      </c>
      <c r="P339" t="s">
        <v>4060</v>
      </c>
      <c r="Q339" t="s">
        <v>16</v>
      </c>
      <c r="R339" s="3">
        <v>45237</v>
      </c>
      <c r="S339">
        <v>311.3</v>
      </c>
      <c r="T339">
        <v>310.85000000000002</v>
      </c>
      <c r="U339">
        <v>317.60000000000002</v>
      </c>
      <c r="V339">
        <v>309.3</v>
      </c>
      <c r="W339">
        <v>312</v>
      </c>
      <c r="X339">
        <v>311.64999999999998</v>
      </c>
      <c r="Y339">
        <v>313.93</v>
      </c>
      <c r="Z339">
        <v>1439631</v>
      </c>
      <c r="AA339">
        <v>451936900.44999999</v>
      </c>
      <c r="AB339">
        <v>18270</v>
      </c>
      <c r="AC339">
        <v>566866</v>
      </c>
      <c r="AD339">
        <v>39.380000000000003</v>
      </c>
    </row>
    <row r="340" spans="1:30" x14ac:dyDescent="0.25">
      <c r="A340" s="9" t="s">
        <v>4060</v>
      </c>
      <c r="B340" s="1" t="s">
        <v>16</v>
      </c>
      <c r="C340" s="10">
        <v>45240</v>
      </c>
      <c r="D340" s="1">
        <v>305.75</v>
      </c>
      <c r="F340">
        <f t="shared" si="27"/>
        <v>1.1412504134965229</v>
      </c>
      <c r="G340">
        <f t="shared" si="26"/>
        <v>5</v>
      </c>
      <c r="H340" t="str">
        <f t="shared" si="30"/>
        <v/>
      </c>
      <c r="I340" t="str">
        <f t="shared" si="28"/>
        <v/>
      </c>
      <c r="J340" t="str">
        <f t="shared" si="29"/>
        <v/>
      </c>
      <c r="P340" t="s">
        <v>4060</v>
      </c>
      <c r="Q340" t="s">
        <v>16</v>
      </c>
      <c r="R340" s="3">
        <v>45238</v>
      </c>
      <c r="S340">
        <v>311.64999999999998</v>
      </c>
      <c r="T340">
        <v>312.39999999999998</v>
      </c>
      <c r="U340">
        <v>317.5</v>
      </c>
      <c r="V340">
        <v>309</v>
      </c>
      <c r="W340">
        <v>311.8</v>
      </c>
      <c r="X340">
        <v>310.60000000000002</v>
      </c>
      <c r="Y340">
        <v>313.55</v>
      </c>
      <c r="Z340">
        <v>2048031</v>
      </c>
      <c r="AA340">
        <v>642165193.70000005</v>
      </c>
      <c r="AB340">
        <v>23869</v>
      </c>
      <c r="AC340">
        <v>1045202</v>
      </c>
      <c r="AD340">
        <v>51.03</v>
      </c>
    </row>
    <row r="341" spans="1:30" x14ac:dyDescent="0.25">
      <c r="A341" s="11" t="s">
        <v>4060</v>
      </c>
      <c r="B341" s="2" t="s">
        <v>16</v>
      </c>
      <c r="C341" s="12">
        <v>45242</v>
      </c>
      <c r="D341" s="2">
        <v>308.45</v>
      </c>
      <c r="F341">
        <f t="shared" si="27"/>
        <v>0.8830744071954173</v>
      </c>
      <c r="G341">
        <f t="shared" si="26"/>
        <v>7</v>
      </c>
      <c r="H341" t="str">
        <f t="shared" si="30"/>
        <v/>
      </c>
      <c r="I341" t="str">
        <f t="shared" si="28"/>
        <v/>
      </c>
      <c r="J341" t="str">
        <f t="shared" si="29"/>
        <v/>
      </c>
      <c r="P341" t="s">
        <v>4060</v>
      </c>
      <c r="Q341" t="s">
        <v>16</v>
      </c>
      <c r="R341" s="3">
        <v>45239</v>
      </c>
      <c r="S341">
        <v>310.60000000000002</v>
      </c>
      <c r="T341">
        <v>306.45</v>
      </c>
      <c r="U341">
        <v>308.85000000000002</v>
      </c>
      <c r="V341">
        <v>297.3</v>
      </c>
      <c r="W341">
        <v>301.60000000000002</v>
      </c>
      <c r="X341">
        <v>302.3</v>
      </c>
      <c r="Y341">
        <v>304.64</v>
      </c>
      <c r="Z341">
        <v>4930044</v>
      </c>
      <c r="AA341">
        <v>1501870828.55</v>
      </c>
      <c r="AB341">
        <v>55738</v>
      </c>
      <c r="AC341">
        <v>2836522</v>
      </c>
      <c r="AD341">
        <v>57.54</v>
      </c>
    </row>
    <row r="342" spans="1:30" x14ac:dyDescent="0.25">
      <c r="A342" s="9" t="s">
        <v>4060</v>
      </c>
      <c r="B342" s="1" t="s">
        <v>16</v>
      </c>
      <c r="C342" s="10">
        <v>45243</v>
      </c>
      <c r="D342" s="1">
        <v>314.25</v>
      </c>
      <c r="F342">
        <f t="shared" si="27"/>
        <v>1.8803695898849122</v>
      </c>
      <c r="G342">
        <f t="shared" si="26"/>
        <v>1</v>
      </c>
      <c r="H342" t="str">
        <f t="shared" si="30"/>
        <v/>
      </c>
      <c r="I342" t="str">
        <f t="shared" si="28"/>
        <v/>
      </c>
      <c r="J342" t="str">
        <f t="shared" si="29"/>
        <v/>
      </c>
      <c r="P342" t="s">
        <v>4060</v>
      </c>
      <c r="Q342" t="s">
        <v>16</v>
      </c>
      <c r="R342" s="3">
        <v>45240</v>
      </c>
      <c r="S342">
        <v>302.3</v>
      </c>
      <c r="T342">
        <v>302.2</v>
      </c>
      <c r="U342">
        <v>307</v>
      </c>
      <c r="V342">
        <v>300.8</v>
      </c>
      <c r="W342">
        <v>305.10000000000002</v>
      </c>
      <c r="X342">
        <v>305.75</v>
      </c>
      <c r="Y342">
        <v>304.7</v>
      </c>
      <c r="Z342">
        <v>920565</v>
      </c>
      <c r="AA342">
        <v>280499126.44999999</v>
      </c>
      <c r="AB342">
        <v>12371</v>
      </c>
      <c r="AC342">
        <v>387919</v>
      </c>
      <c r="AD342">
        <v>42.14</v>
      </c>
    </row>
    <row r="343" spans="1:30" x14ac:dyDescent="0.25">
      <c r="A343" s="11" t="s">
        <v>4060</v>
      </c>
      <c r="B343" s="2" t="s">
        <v>16</v>
      </c>
      <c r="C343" s="12">
        <v>45245</v>
      </c>
      <c r="D343" s="2">
        <v>313.64999999999998</v>
      </c>
      <c r="F343">
        <f t="shared" si="27"/>
        <v>-0.19093078758950605</v>
      </c>
      <c r="G343">
        <f t="shared" si="26"/>
        <v>3</v>
      </c>
      <c r="H343" t="str">
        <f t="shared" si="30"/>
        <v/>
      </c>
      <c r="I343" t="str">
        <f t="shared" si="28"/>
        <v/>
      </c>
      <c r="J343" t="str">
        <f t="shared" si="29"/>
        <v/>
      </c>
      <c r="P343" t="s">
        <v>4060</v>
      </c>
      <c r="Q343" t="s">
        <v>16</v>
      </c>
      <c r="R343" s="3">
        <v>45242</v>
      </c>
      <c r="S343">
        <v>305.75</v>
      </c>
      <c r="T343">
        <v>307.95</v>
      </c>
      <c r="U343">
        <v>311.39999999999998</v>
      </c>
      <c r="V343">
        <v>307</v>
      </c>
      <c r="W343">
        <v>308.5</v>
      </c>
      <c r="X343">
        <v>308.45</v>
      </c>
      <c r="Y343">
        <v>309.05</v>
      </c>
      <c r="Z343">
        <v>188873</v>
      </c>
      <c r="AA343">
        <v>58372053.25</v>
      </c>
      <c r="AB343">
        <v>4890</v>
      </c>
      <c r="AC343">
        <v>113861</v>
      </c>
      <c r="AD343">
        <v>60.28</v>
      </c>
    </row>
    <row r="344" spans="1:30" x14ac:dyDescent="0.25">
      <c r="A344" s="9" t="s">
        <v>4060</v>
      </c>
      <c r="B344" s="1" t="s">
        <v>16</v>
      </c>
      <c r="C344" s="10">
        <v>45246</v>
      </c>
      <c r="D344" s="1">
        <v>322.8</v>
      </c>
      <c r="F344">
        <f t="shared" si="27"/>
        <v>2.9172644667623255</v>
      </c>
      <c r="G344">
        <f t="shared" si="26"/>
        <v>4</v>
      </c>
      <c r="H344">
        <f t="shared" si="30"/>
        <v>6.7813430367184919</v>
      </c>
      <c r="I344" t="str">
        <f t="shared" si="28"/>
        <v/>
      </c>
      <c r="J344" t="str">
        <f t="shared" si="29"/>
        <v/>
      </c>
      <c r="P344" t="s">
        <v>4060</v>
      </c>
      <c r="Q344" t="s">
        <v>16</v>
      </c>
      <c r="R344" s="3">
        <v>45243</v>
      </c>
      <c r="S344">
        <v>308.45</v>
      </c>
      <c r="T344">
        <v>308</v>
      </c>
      <c r="U344">
        <v>315.45</v>
      </c>
      <c r="V344">
        <v>306.3</v>
      </c>
      <c r="W344">
        <v>313.5</v>
      </c>
      <c r="X344">
        <v>314.25</v>
      </c>
      <c r="Y344">
        <v>311.95</v>
      </c>
      <c r="Z344">
        <v>1139287</v>
      </c>
      <c r="AA344">
        <v>355400654.89999998</v>
      </c>
      <c r="AB344">
        <v>17986</v>
      </c>
      <c r="AC344">
        <v>617657</v>
      </c>
      <c r="AD344">
        <v>54.21</v>
      </c>
    </row>
    <row r="345" spans="1:30" x14ac:dyDescent="0.25">
      <c r="A345" s="11" t="s">
        <v>4060</v>
      </c>
      <c r="B345" s="2" t="s">
        <v>16</v>
      </c>
      <c r="C345" s="12">
        <v>45247</v>
      </c>
      <c r="D345" s="2">
        <v>315.25</v>
      </c>
      <c r="F345">
        <f t="shared" si="27"/>
        <v>-2.3389095415117755</v>
      </c>
      <c r="G345">
        <f t="shared" si="26"/>
        <v>5</v>
      </c>
      <c r="H345" t="str">
        <f t="shared" si="30"/>
        <v/>
      </c>
      <c r="I345" t="str">
        <f t="shared" si="28"/>
        <v/>
      </c>
      <c r="J345" t="str">
        <f t="shared" si="29"/>
        <v/>
      </c>
      <c r="P345" t="s">
        <v>4060</v>
      </c>
      <c r="Q345" t="s">
        <v>16</v>
      </c>
      <c r="R345" s="3">
        <v>45245</v>
      </c>
      <c r="S345">
        <v>314.25</v>
      </c>
      <c r="T345">
        <v>319.8</v>
      </c>
      <c r="U345">
        <v>324</v>
      </c>
      <c r="V345">
        <v>312</v>
      </c>
      <c r="W345">
        <v>312.7</v>
      </c>
      <c r="X345">
        <v>313.64999999999998</v>
      </c>
      <c r="Y345">
        <v>318.95</v>
      </c>
      <c r="Z345">
        <v>2277927</v>
      </c>
      <c r="AA345">
        <v>726544631.60000002</v>
      </c>
      <c r="AB345">
        <v>32799</v>
      </c>
      <c r="AC345">
        <v>1293512</v>
      </c>
      <c r="AD345">
        <v>56.78</v>
      </c>
    </row>
    <row r="346" spans="1:30" x14ac:dyDescent="0.25">
      <c r="A346" s="9" t="s">
        <v>4060</v>
      </c>
      <c r="B346" s="1" t="s">
        <v>16</v>
      </c>
      <c r="C346" s="10">
        <v>45250</v>
      </c>
      <c r="D346" s="1">
        <v>314</v>
      </c>
      <c r="F346">
        <f t="shared" si="27"/>
        <v>-0.39651070578905628</v>
      </c>
      <c r="G346">
        <f t="shared" si="26"/>
        <v>1</v>
      </c>
      <c r="H346" t="str">
        <f t="shared" si="30"/>
        <v/>
      </c>
      <c r="I346" t="str">
        <f t="shared" si="28"/>
        <v/>
      </c>
      <c r="J346" t="str">
        <f t="shared" si="29"/>
        <v/>
      </c>
      <c r="P346" t="s">
        <v>4060</v>
      </c>
      <c r="Q346" t="s">
        <v>16</v>
      </c>
      <c r="R346" s="3">
        <v>45246</v>
      </c>
      <c r="S346">
        <v>313.64999999999998</v>
      </c>
      <c r="T346">
        <v>313.64999999999998</v>
      </c>
      <c r="U346">
        <v>323.95</v>
      </c>
      <c r="V346">
        <v>313.14999999999998</v>
      </c>
      <c r="W346">
        <v>323.45</v>
      </c>
      <c r="X346">
        <v>322.8</v>
      </c>
      <c r="Y346">
        <v>321.42</v>
      </c>
      <c r="Z346">
        <v>1911539</v>
      </c>
      <c r="AA346">
        <v>614399306.79999995</v>
      </c>
      <c r="AB346">
        <v>23853</v>
      </c>
      <c r="AC346">
        <v>835423</v>
      </c>
      <c r="AD346">
        <v>43.7</v>
      </c>
    </row>
    <row r="347" spans="1:30" x14ac:dyDescent="0.25">
      <c r="A347" s="11" t="s">
        <v>4060</v>
      </c>
      <c r="B347" s="2" t="s">
        <v>16</v>
      </c>
      <c r="C347" s="12">
        <v>45251</v>
      </c>
      <c r="D347" s="2">
        <v>307.5</v>
      </c>
      <c r="F347">
        <f t="shared" si="27"/>
        <v>-2.0700636942675157</v>
      </c>
      <c r="G347">
        <f t="shared" si="26"/>
        <v>2</v>
      </c>
      <c r="H347" t="str">
        <f t="shared" si="30"/>
        <v/>
      </c>
      <c r="I347" t="str">
        <f t="shared" si="28"/>
        <v/>
      </c>
      <c r="J347" t="str">
        <f t="shared" si="29"/>
        <v/>
      </c>
      <c r="P347" t="s">
        <v>4060</v>
      </c>
      <c r="Q347" t="s">
        <v>16</v>
      </c>
      <c r="R347" s="3">
        <v>45247</v>
      </c>
      <c r="S347">
        <v>322.8</v>
      </c>
      <c r="T347">
        <v>320</v>
      </c>
      <c r="U347">
        <v>325.14999999999998</v>
      </c>
      <c r="V347">
        <v>314.10000000000002</v>
      </c>
      <c r="W347">
        <v>316.39999999999998</v>
      </c>
      <c r="X347">
        <v>315.25</v>
      </c>
      <c r="Y347">
        <v>318.64999999999998</v>
      </c>
      <c r="Z347">
        <v>1207967</v>
      </c>
      <c r="AA347">
        <v>384915255.44999999</v>
      </c>
      <c r="AB347">
        <v>28506</v>
      </c>
      <c r="AC347">
        <v>645538</v>
      </c>
      <c r="AD347">
        <v>53.44</v>
      </c>
    </row>
    <row r="348" spans="1:30" x14ac:dyDescent="0.25">
      <c r="A348" s="9" t="s">
        <v>4060</v>
      </c>
      <c r="B348" s="1" t="s">
        <v>16</v>
      </c>
      <c r="C348" s="10">
        <v>45252</v>
      </c>
      <c r="D348" s="1">
        <v>303.64999999999998</v>
      </c>
      <c r="F348">
        <f t="shared" si="27"/>
        <v>-1.2520325203252107</v>
      </c>
      <c r="G348">
        <f t="shared" si="26"/>
        <v>3</v>
      </c>
      <c r="H348" t="str">
        <f t="shared" si="30"/>
        <v/>
      </c>
      <c r="I348" t="str">
        <f t="shared" si="28"/>
        <v/>
      </c>
      <c r="J348" t="str">
        <f t="shared" si="29"/>
        <v/>
      </c>
      <c r="P348" t="s">
        <v>4060</v>
      </c>
      <c r="Q348" t="s">
        <v>16</v>
      </c>
      <c r="R348" s="3">
        <v>45250</v>
      </c>
      <c r="S348">
        <v>315.25</v>
      </c>
      <c r="T348">
        <v>317.89999999999998</v>
      </c>
      <c r="U348">
        <v>328.3</v>
      </c>
      <c r="V348">
        <v>313.5</v>
      </c>
      <c r="W348">
        <v>313.8</v>
      </c>
      <c r="X348">
        <v>314</v>
      </c>
      <c r="Y348">
        <v>316.08</v>
      </c>
      <c r="Z348">
        <v>1055443</v>
      </c>
      <c r="AA348">
        <v>333601527</v>
      </c>
      <c r="AB348">
        <v>25117</v>
      </c>
      <c r="AC348">
        <v>591212</v>
      </c>
      <c r="AD348">
        <v>56.02</v>
      </c>
    </row>
    <row r="349" spans="1:30" x14ac:dyDescent="0.25">
      <c r="A349" s="11" t="s">
        <v>4060</v>
      </c>
      <c r="B349" s="2" t="s">
        <v>16</v>
      </c>
      <c r="C349" s="12">
        <v>45253</v>
      </c>
      <c r="D349" s="2">
        <v>299.25</v>
      </c>
      <c r="F349">
        <f t="shared" si="27"/>
        <v>-1.4490367199077812</v>
      </c>
      <c r="G349">
        <f t="shared" si="26"/>
        <v>4</v>
      </c>
      <c r="H349">
        <f t="shared" si="30"/>
        <v>-7.2955390334572519</v>
      </c>
      <c r="I349" t="str">
        <f t="shared" si="28"/>
        <v/>
      </c>
      <c r="J349" t="str">
        <f t="shared" si="29"/>
        <v/>
      </c>
      <c r="P349" t="s">
        <v>4060</v>
      </c>
      <c r="Q349" t="s">
        <v>16</v>
      </c>
      <c r="R349" s="3">
        <v>45251</v>
      </c>
      <c r="S349">
        <v>314</v>
      </c>
      <c r="T349">
        <v>316.95</v>
      </c>
      <c r="U349">
        <v>317.10000000000002</v>
      </c>
      <c r="V349">
        <v>307.14999999999998</v>
      </c>
      <c r="W349">
        <v>307.8</v>
      </c>
      <c r="X349">
        <v>307.5</v>
      </c>
      <c r="Y349">
        <v>309.97000000000003</v>
      </c>
      <c r="Z349">
        <v>1268953</v>
      </c>
      <c r="AA349">
        <v>393335663.25</v>
      </c>
      <c r="AB349">
        <v>16990</v>
      </c>
      <c r="AC349">
        <v>785948</v>
      </c>
      <c r="AD349">
        <v>61.94</v>
      </c>
    </row>
    <row r="350" spans="1:30" x14ac:dyDescent="0.25">
      <c r="A350" s="9" t="s">
        <v>4060</v>
      </c>
      <c r="B350" s="1" t="s">
        <v>16</v>
      </c>
      <c r="C350" s="10">
        <v>45254</v>
      </c>
      <c r="D350" s="1">
        <v>298.89999999999998</v>
      </c>
      <c r="F350">
        <f t="shared" si="27"/>
        <v>-0.11695906432749298</v>
      </c>
      <c r="G350">
        <f t="shared" si="26"/>
        <v>5</v>
      </c>
      <c r="H350" t="str">
        <f t="shared" si="30"/>
        <v/>
      </c>
      <c r="I350" t="str">
        <f t="shared" si="28"/>
        <v/>
      </c>
      <c r="J350" t="str">
        <f t="shared" si="29"/>
        <v/>
      </c>
      <c r="P350" t="s">
        <v>4060</v>
      </c>
      <c r="Q350" t="s">
        <v>16</v>
      </c>
      <c r="R350" s="3">
        <v>45252</v>
      </c>
      <c r="S350">
        <v>307.5</v>
      </c>
      <c r="T350">
        <v>306.25</v>
      </c>
      <c r="U350">
        <v>308.25</v>
      </c>
      <c r="V350">
        <v>302.55</v>
      </c>
      <c r="W350">
        <v>302.8</v>
      </c>
      <c r="X350">
        <v>303.64999999999998</v>
      </c>
      <c r="Y350">
        <v>304.64</v>
      </c>
      <c r="Z350">
        <v>1108956</v>
      </c>
      <c r="AA350">
        <v>337837032.89999998</v>
      </c>
      <c r="AB350">
        <v>22648</v>
      </c>
      <c r="AC350">
        <v>612724</v>
      </c>
      <c r="AD350">
        <v>55.25</v>
      </c>
    </row>
    <row r="351" spans="1:30" x14ac:dyDescent="0.25">
      <c r="A351" s="11" t="s">
        <v>4060</v>
      </c>
      <c r="B351" s="2" t="s">
        <v>16</v>
      </c>
      <c r="C351" s="12">
        <v>45258</v>
      </c>
      <c r="D351" s="2">
        <v>298.95</v>
      </c>
      <c r="F351">
        <f t="shared" si="27"/>
        <v>1.6728002676484232E-2</v>
      </c>
      <c r="G351">
        <f t="shared" si="26"/>
        <v>2</v>
      </c>
      <c r="H351" t="str">
        <f t="shared" si="30"/>
        <v/>
      </c>
      <c r="I351" t="str">
        <f t="shared" si="28"/>
        <v/>
      </c>
      <c r="J351" t="str">
        <f t="shared" si="29"/>
        <v/>
      </c>
      <c r="P351" t="s">
        <v>4060</v>
      </c>
      <c r="Q351" t="s">
        <v>16</v>
      </c>
      <c r="R351" s="3">
        <v>45253</v>
      </c>
      <c r="S351">
        <v>303.64999999999998</v>
      </c>
      <c r="T351">
        <v>302.95</v>
      </c>
      <c r="U351">
        <v>304.3</v>
      </c>
      <c r="V351">
        <v>297.35000000000002</v>
      </c>
      <c r="W351">
        <v>299.89999999999998</v>
      </c>
      <c r="X351">
        <v>299.25</v>
      </c>
      <c r="Y351">
        <v>299.52</v>
      </c>
      <c r="Z351">
        <v>1808907</v>
      </c>
      <c r="AA351">
        <v>541798825.45000005</v>
      </c>
      <c r="AB351">
        <v>25624</v>
      </c>
      <c r="AC351">
        <v>1027959</v>
      </c>
      <c r="AD351">
        <v>56.83</v>
      </c>
    </row>
    <row r="352" spans="1:30" x14ac:dyDescent="0.25">
      <c r="A352" s="9" t="s">
        <v>4060</v>
      </c>
      <c r="B352" s="1" t="s">
        <v>16</v>
      </c>
      <c r="C352" s="10">
        <v>45259</v>
      </c>
      <c r="D352" s="1">
        <v>310.60000000000002</v>
      </c>
      <c r="F352">
        <f t="shared" si="27"/>
        <v>3.8969727379160513</v>
      </c>
      <c r="G352">
        <f t="shared" si="26"/>
        <v>3</v>
      </c>
      <c r="H352" t="str">
        <f t="shared" si="30"/>
        <v/>
      </c>
      <c r="I352" t="str">
        <f t="shared" si="28"/>
        <v/>
      </c>
      <c r="J352" t="str">
        <f t="shared" si="29"/>
        <v/>
      </c>
      <c r="P352" t="s">
        <v>4060</v>
      </c>
      <c r="Q352" t="s">
        <v>16</v>
      </c>
      <c r="R352" s="3">
        <v>45254</v>
      </c>
      <c r="S352">
        <v>299.25</v>
      </c>
      <c r="T352">
        <v>299.25</v>
      </c>
      <c r="U352">
        <v>302.10000000000002</v>
      </c>
      <c r="V352">
        <v>295.25</v>
      </c>
      <c r="W352">
        <v>299.10000000000002</v>
      </c>
      <c r="X352">
        <v>298.89999999999998</v>
      </c>
      <c r="Y352">
        <v>297.52</v>
      </c>
      <c r="Z352">
        <v>1478380</v>
      </c>
      <c r="AA352">
        <v>439845373.19999999</v>
      </c>
      <c r="AB352">
        <v>27963</v>
      </c>
      <c r="AC352">
        <v>823819</v>
      </c>
      <c r="AD352">
        <v>55.72</v>
      </c>
    </row>
    <row r="353" spans="1:30" x14ac:dyDescent="0.25">
      <c r="A353" s="11" t="s">
        <v>4060</v>
      </c>
      <c r="B353" s="2" t="s">
        <v>16</v>
      </c>
      <c r="C353" s="12">
        <v>45260</v>
      </c>
      <c r="D353" s="2">
        <v>305.2</v>
      </c>
      <c r="F353">
        <f t="shared" si="27"/>
        <v>-1.7385705086928631</v>
      </c>
      <c r="G353">
        <f t="shared" si="26"/>
        <v>4</v>
      </c>
      <c r="H353">
        <f t="shared" si="30"/>
        <v>0.51045611724024753</v>
      </c>
      <c r="I353" t="str">
        <f t="shared" si="28"/>
        <v/>
      </c>
      <c r="J353" t="str">
        <f t="shared" si="29"/>
        <v/>
      </c>
      <c r="P353" t="s">
        <v>4060</v>
      </c>
      <c r="Q353" t="s">
        <v>16</v>
      </c>
      <c r="R353" s="3">
        <v>45258</v>
      </c>
      <c r="S353">
        <v>298.89999999999998</v>
      </c>
      <c r="T353">
        <v>300.89999999999998</v>
      </c>
      <c r="U353">
        <v>303.85000000000002</v>
      </c>
      <c r="V353">
        <v>293.2</v>
      </c>
      <c r="W353">
        <v>297.60000000000002</v>
      </c>
      <c r="X353">
        <v>298.95</v>
      </c>
      <c r="Y353">
        <v>297.05</v>
      </c>
      <c r="Z353">
        <v>1903035</v>
      </c>
      <c r="AA353">
        <v>565289651.54999995</v>
      </c>
      <c r="AB353">
        <v>44406</v>
      </c>
      <c r="AC353">
        <v>1071206</v>
      </c>
      <c r="AD353">
        <v>56.29</v>
      </c>
    </row>
    <row r="354" spans="1:30" x14ac:dyDescent="0.25">
      <c r="A354" s="9" t="s">
        <v>4060</v>
      </c>
      <c r="B354" s="1" t="s">
        <v>16</v>
      </c>
      <c r="C354" s="10">
        <v>45261</v>
      </c>
      <c r="D354" s="1">
        <v>309.89999999999998</v>
      </c>
      <c r="F354">
        <f t="shared" si="27"/>
        <v>1.539973787680206</v>
      </c>
      <c r="G354">
        <f t="shared" si="26"/>
        <v>5</v>
      </c>
      <c r="H354" t="str">
        <f t="shared" si="30"/>
        <v/>
      </c>
      <c r="I354">
        <f t="shared" si="28"/>
        <v>45261</v>
      </c>
      <c r="J354">
        <f t="shared" si="29"/>
        <v>20.087124878993222</v>
      </c>
      <c r="P354" t="s">
        <v>4060</v>
      </c>
      <c r="Q354" t="s">
        <v>16</v>
      </c>
      <c r="R354" s="3">
        <v>45259</v>
      </c>
      <c r="S354">
        <v>298.95</v>
      </c>
      <c r="T354">
        <v>299</v>
      </c>
      <c r="U354">
        <v>311.95</v>
      </c>
      <c r="V354">
        <v>297.75</v>
      </c>
      <c r="W354">
        <v>309.35000000000002</v>
      </c>
      <c r="X354">
        <v>310.60000000000002</v>
      </c>
      <c r="Y354">
        <v>306.98</v>
      </c>
      <c r="Z354">
        <v>2264127</v>
      </c>
      <c r="AA354">
        <v>695035532.60000002</v>
      </c>
      <c r="AB354">
        <v>46040</v>
      </c>
      <c r="AC354">
        <v>1042329</v>
      </c>
      <c r="AD354">
        <v>46.04</v>
      </c>
    </row>
    <row r="355" spans="1:30" x14ac:dyDescent="0.25">
      <c r="A355" s="11" t="s">
        <v>4060</v>
      </c>
      <c r="B355" s="2" t="s">
        <v>16</v>
      </c>
      <c r="C355" s="12">
        <v>45264</v>
      </c>
      <c r="D355" s="2">
        <v>328.2</v>
      </c>
      <c r="F355">
        <f t="shared" si="27"/>
        <v>5.9051306873184934</v>
      </c>
      <c r="G355">
        <f t="shared" si="26"/>
        <v>1</v>
      </c>
      <c r="H355" t="str">
        <f t="shared" si="30"/>
        <v/>
      </c>
      <c r="I355" t="str">
        <f t="shared" si="28"/>
        <v/>
      </c>
      <c r="J355" t="str">
        <f t="shared" si="29"/>
        <v/>
      </c>
      <c r="P355" t="s">
        <v>4060</v>
      </c>
      <c r="Q355" t="s">
        <v>16</v>
      </c>
      <c r="R355" s="3">
        <v>45260</v>
      </c>
      <c r="S355">
        <v>310.60000000000002</v>
      </c>
      <c r="T355">
        <v>312</v>
      </c>
      <c r="U355">
        <v>313.39999999999998</v>
      </c>
      <c r="V355">
        <v>298.89999999999998</v>
      </c>
      <c r="W355">
        <v>305.39999999999998</v>
      </c>
      <c r="X355">
        <v>305.2</v>
      </c>
      <c r="Y355">
        <v>305.73</v>
      </c>
      <c r="Z355">
        <v>9608619</v>
      </c>
      <c r="AA355">
        <v>2937634643.6500001</v>
      </c>
      <c r="AB355">
        <v>73220</v>
      </c>
      <c r="AC355">
        <v>7640204</v>
      </c>
      <c r="AD355">
        <v>79.510000000000005</v>
      </c>
    </row>
    <row r="356" spans="1:30" x14ac:dyDescent="0.25">
      <c r="A356" s="9" t="s">
        <v>4060</v>
      </c>
      <c r="B356" s="1" t="s">
        <v>16</v>
      </c>
      <c r="C356" s="10">
        <v>45265</v>
      </c>
      <c r="D356" s="1">
        <v>324.35000000000002</v>
      </c>
      <c r="F356">
        <f t="shared" si="27"/>
        <v>-1.1730652041438043</v>
      </c>
      <c r="G356">
        <f t="shared" si="26"/>
        <v>2</v>
      </c>
      <c r="H356" t="str">
        <f t="shared" si="30"/>
        <v/>
      </c>
      <c r="I356" t="str">
        <f t="shared" si="28"/>
        <v/>
      </c>
      <c r="J356" t="str">
        <f t="shared" si="29"/>
        <v/>
      </c>
      <c r="P356" t="s">
        <v>4060</v>
      </c>
      <c r="Q356" t="s">
        <v>16</v>
      </c>
      <c r="R356" s="3">
        <v>45261</v>
      </c>
      <c r="S356">
        <v>305.2</v>
      </c>
      <c r="T356">
        <v>308</v>
      </c>
      <c r="U356">
        <v>314.5</v>
      </c>
      <c r="V356">
        <v>305.5</v>
      </c>
      <c r="W356">
        <v>310</v>
      </c>
      <c r="X356">
        <v>309.89999999999998</v>
      </c>
      <c r="Y356">
        <v>310.87</v>
      </c>
      <c r="Z356">
        <v>2192240</v>
      </c>
      <c r="AA356">
        <v>681505356.79999995</v>
      </c>
      <c r="AB356">
        <v>29811</v>
      </c>
      <c r="AC356">
        <v>1069020</v>
      </c>
      <c r="AD356">
        <v>48.76</v>
      </c>
    </row>
    <row r="357" spans="1:30" x14ac:dyDescent="0.25">
      <c r="A357" s="11" t="s">
        <v>4060</v>
      </c>
      <c r="B357" s="2" t="s">
        <v>16</v>
      </c>
      <c r="C357" s="12">
        <v>45266</v>
      </c>
      <c r="D357" s="2">
        <v>319.89999999999998</v>
      </c>
      <c r="F357">
        <f t="shared" si="27"/>
        <v>-1.3719747186681195</v>
      </c>
      <c r="G357">
        <f t="shared" si="26"/>
        <v>3</v>
      </c>
      <c r="H357" t="str">
        <f t="shared" si="30"/>
        <v/>
      </c>
      <c r="I357" t="str">
        <f t="shared" si="28"/>
        <v/>
      </c>
      <c r="J357" t="str">
        <f t="shared" si="29"/>
        <v/>
      </c>
      <c r="P357" t="s">
        <v>4060</v>
      </c>
      <c r="Q357" t="s">
        <v>16</v>
      </c>
      <c r="R357" s="3">
        <v>45264</v>
      </c>
      <c r="S357">
        <v>309.89999999999998</v>
      </c>
      <c r="T357">
        <v>315.5</v>
      </c>
      <c r="U357">
        <v>335.5</v>
      </c>
      <c r="V357">
        <v>308.60000000000002</v>
      </c>
      <c r="W357">
        <v>327.8</v>
      </c>
      <c r="X357">
        <v>328.2</v>
      </c>
      <c r="Y357">
        <v>326.97000000000003</v>
      </c>
      <c r="Z357">
        <v>13259679</v>
      </c>
      <c r="AA357">
        <v>4335542431.3999996</v>
      </c>
      <c r="AB357">
        <v>113881</v>
      </c>
      <c r="AC357">
        <v>4527898</v>
      </c>
      <c r="AD357">
        <v>34.15</v>
      </c>
    </row>
    <row r="358" spans="1:30" x14ac:dyDescent="0.25">
      <c r="A358" s="9" t="s">
        <v>4060</v>
      </c>
      <c r="B358" s="1" t="s">
        <v>16</v>
      </c>
      <c r="C358" s="10">
        <v>45267</v>
      </c>
      <c r="D358" s="1">
        <v>316.55</v>
      </c>
      <c r="F358">
        <f t="shared" si="27"/>
        <v>-1.0472022507033341</v>
      </c>
      <c r="G358">
        <f t="shared" si="26"/>
        <v>4</v>
      </c>
      <c r="H358">
        <f t="shared" si="30"/>
        <v>3.7188728702490246</v>
      </c>
      <c r="I358" t="str">
        <f t="shared" si="28"/>
        <v/>
      </c>
      <c r="J358" t="str">
        <f t="shared" si="29"/>
        <v/>
      </c>
      <c r="P358" t="s">
        <v>4060</v>
      </c>
      <c r="Q358" t="s">
        <v>16</v>
      </c>
      <c r="R358" s="3">
        <v>45265</v>
      </c>
      <c r="S358">
        <v>328.2</v>
      </c>
      <c r="T358">
        <v>332.2</v>
      </c>
      <c r="U358">
        <v>334.8</v>
      </c>
      <c r="V358">
        <v>322.60000000000002</v>
      </c>
      <c r="W358">
        <v>323.89999999999998</v>
      </c>
      <c r="X358">
        <v>324.35000000000002</v>
      </c>
      <c r="Y358">
        <v>328.33</v>
      </c>
      <c r="Z358">
        <v>5051635</v>
      </c>
      <c r="AA358">
        <v>1658613693.45</v>
      </c>
      <c r="AB358">
        <v>52451</v>
      </c>
      <c r="AC358">
        <v>2459629</v>
      </c>
      <c r="AD358">
        <v>48.69</v>
      </c>
    </row>
    <row r="359" spans="1:30" x14ac:dyDescent="0.25">
      <c r="A359" s="11" t="s">
        <v>4060</v>
      </c>
      <c r="B359" s="2" t="s">
        <v>16</v>
      </c>
      <c r="C359" s="12">
        <v>45268</v>
      </c>
      <c r="D359" s="2">
        <v>319.89999999999998</v>
      </c>
      <c r="F359">
        <f t="shared" si="27"/>
        <v>1.0582846311798975</v>
      </c>
      <c r="G359">
        <f t="shared" si="26"/>
        <v>5</v>
      </c>
      <c r="H359" t="str">
        <f t="shared" si="30"/>
        <v/>
      </c>
      <c r="I359" t="str">
        <f t="shared" si="28"/>
        <v/>
      </c>
      <c r="J359" t="str">
        <f t="shared" si="29"/>
        <v/>
      </c>
      <c r="P359" t="s">
        <v>4060</v>
      </c>
      <c r="Q359" t="s">
        <v>16</v>
      </c>
      <c r="R359" s="3">
        <v>45266</v>
      </c>
      <c r="S359">
        <v>324.35000000000002</v>
      </c>
      <c r="T359">
        <v>326.10000000000002</v>
      </c>
      <c r="U359">
        <v>330.75</v>
      </c>
      <c r="V359">
        <v>318.05</v>
      </c>
      <c r="W359">
        <v>320</v>
      </c>
      <c r="X359">
        <v>319.89999999999998</v>
      </c>
      <c r="Y359">
        <v>322.60000000000002</v>
      </c>
      <c r="Z359">
        <v>3761698</v>
      </c>
      <c r="AA359">
        <v>1213538967.3</v>
      </c>
      <c r="AB359">
        <v>40249</v>
      </c>
      <c r="AC359">
        <v>2331471</v>
      </c>
      <c r="AD359">
        <v>61.98</v>
      </c>
    </row>
    <row r="360" spans="1:30" x14ac:dyDescent="0.25">
      <c r="A360" s="9" t="s">
        <v>4060</v>
      </c>
      <c r="B360" s="1" t="s">
        <v>16</v>
      </c>
      <c r="C360" s="10">
        <v>45271</v>
      </c>
      <c r="D360" s="1">
        <v>318.75</v>
      </c>
      <c r="F360">
        <f t="shared" si="27"/>
        <v>-0.35948733979367842</v>
      </c>
      <c r="G360">
        <f t="shared" si="26"/>
        <v>1</v>
      </c>
      <c r="H360" t="str">
        <f t="shared" si="30"/>
        <v/>
      </c>
      <c r="I360" t="str">
        <f t="shared" si="28"/>
        <v/>
      </c>
      <c r="J360" t="str">
        <f t="shared" si="29"/>
        <v/>
      </c>
      <c r="P360" t="s">
        <v>4060</v>
      </c>
      <c r="Q360" t="s">
        <v>16</v>
      </c>
      <c r="R360" s="3">
        <v>45267</v>
      </c>
      <c r="S360">
        <v>319.89999999999998</v>
      </c>
      <c r="T360">
        <v>322</v>
      </c>
      <c r="U360">
        <v>324</v>
      </c>
      <c r="V360">
        <v>314.7</v>
      </c>
      <c r="W360">
        <v>316.8</v>
      </c>
      <c r="X360">
        <v>316.55</v>
      </c>
      <c r="Y360">
        <v>316.95999999999998</v>
      </c>
      <c r="Z360">
        <v>2830993</v>
      </c>
      <c r="AA360">
        <v>897318444.10000002</v>
      </c>
      <c r="AB360">
        <v>47373</v>
      </c>
      <c r="AC360">
        <v>1593500</v>
      </c>
      <c r="AD360">
        <v>56.29</v>
      </c>
    </row>
    <row r="361" spans="1:30" x14ac:dyDescent="0.25">
      <c r="A361" s="11" t="s">
        <v>4060</v>
      </c>
      <c r="B361" s="2" t="s">
        <v>16</v>
      </c>
      <c r="C361" s="12">
        <v>45272</v>
      </c>
      <c r="D361" s="2">
        <v>312.7</v>
      </c>
      <c r="F361">
        <f t="shared" si="27"/>
        <v>-1.8980392156862782</v>
      </c>
      <c r="G361">
        <f t="shared" si="26"/>
        <v>2</v>
      </c>
      <c r="H361" t="str">
        <f t="shared" si="30"/>
        <v/>
      </c>
      <c r="I361" t="str">
        <f t="shared" si="28"/>
        <v/>
      </c>
      <c r="J361" t="str">
        <f t="shared" si="29"/>
        <v/>
      </c>
      <c r="P361" t="s">
        <v>4060</v>
      </c>
      <c r="Q361" t="s">
        <v>16</v>
      </c>
      <c r="R361" s="3">
        <v>45268</v>
      </c>
      <c r="S361">
        <v>316.55</v>
      </c>
      <c r="T361">
        <v>318.7</v>
      </c>
      <c r="U361">
        <v>324.8</v>
      </c>
      <c r="V361">
        <v>315.89999999999998</v>
      </c>
      <c r="W361">
        <v>320.7</v>
      </c>
      <c r="X361">
        <v>319.89999999999998</v>
      </c>
      <c r="Y361">
        <v>320.33999999999997</v>
      </c>
      <c r="Z361">
        <v>2227079</v>
      </c>
      <c r="AA361">
        <v>713417700.14999998</v>
      </c>
      <c r="AB361">
        <v>31490</v>
      </c>
      <c r="AC361">
        <v>874593</v>
      </c>
      <c r="AD361">
        <v>39.270000000000003</v>
      </c>
    </row>
    <row r="362" spans="1:30" x14ac:dyDescent="0.25">
      <c r="A362" s="9" t="s">
        <v>4060</v>
      </c>
      <c r="B362" s="1" t="s">
        <v>16</v>
      </c>
      <c r="C362" s="10">
        <v>45273</v>
      </c>
      <c r="D362" s="1">
        <v>310.14999999999998</v>
      </c>
      <c r="F362">
        <f t="shared" si="27"/>
        <v>-0.81547809401983107</v>
      </c>
      <c r="G362">
        <f t="shared" si="26"/>
        <v>3</v>
      </c>
      <c r="H362" t="str">
        <f t="shared" si="30"/>
        <v/>
      </c>
      <c r="I362" t="str">
        <f t="shared" si="28"/>
        <v/>
      </c>
      <c r="J362" t="str">
        <f t="shared" si="29"/>
        <v/>
      </c>
      <c r="P362" t="s">
        <v>4060</v>
      </c>
      <c r="Q362" t="s">
        <v>16</v>
      </c>
      <c r="R362" s="3">
        <v>45271</v>
      </c>
      <c r="S362">
        <v>319.89999999999998</v>
      </c>
      <c r="T362">
        <v>322</v>
      </c>
      <c r="U362">
        <v>323.8</v>
      </c>
      <c r="V362">
        <v>316.55</v>
      </c>
      <c r="W362">
        <v>318.8</v>
      </c>
      <c r="X362">
        <v>318.75</v>
      </c>
      <c r="Y362">
        <v>320.29000000000002</v>
      </c>
      <c r="Z362">
        <v>1138192</v>
      </c>
      <c r="AA362">
        <v>364556742.19999999</v>
      </c>
      <c r="AB362">
        <v>25785</v>
      </c>
      <c r="AC362">
        <v>600910</v>
      </c>
      <c r="AD362">
        <v>52.8</v>
      </c>
    </row>
    <row r="363" spans="1:30" x14ac:dyDescent="0.25">
      <c r="A363" s="11" t="s">
        <v>4060</v>
      </c>
      <c r="B363" s="2" t="s">
        <v>16</v>
      </c>
      <c r="C363" s="12">
        <v>45274</v>
      </c>
      <c r="D363" s="2">
        <v>324.39999999999998</v>
      </c>
      <c r="F363">
        <f t="shared" si="27"/>
        <v>4.5945510236982106</v>
      </c>
      <c r="G363">
        <f t="shared" si="26"/>
        <v>4</v>
      </c>
      <c r="H363">
        <f t="shared" si="30"/>
        <v>2.4798610014215656</v>
      </c>
      <c r="I363" t="str">
        <f t="shared" si="28"/>
        <v/>
      </c>
      <c r="J363" t="str">
        <f t="shared" si="29"/>
        <v/>
      </c>
      <c r="P363" t="s">
        <v>4060</v>
      </c>
      <c r="Q363" t="s">
        <v>16</v>
      </c>
      <c r="R363" s="3">
        <v>45272</v>
      </c>
      <c r="S363">
        <v>318.75</v>
      </c>
      <c r="T363">
        <v>319.75</v>
      </c>
      <c r="U363">
        <v>321</v>
      </c>
      <c r="V363">
        <v>311.89999999999998</v>
      </c>
      <c r="W363">
        <v>312.75</v>
      </c>
      <c r="X363">
        <v>312.7</v>
      </c>
      <c r="Y363">
        <v>315.55</v>
      </c>
      <c r="Z363">
        <v>1638530</v>
      </c>
      <c r="AA363">
        <v>517032446.75</v>
      </c>
      <c r="AB363">
        <v>42681</v>
      </c>
      <c r="AC363">
        <v>1092202</v>
      </c>
      <c r="AD363">
        <v>66.66</v>
      </c>
    </row>
    <row r="364" spans="1:30" x14ac:dyDescent="0.25">
      <c r="A364" s="9" t="s">
        <v>4060</v>
      </c>
      <c r="B364" s="1" t="s">
        <v>16</v>
      </c>
      <c r="C364" s="10">
        <v>45275</v>
      </c>
      <c r="D364" s="1">
        <v>323.35000000000002</v>
      </c>
      <c r="F364">
        <f t="shared" si="27"/>
        <v>-0.32367447595559634</v>
      </c>
      <c r="G364">
        <f t="shared" si="26"/>
        <v>5</v>
      </c>
      <c r="H364" t="str">
        <f t="shared" si="30"/>
        <v/>
      </c>
      <c r="I364" t="str">
        <f t="shared" si="28"/>
        <v/>
      </c>
      <c r="J364" t="str">
        <f t="shared" si="29"/>
        <v/>
      </c>
      <c r="P364" t="s">
        <v>4060</v>
      </c>
      <c r="Q364" t="s">
        <v>16</v>
      </c>
      <c r="R364" s="3">
        <v>45273</v>
      </c>
      <c r="S364">
        <v>312.7</v>
      </c>
      <c r="T364">
        <v>312</v>
      </c>
      <c r="U364">
        <v>315.95</v>
      </c>
      <c r="V364">
        <v>308.7</v>
      </c>
      <c r="W364">
        <v>309.89999999999998</v>
      </c>
      <c r="X364">
        <v>310.14999999999998</v>
      </c>
      <c r="Y364">
        <v>311.58</v>
      </c>
      <c r="Z364">
        <v>1622702</v>
      </c>
      <c r="AA364">
        <v>505603693.14999998</v>
      </c>
      <c r="AB364">
        <v>32805</v>
      </c>
      <c r="AC364">
        <v>1002382</v>
      </c>
      <c r="AD364">
        <v>61.77</v>
      </c>
    </row>
    <row r="365" spans="1:30" x14ac:dyDescent="0.25">
      <c r="A365" s="11" t="s">
        <v>4060</v>
      </c>
      <c r="B365" s="2" t="s">
        <v>16</v>
      </c>
      <c r="C365" s="12">
        <v>45278</v>
      </c>
      <c r="D365" s="2">
        <v>322</v>
      </c>
      <c r="F365">
        <f t="shared" si="27"/>
        <v>-0.41750425235813288</v>
      </c>
      <c r="G365">
        <f t="shared" si="26"/>
        <v>1</v>
      </c>
      <c r="H365" t="str">
        <f t="shared" si="30"/>
        <v/>
      </c>
      <c r="I365" t="str">
        <f t="shared" si="28"/>
        <v/>
      </c>
      <c r="J365" t="str">
        <f t="shared" si="29"/>
        <v/>
      </c>
      <c r="P365" t="s">
        <v>4060</v>
      </c>
      <c r="Q365" t="s">
        <v>16</v>
      </c>
      <c r="R365" s="3">
        <v>45274</v>
      </c>
      <c r="S365">
        <v>310.14999999999998</v>
      </c>
      <c r="T365">
        <v>314.25</v>
      </c>
      <c r="U365">
        <v>327.95</v>
      </c>
      <c r="V365">
        <v>312.35000000000002</v>
      </c>
      <c r="W365">
        <v>321.60000000000002</v>
      </c>
      <c r="X365">
        <v>324.39999999999998</v>
      </c>
      <c r="Y365">
        <v>322.13</v>
      </c>
      <c r="Z365">
        <v>6369135</v>
      </c>
      <c r="AA365">
        <v>2051661723.25</v>
      </c>
      <c r="AB365">
        <v>68011</v>
      </c>
      <c r="AC365">
        <v>3715959</v>
      </c>
      <c r="AD365">
        <v>58.34</v>
      </c>
    </row>
    <row r="366" spans="1:30" x14ac:dyDescent="0.25">
      <c r="A366" s="9" t="s">
        <v>4060</v>
      </c>
      <c r="B366" s="1" t="s">
        <v>16</v>
      </c>
      <c r="C366" s="10">
        <v>45279</v>
      </c>
      <c r="D366" s="1">
        <v>341.4</v>
      </c>
      <c r="F366">
        <f t="shared" si="27"/>
        <v>6.0248447204968869</v>
      </c>
      <c r="G366">
        <f t="shared" si="26"/>
        <v>2</v>
      </c>
      <c r="H366" t="str">
        <f t="shared" si="30"/>
        <v/>
      </c>
      <c r="I366" t="str">
        <f t="shared" si="28"/>
        <v/>
      </c>
      <c r="J366" t="str">
        <f t="shared" si="29"/>
        <v/>
      </c>
      <c r="P366" t="s">
        <v>4060</v>
      </c>
      <c r="Q366" t="s">
        <v>16</v>
      </c>
      <c r="R366" s="3">
        <v>45275</v>
      </c>
      <c r="S366">
        <v>324.39999999999998</v>
      </c>
      <c r="T366">
        <v>325.05</v>
      </c>
      <c r="U366">
        <v>330.5</v>
      </c>
      <c r="V366">
        <v>319.75</v>
      </c>
      <c r="W366">
        <v>320.85000000000002</v>
      </c>
      <c r="X366">
        <v>323.35000000000002</v>
      </c>
      <c r="Y366">
        <v>325.83999999999997</v>
      </c>
      <c r="Z366">
        <v>2806232</v>
      </c>
      <c r="AA366">
        <v>914395692.10000002</v>
      </c>
      <c r="AB366">
        <v>32550</v>
      </c>
      <c r="AC366">
        <v>1413409</v>
      </c>
      <c r="AD366">
        <v>50.37</v>
      </c>
    </row>
    <row r="367" spans="1:30" x14ac:dyDescent="0.25">
      <c r="A367" s="11" t="s">
        <v>4060</v>
      </c>
      <c r="B367" s="2" t="s">
        <v>16</v>
      </c>
      <c r="C367" s="12">
        <v>45280</v>
      </c>
      <c r="D367" s="2">
        <v>360.6</v>
      </c>
      <c r="F367">
        <f t="shared" si="27"/>
        <v>5.6239015817223335</v>
      </c>
      <c r="G367">
        <f t="shared" si="26"/>
        <v>3</v>
      </c>
      <c r="H367" t="str">
        <f t="shared" si="30"/>
        <v/>
      </c>
      <c r="I367" t="str">
        <f t="shared" si="28"/>
        <v/>
      </c>
      <c r="J367" t="str">
        <f t="shared" si="29"/>
        <v/>
      </c>
      <c r="P367" t="s">
        <v>4060</v>
      </c>
      <c r="Q367" t="s">
        <v>16</v>
      </c>
      <c r="R367" s="3">
        <v>45278</v>
      </c>
      <c r="S367">
        <v>323.35000000000002</v>
      </c>
      <c r="T367">
        <v>322.95</v>
      </c>
      <c r="U367">
        <v>328</v>
      </c>
      <c r="V367">
        <v>319.7</v>
      </c>
      <c r="W367">
        <v>321.64999999999998</v>
      </c>
      <c r="X367">
        <v>322</v>
      </c>
      <c r="Y367">
        <v>323.69</v>
      </c>
      <c r="Z367">
        <v>1532115</v>
      </c>
      <c r="AA367">
        <v>495928178.44999999</v>
      </c>
      <c r="AB367">
        <v>25598</v>
      </c>
      <c r="AC367">
        <v>777657</v>
      </c>
      <c r="AD367">
        <v>50.76</v>
      </c>
    </row>
    <row r="368" spans="1:30" x14ac:dyDescent="0.25">
      <c r="A368" s="9" t="s">
        <v>4060</v>
      </c>
      <c r="B368" s="1" t="s">
        <v>16</v>
      </c>
      <c r="C368" s="10">
        <v>45281</v>
      </c>
      <c r="D368" s="1">
        <v>376.35</v>
      </c>
      <c r="F368">
        <f t="shared" si="27"/>
        <v>4.3677204658901827</v>
      </c>
      <c r="G368">
        <f t="shared" si="26"/>
        <v>4</v>
      </c>
      <c r="H368">
        <f t="shared" si="30"/>
        <v>16.014180024660931</v>
      </c>
      <c r="I368" t="str">
        <f t="shared" si="28"/>
        <v/>
      </c>
      <c r="J368" t="str">
        <f t="shared" si="29"/>
        <v/>
      </c>
      <c r="P368" t="s">
        <v>4060</v>
      </c>
      <c r="Q368" t="s">
        <v>16</v>
      </c>
      <c r="R368" s="3">
        <v>45279</v>
      </c>
      <c r="S368">
        <v>322</v>
      </c>
      <c r="T368">
        <v>329</v>
      </c>
      <c r="U368">
        <v>347.1</v>
      </c>
      <c r="V368">
        <v>326</v>
      </c>
      <c r="W368">
        <v>344.6</v>
      </c>
      <c r="X368">
        <v>341.4</v>
      </c>
      <c r="Y368">
        <v>336.35</v>
      </c>
      <c r="Z368">
        <v>8531644</v>
      </c>
      <c r="AA368">
        <v>2869611365.0500002</v>
      </c>
      <c r="AB368">
        <v>87138</v>
      </c>
      <c r="AC368">
        <v>3987794</v>
      </c>
      <c r="AD368">
        <v>46.74</v>
      </c>
    </row>
    <row r="369" spans="1:30" x14ac:dyDescent="0.25">
      <c r="A369" s="11" t="s">
        <v>4060</v>
      </c>
      <c r="B369" s="2" t="s">
        <v>16</v>
      </c>
      <c r="C369" s="12">
        <v>45282</v>
      </c>
      <c r="D369" s="2">
        <v>373.25</v>
      </c>
      <c r="F369">
        <f t="shared" si="27"/>
        <v>-0.82370134183606292</v>
      </c>
      <c r="G369">
        <f t="shared" si="26"/>
        <v>5</v>
      </c>
      <c r="H369" t="str">
        <f t="shared" si="30"/>
        <v/>
      </c>
      <c r="I369" t="str">
        <f t="shared" si="28"/>
        <v/>
      </c>
      <c r="J369" t="str">
        <f t="shared" si="29"/>
        <v/>
      </c>
      <c r="P369" t="s">
        <v>4060</v>
      </c>
      <c r="Q369" t="s">
        <v>16</v>
      </c>
      <c r="R369" s="3">
        <v>45280</v>
      </c>
      <c r="S369">
        <v>341.4</v>
      </c>
      <c r="T369">
        <v>350</v>
      </c>
      <c r="U369">
        <v>406.4</v>
      </c>
      <c r="V369">
        <v>344.75</v>
      </c>
      <c r="W369">
        <v>363</v>
      </c>
      <c r="X369">
        <v>360.6</v>
      </c>
      <c r="Y369">
        <v>375.78</v>
      </c>
      <c r="Z369">
        <v>41442087</v>
      </c>
      <c r="AA369">
        <v>15572917079.15</v>
      </c>
      <c r="AB369">
        <v>372433</v>
      </c>
      <c r="AC369">
        <v>8758051</v>
      </c>
      <c r="AD369">
        <v>21.13</v>
      </c>
    </row>
    <row r="370" spans="1:30" x14ac:dyDescent="0.25">
      <c r="A370" s="9" t="s">
        <v>4060</v>
      </c>
      <c r="B370" s="1" t="s">
        <v>16</v>
      </c>
      <c r="C370" s="10">
        <v>45286</v>
      </c>
      <c r="D370" s="1">
        <v>381.7</v>
      </c>
      <c r="F370">
        <f t="shared" si="27"/>
        <v>2.2638981915606133</v>
      </c>
      <c r="G370">
        <f t="shared" si="26"/>
        <v>2</v>
      </c>
      <c r="H370" t="str">
        <f t="shared" si="30"/>
        <v/>
      </c>
      <c r="I370" t="str">
        <f t="shared" si="28"/>
        <v/>
      </c>
      <c r="J370" t="str">
        <f t="shared" si="29"/>
        <v/>
      </c>
      <c r="P370" t="s">
        <v>4060</v>
      </c>
      <c r="Q370" t="s">
        <v>16</v>
      </c>
      <c r="R370" s="3">
        <v>45281</v>
      </c>
      <c r="S370">
        <v>360.6</v>
      </c>
      <c r="T370">
        <v>363</v>
      </c>
      <c r="U370">
        <v>389.6</v>
      </c>
      <c r="V370">
        <v>363</v>
      </c>
      <c r="W370">
        <v>377.8</v>
      </c>
      <c r="X370">
        <v>376.35</v>
      </c>
      <c r="Y370">
        <v>376.62</v>
      </c>
      <c r="Z370">
        <v>25032559</v>
      </c>
      <c r="AA370">
        <v>9427841722.5</v>
      </c>
      <c r="AB370">
        <v>280661</v>
      </c>
      <c r="AC370">
        <v>4030064</v>
      </c>
      <c r="AD370">
        <v>16.100000000000001</v>
      </c>
    </row>
    <row r="371" spans="1:30" x14ac:dyDescent="0.25">
      <c r="A371" s="11" t="s">
        <v>4060</v>
      </c>
      <c r="B371" s="2" t="s">
        <v>16</v>
      </c>
      <c r="C371" s="12">
        <v>45287</v>
      </c>
      <c r="D371" s="2">
        <v>382.3</v>
      </c>
      <c r="F371">
        <f t="shared" si="27"/>
        <v>0.15719151165837641</v>
      </c>
      <c r="G371">
        <f t="shared" si="26"/>
        <v>3</v>
      </c>
      <c r="H371" t="str">
        <f t="shared" si="30"/>
        <v/>
      </c>
      <c r="I371" t="str">
        <f t="shared" si="28"/>
        <v/>
      </c>
      <c r="J371" t="str">
        <f t="shared" si="29"/>
        <v/>
      </c>
      <c r="P371" t="s">
        <v>4060</v>
      </c>
      <c r="Q371" t="s">
        <v>16</v>
      </c>
      <c r="R371" s="3">
        <v>45282</v>
      </c>
      <c r="S371">
        <v>376.35</v>
      </c>
      <c r="T371">
        <v>383.5</v>
      </c>
      <c r="U371">
        <v>383.9</v>
      </c>
      <c r="V371">
        <v>365.1</v>
      </c>
      <c r="W371">
        <v>372.1</v>
      </c>
      <c r="X371">
        <v>373.25</v>
      </c>
      <c r="Y371">
        <v>372.92</v>
      </c>
      <c r="Z371">
        <v>7136807</v>
      </c>
      <c r="AA371">
        <v>2661469083.9499998</v>
      </c>
      <c r="AB371">
        <v>84877</v>
      </c>
      <c r="AC371">
        <v>1957503</v>
      </c>
      <c r="AD371">
        <v>27.43</v>
      </c>
    </row>
    <row r="372" spans="1:30" x14ac:dyDescent="0.25">
      <c r="A372" s="9" t="s">
        <v>4060</v>
      </c>
      <c r="B372" s="1" t="s">
        <v>16</v>
      </c>
      <c r="C372" s="10">
        <v>45288</v>
      </c>
      <c r="D372" s="1">
        <v>382.7</v>
      </c>
      <c r="F372">
        <f t="shared" si="27"/>
        <v>0.10462987182840106</v>
      </c>
      <c r="G372">
        <f t="shared" si="26"/>
        <v>4</v>
      </c>
      <c r="H372">
        <f t="shared" si="30"/>
        <v>6.1286744315030406</v>
      </c>
      <c r="I372" t="str">
        <f t="shared" si="28"/>
        <v/>
      </c>
      <c r="J372" t="str">
        <f t="shared" si="29"/>
        <v/>
      </c>
      <c r="P372" t="s">
        <v>4060</v>
      </c>
      <c r="Q372" t="s">
        <v>16</v>
      </c>
      <c r="R372" s="3">
        <v>45286</v>
      </c>
      <c r="S372">
        <v>373.25</v>
      </c>
      <c r="T372">
        <v>376.9</v>
      </c>
      <c r="U372">
        <v>393.9</v>
      </c>
      <c r="V372">
        <v>369.65</v>
      </c>
      <c r="W372">
        <v>382</v>
      </c>
      <c r="X372">
        <v>381.7</v>
      </c>
      <c r="Y372">
        <v>385.4</v>
      </c>
      <c r="Z372">
        <v>8480672</v>
      </c>
      <c r="AA372">
        <v>3268432931.9000001</v>
      </c>
      <c r="AB372">
        <v>81763</v>
      </c>
      <c r="AC372">
        <v>2472495</v>
      </c>
      <c r="AD372">
        <v>29.15</v>
      </c>
    </row>
    <row r="373" spans="1:30" x14ac:dyDescent="0.25">
      <c r="A373" s="11" t="s">
        <v>4060</v>
      </c>
      <c r="B373" s="2" t="s">
        <v>16</v>
      </c>
      <c r="C373" s="12">
        <v>45289</v>
      </c>
      <c r="D373" s="2">
        <v>372.15</v>
      </c>
      <c r="F373">
        <f t="shared" si="27"/>
        <v>-2.7567285079696919</v>
      </c>
      <c r="G373">
        <f t="shared" si="26"/>
        <v>5</v>
      </c>
      <c r="H373" t="str">
        <f t="shared" si="30"/>
        <v/>
      </c>
      <c r="I373" t="str">
        <f t="shared" si="28"/>
        <v/>
      </c>
      <c r="J373" t="str">
        <f t="shared" si="29"/>
        <v/>
      </c>
      <c r="P373" t="s">
        <v>4060</v>
      </c>
      <c r="Q373" t="s">
        <v>16</v>
      </c>
      <c r="R373" s="3">
        <v>45287</v>
      </c>
      <c r="S373">
        <v>381.7</v>
      </c>
      <c r="T373">
        <v>386.1</v>
      </c>
      <c r="U373">
        <v>391</v>
      </c>
      <c r="V373">
        <v>378</v>
      </c>
      <c r="W373">
        <v>379.95</v>
      </c>
      <c r="X373">
        <v>382.3</v>
      </c>
      <c r="Y373">
        <v>384.87</v>
      </c>
      <c r="Z373">
        <v>4990380</v>
      </c>
      <c r="AA373">
        <v>1920640743.9000001</v>
      </c>
      <c r="AB373">
        <v>58624</v>
      </c>
      <c r="AC373">
        <v>1552173</v>
      </c>
      <c r="AD373">
        <v>31.1</v>
      </c>
    </row>
    <row r="374" spans="1:30" x14ac:dyDescent="0.25">
      <c r="A374" s="9" t="s">
        <v>4060</v>
      </c>
      <c r="B374" s="1" t="s">
        <v>16</v>
      </c>
      <c r="C374" s="10">
        <v>45292</v>
      </c>
      <c r="D374" s="1">
        <v>378.75</v>
      </c>
      <c r="F374">
        <f t="shared" si="27"/>
        <v>1.7734784361144764</v>
      </c>
      <c r="G374">
        <f t="shared" si="26"/>
        <v>1</v>
      </c>
      <c r="H374" t="str">
        <f t="shared" si="30"/>
        <v/>
      </c>
      <c r="I374">
        <f t="shared" si="28"/>
        <v>45292</v>
      </c>
      <c r="J374">
        <f t="shared" si="29"/>
        <v>12.60726072607261</v>
      </c>
      <c r="P374" t="s">
        <v>4060</v>
      </c>
      <c r="Q374" t="s">
        <v>16</v>
      </c>
      <c r="R374" s="3">
        <v>45288</v>
      </c>
      <c r="S374">
        <v>382.3</v>
      </c>
      <c r="T374">
        <v>384.5</v>
      </c>
      <c r="U374">
        <v>389.05</v>
      </c>
      <c r="V374">
        <v>374.3</v>
      </c>
      <c r="W374">
        <v>382</v>
      </c>
      <c r="X374">
        <v>382.7</v>
      </c>
      <c r="Y374">
        <v>382.07</v>
      </c>
      <c r="Z374">
        <v>5349594</v>
      </c>
      <c r="AA374">
        <v>2043900777.3</v>
      </c>
      <c r="AB374">
        <v>67521</v>
      </c>
      <c r="AC374">
        <v>1736941</v>
      </c>
      <c r="AD374">
        <v>32.47</v>
      </c>
    </row>
    <row r="375" spans="1:30" x14ac:dyDescent="0.25">
      <c r="A375" s="11" t="s">
        <v>4060</v>
      </c>
      <c r="B375" s="2" t="s">
        <v>16</v>
      </c>
      <c r="C375" s="12">
        <v>45293</v>
      </c>
      <c r="D375" s="2">
        <v>383.3</v>
      </c>
      <c r="F375">
        <f t="shared" si="27"/>
        <v>1.2013201320132043</v>
      </c>
      <c r="G375">
        <f t="shared" si="26"/>
        <v>2</v>
      </c>
      <c r="H375" t="str">
        <f t="shared" si="30"/>
        <v/>
      </c>
      <c r="I375" t="str">
        <f t="shared" si="28"/>
        <v/>
      </c>
      <c r="J375" t="str">
        <f t="shared" si="29"/>
        <v/>
      </c>
      <c r="P375" t="s">
        <v>4060</v>
      </c>
      <c r="Q375" t="s">
        <v>16</v>
      </c>
      <c r="R375" s="3">
        <v>45289</v>
      </c>
      <c r="S375">
        <v>382.7</v>
      </c>
      <c r="T375">
        <v>383</v>
      </c>
      <c r="U375">
        <v>383.1</v>
      </c>
      <c r="V375">
        <v>370</v>
      </c>
      <c r="W375">
        <v>373.2</v>
      </c>
      <c r="X375">
        <v>372.15</v>
      </c>
      <c r="Y375">
        <v>375.63</v>
      </c>
      <c r="Z375">
        <v>4486432</v>
      </c>
      <c r="AA375">
        <v>1685233063.75</v>
      </c>
      <c r="AB375">
        <v>55508</v>
      </c>
      <c r="AC375">
        <v>2292732</v>
      </c>
      <c r="AD375">
        <v>51.1</v>
      </c>
    </row>
    <row r="376" spans="1:30" x14ac:dyDescent="0.25">
      <c r="A376" s="9" t="s">
        <v>4060</v>
      </c>
      <c r="B376" s="1" t="s">
        <v>16</v>
      </c>
      <c r="C376" s="10">
        <v>45294</v>
      </c>
      <c r="D376" s="1">
        <v>385.7</v>
      </c>
      <c r="F376">
        <f t="shared" si="27"/>
        <v>0.62614140360030712</v>
      </c>
      <c r="G376">
        <f t="shared" si="26"/>
        <v>3</v>
      </c>
      <c r="H376" t="str">
        <f t="shared" si="30"/>
        <v/>
      </c>
      <c r="I376" t="str">
        <f t="shared" si="28"/>
        <v/>
      </c>
      <c r="J376" t="str">
        <f t="shared" si="29"/>
        <v/>
      </c>
      <c r="P376" t="s">
        <v>4060</v>
      </c>
      <c r="Q376" t="s">
        <v>16</v>
      </c>
      <c r="R376" s="3">
        <v>45292</v>
      </c>
      <c r="S376">
        <v>372.15</v>
      </c>
      <c r="T376">
        <v>373.5</v>
      </c>
      <c r="U376">
        <v>382.6</v>
      </c>
      <c r="V376">
        <v>371.35</v>
      </c>
      <c r="W376">
        <v>378</v>
      </c>
      <c r="X376">
        <v>378.75</v>
      </c>
      <c r="Y376">
        <v>376.63</v>
      </c>
      <c r="Z376">
        <v>2440997</v>
      </c>
      <c r="AA376">
        <v>919348651</v>
      </c>
      <c r="AB376">
        <v>30248</v>
      </c>
      <c r="AC376">
        <v>874843</v>
      </c>
      <c r="AD376">
        <v>35.840000000000003</v>
      </c>
    </row>
    <row r="377" spans="1:30" x14ac:dyDescent="0.25">
      <c r="A377" s="11" t="s">
        <v>4060</v>
      </c>
      <c r="B377" s="2" t="s">
        <v>16</v>
      </c>
      <c r="C377" s="12">
        <v>45295</v>
      </c>
      <c r="D377" s="2">
        <v>382.75</v>
      </c>
      <c r="F377">
        <f t="shared" si="27"/>
        <v>-0.76484314233860218</v>
      </c>
      <c r="G377">
        <f t="shared" si="26"/>
        <v>4</v>
      </c>
      <c r="H377">
        <f t="shared" si="30"/>
        <v>1.3065064018816665E-2</v>
      </c>
      <c r="I377" t="str">
        <f t="shared" si="28"/>
        <v/>
      </c>
      <c r="J377" t="str">
        <f t="shared" si="29"/>
        <v/>
      </c>
      <c r="P377" t="s">
        <v>4060</v>
      </c>
      <c r="Q377" t="s">
        <v>16</v>
      </c>
      <c r="R377" s="3">
        <v>45293</v>
      </c>
      <c r="S377">
        <v>378.75</v>
      </c>
      <c r="T377">
        <v>376</v>
      </c>
      <c r="U377">
        <v>389</v>
      </c>
      <c r="V377">
        <v>374.25</v>
      </c>
      <c r="W377">
        <v>383</v>
      </c>
      <c r="X377">
        <v>383.3</v>
      </c>
      <c r="Y377">
        <v>384</v>
      </c>
      <c r="Z377">
        <v>4465413</v>
      </c>
      <c r="AA377">
        <v>1714730119.5</v>
      </c>
      <c r="AB377">
        <v>62428</v>
      </c>
      <c r="AC377">
        <v>1196860</v>
      </c>
      <c r="AD377">
        <v>26.8</v>
      </c>
    </row>
    <row r="378" spans="1:30" x14ac:dyDescent="0.25">
      <c r="A378" s="9" t="s">
        <v>4060</v>
      </c>
      <c r="B378" s="1" t="s">
        <v>16</v>
      </c>
      <c r="C378" s="10">
        <v>45296</v>
      </c>
      <c r="D378" s="1">
        <v>380.4</v>
      </c>
      <c r="F378">
        <f t="shared" si="27"/>
        <v>-0.61397779229262517</v>
      </c>
      <c r="G378">
        <f t="shared" si="26"/>
        <v>5</v>
      </c>
      <c r="H378" t="str">
        <f t="shared" si="30"/>
        <v/>
      </c>
      <c r="I378" t="str">
        <f t="shared" si="28"/>
        <v/>
      </c>
      <c r="J378" t="str">
        <f t="shared" si="29"/>
        <v/>
      </c>
      <c r="P378" t="s">
        <v>4060</v>
      </c>
      <c r="Q378" t="s">
        <v>16</v>
      </c>
      <c r="R378" s="3">
        <v>45294</v>
      </c>
      <c r="S378">
        <v>383.3</v>
      </c>
      <c r="T378">
        <v>383.6</v>
      </c>
      <c r="U378">
        <v>391.85</v>
      </c>
      <c r="V378">
        <v>377.3</v>
      </c>
      <c r="W378">
        <v>385.05</v>
      </c>
      <c r="X378">
        <v>385.7</v>
      </c>
      <c r="Y378">
        <v>385.27</v>
      </c>
      <c r="Z378">
        <v>3137954</v>
      </c>
      <c r="AA378">
        <v>1208950975.5</v>
      </c>
      <c r="AB378">
        <v>45703</v>
      </c>
      <c r="AC378">
        <v>1033199</v>
      </c>
      <c r="AD378">
        <v>32.93</v>
      </c>
    </row>
    <row r="379" spans="1:30" x14ac:dyDescent="0.25">
      <c r="A379" s="11" t="s">
        <v>4060</v>
      </c>
      <c r="B379" s="2" t="s">
        <v>16</v>
      </c>
      <c r="C379" s="12">
        <v>45299</v>
      </c>
      <c r="D379" s="2">
        <v>374.15</v>
      </c>
      <c r="F379">
        <f t="shared" si="27"/>
        <v>-1.643007360672976</v>
      </c>
      <c r="G379">
        <f t="shared" si="26"/>
        <v>1</v>
      </c>
      <c r="H379" t="str">
        <f t="shared" si="30"/>
        <v/>
      </c>
      <c r="I379" t="str">
        <f t="shared" si="28"/>
        <v/>
      </c>
      <c r="J379" t="str">
        <f t="shared" si="29"/>
        <v/>
      </c>
      <c r="P379" t="s">
        <v>4060</v>
      </c>
      <c r="Q379" t="s">
        <v>16</v>
      </c>
      <c r="R379" s="3">
        <v>45295</v>
      </c>
      <c r="S379">
        <v>385.7</v>
      </c>
      <c r="T379">
        <v>389.4</v>
      </c>
      <c r="U379">
        <v>389.4</v>
      </c>
      <c r="V379">
        <v>381.5</v>
      </c>
      <c r="W379">
        <v>382.6</v>
      </c>
      <c r="X379">
        <v>382.75</v>
      </c>
      <c r="Y379">
        <v>383.59</v>
      </c>
      <c r="Z379">
        <v>1885391</v>
      </c>
      <c r="AA379">
        <v>723222421.85000002</v>
      </c>
      <c r="AB379">
        <v>24397</v>
      </c>
      <c r="AC379">
        <v>957709</v>
      </c>
      <c r="AD379">
        <v>50.8</v>
      </c>
    </row>
    <row r="380" spans="1:30" x14ac:dyDescent="0.25">
      <c r="A380" s="9" t="s">
        <v>4060</v>
      </c>
      <c r="B380" s="1" t="s">
        <v>16</v>
      </c>
      <c r="C380" s="10">
        <v>45300</v>
      </c>
      <c r="D380" s="1">
        <v>374.15</v>
      </c>
      <c r="F380">
        <f t="shared" si="27"/>
        <v>0</v>
      </c>
      <c r="G380">
        <f t="shared" si="26"/>
        <v>2</v>
      </c>
      <c r="H380" t="str">
        <f t="shared" si="30"/>
        <v/>
      </c>
      <c r="I380" t="str">
        <f t="shared" si="28"/>
        <v/>
      </c>
      <c r="J380" t="str">
        <f t="shared" si="29"/>
        <v/>
      </c>
      <c r="P380" t="s">
        <v>4060</v>
      </c>
      <c r="Q380" t="s">
        <v>16</v>
      </c>
      <c r="R380" s="3">
        <v>45296</v>
      </c>
      <c r="S380">
        <v>382.75</v>
      </c>
      <c r="T380">
        <v>384.9</v>
      </c>
      <c r="U380">
        <v>386.55</v>
      </c>
      <c r="V380">
        <v>376.75</v>
      </c>
      <c r="W380">
        <v>379.85</v>
      </c>
      <c r="X380">
        <v>380.4</v>
      </c>
      <c r="Y380">
        <v>381.58</v>
      </c>
      <c r="Z380">
        <v>2139325</v>
      </c>
      <c r="AA380">
        <v>816320873.85000002</v>
      </c>
      <c r="AB380">
        <v>55515</v>
      </c>
      <c r="AC380">
        <v>995138</v>
      </c>
      <c r="AD380">
        <v>46.52</v>
      </c>
    </row>
    <row r="381" spans="1:30" x14ac:dyDescent="0.25">
      <c r="A381" s="11" t="s">
        <v>4060</v>
      </c>
      <c r="B381" s="2" t="s">
        <v>16</v>
      </c>
      <c r="C381" s="12">
        <v>45301</v>
      </c>
      <c r="D381" s="2">
        <v>364.8</v>
      </c>
      <c r="F381">
        <f t="shared" si="27"/>
        <v>-2.4989977281838742</v>
      </c>
      <c r="G381">
        <f t="shared" si="26"/>
        <v>3</v>
      </c>
      <c r="H381" t="str">
        <f t="shared" si="30"/>
        <v/>
      </c>
      <c r="I381" t="str">
        <f t="shared" si="28"/>
        <v/>
      </c>
      <c r="J381" t="str">
        <f t="shared" si="29"/>
        <v/>
      </c>
      <c r="P381" t="s">
        <v>4060</v>
      </c>
      <c r="Q381" t="s">
        <v>16</v>
      </c>
      <c r="R381" s="3">
        <v>45299</v>
      </c>
      <c r="S381">
        <v>380.4</v>
      </c>
      <c r="T381">
        <v>379.95</v>
      </c>
      <c r="U381">
        <v>381.95</v>
      </c>
      <c r="V381">
        <v>372.8</v>
      </c>
      <c r="W381">
        <v>375</v>
      </c>
      <c r="X381">
        <v>374.15</v>
      </c>
      <c r="Y381">
        <v>376.32</v>
      </c>
      <c r="Z381">
        <v>1910498</v>
      </c>
      <c r="AA381">
        <v>718952001.14999998</v>
      </c>
      <c r="AB381">
        <v>37688</v>
      </c>
      <c r="AC381">
        <v>1012645</v>
      </c>
      <c r="AD381">
        <v>53</v>
      </c>
    </row>
    <row r="382" spans="1:30" x14ac:dyDescent="0.25">
      <c r="A382" s="9" t="s">
        <v>4060</v>
      </c>
      <c r="B382" s="1" t="s">
        <v>16</v>
      </c>
      <c r="C382" s="10">
        <v>45302</v>
      </c>
      <c r="D382" s="1">
        <v>373.75</v>
      </c>
      <c r="F382">
        <f t="shared" si="27"/>
        <v>2.4533991228070144</v>
      </c>
      <c r="G382">
        <f t="shared" si="26"/>
        <v>4</v>
      </c>
      <c r="H382">
        <f t="shared" si="30"/>
        <v>-2.351404310907903</v>
      </c>
      <c r="I382" t="str">
        <f t="shared" si="28"/>
        <v/>
      </c>
      <c r="J382" t="str">
        <f t="shared" si="29"/>
        <v/>
      </c>
      <c r="P382" t="s">
        <v>4060</v>
      </c>
      <c r="Q382" t="s">
        <v>16</v>
      </c>
      <c r="R382" s="3">
        <v>45300</v>
      </c>
      <c r="S382">
        <v>374.15</v>
      </c>
      <c r="T382">
        <v>378</v>
      </c>
      <c r="U382">
        <v>381.45</v>
      </c>
      <c r="V382">
        <v>373.5</v>
      </c>
      <c r="W382">
        <v>376.5</v>
      </c>
      <c r="X382">
        <v>374.15</v>
      </c>
      <c r="Y382">
        <v>376.79</v>
      </c>
      <c r="Z382">
        <v>1807092</v>
      </c>
      <c r="AA382">
        <v>680900613.75</v>
      </c>
      <c r="AB382">
        <v>49777</v>
      </c>
      <c r="AC382">
        <v>923475</v>
      </c>
      <c r="AD382">
        <v>51.1</v>
      </c>
    </row>
    <row r="383" spans="1:30" x14ac:dyDescent="0.25">
      <c r="A383" s="11" t="s">
        <v>4060</v>
      </c>
      <c r="B383" s="2" t="s">
        <v>16</v>
      </c>
      <c r="C383" s="12">
        <v>45303</v>
      </c>
      <c r="D383" s="2">
        <v>375</v>
      </c>
      <c r="F383">
        <f t="shared" si="27"/>
        <v>0.33444816053511706</v>
      </c>
      <c r="G383">
        <f t="shared" si="26"/>
        <v>5</v>
      </c>
      <c r="H383" t="str">
        <f t="shared" si="30"/>
        <v/>
      </c>
      <c r="I383" t="str">
        <f t="shared" si="28"/>
        <v/>
      </c>
      <c r="J383" t="str">
        <f t="shared" si="29"/>
        <v/>
      </c>
      <c r="P383" t="s">
        <v>4060</v>
      </c>
      <c r="Q383" t="s">
        <v>16</v>
      </c>
      <c r="R383" s="3">
        <v>45301</v>
      </c>
      <c r="S383">
        <v>374.15</v>
      </c>
      <c r="T383">
        <v>376</v>
      </c>
      <c r="U383">
        <v>376</v>
      </c>
      <c r="V383">
        <v>363.3</v>
      </c>
      <c r="W383">
        <v>365.05</v>
      </c>
      <c r="X383">
        <v>364.8</v>
      </c>
      <c r="Y383">
        <v>366.49</v>
      </c>
      <c r="Z383">
        <v>2908270</v>
      </c>
      <c r="AA383">
        <v>1065854934.4</v>
      </c>
      <c r="AB383">
        <v>44037</v>
      </c>
      <c r="AC383">
        <v>1806086</v>
      </c>
      <c r="AD383">
        <v>62.1</v>
      </c>
    </row>
    <row r="384" spans="1:30" x14ac:dyDescent="0.25">
      <c r="A384" s="9" t="s">
        <v>4060</v>
      </c>
      <c r="B384" s="1" t="s">
        <v>16</v>
      </c>
      <c r="C384" s="10">
        <v>45306</v>
      </c>
      <c r="D384" s="1">
        <v>396.5</v>
      </c>
      <c r="F384">
        <f t="shared" si="27"/>
        <v>5.7333333333333334</v>
      </c>
      <c r="G384">
        <f t="shared" si="26"/>
        <v>1</v>
      </c>
      <c r="H384" t="str">
        <f t="shared" si="30"/>
        <v/>
      </c>
      <c r="I384" t="str">
        <f t="shared" si="28"/>
        <v/>
      </c>
      <c r="J384" t="str">
        <f t="shared" si="29"/>
        <v/>
      </c>
      <c r="P384" t="s">
        <v>4060</v>
      </c>
      <c r="Q384" t="s">
        <v>16</v>
      </c>
      <c r="R384" s="3">
        <v>45302</v>
      </c>
      <c r="S384">
        <v>364.8</v>
      </c>
      <c r="T384">
        <v>367</v>
      </c>
      <c r="U384">
        <v>375.65</v>
      </c>
      <c r="V384">
        <v>362.4</v>
      </c>
      <c r="W384">
        <v>372</v>
      </c>
      <c r="X384">
        <v>373.75</v>
      </c>
      <c r="Y384">
        <v>370.22</v>
      </c>
      <c r="Z384">
        <v>4918421</v>
      </c>
      <c r="AA384">
        <v>1820917187.9000001</v>
      </c>
      <c r="AB384">
        <v>53630</v>
      </c>
      <c r="AC384">
        <v>2464326</v>
      </c>
      <c r="AD384">
        <v>50.1</v>
      </c>
    </row>
    <row r="385" spans="1:30" x14ac:dyDescent="0.25">
      <c r="A385" s="11" t="s">
        <v>4060</v>
      </c>
      <c r="B385" s="2" t="s">
        <v>16</v>
      </c>
      <c r="C385" s="12">
        <v>45307</v>
      </c>
      <c r="D385" s="2">
        <v>389.35</v>
      </c>
      <c r="F385">
        <f t="shared" si="27"/>
        <v>-1.8032786885245844</v>
      </c>
      <c r="G385">
        <f t="shared" si="26"/>
        <v>2</v>
      </c>
      <c r="H385" t="str">
        <f t="shared" si="30"/>
        <v/>
      </c>
      <c r="I385" t="str">
        <f t="shared" si="28"/>
        <v/>
      </c>
      <c r="J385" t="str">
        <f t="shared" si="29"/>
        <v/>
      </c>
      <c r="P385" t="s">
        <v>4060</v>
      </c>
      <c r="Q385" t="s">
        <v>16</v>
      </c>
      <c r="R385" s="3">
        <v>45303</v>
      </c>
      <c r="S385">
        <v>373.75</v>
      </c>
      <c r="T385">
        <v>372.2</v>
      </c>
      <c r="U385">
        <v>376.65</v>
      </c>
      <c r="V385">
        <v>369.25</v>
      </c>
      <c r="W385">
        <v>375.2</v>
      </c>
      <c r="X385">
        <v>375</v>
      </c>
      <c r="Y385">
        <v>372.97</v>
      </c>
      <c r="Z385">
        <v>4960906</v>
      </c>
      <c r="AA385">
        <v>1850277661.3</v>
      </c>
      <c r="AB385">
        <v>49484</v>
      </c>
      <c r="AC385">
        <v>2985158</v>
      </c>
      <c r="AD385">
        <v>60.17</v>
      </c>
    </row>
    <row r="386" spans="1:30" x14ac:dyDescent="0.25">
      <c r="A386" s="9" t="s">
        <v>4060</v>
      </c>
      <c r="B386" s="1" t="s">
        <v>16</v>
      </c>
      <c r="C386" s="10">
        <v>45308</v>
      </c>
      <c r="D386" s="1">
        <v>381.35</v>
      </c>
      <c r="F386">
        <f t="shared" si="27"/>
        <v>-2.0547065622190832</v>
      </c>
      <c r="G386">
        <f t="shared" ref="G386:G449" si="31">WEEKDAY(C386, 2)</f>
        <v>3</v>
      </c>
      <c r="H386" t="str">
        <f t="shared" si="30"/>
        <v/>
      </c>
      <c r="I386" t="str">
        <f t="shared" si="28"/>
        <v/>
      </c>
      <c r="J386" t="str">
        <f t="shared" si="29"/>
        <v/>
      </c>
      <c r="P386" t="s">
        <v>4060</v>
      </c>
      <c r="Q386" t="s">
        <v>16</v>
      </c>
      <c r="R386" s="3">
        <v>45306</v>
      </c>
      <c r="S386">
        <v>375</v>
      </c>
      <c r="T386">
        <v>378</v>
      </c>
      <c r="U386">
        <v>398.2</v>
      </c>
      <c r="V386">
        <v>377.4</v>
      </c>
      <c r="W386">
        <v>396.5</v>
      </c>
      <c r="X386">
        <v>396.5</v>
      </c>
      <c r="Y386">
        <v>390.48</v>
      </c>
      <c r="Z386">
        <v>8591383</v>
      </c>
      <c r="AA386">
        <v>3354742688</v>
      </c>
      <c r="AB386">
        <v>85907</v>
      </c>
      <c r="AC386">
        <v>3084434</v>
      </c>
      <c r="AD386">
        <v>35.9</v>
      </c>
    </row>
    <row r="387" spans="1:30" x14ac:dyDescent="0.25">
      <c r="A387" s="11" t="s">
        <v>4060</v>
      </c>
      <c r="B387" s="2" t="s">
        <v>16</v>
      </c>
      <c r="C387" s="12">
        <v>45309</v>
      </c>
      <c r="D387" s="2">
        <v>395.45</v>
      </c>
      <c r="F387">
        <f t="shared" ref="F387:F450" si="32">((D387-D386)/D386)*100</f>
        <v>3.6973908483020756</v>
      </c>
      <c r="G387">
        <f t="shared" si="31"/>
        <v>4</v>
      </c>
      <c r="H387">
        <f t="shared" si="30"/>
        <v>5.8060200668896291</v>
      </c>
      <c r="I387" t="str">
        <f t="shared" ref="I387:I450" si="33">IF(MONTH(C387)&lt;&gt;MONTH(C386), C387, "")</f>
        <v/>
      </c>
      <c r="J387" t="str">
        <f t="shared" ref="J387:J450" si="34">IF(ISNUMBER(I387), (INDEX(D:D, MATCH(EOMONTH(C387, 0), C:C, 1)) / D387 - 1) * 100, "")</f>
        <v/>
      </c>
      <c r="P387" t="s">
        <v>4060</v>
      </c>
      <c r="Q387" t="s">
        <v>16</v>
      </c>
      <c r="R387" s="3">
        <v>45307</v>
      </c>
      <c r="S387">
        <v>396.5</v>
      </c>
      <c r="T387">
        <v>400.95</v>
      </c>
      <c r="U387">
        <v>402.8</v>
      </c>
      <c r="V387">
        <v>385.6</v>
      </c>
      <c r="W387">
        <v>388.5</v>
      </c>
      <c r="X387">
        <v>389.35</v>
      </c>
      <c r="Y387">
        <v>393.09</v>
      </c>
      <c r="Z387">
        <v>5018015</v>
      </c>
      <c r="AA387">
        <v>1972519783.3499999</v>
      </c>
      <c r="AB387">
        <v>61275</v>
      </c>
      <c r="AC387">
        <v>2071020</v>
      </c>
      <c r="AD387">
        <v>41.27</v>
      </c>
    </row>
    <row r="388" spans="1:30" x14ac:dyDescent="0.25">
      <c r="A388" s="9" t="s">
        <v>4060</v>
      </c>
      <c r="B388" s="1" t="s">
        <v>16</v>
      </c>
      <c r="C388" s="10">
        <v>45310</v>
      </c>
      <c r="D388" s="1">
        <v>412.3</v>
      </c>
      <c r="F388">
        <f t="shared" si="32"/>
        <v>4.2609685168795108</v>
      </c>
      <c r="G388">
        <f t="shared" si="31"/>
        <v>5</v>
      </c>
      <c r="H388" t="str">
        <f t="shared" si="30"/>
        <v/>
      </c>
      <c r="I388" t="str">
        <f t="shared" si="33"/>
        <v/>
      </c>
      <c r="J388" t="str">
        <f t="shared" si="34"/>
        <v/>
      </c>
      <c r="P388" t="s">
        <v>4060</v>
      </c>
      <c r="Q388" t="s">
        <v>16</v>
      </c>
      <c r="R388" s="3">
        <v>45308</v>
      </c>
      <c r="S388">
        <v>389.35</v>
      </c>
      <c r="T388">
        <v>385</v>
      </c>
      <c r="U388">
        <v>385</v>
      </c>
      <c r="V388">
        <v>379</v>
      </c>
      <c r="W388">
        <v>380</v>
      </c>
      <c r="X388">
        <v>381.35</v>
      </c>
      <c r="Y388">
        <v>382.23</v>
      </c>
      <c r="Z388">
        <v>2445706</v>
      </c>
      <c r="AA388">
        <v>934816510.45000005</v>
      </c>
      <c r="AB388">
        <v>64390</v>
      </c>
      <c r="AC388">
        <v>1329351</v>
      </c>
      <c r="AD388">
        <v>54.35</v>
      </c>
    </row>
    <row r="389" spans="1:30" x14ac:dyDescent="0.25">
      <c r="A389" s="11" t="s">
        <v>4060</v>
      </c>
      <c r="B389" s="2" t="s">
        <v>16</v>
      </c>
      <c r="C389" s="12">
        <v>45311</v>
      </c>
      <c r="D389" s="2">
        <v>420.2</v>
      </c>
      <c r="F389">
        <f t="shared" si="32"/>
        <v>1.9160805238903658</v>
      </c>
      <c r="G389">
        <f t="shared" si="31"/>
        <v>6</v>
      </c>
      <c r="H389" t="str">
        <f t="shared" si="30"/>
        <v/>
      </c>
      <c r="I389" t="str">
        <f t="shared" si="33"/>
        <v/>
      </c>
      <c r="J389" t="str">
        <f t="shared" si="34"/>
        <v/>
      </c>
      <c r="P389" t="s">
        <v>4060</v>
      </c>
      <c r="Q389" t="s">
        <v>16</v>
      </c>
      <c r="R389" s="3">
        <v>45309</v>
      </c>
      <c r="S389">
        <v>381.35</v>
      </c>
      <c r="T389">
        <v>378.4</v>
      </c>
      <c r="U389">
        <v>406.8</v>
      </c>
      <c r="V389">
        <v>376.5</v>
      </c>
      <c r="W389">
        <v>394.8</v>
      </c>
      <c r="X389">
        <v>395.45</v>
      </c>
      <c r="Y389">
        <v>394.31</v>
      </c>
      <c r="Z389">
        <v>9113048</v>
      </c>
      <c r="AA389">
        <v>3593326154.0999999</v>
      </c>
      <c r="AB389">
        <v>113116</v>
      </c>
      <c r="AC389">
        <v>3166886</v>
      </c>
      <c r="AD389">
        <v>34.75</v>
      </c>
    </row>
    <row r="390" spans="1:30" x14ac:dyDescent="0.25">
      <c r="A390" s="9" t="s">
        <v>4060</v>
      </c>
      <c r="B390" s="1" t="s">
        <v>16</v>
      </c>
      <c r="C390" s="10">
        <v>45314</v>
      </c>
      <c r="D390" s="1">
        <v>396.25</v>
      </c>
      <c r="F390">
        <f t="shared" si="32"/>
        <v>-5.6996668253212732</v>
      </c>
      <c r="G390">
        <f t="shared" si="31"/>
        <v>2</v>
      </c>
      <c r="H390" t="str">
        <f t="shared" si="30"/>
        <v/>
      </c>
      <c r="I390" t="str">
        <f t="shared" si="33"/>
        <v/>
      </c>
      <c r="J390" t="str">
        <f t="shared" si="34"/>
        <v/>
      </c>
      <c r="P390" t="s">
        <v>4060</v>
      </c>
      <c r="Q390" t="s">
        <v>16</v>
      </c>
      <c r="R390" s="3">
        <v>45310</v>
      </c>
      <c r="S390">
        <v>395.45</v>
      </c>
      <c r="T390">
        <v>400.75</v>
      </c>
      <c r="U390">
        <v>419.8</v>
      </c>
      <c r="V390">
        <v>398.05</v>
      </c>
      <c r="W390">
        <v>412</v>
      </c>
      <c r="X390">
        <v>412.3</v>
      </c>
      <c r="Y390">
        <v>411.25</v>
      </c>
      <c r="Z390">
        <v>9490296</v>
      </c>
      <c r="AA390">
        <v>3902854894.3499999</v>
      </c>
      <c r="AB390">
        <v>112213</v>
      </c>
      <c r="AC390">
        <v>2844867</v>
      </c>
      <c r="AD390">
        <v>29.98</v>
      </c>
    </row>
    <row r="391" spans="1:30" x14ac:dyDescent="0.25">
      <c r="A391" s="11" t="s">
        <v>4060</v>
      </c>
      <c r="B391" s="2" t="s">
        <v>16</v>
      </c>
      <c r="C391" s="12">
        <v>45315</v>
      </c>
      <c r="D391" s="2">
        <v>401.7</v>
      </c>
      <c r="F391">
        <f t="shared" si="32"/>
        <v>1.3753943217665587</v>
      </c>
      <c r="G391">
        <f t="shared" si="31"/>
        <v>3</v>
      </c>
      <c r="H391" t="str">
        <f t="shared" si="30"/>
        <v/>
      </c>
      <c r="I391" t="str">
        <f t="shared" si="33"/>
        <v/>
      </c>
      <c r="J391" t="str">
        <f t="shared" si="34"/>
        <v/>
      </c>
      <c r="P391" t="s">
        <v>4060</v>
      </c>
      <c r="Q391" t="s">
        <v>16</v>
      </c>
      <c r="R391" s="3">
        <v>45311</v>
      </c>
      <c r="S391">
        <v>412.3</v>
      </c>
      <c r="T391">
        <v>416.4</v>
      </c>
      <c r="U391">
        <v>430.8</v>
      </c>
      <c r="V391">
        <v>413.4</v>
      </c>
      <c r="W391">
        <v>420</v>
      </c>
      <c r="X391">
        <v>420.2</v>
      </c>
      <c r="Y391">
        <v>422.81</v>
      </c>
      <c r="Z391">
        <v>4634121</v>
      </c>
      <c r="AA391">
        <v>1959352347.6500001</v>
      </c>
      <c r="AB391">
        <v>62998</v>
      </c>
      <c r="AC391">
        <v>1202147</v>
      </c>
      <c r="AD391">
        <v>25.94</v>
      </c>
    </row>
    <row r="392" spans="1:30" x14ac:dyDescent="0.25">
      <c r="A392" s="9" t="s">
        <v>4060</v>
      </c>
      <c r="B392" s="1" t="s">
        <v>16</v>
      </c>
      <c r="C392" s="10">
        <v>45316</v>
      </c>
      <c r="D392" s="1">
        <v>403.1</v>
      </c>
      <c r="F392">
        <f t="shared" si="32"/>
        <v>0.34851879512074535</v>
      </c>
      <c r="G392">
        <f t="shared" si="31"/>
        <v>4</v>
      </c>
      <c r="H392">
        <f t="shared" si="30"/>
        <v>1.9345049943102881</v>
      </c>
      <c r="I392" t="str">
        <f t="shared" si="33"/>
        <v/>
      </c>
      <c r="J392" t="str">
        <f t="shared" si="34"/>
        <v/>
      </c>
      <c r="P392" t="s">
        <v>4060</v>
      </c>
      <c r="Q392" t="s">
        <v>16</v>
      </c>
      <c r="R392" s="3">
        <v>45314</v>
      </c>
      <c r="S392">
        <v>420.2</v>
      </c>
      <c r="T392">
        <v>422.05</v>
      </c>
      <c r="U392">
        <v>422.2</v>
      </c>
      <c r="V392">
        <v>392</v>
      </c>
      <c r="W392">
        <v>398.4</v>
      </c>
      <c r="X392">
        <v>396.25</v>
      </c>
      <c r="Y392">
        <v>404.27</v>
      </c>
      <c r="Z392">
        <v>4390390</v>
      </c>
      <c r="AA392">
        <v>1774889698.4000001</v>
      </c>
      <c r="AB392">
        <v>72734</v>
      </c>
      <c r="AC392">
        <v>1722531</v>
      </c>
      <c r="AD392">
        <v>39.229999999999997</v>
      </c>
    </row>
    <row r="393" spans="1:30" x14ac:dyDescent="0.25">
      <c r="A393" s="11" t="s">
        <v>4060</v>
      </c>
      <c r="B393" s="2" t="s">
        <v>16</v>
      </c>
      <c r="C393" s="12">
        <v>45320</v>
      </c>
      <c r="D393" s="2">
        <v>413.6</v>
      </c>
      <c r="F393">
        <f t="shared" si="32"/>
        <v>2.6048127015628872</v>
      </c>
      <c r="G393">
        <f t="shared" si="31"/>
        <v>1</v>
      </c>
      <c r="H393" t="str">
        <f t="shared" si="30"/>
        <v/>
      </c>
      <c r="I393" t="str">
        <f t="shared" si="33"/>
        <v/>
      </c>
      <c r="J393" t="str">
        <f t="shared" si="34"/>
        <v/>
      </c>
      <c r="P393" t="s">
        <v>4060</v>
      </c>
      <c r="Q393" t="s">
        <v>16</v>
      </c>
      <c r="R393" s="3">
        <v>45315</v>
      </c>
      <c r="S393">
        <v>396.25</v>
      </c>
      <c r="T393">
        <v>398.4</v>
      </c>
      <c r="U393">
        <v>406.5</v>
      </c>
      <c r="V393">
        <v>393.5</v>
      </c>
      <c r="W393">
        <v>402.8</v>
      </c>
      <c r="X393">
        <v>401.7</v>
      </c>
      <c r="Y393">
        <v>400.14</v>
      </c>
      <c r="Z393">
        <v>2060957</v>
      </c>
      <c r="AA393">
        <v>824667776.75</v>
      </c>
      <c r="AB393">
        <v>56989</v>
      </c>
      <c r="AC393">
        <v>572146</v>
      </c>
      <c r="AD393">
        <v>27.76</v>
      </c>
    </row>
    <row r="394" spans="1:30" x14ac:dyDescent="0.25">
      <c r="A394" s="9" t="s">
        <v>4060</v>
      </c>
      <c r="B394" s="1" t="s">
        <v>16</v>
      </c>
      <c r="C394" s="10">
        <v>45321</v>
      </c>
      <c r="D394" s="1">
        <v>429.1</v>
      </c>
      <c r="F394">
        <f t="shared" si="32"/>
        <v>3.7475822050290133</v>
      </c>
      <c r="G394">
        <f t="shared" si="31"/>
        <v>2</v>
      </c>
      <c r="H394" t="str">
        <f t="shared" si="30"/>
        <v/>
      </c>
      <c r="I394" t="str">
        <f t="shared" si="33"/>
        <v/>
      </c>
      <c r="J394" t="str">
        <f t="shared" si="34"/>
        <v/>
      </c>
      <c r="P394" t="s">
        <v>4060</v>
      </c>
      <c r="Q394" t="s">
        <v>16</v>
      </c>
      <c r="R394" s="3">
        <v>45316</v>
      </c>
      <c r="S394">
        <v>401.7</v>
      </c>
      <c r="T394">
        <v>406</v>
      </c>
      <c r="U394">
        <v>407.05</v>
      </c>
      <c r="V394">
        <v>400.1</v>
      </c>
      <c r="W394">
        <v>404.05</v>
      </c>
      <c r="X394">
        <v>403.1</v>
      </c>
      <c r="Y394">
        <v>403.36</v>
      </c>
      <c r="Z394">
        <v>1031063</v>
      </c>
      <c r="AA394">
        <v>415891995.69999999</v>
      </c>
      <c r="AB394">
        <v>24639</v>
      </c>
      <c r="AC394">
        <v>402101</v>
      </c>
      <c r="AD394">
        <v>39</v>
      </c>
    </row>
    <row r="395" spans="1:30" x14ac:dyDescent="0.25">
      <c r="A395" s="11" t="s">
        <v>4060</v>
      </c>
      <c r="B395" s="2" t="s">
        <v>16</v>
      </c>
      <c r="C395" s="12">
        <v>45322</v>
      </c>
      <c r="D395" s="2">
        <v>426.5</v>
      </c>
      <c r="F395">
        <f t="shared" si="32"/>
        <v>-0.60591936611512998</v>
      </c>
      <c r="G395">
        <f t="shared" si="31"/>
        <v>3</v>
      </c>
      <c r="H395" t="str">
        <f t="shared" si="30"/>
        <v/>
      </c>
      <c r="I395" t="str">
        <f t="shared" si="33"/>
        <v/>
      </c>
      <c r="J395" t="str">
        <f t="shared" si="34"/>
        <v/>
      </c>
      <c r="P395" t="s">
        <v>4060</v>
      </c>
      <c r="Q395" t="s">
        <v>16</v>
      </c>
      <c r="R395" s="3">
        <v>45320</v>
      </c>
      <c r="S395">
        <v>403.1</v>
      </c>
      <c r="T395">
        <v>408</v>
      </c>
      <c r="U395">
        <v>421</v>
      </c>
      <c r="V395">
        <v>404.3</v>
      </c>
      <c r="W395">
        <v>413.95</v>
      </c>
      <c r="X395">
        <v>413.6</v>
      </c>
      <c r="Y395">
        <v>414.52</v>
      </c>
      <c r="Z395">
        <v>3946643</v>
      </c>
      <c r="AA395">
        <v>1635949330.45</v>
      </c>
      <c r="AB395">
        <v>52199</v>
      </c>
      <c r="AC395">
        <v>1674108</v>
      </c>
      <c r="AD395">
        <v>42.42</v>
      </c>
    </row>
    <row r="396" spans="1:30" x14ac:dyDescent="0.25">
      <c r="A396" s="9" t="s">
        <v>4060</v>
      </c>
      <c r="B396" s="1" t="s">
        <v>16</v>
      </c>
      <c r="C396" s="10">
        <v>45323</v>
      </c>
      <c r="D396" s="1">
        <v>436.35</v>
      </c>
      <c r="F396">
        <f t="shared" si="32"/>
        <v>2.3094958968347066</v>
      </c>
      <c r="G396">
        <f t="shared" si="31"/>
        <v>4</v>
      </c>
      <c r="H396">
        <f t="shared" si="30"/>
        <v>8.6258401792382458</v>
      </c>
      <c r="I396">
        <f t="shared" si="33"/>
        <v>45323</v>
      </c>
      <c r="J396">
        <f t="shared" si="34"/>
        <v>25.254955884038033</v>
      </c>
      <c r="P396" t="s">
        <v>4060</v>
      </c>
      <c r="Q396" t="s">
        <v>16</v>
      </c>
      <c r="R396" s="3">
        <v>45321</v>
      </c>
      <c r="S396">
        <v>413.6</v>
      </c>
      <c r="T396">
        <v>418.2</v>
      </c>
      <c r="U396">
        <v>443.35</v>
      </c>
      <c r="V396">
        <v>416.45</v>
      </c>
      <c r="W396">
        <v>426.5</v>
      </c>
      <c r="X396">
        <v>429.1</v>
      </c>
      <c r="Y396">
        <v>432.5</v>
      </c>
      <c r="Z396">
        <v>9623887</v>
      </c>
      <c r="AA396">
        <v>4162354345.8499999</v>
      </c>
      <c r="AB396">
        <v>135642</v>
      </c>
      <c r="AC396">
        <v>3265921</v>
      </c>
      <c r="AD396">
        <v>33.94</v>
      </c>
    </row>
    <row r="397" spans="1:30" x14ac:dyDescent="0.25">
      <c r="A397" s="11" t="s">
        <v>4060</v>
      </c>
      <c r="B397" s="2" t="s">
        <v>16</v>
      </c>
      <c r="C397" s="12">
        <v>45324</v>
      </c>
      <c r="D397" s="2">
        <v>446.9</v>
      </c>
      <c r="F397">
        <f t="shared" si="32"/>
        <v>2.4177838890798569</v>
      </c>
      <c r="G397">
        <f t="shared" si="31"/>
        <v>5</v>
      </c>
      <c r="H397" t="str">
        <f t="shared" si="30"/>
        <v/>
      </c>
      <c r="I397" t="str">
        <f t="shared" si="33"/>
        <v/>
      </c>
      <c r="J397" t="str">
        <f t="shared" si="34"/>
        <v/>
      </c>
      <c r="P397" t="s">
        <v>4060</v>
      </c>
      <c r="Q397" t="s">
        <v>16</v>
      </c>
      <c r="R397" s="3">
        <v>45322</v>
      </c>
      <c r="S397">
        <v>429.1</v>
      </c>
      <c r="T397">
        <v>433.85</v>
      </c>
      <c r="U397">
        <v>433.85</v>
      </c>
      <c r="V397">
        <v>418.55</v>
      </c>
      <c r="W397">
        <v>427.5</v>
      </c>
      <c r="X397">
        <v>426.5</v>
      </c>
      <c r="Y397">
        <v>425.48</v>
      </c>
      <c r="Z397">
        <v>3512753</v>
      </c>
      <c r="AA397">
        <v>1494604989.5999999</v>
      </c>
      <c r="AB397">
        <v>53554</v>
      </c>
      <c r="AC397">
        <v>1502511</v>
      </c>
      <c r="AD397">
        <v>42.77</v>
      </c>
    </row>
    <row r="398" spans="1:30" x14ac:dyDescent="0.25">
      <c r="A398" s="9" t="s">
        <v>4060</v>
      </c>
      <c r="B398" s="1" t="s">
        <v>16</v>
      </c>
      <c r="C398" s="10">
        <v>45327</v>
      </c>
      <c r="D398" s="1">
        <v>459.5</v>
      </c>
      <c r="F398">
        <f t="shared" si="32"/>
        <v>2.8194226896397456</v>
      </c>
      <c r="G398">
        <f t="shared" si="31"/>
        <v>1</v>
      </c>
      <c r="H398" t="str">
        <f t="shared" si="30"/>
        <v/>
      </c>
      <c r="I398" t="str">
        <f t="shared" si="33"/>
        <v/>
      </c>
      <c r="J398" t="str">
        <f t="shared" si="34"/>
        <v/>
      </c>
      <c r="P398" t="s">
        <v>4060</v>
      </c>
      <c r="Q398" t="s">
        <v>16</v>
      </c>
      <c r="R398" s="3">
        <v>45323</v>
      </c>
      <c r="S398">
        <v>426.5</v>
      </c>
      <c r="T398">
        <v>427.9</v>
      </c>
      <c r="U398">
        <v>439</v>
      </c>
      <c r="V398">
        <v>423.05</v>
      </c>
      <c r="W398">
        <v>437</v>
      </c>
      <c r="X398">
        <v>436.35</v>
      </c>
      <c r="Y398">
        <v>431.16</v>
      </c>
      <c r="Z398">
        <v>3073478</v>
      </c>
      <c r="AA398">
        <v>1325145566.2</v>
      </c>
      <c r="AB398">
        <v>45923</v>
      </c>
      <c r="AC398">
        <v>1193798</v>
      </c>
      <c r="AD398">
        <v>38.840000000000003</v>
      </c>
    </row>
    <row r="399" spans="1:30" x14ac:dyDescent="0.25">
      <c r="A399" s="11" t="s">
        <v>4060</v>
      </c>
      <c r="B399" s="2" t="s">
        <v>16</v>
      </c>
      <c r="C399" s="12">
        <v>45328</v>
      </c>
      <c r="D399" s="2">
        <v>481</v>
      </c>
      <c r="F399">
        <f t="shared" si="32"/>
        <v>4.6789989118607185</v>
      </c>
      <c r="G399">
        <f t="shared" si="31"/>
        <v>2</v>
      </c>
      <c r="H399" t="str">
        <f t="shared" si="30"/>
        <v/>
      </c>
      <c r="I399" t="str">
        <f t="shared" si="33"/>
        <v/>
      </c>
      <c r="J399" t="str">
        <f t="shared" si="34"/>
        <v/>
      </c>
      <c r="P399" t="s">
        <v>4060</v>
      </c>
      <c r="Q399" t="s">
        <v>16</v>
      </c>
      <c r="R399" s="3">
        <v>45324</v>
      </c>
      <c r="S399">
        <v>436.35</v>
      </c>
      <c r="T399">
        <v>437</v>
      </c>
      <c r="U399">
        <v>449.8</v>
      </c>
      <c r="V399">
        <v>433.15</v>
      </c>
      <c r="W399">
        <v>444.7</v>
      </c>
      <c r="X399">
        <v>446.9</v>
      </c>
      <c r="Y399">
        <v>442.23</v>
      </c>
      <c r="Z399">
        <v>6149976</v>
      </c>
      <c r="AA399">
        <v>2719676285.3499999</v>
      </c>
      <c r="AB399">
        <v>73513</v>
      </c>
      <c r="AC399">
        <v>2197464</v>
      </c>
      <c r="AD399">
        <v>35.729999999999997</v>
      </c>
    </row>
    <row r="400" spans="1:30" x14ac:dyDescent="0.25">
      <c r="A400" s="9" t="s">
        <v>4060</v>
      </c>
      <c r="B400" s="1" t="s">
        <v>16</v>
      </c>
      <c r="C400" s="10">
        <v>45329</v>
      </c>
      <c r="D400" s="1">
        <v>487.6</v>
      </c>
      <c r="F400">
        <f t="shared" si="32"/>
        <v>1.3721413721413769</v>
      </c>
      <c r="G400">
        <f t="shared" si="31"/>
        <v>3</v>
      </c>
      <c r="H400" t="str">
        <f t="shared" ref="H400:H463" si="35">IF(G400=4, ((D400 - D395) / D395)*100, "")</f>
        <v/>
      </c>
      <c r="I400" t="str">
        <f t="shared" si="33"/>
        <v/>
      </c>
      <c r="J400" t="str">
        <f t="shared" si="34"/>
        <v/>
      </c>
      <c r="P400" t="s">
        <v>4060</v>
      </c>
      <c r="Q400" t="s">
        <v>16</v>
      </c>
      <c r="R400" s="3">
        <v>45327</v>
      </c>
      <c r="S400">
        <v>446.9</v>
      </c>
      <c r="T400">
        <v>446.45</v>
      </c>
      <c r="U400">
        <v>464.2</v>
      </c>
      <c r="V400">
        <v>440.05</v>
      </c>
      <c r="W400">
        <v>459.25</v>
      </c>
      <c r="X400">
        <v>459.5</v>
      </c>
      <c r="Y400">
        <v>454.52</v>
      </c>
      <c r="Z400">
        <v>6311035</v>
      </c>
      <c r="AA400">
        <v>2868473371.6500001</v>
      </c>
      <c r="AB400">
        <v>97713</v>
      </c>
      <c r="AC400">
        <v>2407825</v>
      </c>
      <c r="AD400">
        <v>38.15</v>
      </c>
    </row>
    <row r="401" spans="1:30" x14ac:dyDescent="0.25">
      <c r="A401" s="11" t="s">
        <v>4060</v>
      </c>
      <c r="B401" s="2" t="s">
        <v>16</v>
      </c>
      <c r="C401" s="12">
        <v>45330</v>
      </c>
      <c r="D401" s="2">
        <v>513.15</v>
      </c>
      <c r="F401">
        <f t="shared" si="32"/>
        <v>5.2399507793273079</v>
      </c>
      <c r="G401">
        <f t="shared" si="31"/>
        <v>4</v>
      </c>
      <c r="H401">
        <f t="shared" si="35"/>
        <v>17.600550017188027</v>
      </c>
      <c r="I401" t="str">
        <f t="shared" si="33"/>
        <v/>
      </c>
      <c r="J401" t="str">
        <f t="shared" si="34"/>
        <v/>
      </c>
      <c r="P401" t="s">
        <v>4060</v>
      </c>
      <c r="Q401" t="s">
        <v>16</v>
      </c>
      <c r="R401" s="3">
        <v>45328</v>
      </c>
      <c r="S401">
        <v>459.5</v>
      </c>
      <c r="T401">
        <v>462</v>
      </c>
      <c r="U401">
        <v>516.4</v>
      </c>
      <c r="V401">
        <v>446</v>
      </c>
      <c r="W401">
        <v>481.3</v>
      </c>
      <c r="X401">
        <v>481</v>
      </c>
      <c r="Y401">
        <v>486.05</v>
      </c>
      <c r="Z401">
        <v>16937801</v>
      </c>
      <c r="AA401">
        <v>8232678659.6499996</v>
      </c>
      <c r="AB401">
        <v>249590</v>
      </c>
      <c r="AC401">
        <v>3001918</v>
      </c>
      <c r="AD401">
        <v>17.72</v>
      </c>
    </row>
    <row r="402" spans="1:30" x14ac:dyDescent="0.25">
      <c r="A402" s="9" t="s">
        <v>4060</v>
      </c>
      <c r="B402" s="1" t="s">
        <v>16</v>
      </c>
      <c r="C402" s="10">
        <v>45331</v>
      </c>
      <c r="D402" s="1">
        <v>516.15</v>
      </c>
      <c r="F402">
        <f t="shared" si="32"/>
        <v>0.58462437883659746</v>
      </c>
      <c r="G402">
        <f t="shared" si="31"/>
        <v>5</v>
      </c>
      <c r="H402" t="str">
        <f t="shared" si="35"/>
        <v/>
      </c>
      <c r="I402" t="str">
        <f t="shared" si="33"/>
        <v/>
      </c>
      <c r="J402" t="str">
        <f t="shared" si="34"/>
        <v/>
      </c>
      <c r="P402" t="s">
        <v>4060</v>
      </c>
      <c r="Q402" t="s">
        <v>16</v>
      </c>
      <c r="R402" s="3">
        <v>45329</v>
      </c>
      <c r="S402">
        <v>481</v>
      </c>
      <c r="T402">
        <v>484.8</v>
      </c>
      <c r="U402">
        <v>496.7</v>
      </c>
      <c r="V402">
        <v>473</v>
      </c>
      <c r="W402">
        <v>488.35</v>
      </c>
      <c r="X402">
        <v>487.6</v>
      </c>
      <c r="Y402">
        <v>486.61</v>
      </c>
      <c r="Z402">
        <v>6636411</v>
      </c>
      <c r="AA402">
        <v>3229362220.6500001</v>
      </c>
      <c r="AB402">
        <v>166607</v>
      </c>
      <c r="AC402">
        <v>3094383</v>
      </c>
      <c r="AD402">
        <v>46.63</v>
      </c>
    </row>
    <row r="403" spans="1:30" x14ac:dyDescent="0.25">
      <c r="A403" s="11" t="s">
        <v>4060</v>
      </c>
      <c r="B403" s="2" t="s">
        <v>16</v>
      </c>
      <c r="C403" s="12">
        <v>45334</v>
      </c>
      <c r="D403" s="2">
        <v>468.9</v>
      </c>
      <c r="F403">
        <f t="shared" si="32"/>
        <v>-9.1543156059285096</v>
      </c>
      <c r="G403">
        <f t="shared" si="31"/>
        <v>1</v>
      </c>
      <c r="H403" t="str">
        <f t="shared" si="35"/>
        <v/>
      </c>
      <c r="I403" t="str">
        <f t="shared" si="33"/>
        <v/>
      </c>
      <c r="J403" t="str">
        <f t="shared" si="34"/>
        <v/>
      </c>
      <c r="P403" t="s">
        <v>4060</v>
      </c>
      <c r="Q403" t="s">
        <v>16</v>
      </c>
      <c r="R403" s="3">
        <v>45330</v>
      </c>
      <c r="S403">
        <v>487.6</v>
      </c>
      <c r="T403">
        <v>489.6</v>
      </c>
      <c r="U403">
        <v>520</v>
      </c>
      <c r="V403">
        <v>483.75</v>
      </c>
      <c r="W403">
        <v>517</v>
      </c>
      <c r="X403">
        <v>513.15</v>
      </c>
      <c r="Y403">
        <v>502.68</v>
      </c>
      <c r="Z403">
        <v>9475104</v>
      </c>
      <c r="AA403">
        <v>4762926030.8999996</v>
      </c>
      <c r="AB403">
        <v>137173</v>
      </c>
      <c r="AC403">
        <v>3505679</v>
      </c>
      <c r="AD403">
        <v>37</v>
      </c>
    </row>
    <row r="404" spans="1:30" x14ac:dyDescent="0.25">
      <c r="A404" s="9" t="s">
        <v>4060</v>
      </c>
      <c r="B404" s="1" t="s">
        <v>16</v>
      </c>
      <c r="C404" s="10">
        <v>45335</v>
      </c>
      <c r="D404" s="1">
        <v>469.85</v>
      </c>
      <c r="F404">
        <f t="shared" si="32"/>
        <v>0.20260183407977087</v>
      </c>
      <c r="G404">
        <f t="shared" si="31"/>
        <v>2</v>
      </c>
      <c r="H404" t="str">
        <f t="shared" si="35"/>
        <v/>
      </c>
      <c r="I404" t="str">
        <f t="shared" si="33"/>
        <v/>
      </c>
      <c r="J404" t="str">
        <f t="shared" si="34"/>
        <v/>
      </c>
      <c r="P404" t="s">
        <v>4060</v>
      </c>
      <c r="Q404" t="s">
        <v>16</v>
      </c>
      <c r="R404" s="3">
        <v>45331</v>
      </c>
      <c r="S404">
        <v>513.15</v>
      </c>
      <c r="T404">
        <v>518.04999999999995</v>
      </c>
      <c r="U404">
        <v>524.4</v>
      </c>
      <c r="V404">
        <v>502.05</v>
      </c>
      <c r="W404">
        <v>513.6</v>
      </c>
      <c r="X404">
        <v>516.15</v>
      </c>
      <c r="Y404">
        <v>510.2</v>
      </c>
      <c r="Z404">
        <v>6252556</v>
      </c>
      <c r="AA404">
        <v>3190056898.5500002</v>
      </c>
      <c r="AB404">
        <v>124301</v>
      </c>
      <c r="AC404">
        <v>2775298</v>
      </c>
      <c r="AD404">
        <v>44.39</v>
      </c>
    </row>
    <row r="405" spans="1:30" x14ac:dyDescent="0.25">
      <c r="A405" s="11" t="s">
        <v>4060</v>
      </c>
      <c r="B405" s="2" t="s">
        <v>16</v>
      </c>
      <c r="C405" s="12">
        <v>45336</v>
      </c>
      <c r="D405" s="2">
        <v>498.75</v>
      </c>
      <c r="F405">
        <f t="shared" si="32"/>
        <v>6.1508992231563209</v>
      </c>
      <c r="G405">
        <f t="shared" si="31"/>
        <v>3</v>
      </c>
      <c r="H405" t="str">
        <f t="shared" si="35"/>
        <v/>
      </c>
      <c r="I405" t="str">
        <f t="shared" si="33"/>
        <v/>
      </c>
      <c r="J405" t="str">
        <f t="shared" si="34"/>
        <v/>
      </c>
      <c r="P405" t="s">
        <v>4060</v>
      </c>
      <c r="Q405" t="s">
        <v>16</v>
      </c>
      <c r="R405" s="3">
        <v>45334</v>
      </c>
      <c r="S405">
        <v>516.15</v>
      </c>
      <c r="T405">
        <v>519.79999999999995</v>
      </c>
      <c r="U405">
        <v>519.79999999999995</v>
      </c>
      <c r="V405">
        <v>456.5</v>
      </c>
      <c r="W405">
        <v>469</v>
      </c>
      <c r="X405">
        <v>468.9</v>
      </c>
      <c r="Y405">
        <v>485.51</v>
      </c>
      <c r="Z405">
        <v>5794083</v>
      </c>
      <c r="AA405">
        <v>2813094740.5500002</v>
      </c>
      <c r="AB405">
        <v>150449</v>
      </c>
      <c r="AC405">
        <v>2191735</v>
      </c>
      <c r="AD405">
        <v>37.83</v>
      </c>
    </row>
    <row r="406" spans="1:30" x14ac:dyDescent="0.25">
      <c r="A406" s="9" t="s">
        <v>4060</v>
      </c>
      <c r="B406" s="1" t="s">
        <v>16</v>
      </c>
      <c r="C406" s="10">
        <v>45337</v>
      </c>
      <c r="D406" s="1">
        <v>563.15</v>
      </c>
      <c r="F406">
        <f t="shared" si="32"/>
        <v>12.91228070175438</v>
      </c>
      <c r="G406">
        <f t="shared" si="31"/>
        <v>4</v>
      </c>
      <c r="H406">
        <f t="shared" si="35"/>
        <v>9.7437396472766249</v>
      </c>
      <c r="I406" t="str">
        <f t="shared" si="33"/>
        <v/>
      </c>
      <c r="J406" t="str">
        <f t="shared" si="34"/>
        <v/>
      </c>
      <c r="P406" t="s">
        <v>4060</v>
      </c>
      <c r="Q406" t="s">
        <v>16</v>
      </c>
      <c r="R406" s="3">
        <v>45335</v>
      </c>
      <c r="S406">
        <v>468.9</v>
      </c>
      <c r="T406">
        <v>469</v>
      </c>
      <c r="U406">
        <v>476.35</v>
      </c>
      <c r="V406">
        <v>443.55</v>
      </c>
      <c r="W406">
        <v>471</v>
      </c>
      <c r="X406">
        <v>469.85</v>
      </c>
      <c r="Y406">
        <v>464.69</v>
      </c>
      <c r="Z406">
        <v>5803115</v>
      </c>
      <c r="AA406">
        <v>2696648365.6500001</v>
      </c>
      <c r="AB406">
        <v>171491</v>
      </c>
      <c r="AC406">
        <v>2386384</v>
      </c>
      <c r="AD406">
        <v>41.12</v>
      </c>
    </row>
    <row r="407" spans="1:30" x14ac:dyDescent="0.25">
      <c r="A407" s="11" t="s">
        <v>4060</v>
      </c>
      <c r="B407" s="2" t="s">
        <v>16</v>
      </c>
      <c r="C407" s="12">
        <v>45338</v>
      </c>
      <c r="D407" s="2">
        <v>573.65</v>
      </c>
      <c r="F407">
        <f t="shared" si="32"/>
        <v>1.8645121193287757</v>
      </c>
      <c r="G407">
        <f t="shared" si="31"/>
        <v>5</v>
      </c>
      <c r="H407" t="str">
        <f t="shared" si="35"/>
        <v/>
      </c>
      <c r="I407" t="str">
        <f t="shared" si="33"/>
        <v/>
      </c>
      <c r="J407" t="str">
        <f t="shared" si="34"/>
        <v/>
      </c>
      <c r="P407" t="s">
        <v>4060</v>
      </c>
      <c r="Q407" t="s">
        <v>16</v>
      </c>
      <c r="R407" s="3">
        <v>45336</v>
      </c>
      <c r="S407">
        <v>469.85</v>
      </c>
      <c r="T407">
        <v>470</v>
      </c>
      <c r="U407">
        <v>504.85</v>
      </c>
      <c r="V407">
        <v>458.6</v>
      </c>
      <c r="W407">
        <v>498</v>
      </c>
      <c r="X407">
        <v>498.75</v>
      </c>
      <c r="Y407">
        <v>485.79</v>
      </c>
      <c r="Z407">
        <v>11250697</v>
      </c>
      <c r="AA407">
        <v>5465530679.6000004</v>
      </c>
      <c r="AB407">
        <v>156564</v>
      </c>
      <c r="AC407">
        <v>5129606</v>
      </c>
      <c r="AD407">
        <v>45.59</v>
      </c>
    </row>
    <row r="408" spans="1:30" x14ac:dyDescent="0.25">
      <c r="A408" s="9" t="s">
        <v>4060</v>
      </c>
      <c r="B408" s="1" t="s">
        <v>16</v>
      </c>
      <c r="C408" s="10">
        <v>45341</v>
      </c>
      <c r="D408" s="1">
        <v>594.20000000000005</v>
      </c>
      <c r="F408">
        <f t="shared" si="32"/>
        <v>3.5823237165519162</v>
      </c>
      <c r="G408">
        <f t="shared" si="31"/>
        <v>1</v>
      </c>
      <c r="H408" t="str">
        <f t="shared" si="35"/>
        <v/>
      </c>
      <c r="I408" t="str">
        <f t="shared" si="33"/>
        <v/>
      </c>
      <c r="J408" t="str">
        <f t="shared" si="34"/>
        <v/>
      </c>
      <c r="P408" t="s">
        <v>4060</v>
      </c>
      <c r="Q408" t="s">
        <v>16</v>
      </c>
      <c r="R408" s="3">
        <v>45337</v>
      </c>
      <c r="S408">
        <v>498.75</v>
      </c>
      <c r="T408">
        <v>506.85</v>
      </c>
      <c r="U408">
        <v>575.4</v>
      </c>
      <c r="V408">
        <v>503</v>
      </c>
      <c r="W408">
        <v>560.6</v>
      </c>
      <c r="X408">
        <v>563.15</v>
      </c>
      <c r="Y408">
        <v>554.75</v>
      </c>
      <c r="Z408">
        <v>28015245</v>
      </c>
      <c r="AA408">
        <v>15541528751.1</v>
      </c>
      <c r="AB408">
        <v>391031</v>
      </c>
      <c r="AC408">
        <v>3461214</v>
      </c>
      <c r="AD408">
        <v>12.35</v>
      </c>
    </row>
    <row r="409" spans="1:30" x14ac:dyDescent="0.25">
      <c r="A409" s="11" t="s">
        <v>4060</v>
      </c>
      <c r="B409" s="2" t="s">
        <v>16</v>
      </c>
      <c r="C409" s="12">
        <v>45342</v>
      </c>
      <c r="D409" s="2">
        <v>604.70000000000005</v>
      </c>
      <c r="F409">
        <f t="shared" si="32"/>
        <v>1.7670817906428808</v>
      </c>
      <c r="G409">
        <f t="shared" si="31"/>
        <v>2</v>
      </c>
      <c r="H409" t="str">
        <f t="shared" si="35"/>
        <v/>
      </c>
      <c r="I409" t="str">
        <f t="shared" si="33"/>
        <v/>
      </c>
      <c r="J409" t="str">
        <f t="shared" si="34"/>
        <v/>
      </c>
      <c r="P409" t="s">
        <v>4060</v>
      </c>
      <c r="Q409" t="s">
        <v>16</v>
      </c>
      <c r="R409" s="3">
        <v>45338</v>
      </c>
      <c r="S409">
        <v>563.15</v>
      </c>
      <c r="T409">
        <v>567.85</v>
      </c>
      <c r="U409">
        <v>617</v>
      </c>
      <c r="V409">
        <v>556</v>
      </c>
      <c r="W409">
        <v>572</v>
      </c>
      <c r="X409">
        <v>573.65</v>
      </c>
      <c r="Y409">
        <v>584.27</v>
      </c>
      <c r="Z409">
        <v>19635917</v>
      </c>
      <c r="AA409">
        <v>11472602603.950001</v>
      </c>
      <c r="AB409">
        <v>304462</v>
      </c>
      <c r="AC409">
        <v>2800456</v>
      </c>
      <c r="AD409">
        <v>14.26</v>
      </c>
    </row>
    <row r="410" spans="1:30" x14ac:dyDescent="0.25">
      <c r="A410" s="9" t="s">
        <v>4060</v>
      </c>
      <c r="B410" s="1" t="s">
        <v>16</v>
      </c>
      <c r="C410" s="10">
        <v>45343</v>
      </c>
      <c r="D410" s="1">
        <v>585.20000000000005</v>
      </c>
      <c r="F410">
        <f t="shared" si="32"/>
        <v>-3.2247395402679011</v>
      </c>
      <c r="G410">
        <f t="shared" si="31"/>
        <v>3</v>
      </c>
      <c r="H410" t="str">
        <f t="shared" si="35"/>
        <v/>
      </c>
      <c r="I410" t="str">
        <f t="shared" si="33"/>
        <v/>
      </c>
      <c r="J410" t="str">
        <f t="shared" si="34"/>
        <v/>
      </c>
      <c r="P410" t="s">
        <v>4060</v>
      </c>
      <c r="Q410" t="s">
        <v>16</v>
      </c>
      <c r="R410" s="3">
        <v>45341</v>
      </c>
      <c r="S410">
        <v>573.65</v>
      </c>
      <c r="T410">
        <v>576</v>
      </c>
      <c r="U410">
        <v>610</v>
      </c>
      <c r="V410">
        <v>574.20000000000005</v>
      </c>
      <c r="W410">
        <v>595</v>
      </c>
      <c r="X410">
        <v>594.20000000000005</v>
      </c>
      <c r="Y410">
        <v>594.21</v>
      </c>
      <c r="Z410">
        <v>9982622</v>
      </c>
      <c r="AA410">
        <v>5931813451.1000004</v>
      </c>
      <c r="AB410">
        <v>161175</v>
      </c>
      <c r="AC410">
        <v>1380330</v>
      </c>
      <c r="AD410">
        <v>13.83</v>
      </c>
    </row>
    <row r="411" spans="1:30" x14ac:dyDescent="0.25">
      <c r="A411" s="11" t="s">
        <v>4060</v>
      </c>
      <c r="B411" s="2" t="s">
        <v>16</v>
      </c>
      <c r="C411" s="12">
        <v>45344</v>
      </c>
      <c r="D411" s="2">
        <v>598.5</v>
      </c>
      <c r="F411">
        <f t="shared" si="32"/>
        <v>2.2727272727272649</v>
      </c>
      <c r="G411">
        <f t="shared" si="31"/>
        <v>4</v>
      </c>
      <c r="H411">
        <f t="shared" si="35"/>
        <v>6.2771908017402147</v>
      </c>
      <c r="I411" t="str">
        <f t="shared" si="33"/>
        <v/>
      </c>
      <c r="J411" t="str">
        <f t="shared" si="34"/>
        <v/>
      </c>
      <c r="P411" t="s">
        <v>4060</v>
      </c>
      <c r="Q411" t="s">
        <v>16</v>
      </c>
      <c r="R411" s="3">
        <v>45342</v>
      </c>
      <c r="S411">
        <v>594.20000000000005</v>
      </c>
      <c r="T411">
        <v>596.85</v>
      </c>
      <c r="U411">
        <v>630</v>
      </c>
      <c r="V411">
        <v>574</v>
      </c>
      <c r="W411">
        <v>606</v>
      </c>
      <c r="X411">
        <v>604.70000000000005</v>
      </c>
      <c r="Y411">
        <v>602.35</v>
      </c>
      <c r="Z411">
        <v>12997336</v>
      </c>
      <c r="AA411">
        <v>7828940709.1999998</v>
      </c>
      <c r="AB411">
        <v>240286</v>
      </c>
      <c r="AC411">
        <v>2559135</v>
      </c>
      <c r="AD411">
        <v>19.690000000000001</v>
      </c>
    </row>
    <row r="412" spans="1:30" x14ac:dyDescent="0.25">
      <c r="A412" s="9" t="s">
        <v>4060</v>
      </c>
      <c r="B412" s="1" t="s">
        <v>16</v>
      </c>
      <c r="C412" s="10">
        <v>45345</v>
      </c>
      <c r="D412" s="1">
        <v>591.6</v>
      </c>
      <c r="F412">
        <f t="shared" si="32"/>
        <v>-1.1528822055137806</v>
      </c>
      <c r="G412">
        <f t="shared" si="31"/>
        <v>5</v>
      </c>
      <c r="H412" t="str">
        <f t="shared" si="35"/>
        <v/>
      </c>
      <c r="I412" t="str">
        <f t="shared" si="33"/>
        <v/>
      </c>
      <c r="J412" t="str">
        <f t="shared" si="34"/>
        <v/>
      </c>
      <c r="P412" t="s">
        <v>4060</v>
      </c>
      <c r="Q412" t="s">
        <v>16</v>
      </c>
      <c r="R412" s="3">
        <v>45343</v>
      </c>
      <c r="S412">
        <v>604.70000000000005</v>
      </c>
      <c r="T412">
        <v>608.9</v>
      </c>
      <c r="U412">
        <v>624</v>
      </c>
      <c r="V412">
        <v>578.20000000000005</v>
      </c>
      <c r="W412">
        <v>586.95000000000005</v>
      </c>
      <c r="X412">
        <v>585.20000000000005</v>
      </c>
      <c r="Y412">
        <v>602.1</v>
      </c>
      <c r="Z412">
        <v>8671615</v>
      </c>
      <c r="AA412">
        <v>5221192549.5</v>
      </c>
      <c r="AB412">
        <v>155777</v>
      </c>
      <c r="AC412">
        <v>1782509</v>
      </c>
      <c r="AD412">
        <v>20.56</v>
      </c>
    </row>
    <row r="413" spans="1:30" x14ac:dyDescent="0.25">
      <c r="A413" s="11" t="s">
        <v>4060</v>
      </c>
      <c r="B413" s="2" t="s">
        <v>16</v>
      </c>
      <c r="C413" s="12">
        <v>45348</v>
      </c>
      <c r="D413" s="2">
        <v>570</v>
      </c>
      <c r="F413">
        <f t="shared" si="32"/>
        <v>-3.6511156186612612</v>
      </c>
      <c r="G413">
        <f t="shared" si="31"/>
        <v>1</v>
      </c>
      <c r="H413" t="str">
        <f t="shared" si="35"/>
        <v/>
      </c>
      <c r="I413" t="str">
        <f t="shared" si="33"/>
        <v/>
      </c>
      <c r="J413" t="str">
        <f t="shared" si="34"/>
        <v/>
      </c>
      <c r="P413" t="s">
        <v>4060</v>
      </c>
      <c r="Q413" t="s">
        <v>16</v>
      </c>
      <c r="R413" s="3">
        <v>45344</v>
      </c>
      <c r="S413">
        <v>585.20000000000005</v>
      </c>
      <c r="T413">
        <v>592</v>
      </c>
      <c r="U413">
        <v>609.70000000000005</v>
      </c>
      <c r="V413">
        <v>572.85</v>
      </c>
      <c r="W413">
        <v>595.70000000000005</v>
      </c>
      <c r="X413">
        <v>598.5</v>
      </c>
      <c r="Y413">
        <v>595.61</v>
      </c>
      <c r="Z413">
        <v>9476678</v>
      </c>
      <c r="AA413">
        <v>5644430126.1499996</v>
      </c>
      <c r="AB413">
        <v>154300</v>
      </c>
      <c r="AC413">
        <v>1278667</v>
      </c>
      <c r="AD413">
        <v>13.49</v>
      </c>
    </row>
    <row r="414" spans="1:30" x14ac:dyDescent="0.25">
      <c r="A414" s="9" t="s">
        <v>4060</v>
      </c>
      <c r="B414" s="1" t="s">
        <v>16</v>
      </c>
      <c r="C414" s="10">
        <v>45349</v>
      </c>
      <c r="D414" s="1">
        <v>574.29999999999995</v>
      </c>
      <c r="F414">
        <f t="shared" si="32"/>
        <v>0.75438596491227272</v>
      </c>
      <c r="G414">
        <f t="shared" si="31"/>
        <v>2</v>
      </c>
      <c r="H414" t="str">
        <f t="shared" si="35"/>
        <v/>
      </c>
      <c r="I414" t="str">
        <f t="shared" si="33"/>
        <v/>
      </c>
      <c r="J414" t="str">
        <f t="shared" si="34"/>
        <v/>
      </c>
      <c r="P414" t="s">
        <v>4060</v>
      </c>
      <c r="Q414" t="s">
        <v>16</v>
      </c>
      <c r="R414" s="3">
        <v>45345</v>
      </c>
      <c r="S414">
        <v>598.5</v>
      </c>
      <c r="T414">
        <v>604</v>
      </c>
      <c r="U414">
        <v>604.29999999999995</v>
      </c>
      <c r="V414">
        <v>587</v>
      </c>
      <c r="W414">
        <v>591.5</v>
      </c>
      <c r="X414">
        <v>591.6</v>
      </c>
      <c r="Y414">
        <v>592.85</v>
      </c>
      <c r="Z414">
        <v>4018573</v>
      </c>
      <c r="AA414">
        <v>2382390917.4499998</v>
      </c>
      <c r="AB414">
        <v>106920</v>
      </c>
      <c r="AC414">
        <v>1035579</v>
      </c>
      <c r="AD414">
        <v>25.77</v>
      </c>
    </row>
    <row r="415" spans="1:30" x14ac:dyDescent="0.25">
      <c r="A415" s="11" t="s">
        <v>4060</v>
      </c>
      <c r="B415" s="2" t="s">
        <v>16</v>
      </c>
      <c r="C415" s="12">
        <v>45350</v>
      </c>
      <c r="D415" s="2">
        <v>567.15</v>
      </c>
      <c r="F415">
        <f t="shared" si="32"/>
        <v>-1.2449939056242345</v>
      </c>
      <c r="G415">
        <f t="shared" si="31"/>
        <v>3</v>
      </c>
      <c r="H415" t="str">
        <f t="shared" si="35"/>
        <v/>
      </c>
      <c r="I415" t="str">
        <f t="shared" si="33"/>
        <v/>
      </c>
      <c r="J415" t="str">
        <f t="shared" si="34"/>
        <v/>
      </c>
      <c r="P415" t="s">
        <v>4060</v>
      </c>
      <c r="Q415" t="s">
        <v>16</v>
      </c>
      <c r="R415" s="3">
        <v>45348</v>
      </c>
      <c r="S415">
        <v>591.6</v>
      </c>
      <c r="T415">
        <v>587.35</v>
      </c>
      <c r="U415">
        <v>593.95000000000005</v>
      </c>
      <c r="V415">
        <v>563.29999999999995</v>
      </c>
      <c r="W415">
        <v>570.4</v>
      </c>
      <c r="X415">
        <v>570</v>
      </c>
      <c r="Y415">
        <v>574.48</v>
      </c>
      <c r="Z415">
        <v>4179841</v>
      </c>
      <c r="AA415">
        <v>2401216611.25</v>
      </c>
      <c r="AB415">
        <v>89553</v>
      </c>
      <c r="AC415">
        <v>1402280</v>
      </c>
      <c r="AD415">
        <v>33.549999999999997</v>
      </c>
    </row>
    <row r="416" spans="1:30" x14ac:dyDescent="0.25">
      <c r="A416" s="9" t="s">
        <v>4060</v>
      </c>
      <c r="B416" s="1" t="s">
        <v>16</v>
      </c>
      <c r="C416" s="10">
        <v>45351</v>
      </c>
      <c r="D416" s="1">
        <v>546.54999999999995</v>
      </c>
      <c r="F416">
        <f t="shared" si="32"/>
        <v>-3.6321960680596002</v>
      </c>
      <c r="G416">
        <f t="shared" si="31"/>
        <v>4</v>
      </c>
      <c r="H416">
        <f t="shared" si="35"/>
        <v>-8.6800334168755295</v>
      </c>
      <c r="I416" t="str">
        <f t="shared" si="33"/>
        <v/>
      </c>
      <c r="J416" t="str">
        <f t="shared" si="34"/>
        <v/>
      </c>
      <c r="P416" t="s">
        <v>4060</v>
      </c>
      <c r="Q416" t="s">
        <v>16</v>
      </c>
      <c r="R416" s="3">
        <v>45349</v>
      </c>
      <c r="S416">
        <v>570</v>
      </c>
      <c r="T416">
        <v>573.95000000000005</v>
      </c>
      <c r="U416">
        <v>583.79999999999995</v>
      </c>
      <c r="V416">
        <v>562.6</v>
      </c>
      <c r="W416">
        <v>576.5</v>
      </c>
      <c r="X416">
        <v>574.29999999999995</v>
      </c>
      <c r="Y416">
        <v>574.11</v>
      </c>
      <c r="Z416">
        <v>6084332</v>
      </c>
      <c r="AA416">
        <v>3493087997.0999999</v>
      </c>
      <c r="AB416">
        <v>105216</v>
      </c>
      <c r="AC416">
        <v>2620332</v>
      </c>
      <c r="AD416">
        <v>43.07</v>
      </c>
    </row>
    <row r="417" spans="1:30" x14ac:dyDescent="0.25">
      <c r="A417" s="11" t="s">
        <v>4060</v>
      </c>
      <c r="B417" s="2" t="s">
        <v>16</v>
      </c>
      <c r="C417" s="12">
        <v>45352</v>
      </c>
      <c r="D417" s="2">
        <v>589.15</v>
      </c>
      <c r="F417">
        <f t="shared" si="32"/>
        <v>7.794346354404909</v>
      </c>
      <c r="G417">
        <f t="shared" si="31"/>
        <v>5</v>
      </c>
      <c r="H417" t="str">
        <f t="shared" si="35"/>
        <v/>
      </c>
      <c r="I417">
        <f t="shared" si="33"/>
        <v>45352</v>
      </c>
      <c r="J417">
        <f t="shared" si="34"/>
        <v>1.8840702707290102</v>
      </c>
      <c r="P417" t="s">
        <v>4060</v>
      </c>
      <c r="Q417" t="s">
        <v>16</v>
      </c>
      <c r="R417" s="3">
        <v>45350</v>
      </c>
      <c r="S417">
        <v>574.29999999999995</v>
      </c>
      <c r="T417">
        <v>579.70000000000005</v>
      </c>
      <c r="U417">
        <v>586</v>
      </c>
      <c r="V417">
        <v>561.20000000000005</v>
      </c>
      <c r="W417">
        <v>565.9</v>
      </c>
      <c r="X417">
        <v>567.15</v>
      </c>
      <c r="Y417">
        <v>572.47</v>
      </c>
      <c r="Z417">
        <v>4303625</v>
      </c>
      <c r="AA417">
        <v>2463679427</v>
      </c>
      <c r="AB417">
        <v>109174</v>
      </c>
      <c r="AC417">
        <v>1839987</v>
      </c>
      <c r="AD417">
        <v>42.75</v>
      </c>
    </row>
    <row r="418" spans="1:30" x14ac:dyDescent="0.25">
      <c r="A418" s="9" t="s">
        <v>4060</v>
      </c>
      <c r="B418" s="1" t="s">
        <v>16</v>
      </c>
      <c r="C418" s="10">
        <v>45353</v>
      </c>
      <c r="D418" s="1">
        <v>592.75</v>
      </c>
      <c r="F418">
        <f t="shared" si="32"/>
        <v>0.61104981753373888</v>
      </c>
      <c r="G418">
        <f t="shared" si="31"/>
        <v>6</v>
      </c>
      <c r="H418" t="str">
        <f t="shared" si="35"/>
        <v/>
      </c>
      <c r="I418" t="str">
        <f t="shared" si="33"/>
        <v/>
      </c>
      <c r="J418" t="str">
        <f t="shared" si="34"/>
        <v/>
      </c>
      <c r="P418" t="s">
        <v>4060</v>
      </c>
      <c r="Q418" t="s">
        <v>16</v>
      </c>
      <c r="R418" s="3">
        <v>45351</v>
      </c>
      <c r="S418">
        <v>567.15</v>
      </c>
      <c r="T418">
        <v>571</v>
      </c>
      <c r="U418">
        <v>571.20000000000005</v>
      </c>
      <c r="V418">
        <v>544</v>
      </c>
      <c r="W418">
        <v>550.29999999999995</v>
      </c>
      <c r="X418">
        <v>546.54999999999995</v>
      </c>
      <c r="Y418">
        <v>552.41</v>
      </c>
      <c r="Z418">
        <v>5120713</v>
      </c>
      <c r="AA418">
        <v>2828728837</v>
      </c>
      <c r="AB418">
        <v>89413</v>
      </c>
      <c r="AC418">
        <v>2018634</v>
      </c>
      <c r="AD418">
        <v>39.42</v>
      </c>
    </row>
    <row r="419" spans="1:30" x14ac:dyDescent="0.25">
      <c r="A419" s="11" t="s">
        <v>4060</v>
      </c>
      <c r="B419" s="2" t="s">
        <v>16</v>
      </c>
      <c r="C419" s="12">
        <v>45355</v>
      </c>
      <c r="D419" s="2">
        <v>624.9</v>
      </c>
      <c r="F419">
        <f t="shared" si="32"/>
        <v>5.423871784057356</v>
      </c>
      <c r="G419">
        <f t="shared" si="31"/>
        <v>1</v>
      </c>
      <c r="H419" t="str">
        <f t="shared" si="35"/>
        <v/>
      </c>
      <c r="I419" t="str">
        <f t="shared" si="33"/>
        <v/>
      </c>
      <c r="J419" t="str">
        <f t="shared" si="34"/>
        <v/>
      </c>
      <c r="P419" t="s">
        <v>4060</v>
      </c>
      <c r="Q419" t="s">
        <v>16</v>
      </c>
      <c r="R419" s="3">
        <v>45352</v>
      </c>
      <c r="S419">
        <v>546.54999999999995</v>
      </c>
      <c r="T419">
        <v>554.35</v>
      </c>
      <c r="U419">
        <v>593.9</v>
      </c>
      <c r="V419">
        <v>552.9</v>
      </c>
      <c r="W419">
        <v>589.5</v>
      </c>
      <c r="X419">
        <v>589.15</v>
      </c>
      <c r="Y419">
        <v>579.04999999999995</v>
      </c>
      <c r="Z419">
        <v>10763632</v>
      </c>
      <c r="AA419">
        <v>6232639210.1999998</v>
      </c>
      <c r="AB419">
        <v>198409</v>
      </c>
      <c r="AC419">
        <v>3059500</v>
      </c>
      <c r="AD419">
        <v>28.42</v>
      </c>
    </row>
    <row r="420" spans="1:30" x14ac:dyDescent="0.25">
      <c r="A420" s="9" t="s">
        <v>4060</v>
      </c>
      <c r="B420" s="1" t="s">
        <v>16</v>
      </c>
      <c r="C420" s="10">
        <v>45356</v>
      </c>
      <c r="D420" s="1">
        <v>631.5</v>
      </c>
      <c r="F420">
        <f t="shared" si="32"/>
        <v>1.0561689870379298</v>
      </c>
      <c r="G420">
        <f t="shared" si="31"/>
        <v>2</v>
      </c>
      <c r="H420" t="str">
        <f t="shared" si="35"/>
        <v/>
      </c>
      <c r="I420" t="str">
        <f t="shared" si="33"/>
        <v/>
      </c>
      <c r="J420" t="str">
        <f t="shared" si="34"/>
        <v/>
      </c>
      <c r="P420" t="s">
        <v>4060</v>
      </c>
      <c r="Q420" t="s">
        <v>16</v>
      </c>
      <c r="R420" s="3">
        <v>45353</v>
      </c>
      <c r="S420">
        <v>589.15</v>
      </c>
      <c r="T420">
        <v>595.1</v>
      </c>
      <c r="U420">
        <v>598.70000000000005</v>
      </c>
      <c r="V420">
        <v>586.35</v>
      </c>
      <c r="W420">
        <v>592</v>
      </c>
      <c r="X420">
        <v>592.75</v>
      </c>
      <c r="Y420">
        <v>592.87</v>
      </c>
      <c r="Z420">
        <v>439127</v>
      </c>
      <c r="AA420">
        <v>260346761</v>
      </c>
      <c r="AB420">
        <v>9456</v>
      </c>
      <c r="AC420">
        <v>220349</v>
      </c>
      <c r="AD420">
        <v>50.18</v>
      </c>
    </row>
    <row r="421" spans="1:30" x14ac:dyDescent="0.25">
      <c r="A421" s="11" t="s">
        <v>4060</v>
      </c>
      <c r="B421" s="2" t="s">
        <v>16</v>
      </c>
      <c r="C421" s="12">
        <v>45357</v>
      </c>
      <c r="D421" s="2">
        <v>633.85</v>
      </c>
      <c r="F421">
        <f t="shared" si="32"/>
        <v>0.37212984956453254</v>
      </c>
      <c r="G421">
        <f t="shared" si="31"/>
        <v>3</v>
      </c>
      <c r="H421" t="str">
        <f t="shared" si="35"/>
        <v/>
      </c>
      <c r="I421" t="str">
        <f t="shared" si="33"/>
        <v/>
      </c>
      <c r="J421" t="str">
        <f t="shared" si="34"/>
        <v/>
      </c>
      <c r="P421" t="s">
        <v>4060</v>
      </c>
      <c r="Q421" t="s">
        <v>16</v>
      </c>
      <c r="R421" s="3">
        <v>45355</v>
      </c>
      <c r="S421">
        <v>592.75</v>
      </c>
      <c r="T421">
        <v>594</v>
      </c>
      <c r="U421">
        <v>639.20000000000005</v>
      </c>
      <c r="V421">
        <v>593.9</v>
      </c>
      <c r="W421">
        <v>626.95000000000005</v>
      </c>
      <c r="X421">
        <v>624.9</v>
      </c>
      <c r="Y421">
        <v>621.63</v>
      </c>
      <c r="Z421">
        <v>16520224</v>
      </c>
      <c r="AA421">
        <v>10269470060.65</v>
      </c>
      <c r="AB421">
        <v>279168</v>
      </c>
      <c r="AC421">
        <v>3706075</v>
      </c>
      <c r="AD421">
        <v>22.43</v>
      </c>
    </row>
    <row r="422" spans="1:30" x14ac:dyDescent="0.25">
      <c r="A422" s="9" t="s">
        <v>4060</v>
      </c>
      <c r="B422" s="1" t="s">
        <v>16</v>
      </c>
      <c r="C422" s="10">
        <v>45358</v>
      </c>
      <c r="D422" s="1">
        <v>630.1</v>
      </c>
      <c r="F422">
        <f t="shared" si="32"/>
        <v>-0.59162262364912832</v>
      </c>
      <c r="G422">
        <f t="shared" si="31"/>
        <v>4</v>
      </c>
      <c r="H422">
        <f t="shared" si="35"/>
        <v>6.9506916744462437</v>
      </c>
      <c r="I422" t="str">
        <f t="shared" si="33"/>
        <v/>
      </c>
      <c r="J422" t="str">
        <f t="shared" si="34"/>
        <v/>
      </c>
      <c r="P422" t="s">
        <v>4060</v>
      </c>
      <c r="Q422" t="s">
        <v>16</v>
      </c>
      <c r="R422" s="3">
        <v>45356</v>
      </c>
      <c r="S422">
        <v>624.9</v>
      </c>
      <c r="T422">
        <v>628.9</v>
      </c>
      <c r="U422">
        <v>638.70000000000005</v>
      </c>
      <c r="V422">
        <v>618</v>
      </c>
      <c r="W422">
        <v>632.1</v>
      </c>
      <c r="X422">
        <v>631.5</v>
      </c>
      <c r="Y422">
        <v>629.12</v>
      </c>
      <c r="Z422">
        <v>6399505</v>
      </c>
      <c r="AA422">
        <v>4026075752.1999998</v>
      </c>
      <c r="AB422">
        <v>140515</v>
      </c>
      <c r="AC422">
        <v>1455243</v>
      </c>
      <c r="AD422">
        <v>22.74</v>
      </c>
    </row>
    <row r="423" spans="1:30" x14ac:dyDescent="0.25">
      <c r="A423" s="11" t="s">
        <v>4060</v>
      </c>
      <c r="B423" s="2" t="s">
        <v>16</v>
      </c>
      <c r="C423" s="12">
        <v>45362</v>
      </c>
      <c r="D423" s="2">
        <v>615.35</v>
      </c>
      <c r="F423">
        <f t="shared" si="32"/>
        <v>-2.3408982701158547</v>
      </c>
      <c r="G423">
        <f t="shared" si="31"/>
        <v>1</v>
      </c>
      <c r="H423" t="str">
        <f t="shared" si="35"/>
        <v/>
      </c>
      <c r="I423" t="str">
        <f t="shared" si="33"/>
        <v/>
      </c>
      <c r="J423" t="str">
        <f t="shared" si="34"/>
        <v/>
      </c>
      <c r="P423" t="s">
        <v>4060</v>
      </c>
      <c r="Q423" t="s">
        <v>16</v>
      </c>
      <c r="R423" s="3">
        <v>45357</v>
      </c>
      <c r="S423">
        <v>631.5</v>
      </c>
      <c r="T423">
        <v>634</v>
      </c>
      <c r="U423">
        <v>647</v>
      </c>
      <c r="V423">
        <v>618</v>
      </c>
      <c r="W423">
        <v>633</v>
      </c>
      <c r="X423">
        <v>633.85</v>
      </c>
      <c r="Y423">
        <v>632.04</v>
      </c>
      <c r="Z423">
        <v>6500747</v>
      </c>
      <c r="AA423">
        <v>4108704618.0999999</v>
      </c>
      <c r="AB423">
        <v>116997</v>
      </c>
      <c r="AC423">
        <v>1407139</v>
      </c>
      <c r="AD423">
        <v>21.65</v>
      </c>
    </row>
    <row r="424" spans="1:30" x14ac:dyDescent="0.25">
      <c r="A424" s="9" t="s">
        <v>4060</v>
      </c>
      <c r="B424" s="1" t="s">
        <v>16</v>
      </c>
      <c r="C424" s="10">
        <v>45363</v>
      </c>
      <c r="D424" s="1">
        <v>612.70000000000005</v>
      </c>
      <c r="F424">
        <f t="shared" si="32"/>
        <v>-0.43064922401884737</v>
      </c>
      <c r="G424">
        <f t="shared" si="31"/>
        <v>2</v>
      </c>
      <c r="H424" t="str">
        <f t="shared" si="35"/>
        <v/>
      </c>
      <c r="I424" t="str">
        <f t="shared" si="33"/>
        <v/>
      </c>
      <c r="J424" t="str">
        <f t="shared" si="34"/>
        <v/>
      </c>
      <c r="P424" t="s">
        <v>4060</v>
      </c>
      <c r="Q424" t="s">
        <v>16</v>
      </c>
      <c r="R424" s="3">
        <v>45358</v>
      </c>
      <c r="S424">
        <v>633.85</v>
      </c>
      <c r="T424">
        <v>636</v>
      </c>
      <c r="U424">
        <v>643.54999999999995</v>
      </c>
      <c r="V424">
        <v>627.35</v>
      </c>
      <c r="W424">
        <v>630.25</v>
      </c>
      <c r="X424">
        <v>630.1</v>
      </c>
      <c r="Y424">
        <v>635.49</v>
      </c>
      <c r="Z424">
        <v>4085947</v>
      </c>
      <c r="AA424">
        <v>2596573375.6999998</v>
      </c>
      <c r="AB424">
        <v>71019</v>
      </c>
      <c r="AC424">
        <v>930204</v>
      </c>
      <c r="AD424">
        <v>22.77</v>
      </c>
    </row>
    <row r="425" spans="1:30" x14ac:dyDescent="0.25">
      <c r="A425" s="11" t="s">
        <v>4060</v>
      </c>
      <c r="B425" s="2" t="s">
        <v>16</v>
      </c>
      <c r="C425" s="12">
        <v>45364</v>
      </c>
      <c r="D425" s="2">
        <v>573.79999999999995</v>
      </c>
      <c r="F425">
        <f t="shared" si="32"/>
        <v>-6.3489472825200082</v>
      </c>
      <c r="G425">
        <f t="shared" si="31"/>
        <v>3</v>
      </c>
      <c r="H425" t="str">
        <f t="shared" si="35"/>
        <v/>
      </c>
      <c r="I425" t="str">
        <f t="shared" si="33"/>
        <v/>
      </c>
      <c r="J425" t="str">
        <f t="shared" si="34"/>
        <v/>
      </c>
      <c r="P425" t="s">
        <v>4060</v>
      </c>
      <c r="Q425" t="s">
        <v>16</v>
      </c>
      <c r="R425" s="3">
        <v>45362</v>
      </c>
      <c r="S425">
        <v>630.1</v>
      </c>
      <c r="T425">
        <v>632.9</v>
      </c>
      <c r="U425">
        <v>643</v>
      </c>
      <c r="V425">
        <v>610.5</v>
      </c>
      <c r="W425">
        <v>615.20000000000005</v>
      </c>
      <c r="X425">
        <v>615.35</v>
      </c>
      <c r="Y425">
        <v>624.47</v>
      </c>
      <c r="Z425">
        <v>4968431</v>
      </c>
      <c r="AA425">
        <v>3102651666.3499999</v>
      </c>
      <c r="AB425">
        <v>102754</v>
      </c>
      <c r="AC425">
        <v>1282191</v>
      </c>
      <c r="AD425">
        <v>25.81</v>
      </c>
    </row>
    <row r="426" spans="1:30" x14ac:dyDescent="0.25">
      <c r="A426" s="9" t="s">
        <v>4060</v>
      </c>
      <c r="B426" s="1" t="s">
        <v>16</v>
      </c>
      <c r="C426" s="10">
        <v>45365</v>
      </c>
      <c r="D426" s="1">
        <v>573.15</v>
      </c>
      <c r="F426">
        <f t="shared" si="32"/>
        <v>-0.11327988846287511</v>
      </c>
      <c r="G426">
        <f t="shared" si="31"/>
        <v>4</v>
      </c>
      <c r="H426">
        <f t="shared" si="35"/>
        <v>-9.5763982014672298</v>
      </c>
      <c r="I426" t="str">
        <f t="shared" si="33"/>
        <v/>
      </c>
      <c r="J426" t="str">
        <f t="shared" si="34"/>
        <v/>
      </c>
      <c r="P426" t="s">
        <v>4060</v>
      </c>
      <c r="Q426" t="s">
        <v>16</v>
      </c>
      <c r="R426" s="3">
        <v>45363</v>
      </c>
      <c r="S426">
        <v>615.35</v>
      </c>
      <c r="T426">
        <v>621.5</v>
      </c>
      <c r="U426">
        <v>627.25</v>
      </c>
      <c r="V426">
        <v>603</v>
      </c>
      <c r="W426">
        <v>615</v>
      </c>
      <c r="X426">
        <v>612.70000000000005</v>
      </c>
      <c r="Y426">
        <v>613.26</v>
      </c>
      <c r="Z426">
        <v>4743079</v>
      </c>
      <c r="AA426">
        <v>2908749752.5500002</v>
      </c>
      <c r="AB426">
        <v>87071</v>
      </c>
      <c r="AC426">
        <v>1230896</v>
      </c>
      <c r="AD426">
        <v>25.95</v>
      </c>
    </row>
    <row r="427" spans="1:30" x14ac:dyDescent="0.25">
      <c r="A427" s="11" t="s">
        <v>4060</v>
      </c>
      <c r="B427" s="2" t="s">
        <v>16</v>
      </c>
      <c r="C427" s="12">
        <v>45366</v>
      </c>
      <c r="D427" s="2">
        <v>555.65</v>
      </c>
      <c r="F427">
        <f t="shared" si="32"/>
        <v>-3.0533019279420746</v>
      </c>
      <c r="G427">
        <f t="shared" si="31"/>
        <v>5</v>
      </c>
      <c r="H427" t="str">
        <f t="shared" si="35"/>
        <v/>
      </c>
      <c r="I427" t="str">
        <f t="shared" si="33"/>
        <v/>
      </c>
      <c r="J427" t="str">
        <f t="shared" si="34"/>
        <v/>
      </c>
      <c r="P427" t="s">
        <v>4060</v>
      </c>
      <c r="Q427" t="s">
        <v>16</v>
      </c>
      <c r="R427" s="3">
        <v>45364</v>
      </c>
      <c r="S427">
        <v>612.70000000000005</v>
      </c>
      <c r="T427">
        <v>618.65</v>
      </c>
      <c r="U427">
        <v>619.35</v>
      </c>
      <c r="V427">
        <v>563.15</v>
      </c>
      <c r="W427">
        <v>573.95000000000005</v>
      </c>
      <c r="X427">
        <v>573.79999999999995</v>
      </c>
      <c r="Y427">
        <v>587.17999999999995</v>
      </c>
      <c r="Z427">
        <v>5636750</v>
      </c>
      <c r="AA427">
        <v>3309773965.4000001</v>
      </c>
      <c r="AB427">
        <v>113692</v>
      </c>
      <c r="AC427">
        <v>1532392</v>
      </c>
      <c r="AD427">
        <v>27.19</v>
      </c>
    </row>
    <row r="428" spans="1:30" x14ac:dyDescent="0.25">
      <c r="A428" s="9" t="s">
        <v>4060</v>
      </c>
      <c r="B428" s="1" t="s">
        <v>16</v>
      </c>
      <c r="C428" s="10">
        <v>45369</v>
      </c>
      <c r="D428" s="1">
        <v>545.20000000000005</v>
      </c>
      <c r="F428">
        <f t="shared" si="32"/>
        <v>-1.8806802843516479</v>
      </c>
      <c r="G428">
        <f t="shared" si="31"/>
        <v>1</v>
      </c>
      <c r="H428" t="str">
        <f t="shared" si="35"/>
        <v/>
      </c>
      <c r="I428" t="str">
        <f t="shared" si="33"/>
        <v/>
      </c>
      <c r="J428" t="str">
        <f t="shared" si="34"/>
        <v/>
      </c>
      <c r="P428" t="s">
        <v>4060</v>
      </c>
      <c r="Q428" t="s">
        <v>16</v>
      </c>
      <c r="R428" s="3">
        <v>45365</v>
      </c>
      <c r="S428">
        <v>573.79999999999995</v>
      </c>
      <c r="T428">
        <v>573.79999999999995</v>
      </c>
      <c r="U428">
        <v>590.5</v>
      </c>
      <c r="V428">
        <v>562</v>
      </c>
      <c r="W428">
        <v>580</v>
      </c>
      <c r="X428">
        <v>573.15</v>
      </c>
      <c r="Y428">
        <v>575.01</v>
      </c>
      <c r="Z428">
        <v>4069176</v>
      </c>
      <c r="AA428">
        <v>2339799521.5500002</v>
      </c>
      <c r="AB428">
        <v>109846</v>
      </c>
      <c r="AC428">
        <v>1200233</v>
      </c>
      <c r="AD428">
        <v>29.5</v>
      </c>
    </row>
    <row r="429" spans="1:30" x14ac:dyDescent="0.25">
      <c r="A429" s="11" t="s">
        <v>4060</v>
      </c>
      <c r="B429" s="2" t="s">
        <v>16</v>
      </c>
      <c r="C429" s="12">
        <v>45370</v>
      </c>
      <c r="D429" s="2">
        <v>545.70000000000005</v>
      </c>
      <c r="F429">
        <f t="shared" si="32"/>
        <v>9.1709464416727809E-2</v>
      </c>
      <c r="G429">
        <f t="shared" si="31"/>
        <v>2</v>
      </c>
      <c r="H429" t="str">
        <f t="shared" si="35"/>
        <v/>
      </c>
      <c r="I429" t="str">
        <f t="shared" si="33"/>
        <v/>
      </c>
      <c r="J429" t="str">
        <f t="shared" si="34"/>
        <v/>
      </c>
      <c r="P429" t="s">
        <v>4060</v>
      </c>
      <c r="Q429" t="s">
        <v>16</v>
      </c>
      <c r="R429" s="3">
        <v>45366</v>
      </c>
      <c r="S429">
        <v>573.15</v>
      </c>
      <c r="T429">
        <v>579.5</v>
      </c>
      <c r="U429">
        <v>588.70000000000005</v>
      </c>
      <c r="V429">
        <v>513</v>
      </c>
      <c r="W429">
        <v>550</v>
      </c>
      <c r="X429">
        <v>555.65</v>
      </c>
      <c r="Y429">
        <v>547.17999999999995</v>
      </c>
      <c r="Z429">
        <v>17276038</v>
      </c>
      <c r="AA429">
        <v>9453157165.2000008</v>
      </c>
      <c r="AB429">
        <v>314893</v>
      </c>
      <c r="AC429">
        <v>5096719</v>
      </c>
      <c r="AD429">
        <v>29.5</v>
      </c>
    </row>
    <row r="430" spans="1:30" x14ac:dyDescent="0.25">
      <c r="A430" s="9" t="s">
        <v>4060</v>
      </c>
      <c r="B430" s="1" t="s">
        <v>16</v>
      </c>
      <c r="C430" s="10">
        <v>45371</v>
      </c>
      <c r="D430" s="1">
        <v>565.20000000000005</v>
      </c>
      <c r="F430">
        <f t="shared" si="32"/>
        <v>3.5733919736118747</v>
      </c>
      <c r="G430">
        <f t="shared" si="31"/>
        <v>3</v>
      </c>
      <c r="H430" t="str">
        <f t="shared" si="35"/>
        <v/>
      </c>
      <c r="I430" t="str">
        <f t="shared" si="33"/>
        <v/>
      </c>
      <c r="J430" t="str">
        <f t="shared" si="34"/>
        <v/>
      </c>
      <c r="P430" t="s">
        <v>4060</v>
      </c>
      <c r="Q430" t="s">
        <v>16</v>
      </c>
      <c r="R430" s="3">
        <v>45369</v>
      </c>
      <c r="S430">
        <v>555.65</v>
      </c>
      <c r="T430">
        <v>548.5</v>
      </c>
      <c r="U430">
        <v>554.04999999999995</v>
      </c>
      <c r="V430">
        <v>534.29999999999995</v>
      </c>
      <c r="W430">
        <v>545.85</v>
      </c>
      <c r="X430">
        <v>545.20000000000005</v>
      </c>
      <c r="Y430">
        <v>545.75</v>
      </c>
      <c r="Z430">
        <v>2799865</v>
      </c>
      <c r="AA430">
        <v>1528014667.8499999</v>
      </c>
      <c r="AB430">
        <v>75463</v>
      </c>
      <c r="AC430">
        <v>1003704</v>
      </c>
      <c r="AD430">
        <v>35.85</v>
      </c>
    </row>
    <row r="431" spans="1:30" x14ac:dyDescent="0.25">
      <c r="A431" s="11" t="s">
        <v>4060</v>
      </c>
      <c r="B431" s="2" t="s">
        <v>16</v>
      </c>
      <c r="C431" s="12">
        <v>45372</v>
      </c>
      <c r="D431" s="2">
        <v>590.95000000000005</v>
      </c>
      <c r="F431">
        <f t="shared" si="32"/>
        <v>4.5559094125973099</v>
      </c>
      <c r="G431">
        <f t="shared" si="31"/>
        <v>4</v>
      </c>
      <c r="H431">
        <f t="shared" si="35"/>
        <v>3.1056442467068077</v>
      </c>
      <c r="I431" t="str">
        <f t="shared" si="33"/>
        <v/>
      </c>
      <c r="J431" t="str">
        <f t="shared" si="34"/>
        <v/>
      </c>
      <c r="P431" t="s">
        <v>4060</v>
      </c>
      <c r="Q431" t="s">
        <v>16</v>
      </c>
      <c r="R431" s="3">
        <v>45370</v>
      </c>
      <c r="S431">
        <v>545.20000000000005</v>
      </c>
      <c r="T431">
        <v>545</v>
      </c>
      <c r="U431">
        <v>559.15</v>
      </c>
      <c r="V431">
        <v>533.35</v>
      </c>
      <c r="W431">
        <v>545.5</v>
      </c>
      <c r="X431">
        <v>545.70000000000005</v>
      </c>
      <c r="Y431">
        <v>547.73</v>
      </c>
      <c r="Z431">
        <v>5496693</v>
      </c>
      <c r="AA431">
        <v>3010696640.1500001</v>
      </c>
      <c r="AB431">
        <v>149734</v>
      </c>
      <c r="AC431">
        <v>865265</v>
      </c>
      <c r="AD431">
        <v>15.74</v>
      </c>
    </row>
    <row r="432" spans="1:30" x14ac:dyDescent="0.25">
      <c r="A432" s="9" t="s">
        <v>4060</v>
      </c>
      <c r="B432" s="1" t="s">
        <v>16</v>
      </c>
      <c r="C432" s="10">
        <v>45373</v>
      </c>
      <c r="D432" s="1">
        <v>581.75</v>
      </c>
      <c r="F432">
        <f t="shared" si="32"/>
        <v>-1.5568152974024951</v>
      </c>
      <c r="G432">
        <f t="shared" si="31"/>
        <v>5</v>
      </c>
      <c r="H432" t="str">
        <f t="shared" si="35"/>
        <v/>
      </c>
      <c r="I432" t="str">
        <f t="shared" si="33"/>
        <v/>
      </c>
      <c r="J432" t="str">
        <f t="shared" si="34"/>
        <v/>
      </c>
      <c r="P432" t="s">
        <v>4060</v>
      </c>
      <c r="Q432" t="s">
        <v>16</v>
      </c>
      <c r="R432" s="3">
        <v>45371</v>
      </c>
      <c r="S432">
        <v>545.70000000000005</v>
      </c>
      <c r="T432">
        <v>555</v>
      </c>
      <c r="U432">
        <v>570</v>
      </c>
      <c r="V432">
        <v>544.79999999999995</v>
      </c>
      <c r="W432">
        <v>567.70000000000005</v>
      </c>
      <c r="X432">
        <v>565.20000000000005</v>
      </c>
      <c r="Y432">
        <v>556.92999999999995</v>
      </c>
      <c r="Z432">
        <v>3563564</v>
      </c>
      <c r="AA432">
        <v>1984663382.25</v>
      </c>
      <c r="AB432">
        <v>73471</v>
      </c>
      <c r="AC432">
        <v>755798</v>
      </c>
      <c r="AD432">
        <v>21.21</v>
      </c>
    </row>
    <row r="433" spans="1:30" x14ac:dyDescent="0.25">
      <c r="A433" s="11" t="s">
        <v>4060</v>
      </c>
      <c r="B433" s="2" t="s">
        <v>16</v>
      </c>
      <c r="C433" s="12">
        <v>45377</v>
      </c>
      <c r="D433" s="2">
        <v>611.45000000000005</v>
      </c>
      <c r="F433">
        <f t="shared" si="32"/>
        <v>5.1052857756768448</v>
      </c>
      <c r="G433">
        <f t="shared" si="31"/>
        <v>2</v>
      </c>
      <c r="H433" t="str">
        <f t="shared" si="35"/>
        <v/>
      </c>
      <c r="I433" t="str">
        <f t="shared" si="33"/>
        <v/>
      </c>
      <c r="J433" t="str">
        <f t="shared" si="34"/>
        <v/>
      </c>
      <c r="P433" t="s">
        <v>4060</v>
      </c>
      <c r="Q433" t="s">
        <v>16</v>
      </c>
      <c r="R433" s="3">
        <v>45372</v>
      </c>
      <c r="S433">
        <v>565.20000000000005</v>
      </c>
      <c r="T433">
        <v>568.95000000000005</v>
      </c>
      <c r="U433">
        <v>596.6</v>
      </c>
      <c r="V433">
        <v>568.5</v>
      </c>
      <c r="W433">
        <v>590</v>
      </c>
      <c r="X433">
        <v>590.95000000000005</v>
      </c>
      <c r="Y433">
        <v>580.88</v>
      </c>
      <c r="Z433">
        <v>3967419</v>
      </c>
      <c r="AA433">
        <v>2304575231.4000001</v>
      </c>
      <c r="AB433">
        <v>84488</v>
      </c>
      <c r="AC433">
        <v>1056159</v>
      </c>
      <c r="AD433">
        <v>26.62</v>
      </c>
    </row>
    <row r="434" spans="1:30" x14ac:dyDescent="0.25">
      <c r="A434" s="9" t="s">
        <v>4060</v>
      </c>
      <c r="B434" s="1" t="s">
        <v>16</v>
      </c>
      <c r="C434" s="10">
        <v>45378</v>
      </c>
      <c r="D434" s="1">
        <v>598.79999999999995</v>
      </c>
      <c r="F434">
        <f t="shared" si="32"/>
        <v>-2.0688527271240642</v>
      </c>
      <c r="G434">
        <f t="shared" si="31"/>
        <v>3</v>
      </c>
      <c r="H434" t="str">
        <f t="shared" si="35"/>
        <v/>
      </c>
      <c r="I434" t="str">
        <f t="shared" si="33"/>
        <v/>
      </c>
      <c r="J434" t="str">
        <f t="shared" si="34"/>
        <v/>
      </c>
      <c r="P434" t="s">
        <v>4060</v>
      </c>
      <c r="Q434" t="s">
        <v>16</v>
      </c>
      <c r="R434" s="3">
        <v>45373</v>
      </c>
      <c r="S434">
        <v>590.95000000000005</v>
      </c>
      <c r="T434">
        <v>592.15</v>
      </c>
      <c r="U434">
        <v>595.95000000000005</v>
      </c>
      <c r="V434">
        <v>578.75</v>
      </c>
      <c r="W434">
        <v>582.04999999999995</v>
      </c>
      <c r="X434">
        <v>581.75</v>
      </c>
      <c r="Y434">
        <v>589.34</v>
      </c>
      <c r="Z434">
        <v>3230740</v>
      </c>
      <c r="AA434">
        <v>1903988832.95</v>
      </c>
      <c r="AB434">
        <v>63249</v>
      </c>
      <c r="AC434">
        <v>667709</v>
      </c>
      <c r="AD434">
        <v>20.67</v>
      </c>
    </row>
    <row r="435" spans="1:30" x14ac:dyDescent="0.25">
      <c r="A435" s="11" t="s">
        <v>4060</v>
      </c>
      <c r="B435" s="2" t="s">
        <v>16</v>
      </c>
      <c r="C435" s="12">
        <v>45379</v>
      </c>
      <c r="D435" s="2">
        <v>600.25</v>
      </c>
      <c r="F435">
        <f t="shared" si="32"/>
        <v>0.24215096860388205</v>
      </c>
      <c r="G435">
        <f t="shared" si="31"/>
        <v>4</v>
      </c>
      <c r="H435">
        <f t="shared" si="35"/>
        <v>6.2013446567586605</v>
      </c>
      <c r="I435" t="str">
        <f t="shared" si="33"/>
        <v/>
      </c>
      <c r="J435" t="str">
        <f t="shared" si="34"/>
        <v/>
      </c>
      <c r="P435" t="s">
        <v>4060</v>
      </c>
      <c r="Q435" t="s">
        <v>16</v>
      </c>
      <c r="R435" s="3">
        <v>45377</v>
      </c>
      <c r="S435">
        <v>581.75</v>
      </c>
      <c r="T435">
        <v>584.4</v>
      </c>
      <c r="U435">
        <v>615.70000000000005</v>
      </c>
      <c r="V435">
        <v>578.75</v>
      </c>
      <c r="W435">
        <v>610</v>
      </c>
      <c r="X435">
        <v>611.45000000000005</v>
      </c>
      <c r="Y435">
        <v>605.87</v>
      </c>
      <c r="Z435">
        <v>5545893</v>
      </c>
      <c r="AA435">
        <v>3360080888.9000001</v>
      </c>
      <c r="AB435">
        <v>93782</v>
      </c>
      <c r="AC435">
        <v>1168125</v>
      </c>
      <c r="AD435">
        <v>21.06</v>
      </c>
    </row>
    <row r="436" spans="1:30" x14ac:dyDescent="0.25">
      <c r="A436" s="9" t="s">
        <v>4060</v>
      </c>
      <c r="B436" s="1" t="s">
        <v>16</v>
      </c>
      <c r="C436" s="10">
        <v>45383</v>
      </c>
      <c r="D436" s="1">
        <v>591</v>
      </c>
      <c r="F436">
        <f t="shared" si="32"/>
        <v>-1.541024573094544</v>
      </c>
      <c r="G436">
        <f t="shared" si="31"/>
        <v>1</v>
      </c>
      <c r="H436" t="str">
        <f t="shared" si="35"/>
        <v/>
      </c>
      <c r="I436">
        <f t="shared" si="33"/>
        <v>45383</v>
      </c>
      <c r="J436">
        <f t="shared" si="34"/>
        <v>4.9323181049069298</v>
      </c>
      <c r="P436" t="s">
        <v>4060</v>
      </c>
      <c r="Q436" t="s">
        <v>16</v>
      </c>
      <c r="R436" s="3">
        <v>45378</v>
      </c>
      <c r="S436">
        <v>611.45000000000005</v>
      </c>
      <c r="T436">
        <v>611.95000000000005</v>
      </c>
      <c r="U436">
        <v>629.79999999999995</v>
      </c>
      <c r="V436">
        <v>592.04999999999995</v>
      </c>
      <c r="W436">
        <v>601</v>
      </c>
      <c r="X436">
        <v>598.79999999999995</v>
      </c>
      <c r="Y436">
        <v>609.79</v>
      </c>
      <c r="Z436">
        <v>5887727</v>
      </c>
      <c r="AA436">
        <v>3590252632.5999999</v>
      </c>
      <c r="AB436">
        <v>112306</v>
      </c>
      <c r="AC436">
        <v>2096124</v>
      </c>
      <c r="AD436">
        <v>35.6</v>
      </c>
    </row>
    <row r="437" spans="1:30" x14ac:dyDescent="0.25">
      <c r="A437" s="11" t="s">
        <v>4060</v>
      </c>
      <c r="B437" s="2" t="s">
        <v>16</v>
      </c>
      <c r="C437" s="12">
        <v>45384</v>
      </c>
      <c r="D437" s="2">
        <v>630.1</v>
      </c>
      <c r="F437">
        <f t="shared" si="32"/>
        <v>6.6159052453468732</v>
      </c>
      <c r="G437">
        <f t="shared" si="31"/>
        <v>2</v>
      </c>
      <c r="H437" t="str">
        <f t="shared" si="35"/>
        <v/>
      </c>
      <c r="I437" t="str">
        <f t="shared" si="33"/>
        <v/>
      </c>
      <c r="J437" t="str">
        <f t="shared" si="34"/>
        <v/>
      </c>
      <c r="P437" t="s">
        <v>4060</v>
      </c>
      <c r="Q437" t="s">
        <v>16</v>
      </c>
      <c r="R437" s="3">
        <v>45379</v>
      </c>
      <c r="S437">
        <v>598.79999999999995</v>
      </c>
      <c r="T437">
        <v>603.95000000000005</v>
      </c>
      <c r="U437">
        <v>611</v>
      </c>
      <c r="V437">
        <v>592.20000000000005</v>
      </c>
      <c r="W437">
        <v>600</v>
      </c>
      <c r="X437">
        <v>600.25</v>
      </c>
      <c r="Y437">
        <v>602.14</v>
      </c>
      <c r="Z437">
        <v>3445960</v>
      </c>
      <c r="AA437">
        <v>2074942580.0999999</v>
      </c>
      <c r="AB437">
        <v>72023</v>
      </c>
      <c r="AC437">
        <v>1231895</v>
      </c>
      <c r="AD437">
        <v>35.75</v>
      </c>
    </row>
    <row r="438" spans="1:30" x14ac:dyDescent="0.25">
      <c r="A438" s="9" t="s">
        <v>4060</v>
      </c>
      <c r="B438" s="1" t="s">
        <v>16</v>
      </c>
      <c r="C438" s="10">
        <v>45385</v>
      </c>
      <c r="D438" s="1">
        <v>635.65</v>
      </c>
      <c r="F438">
        <f t="shared" si="32"/>
        <v>0.8808125694334159</v>
      </c>
      <c r="G438">
        <f t="shared" si="31"/>
        <v>3</v>
      </c>
      <c r="H438" t="str">
        <f t="shared" si="35"/>
        <v/>
      </c>
      <c r="I438" t="str">
        <f t="shared" si="33"/>
        <v/>
      </c>
      <c r="J438" t="str">
        <f t="shared" si="34"/>
        <v/>
      </c>
      <c r="P438" t="s">
        <v>4060</v>
      </c>
      <c r="Q438" t="s">
        <v>16</v>
      </c>
      <c r="R438" s="3">
        <v>45383</v>
      </c>
      <c r="S438">
        <v>600.25</v>
      </c>
      <c r="T438">
        <v>606.29999999999995</v>
      </c>
      <c r="U438">
        <v>608.5</v>
      </c>
      <c r="V438">
        <v>582.5</v>
      </c>
      <c r="W438">
        <v>592.6</v>
      </c>
      <c r="X438">
        <v>591</v>
      </c>
      <c r="Y438">
        <v>592.17999999999995</v>
      </c>
      <c r="Z438">
        <v>4273811</v>
      </c>
      <c r="AA438">
        <v>2530859042.75</v>
      </c>
      <c r="AB438">
        <v>123895</v>
      </c>
      <c r="AC438">
        <v>1880608</v>
      </c>
      <c r="AD438">
        <v>44</v>
      </c>
    </row>
    <row r="439" spans="1:30" x14ac:dyDescent="0.25">
      <c r="A439" s="11" t="s">
        <v>4060</v>
      </c>
      <c r="B439" s="2" t="s">
        <v>16</v>
      </c>
      <c r="C439" s="12">
        <v>45386</v>
      </c>
      <c r="D439" s="2">
        <v>621.75</v>
      </c>
      <c r="F439">
        <f t="shared" si="32"/>
        <v>-2.1867379847400263</v>
      </c>
      <c r="G439">
        <f t="shared" si="31"/>
        <v>4</v>
      </c>
      <c r="H439">
        <f t="shared" si="35"/>
        <v>3.8326653306613307</v>
      </c>
      <c r="I439" t="str">
        <f t="shared" si="33"/>
        <v/>
      </c>
      <c r="J439" t="str">
        <f t="shared" si="34"/>
        <v/>
      </c>
      <c r="P439" t="s">
        <v>4060</v>
      </c>
      <c r="Q439" t="s">
        <v>16</v>
      </c>
      <c r="R439" s="3">
        <v>45384</v>
      </c>
      <c r="S439">
        <v>591</v>
      </c>
      <c r="T439">
        <v>595</v>
      </c>
      <c r="U439">
        <v>635</v>
      </c>
      <c r="V439">
        <v>590.15</v>
      </c>
      <c r="W439">
        <v>630.20000000000005</v>
      </c>
      <c r="X439">
        <v>630.1</v>
      </c>
      <c r="Y439">
        <v>617</v>
      </c>
      <c r="Z439">
        <v>7008541</v>
      </c>
      <c r="AA439">
        <v>4324254403.5500002</v>
      </c>
      <c r="AB439">
        <v>128532</v>
      </c>
      <c r="AC439">
        <v>2109366</v>
      </c>
      <c r="AD439">
        <v>30.1</v>
      </c>
    </row>
    <row r="440" spans="1:30" x14ac:dyDescent="0.25">
      <c r="A440" s="9" t="s">
        <v>4060</v>
      </c>
      <c r="B440" s="1" t="s">
        <v>16</v>
      </c>
      <c r="C440" s="10">
        <v>45387</v>
      </c>
      <c r="D440" s="1">
        <v>628.4</v>
      </c>
      <c r="F440">
        <f t="shared" si="32"/>
        <v>1.069561720948931</v>
      </c>
      <c r="G440">
        <f t="shared" si="31"/>
        <v>5</v>
      </c>
      <c r="H440" t="str">
        <f t="shared" si="35"/>
        <v/>
      </c>
      <c r="I440" t="str">
        <f t="shared" si="33"/>
        <v/>
      </c>
      <c r="J440" t="str">
        <f t="shared" si="34"/>
        <v/>
      </c>
      <c r="P440" t="s">
        <v>4060</v>
      </c>
      <c r="Q440" t="s">
        <v>16</v>
      </c>
      <c r="R440" s="3">
        <v>45385</v>
      </c>
      <c r="S440">
        <v>630.1</v>
      </c>
      <c r="T440">
        <v>630.1</v>
      </c>
      <c r="U440">
        <v>669.5</v>
      </c>
      <c r="V440">
        <v>625.1</v>
      </c>
      <c r="W440">
        <v>635</v>
      </c>
      <c r="X440">
        <v>635.65</v>
      </c>
      <c r="Y440">
        <v>649.92999999999995</v>
      </c>
      <c r="Z440">
        <v>13422782</v>
      </c>
      <c r="AA440">
        <v>8723821883.9500008</v>
      </c>
      <c r="AB440">
        <v>215080</v>
      </c>
      <c r="AC440">
        <v>2443651</v>
      </c>
      <c r="AD440">
        <v>18.21</v>
      </c>
    </row>
    <row r="441" spans="1:30" x14ac:dyDescent="0.25">
      <c r="A441" s="11" t="s">
        <v>4060</v>
      </c>
      <c r="B441" s="2" t="s">
        <v>16</v>
      </c>
      <c r="C441" s="12">
        <v>45390</v>
      </c>
      <c r="D441" s="2">
        <v>624.6</v>
      </c>
      <c r="F441">
        <f t="shared" si="32"/>
        <v>-0.60471037555696283</v>
      </c>
      <c r="G441">
        <f t="shared" si="31"/>
        <v>1</v>
      </c>
      <c r="H441" t="str">
        <f t="shared" si="35"/>
        <v/>
      </c>
      <c r="I441" t="str">
        <f t="shared" si="33"/>
        <v/>
      </c>
      <c r="J441" t="str">
        <f t="shared" si="34"/>
        <v/>
      </c>
      <c r="P441" t="s">
        <v>4060</v>
      </c>
      <c r="Q441" t="s">
        <v>16</v>
      </c>
      <c r="R441" s="3">
        <v>45386</v>
      </c>
      <c r="S441">
        <v>635.65</v>
      </c>
      <c r="T441">
        <v>639</v>
      </c>
      <c r="U441">
        <v>641.6</v>
      </c>
      <c r="V441">
        <v>613.35</v>
      </c>
      <c r="W441">
        <v>623.65</v>
      </c>
      <c r="X441">
        <v>621.75</v>
      </c>
      <c r="Y441">
        <v>622.45000000000005</v>
      </c>
      <c r="Z441">
        <v>5682592</v>
      </c>
      <c r="AA441">
        <v>3537155153</v>
      </c>
      <c r="AB441">
        <v>100565</v>
      </c>
      <c r="AC441">
        <v>1473054</v>
      </c>
      <c r="AD441">
        <v>25.92</v>
      </c>
    </row>
    <row r="442" spans="1:30" x14ac:dyDescent="0.25">
      <c r="A442" s="9" t="s">
        <v>4060</v>
      </c>
      <c r="B442" s="1" t="s">
        <v>16</v>
      </c>
      <c r="C442" s="10">
        <v>45391</v>
      </c>
      <c r="D442" s="1">
        <v>629.75</v>
      </c>
      <c r="F442">
        <f t="shared" si="32"/>
        <v>0.82452769772654133</v>
      </c>
      <c r="G442">
        <f t="shared" si="31"/>
        <v>2</v>
      </c>
      <c r="H442" t="str">
        <f t="shared" si="35"/>
        <v/>
      </c>
      <c r="I442" t="str">
        <f t="shared" si="33"/>
        <v/>
      </c>
      <c r="J442" t="str">
        <f t="shared" si="34"/>
        <v/>
      </c>
      <c r="P442" t="s">
        <v>4060</v>
      </c>
      <c r="Q442" t="s">
        <v>16</v>
      </c>
      <c r="R442" s="3">
        <v>45387</v>
      </c>
      <c r="S442">
        <v>621.75</v>
      </c>
      <c r="T442">
        <v>624.85</v>
      </c>
      <c r="U442">
        <v>648.6</v>
      </c>
      <c r="V442">
        <v>622.20000000000005</v>
      </c>
      <c r="W442">
        <v>628.79999999999995</v>
      </c>
      <c r="X442">
        <v>628.4</v>
      </c>
      <c r="Y442">
        <v>635.9</v>
      </c>
      <c r="Z442">
        <v>5179614</v>
      </c>
      <c r="AA442">
        <v>3293701056.4499998</v>
      </c>
      <c r="AB442">
        <v>91236</v>
      </c>
      <c r="AC442">
        <v>997244</v>
      </c>
      <c r="AD442">
        <v>19.25</v>
      </c>
    </row>
    <row r="443" spans="1:30" x14ac:dyDescent="0.25">
      <c r="A443" s="11" t="s">
        <v>4060</v>
      </c>
      <c r="B443" s="2" t="s">
        <v>16</v>
      </c>
      <c r="C443" s="12">
        <v>45392</v>
      </c>
      <c r="D443" s="2">
        <v>631.9</v>
      </c>
      <c r="F443">
        <f t="shared" si="32"/>
        <v>0.34140531957125486</v>
      </c>
      <c r="G443">
        <f t="shared" si="31"/>
        <v>3</v>
      </c>
      <c r="H443" t="str">
        <f t="shared" si="35"/>
        <v/>
      </c>
      <c r="I443" t="str">
        <f t="shared" si="33"/>
        <v/>
      </c>
      <c r="J443" t="str">
        <f t="shared" si="34"/>
        <v/>
      </c>
      <c r="P443" t="s">
        <v>4060</v>
      </c>
      <c r="Q443" t="s">
        <v>16</v>
      </c>
      <c r="R443" s="3">
        <v>45390</v>
      </c>
      <c r="S443">
        <v>628.4</v>
      </c>
      <c r="T443">
        <v>634.5</v>
      </c>
      <c r="U443">
        <v>644</v>
      </c>
      <c r="V443">
        <v>618.5</v>
      </c>
      <c r="W443">
        <v>628.1</v>
      </c>
      <c r="X443">
        <v>624.6</v>
      </c>
      <c r="Y443">
        <v>630.77</v>
      </c>
      <c r="Z443">
        <v>4056356</v>
      </c>
      <c r="AA443">
        <v>2558645184.5</v>
      </c>
      <c r="AB443">
        <v>73035</v>
      </c>
      <c r="AC443">
        <v>1097664</v>
      </c>
      <c r="AD443">
        <v>27.06</v>
      </c>
    </row>
    <row r="444" spans="1:30" x14ac:dyDescent="0.25">
      <c r="A444" s="9" t="s">
        <v>4060</v>
      </c>
      <c r="B444" s="1" t="s">
        <v>16</v>
      </c>
      <c r="C444" s="10">
        <v>45394</v>
      </c>
      <c r="D444" s="1">
        <v>611.04999999999995</v>
      </c>
      <c r="F444">
        <f t="shared" si="32"/>
        <v>-3.2995727172020928</v>
      </c>
      <c r="G444">
        <f t="shared" si="31"/>
        <v>5</v>
      </c>
      <c r="H444" t="str">
        <f t="shared" si="35"/>
        <v/>
      </c>
      <c r="I444" t="str">
        <f t="shared" si="33"/>
        <v/>
      </c>
      <c r="J444" t="str">
        <f t="shared" si="34"/>
        <v/>
      </c>
      <c r="P444" t="s">
        <v>4060</v>
      </c>
      <c r="Q444" t="s">
        <v>16</v>
      </c>
      <c r="R444" s="3">
        <v>45391</v>
      </c>
      <c r="S444">
        <v>624.6</v>
      </c>
      <c r="T444">
        <v>628.1</v>
      </c>
      <c r="U444">
        <v>636.15</v>
      </c>
      <c r="V444">
        <v>618.6</v>
      </c>
      <c r="W444">
        <v>631</v>
      </c>
      <c r="X444">
        <v>629.75</v>
      </c>
      <c r="Y444">
        <v>626.79</v>
      </c>
      <c r="Z444">
        <v>2240881</v>
      </c>
      <c r="AA444">
        <v>1404568355.3</v>
      </c>
      <c r="AB444">
        <v>45283</v>
      </c>
      <c r="AC444">
        <v>537788</v>
      </c>
      <c r="AD444">
        <v>24</v>
      </c>
    </row>
    <row r="445" spans="1:30" x14ac:dyDescent="0.25">
      <c r="A445" s="11" t="s">
        <v>4060</v>
      </c>
      <c r="B445" s="2" t="s">
        <v>16</v>
      </c>
      <c r="C445" s="12">
        <v>45397</v>
      </c>
      <c r="D445" s="2">
        <v>621.85</v>
      </c>
      <c r="F445">
        <f t="shared" si="32"/>
        <v>1.7674494722199605</v>
      </c>
      <c r="G445">
        <f t="shared" si="31"/>
        <v>1</v>
      </c>
      <c r="H445" t="str">
        <f t="shared" si="35"/>
        <v/>
      </c>
      <c r="I445" t="str">
        <f t="shared" si="33"/>
        <v/>
      </c>
      <c r="J445" t="str">
        <f t="shared" si="34"/>
        <v/>
      </c>
      <c r="P445" t="s">
        <v>4060</v>
      </c>
      <c r="Q445" t="s">
        <v>16</v>
      </c>
      <c r="R445" s="3">
        <v>45392</v>
      </c>
      <c r="S445">
        <v>629.75</v>
      </c>
      <c r="T445">
        <v>631.79999999999995</v>
      </c>
      <c r="U445">
        <v>648</v>
      </c>
      <c r="V445">
        <v>626.5</v>
      </c>
      <c r="W445">
        <v>633.20000000000005</v>
      </c>
      <c r="X445">
        <v>631.9</v>
      </c>
      <c r="Y445">
        <v>638</v>
      </c>
      <c r="Z445">
        <v>7746905</v>
      </c>
      <c r="AA445">
        <v>4942533448.1499996</v>
      </c>
      <c r="AB445">
        <v>89473</v>
      </c>
      <c r="AC445">
        <v>3241124</v>
      </c>
      <c r="AD445">
        <v>41.84</v>
      </c>
    </row>
    <row r="446" spans="1:30" x14ac:dyDescent="0.25">
      <c r="A446" s="9" t="s">
        <v>4060</v>
      </c>
      <c r="B446" s="1" t="s">
        <v>16</v>
      </c>
      <c r="C446" s="10">
        <v>45398</v>
      </c>
      <c r="D446" s="1">
        <v>622.95000000000005</v>
      </c>
      <c r="F446">
        <f t="shared" si="32"/>
        <v>0.17689153332797664</v>
      </c>
      <c r="G446">
        <f t="shared" si="31"/>
        <v>2</v>
      </c>
      <c r="H446" t="str">
        <f t="shared" si="35"/>
        <v/>
      </c>
      <c r="I446" t="str">
        <f t="shared" si="33"/>
        <v/>
      </c>
      <c r="J446" t="str">
        <f t="shared" si="34"/>
        <v/>
      </c>
      <c r="P446" t="s">
        <v>4060</v>
      </c>
      <c r="Q446" t="s">
        <v>16</v>
      </c>
      <c r="R446" s="3">
        <v>45394</v>
      </c>
      <c r="S446">
        <v>631.9</v>
      </c>
      <c r="T446">
        <v>632</v>
      </c>
      <c r="U446">
        <v>637.75</v>
      </c>
      <c r="V446">
        <v>607.79999999999995</v>
      </c>
      <c r="W446">
        <v>616.20000000000005</v>
      </c>
      <c r="X446">
        <v>611.04999999999995</v>
      </c>
      <c r="Y446">
        <v>621.34</v>
      </c>
      <c r="Z446">
        <v>6863145</v>
      </c>
      <c r="AA446">
        <v>4264357958.5999999</v>
      </c>
      <c r="AB446">
        <v>108802</v>
      </c>
      <c r="AC446">
        <v>3003233</v>
      </c>
      <c r="AD446">
        <v>43.76</v>
      </c>
    </row>
    <row r="447" spans="1:30" x14ac:dyDescent="0.25">
      <c r="A447" s="11" t="s">
        <v>4060</v>
      </c>
      <c r="B447" s="2" t="s">
        <v>16</v>
      </c>
      <c r="C447" s="12">
        <v>45400</v>
      </c>
      <c r="D447" s="2">
        <v>603.15</v>
      </c>
      <c r="F447">
        <f t="shared" si="32"/>
        <v>-3.1784252347700561</v>
      </c>
      <c r="G447">
        <f t="shared" si="31"/>
        <v>4</v>
      </c>
      <c r="H447">
        <f t="shared" si="35"/>
        <v>-4.2238983723699919</v>
      </c>
      <c r="I447" t="str">
        <f t="shared" si="33"/>
        <v/>
      </c>
      <c r="J447" t="str">
        <f t="shared" si="34"/>
        <v/>
      </c>
      <c r="P447" t="s">
        <v>4060</v>
      </c>
      <c r="Q447" t="s">
        <v>16</v>
      </c>
      <c r="R447" s="3">
        <v>45397</v>
      </c>
      <c r="S447">
        <v>611.04999999999995</v>
      </c>
      <c r="T447">
        <v>611.04999999999995</v>
      </c>
      <c r="U447">
        <v>636.45000000000005</v>
      </c>
      <c r="V447">
        <v>595.5</v>
      </c>
      <c r="W447">
        <v>620.65</v>
      </c>
      <c r="X447">
        <v>621.85</v>
      </c>
      <c r="Y447">
        <v>622.37</v>
      </c>
      <c r="Z447">
        <v>9268535</v>
      </c>
      <c r="AA447">
        <v>5768481943.3999996</v>
      </c>
      <c r="AB447">
        <v>162442</v>
      </c>
      <c r="AC447">
        <v>2599122</v>
      </c>
      <c r="AD447">
        <v>28.04</v>
      </c>
    </row>
    <row r="448" spans="1:30" x14ac:dyDescent="0.25">
      <c r="A448" s="9" t="s">
        <v>4060</v>
      </c>
      <c r="B448" s="1" t="s">
        <v>16</v>
      </c>
      <c r="C448" s="10">
        <v>45401</v>
      </c>
      <c r="D448" s="1">
        <v>599.85</v>
      </c>
      <c r="F448">
        <f t="shared" si="32"/>
        <v>-0.54712758020392183</v>
      </c>
      <c r="G448">
        <f t="shared" si="31"/>
        <v>5</v>
      </c>
      <c r="H448" t="str">
        <f t="shared" si="35"/>
        <v/>
      </c>
      <c r="I448" t="str">
        <f t="shared" si="33"/>
        <v/>
      </c>
      <c r="J448" t="str">
        <f t="shared" si="34"/>
        <v/>
      </c>
      <c r="P448" t="s">
        <v>4060</v>
      </c>
      <c r="Q448" t="s">
        <v>16</v>
      </c>
      <c r="R448" s="3">
        <v>45398</v>
      </c>
      <c r="S448">
        <v>621.85</v>
      </c>
      <c r="T448">
        <v>614.9</v>
      </c>
      <c r="U448">
        <v>634.9</v>
      </c>
      <c r="V448">
        <v>611.1</v>
      </c>
      <c r="W448">
        <v>622.70000000000005</v>
      </c>
      <c r="X448">
        <v>622.95000000000005</v>
      </c>
      <c r="Y448">
        <v>627.04</v>
      </c>
      <c r="Z448">
        <v>4721865</v>
      </c>
      <c r="AA448">
        <v>2960808961.0500002</v>
      </c>
      <c r="AB448">
        <v>73055</v>
      </c>
      <c r="AC448">
        <v>1198129</v>
      </c>
      <c r="AD448">
        <v>25.37</v>
      </c>
    </row>
    <row r="449" spans="1:30" x14ac:dyDescent="0.25">
      <c r="A449" s="11" t="s">
        <v>4060</v>
      </c>
      <c r="B449" s="2" t="s">
        <v>16</v>
      </c>
      <c r="C449" s="12">
        <v>45404</v>
      </c>
      <c r="D449" s="2">
        <v>596.79999999999995</v>
      </c>
      <c r="F449">
        <f t="shared" si="32"/>
        <v>-0.50846044844545601</v>
      </c>
      <c r="G449">
        <f t="shared" si="31"/>
        <v>1</v>
      </c>
      <c r="H449" t="str">
        <f t="shared" si="35"/>
        <v/>
      </c>
      <c r="I449" t="str">
        <f t="shared" si="33"/>
        <v/>
      </c>
      <c r="J449" t="str">
        <f t="shared" si="34"/>
        <v/>
      </c>
      <c r="P449" t="s">
        <v>4060</v>
      </c>
      <c r="Q449" t="s">
        <v>16</v>
      </c>
      <c r="R449" s="3">
        <v>45400</v>
      </c>
      <c r="S449">
        <v>622.95000000000005</v>
      </c>
      <c r="T449">
        <v>623</v>
      </c>
      <c r="U449">
        <v>629.9</v>
      </c>
      <c r="V449">
        <v>600.04999999999995</v>
      </c>
      <c r="W449">
        <v>606.95000000000005</v>
      </c>
      <c r="X449">
        <v>603.15</v>
      </c>
      <c r="Y449">
        <v>611.54999999999995</v>
      </c>
      <c r="Z449">
        <v>4726778</v>
      </c>
      <c r="AA449">
        <v>2890644969.8000002</v>
      </c>
      <c r="AB449">
        <v>87148</v>
      </c>
      <c r="AC449">
        <v>2241057</v>
      </c>
      <c r="AD449">
        <v>47.41</v>
      </c>
    </row>
    <row r="450" spans="1:30" x14ac:dyDescent="0.25">
      <c r="A450" s="9" t="s">
        <v>4060</v>
      </c>
      <c r="B450" s="1" t="s">
        <v>16</v>
      </c>
      <c r="C450" s="10">
        <v>45405</v>
      </c>
      <c r="D450" s="1">
        <v>590.75</v>
      </c>
      <c r="F450">
        <f t="shared" si="32"/>
        <v>-1.0137399463806895</v>
      </c>
      <c r="G450">
        <f t="shared" ref="G450:G496" si="36">WEEKDAY(C450, 2)</f>
        <v>2</v>
      </c>
      <c r="H450" t="str">
        <f t="shared" si="35"/>
        <v/>
      </c>
      <c r="I450" t="str">
        <f t="shared" si="33"/>
        <v/>
      </c>
      <c r="J450" t="str">
        <f t="shared" si="34"/>
        <v/>
      </c>
      <c r="P450" t="s">
        <v>4060</v>
      </c>
      <c r="Q450" t="s">
        <v>16</v>
      </c>
      <c r="R450" s="3">
        <v>45401</v>
      </c>
      <c r="S450">
        <v>603.15</v>
      </c>
      <c r="T450">
        <v>604</v>
      </c>
      <c r="U450">
        <v>616.9</v>
      </c>
      <c r="V450">
        <v>596.04999999999995</v>
      </c>
      <c r="W450">
        <v>601</v>
      </c>
      <c r="X450">
        <v>599.85</v>
      </c>
      <c r="Y450">
        <v>604.67999999999995</v>
      </c>
      <c r="Z450">
        <v>4146618</v>
      </c>
      <c r="AA450">
        <v>2507370520.6500001</v>
      </c>
      <c r="AB450">
        <v>74529</v>
      </c>
      <c r="AC450">
        <v>1148374</v>
      </c>
      <c r="AD450">
        <v>27.69</v>
      </c>
    </row>
    <row r="451" spans="1:30" x14ac:dyDescent="0.25">
      <c r="A451" s="11" t="s">
        <v>4060</v>
      </c>
      <c r="B451" s="2" t="s">
        <v>16</v>
      </c>
      <c r="C451" s="12">
        <v>45406</v>
      </c>
      <c r="D451" s="2">
        <v>608.35</v>
      </c>
      <c r="F451">
        <f t="shared" ref="F451:F496" si="37">((D451-D450)/D450)*100</f>
        <v>2.979263647905209</v>
      </c>
      <c r="G451">
        <f t="shared" si="36"/>
        <v>3</v>
      </c>
      <c r="H451" t="str">
        <f t="shared" si="35"/>
        <v/>
      </c>
      <c r="I451" t="str">
        <f t="shared" ref="I451:I496" si="38">IF(MONTH(C451)&lt;&gt;MONTH(C450), C451, "")</f>
        <v/>
      </c>
      <c r="J451" t="str">
        <f t="shared" ref="J451:J514" si="39">IF(ISNUMBER(I451), (INDEX(D:D, MATCH(EOMONTH(C451, 0), C:C, 1)) / D451 - 1) * 100, "")</f>
        <v/>
      </c>
      <c r="P451" t="s">
        <v>4060</v>
      </c>
      <c r="Q451" t="s">
        <v>16</v>
      </c>
      <c r="R451" s="3">
        <v>45404</v>
      </c>
      <c r="S451">
        <v>599.85</v>
      </c>
      <c r="T451">
        <v>606</v>
      </c>
      <c r="U451">
        <v>616.5</v>
      </c>
      <c r="V451">
        <v>595</v>
      </c>
      <c r="W451">
        <v>597.79999999999995</v>
      </c>
      <c r="X451">
        <v>596.79999999999995</v>
      </c>
      <c r="Y451">
        <v>602.46</v>
      </c>
      <c r="Z451">
        <v>2486599</v>
      </c>
      <c r="AA451">
        <v>1498070039.45</v>
      </c>
      <c r="AB451">
        <v>55030</v>
      </c>
      <c r="AC451">
        <v>981474</v>
      </c>
      <c r="AD451">
        <v>39.47</v>
      </c>
    </row>
    <row r="452" spans="1:30" x14ac:dyDescent="0.25">
      <c r="A452" s="9" t="s">
        <v>4060</v>
      </c>
      <c r="B452" s="1" t="s">
        <v>16</v>
      </c>
      <c r="C452" s="10">
        <v>45407</v>
      </c>
      <c r="D452" s="1">
        <v>612.5</v>
      </c>
      <c r="F452">
        <f t="shared" si="37"/>
        <v>0.68217309114818392</v>
      </c>
      <c r="G452">
        <f t="shared" si="36"/>
        <v>4</v>
      </c>
      <c r="H452">
        <f t="shared" si="35"/>
        <v>1.5501948105778036</v>
      </c>
      <c r="I452" t="str">
        <f t="shared" si="38"/>
        <v/>
      </c>
      <c r="J452" t="str">
        <f t="shared" si="39"/>
        <v/>
      </c>
      <c r="P452" t="s">
        <v>4060</v>
      </c>
      <c r="Q452" t="s">
        <v>16</v>
      </c>
      <c r="R452" s="3">
        <v>45405</v>
      </c>
      <c r="S452">
        <v>596.79999999999995</v>
      </c>
      <c r="T452">
        <v>601</v>
      </c>
      <c r="U452">
        <v>602.54999999999995</v>
      </c>
      <c r="V452">
        <v>588.65</v>
      </c>
      <c r="W452">
        <v>592.5</v>
      </c>
      <c r="X452">
        <v>590.75</v>
      </c>
      <c r="Y452">
        <v>595.23</v>
      </c>
      <c r="Z452">
        <v>2281506</v>
      </c>
      <c r="AA452">
        <v>1358025405.1500001</v>
      </c>
      <c r="AB452">
        <v>56842</v>
      </c>
      <c r="AC452">
        <v>981656</v>
      </c>
      <c r="AD452">
        <v>43.03</v>
      </c>
    </row>
    <row r="453" spans="1:30" x14ac:dyDescent="0.25">
      <c r="A453" s="11" t="s">
        <v>4060</v>
      </c>
      <c r="B453" s="2" t="s">
        <v>16</v>
      </c>
      <c r="C453" s="12">
        <v>45408</v>
      </c>
      <c r="D453" s="2">
        <v>628.35</v>
      </c>
      <c r="F453">
        <f t="shared" si="37"/>
        <v>2.5877551020408203</v>
      </c>
      <c r="G453">
        <f t="shared" si="36"/>
        <v>5</v>
      </c>
      <c r="H453" t="str">
        <f t="shared" si="35"/>
        <v/>
      </c>
      <c r="I453" t="str">
        <f t="shared" si="38"/>
        <v/>
      </c>
      <c r="J453" t="str">
        <f t="shared" si="39"/>
        <v/>
      </c>
      <c r="P453" t="s">
        <v>4060</v>
      </c>
      <c r="Q453" t="s">
        <v>16</v>
      </c>
      <c r="R453" s="3">
        <v>45406</v>
      </c>
      <c r="S453">
        <v>590.75</v>
      </c>
      <c r="T453">
        <v>594</v>
      </c>
      <c r="U453">
        <v>613.79999999999995</v>
      </c>
      <c r="V453">
        <v>589</v>
      </c>
      <c r="W453">
        <v>607</v>
      </c>
      <c r="X453">
        <v>608.35</v>
      </c>
      <c r="Y453">
        <v>604.15</v>
      </c>
      <c r="Z453">
        <v>3184163</v>
      </c>
      <c r="AA453">
        <v>1923726724.95</v>
      </c>
      <c r="AB453">
        <v>61769</v>
      </c>
      <c r="AC453">
        <v>868634</v>
      </c>
      <c r="AD453">
        <v>27.28</v>
      </c>
    </row>
    <row r="454" spans="1:30" x14ac:dyDescent="0.25">
      <c r="A454" s="9" t="s">
        <v>4060</v>
      </c>
      <c r="B454" s="1" t="s">
        <v>16</v>
      </c>
      <c r="C454" s="10">
        <v>45411</v>
      </c>
      <c r="D454" s="1">
        <v>621.04999999999995</v>
      </c>
      <c r="F454">
        <f t="shared" si="37"/>
        <v>-1.1617728972706403</v>
      </c>
      <c r="G454">
        <f t="shared" si="36"/>
        <v>1</v>
      </c>
      <c r="H454" t="str">
        <f t="shared" si="35"/>
        <v/>
      </c>
      <c r="I454" t="str">
        <f t="shared" si="38"/>
        <v/>
      </c>
      <c r="J454" t="str">
        <f t="shared" si="39"/>
        <v/>
      </c>
      <c r="P454" t="s">
        <v>4060</v>
      </c>
      <c r="Q454" t="s">
        <v>16</v>
      </c>
      <c r="R454" s="3">
        <v>45407</v>
      </c>
      <c r="S454">
        <v>608.35</v>
      </c>
      <c r="T454">
        <v>604</v>
      </c>
      <c r="U454">
        <v>620.5</v>
      </c>
      <c r="V454">
        <v>602.04999999999995</v>
      </c>
      <c r="W454">
        <v>613.4</v>
      </c>
      <c r="X454">
        <v>612.5</v>
      </c>
      <c r="Y454">
        <v>615.12</v>
      </c>
      <c r="Z454">
        <v>3486606</v>
      </c>
      <c r="AA454">
        <v>2144683715.45</v>
      </c>
      <c r="AB454">
        <v>63742</v>
      </c>
      <c r="AC454">
        <v>1110387</v>
      </c>
      <c r="AD454">
        <v>31.85</v>
      </c>
    </row>
    <row r="455" spans="1:30" x14ac:dyDescent="0.25">
      <c r="A455" s="11" t="s">
        <v>4060</v>
      </c>
      <c r="B455" s="2" t="s">
        <v>16</v>
      </c>
      <c r="C455" s="12">
        <v>45412</v>
      </c>
      <c r="D455" s="2">
        <v>620.15</v>
      </c>
      <c r="F455">
        <f t="shared" si="37"/>
        <v>-0.14491586828757386</v>
      </c>
      <c r="G455">
        <f t="shared" si="36"/>
        <v>2</v>
      </c>
      <c r="H455" t="str">
        <f t="shared" si="35"/>
        <v/>
      </c>
      <c r="I455" t="str">
        <f t="shared" si="38"/>
        <v/>
      </c>
      <c r="J455" t="str">
        <f t="shared" si="39"/>
        <v/>
      </c>
      <c r="P455" t="s">
        <v>4060</v>
      </c>
      <c r="Q455" t="s">
        <v>16</v>
      </c>
      <c r="R455" s="3">
        <v>45408</v>
      </c>
      <c r="S455">
        <v>612.5</v>
      </c>
      <c r="T455">
        <v>619.25</v>
      </c>
      <c r="U455">
        <v>636.9</v>
      </c>
      <c r="V455">
        <v>616.20000000000005</v>
      </c>
      <c r="W455">
        <v>629</v>
      </c>
      <c r="X455">
        <v>628.35</v>
      </c>
      <c r="Y455">
        <v>628.65</v>
      </c>
      <c r="Z455">
        <v>6320547</v>
      </c>
      <c r="AA455">
        <v>3973440443.25</v>
      </c>
      <c r="AB455">
        <v>78968</v>
      </c>
      <c r="AC455">
        <v>1871195</v>
      </c>
      <c r="AD455">
        <v>29.6</v>
      </c>
    </row>
    <row r="456" spans="1:30" x14ac:dyDescent="0.25">
      <c r="A456" s="9" t="s">
        <v>4060</v>
      </c>
      <c r="B456" s="1" t="s">
        <v>16</v>
      </c>
      <c r="C456" s="10">
        <v>45414</v>
      </c>
      <c r="D456" s="1">
        <v>630.45000000000005</v>
      </c>
      <c r="F456">
        <f t="shared" si="37"/>
        <v>1.6608884947190306</v>
      </c>
      <c r="G456">
        <f t="shared" si="36"/>
        <v>4</v>
      </c>
      <c r="H456">
        <f t="shared" si="35"/>
        <v>3.6327771841867382</v>
      </c>
      <c r="I456">
        <f t="shared" si="38"/>
        <v>45414</v>
      </c>
      <c r="J456">
        <f t="shared" si="39"/>
        <v>0.83273852010468108</v>
      </c>
      <c r="P456" t="s">
        <v>4060</v>
      </c>
      <c r="Q456" t="s">
        <v>16</v>
      </c>
      <c r="R456" s="3">
        <v>45411</v>
      </c>
      <c r="S456">
        <v>628.35</v>
      </c>
      <c r="T456">
        <v>634.4</v>
      </c>
      <c r="U456">
        <v>634.54999999999995</v>
      </c>
      <c r="V456">
        <v>617.5</v>
      </c>
      <c r="W456">
        <v>621.5</v>
      </c>
      <c r="X456">
        <v>621.04999999999995</v>
      </c>
      <c r="Y456">
        <v>622.64</v>
      </c>
      <c r="Z456">
        <v>2961861</v>
      </c>
      <c r="AA456">
        <v>1844159052.75</v>
      </c>
      <c r="AB456">
        <v>50847</v>
      </c>
      <c r="AC456">
        <v>1293693</v>
      </c>
      <c r="AD456">
        <v>43.68</v>
      </c>
    </row>
    <row r="457" spans="1:30" x14ac:dyDescent="0.25">
      <c r="A457" s="11" t="s">
        <v>4060</v>
      </c>
      <c r="B457" s="2" t="s">
        <v>16</v>
      </c>
      <c r="C457" s="12">
        <v>45415</v>
      </c>
      <c r="D457" s="2">
        <v>630.65</v>
      </c>
      <c r="F457">
        <f t="shared" si="37"/>
        <v>3.1723372194453446E-2</v>
      </c>
      <c r="G457">
        <f t="shared" si="36"/>
        <v>5</v>
      </c>
      <c r="H457" t="str">
        <f t="shared" si="35"/>
        <v/>
      </c>
      <c r="I457" t="str">
        <f t="shared" si="38"/>
        <v/>
      </c>
      <c r="J457" t="str">
        <f t="shared" si="39"/>
        <v/>
      </c>
      <c r="P457" t="s">
        <v>4060</v>
      </c>
      <c r="Q457" t="s">
        <v>16</v>
      </c>
      <c r="R457" s="3">
        <v>45412</v>
      </c>
      <c r="S457">
        <v>621.04999999999995</v>
      </c>
      <c r="T457">
        <v>624.20000000000005</v>
      </c>
      <c r="U457">
        <v>638.79999999999995</v>
      </c>
      <c r="V457">
        <v>618.04999999999995</v>
      </c>
      <c r="W457">
        <v>622.79999999999995</v>
      </c>
      <c r="X457">
        <v>620.15</v>
      </c>
      <c r="Y457">
        <v>630.51</v>
      </c>
      <c r="Z457">
        <v>4079150</v>
      </c>
      <c r="AA457">
        <v>2571933199.4499998</v>
      </c>
      <c r="AB457">
        <v>78598</v>
      </c>
      <c r="AC457">
        <v>1272493</v>
      </c>
      <c r="AD457">
        <v>31.2</v>
      </c>
    </row>
    <row r="458" spans="1:30" x14ac:dyDescent="0.25">
      <c r="A458" s="9" t="s">
        <v>4060</v>
      </c>
      <c r="B458" s="1" t="s">
        <v>16</v>
      </c>
      <c r="C458" s="10">
        <v>45418</v>
      </c>
      <c r="D458" s="1">
        <v>633.45000000000005</v>
      </c>
      <c r="F458">
        <f t="shared" si="37"/>
        <v>0.44398636327599594</v>
      </c>
      <c r="G458">
        <f t="shared" si="36"/>
        <v>1</v>
      </c>
      <c r="H458" t="str">
        <f t="shared" si="35"/>
        <v/>
      </c>
      <c r="I458" t="str">
        <f t="shared" si="38"/>
        <v/>
      </c>
      <c r="J458" t="str">
        <f t="shared" si="39"/>
        <v/>
      </c>
      <c r="P458" t="s">
        <v>4060</v>
      </c>
      <c r="Q458" t="s">
        <v>16</v>
      </c>
      <c r="R458" s="3">
        <v>45414</v>
      </c>
      <c r="S458">
        <v>620.15</v>
      </c>
      <c r="T458">
        <v>624.20000000000005</v>
      </c>
      <c r="U458">
        <v>632</v>
      </c>
      <c r="V458">
        <v>605</v>
      </c>
      <c r="W458">
        <v>628.4</v>
      </c>
      <c r="X458">
        <v>630.45000000000005</v>
      </c>
      <c r="Y458">
        <v>622.86</v>
      </c>
      <c r="Z458">
        <v>4702531</v>
      </c>
      <c r="AA458">
        <v>2928997543.25</v>
      </c>
      <c r="AB458">
        <v>81887</v>
      </c>
      <c r="AC458">
        <v>1840763</v>
      </c>
      <c r="AD458">
        <v>39.14</v>
      </c>
    </row>
    <row r="459" spans="1:30" x14ac:dyDescent="0.25">
      <c r="A459" s="11" t="s">
        <v>4060</v>
      </c>
      <c r="B459" s="2" t="s">
        <v>16</v>
      </c>
      <c r="C459" s="12">
        <v>45419</v>
      </c>
      <c r="D459" s="2">
        <v>636.65</v>
      </c>
      <c r="F459">
        <f t="shared" si="37"/>
        <v>0.50517010024468101</v>
      </c>
      <c r="G459">
        <f t="shared" si="36"/>
        <v>2</v>
      </c>
      <c r="H459" t="str">
        <f t="shared" si="35"/>
        <v/>
      </c>
      <c r="I459" t="str">
        <f t="shared" si="38"/>
        <v/>
      </c>
      <c r="J459" t="str">
        <f t="shared" si="39"/>
        <v/>
      </c>
      <c r="P459" t="s">
        <v>4060</v>
      </c>
      <c r="Q459" t="s">
        <v>16</v>
      </c>
      <c r="R459" s="3">
        <v>45415</v>
      </c>
      <c r="S459">
        <v>630.45000000000005</v>
      </c>
      <c r="T459">
        <v>633.70000000000005</v>
      </c>
      <c r="U459">
        <v>643</v>
      </c>
      <c r="V459">
        <v>620.85</v>
      </c>
      <c r="W459">
        <v>630.65</v>
      </c>
      <c r="X459">
        <v>630.65</v>
      </c>
      <c r="Y459">
        <v>633.63</v>
      </c>
      <c r="Z459">
        <v>4278873</v>
      </c>
      <c r="AA459">
        <v>2711204559.1500001</v>
      </c>
      <c r="AB459">
        <v>91018</v>
      </c>
      <c r="AC459">
        <v>1354073</v>
      </c>
      <c r="AD459">
        <v>31.65</v>
      </c>
    </row>
    <row r="460" spans="1:30" x14ac:dyDescent="0.25">
      <c r="A460" s="9" t="s">
        <v>4060</v>
      </c>
      <c r="B460" s="1" t="s">
        <v>16</v>
      </c>
      <c r="C460" s="10">
        <v>45420</v>
      </c>
      <c r="D460" s="1">
        <v>640.65</v>
      </c>
      <c r="F460">
        <f t="shared" si="37"/>
        <v>0.62828869865703296</v>
      </c>
      <c r="G460">
        <f t="shared" si="36"/>
        <v>3</v>
      </c>
      <c r="H460" t="str">
        <f t="shared" si="35"/>
        <v/>
      </c>
      <c r="I460" t="str">
        <f t="shared" si="38"/>
        <v/>
      </c>
      <c r="J460" t="str">
        <f t="shared" si="39"/>
        <v/>
      </c>
      <c r="P460" t="s">
        <v>4060</v>
      </c>
      <c r="Q460" t="s">
        <v>16</v>
      </c>
      <c r="R460" s="3">
        <v>45418</v>
      </c>
      <c r="S460">
        <v>630.65</v>
      </c>
      <c r="T460">
        <v>636.9</v>
      </c>
      <c r="U460">
        <v>652</v>
      </c>
      <c r="V460">
        <v>616.85</v>
      </c>
      <c r="W460">
        <v>633</v>
      </c>
      <c r="X460">
        <v>633.45000000000005</v>
      </c>
      <c r="Y460">
        <v>633.84</v>
      </c>
      <c r="Z460">
        <v>4193671</v>
      </c>
      <c r="AA460">
        <v>2658126355.5</v>
      </c>
      <c r="AB460">
        <v>87040</v>
      </c>
      <c r="AC460">
        <v>1342945</v>
      </c>
      <c r="AD460">
        <v>32.020000000000003</v>
      </c>
    </row>
    <row r="461" spans="1:30" x14ac:dyDescent="0.25">
      <c r="A461" s="11" t="s">
        <v>4060</v>
      </c>
      <c r="B461" s="2" t="s">
        <v>16</v>
      </c>
      <c r="C461" s="12">
        <v>45421</v>
      </c>
      <c r="D461" s="2">
        <v>617.35</v>
      </c>
      <c r="F461">
        <f t="shared" si="37"/>
        <v>-3.636931241707634</v>
      </c>
      <c r="G461">
        <f t="shared" si="36"/>
        <v>4</v>
      </c>
      <c r="H461">
        <f t="shared" si="35"/>
        <v>-2.0778808787374135</v>
      </c>
      <c r="I461" t="str">
        <f t="shared" si="38"/>
        <v/>
      </c>
      <c r="J461" t="str">
        <f t="shared" si="39"/>
        <v/>
      </c>
      <c r="P461" t="s">
        <v>4060</v>
      </c>
      <c r="Q461" t="s">
        <v>16</v>
      </c>
      <c r="R461" s="3">
        <v>45419</v>
      </c>
      <c r="S461">
        <v>633.45000000000005</v>
      </c>
      <c r="T461">
        <v>634</v>
      </c>
      <c r="U461">
        <v>649</v>
      </c>
      <c r="V461">
        <v>628.29999999999995</v>
      </c>
      <c r="W461">
        <v>632.35</v>
      </c>
      <c r="X461">
        <v>636.65</v>
      </c>
      <c r="Y461">
        <v>639.92999999999995</v>
      </c>
      <c r="Z461">
        <v>6261770</v>
      </c>
      <c r="AA461">
        <v>4007073273.1999998</v>
      </c>
      <c r="AB461">
        <v>148169</v>
      </c>
      <c r="AC461">
        <v>2135919</v>
      </c>
      <c r="AD461">
        <v>34.11</v>
      </c>
    </row>
    <row r="462" spans="1:30" x14ac:dyDescent="0.25">
      <c r="A462" s="9" t="s">
        <v>4060</v>
      </c>
      <c r="B462" s="1" t="s">
        <v>16</v>
      </c>
      <c r="C462" s="10">
        <v>45422</v>
      </c>
      <c r="D462" s="1">
        <v>619.1</v>
      </c>
      <c r="F462">
        <f t="shared" si="37"/>
        <v>0.28346966874544421</v>
      </c>
      <c r="G462">
        <f t="shared" si="36"/>
        <v>5</v>
      </c>
      <c r="H462" t="str">
        <f t="shared" si="35"/>
        <v/>
      </c>
      <c r="I462" t="str">
        <f t="shared" si="38"/>
        <v/>
      </c>
      <c r="J462" t="str">
        <f t="shared" si="39"/>
        <v/>
      </c>
      <c r="P462" t="s">
        <v>4060</v>
      </c>
      <c r="Q462" t="s">
        <v>16</v>
      </c>
      <c r="R462" s="3">
        <v>45420</v>
      </c>
      <c r="S462">
        <v>636.65</v>
      </c>
      <c r="T462">
        <v>637.9</v>
      </c>
      <c r="U462">
        <v>648</v>
      </c>
      <c r="V462">
        <v>625.75</v>
      </c>
      <c r="W462">
        <v>641</v>
      </c>
      <c r="X462">
        <v>640.65</v>
      </c>
      <c r="Y462">
        <v>640.29999999999995</v>
      </c>
      <c r="Z462">
        <v>3401678</v>
      </c>
      <c r="AA462">
        <v>2178109845.5999999</v>
      </c>
      <c r="AB462">
        <v>67166</v>
      </c>
      <c r="AC462">
        <v>1098047</v>
      </c>
      <c r="AD462">
        <v>32.28</v>
      </c>
    </row>
    <row r="463" spans="1:30" x14ac:dyDescent="0.25">
      <c r="A463" s="11" t="s">
        <v>4060</v>
      </c>
      <c r="B463" s="2" t="s">
        <v>16</v>
      </c>
      <c r="C463" s="12">
        <v>45425</v>
      </c>
      <c r="D463" s="2">
        <v>604.29999999999995</v>
      </c>
      <c r="F463">
        <f t="shared" si="37"/>
        <v>-2.3905669520271471</v>
      </c>
      <c r="G463">
        <f t="shared" si="36"/>
        <v>1</v>
      </c>
      <c r="H463" t="str">
        <f t="shared" si="35"/>
        <v/>
      </c>
      <c r="I463" t="str">
        <f t="shared" si="38"/>
        <v/>
      </c>
      <c r="J463" t="str">
        <f t="shared" si="39"/>
        <v/>
      </c>
      <c r="P463" t="s">
        <v>4060</v>
      </c>
      <c r="Q463" t="s">
        <v>16</v>
      </c>
      <c r="R463" s="3">
        <v>45421</v>
      </c>
      <c r="S463">
        <v>640.65</v>
      </c>
      <c r="T463">
        <v>642.45000000000005</v>
      </c>
      <c r="U463">
        <v>642.95000000000005</v>
      </c>
      <c r="V463">
        <v>607</v>
      </c>
      <c r="W463">
        <v>615.25</v>
      </c>
      <c r="X463">
        <v>617.35</v>
      </c>
      <c r="Y463">
        <v>620.48</v>
      </c>
      <c r="Z463">
        <v>4783787</v>
      </c>
      <c r="AA463">
        <v>2968243105.5500002</v>
      </c>
      <c r="AB463">
        <v>101446</v>
      </c>
      <c r="AC463">
        <v>1745826</v>
      </c>
      <c r="AD463">
        <v>36.49</v>
      </c>
    </row>
    <row r="464" spans="1:30" x14ac:dyDescent="0.25">
      <c r="A464" s="9" t="s">
        <v>4060</v>
      </c>
      <c r="B464" s="1" t="s">
        <v>16</v>
      </c>
      <c r="C464" s="10">
        <v>45426</v>
      </c>
      <c r="D464" s="1">
        <v>619.6</v>
      </c>
      <c r="F464">
        <f t="shared" si="37"/>
        <v>2.531855038887981</v>
      </c>
      <c r="G464">
        <f t="shared" si="36"/>
        <v>2</v>
      </c>
      <c r="H464" t="str">
        <f t="shared" ref="H464:H496" si="40">IF(G464=4, ((D464 - D459) / D459)*100, "")</f>
        <v/>
      </c>
      <c r="I464" t="str">
        <f t="shared" si="38"/>
        <v/>
      </c>
      <c r="J464" t="str">
        <f t="shared" si="39"/>
        <v/>
      </c>
      <c r="P464" t="s">
        <v>4060</v>
      </c>
      <c r="Q464" t="s">
        <v>16</v>
      </c>
      <c r="R464" s="3">
        <v>45422</v>
      </c>
      <c r="S464">
        <v>617.35</v>
      </c>
      <c r="T464">
        <v>621.5</v>
      </c>
      <c r="U464">
        <v>622.9</v>
      </c>
      <c r="V464">
        <v>597.65</v>
      </c>
      <c r="W464">
        <v>618.20000000000005</v>
      </c>
      <c r="X464">
        <v>619.1</v>
      </c>
      <c r="Y464">
        <v>615.09</v>
      </c>
      <c r="Z464">
        <v>3098531</v>
      </c>
      <c r="AA464">
        <v>1905888353.95</v>
      </c>
      <c r="AB464">
        <v>70124</v>
      </c>
      <c r="AC464">
        <v>853508</v>
      </c>
      <c r="AD464">
        <v>27.55</v>
      </c>
    </row>
    <row r="465" spans="1:30" x14ac:dyDescent="0.25">
      <c r="A465" s="11" t="s">
        <v>4060</v>
      </c>
      <c r="B465" s="2" t="s">
        <v>16</v>
      </c>
      <c r="C465" s="12">
        <v>45427</v>
      </c>
      <c r="D465" s="2">
        <v>633.1</v>
      </c>
      <c r="F465">
        <f t="shared" si="37"/>
        <v>2.1788250484183345</v>
      </c>
      <c r="G465">
        <f t="shared" si="36"/>
        <v>3</v>
      </c>
      <c r="H465" t="str">
        <f t="shared" si="40"/>
        <v/>
      </c>
      <c r="I465" t="str">
        <f t="shared" si="38"/>
        <v/>
      </c>
      <c r="J465" t="str">
        <f t="shared" si="39"/>
        <v/>
      </c>
      <c r="P465" t="s">
        <v>4060</v>
      </c>
      <c r="Q465" t="s">
        <v>16</v>
      </c>
      <c r="R465" s="3">
        <v>45425</v>
      </c>
      <c r="S465">
        <v>619.1</v>
      </c>
      <c r="T465">
        <v>617</v>
      </c>
      <c r="U465">
        <v>618.45000000000005</v>
      </c>
      <c r="V465">
        <v>589.04999999999995</v>
      </c>
      <c r="W465">
        <v>603.85</v>
      </c>
      <c r="X465">
        <v>604.29999999999995</v>
      </c>
      <c r="Y465">
        <v>602.37</v>
      </c>
      <c r="Z465">
        <v>2924783</v>
      </c>
      <c r="AA465">
        <v>1761802383.55</v>
      </c>
      <c r="AB465">
        <v>66478</v>
      </c>
      <c r="AC465">
        <v>773618</v>
      </c>
      <c r="AD465">
        <v>26.45</v>
      </c>
    </row>
    <row r="466" spans="1:30" x14ac:dyDescent="0.25">
      <c r="A466" s="9" t="s">
        <v>4060</v>
      </c>
      <c r="B466" s="1" t="s">
        <v>16</v>
      </c>
      <c r="C466" s="10">
        <v>45428</v>
      </c>
      <c r="D466" s="1">
        <v>637.85</v>
      </c>
      <c r="F466">
        <f t="shared" si="37"/>
        <v>0.75027641762754693</v>
      </c>
      <c r="G466">
        <f t="shared" si="36"/>
        <v>4</v>
      </c>
      <c r="H466">
        <f t="shared" si="40"/>
        <v>3.3206446910180611</v>
      </c>
      <c r="I466" t="str">
        <f t="shared" si="38"/>
        <v/>
      </c>
      <c r="J466" t="str">
        <f t="shared" si="39"/>
        <v/>
      </c>
      <c r="P466" t="s">
        <v>4060</v>
      </c>
      <c r="Q466" t="s">
        <v>16</v>
      </c>
      <c r="R466" s="3">
        <v>45426</v>
      </c>
      <c r="S466">
        <v>604.29999999999995</v>
      </c>
      <c r="T466">
        <v>610</v>
      </c>
      <c r="U466">
        <v>627</v>
      </c>
      <c r="V466">
        <v>606.85</v>
      </c>
      <c r="W466">
        <v>619.20000000000005</v>
      </c>
      <c r="X466">
        <v>619.6</v>
      </c>
      <c r="Y466">
        <v>620.66999999999996</v>
      </c>
      <c r="Z466">
        <v>2608682</v>
      </c>
      <c r="AA466">
        <v>1619137613.6500001</v>
      </c>
      <c r="AB466">
        <v>67117</v>
      </c>
      <c r="AC466">
        <v>998827</v>
      </c>
      <c r="AD466">
        <v>38.29</v>
      </c>
    </row>
    <row r="467" spans="1:30" x14ac:dyDescent="0.25">
      <c r="A467" s="11" t="s">
        <v>4060</v>
      </c>
      <c r="B467" s="2" t="s">
        <v>16</v>
      </c>
      <c r="C467" s="12">
        <v>45429</v>
      </c>
      <c r="D467" s="2">
        <v>639.35</v>
      </c>
      <c r="F467">
        <f t="shared" si="37"/>
        <v>0.23516500744689192</v>
      </c>
      <c r="G467">
        <f t="shared" si="36"/>
        <v>5</v>
      </c>
      <c r="H467" t="str">
        <f t="shared" si="40"/>
        <v/>
      </c>
      <c r="I467" t="str">
        <f t="shared" si="38"/>
        <v/>
      </c>
      <c r="J467" t="str">
        <f t="shared" si="39"/>
        <v/>
      </c>
      <c r="P467" t="s">
        <v>4060</v>
      </c>
      <c r="Q467" t="s">
        <v>16</v>
      </c>
      <c r="R467" s="3">
        <v>45427</v>
      </c>
      <c r="S467">
        <v>619.6</v>
      </c>
      <c r="T467">
        <v>622.5</v>
      </c>
      <c r="U467">
        <v>637.79999999999995</v>
      </c>
      <c r="V467">
        <v>617.45000000000005</v>
      </c>
      <c r="W467">
        <v>631.85</v>
      </c>
      <c r="X467">
        <v>633.1</v>
      </c>
      <c r="Y467">
        <v>630.30999999999995</v>
      </c>
      <c r="Z467">
        <v>4199091</v>
      </c>
      <c r="AA467">
        <v>2646711370.1999998</v>
      </c>
      <c r="AB467">
        <v>77465</v>
      </c>
      <c r="AC467">
        <v>1128625</v>
      </c>
      <c r="AD467">
        <v>26.88</v>
      </c>
    </row>
    <row r="468" spans="1:30" x14ac:dyDescent="0.25">
      <c r="A468" s="9" t="s">
        <v>4060</v>
      </c>
      <c r="B468" s="1" t="s">
        <v>16</v>
      </c>
      <c r="C468" s="10">
        <v>45430</v>
      </c>
      <c r="D468" s="1">
        <v>646.5</v>
      </c>
      <c r="F468">
        <f t="shared" si="37"/>
        <v>1.1183232970986123</v>
      </c>
      <c r="G468">
        <f t="shared" si="36"/>
        <v>6</v>
      </c>
      <c r="H468" t="str">
        <f t="shared" si="40"/>
        <v/>
      </c>
      <c r="I468" t="str">
        <f t="shared" si="38"/>
        <v/>
      </c>
      <c r="J468" t="str">
        <f t="shared" si="39"/>
        <v/>
      </c>
      <c r="P468" t="s">
        <v>4060</v>
      </c>
      <c r="Q468" t="s">
        <v>16</v>
      </c>
      <c r="R468" s="3">
        <v>45428</v>
      </c>
      <c r="S468">
        <v>633.1</v>
      </c>
      <c r="T468">
        <v>639</v>
      </c>
      <c r="U468">
        <v>663</v>
      </c>
      <c r="V468">
        <v>631.4</v>
      </c>
      <c r="W468">
        <v>636.75</v>
      </c>
      <c r="X468">
        <v>637.85</v>
      </c>
      <c r="Y468">
        <v>646.91</v>
      </c>
      <c r="Z468">
        <v>8103824</v>
      </c>
      <c r="AA468">
        <v>5242445907.75</v>
      </c>
      <c r="AB468">
        <v>155772</v>
      </c>
      <c r="AC468">
        <v>3026993</v>
      </c>
      <c r="AD468">
        <v>37.35</v>
      </c>
    </row>
    <row r="469" spans="1:30" x14ac:dyDescent="0.25">
      <c r="A469" s="11" t="s">
        <v>4060</v>
      </c>
      <c r="B469" s="2" t="s">
        <v>16</v>
      </c>
      <c r="C469" s="12">
        <v>45433</v>
      </c>
      <c r="D469" s="2">
        <v>664</v>
      </c>
      <c r="F469">
        <f t="shared" si="37"/>
        <v>2.7068832173240529</v>
      </c>
      <c r="G469">
        <f t="shared" si="36"/>
        <v>2</v>
      </c>
      <c r="H469" t="str">
        <f t="shared" si="40"/>
        <v/>
      </c>
      <c r="I469" t="str">
        <f t="shared" si="38"/>
        <v/>
      </c>
      <c r="J469" t="str">
        <f t="shared" si="39"/>
        <v/>
      </c>
      <c r="P469" t="s">
        <v>4060</v>
      </c>
      <c r="Q469" t="s">
        <v>16</v>
      </c>
      <c r="R469" s="3">
        <v>45429</v>
      </c>
      <c r="S469">
        <v>637.85</v>
      </c>
      <c r="T469">
        <v>643</v>
      </c>
      <c r="U469">
        <v>643</v>
      </c>
      <c r="V469">
        <v>634</v>
      </c>
      <c r="W469">
        <v>639.04999999999995</v>
      </c>
      <c r="X469">
        <v>639.35</v>
      </c>
      <c r="Y469">
        <v>638.24</v>
      </c>
      <c r="Z469">
        <v>2643862</v>
      </c>
      <c r="AA469">
        <v>1687430613.05</v>
      </c>
      <c r="AB469">
        <v>69388</v>
      </c>
      <c r="AC469">
        <v>1227298</v>
      </c>
      <c r="AD469">
        <v>46.42</v>
      </c>
    </row>
    <row r="470" spans="1:30" x14ac:dyDescent="0.25">
      <c r="A470" s="9" t="s">
        <v>4060</v>
      </c>
      <c r="B470" s="1" t="s">
        <v>16</v>
      </c>
      <c r="C470" s="10">
        <v>45434</v>
      </c>
      <c r="D470" s="1">
        <v>656.45</v>
      </c>
      <c r="F470">
        <f t="shared" si="37"/>
        <v>-1.1370481927710774</v>
      </c>
      <c r="G470">
        <f t="shared" si="36"/>
        <v>3</v>
      </c>
      <c r="H470" t="str">
        <f t="shared" si="40"/>
        <v/>
      </c>
      <c r="I470" t="str">
        <f t="shared" si="38"/>
        <v/>
      </c>
      <c r="J470" t="str">
        <f t="shared" si="39"/>
        <v/>
      </c>
      <c r="P470" t="s">
        <v>4060</v>
      </c>
      <c r="Q470" t="s">
        <v>16</v>
      </c>
      <c r="R470" s="3">
        <v>45430</v>
      </c>
      <c r="S470">
        <v>639.35</v>
      </c>
      <c r="T470">
        <v>640</v>
      </c>
      <c r="U470">
        <v>655</v>
      </c>
      <c r="V470">
        <v>639.5</v>
      </c>
      <c r="W470">
        <v>647</v>
      </c>
      <c r="X470">
        <v>646.5</v>
      </c>
      <c r="Y470">
        <v>647.37</v>
      </c>
      <c r="Z470">
        <v>399828</v>
      </c>
      <c r="AA470">
        <v>258838586.30000001</v>
      </c>
      <c r="AB470">
        <v>9752</v>
      </c>
      <c r="AC470">
        <v>235593</v>
      </c>
      <c r="AD470">
        <v>58.92</v>
      </c>
    </row>
    <row r="471" spans="1:30" x14ac:dyDescent="0.25">
      <c r="A471" s="11" t="s">
        <v>4060</v>
      </c>
      <c r="B471" s="2" t="s">
        <v>16</v>
      </c>
      <c r="C471" s="12">
        <v>45435</v>
      </c>
      <c r="D471" s="2">
        <v>653.54999999999995</v>
      </c>
      <c r="F471">
        <f t="shared" si="37"/>
        <v>-0.4417701271993435</v>
      </c>
      <c r="G471">
        <f t="shared" si="36"/>
        <v>4</v>
      </c>
      <c r="H471">
        <f t="shared" si="40"/>
        <v>2.461393744610791</v>
      </c>
      <c r="I471" t="str">
        <f t="shared" si="38"/>
        <v/>
      </c>
      <c r="J471" t="str">
        <f t="shared" si="39"/>
        <v/>
      </c>
      <c r="P471" t="s">
        <v>4060</v>
      </c>
      <c r="Q471" t="s">
        <v>16</v>
      </c>
      <c r="R471" s="3">
        <v>45433</v>
      </c>
      <c r="S471">
        <v>646.5</v>
      </c>
      <c r="T471">
        <v>656</v>
      </c>
      <c r="U471">
        <v>671.1</v>
      </c>
      <c r="V471">
        <v>640.54999999999995</v>
      </c>
      <c r="W471">
        <v>661.8</v>
      </c>
      <c r="X471">
        <v>664</v>
      </c>
      <c r="Y471">
        <v>656.16</v>
      </c>
      <c r="Z471">
        <v>7546149</v>
      </c>
      <c r="AA471">
        <v>4951467296.3000002</v>
      </c>
      <c r="AB471">
        <v>161579</v>
      </c>
      <c r="AC471">
        <v>2883839</v>
      </c>
      <c r="AD471">
        <v>38.22</v>
      </c>
    </row>
    <row r="472" spans="1:30" x14ac:dyDescent="0.25">
      <c r="A472" s="9" t="s">
        <v>4060</v>
      </c>
      <c r="B472" s="1" t="s">
        <v>16</v>
      </c>
      <c r="C472" s="10">
        <v>45436</v>
      </c>
      <c r="D472" s="1">
        <v>661.9</v>
      </c>
      <c r="F472">
        <f t="shared" si="37"/>
        <v>1.2776375181699984</v>
      </c>
      <c r="G472">
        <f t="shared" si="36"/>
        <v>5</v>
      </c>
      <c r="H472" t="str">
        <f t="shared" si="40"/>
        <v/>
      </c>
      <c r="I472" t="str">
        <f t="shared" si="38"/>
        <v/>
      </c>
      <c r="J472" t="str">
        <f t="shared" si="39"/>
        <v/>
      </c>
      <c r="P472" t="s">
        <v>4060</v>
      </c>
      <c r="Q472" t="s">
        <v>16</v>
      </c>
      <c r="R472" s="3">
        <v>45434</v>
      </c>
      <c r="S472">
        <v>664</v>
      </c>
      <c r="T472">
        <v>673.9</v>
      </c>
      <c r="U472">
        <v>673.95</v>
      </c>
      <c r="V472">
        <v>650.5</v>
      </c>
      <c r="W472">
        <v>658</v>
      </c>
      <c r="X472">
        <v>656.45</v>
      </c>
      <c r="Y472">
        <v>658.62</v>
      </c>
      <c r="Z472">
        <v>4553454</v>
      </c>
      <c r="AA472">
        <v>2998974364.5</v>
      </c>
      <c r="AB472">
        <v>97307</v>
      </c>
      <c r="AC472">
        <v>1968763</v>
      </c>
      <c r="AD472">
        <v>43.24</v>
      </c>
    </row>
    <row r="473" spans="1:30" x14ac:dyDescent="0.25">
      <c r="A473" s="11" t="s">
        <v>4060</v>
      </c>
      <c r="B473" s="2" t="s">
        <v>16</v>
      </c>
      <c r="C473" s="12">
        <v>45439</v>
      </c>
      <c r="D473" s="2">
        <v>668.3</v>
      </c>
      <c r="F473">
        <f t="shared" si="37"/>
        <v>0.96691343103187455</v>
      </c>
      <c r="G473">
        <f t="shared" si="36"/>
        <v>1</v>
      </c>
      <c r="H473" t="str">
        <f t="shared" si="40"/>
        <v/>
      </c>
      <c r="I473" t="str">
        <f t="shared" si="38"/>
        <v/>
      </c>
      <c r="J473" t="str">
        <f t="shared" si="39"/>
        <v/>
      </c>
      <c r="P473" t="s">
        <v>4060</v>
      </c>
      <c r="Q473" t="s">
        <v>16</v>
      </c>
      <c r="R473" s="3">
        <v>45435</v>
      </c>
      <c r="S473">
        <v>656.45</v>
      </c>
      <c r="T473">
        <v>657.95</v>
      </c>
      <c r="U473">
        <v>661.8</v>
      </c>
      <c r="V473">
        <v>647.20000000000005</v>
      </c>
      <c r="W473">
        <v>654</v>
      </c>
      <c r="X473">
        <v>653.54999999999995</v>
      </c>
      <c r="Y473">
        <v>652.79999999999995</v>
      </c>
      <c r="Z473">
        <v>2671781</v>
      </c>
      <c r="AA473">
        <v>1744144695.7</v>
      </c>
      <c r="AB473">
        <v>46551</v>
      </c>
      <c r="AC473">
        <v>1204776</v>
      </c>
      <c r="AD473">
        <v>45.09</v>
      </c>
    </row>
    <row r="474" spans="1:30" x14ac:dyDescent="0.25">
      <c r="A474" s="9" t="s">
        <v>4060</v>
      </c>
      <c r="B474" s="1" t="s">
        <v>16</v>
      </c>
      <c r="C474" s="10">
        <v>45440</v>
      </c>
      <c r="D474" s="1">
        <v>652.75</v>
      </c>
      <c r="F474">
        <f t="shared" si="37"/>
        <v>-2.3267993416130417</v>
      </c>
      <c r="G474">
        <f t="shared" si="36"/>
        <v>2</v>
      </c>
      <c r="H474" t="str">
        <f t="shared" si="40"/>
        <v/>
      </c>
      <c r="I474" t="str">
        <f t="shared" si="38"/>
        <v/>
      </c>
      <c r="J474" t="str">
        <f t="shared" si="39"/>
        <v/>
      </c>
      <c r="P474" t="s">
        <v>4060</v>
      </c>
      <c r="Q474" t="s">
        <v>16</v>
      </c>
      <c r="R474" s="3">
        <v>45436</v>
      </c>
      <c r="S474">
        <v>653.54999999999995</v>
      </c>
      <c r="T474">
        <v>652.79999999999995</v>
      </c>
      <c r="U474">
        <v>670</v>
      </c>
      <c r="V474">
        <v>650.20000000000005</v>
      </c>
      <c r="W474">
        <v>659.95</v>
      </c>
      <c r="X474">
        <v>661.9</v>
      </c>
      <c r="Y474">
        <v>661.28</v>
      </c>
      <c r="Z474">
        <v>2697092</v>
      </c>
      <c r="AA474">
        <v>1783535419.5</v>
      </c>
      <c r="AB474">
        <v>71760</v>
      </c>
      <c r="AC474">
        <v>959961</v>
      </c>
      <c r="AD474">
        <v>35.590000000000003</v>
      </c>
    </row>
    <row r="475" spans="1:30" x14ac:dyDescent="0.25">
      <c r="A475" s="11" t="s">
        <v>4060</v>
      </c>
      <c r="B475" s="2" t="s">
        <v>16</v>
      </c>
      <c r="C475" s="12">
        <v>45441</v>
      </c>
      <c r="D475" s="2">
        <v>637.1</v>
      </c>
      <c r="F475">
        <f t="shared" si="37"/>
        <v>-2.3975488318651825</v>
      </c>
      <c r="G475">
        <f t="shared" si="36"/>
        <v>3</v>
      </c>
      <c r="H475" t="str">
        <f t="shared" si="40"/>
        <v/>
      </c>
      <c r="I475" t="str">
        <f t="shared" si="38"/>
        <v/>
      </c>
      <c r="J475" t="str">
        <f t="shared" si="39"/>
        <v/>
      </c>
      <c r="P475" t="s">
        <v>4060</v>
      </c>
      <c r="Q475" t="s">
        <v>16</v>
      </c>
      <c r="R475" s="3">
        <v>45439</v>
      </c>
      <c r="S475">
        <v>661.9</v>
      </c>
      <c r="T475">
        <v>664.3</v>
      </c>
      <c r="U475">
        <v>675</v>
      </c>
      <c r="V475">
        <v>656</v>
      </c>
      <c r="W475">
        <v>668.1</v>
      </c>
      <c r="X475">
        <v>668.3</v>
      </c>
      <c r="Y475">
        <v>668.79</v>
      </c>
      <c r="Z475">
        <v>3089462</v>
      </c>
      <c r="AA475">
        <v>2066210601.3</v>
      </c>
      <c r="AB475">
        <v>79121</v>
      </c>
      <c r="AC475">
        <v>1262985</v>
      </c>
      <c r="AD475">
        <v>40.880000000000003</v>
      </c>
    </row>
    <row r="476" spans="1:30" x14ac:dyDescent="0.25">
      <c r="A476" s="9" t="s">
        <v>4060</v>
      </c>
      <c r="B476" s="1" t="s">
        <v>16</v>
      </c>
      <c r="C476" s="10">
        <v>45442</v>
      </c>
      <c r="D476" s="1">
        <v>629.1</v>
      </c>
      <c r="F476">
        <f t="shared" si="37"/>
        <v>-1.2556898446083815</v>
      </c>
      <c r="G476">
        <f t="shared" si="36"/>
        <v>4</v>
      </c>
      <c r="H476">
        <f t="shared" si="40"/>
        <v>-3.7411062657791954</v>
      </c>
      <c r="I476" t="str">
        <f t="shared" si="38"/>
        <v/>
      </c>
      <c r="J476" t="str">
        <f t="shared" si="39"/>
        <v/>
      </c>
      <c r="P476" t="s">
        <v>4060</v>
      </c>
      <c r="Q476" t="s">
        <v>16</v>
      </c>
      <c r="R476" s="3">
        <v>45440</v>
      </c>
      <c r="S476">
        <v>668.3</v>
      </c>
      <c r="T476">
        <v>673.05</v>
      </c>
      <c r="U476">
        <v>673.6</v>
      </c>
      <c r="V476">
        <v>645.1</v>
      </c>
      <c r="W476">
        <v>652</v>
      </c>
      <c r="X476">
        <v>652.75</v>
      </c>
      <c r="Y476">
        <v>659.53</v>
      </c>
      <c r="Z476">
        <v>2407745</v>
      </c>
      <c r="AA476">
        <v>1587978442.8</v>
      </c>
      <c r="AB476">
        <v>67605</v>
      </c>
      <c r="AC476">
        <v>1262341</v>
      </c>
      <c r="AD476">
        <v>52.43</v>
      </c>
    </row>
    <row r="477" spans="1:30" x14ac:dyDescent="0.25">
      <c r="A477" s="11" t="s">
        <v>4060</v>
      </c>
      <c r="B477" s="2" t="s">
        <v>16</v>
      </c>
      <c r="C477" s="12">
        <v>45443</v>
      </c>
      <c r="D477" s="2">
        <v>635.70000000000005</v>
      </c>
      <c r="F477">
        <f t="shared" si="37"/>
        <v>1.0491177873152158</v>
      </c>
      <c r="G477">
        <f t="shared" si="36"/>
        <v>5</v>
      </c>
      <c r="H477" t="str">
        <f t="shared" si="40"/>
        <v/>
      </c>
      <c r="I477" t="str">
        <f t="shared" si="38"/>
        <v/>
      </c>
      <c r="J477" t="str">
        <f t="shared" si="39"/>
        <v/>
      </c>
      <c r="P477" t="s">
        <v>4060</v>
      </c>
      <c r="Q477" t="s">
        <v>16</v>
      </c>
      <c r="R477" s="3">
        <v>45441</v>
      </c>
      <c r="S477">
        <v>652.75</v>
      </c>
      <c r="T477">
        <v>652.70000000000005</v>
      </c>
      <c r="U477">
        <v>656</v>
      </c>
      <c r="V477">
        <v>634.04999999999995</v>
      </c>
      <c r="W477">
        <v>638.4</v>
      </c>
      <c r="X477">
        <v>637.1</v>
      </c>
      <c r="Y477">
        <v>641.52</v>
      </c>
      <c r="Z477">
        <v>2109426</v>
      </c>
      <c r="AA477">
        <v>1353243374.1500001</v>
      </c>
      <c r="AB477">
        <v>59972</v>
      </c>
      <c r="AC477">
        <v>894768</v>
      </c>
      <c r="AD477">
        <v>42.42</v>
      </c>
    </row>
    <row r="478" spans="1:30" x14ac:dyDescent="0.25">
      <c r="A478" s="9" t="s">
        <v>4060</v>
      </c>
      <c r="B478" s="1" t="s">
        <v>16</v>
      </c>
      <c r="C478" s="10">
        <v>45446</v>
      </c>
      <c r="D478" s="1">
        <v>669.35</v>
      </c>
      <c r="F478">
        <f t="shared" si="37"/>
        <v>5.2933773792669463</v>
      </c>
      <c r="G478">
        <f t="shared" si="36"/>
        <v>1</v>
      </c>
      <c r="H478" t="str">
        <f t="shared" si="40"/>
        <v/>
      </c>
      <c r="I478">
        <f t="shared" si="38"/>
        <v>45446</v>
      </c>
      <c r="J478">
        <f t="shared" si="39"/>
        <v>8.0227085978934696</v>
      </c>
      <c r="P478" t="s">
        <v>4060</v>
      </c>
      <c r="Q478" t="s">
        <v>16</v>
      </c>
      <c r="R478" s="3">
        <v>45442</v>
      </c>
      <c r="S478">
        <v>637.1</v>
      </c>
      <c r="T478">
        <v>640.29999999999995</v>
      </c>
      <c r="U478">
        <v>643.79999999999995</v>
      </c>
      <c r="V478">
        <v>625.65</v>
      </c>
      <c r="W478">
        <v>628</v>
      </c>
      <c r="X478">
        <v>629.1</v>
      </c>
      <c r="Y478">
        <v>638.1</v>
      </c>
      <c r="Z478">
        <v>1931989</v>
      </c>
      <c r="AA478">
        <v>1232798374.45</v>
      </c>
      <c r="AB478">
        <v>51931</v>
      </c>
      <c r="AC478">
        <v>964916</v>
      </c>
      <c r="AD478">
        <v>49.94</v>
      </c>
    </row>
    <row r="479" spans="1:30" x14ac:dyDescent="0.25">
      <c r="A479" s="11" t="s">
        <v>4060</v>
      </c>
      <c r="B479" s="2" t="s">
        <v>16</v>
      </c>
      <c r="C479" s="12">
        <v>45447</v>
      </c>
      <c r="D479" s="2">
        <v>594.5</v>
      </c>
      <c r="F479">
        <f t="shared" si="37"/>
        <v>-11.182490475834769</v>
      </c>
      <c r="G479">
        <f t="shared" si="36"/>
        <v>2</v>
      </c>
      <c r="H479" t="str">
        <f t="shared" si="40"/>
        <v/>
      </c>
      <c r="I479" t="str">
        <f t="shared" si="38"/>
        <v/>
      </c>
      <c r="J479" t="str">
        <f t="shared" si="39"/>
        <v/>
      </c>
      <c r="P479" t="s">
        <v>4060</v>
      </c>
      <c r="Q479" t="s">
        <v>16</v>
      </c>
      <c r="R479" s="3">
        <v>45443</v>
      </c>
      <c r="S479">
        <v>629.1</v>
      </c>
      <c r="T479">
        <v>630.1</v>
      </c>
      <c r="U479">
        <v>638.79999999999995</v>
      </c>
      <c r="V479">
        <v>618.1</v>
      </c>
      <c r="W479">
        <v>635.75</v>
      </c>
      <c r="X479">
        <v>635.70000000000005</v>
      </c>
      <c r="Y479">
        <v>630.44000000000005</v>
      </c>
      <c r="Z479">
        <v>1919665</v>
      </c>
      <c r="AA479">
        <v>1210226091.75</v>
      </c>
      <c r="AB479">
        <v>65903</v>
      </c>
      <c r="AC479">
        <v>771529</v>
      </c>
      <c r="AD479">
        <v>40.19</v>
      </c>
    </row>
    <row r="480" spans="1:30" x14ac:dyDescent="0.25">
      <c r="A480" s="9" t="s">
        <v>4060</v>
      </c>
      <c r="B480" s="1" t="s">
        <v>16</v>
      </c>
      <c r="C480" s="10">
        <v>45448</v>
      </c>
      <c r="D480" s="1">
        <v>580.5</v>
      </c>
      <c r="F480">
        <f t="shared" si="37"/>
        <v>-2.3549201009251473</v>
      </c>
      <c r="G480">
        <f t="shared" si="36"/>
        <v>3</v>
      </c>
      <c r="H480" t="str">
        <f t="shared" si="40"/>
        <v/>
      </c>
      <c r="I480" t="str">
        <f t="shared" si="38"/>
        <v/>
      </c>
      <c r="J480" t="str">
        <f t="shared" si="39"/>
        <v/>
      </c>
      <c r="P480" t="s">
        <v>4060</v>
      </c>
      <c r="Q480" t="s">
        <v>16</v>
      </c>
      <c r="R480" s="3">
        <v>45446</v>
      </c>
      <c r="S480">
        <v>635.70000000000005</v>
      </c>
      <c r="T480">
        <v>689.85</v>
      </c>
      <c r="U480">
        <v>689.85</v>
      </c>
      <c r="V480">
        <v>647.65</v>
      </c>
      <c r="W480">
        <v>669</v>
      </c>
      <c r="X480">
        <v>669.35</v>
      </c>
      <c r="Y480">
        <v>665.54</v>
      </c>
      <c r="Z480">
        <v>4926457</v>
      </c>
      <c r="AA480">
        <v>3278731434.0500002</v>
      </c>
      <c r="AB480">
        <v>106295</v>
      </c>
      <c r="AC480">
        <v>2363825</v>
      </c>
      <c r="AD480">
        <v>47.98</v>
      </c>
    </row>
    <row r="481" spans="1:30" x14ac:dyDescent="0.25">
      <c r="A481" s="11" t="s">
        <v>4060</v>
      </c>
      <c r="B481" s="2" t="s">
        <v>16</v>
      </c>
      <c r="C481" s="12">
        <v>45449</v>
      </c>
      <c r="D481" s="2">
        <v>610.4</v>
      </c>
      <c r="F481">
        <f t="shared" si="37"/>
        <v>5.15073212747631</v>
      </c>
      <c r="G481">
        <f t="shared" si="36"/>
        <v>4</v>
      </c>
      <c r="H481">
        <f t="shared" si="40"/>
        <v>-2.9725003973931083</v>
      </c>
      <c r="I481" t="str">
        <f t="shared" si="38"/>
        <v/>
      </c>
      <c r="J481" t="str">
        <f t="shared" si="39"/>
        <v/>
      </c>
      <c r="P481" t="s">
        <v>4060</v>
      </c>
      <c r="Q481" t="s">
        <v>16</v>
      </c>
      <c r="R481" s="3">
        <v>45447</v>
      </c>
      <c r="S481">
        <v>669.35</v>
      </c>
      <c r="T481">
        <v>668.95</v>
      </c>
      <c r="U481">
        <v>668.95</v>
      </c>
      <c r="V481">
        <v>545</v>
      </c>
      <c r="W481">
        <v>594.29999999999995</v>
      </c>
      <c r="X481">
        <v>594.5</v>
      </c>
      <c r="Y481">
        <v>606.67999999999995</v>
      </c>
      <c r="Z481">
        <v>6718932</v>
      </c>
      <c r="AA481">
        <v>4076215583.6500001</v>
      </c>
      <c r="AB481">
        <v>167685</v>
      </c>
      <c r="AC481">
        <v>2588174</v>
      </c>
      <c r="AD481">
        <v>38.520000000000003</v>
      </c>
    </row>
    <row r="482" spans="1:30" x14ac:dyDescent="0.25">
      <c r="A482" s="9" t="s">
        <v>4060</v>
      </c>
      <c r="B482" s="1" t="s">
        <v>16</v>
      </c>
      <c r="C482" s="10">
        <v>45450</v>
      </c>
      <c r="D482" s="1">
        <v>615.15</v>
      </c>
      <c r="F482">
        <f t="shared" si="37"/>
        <v>0.77817824377457412</v>
      </c>
      <c r="G482">
        <f t="shared" si="36"/>
        <v>5</v>
      </c>
      <c r="H482" t="str">
        <f t="shared" si="40"/>
        <v/>
      </c>
      <c r="I482" t="str">
        <f t="shared" si="38"/>
        <v/>
      </c>
      <c r="J482" t="str">
        <f t="shared" si="39"/>
        <v/>
      </c>
      <c r="P482" t="s">
        <v>4060</v>
      </c>
      <c r="Q482" t="s">
        <v>16</v>
      </c>
      <c r="R482" s="3">
        <v>45448</v>
      </c>
      <c r="S482">
        <v>594.5</v>
      </c>
      <c r="T482">
        <v>606</v>
      </c>
      <c r="U482">
        <v>615.1</v>
      </c>
      <c r="V482">
        <v>555.45000000000005</v>
      </c>
      <c r="W482">
        <v>582</v>
      </c>
      <c r="X482">
        <v>580.5</v>
      </c>
      <c r="Y482">
        <v>573.14</v>
      </c>
      <c r="Z482">
        <v>7760259</v>
      </c>
      <c r="AA482">
        <v>4447685719.6999998</v>
      </c>
      <c r="AB482">
        <v>235313</v>
      </c>
      <c r="AC482">
        <v>3579819</v>
      </c>
      <c r="AD482">
        <v>46.13</v>
      </c>
    </row>
    <row r="483" spans="1:30" x14ac:dyDescent="0.25">
      <c r="A483" s="11" t="s">
        <v>4060</v>
      </c>
      <c r="B483" s="2" t="s">
        <v>16</v>
      </c>
      <c r="C483" s="12">
        <v>45453</v>
      </c>
      <c r="D483" s="2">
        <v>607.25</v>
      </c>
      <c r="F483">
        <f t="shared" si="37"/>
        <v>-1.2842396163537313</v>
      </c>
      <c r="G483">
        <f t="shared" si="36"/>
        <v>1</v>
      </c>
      <c r="H483" t="str">
        <f t="shared" si="40"/>
        <v/>
      </c>
      <c r="I483" t="str">
        <f t="shared" si="38"/>
        <v/>
      </c>
      <c r="J483" t="str">
        <f t="shared" si="39"/>
        <v/>
      </c>
      <c r="P483" t="s">
        <v>4060</v>
      </c>
      <c r="Q483" t="s">
        <v>16</v>
      </c>
      <c r="R483" s="3">
        <v>45449</v>
      </c>
      <c r="S483">
        <v>580.5</v>
      </c>
      <c r="T483">
        <v>591</v>
      </c>
      <c r="U483">
        <v>615.79999999999995</v>
      </c>
      <c r="V483">
        <v>586.29999999999995</v>
      </c>
      <c r="W483">
        <v>608.54999999999995</v>
      </c>
      <c r="X483">
        <v>610.4</v>
      </c>
      <c r="Y483">
        <v>604.6</v>
      </c>
      <c r="Z483">
        <v>4411000</v>
      </c>
      <c r="AA483">
        <v>2666902554.6500001</v>
      </c>
      <c r="AB483">
        <v>124809</v>
      </c>
      <c r="AC483">
        <v>1493352</v>
      </c>
      <c r="AD483">
        <v>33.86</v>
      </c>
    </row>
    <row r="484" spans="1:30" x14ac:dyDescent="0.25">
      <c r="A484" s="9" t="s">
        <v>4060</v>
      </c>
      <c r="B484" s="1" t="s">
        <v>16</v>
      </c>
      <c r="C484" s="10">
        <v>45454</v>
      </c>
      <c r="D484" s="1">
        <v>648.54999999999995</v>
      </c>
      <c r="F484">
        <f t="shared" si="37"/>
        <v>6.8011527377521546</v>
      </c>
      <c r="G484">
        <f t="shared" si="36"/>
        <v>2</v>
      </c>
      <c r="H484" t="str">
        <f t="shared" si="40"/>
        <v/>
      </c>
      <c r="I484" t="str">
        <f t="shared" si="38"/>
        <v/>
      </c>
      <c r="J484" t="str">
        <f t="shared" si="39"/>
        <v/>
      </c>
      <c r="P484" t="s">
        <v>4060</v>
      </c>
      <c r="Q484" t="s">
        <v>16</v>
      </c>
      <c r="R484" s="3">
        <v>45450</v>
      </c>
      <c r="S484">
        <v>610.4</v>
      </c>
      <c r="T484">
        <v>615.79999999999995</v>
      </c>
      <c r="U484">
        <v>619.20000000000005</v>
      </c>
      <c r="V484">
        <v>606.20000000000005</v>
      </c>
      <c r="W484">
        <v>615.54999999999995</v>
      </c>
      <c r="X484">
        <v>615.15</v>
      </c>
      <c r="Y484">
        <v>613.85</v>
      </c>
      <c r="Z484">
        <v>1686641</v>
      </c>
      <c r="AA484">
        <v>1035344661.45</v>
      </c>
      <c r="AB484">
        <v>51916</v>
      </c>
      <c r="AC484">
        <v>547704</v>
      </c>
      <c r="AD484">
        <v>32.47</v>
      </c>
    </row>
    <row r="485" spans="1:30" x14ac:dyDescent="0.25">
      <c r="A485" s="11" t="s">
        <v>4060</v>
      </c>
      <c r="B485" s="2" t="s">
        <v>16</v>
      </c>
      <c r="C485" s="12">
        <v>45455</v>
      </c>
      <c r="D485" s="2">
        <v>662.25</v>
      </c>
      <c r="F485">
        <f t="shared" si="37"/>
        <v>2.1124045948654762</v>
      </c>
      <c r="G485">
        <f t="shared" si="36"/>
        <v>3</v>
      </c>
      <c r="H485" t="str">
        <f t="shared" si="40"/>
        <v/>
      </c>
      <c r="I485" t="str">
        <f t="shared" si="38"/>
        <v/>
      </c>
      <c r="J485" t="str">
        <f t="shared" si="39"/>
        <v/>
      </c>
      <c r="P485" t="s">
        <v>4060</v>
      </c>
      <c r="Q485" t="s">
        <v>16</v>
      </c>
      <c r="R485" s="3">
        <v>45453</v>
      </c>
      <c r="S485">
        <v>615.15</v>
      </c>
      <c r="T485">
        <v>619.75</v>
      </c>
      <c r="U485">
        <v>625.70000000000005</v>
      </c>
      <c r="V485">
        <v>605</v>
      </c>
      <c r="W485">
        <v>608</v>
      </c>
      <c r="X485">
        <v>607.25</v>
      </c>
      <c r="Y485">
        <v>613.54999999999995</v>
      </c>
      <c r="Z485">
        <v>2030594</v>
      </c>
      <c r="AA485">
        <v>1245864699.3</v>
      </c>
      <c r="AB485">
        <v>54609</v>
      </c>
      <c r="AC485">
        <v>1110479</v>
      </c>
      <c r="AD485">
        <v>54.69</v>
      </c>
    </row>
    <row r="486" spans="1:30" x14ac:dyDescent="0.25">
      <c r="A486" s="9" t="s">
        <v>4060</v>
      </c>
      <c r="B486" s="1" t="s">
        <v>16</v>
      </c>
      <c r="C486" s="10">
        <v>45456</v>
      </c>
      <c r="D486" s="1">
        <v>677.85</v>
      </c>
      <c r="F486">
        <f t="shared" si="37"/>
        <v>2.355605889014726</v>
      </c>
      <c r="G486">
        <f t="shared" si="36"/>
        <v>4</v>
      </c>
      <c r="H486">
        <f t="shared" si="40"/>
        <v>11.050131061598959</v>
      </c>
      <c r="I486" t="str">
        <f t="shared" si="38"/>
        <v/>
      </c>
      <c r="J486" t="str">
        <f t="shared" si="39"/>
        <v/>
      </c>
      <c r="P486" t="s">
        <v>4060</v>
      </c>
      <c r="Q486" t="s">
        <v>16</v>
      </c>
      <c r="R486" s="3">
        <v>45454</v>
      </c>
      <c r="S486">
        <v>607.25</v>
      </c>
      <c r="T486">
        <v>609</v>
      </c>
      <c r="U486">
        <v>658.55</v>
      </c>
      <c r="V486">
        <v>608.54999999999995</v>
      </c>
      <c r="W486">
        <v>646.04999999999995</v>
      </c>
      <c r="X486">
        <v>648.54999999999995</v>
      </c>
      <c r="Y486">
        <v>638.12</v>
      </c>
      <c r="Z486">
        <v>5641445</v>
      </c>
      <c r="AA486">
        <v>3599930415.8499999</v>
      </c>
      <c r="AB486">
        <v>120079</v>
      </c>
      <c r="AC486">
        <v>1455525</v>
      </c>
      <c r="AD486">
        <v>25.8</v>
      </c>
    </row>
    <row r="487" spans="1:30" x14ac:dyDescent="0.25">
      <c r="A487" s="11" t="s">
        <v>4060</v>
      </c>
      <c r="B487" s="2" t="s">
        <v>16</v>
      </c>
      <c r="C487" s="12">
        <v>45457</v>
      </c>
      <c r="D487" s="2">
        <v>699.45</v>
      </c>
      <c r="F487">
        <f t="shared" si="37"/>
        <v>3.1865456959504344</v>
      </c>
      <c r="G487">
        <f t="shared" si="36"/>
        <v>5</v>
      </c>
      <c r="H487" t="str">
        <f t="shared" si="40"/>
        <v/>
      </c>
      <c r="I487" t="str">
        <f t="shared" si="38"/>
        <v/>
      </c>
      <c r="J487" t="str">
        <f t="shared" si="39"/>
        <v/>
      </c>
      <c r="P487" t="s">
        <v>4060</v>
      </c>
      <c r="Q487" t="s">
        <v>16</v>
      </c>
      <c r="R487" s="3">
        <v>45455</v>
      </c>
      <c r="S487">
        <v>648.54999999999995</v>
      </c>
      <c r="T487">
        <v>653.85</v>
      </c>
      <c r="U487">
        <v>673.8</v>
      </c>
      <c r="V487">
        <v>645</v>
      </c>
      <c r="W487">
        <v>659.6</v>
      </c>
      <c r="X487">
        <v>662.25</v>
      </c>
      <c r="Y487">
        <v>663.1</v>
      </c>
      <c r="Z487">
        <v>3708444</v>
      </c>
      <c r="AA487">
        <v>2459071085.8000002</v>
      </c>
      <c r="AB487">
        <v>99477</v>
      </c>
      <c r="AC487">
        <v>1236941</v>
      </c>
      <c r="AD487">
        <v>33.35</v>
      </c>
    </row>
    <row r="488" spans="1:30" x14ac:dyDescent="0.25">
      <c r="A488" s="9" t="s">
        <v>4060</v>
      </c>
      <c r="B488" s="1" t="s">
        <v>16</v>
      </c>
      <c r="C488" s="10">
        <v>45461</v>
      </c>
      <c r="D488" s="1">
        <v>690.95</v>
      </c>
      <c r="F488">
        <f t="shared" si="37"/>
        <v>-1.2152405461433984</v>
      </c>
      <c r="G488">
        <f t="shared" si="36"/>
        <v>2</v>
      </c>
      <c r="H488" t="str">
        <f t="shared" si="40"/>
        <v/>
      </c>
      <c r="I488" t="str">
        <f t="shared" si="38"/>
        <v/>
      </c>
      <c r="J488" t="str">
        <f t="shared" si="39"/>
        <v/>
      </c>
      <c r="P488" t="s">
        <v>4060</v>
      </c>
      <c r="Q488" t="s">
        <v>16</v>
      </c>
      <c r="R488" s="3">
        <v>45456</v>
      </c>
      <c r="S488">
        <v>662.25</v>
      </c>
      <c r="T488">
        <v>663.85</v>
      </c>
      <c r="U488">
        <v>686.3</v>
      </c>
      <c r="V488">
        <v>653.5</v>
      </c>
      <c r="W488">
        <v>680</v>
      </c>
      <c r="X488">
        <v>677.85</v>
      </c>
      <c r="Y488">
        <v>674.49</v>
      </c>
      <c r="Z488">
        <v>6651960</v>
      </c>
      <c r="AA488">
        <v>4486668375.8999996</v>
      </c>
      <c r="AB488">
        <v>111951</v>
      </c>
      <c r="AC488">
        <v>2230118</v>
      </c>
      <c r="AD488">
        <v>33.53</v>
      </c>
    </row>
    <row r="489" spans="1:30" x14ac:dyDescent="0.25">
      <c r="A489" s="11" t="s">
        <v>4060</v>
      </c>
      <c r="B489" s="2" t="s">
        <v>16</v>
      </c>
      <c r="C489" s="12">
        <v>45462</v>
      </c>
      <c r="D489" s="2">
        <v>696.4</v>
      </c>
      <c r="F489">
        <f t="shared" si="37"/>
        <v>0.7887690860409482</v>
      </c>
      <c r="G489">
        <f t="shared" si="36"/>
        <v>3</v>
      </c>
      <c r="H489" t="str">
        <f t="shared" si="40"/>
        <v/>
      </c>
      <c r="I489" t="str">
        <f t="shared" si="38"/>
        <v/>
      </c>
      <c r="J489" t="str">
        <f t="shared" si="39"/>
        <v/>
      </c>
      <c r="P489" t="s">
        <v>4060</v>
      </c>
      <c r="Q489" t="s">
        <v>16</v>
      </c>
      <c r="R489" s="3">
        <v>45457</v>
      </c>
      <c r="S489">
        <v>677.85</v>
      </c>
      <c r="T489">
        <v>670</v>
      </c>
      <c r="U489">
        <v>709</v>
      </c>
      <c r="V489">
        <v>670</v>
      </c>
      <c r="W489">
        <v>697.5</v>
      </c>
      <c r="X489">
        <v>699.45</v>
      </c>
      <c r="Y489">
        <v>696.2</v>
      </c>
      <c r="Z489">
        <v>6951310</v>
      </c>
      <c r="AA489">
        <v>4839490102.6000004</v>
      </c>
      <c r="AB489">
        <v>110903</v>
      </c>
      <c r="AC489">
        <v>2284363</v>
      </c>
      <c r="AD489">
        <v>32.86</v>
      </c>
    </row>
    <row r="490" spans="1:30" x14ac:dyDescent="0.25">
      <c r="A490" s="9" t="s">
        <v>4060</v>
      </c>
      <c r="B490" s="1" t="s">
        <v>16</v>
      </c>
      <c r="C490" s="10">
        <v>45463</v>
      </c>
      <c r="D490" s="1">
        <v>685.05</v>
      </c>
      <c r="F490">
        <f t="shared" si="37"/>
        <v>-1.6298104537622089</v>
      </c>
      <c r="G490">
        <f t="shared" si="36"/>
        <v>4</v>
      </c>
      <c r="H490">
        <f t="shared" si="40"/>
        <v>3.4428086070215107</v>
      </c>
      <c r="I490" t="str">
        <f t="shared" si="38"/>
        <v/>
      </c>
      <c r="J490" t="str">
        <f t="shared" si="39"/>
        <v/>
      </c>
      <c r="P490" t="s">
        <v>4060</v>
      </c>
      <c r="Q490" t="s">
        <v>16</v>
      </c>
      <c r="R490" s="3">
        <v>45461</v>
      </c>
      <c r="S490">
        <v>699.45</v>
      </c>
      <c r="T490">
        <v>702.9</v>
      </c>
      <c r="U490">
        <v>703.15</v>
      </c>
      <c r="V490">
        <v>684</v>
      </c>
      <c r="W490">
        <v>692.15</v>
      </c>
      <c r="X490">
        <v>690.95</v>
      </c>
      <c r="Y490">
        <v>690.69</v>
      </c>
      <c r="Z490">
        <v>3885350</v>
      </c>
      <c r="AA490">
        <v>2683565295</v>
      </c>
      <c r="AB490">
        <v>81440</v>
      </c>
      <c r="AC490">
        <v>2041810</v>
      </c>
      <c r="AD490">
        <v>52.55</v>
      </c>
    </row>
    <row r="491" spans="1:30" x14ac:dyDescent="0.25">
      <c r="A491" s="11" t="s">
        <v>4060</v>
      </c>
      <c r="B491" s="2" t="s">
        <v>16</v>
      </c>
      <c r="C491" s="12">
        <v>45464</v>
      </c>
      <c r="D491" s="2">
        <v>699.8</v>
      </c>
      <c r="F491">
        <f t="shared" si="37"/>
        <v>2.1531275089409534</v>
      </c>
      <c r="G491">
        <f t="shared" si="36"/>
        <v>5</v>
      </c>
      <c r="H491" t="str">
        <f t="shared" si="40"/>
        <v/>
      </c>
      <c r="I491" t="str">
        <f t="shared" si="38"/>
        <v/>
      </c>
      <c r="J491" t="str">
        <f t="shared" si="39"/>
        <v/>
      </c>
      <c r="P491" t="s">
        <v>4060</v>
      </c>
      <c r="Q491" t="s">
        <v>16</v>
      </c>
      <c r="R491" s="3">
        <v>45462</v>
      </c>
      <c r="S491">
        <v>690.95</v>
      </c>
      <c r="T491">
        <v>692.85</v>
      </c>
      <c r="U491">
        <v>702</v>
      </c>
      <c r="V491">
        <v>672.15</v>
      </c>
      <c r="W491">
        <v>695</v>
      </c>
      <c r="X491">
        <v>696.4</v>
      </c>
      <c r="Y491">
        <v>689.54</v>
      </c>
      <c r="Z491">
        <v>5634029</v>
      </c>
      <c r="AA491">
        <v>3884881624.4000001</v>
      </c>
      <c r="AB491">
        <v>124047</v>
      </c>
      <c r="AC491">
        <v>2960167</v>
      </c>
      <c r="AD491">
        <v>52.54</v>
      </c>
    </row>
    <row r="492" spans="1:30" x14ac:dyDescent="0.25">
      <c r="A492" s="9" t="s">
        <v>4060</v>
      </c>
      <c r="B492" s="1" t="s">
        <v>16</v>
      </c>
      <c r="C492" s="10">
        <v>45467</v>
      </c>
      <c r="D492" s="1">
        <v>699.05</v>
      </c>
      <c r="F492">
        <f t="shared" si="37"/>
        <v>-0.10717347813661046</v>
      </c>
      <c r="G492">
        <f t="shared" si="36"/>
        <v>1</v>
      </c>
      <c r="H492" t="str">
        <f t="shared" si="40"/>
        <v/>
      </c>
      <c r="I492" t="str">
        <f t="shared" si="38"/>
        <v/>
      </c>
      <c r="J492" t="str">
        <f t="shared" si="39"/>
        <v/>
      </c>
      <c r="P492" t="s">
        <v>4060</v>
      </c>
      <c r="Q492" t="s">
        <v>16</v>
      </c>
      <c r="R492" s="3">
        <v>45463</v>
      </c>
      <c r="S492">
        <v>696.4</v>
      </c>
      <c r="T492">
        <v>696.4</v>
      </c>
      <c r="U492">
        <v>702</v>
      </c>
      <c r="V492">
        <v>682.4</v>
      </c>
      <c r="W492">
        <v>686</v>
      </c>
      <c r="X492">
        <v>685.05</v>
      </c>
      <c r="Y492">
        <v>691.37</v>
      </c>
      <c r="Z492">
        <v>2674698</v>
      </c>
      <c r="AA492">
        <v>1849195045.95</v>
      </c>
      <c r="AB492">
        <v>78111</v>
      </c>
      <c r="AC492">
        <v>1091497</v>
      </c>
      <c r="AD492">
        <v>40.81</v>
      </c>
    </row>
    <row r="493" spans="1:30" x14ac:dyDescent="0.25">
      <c r="A493" s="11" t="s">
        <v>4060</v>
      </c>
      <c r="B493" s="2" t="s">
        <v>16</v>
      </c>
      <c r="C493" s="12">
        <v>45468</v>
      </c>
      <c r="D493" s="2">
        <v>699.25</v>
      </c>
      <c r="F493">
        <f t="shared" si="37"/>
        <v>2.8610256777061079E-2</v>
      </c>
      <c r="G493">
        <f t="shared" si="36"/>
        <v>2</v>
      </c>
      <c r="H493" t="str">
        <f t="shared" si="40"/>
        <v/>
      </c>
      <c r="I493" t="str">
        <f t="shared" si="38"/>
        <v/>
      </c>
      <c r="J493" t="str">
        <f t="shared" si="39"/>
        <v/>
      </c>
      <c r="P493" t="s">
        <v>4060</v>
      </c>
      <c r="Q493" t="s">
        <v>16</v>
      </c>
      <c r="R493" s="3">
        <v>45464</v>
      </c>
      <c r="S493">
        <v>685.05</v>
      </c>
      <c r="T493">
        <v>690.3</v>
      </c>
      <c r="U493">
        <v>704.5</v>
      </c>
      <c r="V493">
        <v>685.1</v>
      </c>
      <c r="W493">
        <v>702</v>
      </c>
      <c r="X493">
        <v>699.8</v>
      </c>
      <c r="Y493">
        <v>697.63</v>
      </c>
      <c r="Z493">
        <v>5387509</v>
      </c>
      <c r="AA493">
        <v>3758470195.6500001</v>
      </c>
      <c r="AB493">
        <v>84309</v>
      </c>
      <c r="AC493">
        <v>3072980</v>
      </c>
      <c r="AD493">
        <v>57.04</v>
      </c>
    </row>
    <row r="494" spans="1:30" x14ac:dyDescent="0.25">
      <c r="A494" s="9" t="s">
        <v>4060</v>
      </c>
      <c r="B494" s="1" t="s">
        <v>16</v>
      </c>
      <c r="C494" s="10">
        <v>45469</v>
      </c>
      <c r="D494" s="1">
        <v>700.9</v>
      </c>
      <c r="F494">
        <f t="shared" si="37"/>
        <v>0.23596710761529888</v>
      </c>
      <c r="G494">
        <f t="shared" si="36"/>
        <v>3</v>
      </c>
      <c r="H494" t="str">
        <f t="shared" si="40"/>
        <v/>
      </c>
      <c r="I494" t="str">
        <f t="shared" si="38"/>
        <v/>
      </c>
      <c r="J494" t="str">
        <f t="shared" si="39"/>
        <v/>
      </c>
      <c r="P494" t="s">
        <v>4060</v>
      </c>
      <c r="Q494" t="s">
        <v>16</v>
      </c>
      <c r="R494" s="3">
        <v>45467</v>
      </c>
      <c r="S494">
        <v>699.8</v>
      </c>
      <c r="T494">
        <v>704.95</v>
      </c>
      <c r="U494">
        <v>711.95</v>
      </c>
      <c r="V494">
        <v>693.05</v>
      </c>
      <c r="W494">
        <v>699.95</v>
      </c>
      <c r="X494">
        <v>699.05</v>
      </c>
      <c r="Y494">
        <v>702.19</v>
      </c>
      <c r="Z494">
        <v>3352259</v>
      </c>
      <c r="AA494">
        <v>2353928554.9499998</v>
      </c>
      <c r="AB494">
        <v>70249</v>
      </c>
      <c r="AC494">
        <v>1466106</v>
      </c>
      <c r="AD494">
        <v>43.73</v>
      </c>
    </row>
    <row r="495" spans="1:30" x14ac:dyDescent="0.25">
      <c r="A495" s="11" t="s">
        <v>4060</v>
      </c>
      <c r="B495" s="2" t="s">
        <v>16</v>
      </c>
      <c r="C495" s="12">
        <v>45470</v>
      </c>
      <c r="D495" s="2">
        <v>705.25</v>
      </c>
      <c r="F495">
        <f t="shared" si="37"/>
        <v>0.6206306177771469</v>
      </c>
      <c r="G495">
        <f t="shared" si="36"/>
        <v>4</v>
      </c>
      <c r="H495">
        <f t="shared" si="40"/>
        <v>2.9486898766513461</v>
      </c>
      <c r="I495" t="str">
        <f t="shared" si="38"/>
        <v/>
      </c>
      <c r="J495" t="str">
        <f t="shared" si="39"/>
        <v/>
      </c>
      <c r="P495" t="s">
        <v>4060</v>
      </c>
      <c r="Q495" t="s">
        <v>16</v>
      </c>
      <c r="R495" s="3">
        <v>45468</v>
      </c>
      <c r="S495">
        <v>699.05</v>
      </c>
      <c r="T495">
        <v>702.3</v>
      </c>
      <c r="U495">
        <v>711.25</v>
      </c>
      <c r="V495">
        <v>691.6</v>
      </c>
      <c r="W495">
        <v>697.35</v>
      </c>
      <c r="X495">
        <v>699.25</v>
      </c>
      <c r="Y495">
        <v>700.97</v>
      </c>
      <c r="Z495">
        <v>3039490</v>
      </c>
      <c r="AA495">
        <v>2130586305.3</v>
      </c>
      <c r="AB495">
        <v>123998</v>
      </c>
      <c r="AC495">
        <v>1558631</v>
      </c>
      <c r="AD495">
        <v>51.28</v>
      </c>
    </row>
    <row r="496" spans="1:30" x14ac:dyDescent="0.25">
      <c r="A496" s="9" t="s">
        <v>4060</v>
      </c>
      <c r="B496" s="1" t="s">
        <v>16</v>
      </c>
      <c r="C496" s="10">
        <v>45471</v>
      </c>
      <c r="D496" s="1">
        <v>723.05</v>
      </c>
      <c r="F496">
        <f t="shared" si="37"/>
        <v>2.523927685218001</v>
      </c>
      <c r="G496">
        <f t="shared" si="36"/>
        <v>5</v>
      </c>
      <c r="H496" t="str">
        <f t="shared" si="40"/>
        <v/>
      </c>
      <c r="I496" t="str">
        <f t="shared" si="38"/>
        <v/>
      </c>
      <c r="J496" t="str">
        <f t="shared" si="39"/>
        <v/>
      </c>
      <c r="P496" t="s">
        <v>4060</v>
      </c>
      <c r="Q496" t="s">
        <v>16</v>
      </c>
      <c r="R496" s="3">
        <v>45469</v>
      </c>
      <c r="S496">
        <v>699.25</v>
      </c>
      <c r="T496">
        <v>699.5</v>
      </c>
      <c r="U496">
        <v>707.5</v>
      </c>
      <c r="V496">
        <v>693.7</v>
      </c>
      <c r="W496">
        <v>701.8</v>
      </c>
      <c r="X496">
        <v>700.9</v>
      </c>
      <c r="Y496">
        <v>700.23</v>
      </c>
      <c r="Z496">
        <v>2042020</v>
      </c>
      <c r="AA496">
        <v>1429885615.9000001</v>
      </c>
      <c r="AB496">
        <v>46102</v>
      </c>
      <c r="AC496">
        <v>1358717</v>
      </c>
      <c r="AD496">
        <v>66.540000000000006</v>
      </c>
    </row>
    <row r="497" spans="16:30" x14ac:dyDescent="0.25">
      <c r="P497" t="s">
        <v>4060</v>
      </c>
      <c r="Q497" t="s">
        <v>16</v>
      </c>
      <c r="R497" s="3">
        <v>45470</v>
      </c>
      <c r="S497">
        <v>700.9</v>
      </c>
      <c r="T497">
        <v>707.8</v>
      </c>
      <c r="U497">
        <v>712</v>
      </c>
      <c r="V497">
        <v>697</v>
      </c>
      <c r="W497">
        <v>711</v>
      </c>
      <c r="X497">
        <v>705.25</v>
      </c>
      <c r="Y497">
        <v>704.71</v>
      </c>
      <c r="Z497">
        <v>3236342</v>
      </c>
      <c r="AA497">
        <v>2280675456.0999999</v>
      </c>
      <c r="AB497">
        <v>103225</v>
      </c>
      <c r="AC497">
        <v>1964435</v>
      </c>
      <c r="AD497">
        <v>60.7</v>
      </c>
    </row>
    <row r="498" spans="16:30" x14ac:dyDescent="0.25">
      <c r="P498" t="s">
        <v>4060</v>
      </c>
      <c r="Q498" t="s">
        <v>16</v>
      </c>
      <c r="R498" s="3">
        <v>45471</v>
      </c>
      <c r="S498">
        <v>705.25</v>
      </c>
      <c r="T498">
        <v>712</v>
      </c>
      <c r="U498">
        <v>743.6</v>
      </c>
      <c r="V498">
        <v>710</v>
      </c>
      <c r="W498">
        <v>723</v>
      </c>
      <c r="X498">
        <v>723.05</v>
      </c>
      <c r="Y498">
        <v>730.71</v>
      </c>
      <c r="Z498">
        <v>6366365</v>
      </c>
      <c r="AA498">
        <v>4651948802.3999996</v>
      </c>
      <c r="AB498">
        <v>146495</v>
      </c>
      <c r="AC498">
        <v>1797879</v>
      </c>
      <c r="AD498">
        <v>28.24</v>
      </c>
    </row>
  </sheetData>
  <conditionalFormatting sqref="G2:G496">
    <cfRule type="cellIs" dxfId="0" priority="1" operator="equal">
      <formula>4</formula>
    </cfRule>
    <cfRule type="cellIs" priority="2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EA1-1747-48DA-B092-2FA0ED7DA6E8}">
  <dimension ref="A1:G249"/>
  <sheetViews>
    <sheetView workbookViewId="0">
      <selection activeCell="A2" sqref="A2:G249"/>
    </sheetView>
  </sheetViews>
  <sheetFormatPr defaultRowHeight="15" x14ac:dyDescent="0.25"/>
  <cols>
    <col min="1" max="1" width="10.42578125" bestFit="1" customWidth="1"/>
    <col min="2" max="5" width="9" bestFit="1" customWidth="1"/>
    <col min="6" max="6" width="16.5703125" bestFit="1" customWidth="1"/>
    <col min="7" max="7" width="16.85546875" bestFit="1" customWidth="1"/>
  </cols>
  <sheetData>
    <row r="1" spans="1:7" x14ac:dyDescent="0.25">
      <c r="A1" t="s">
        <v>4476</v>
      </c>
      <c r="B1" t="s">
        <v>4477</v>
      </c>
      <c r="C1" t="s">
        <v>4478</v>
      </c>
      <c r="D1" t="s">
        <v>4479</v>
      </c>
      <c r="E1" t="s">
        <v>4480</v>
      </c>
      <c r="F1" t="s">
        <v>4481</v>
      </c>
      <c r="G1" t="s">
        <v>4482</v>
      </c>
    </row>
    <row r="2" spans="1:7" x14ac:dyDescent="0.25">
      <c r="A2" s="3">
        <v>45107</v>
      </c>
      <c r="B2">
        <v>19076.849999999999</v>
      </c>
      <c r="C2">
        <v>19201.7</v>
      </c>
      <c r="D2">
        <v>19024.599999999999</v>
      </c>
      <c r="E2">
        <v>19189.05</v>
      </c>
      <c r="F2">
        <v>247906587</v>
      </c>
      <c r="G2">
        <v>26376.62</v>
      </c>
    </row>
    <row r="3" spans="1:7" x14ac:dyDescent="0.25">
      <c r="A3" s="3">
        <v>45110</v>
      </c>
      <c r="B3">
        <v>19246.5</v>
      </c>
      <c r="C3">
        <v>19345.099999999999</v>
      </c>
      <c r="D3">
        <v>19234.400000000001</v>
      </c>
      <c r="E3">
        <v>19322.55</v>
      </c>
      <c r="F3">
        <v>226050219</v>
      </c>
      <c r="G3">
        <v>22681.54</v>
      </c>
    </row>
    <row r="4" spans="1:7" x14ac:dyDescent="0.25">
      <c r="A4" s="3">
        <v>45111</v>
      </c>
      <c r="B4">
        <v>19406.599999999999</v>
      </c>
      <c r="C4">
        <v>19434.150000000001</v>
      </c>
      <c r="D4">
        <v>19300</v>
      </c>
      <c r="E4">
        <v>19389</v>
      </c>
      <c r="F4">
        <v>226916635</v>
      </c>
      <c r="G4">
        <v>26634.06</v>
      </c>
    </row>
    <row r="5" spans="1:7" x14ac:dyDescent="0.25">
      <c r="A5" s="3">
        <v>45112</v>
      </c>
      <c r="B5">
        <v>19405.95</v>
      </c>
      <c r="C5">
        <v>19421.599999999999</v>
      </c>
      <c r="D5">
        <v>19339.599999999999</v>
      </c>
      <c r="E5">
        <v>19398.5</v>
      </c>
      <c r="F5">
        <v>224418797</v>
      </c>
      <c r="G5">
        <v>24699.24</v>
      </c>
    </row>
    <row r="6" spans="1:7" x14ac:dyDescent="0.25">
      <c r="A6" s="3">
        <v>45113</v>
      </c>
      <c r="B6">
        <v>19385.7</v>
      </c>
      <c r="C6">
        <v>19512.2</v>
      </c>
      <c r="D6">
        <v>19373</v>
      </c>
      <c r="E6">
        <v>19497.3</v>
      </c>
      <c r="F6">
        <v>268261285</v>
      </c>
      <c r="G6">
        <v>28540.18</v>
      </c>
    </row>
    <row r="7" spans="1:7" x14ac:dyDescent="0.25">
      <c r="A7" s="3">
        <v>45114</v>
      </c>
      <c r="B7">
        <v>19422.8</v>
      </c>
      <c r="C7">
        <v>19523.599999999999</v>
      </c>
      <c r="D7">
        <v>19303.599999999999</v>
      </c>
      <c r="E7">
        <v>19331.8</v>
      </c>
      <c r="F7">
        <v>237102566</v>
      </c>
      <c r="G7">
        <v>23089.25</v>
      </c>
    </row>
    <row r="8" spans="1:7" x14ac:dyDescent="0.25">
      <c r="A8" s="3">
        <v>45117</v>
      </c>
      <c r="B8">
        <v>19400.349999999999</v>
      </c>
      <c r="C8">
        <v>19435.849999999999</v>
      </c>
      <c r="D8">
        <v>19327.099999999999</v>
      </c>
      <c r="E8">
        <v>19355.900000000001</v>
      </c>
      <c r="F8">
        <v>268246132</v>
      </c>
      <c r="G8">
        <v>25991.55</v>
      </c>
    </row>
    <row r="9" spans="1:7" x14ac:dyDescent="0.25">
      <c r="A9" s="3">
        <v>45118</v>
      </c>
      <c r="B9">
        <v>19427.099999999999</v>
      </c>
      <c r="C9">
        <v>19515.099999999999</v>
      </c>
      <c r="D9">
        <v>19406.45</v>
      </c>
      <c r="E9">
        <v>19439.400000000001</v>
      </c>
      <c r="F9">
        <v>251263638</v>
      </c>
      <c r="G9">
        <v>26883.78</v>
      </c>
    </row>
    <row r="10" spans="1:7" x14ac:dyDescent="0.25">
      <c r="A10" s="3">
        <v>45119</v>
      </c>
      <c r="B10">
        <v>19497.45</v>
      </c>
      <c r="C10">
        <v>19507.7</v>
      </c>
      <c r="D10">
        <v>19361.75</v>
      </c>
      <c r="E10">
        <v>19384.3</v>
      </c>
      <c r="F10">
        <v>327941559</v>
      </c>
      <c r="G10">
        <v>40163.14</v>
      </c>
    </row>
    <row r="11" spans="1:7" x14ac:dyDescent="0.25">
      <c r="A11" s="3">
        <v>45120</v>
      </c>
      <c r="B11">
        <v>19495.2</v>
      </c>
      <c r="C11">
        <v>19567</v>
      </c>
      <c r="D11">
        <v>19385.8</v>
      </c>
      <c r="E11">
        <v>19413.75</v>
      </c>
      <c r="F11">
        <v>310442517</v>
      </c>
      <c r="G11">
        <v>27244.560000000001</v>
      </c>
    </row>
    <row r="12" spans="1:7" x14ac:dyDescent="0.25">
      <c r="A12" s="3">
        <v>45121</v>
      </c>
      <c r="B12">
        <v>19493.45</v>
      </c>
      <c r="C12">
        <v>19595.349999999999</v>
      </c>
      <c r="D12">
        <v>19433.5</v>
      </c>
      <c r="E12">
        <v>19564.5</v>
      </c>
      <c r="F12">
        <v>291165841</v>
      </c>
      <c r="G12">
        <v>25484.44</v>
      </c>
    </row>
    <row r="13" spans="1:7" x14ac:dyDescent="0.25">
      <c r="A13" s="3">
        <v>45124</v>
      </c>
      <c r="B13">
        <v>19612.150000000001</v>
      </c>
      <c r="C13">
        <v>19731.849999999999</v>
      </c>
      <c r="D13">
        <v>19562.95</v>
      </c>
      <c r="E13">
        <v>19711.45</v>
      </c>
      <c r="F13">
        <v>268707894</v>
      </c>
      <c r="G13">
        <v>25975.57</v>
      </c>
    </row>
    <row r="14" spans="1:7" x14ac:dyDescent="0.25">
      <c r="A14" s="3">
        <v>45125</v>
      </c>
      <c r="B14">
        <v>19787.5</v>
      </c>
      <c r="C14">
        <v>19819.45</v>
      </c>
      <c r="D14">
        <v>19690.2</v>
      </c>
      <c r="E14">
        <v>19749.25</v>
      </c>
      <c r="F14">
        <v>286353897</v>
      </c>
      <c r="G14">
        <v>33269.08</v>
      </c>
    </row>
    <row r="15" spans="1:7" x14ac:dyDescent="0.25">
      <c r="A15" s="3">
        <v>45126</v>
      </c>
      <c r="B15">
        <v>19802.95</v>
      </c>
      <c r="C15">
        <v>19851.7</v>
      </c>
      <c r="D15">
        <v>19727.45</v>
      </c>
      <c r="E15">
        <v>19833.150000000001</v>
      </c>
      <c r="F15">
        <v>259660464</v>
      </c>
      <c r="G15">
        <v>26447.9</v>
      </c>
    </row>
    <row r="16" spans="1:7" x14ac:dyDescent="0.25">
      <c r="A16" s="3">
        <v>45127</v>
      </c>
      <c r="B16">
        <v>19831.7</v>
      </c>
      <c r="C16">
        <v>19991.849999999999</v>
      </c>
      <c r="D16">
        <v>19758.400000000001</v>
      </c>
      <c r="E16">
        <v>19979.150000000001</v>
      </c>
      <c r="F16">
        <v>274698867</v>
      </c>
      <c r="G16">
        <v>30622.66</v>
      </c>
    </row>
    <row r="17" spans="1:7" x14ac:dyDescent="0.25">
      <c r="A17" s="3">
        <v>45128</v>
      </c>
      <c r="B17">
        <v>19800.45</v>
      </c>
      <c r="C17">
        <v>19887.400000000001</v>
      </c>
      <c r="D17">
        <v>19700</v>
      </c>
      <c r="E17">
        <v>19745</v>
      </c>
      <c r="F17">
        <v>312461795</v>
      </c>
      <c r="G17">
        <v>33802.14</v>
      </c>
    </row>
    <row r="18" spans="1:7" x14ac:dyDescent="0.25">
      <c r="A18" s="3">
        <v>45131</v>
      </c>
      <c r="B18">
        <v>19748.45</v>
      </c>
      <c r="C18">
        <v>19782.75</v>
      </c>
      <c r="D18">
        <v>19658.3</v>
      </c>
      <c r="E18">
        <v>19672.349999999999</v>
      </c>
      <c r="F18">
        <v>265562151</v>
      </c>
      <c r="G18">
        <v>24522.29</v>
      </c>
    </row>
    <row r="19" spans="1:7" x14ac:dyDescent="0.25">
      <c r="A19" s="3">
        <v>45132</v>
      </c>
      <c r="B19">
        <v>19729.349999999999</v>
      </c>
      <c r="C19">
        <v>19729.349999999999</v>
      </c>
      <c r="D19">
        <v>19615.95</v>
      </c>
      <c r="E19">
        <v>19680.599999999999</v>
      </c>
      <c r="F19">
        <v>369653496</v>
      </c>
      <c r="G19">
        <v>29665.67</v>
      </c>
    </row>
    <row r="20" spans="1:7" x14ac:dyDescent="0.25">
      <c r="A20" s="3">
        <v>45133</v>
      </c>
      <c r="B20">
        <v>19733.349999999999</v>
      </c>
      <c r="C20">
        <v>19825.599999999999</v>
      </c>
      <c r="D20">
        <v>19716.7</v>
      </c>
      <c r="E20">
        <v>19778.3</v>
      </c>
      <c r="F20">
        <v>244747425</v>
      </c>
      <c r="G20">
        <v>23023.86</v>
      </c>
    </row>
    <row r="21" spans="1:7" x14ac:dyDescent="0.25">
      <c r="A21" s="3">
        <v>45134</v>
      </c>
      <c r="B21">
        <v>19850.900000000001</v>
      </c>
      <c r="C21">
        <v>19867.55</v>
      </c>
      <c r="D21">
        <v>19603.55</v>
      </c>
      <c r="E21">
        <v>19659.900000000001</v>
      </c>
      <c r="F21">
        <v>334891351</v>
      </c>
      <c r="G21">
        <v>35019.129999999997</v>
      </c>
    </row>
    <row r="22" spans="1:7" x14ac:dyDescent="0.25">
      <c r="A22" s="3">
        <v>45135</v>
      </c>
      <c r="B22">
        <v>19659.75</v>
      </c>
      <c r="C22">
        <v>19695.900000000001</v>
      </c>
      <c r="D22">
        <v>19563.099999999999</v>
      </c>
      <c r="E22">
        <v>19646.05</v>
      </c>
      <c r="F22">
        <v>258671382</v>
      </c>
      <c r="G22">
        <v>22995.98</v>
      </c>
    </row>
    <row r="23" spans="1:7" x14ac:dyDescent="0.25">
      <c r="A23" s="3">
        <v>45138</v>
      </c>
      <c r="B23">
        <v>19666.349999999999</v>
      </c>
      <c r="C23">
        <v>19772.75</v>
      </c>
      <c r="D23">
        <v>19597.599999999999</v>
      </c>
      <c r="E23">
        <v>19753.8</v>
      </c>
      <c r="F23">
        <v>295053318</v>
      </c>
      <c r="G23">
        <v>23075.38</v>
      </c>
    </row>
    <row r="24" spans="1:7" x14ac:dyDescent="0.25">
      <c r="A24" s="3">
        <v>45139</v>
      </c>
      <c r="B24">
        <v>19784</v>
      </c>
      <c r="C24">
        <v>19795.599999999999</v>
      </c>
      <c r="D24">
        <v>19704.599999999999</v>
      </c>
      <c r="E24">
        <v>19733.55</v>
      </c>
      <c r="F24">
        <v>298048161</v>
      </c>
      <c r="G24">
        <v>24554.71</v>
      </c>
    </row>
    <row r="25" spans="1:7" x14ac:dyDescent="0.25">
      <c r="A25" s="3">
        <v>45140</v>
      </c>
      <c r="B25">
        <v>19655.400000000001</v>
      </c>
      <c r="C25">
        <v>19678.25</v>
      </c>
      <c r="D25">
        <v>19423.55</v>
      </c>
      <c r="E25">
        <v>19526.55</v>
      </c>
      <c r="F25">
        <v>290666798</v>
      </c>
      <c r="G25">
        <v>23997.47</v>
      </c>
    </row>
    <row r="26" spans="1:7" x14ac:dyDescent="0.25">
      <c r="A26" s="3">
        <v>45141</v>
      </c>
      <c r="B26">
        <v>19463.75</v>
      </c>
      <c r="C26">
        <v>19537.650000000001</v>
      </c>
      <c r="D26">
        <v>19296.45</v>
      </c>
      <c r="E26">
        <v>19381.650000000001</v>
      </c>
      <c r="F26">
        <v>315688612</v>
      </c>
      <c r="G26">
        <v>29899.38</v>
      </c>
    </row>
    <row r="27" spans="1:7" x14ac:dyDescent="0.25">
      <c r="A27" s="3">
        <v>45142</v>
      </c>
      <c r="B27">
        <v>19462.8</v>
      </c>
      <c r="C27">
        <v>19538.849999999999</v>
      </c>
      <c r="D27">
        <v>19436.45</v>
      </c>
      <c r="E27">
        <v>19517</v>
      </c>
      <c r="F27">
        <v>280799561</v>
      </c>
      <c r="G27">
        <v>28086.15</v>
      </c>
    </row>
    <row r="28" spans="1:7" x14ac:dyDescent="0.25">
      <c r="A28" s="3">
        <v>45145</v>
      </c>
      <c r="B28">
        <v>19576.849999999999</v>
      </c>
      <c r="C28">
        <v>19620.45</v>
      </c>
      <c r="D28">
        <v>19524.8</v>
      </c>
      <c r="E28">
        <v>19597.3</v>
      </c>
      <c r="F28">
        <v>216586074</v>
      </c>
      <c r="G28">
        <v>21655.87</v>
      </c>
    </row>
    <row r="29" spans="1:7" x14ac:dyDescent="0.25">
      <c r="A29" s="3">
        <v>45146</v>
      </c>
      <c r="B29">
        <v>19627.2</v>
      </c>
      <c r="C29">
        <v>19634.400000000001</v>
      </c>
      <c r="D29">
        <v>19533.099999999999</v>
      </c>
      <c r="E29">
        <v>19570.849999999999</v>
      </c>
      <c r="F29">
        <v>260294052</v>
      </c>
      <c r="G29">
        <v>25437.47</v>
      </c>
    </row>
    <row r="30" spans="1:7" x14ac:dyDescent="0.25">
      <c r="A30" s="3">
        <v>45147</v>
      </c>
      <c r="B30">
        <v>19578.8</v>
      </c>
      <c r="C30">
        <v>19645.5</v>
      </c>
      <c r="D30">
        <v>19467.5</v>
      </c>
      <c r="E30">
        <v>19632.55</v>
      </c>
      <c r="F30">
        <v>266495074</v>
      </c>
      <c r="G30">
        <v>23201.75</v>
      </c>
    </row>
    <row r="31" spans="1:7" x14ac:dyDescent="0.25">
      <c r="A31" s="3">
        <v>45148</v>
      </c>
      <c r="B31">
        <v>19605.55</v>
      </c>
      <c r="C31">
        <v>19623.599999999999</v>
      </c>
      <c r="D31">
        <v>19495.400000000001</v>
      </c>
      <c r="E31">
        <v>19543.099999999999</v>
      </c>
      <c r="F31">
        <v>312193785</v>
      </c>
      <c r="G31">
        <v>29430.34</v>
      </c>
    </row>
    <row r="32" spans="1:7" x14ac:dyDescent="0.25">
      <c r="A32" s="3">
        <v>45149</v>
      </c>
      <c r="B32">
        <v>19554.25</v>
      </c>
      <c r="C32">
        <v>19557.75</v>
      </c>
      <c r="D32">
        <v>19412.75</v>
      </c>
      <c r="E32">
        <v>19428.3</v>
      </c>
      <c r="F32">
        <v>235524048</v>
      </c>
      <c r="G32">
        <v>24521.24</v>
      </c>
    </row>
    <row r="33" spans="1:7" x14ac:dyDescent="0.25">
      <c r="A33" s="3">
        <v>45152</v>
      </c>
      <c r="B33">
        <v>19383.95</v>
      </c>
      <c r="C33">
        <v>19465.849999999999</v>
      </c>
      <c r="D33">
        <v>19257.900000000001</v>
      </c>
      <c r="E33">
        <v>19434.55</v>
      </c>
      <c r="F33">
        <v>243850815</v>
      </c>
      <c r="G33">
        <v>22767.43</v>
      </c>
    </row>
    <row r="34" spans="1:7" x14ac:dyDescent="0.25">
      <c r="A34" s="3">
        <v>45154</v>
      </c>
      <c r="B34">
        <v>19369</v>
      </c>
      <c r="C34">
        <v>19482.75</v>
      </c>
      <c r="D34">
        <v>19317.2</v>
      </c>
      <c r="E34">
        <v>19465</v>
      </c>
      <c r="F34">
        <v>226627230</v>
      </c>
      <c r="G34">
        <v>21484.66</v>
      </c>
    </row>
    <row r="35" spans="1:7" x14ac:dyDescent="0.25">
      <c r="A35" s="3">
        <v>45155</v>
      </c>
      <c r="B35">
        <v>19450.55</v>
      </c>
      <c r="C35">
        <v>19461.55</v>
      </c>
      <c r="D35">
        <v>19326.25</v>
      </c>
      <c r="E35">
        <v>19365.25</v>
      </c>
      <c r="F35">
        <v>268663456</v>
      </c>
      <c r="G35">
        <v>26505.65</v>
      </c>
    </row>
    <row r="36" spans="1:7" x14ac:dyDescent="0.25">
      <c r="A36" s="3">
        <v>45156</v>
      </c>
      <c r="B36">
        <v>19301.75</v>
      </c>
      <c r="C36">
        <v>19373.8</v>
      </c>
      <c r="D36">
        <v>19253.599999999999</v>
      </c>
      <c r="E36">
        <v>19310.150000000001</v>
      </c>
      <c r="F36">
        <v>256142364</v>
      </c>
      <c r="G36">
        <v>25641.41</v>
      </c>
    </row>
    <row r="37" spans="1:7" x14ac:dyDescent="0.25">
      <c r="A37" s="3">
        <v>45159</v>
      </c>
      <c r="B37">
        <v>19320.650000000001</v>
      </c>
      <c r="C37">
        <v>19425.95</v>
      </c>
      <c r="D37">
        <v>19296.3</v>
      </c>
      <c r="E37">
        <v>19393.599999999999</v>
      </c>
      <c r="F37">
        <v>262589133</v>
      </c>
      <c r="G37">
        <v>20738.75</v>
      </c>
    </row>
    <row r="38" spans="1:7" x14ac:dyDescent="0.25">
      <c r="A38" s="3">
        <v>45160</v>
      </c>
      <c r="B38">
        <v>19417.099999999999</v>
      </c>
      <c r="C38">
        <v>19443.5</v>
      </c>
      <c r="D38">
        <v>19381.3</v>
      </c>
      <c r="E38">
        <v>19396.45</v>
      </c>
      <c r="F38">
        <v>208704354</v>
      </c>
      <c r="G38">
        <v>20226.48</v>
      </c>
    </row>
    <row r="39" spans="1:7" x14ac:dyDescent="0.25">
      <c r="A39" s="3">
        <v>45161</v>
      </c>
      <c r="B39">
        <v>19439.2</v>
      </c>
      <c r="C39">
        <v>19472.05</v>
      </c>
      <c r="D39">
        <v>19366.599999999999</v>
      </c>
      <c r="E39">
        <v>19444</v>
      </c>
      <c r="F39">
        <v>225214991</v>
      </c>
      <c r="G39">
        <v>20167.16</v>
      </c>
    </row>
    <row r="40" spans="1:7" x14ac:dyDescent="0.25">
      <c r="A40" s="3">
        <v>45162</v>
      </c>
      <c r="B40">
        <v>19535.150000000001</v>
      </c>
      <c r="C40">
        <v>19584.45</v>
      </c>
      <c r="D40">
        <v>19369</v>
      </c>
      <c r="E40">
        <v>19386.7</v>
      </c>
      <c r="F40">
        <v>268256859</v>
      </c>
      <c r="G40">
        <v>24338.240000000002</v>
      </c>
    </row>
    <row r="41" spans="1:7" x14ac:dyDescent="0.25">
      <c r="A41" s="3">
        <v>45163</v>
      </c>
      <c r="B41">
        <v>19297.400000000001</v>
      </c>
      <c r="C41">
        <v>19339.55</v>
      </c>
      <c r="D41">
        <v>19229.7</v>
      </c>
      <c r="E41">
        <v>19265.8</v>
      </c>
      <c r="F41">
        <v>466518217</v>
      </c>
      <c r="G41">
        <v>24998.12</v>
      </c>
    </row>
    <row r="42" spans="1:7" x14ac:dyDescent="0.25">
      <c r="A42" s="3">
        <v>45166</v>
      </c>
      <c r="B42">
        <v>19298.349999999999</v>
      </c>
      <c r="C42">
        <v>19366.849999999999</v>
      </c>
      <c r="D42">
        <v>19249.7</v>
      </c>
      <c r="E42">
        <v>19306.05</v>
      </c>
      <c r="F42">
        <v>248178769</v>
      </c>
      <c r="G42">
        <v>18237.22</v>
      </c>
    </row>
    <row r="43" spans="1:7" x14ac:dyDescent="0.25">
      <c r="A43" s="3">
        <v>45167</v>
      </c>
      <c r="B43">
        <v>19374.849999999999</v>
      </c>
      <c r="C43">
        <v>19377.900000000001</v>
      </c>
      <c r="D43">
        <v>19309.099999999999</v>
      </c>
      <c r="E43">
        <v>19342.650000000001</v>
      </c>
      <c r="F43">
        <v>307388116</v>
      </c>
      <c r="G43">
        <v>22501.119999999999</v>
      </c>
    </row>
    <row r="44" spans="1:7" x14ac:dyDescent="0.25">
      <c r="A44" s="3">
        <v>45168</v>
      </c>
      <c r="B44">
        <v>19433.45</v>
      </c>
      <c r="C44">
        <v>19452.8</v>
      </c>
      <c r="D44">
        <v>19334.75</v>
      </c>
      <c r="E44">
        <v>19347.45</v>
      </c>
      <c r="F44">
        <v>233004568</v>
      </c>
      <c r="G44">
        <v>19877.490000000002</v>
      </c>
    </row>
    <row r="45" spans="1:7" x14ac:dyDescent="0.25">
      <c r="A45" s="3">
        <v>45169</v>
      </c>
      <c r="B45">
        <v>19375.55</v>
      </c>
      <c r="C45">
        <v>19388.2</v>
      </c>
      <c r="D45">
        <v>19223.650000000001</v>
      </c>
      <c r="E45">
        <v>19253.8</v>
      </c>
      <c r="F45">
        <v>562557215</v>
      </c>
      <c r="G45">
        <v>45699.54</v>
      </c>
    </row>
    <row r="46" spans="1:7" x14ac:dyDescent="0.25">
      <c r="A46" s="3">
        <v>45170</v>
      </c>
      <c r="B46">
        <v>19258.150000000001</v>
      </c>
      <c r="C46">
        <v>19458.55</v>
      </c>
      <c r="D46">
        <v>19255.7</v>
      </c>
      <c r="E46">
        <v>19435.3</v>
      </c>
      <c r="F46">
        <v>372502191</v>
      </c>
      <c r="G46">
        <v>25962.38</v>
      </c>
    </row>
    <row r="47" spans="1:7" x14ac:dyDescent="0.25">
      <c r="A47" s="3">
        <v>45173</v>
      </c>
      <c r="B47">
        <v>19525.05</v>
      </c>
      <c r="C47">
        <v>19545.150000000001</v>
      </c>
      <c r="D47">
        <v>19432.849999999999</v>
      </c>
      <c r="E47">
        <v>19528.8</v>
      </c>
      <c r="F47">
        <v>396071122</v>
      </c>
      <c r="G47">
        <v>24822.79</v>
      </c>
    </row>
    <row r="48" spans="1:7" x14ac:dyDescent="0.25">
      <c r="A48" s="3">
        <v>45174</v>
      </c>
      <c r="B48">
        <v>19564.650000000001</v>
      </c>
      <c r="C48">
        <v>19587.05</v>
      </c>
      <c r="D48">
        <v>19525.75</v>
      </c>
      <c r="E48">
        <v>19574.900000000001</v>
      </c>
      <c r="F48">
        <v>303958622</v>
      </c>
      <c r="G48">
        <v>24029.89</v>
      </c>
    </row>
    <row r="49" spans="1:7" x14ac:dyDescent="0.25">
      <c r="A49" s="3">
        <v>45175</v>
      </c>
      <c r="B49">
        <v>19581.2</v>
      </c>
      <c r="C49">
        <v>19636.45</v>
      </c>
      <c r="D49">
        <v>19491.5</v>
      </c>
      <c r="E49">
        <v>19611.05</v>
      </c>
      <c r="F49">
        <v>512974083</v>
      </c>
      <c r="G49">
        <v>32500.52</v>
      </c>
    </row>
    <row r="50" spans="1:7" x14ac:dyDescent="0.25">
      <c r="A50" s="3">
        <v>45176</v>
      </c>
      <c r="B50">
        <v>19598.650000000001</v>
      </c>
      <c r="C50">
        <v>19737</v>
      </c>
      <c r="D50">
        <v>19550.05</v>
      </c>
      <c r="E50">
        <v>19727.05</v>
      </c>
      <c r="F50">
        <v>304929822</v>
      </c>
      <c r="G50">
        <v>23591</v>
      </c>
    </row>
    <row r="51" spans="1:7" x14ac:dyDescent="0.25">
      <c r="A51" s="3">
        <v>45177</v>
      </c>
      <c r="B51">
        <v>19774.8</v>
      </c>
      <c r="C51">
        <v>19867.150000000001</v>
      </c>
      <c r="D51">
        <v>19728.05</v>
      </c>
      <c r="E51">
        <v>19819.95</v>
      </c>
      <c r="F51">
        <v>288093693</v>
      </c>
      <c r="G51">
        <v>23530.84</v>
      </c>
    </row>
    <row r="52" spans="1:7" x14ac:dyDescent="0.25">
      <c r="A52" s="3">
        <v>45180</v>
      </c>
      <c r="B52">
        <v>19890</v>
      </c>
      <c r="C52">
        <v>20008.150000000001</v>
      </c>
      <c r="D52">
        <v>19865.349999999999</v>
      </c>
      <c r="E52">
        <v>19996.349999999999</v>
      </c>
      <c r="F52">
        <v>248763130</v>
      </c>
      <c r="G52">
        <v>21924.34</v>
      </c>
    </row>
    <row r="53" spans="1:7" x14ac:dyDescent="0.25">
      <c r="A53" s="3">
        <v>45181</v>
      </c>
      <c r="B53">
        <v>20110.150000000001</v>
      </c>
      <c r="C53">
        <v>20110.349999999999</v>
      </c>
      <c r="D53">
        <v>19914.650000000001</v>
      </c>
      <c r="E53">
        <v>19993.2</v>
      </c>
      <c r="F53">
        <v>328064239</v>
      </c>
      <c r="G53">
        <v>30110.799999999999</v>
      </c>
    </row>
    <row r="54" spans="1:7" x14ac:dyDescent="0.25">
      <c r="A54" s="3">
        <v>45182</v>
      </c>
      <c r="B54">
        <v>19989.5</v>
      </c>
      <c r="C54">
        <v>20096.900000000001</v>
      </c>
      <c r="D54">
        <v>19944.099999999999</v>
      </c>
      <c r="E54">
        <v>20070</v>
      </c>
      <c r="F54">
        <v>251394599</v>
      </c>
      <c r="G54">
        <v>24332.36</v>
      </c>
    </row>
    <row r="55" spans="1:7" x14ac:dyDescent="0.25">
      <c r="A55" s="3">
        <v>45183</v>
      </c>
      <c r="B55">
        <v>20127.95</v>
      </c>
      <c r="C55">
        <v>20167.650000000001</v>
      </c>
      <c r="D55">
        <v>20043.45</v>
      </c>
      <c r="E55">
        <v>20103.099999999999</v>
      </c>
      <c r="F55">
        <v>275111881</v>
      </c>
      <c r="G55">
        <v>21902.65</v>
      </c>
    </row>
    <row r="56" spans="1:7" x14ac:dyDescent="0.25">
      <c r="A56" s="3">
        <v>45184</v>
      </c>
      <c r="B56">
        <v>20156.45</v>
      </c>
      <c r="C56">
        <v>20222.45</v>
      </c>
      <c r="D56">
        <v>20129.7</v>
      </c>
      <c r="E56">
        <v>20192.349999999999</v>
      </c>
      <c r="F56">
        <v>438185104</v>
      </c>
      <c r="G56">
        <v>42681.35</v>
      </c>
    </row>
    <row r="57" spans="1:7" x14ac:dyDescent="0.25">
      <c r="A57" s="3">
        <v>45187</v>
      </c>
      <c r="B57">
        <v>20155.95</v>
      </c>
      <c r="C57">
        <v>20195.349999999999</v>
      </c>
      <c r="D57">
        <v>20115.7</v>
      </c>
      <c r="E57">
        <v>20133.3</v>
      </c>
      <c r="F57">
        <v>264870758</v>
      </c>
      <c r="G57">
        <v>21135.95</v>
      </c>
    </row>
    <row r="58" spans="1:7" x14ac:dyDescent="0.25">
      <c r="A58" s="3">
        <v>45189</v>
      </c>
      <c r="B58">
        <v>19980.75</v>
      </c>
      <c r="C58">
        <v>20050.650000000001</v>
      </c>
      <c r="D58">
        <v>19878.849999999999</v>
      </c>
      <c r="E58">
        <v>19901.400000000001</v>
      </c>
      <c r="F58">
        <v>378065882</v>
      </c>
      <c r="G58">
        <v>37351.58</v>
      </c>
    </row>
    <row r="59" spans="1:7" x14ac:dyDescent="0.25">
      <c r="A59" s="3">
        <v>45190</v>
      </c>
      <c r="B59">
        <v>19840.55</v>
      </c>
      <c r="C59">
        <v>19848.75</v>
      </c>
      <c r="D59">
        <v>19709.95</v>
      </c>
      <c r="E59">
        <v>19742.349999999999</v>
      </c>
      <c r="F59">
        <v>275132260</v>
      </c>
      <c r="G59">
        <v>26711.83</v>
      </c>
    </row>
    <row r="60" spans="1:7" x14ac:dyDescent="0.25">
      <c r="A60" s="3">
        <v>45191</v>
      </c>
      <c r="B60">
        <v>19744.849999999999</v>
      </c>
      <c r="C60">
        <v>19798.650000000001</v>
      </c>
      <c r="D60">
        <v>19657.5</v>
      </c>
      <c r="E60">
        <v>19674.25</v>
      </c>
      <c r="F60">
        <v>246410075</v>
      </c>
      <c r="G60">
        <v>24137.57</v>
      </c>
    </row>
    <row r="61" spans="1:7" x14ac:dyDescent="0.25">
      <c r="A61" s="3">
        <v>45194</v>
      </c>
      <c r="B61">
        <v>19678.2</v>
      </c>
      <c r="C61">
        <v>19734.150000000001</v>
      </c>
      <c r="D61">
        <v>19601.55</v>
      </c>
      <c r="E61">
        <v>19674.55</v>
      </c>
      <c r="F61">
        <v>188398392</v>
      </c>
      <c r="G61">
        <v>20194.48</v>
      </c>
    </row>
    <row r="62" spans="1:7" x14ac:dyDescent="0.25">
      <c r="A62" s="3">
        <v>45195</v>
      </c>
      <c r="B62">
        <v>19682.8</v>
      </c>
      <c r="C62">
        <v>19699.349999999999</v>
      </c>
      <c r="D62">
        <v>19637.45</v>
      </c>
      <c r="E62">
        <v>19664.7</v>
      </c>
      <c r="F62">
        <v>204869058</v>
      </c>
      <c r="G62">
        <v>18118.189999999999</v>
      </c>
    </row>
    <row r="63" spans="1:7" x14ac:dyDescent="0.25">
      <c r="A63" s="3">
        <v>45196</v>
      </c>
      <c r="B63">
        <v>19637.05</v>
      </c>
      <c r="C63">
        <v>19730.7</v>
      </c>
      <c r="D63">
        <v>19554</v>
      </c>
      <c r="E63">
        <v>19716.45</v>
      </c>
      <c r="F63">
        <v>203559874</v>
      </c>
      <c r="G63">
        <v>19659.169999999998</v>
      </c>
    </row>
    <row r="64" spans="1:7" x14ac:dyDescent="0.25">
      <c r="A64" s="3">
        <v>45197</v>
      </c>
      <c r="B64">
        <v>19761.8</v>
      </c>
      <c r="C64">
        <v>19766.650000000001</v>
      </c>
      <c r="D64">
        <v>19492.099999999999</v>
      </c>
      <c r="E64">
        <v>19523.55</v>
      </c>
      <c r="F64">
        <v>352810261</v>
      </c>
      <c r="G64">
        <v>30069.78</v>
      </c>
    </row>
    <row r="65" spans="1:7" x14ac:dyDescent="0.25">
      <c r="A65" s="3">
        <v>45198</v>
      </c>
      <c r="B65">
        <v>19581.2</v>
      </c>
      <c r="C65">
        <v>19726.25</v>
      </c>
      <c r="D65">
        <v>19551.05</v>
      </c>
      <c r="E65">
        <v>19638.3</v>
      </c>
      <c r="F65">
        <v>243508919</v>
      </c>
      <c r="G65">
        <v>20978.720000000001</v>
      </c>
    </row>
    <row r="66" spans="1:7" x14ac:dyDescent="0.25">
      <c r="A66" s="3">
        <v>45202</v>
      </c>
      <c r="B66">
        <v>19622.400000000001</v>
      </c>
      <c r="C66">
        <v>19623.2</v>
      </c>
      <c r="D66">
        <v>19479.650000000001</v>
      </c>
      <c r="E66">
        <v>19528.75</v>
      </c>
      <c r="F66">
        <v>221719625</v>
      </c>
      <c r="G66">
        <v>21459.58</v>
      </c>
    </row>
    <row r="67" spans="1:7" x14ac:dyDescent="0.25">
      <c r="A67" s="3">
        <v>45203</v>
      </c>
      <c r="B67">
        <v>19446.3</v>
      </c>
      <c r="C67">
        <v>19457.8</v>
      </c>
      <c r="D67">
        <v>19333.599999999999</v>
      </c>
      <c r="E67">
        <v>19436.099999999999</v>
      </c>
      <c r="F67">
        <v>277148310</v>
      </c>
      <c r="G67">
        <v>26017.47</v>
      </c>
    </row>
    <row r="68" spans="1:7" x14ac:dyDescent="0.25">
      <c r="A68" s="3">
        <v>45204</v>
      </c>
      <c r="B68">
        <v>19521.849999999999</v>
      </c>
      <c r="C68">
        <v>19576.95</v>
      </c>
      <c r="D68">
        <v>19487.3</v>
      </c>
      <c r="E68">
        <v>19545.75</v>
      </c>
      <c r="F68">
        <v>234865323</v>
      </c>
      <c r="G68">
        <v>22019.040000000001</v>
      </c>
    </row>
    <row r="69" spans="1:7" x14ac:dyDescent="0.25">
      <c r="A69" s="3">
        <v>45205</v>
      </c>
      <c r="B69">
        <v>19621.2</v>
      </c>
      <c r="C69">
        <v>19675.75</v>
      </c>
      <c r="D69">
        <v>19589.400000000001</v>
      </c>
      <c r="E69">
        <v>19653.5</v>
      </c>
      <c r="F69">
        <v>159051277</v>
      </c>
      <c r="G69">
        <v>16096.52</v>
      </c>
    </row>
    <row r="70" spans="1:7" x14ac:dyDescent="0.25">
      <c r="A70" s="3">
        <v>45208</v>
      </c>
      <c r="B70">
        <v>19539.45</v>
      </c>
      <c r="C70">
        <v>19588.95</v>
      </c>
      <c r="D70">
        <v>19480.5</v>
      </c>
      <c r="E70">
        <v>19512.349999999999</v>
      </c>
      <c r="F70">
        <v>165094800</v>
      </c>
      <c r="G70">
        <v>15499.67</v>
      </c>
    </row>
    <row r="71" spans="1:7" x14ac:dyDescent="0.25">
      <c r="A71" s="3">
        <v>45209</v>
      </c>
      <c r="B71">
        <v>19565.599999999999</v>
      </c>
      <c r="C71">
        <v>19717.8</v>
      </c>
      <c r="D71">
        <v>19565.45</v>
      </c>
      <c r="E71">
        <v>19689.849999999999</v>
      </c>
      <c r="F71">
        <v>216559447</v>
      </c>
      <c r="G71">
        <v>18735.62</v>
      </c>
    </row>
    <row r="72" spans="1:7" x14ac:dyDescent="0.25">
      <c r="A72" s="3">
        <v>45210</v>
      </c>
      <c r="B72">
        <v>19767</v>
      </c>
      <c r="C72">
        <v>19839.2</v>
      </c>
      <c r="D72">
        <v>19756.95</v>
      </c>
      <c r="E72">
        <v>19811.349999999999</v>
      </c>
      <c r="F72">
        <v>213729730</v>
      </c>
      <c r="G72">
        <v>19900.990000000002</v>
      </c>
    </row>
    <row r="73" spans="1:7" x14ac:dyDescent="0.25">
      <c r="A73" s="3">
        <v>45211</v>
      </c>
      <c r="B73">
        <v>19822.7</v>
      </c>
      <c r="C73">
        <v>19843.3</v>
      </c>
      <c r="D73">
        <v>19772.650000000001</v>
      </c>
      <c r="E73">
        <v>19794</v>
      </c>
      <c r="F73">
        <v>217904144</v>
      </c>
      <c r="G73">
        <v>20999.94</v>
      </c>
    </row>
    <row r="74" spans="1:7" x14ac:dyDescent="0.25">
      <c r="A74" s="3">
        <v>45212</v>
      </c>
      <c r="B74">
        <v>19654.55</v>
      </c>
      <c r="C74">
        <v>19805.400000000001</v>
      </c>
      <c r="D74">
        <v>19635.3</v>
      </c>
      <c r="E74">
        <v>19751.05</v>
      </c>
      <c r="F74">
        <v>254955979</v>
      </c>
      <c r="G74">
        <v>24363.02</v>
      </c>
    </row>
    <row r="75" spans="1:7" x14ac:dyDescent="0.25">
      <c r="A75" s="3">
        <v>45215</v>
      </c>
      <c r="B75">
        <v>19737.25</v>
      </c>
      <c r="C75">
        <v>19781.3</v>
      </c>
      <c r="D75">
        <v>19691.849999999999</v>
      </c>
      <c r="E75">
        <v>19731.75</v>
      </c>
      <c r="F75">
        <v>180964341</v>
      </c>
      <c r="G75">
        <v>14746.01</v>
      </c>
    </row>
    <row r="76" spans="1:7" x14ac:dyDescent="0.25">
      <c r="A76" s="3">
        <v>45216</v>
      </c>
      <c r="B76">
        <v>19843.2</v>
      </c>
      <c r="C76">
        <v>19849.75</v>
      </c>
      <c r="D76">
        <v>19775.650000000001</v>
      </c>
      <c r="E76">
        <v>19811.5</v>
      </c>
      <c r="F76">
        <v>185846716</v>
      </c>
      <c r="G76">
        <v>16839.87</v>
      </c>
    </row>
    <row r="77" spans="1:7" x14ac:dyDescent="0.25">
      <c r="A77" s="3">
        <v>45217</v>
      </c>
      <c r="B77">
        <v>19820.45</v>
      </c>
      <c r="C77">
        <v>19840.95</v>
      </c>
      <c r="D77">
        <v>19659.95</v>
      </c>
      <c r="E77">
        <v>19671.099999999999</v>
      </c>
      <c r="F77">
        <v>198942937</v>
      </c>
      <c r="G77">
        <v>18581.64</v>
      </c>
    </row>
    <row r="78" spans="1:7" x14ac:dyDescent="0.25">
      <c r="A78" s="3">
        <v>45218</v>
      </c>
      <c r="B78">
        <v>19545.2</v>
      </c>
      <c r="C78">
        <v>19681.8</v>
      </c>
      <c r="D78">
        <v>19512.349999999999</v>
      </c>
      <c r="E78">
        <v>19624.7</v>
      </c>
      <c r="F78">
        <v>230312163</v>
      </c>
      <c r="G78">
        <v>23582.01</v>
      </c>
    </row>
    <row r="79" spans="1:7" x14ac:dyDescent="0.25">
      <c r="A79" s="3">
        <v>45219</v>
      </c>
      <c r="B79">
        <v>19542.150000000001</v>
      </c>
      <c r="C79">
        <v>19593.8</v>
      </c>
      <c r="D79">
        <v>19518.7</v>
      </c>
      <c r="E79">
        <v>19542.650000000001</v>
      </c>
      <c r="F79">
        <v>198341255</v>
      </c>
      <c r="G79">
        <v>17944.310000000001</v>
      </c>
    </row>
    <row r="80" spans="1:7" x14ac:dyDescent="0.25">
      <c r="A80" s="3">
        <v>45222</v>
      </c>
      <c r="B80">
        <v>19521.599999999999</v>
      </c>
      <c r="C80">
        <v>19556.849999999999</v>
      </c>
      <c r="D80">
        <v>19257.849999999999</v>
      </c>
      <c r="E80">
        <v>19281.75</v>
      </c>
      <c r="F80">
        <v>176044288</v>
      </c>
      <c r="G80">
        <v>16212.9</v>
      </c>
    </row>
    <row r="81" spans="1:7" x14ac:dyDescent="0.25">
      <c r="A81" s="3">
        <v>45224</v>
      </c>
      <c r="B81">
        <v>19286.45</v>
      </c>
      <c r="C81">
        <v>19347.3</v>
      </c>
      <c r="D81">
        <v>19074.150000000001</v>
      </c>
      <c r="E81">
        <v>19122.150000000001</v>
      </c>
      <c r="F81">
        <v>225291741</v>
      </c>
      <c r="G81">
        <v>19818.32</v>
      </c>
    </row>
    <row r="82" spans="1:7" x14ac:dyDescent="0.25">
      <c r="A82" s="3">
        <v>45225</v>
      </c>
      <c r="B82">
        <v>19027.25</v>
      </c>
      <c r="C82">
        <v>19041.7</v>
      </c>
      <c r="D82">
        <v>18837.849999999999</v>
      </c>
      <c r="E82">
        <v>18857.25</v>
      </c>
      <c r="F82">
        <v>300356469</v>
      </c>
      <c r="G82">
        <v>28939.64</v>
      </c>
    </row>
    <row r="83" spans="1:7" x14ac:dyDescent="0.25">
      <c r="A83" s="3">
        <v>45226</v>
      </c>
      <c r="B83">
        <v>18928.75</v>
      </c>
      <c r="C83">
        <v>19076.150000000001</v>
      </c>
      <c r="D83">
        <v>18926.650000000001</v>
      </c>
      <c r="E83">
        <v>19047.25</v>
      </c>
      <c r="F83">
        <v>205201044</v>
      </c>
      <c r="G83">
        <v>19947.48</v>
      </c>
    </row>
    <row r="84" spans="1:7" x14ac:dyDescent="0.25">
      <c r="A84" s="3">
        <v>45229</v>
      </c>
      <c r="B84">
        <v>19053.400000000001</v>
      </c>
      <c r="C84">
        <v>19158.5</v>
      </c>
      <c r="D84">
        <v>18940</v>
      </c>
      <c r="E84">
        <v>19140.900000000001</v>
      </c>
      <c r="F84">
        <v>180132492</v>
      </c>
      <c r="G84">
        <v>17095.73</v>
      </c>
    </row>
    <row r="85" spans="1:7" x14ac:dyDescent="0.25">
      <c r="A85" s="3">
        <v>45230</v>
      </c>
      <c r="B85">
        <v>19232.95</v>
      </c>
      <c r="C85">
        <v>19233.7</v>
      </c>
      <c r="D85">
        <v>19056.45</v>
      </c>
      <c r="E85">
        <v>19079.599999999999</v>
      </c>
      <c r="F85">
        <v>206049341</v>
      </c>
      <c r="G85">
        <v>19397.36</v>
      </c>
    </row>
    <row r="86" spans="1:7" x14ac:dyDescent="0.25">
      <c r="A86" s="3">
        <v>45231</v>
      </c>
      <c r="B86">
        <v>19064.05</v>
      </c>
      <c r="C86">
        <v>19096.05</v>
      </c>
      <c r="D86">
        <v>18973.7</v>
      </c>
      <c r="E86">
        <v>18989.150000000001</v>
      </c>
      <c r="F86">
        <v>194103279</v>
      </c>
      <c r="G86">
        <v>18452.509999999998</v>
      </c>
    </row>
    <row r="87" spans="1:7" x14ac:dyDescent="0.25">
      <c r="A87" s="3">
        <v>45232</v>
      </c>
      <c r="B87">
        <v>19120</v>
      </c>
      <c r="C87">
        <v>19175.25</v>
      </c>
      <c r="D87">
        <v>19064.150000000001</v>
      </c>
      <c r="E87">
        <v>19133.25</v>
      </c>
      <c r="F87">
        <v>245595109</v>
      </c>
      <c r="G87">
        <v>19771.490000000002</v>
      </c>
    </row>
    <row r="88" spans="1:7" x14ac:dyDescent="0.25">
      <c r="A88" s="3">
        <v>45233</v>
      </c>
      <c r="B88">
        <v>19241</v>
      </c>
      <c r="C88">
        <v>19276.25</v>
      </c>
      <c r="D88">
        <v>19210.900000000001</v>
      </c>
      <c r="E88">
        <v>19230.599999999999</v>
      </c>
      <c r="F88">
        <v>189516123</v>
      </c>
      <c r="G88">
        <v>17304.87</v>
      </c>
    </row>
    <row r="89" spans="1:7" x14ac:dyDescent="0.25">
      <c r="A89" s="3">
        <v>45236</v>
      </c>
      <c r="B89">
        <v>19345.849999999999</v>
      </c>
      <c r="C89">
        <v>19423</v>
      </c>
      <c r="D89">
        <v>19309.7</v>
      </c>
      <c r="E89">
        <v>19411.75</v>
      </c>
      <c r="F89">
        <v>180690631</v>
      </c>
      <c r="G89">
        <v>16296.56</v>
      </c>
    </row>
    <row r="90" spans="1:7" x14ac:dyDescent="0.25">
      <c r="A90" s="3">
        <v>45237</v>
      </c>
      <c r="B90">
        <v>19404.05</v>
      </c>
      <c r="C90">
        <v>19423.5</v>
      </c>
      <c r="D90">
        <v>19329.099999999999</v>
      </c>
      <c r="E90">
        <v>19406.7</v>
      </c>
      <c r="F90">
        <v>198660124</v>
      </c>
      <c r="G90">
        <v>18288.060000000001</v>
      </c>
    </row>
    <row r="91" spans="1:7" x14ac:dyDescent="0.25">
      <c r="A91" s="3">
        <v>45238</v>
      </c>
      <c r="B91">
        <v>19449.599999999999</v>
      </c>
      <c r="C91">
        <v>19464.400000000001</v>
      </c>
      <c r="D91">
        <v>19401.5</v>
      </c>
      <c r="E91">
        <v>19443.5</v>
      </c>
      <c r="F91">
        <v>194967997</v>
      </c>
      <c r="G91">
        <v>17060.45</v>
      </c>
    </row>
    <row r="92" spans="1:7" x14ac:dyDescent="0.25">
      <c r="A92" s="3">
        <v>45239</v>
      </c>
      <c r="B92">
        <v>19457.400000000001</v>
      </c>
      <c r="C92">
        <v>19463.900000000001</v>
      </c>
      <c r="D92">
        <v>19378.349999999999</v>
      </c>
      <c r="E92">
        <v>19395.3</v>
      </c>
      <c r="F92">
        <v>208418472</v>
      </c>
      <c r="G92">
        <v>19087.29</v>
      </c>
    </row>
    <row r="93" spans="1:7" x14ac:dyDescent="0.25">
      <c r="A93" s="3">
        <v>45240</v>
      </c>
      <c r="B93">
        <v>19351.849999999999</v>
      </c>
      <c r="C93">
        <v>19451.3</v>
      </c>
      <c r="D93">
        <v>19329.45</v>
      </c>
      <c r="E93">
        <v>19425.349999999999</v>
      </c>
      <c r="F93">
        <v>152215785</v>
      </c>
      <c r="G93">
        <v>12916.21</v>
      </c>
    </row>
    <row r="94" spans="1:7" x14ac:dyDescent="0.25">
      <c r="A94" s="3">
        <v>45242</v>
      </c>
      <c r="B94">
        <v>19547.25</v>
      </c>
      <c r="C94">
        <v>19547.25</v>
      </c>
      <c r="D94">
        <v>19510.25</v>
      </c>
      <c r="E94">
        <v>19525.55</v>
      </c>
      <c r="F94">
        <v>37311902</v>
      </c>
      <c r="G94">
        <v>2482.27</v>
      </c>
    </row>
    <row r="95" spans="1:7" x14ac:dyDescent="0.25">
      <c r="A95" s="3">
        <v>45243</v>
      </c>
      <c r="B95">
        <v>19486.75</v>
      </c>
      <c r="C95">
        <v>19494.400000000001</v>
      </c>
      <c r="D95">
        <v>19414.75</v>
      </c>
      <c r="E95">
        <v>19443.55</v>
      </c>
      <c r="F95">
        <v>189275733</v>
      </c>
      <c r="G95">
        <v>13527.22</v>
      </c>
    </row>
    <row r="96" spans="1:7" x14ac:dyDescent="0.25">
      <c r="A96" s="3">
        <v>45245</v>
      </c>
      <c r="B96">
        <v>19651.400000000001</v>
      </c>
      <c r="C96">
        <v>19693.2</v>
      </c>
      <c r="D96">
        <v>19579.650000000001</v>
      </c>
      <c r="E96">
        <v>19675.45</v>
      </c>
      <c r="F96">
        <v>291464988</v>
      </c>
      <c r="G96">
        <v>24957.24</v>
      </c>
    </row>
    <row r="97" spans="1:7" x14ac:dyDescent="0.25">
      <c r="A97" s="3">
        <v>45246</v>
      </c>
      <c r="B97">
        <v>19674.7</v>
      </c>
      <c r="C97">
        <v>19875.25</v>
      </c>
      <c r="D97">
        <v>19627</v>
      </c>
      <c r="E97">
        <v>19765.2</v>
      </c>
      <c r="F97">
        <v>282686669</v>
      </c>
      <c r="G97">
        <v>26041.45</v>
      </c>
    </row>
    <row r="98" spans="1:7" x14ac:dyDescent="0.25">
      <c r="A98" s="3">
        <v>45247</v>
      </c>
      <c r="B98">
        <v>19674.75</v>
      </c>
      <c r="C98">
        <v>19806</v>
      </c>
      <c r="D98">
        <v>19667.45</v>
      </c>
      <c r="E98">
        <v>19731.8</v>
      </c>
      <c r="F98">
        <v>236827462</v>
      </c>
      <c r="G98">
        <v>21681.279999999999</v>
      </c>
    </row>
    <row r="99" spans="1:7" x14ac:dyDescent="0.25">
      <c r="A99" s="3">
        <v>45250</v>
      </c>
      <c r="B99">
        <v>19731.150000000001</v>
      </c>
      <c r="C99">
        <v>19756.45</v>
      </c>
      <c r="D99">
        <v>19670.5</v>
      </c>
      <c r="E99">
        <v>19694</v>
      </c>
      <c r="F99">
        <v>173780543</v>
      </c>
      <c r="G99">
        <v>16737.05</v>
      </c>
    </row>
    <row r="100" spans="1:7" x14ac:dyDescent="0.25">
      <c r="A100" s="3">
        <v>45251</v>
      </c>
      <c r="B100">
        <v>19770.900000000001</v>
      </c>
      <c r="C100">
        <v>19829.099999999999</v>
      </c>
      <c r="D100">
        <v>19754.05</v>
      </c>
      <c r="E100">
        <v>19783.400000000001</v>
      </c>
      <c r="F100">
        <v>194969012</v>
      </c>
      <c r="G100">
        <v>17947.2</v>
      </c>
    </row>
    <row r="101" spans="1:7" x14ac:dyDescent="0.25">
      <c r="A101" s="3">
        <v>45252</v>
      </c>
      <c r="B101">
        <v>19784</v>
      </c>
      <c r="C101">
        <v>19825.55</v>
      </c>
      <c r="D101">
        <v>19703.849999999999</v>
      </c>
      <c r="E101">
        <v>19811.849999999999</v>
      </c>
      <c r="F101">
        <v>184497984</v>
      </c>
      <c r="G101">
        <v>17405.48</v>
      </c>
    </row>
    <row r="102" spans="1:7" x14ac:dyDescent="0.25">
      <c r="A102" s="3">
        <v>45253</v>
      </c>
      <c r="B102">
        <v>19828.45</v>
      </c>
      <c r="C102">
        <v>19875.150000000001</v>
      </c>
      <c r="D102">
        <v>19786.75</v>
      </c>
      <c r="E102">
        <v>19802</v>
      </c>
      <c r="F102">
        <v>170024085</v>
      </c>
      <c r="G102">
        <v>15906.94</v>
      </c>
    </row>
    <row r="103" spans="1:7" x14ac:dyDescent="0.25">
      <c r="A103" s="3">
        <v>45254</v>
      </c>
      <c r="B103">
        <v>19809.599999999999</v>
      </c>
      <c r="C103">
        <v>19832.849999999999</v>
      </c>
      <c r="D103">
        <v>19768.849999999999</v>
      </c>
      <c r="E103">
        <v>19794.7</v>
      </c>
      <c r="F103">
        <v>145895044</v>
      </c>
      <c r="G103">
        <v>14389.29</v>
      </c>
    </row>
    <row r="104" spans="1:7" x14ac:dyDescent="0.25">
      <c r="A104" s="3">
        <v>45258</v>
      </c>
      <c r="B104">
        <v>19844.650000000001</v>
      </c>
      <c r="C104">
        <v>19916.849999999999</v>
      </c>
      <c r="D104">
        <v>19800</v>
      </c>
      <c r="E104">
        <v>19889.7</v>
      </c>
      <c r="F104">
        <v>229595031</v>
      </c>
      <c r="G104">
        <v>23043.25</v>
      </c>
    </row>
    <row r="105" spans="1:7" x14ac:dyDescent="0.25">
      <c r="A105" s="3">
        <v>45259</v>
      </c>
      <c r="B105">
        <v>19976.55</v>
      </c>
      <c r="C105">
        <v>20104.650000000001</v>
      </c>
      <c r="D105">
        <v>19956.3</v>
      </c>
      <c r="E105">
        <v>20096.599999999999</v>
      </c>
      <c r="F105">
        <v>236241768</v>
      </c>
      <c r="G105">
        <v>22367.64</v>
      </c>
    </row>
    <row r="106" spans="1:7" x14ac:dyDescent="0.25">
      <c r="A106" s="3">
        <v>45260</v>
      </c>
      <c r="B106">
        <v>20108.5</v>
      </c>
      <c r="C106">
        <v>20158.7</v>
      </c>
      <c r="D106">
        <v>20015.849999999999</v>
      </c>
      <c r="E106">
        <v>20133.150000000001</v>
      </c>
      <c r="F106">
        <v>486585349</v>
      </c>
      <c r="G106">
        <v>48877.95</v>
      </c>
    </row>
    <row r="107" spans="1:7" x14ac:dyDescent="0.25">
      <c r="A107" s="3">
        <v>45261</v>
      </c>
      <c r="B107">
        <v>20194.099999999999</v>
      </c>
      <c r="C107">
        <v>20291.55</v>
      </c>
      <c r="D107">
        <v>20183.7</v>
      </c>
      <c r="E107">
        <v>20267.900000000001</v>
      </c>
      <c r="F107">
        <v>265812566</v>
      </c>
      <c r="G107">
        <v>22461.53</v>
      </c>
    </row>
    <row r="108" spans="1:7" x14ac:dyDescent="0.25">
      <c r="A108" s="3">
        <v>45264</v>
      </c>
      <c r="B108">
        <v>20601.95</v>
      </c>
      <c r="C108">
        <v>20702.650000000001</v>
      </c>
      <c r="D108">
        <v>20507.75</v>
      </c>
      <c r="E108">
        <v>20686.8</v>
      </c>
      <c r="F108">
        <v>381107418</v>
      </c>
      <c r="G108">
        <v>33917.519999999997</v>
      </c>
    </row>
    <row r="109" spans="1:7" x14ac:dyDescent="0.25">
      <c r="A109" s="3">
        <v>45265</v>
      </c>
      <c r="B109">
        <v>20808.900000000001</v>
      </c>
      <c r="C109">
        <v>20864.05</v>
      </c>
      <c r="D109">
        <v>20711.150000000001</v>
      </c>
      <c r="E109">
        <v>20855.099999999999</v>
      </c>
      <c r="F109">
        <v>421008350</v>
      </c>
      <c r="G109">
        <v>41763.519999999997</v>
      </c>
    </row>
    <row r="110" spans="1:7" x14ac:dyDescent="0.25">
      <c r="A110" s="3">
        <v>45266</v>
      </c>
      <c r="B110">
        <v>20950.75</v>
      </c>
      <c r="C110">
        <v>20961.95</v>
      </c>
      <c r="D110">
        <v>20852.150000000001</v>
      </c>
      <c r="E110">
        <v>20937.7</v>
      </c>
      <c r="F110">
        <v>359212958</v>
      </c>
      <c r="G110">
        <v>35654.76</v>
      </c>
    </row>
    <row r="111" spans="1:7" x14ac:dyDescent="0.25">
      <c r="A111" s="3">
        <v>45267</v>
      </c>
      <c r="B111">
        <v>20932.400000000001</v>
      </c>
      <c r="C111">
        <v>20941.25</v>
      </c>
      <c r="D111">
        <v>20850.8</v>
      </c>
      <c r="E111">
        <v>20901.150000000001</v>
      </c>
      <c r="F111">
        <v>274985308</v>
      </c>
      <c r="G111">
        <v>24862.43</v>
      </c>
    </row>
    <row r="112" spans="1:7" x14ac:dyDescent="0.25">
      <c r="A112" s="3">
        <v>45268</v>
      </c>
      <c r="B112">
        <v>20934.099999999999</v>
      </c>
      <c r="C112">
        <v>21006.1</v>
      </c>
      <c r="D112">
        <v>20862.7</v>
      </c>
      <c r="E112">
        <v>20969.400000000001</v>
      </c>
      <c r="F112">
        <v>292440768</v>
      </c>
      <c r="G112">
        <v>27449.96</v>
      </c>
    </row>
    <row r="113" spans="1:7" x14ac:dyDescent="0.25">
      <c r="A113" s="3">
        <v>45271</v>
      </c>
      <c r="B113">
        <v>20965.3</v>
      </c>
      <c r="C113">
        <v>21026.1</v>
      </c>
      <c r="D113">
        <v>20923.7</v>
      </c>
      <c r="E113">
        <v>20997.1</v>
      </c>
      <c r="F113">
        <v>212921451</v>
      </c>
      <c r="G113">
        <v>21150.17</v>
      </c>
    </row>
    <row r="114" spans="1:7" x14ac:dyDescent="0.25">
      <c r="A114" s="3">
        <v>45272</v>
      </c>
      <c r="B114">
        <v>21018.55</v>
      </c>
      <c r="C114">
        <v>21037.9</v>
      </c>
      <c r="D114">
        <v>20867.150000000001</v>
      </c>
      <c r="E114">
        <v>20906.400000000001</v>
      </c>
      <c r="F114">
        <v>244867128</v>
      </c>
      <c r="G114">
        <v>25404.639999999999</v>
      </c>
    </row>
    <row r="115" spans="1:7" x14ac:dyDescent="0.25">
      <c r="A115" s="3">
        <v>45273</v>
      </c>
      <c r="B115">
        <v>20929.75</v>
      </c>
      <c r="C115">
        <v>20950</v>
      </c>
      <c r="D115">
        <v>20769.5</v>
      </c>
      <c r="E115">
        <v>20926.349999999999</v>
      </c>
      <c r="F115">
        <v>260269318</v>
      </c>
      <c r="G115">
        <v>25918.44</v>
      </c>
    </row>
    <row r="116" spans="1:7" x14ac:dyDescent="0.25">
      <c r="A116" s="3">
        <v>45274</v>
      </c>
      <c r="B116">
        <v>21110.400000000001</v>
      </c>
      <c r="C116">
        <v>21210.9</v>
      </c>
      <c r="D116">
        <v>21074.45</v>
      </c>
      <c r="E116">
        <v>21182.7</v>
      </c>
      <c r="F116">
        <v>334410589</v>
      </c>
      <c r="G116">
        <v>32593.42</v>
      </c>
    </row>
    <row r="117" spans="1:7" x14ac:dyDescent="0.25">
      <c r="A117" s="3">
        <v>45275</v>
      </c>
      <c r="B117">
        <v>21287.45</v>
      </c>
      <c r="C117">
        <v>21492.3</v>
      </c>
      <c r="D117">
        <v>21235.3</v>
      </c>
      <c r="E117">
        <v>21456.65</v>
      </c>
      <c r="F117">
        <v>508761756</v>
      </c>
      <c r="G117">
        <v>50114.46</v>
      </c>
    </row>
    <row r="118" spans="1:7" x14ac:dyDescent="0.25">
      <c r="A118" s="3">
        <v>45278</v>
      </c>
      <c r="B118">
        <v>21434.799999999999</v>
      </c>
      <c r="C118">
        <v>21482.799999999999</v>
      </c>
      <c r="D118">
        <v>21365.35</v>
      </c>
      <c r="E118">
        <v>21418.65</v>
      </c>
      <c r="F118">
        <v>249668965</v>
      </c>
      <c r="G118">
        <v>23615.279999999999</v>
      </c>
    </row>
    <row r="119" spans="1:7" x14ac:dyDescent="0.25">
      <c r="A119" s="3">
        <v>45279</v>
      </c>
      <c r="B119">
        <v>21477.65</v>
      </c>
      <c r="C119">
        <v>21505.05</v>
      </c>
      <c r="D119">
        <v>21337.75</v>
      </c>
      <c r="E119">
        <v>21453.1</v>
      </c>
      <c r="F119">
        <v>249750062</v>
      </c>
      <c r="G119">
        <v>23750.61</v>
      </c>
    </row>
    <row r="120" spans="1:7" x14ac:dyDescent="0.25">
      <c r="A120" s="3">
        <v>45280</v>
      </c>
      <c r="B120">
        <v>21543.5</v>
      </c>
      <c r="C120">
        <v>21593</v>
      </c>
      <c r="D120">
        <v>21087.35</v>
      </c>
      <c r="E120">
        <v>21150.15</v>
      </c>
      <c r="F120">
        <v>363886229</v>
      </c>
      <c r="G120">
        <v>30993.119999999999</v>
      </c>
    </row>
    <row r="121" spans="1:7" x14ac:dyDescent="0.25">
      <c r="A121" s="3">
        <v>45281</v>
      </c>
      <c r="B121">
        <v>21033.95</v>
      </c>
      <c r="C121">
        <v>21288.35</v>
      </c>
      <c r="D121">
        <v>20976.799999999999</v>
      </c>
      <c r="E121">
        <v>21255.05</v>
      </c>
      <c r="F121">
        <v>277548079</v>
      </c>
      <c r="G121">
        <v>26001.02</v>
      </c>
    </row>
    <row r="122" spans="1:7" x14ac:dyDescent="0.25">
      <c r="A122" s="3">
        <v>45282</v>
      </c>
      <c r="B122">
        <v>21295.85</v>
      </c>
      <c r="C122">
        <v>21390.5</v>
      </c>
      <c r="D122">
        <v>21232.45</v>
      </c>
      <c r="E122">
        <v>21349.4</v>
      </c>
      <c r="F122">
        <v>284708918</v>
      </c>
      <c r="G122">
        <v>27709.29</v>
      </c>
    </row>
    <row r="123" spans="1:7" x14ac:dyDescent="0.25">
      <c r="A123" s="3">
        <v>45286</v>
      </c>
      <c r="B123">
        <v>21365.200000000001</v>
      </c>
      <c r="C123">
        <v>21477.15</v>
      </c>
      <c r="D123">
        <v>21329.45</v>
      </c>
      <c r="E123">
        <v>21441.35</v>
      </c>
      <c r="F123">
        <v>219467748</v>
      </c>
      <c r="G123">
        <v>20081.330000000002</v>
      </c>
    </row>
    <row r="124" spans="1:7" x14ac:dyDescent="0.25">
      <c r="A124" s="3">
        <v>45287</v>
      </c>
      <c r="B124">
        <v>21497.65</v>
      </c>
      <c r="C124">
        <v>21675.75</v>
      </c>
      <c r="D124">
        <v>21495.8</v>
      </c>
      <c r="E124">
        <v>21654.75</v>
      </c>
      <c r="F124">
        <v>256542963</v>
      </c>
      <c r="G124">
        <v>23059.25</v>
      </c>
    </row>
    <row r="125" spans="1:7" x14ac:dyDescent="0.25">
      <c r="A125" s="3">
        <v>45288</v>
      </c>
      <c r="B125">
        <v>21715</v>
      </c>
      <c r="C125">
        <v>21801.45</v>
      </c>
      <c r="D125">
        <v>21678</v>
      </c>
      <c r="E125">
        <v>21778.7</v>
      </c>
      <c r="F125">
        <v>393080755</v>
      </c>
      <c r="G125">
        <v>35031</v>
      </c>
    </row>
    <row r="126" spans="1:7" x14ac:dyDescent="0.25">
      <c r="A126" s="3">
        <v>45289</v>
      </c>
      <c r="B126">
        <v>21737.65</v>
      </c>
      <c r="C126">
        <v>21770.3</v>
      </c>
      <c r="D126">
        <v>21676.9</v>
      </c>
      <c r="E126">
        <v>21731.4</v>
      </c>
      <c r="F126">
        <v>270922276</v>
      </c>
      <c r="G126">
        <v>23697.88</v>
      </c>
    </row>
    <row r="127" spans="1:7" x14ac:dyDescent="0.25">
      <c r="A127" s="3">
        <v>45292</v>
      </c>
      <c r="B127">
        <v>21727.75</v>
      </c>
      <c r="C127">
        <v>21834.35</v>
      </c>
      <c r="D127">
        <v>21680.85</v>
      </c>
      <c r="E127">
        <v>21741.9</v>
      </c>
      <c r="F127">
        <v>153995217</v>
      </c>
      <c r="G127">
        <v>14184.09</v>
      </c>
    </row>
    <row r="128" spans="1:7" x14ac:dyDescent="0.25">
      <c r="A128" s="3">
        <v>45293</v>
      </c>
      <c r="B128">
        <v>21751.35</v>
      </c>
      <c r="C128">
        <v>21755.599999999999</v>
      </c>
      <c r="D128">
        <v>21555.65</v>
      </c>
      <c r="E128">
        <v>21665.8</v>
      </c>
      <c r="F128">
        <v>263711568</v>
      </c>
      <c r="G128">
        <v>25316.13</v>
      </c>
    </row>
    <row r="129" spans="1:7" x14ac:dyDescent="0.25">
      <c r="A129" s="3">
        <v>45294</v>
      </c>
      <c r="B129">
        <v>21661.1</v>
      </c>
      <c r="C129">
        <v>21677</v>
      </c>
      <c r="D129">
        <v>21500.35</v>
      </c>
      <c r="E129">
        <v>21517.35</v>
      </c>
      <c r="F129">
        <v>311933117</v>
      </c>
      <c r="G129">
        <v>32329.23</v>
      </c>
    </row>
    <row r="130" spans="1:7" x14ac:dyDescent="0.25">
      <c r="A130" s="3">
        <v>45295</v>
      </c>
      <c r="B130">
        <v>21605.8</v>
      </c>
      <c r="C130">
        <v>21685.65</v>
      </c>
      <c r="D130">
        <v>21564.55</v>
      </c>
      <c r="E130">
        <v>21658.6</v>
      </c>
      <c r="F130">
        <v>339172697</v>
      </c>
      <c r="G130">
        <v>30868.15</v>
      </c>
    </row>
    <row r="131" spans="1:7" x14ac:dyDescent="0.25">
      <c r="A131" s="3">
        <v>45296</v>
      </c>
      <c r="B131">
        <v>21705.75</v>
      </c>
      <c r="C131">
        <v>21749.599999999999</v>
      </c>
      <c r="D131">
        <v>21629.200000000001</v>
      </c>
      <c r="E131">
        <v>21710.799999999999</v>
      </c>
      <c r="F131">
        <v>309303266</v>
      </c>
      <c r="G131">
        <v>26554.49</v>
      </c>
    </row>
    <row r="132" spans="1:7" x14ac:dyDescent="0.25">
      <c r="A132" s="3">
        <v>45299</v>
      </c>
      <c r="B132">
        <v>21747.599999999999</v>
      </c>
      <c r="C132">
        <v>21763.95</v>
      </c>
      <c r="D132">
        <v>21492.9</v>
      </c>
      <c r="E132">
        <v>21513</v>
      </c>
      <c r="F132">
        <v>231452935</v>
      </c>
      <c r="G132">
        <v>21140.94</v>
      </c>
    </row>
    <row r="133" spans="1:7" x14ac:dyDescent="0.25">
      <c r="A133" s="3">
        <v>45300</v>
      </c>
      <c r="B133">
        <v>21653.599999999999</v>
      </c>
      <c r="C133">
        <v>21724.45</v>
      </c>
      <c r="D133">
        <v>21517.85</v>
      </c>
      <c r="E133">
        <v>21544.85</v>
      </c>
      <c r="F133">
        <v>228568589</v>
      </c>
      <c r="G133">
        <v>24055.74</v>
      </c>
    </row>
    <row r="134" spans="1:7" x14ac:dyDescent="0.25">
      <c r="A134" s="3">
        <v>45301</v>
      </c>
      <c r="B134">
        <v>21529.3</v>
      </c>
      <c r="C134">
        <v>21641.85</v>
      </c>
      <c r="D134">
        <v>21448.65</v>
      </c>
      <c r="E134">
        <v>21618.7</v>
      </c>
      <c r="F134">
        <v>216991926</v>
      </c>
      <c r="G134">
        <v>20958.96</v>
      </c>
    </row>
    <row r="135" spans="1:7" x14ac:dyDescent="0.25">
      <c r="A135" s="3">
        <v>45302</v>
      </c>
      <c r="B135">
        <v>21688</v>
      </c>
      <c r="C135">
        <v>21726.5</v>
      </c>
      <c r="D135">
        <v>21593.75</v>
      </c>
      <c r="E135">
        <v>21647.200000000001</v>
      </c>
      <c r="F135">
        <v>212453866</v>
      </c>
      <c r="G135">
        <v>23492.12</v>
      </c>
    </row>
    <row r="136" spans="1:7" x14ac:dyDescent="0.25">
      <c r="A136" s="3">
        <v>45303</v>
      </c>
      <c r="B136">
        <v>21773.55</v>
      </c>
      <c r="C136">
        <v>21928.25</v>
      </c>
      <c r="D136">
        <v>21715.15</v>
      </c>
      <c r="E136">
        <v>21894.55</v>
      </c>
      <c r="F136">
        <v>294678459</v>
      </c>
      <c r="G136">
        <v>30565.5</v>
      </c>
    </row>
    <row r="137" spans="1:7" x14ac:dyDescent="0.25">
      <c r="A137" s="3">
        <v>45306</v>
      </c>
      <c r="B137">
        <v>22053.15</v>
      </c>
      <c r="C137">
        <v>22115.55</v>
      </c>
      <c r="D137">
        <v>21963.55</v>
      </c>
      <c r="E137">
        <v>22097.45</v>
      </c>
      <c r="F137">
        <v>345543523</v>
      </c>
      <c r="G137">
        <v>29523.15</v>
      </c>
    </row>
    <row r="138" spans="1:7" x14ac:dyDescent="0.25">
      <c r="A138" s="3">
        <v>45307</v>
      </c>
      <c r="B138">
        <v>22080.5</v>
      </c>
      <c r="C138">
        <v>22124.15</v>
      </c>
      <c r="D138">
        <v>21969.8</v>
      </c>
      <c r="E138">
        <v>22032.3</v>
      </c>
      <c r="F138">
        <v>292433764</v>
      </c>
      <c r="G138">
        <v>24435.94</v>
      </c>
    </row>
    <row r="139" spans="1:7" x14ac:dyDescent="0.25">
      <c r="A139" s="3">
        <v>45308</v>
      </c>
      <c r="B139">
        <v>21647.25</v>
      </c>
      <c r="C139">
        <v>21851.5</v>
      </c>
      <c r="D139">
        <v>21550.45</v>
      </c>
      <c r="E139">
        <v>21571.95</v>
      </c>
      <c r="F139">
        <v>455999867</v>
      </c>
      <c r="G139">
        <v>47533.440000000002</v>
      </c>
    </row>
    <row r="140" spans="1:7" x14ac:dyDescent="0.25">
      <c r="A140" s="3">
        <v>45309</v>
      </c>
      <c r="B140">
        <v>21414.2</v>
      </c>
      <c r="C140">
        <v>21539.4</v>
      </c>
      <c r="D140">
        <v>21285.55</v>
      </c>
      <c r="E140">
        <v>21462.25</v>
      </c>
      <c r="F140">
        <v>387341268</v>
      </c>
      <c r="G140">
        <v>39718.839999999997</v>
      </c>
    </row>
    <row r="141" spans="1:7" x14ac:dyDescent="0.25">
      <c r="A141" s="3">
        <v>45310</v>
      </c>
      <c r="B141">
        <v>21615.200000000001</v>
      </c>
      <c r="C141">
        <v>21670.6</v>
      </c>
      <c r="D141">
        <v>21575</v>
      </c>
      <c r="E141">
        <v>21622.400000000001</v>
      </c>
      <c r="F141">
        <v>343055124</v>
      </c>
      <c r="G141">
        <v>34429.24</v>
      </c>
    </row>
    <row r="142" spans="1:7" x14ac:dyDescent="0.25">
      <c r="A142" s="3">
        <v>45311</v>
      </c>
      <c r="B142">
        <v>21706.15</v>
      </c>
      <c r="C142">
        <v>21720.3</v>
      </c>
      <c r="D142">
        <v>21541.8</v>
      </c>
      <c r="E142">
        <v>21571.8</v>
      </c>
      <c r="F142">
        <v>162073740</v>
      </c>
      <c r="G142">
        <v>13917.46</v>
      </c>
    </row>
    <row r="143" spans="1:7" x14ac:dyDescent="0.25">
      <c r="A143" s="3">
        <v>45314</v>
      </c>
      <c r="B143">
        <v>21716.7</v>
      </c>
      <c r="C143">
        <v>21750.25</v>
      </c>
      <c r="D143">
        <v>21192.6</v>
      </c>
      <c r="E143">
        <v>21238.799999999999</v>
      </c>
      <c r="F143">
        <v>449718534</v>
      </c>
      <c r="G143">
        <v>48813.68</v>
      </c>
    </row>
    <row r="144" spans="1:7" x14ac:dyDescent="0.25">
      <c r="A144" s="3">
        <v>45315</v>
      </c>
      <c r="B144">
        <v>21185.25</v>
      </c>
      <c r="C144">
        <v>21482.35</v>
      </c>
      <c r="D144">
        <v>21137.200000000001</v>
      </c>
      <c r="E144">
        <v>21453.95</v>
      </c>
      <c r="F144">
        <v>407460664</v>
      </c>
      <c r="G144">
        <v>41718.639999999999</v>
      </c>
    </row>
    <row r="145" spans="1:7" x14ac:dyDescent="0.25">
      <c r="A145" s="3">
        <v>45316</v>
      </c>
      <c r="B145">
        <v>21454.6</v>
      </c>
      <c r="C145">
        <v>21459</v>
      </c>
      <c r="D145">
        <v>21247.05</v>
      </c>
      <c r="E145">
        <v>21352.6</v>
      </c>
      <c r="F145">
        <v>418143077</v>
      </c>
      <c r="G145">
        <v>40088.5</v>
      </c>
    </row>
    <row r="146" spans="1:7" x14ac:dyDescent="0.25">
      <c r="A146" s="3">
        <v>45320</v>
      </c>
      <c r="B146">
        <v>21433.1</v>
      </c>
      <c r="C146">
        <v>21763.25</v>
      </c>
      <c r="D146">
        <v>21429.599999999999</v>
      </c>
      <c r="E146">
        <v>21737.599999999999</v>
      </c>
      <c r="F146">
        <v>376702289</v>
      </c>
      <c r="G146">
        <v>34516.42</v>
      </c>
    </row>
    <row r="147" spans="1:7" x14ac:dyDescent="0.25">
      <c r="A147" s="3">
        <v>45321</v>
      </c>
      <c r="B147">
        <v>21775.75</v>
      </c>
      <c r="C147">
        <v>21813.05</v>
      </c>
      <c r="D147">
        <v>21501.8</v>
      </c>
      <c r="E147">
        <v>21522.1</v>
      </c>
      <c r="F147">
        <v>375137333</v>
      </c>
      <c r="G147">
        <v>32916.300000000003</v>
      </c>
    </row>
    <row r="148" spans="1:7" x14ac:dyDescent="0.25">
      <c r="A148" s="3">
        <v>45322</v>
      </c>
      <c r="B148">
        <v>21487.25</v>
      </c>
      <c r="C148">
        <v>21741.35</v>
      </c>
      <c r="D148">
        <v>21448.85</v>
      </c>
      <c r="E148">
        <v>21725.7</v>
      </c>
      <c r="F148">
        <v>410583065</v>
      </c>
      <c r="G148">
        <v>41587.85</v>
      </c>
    </row>
    <row r="149" spans="1:7" x14ac:dyDescent="0.25">
      <c r="A149" s="3">
        <v>45323</v>
      </c>
      <c r="B149">
        <v>21780.65</v>
      </c>
      <c r="C149">
        <v>21832.95</v>
      </c>
      <c r="D149">
        <v>21658.75</v>
      </c>
      <c r="E149">
        <v>21697.45</v>
      </c>
      <c r="F149">
        <v>332541208</v>
      </c>
      <c r="G149">
        <v>34042.15</v>
      </c>
    </row>
    <row r="150" spans="1:7" x14ac:dyDescent="0.25">
      <c r="A150" s="3">
        <v>45324</v>
      </c>
      <c r="B150">
        <v>21812.75</v>
      </c>
      <c r="C150">
        <v>22126.799999999999</v>
      </c>
      <c r="D150">
        <v>21805.55</v>
      </c>
      <c r="E150">
        <v>21853.8</v>
      </c>
      <c r="F150">
        <v>442794738</v>
      </c>
      <c r="G150">
        <v>38395.9</v>
      </c>
    </row>
    <row r="151" spans="1:7" x14ac:dyDescent="0.25">
      <c r="A151" s="3">
        <v>45327</v>
      </c>
      <c r="B151">
        <v>21921.05</v>
      </c>
      <c r="C151">
        <v>21964.3</v>
      </c>
      <c r="D151">
        <v>21726.95</v>
      </c>
      <c r="E151">
        <v>21771.7</v>
      </c>
      <c r="F151">
        <v>440849699</v>
      </c>
      <c r="G151">
        <v>33807.94</v>
      </c>
    </row>
    <row r="152" spans="1:7" x14ac:dyDescent="0.25">
      <c r="A152" s="3">
        <v>45328</v>
      </c>
      <c r="B152">
        <v>21825.200000000001</v>
      </c>
      <c r="C152">
        <v>21951.4</v>
      </c>
      <c r="D152">
        <v>21737.55</v>
      </c>
      <c r="E152">
        <v>21929.4</v>
      </c>
      <c r="F152">
        <v>370968111</v>
      </c>
      <c r="G152">
        <v>32910.82</v>
      </c>
    </row>
    <row r="153" spans="1:7" x14ac:dyDescent="0.25">
      <c r="A153" s="3">
        <v>45329</v>
      </c>
      <c r="B153">
        <v>22045.05</v>
      </c>
      <c r="C153">
        <v>22053.3</v>
      </c>
      <c r="D153">
        <v>21860.15</v>
      </c>
      <c r="E153">
        <v>21930.5</v>
      </c>
      <c r="F153">
        <v>346263704</v>
      </c>
      <c r="G153">
        <v>30088.76</v>
      </c>
    </row>
    <row r="154" spans="1:7" x14ac:dyDescent="0.25">
      <c r="A154" s="3">
        <v>45330</v>
      </c>
      <c r="B154">
        <v>22009.65</v>
      </c>
      <c r="C154">
        <v>22011.05</v>
      </c>
      <c r="D154">
        <v>21665.3</v>
      </c>
      <c r="E154">
        <v>21717.95</v>
      </c>
      <c r="F154">
        <v>491069786</v>
      </c>
      <c r="G154">
        <v>41082.019999999997</v>
      </c>
    </row>
    <row r="155" spans="1:7" x14ac:dyDescent="0.25">
      <c r="A155" s="3">
        <v>45331</v>
      </c>
      <c r="B155">
        <v>21727</v>
      </c>
      <c r="C155">
        <v>21804.45</v>
      </c>
      <c r="D155">
        <v>21629.9</v>
      </c>
      <c r="E155">
        <v>21782.5</v>
      </c>
      <c r="F155">
        <v>349222850</v>
      </c>
      <c r="G155">
        <v>31176.16</v>
      </c>
    </row>
    <row r="156" spans="1:7" x14ac:dyDescent="0.25">
      <c r="A156" s="3">
        <v>45334</v>
      </c>
      <c r="B156">
        <v>21800.799999999999</v>
      </c>
      <c r="C156">
        <v>21831.7</v>
      </c>
      <c r="D156">
        <v>21574.75</v>
      </c>
      <c r="E156">
        <v>21616.05</v>
      </c>
      <c r="F156">
        <v>287436165</v>
      </c>
      <c r="G156">
        <v>23921.14</v>
      </c>
    </row>
    <row r="157" spans="1:7" x14ac:dyDescent="0.25">
      <c r="A157" s="3">
        <v>45335</v>
      </c>
      <c r="B157">
        <v>21664.3</v>
      </c>
      <c r="C157">
        <v>21766.799999999999</v>
      </c>
      <c r="D157">
        <v>21543.35</v>
      </c>
      <c r="E157">
        <v>21743.25</v>
      </c>
      <c r="F157">
        <v>365785766</v>
      </c>
      <c r="G157">
        <v>29896.62</v>
      </c>
    </row>
    <row r="158" spans="1:7" x14ac:dyDescent="0.25">
      <c r="A158" s="3">
        <v>45336</v>
      </c>
      <c r="B158">
        <v>21578.15</v>
      </c>
      <c r="C158">
        <v>21870.85</v>
      </c>
      <c r="D158">
        <v>21530.2</v>
      </c>
      <c r="E158">
        <v>21840.05</v>
      </c>
      <c r="F158">
        <v>359120861</v>
      </c>
      <c r="G158">
        <v>32535</v>
      </c>
    </row>
    <row r="159" spans="1:7" x14ac:dyDescent="0.25">
      <c r="A159" s="3">
        <v>45337</v>
      </c>
      <c r="B159">
        <v>21906.55</v>
      </c>
      <c r="C159">
        <v>21953.85</v>
      </c>
      <c r="D159">
        <v>21794.799999999999</v>
      </c>
      <c r="E159">
        <v>21910.75</v>
      </c>
      <c r="F159">
        <v>345394395</v>
      </c>
      <c r="G159">
        <v>29559.69</v>
      </c>
    </row>
    <row r="160" spans="1:7" x14ac:dyDescent="0.25">
      <c r="A160" s="3">
        <v>45338</v>
      </c>
      <c r="B160">
        <v>22020.3</v>
      </c>
      <c r="C160">
        <v>22068.65</v>
      </c>
      <c r="D160">
        <v>21968.95</v>
      </c>
      <c r="E160">
        <v>22040.7</v>
      </c>
      <c r="F160">
        <v>343892935</v>
      </c>
      <c r="G160">
        <v>30666.89</v>
      </c>
    </row>
    <row r="161" spans="1:7" x14ac:dyDescent="0.25">
      <c r="A161" s="3">
        <v>45341</v>
      </c>
      <c r="B161">
        <v>22103.45</v>
      </c>
      <c r="C161">
        <v>22186.65</v>
      </c>
      <c r="D161">
        <v>22021.05</v>
      </c>
      <c r="E161">
        <v>22122.25</v>
      </c>
      <c r="F161">
        <v>218252325</v>
      </c>
      <c r="G161">
        <v>21375.71</v>
      </c>
    </row>
    <row r="162" spans="1:7" x14ac:dyDescent="0.25">
      <c r="A162" s="3">
        <v>45342</v>
      </c>
      <c r="B162">
        <v>22099.200000000001</v>
      </c>
      <c r="C162">
        <v>22215.599999999999</v>
      </c>
      <c r="D162">
        <v>22045.85</v>
      </c>
      <c r="E162">
        <v>22196.95</v>
      </c>
      <c r="F162">
        <v>295705319</v>
      </c>
      <c r="G162">
        <v>26872.32</v>
      </c>
    </row>
    <row r="163" spans="1:7" x14ac:dyDescent="0.25">
      <c r="A163" s="3">
        <v>45343</v>
      </c>
      <c r="B163">
        <v>22248.85</v>
      </c>
      <c r="C163">
        <v>22249.4</v>
      </c>
      <c r="D163">
        <v>21997.95</v>
      </c>
      <c r="E163">
        <v>22055.05</v>
      </c>
      <c r="F163">
        <v>364545679</v>
      </c>
      <c r="G163">
        <v>29741.39</v>
      </c>
    </row>
    <row r="164" spans="1:7" x14ac:dyDescent="0.25">
      <c r="A164" s="3">
        <v>45344</v>
      </c>
      <c r="B164">
        <v>22081.55</v>
      </c>
      <c r="C164">
        <v>22252.5</v>
      </c>
      <c r="D164">
        <v>21875.25</v>
      </c>
      <c r="E164">
        <v>22217.45</v>
      </c>
      <c r="F164">
        <v>343495136</v>
      </c>
      <c r="G164">
        <v>33985.94</v>
      </c>
    </row>
    <row r="165" spans="1:7" x14ac:dyDescent="0.25">
      <c r="A165" s="3">
        <v>45345</v>
      </c>
      <c r="B165">
        <v>22290</v>
      </c>
      <c r="C165">
        <v>22297.5</v>
      </c>
      <c r="D165">
        <v>22186.1</v>
      </c>
      <c r="E165">
        <v>22212.7</v>
      </c>
      <c r="F165">
        <v>225983194</v>
      </c>
      <c r="G165">
        <v>24617.01</v>
      </c>
    </row>
    <row r="166" spans="1:7" x14ac:dyDescent="0.25">
      <c r="A166" s="3">
        <v>45348</v>
      </c>
      <c r="B166">
        <v>22169.200000000001</v>
      </c>
      <c r="C166">
        <v>22202.15</v>
      </c>
      <c r="D166">
        <v>22075.15</v>
      </c>
      <c r="E166">
        <v>22122.05</v>
      </c>
      <c r="F166">
        <v>207775504</v>
      </c>
      <c r="G166">
        <v>20850.259999999998</v>
      </c>
    </row>
    <row r="167" spans="1:7" x14ac:dyDescent="0.25">
      <c r="A167" s="3">
        <v>45349</v>
      </c>
      <c r="B167">
        <v>22090.2</v>
      </c>
      <c r="C167">
        <v>22218.25</v>
      </c>
      <c r="D167">
        <v>22085.65</v>
      </c>
      <c r="E167">
        <v>22198.35</v>
      </c>
      <c r="F167">
        <v>252199186</v>
      </c>
      <c r="G167">
        <v>24620.71</v>
      </c>
    </row>
    <row r="168" spans="1:7" x14ac:dyDescent="0.25">
      <c r="A168" s="3">
        <v>45350</v>
      </c>
      <c r="B168">
        <v>22214.1</v>
      </c>
      <c r="C168">
        <v>22229.15</v>
      </c>
      <c r="D168">
        <v>21915.85</v>
      </c>
      <c r="E168">
        <v>21951.15</v>
      </c>
      <c r="F168">
        <v>202952371</v>
      </c>
      <c r="G168">
        <v>20579.8</v>
      </c>
    </row>
    <row r="169" spans="1:7" x14ac:dyDescent="0.25">
      <c r="A169" s="3">
        <v>45351</v>
      </c>
      <c r="B169">
        <v>21935.200000000001</v>
      </c>
      <c r="C169">
        <v>22060.55</v>
      </c>
      <c r="D169">
        <v>21860.65</v>
      </c>
      <c r="E169">
        <v>21982.799999999999</v>
      </c>
      <c r="F169">
        <v>360165824</v>
      </c>
      <c r="G169">
        <v>40196.120000000003</v>
      </c>
    </row>
    <row r="170" spans="1:7" x14ac:dyDescent="0.25">
      <c r="A170" s="3">
        <v>45352</v>
      </c>
      <c r="B170">
        <v>22048.3</v>
      </c>
      <c r="C170">
        <v>22353.3</v>
      </c>
      <c r="D170">
        <v>22047.75</v>
      </c>
      <c r="E170">
        <v>22338.75</v>
      </c>
      <c r="F170">
        <v>351503075</v>
      </c>
      <c r="G170">
        <v>29646.47</v>
      </c>
    </row>
    <row r="171" spans="1:7" x14ac:dyDescent="0.25">
      <c r="A171" s="3">
        <v>45353</v>
      </c>
      <c r="B171">
        <v>22406.95</v>
      </c>
      <c r="C171">
        <v>22419.55</v>
      </c>
      <c r="D171">
        <v>22367.05</v>
      </c>
      <c r="E171">
        <v>22378.400000000001</v>
      </c>
      <c r="F171">
        <v>35763814</v>
      </c>
      <c r="G171">
        <v>1918.77</v>
      </c>
    </row>
    <row r="172" spans="1:7" x14ac:dyDescent="0.25">
      <c r="A172" s="3">
        <v>45355</v>
      </c>
      <c r="B172">
        <v>22403.5</v>
      </c>
      <c r="C172">
        <v>22440.9</v>
      </c>
      <c r="D172">
        <v>22358.3</v>
      </c>
      <c r="E172">
        <v>22405.599999999999</v>
      </c>
      <c r="F172">
        <v>298794435</v>
      </c>
      <c r="G172">
        <v>23771.71</v>
      </c>
    </row>
    <row r="173" spans="1:7" x14ac:dyDescent="0.25">
      <c r="A173" s="3">
        <v>45356</v>
      </c>
      <c r="B173">
        <v>22371.25</v>
      </c>
      <c r="C173">
        <v>22416.9</v>
      </c>
      <c r="D173">
        <v>22269.15</v>
      </c>
      <c r="E173">
        <v>22356.3</v>
      </c>
      <c r="F173">
        <v>296153036</v>
      </c>
      <c r="G173">
        <v>29165.37</v>
      </c>
    </row>
    <row r="174" spans="1:7" x14ac:dyDescent="0.25">
      <c r="A174" s="3">
        <v>45357</v>
      </c>
      <c r="B174">
        <v>22327.5</v>
      </c>
      <c r="C174">
        <v>22497.200000000001</v>
      </c>
      <c r="D174">
        <v>22224.35</v>
      </c>
      <c r="E174">
        <v>22474.05</v>
      </c>
      <c r="F174">
        <v>312262560</v>
      </c>
      <c r="G174">
        <v>31029.01</v>
      </c>
    </row>
    <row r="175" spans="1:7" x14ac:dyDescent="0.25">
      <c r="A175" s="3">
        <v>45358</v>
      </c>
      <c r="B175">
        <v>22505.3</v>
      </c>
      <c r="C175">
        <v>22525.65</v>
      </c>
      <c r="D175">
        <v>22430</v>
      </c>
      <c r="E175">
        <v>22493.55</v>
      </c>
      <c r="F175">
        <v>379865142</v>
      </c>
      <c r="G175">
        <v>33558.46</v>
      </c>
    </row>
    <row r="176" spans="1:7" x14ac:dyDescent="0.25">
      <c r="A176" s="3">
        <v>45362</v>
      </c>
      <c r="B176">
        <v>22517.5</v>
      </c>
      <c r="C176">
        <v>22526.6</v>
      </c>
      <c r="D176">
        <v>22307.25</v>
      </c>
      <c r="E176">
        <v>22332.65</v>
      </c>
      <c r="F176">
        <v>277897373</v>
      </c>
      <c r="G176">
        <v>27222.37</v>
      </c>
    </row>
    <row r="177" spans="1:7" x14ac:dyDescent="0.25">
      <c r="A177" s="3">
        <v>45363</v>
      </c>
      <c r="B177">
        <v>22334.45</v>
      </c>
      <c r="C177">
        <v>22452.55</v>
      </c>
      <c r="D177">
        <v>22256</v>
      </c>
      <c r="E177">
        <v>22335.7</v>
      </c>
      <c r="F177">
        <v>299201167</v>
      </c>
      <c r="G177">
        <v>29781.119999999999</v>
      </c>
    </row>
    <row r="178" spans="1:7" x14ac:dyDescent="0.25">
      <c r="A178" s="3">
        <v>45364</v>
      </c>
      <c r="B178">
        <v>22432.2</v>
      </c>
      <c r="C178">
        <v>22446.75</v>
      </c>
      <c r="D178">
        <v>21905.65</v>
      </c>
      <c r="E178">
        <v>21997.7</v>
      </c>
      <c r="F178">
        <v>493341697</v>
      </c>
      <c r="G178">
        <v>40109.230000000003</v>
      </c>
    </row>
    <row r="179" spans="1:7" x14ac:dyDescent="0.25">
      <c r="A179" s="3">
        <v>45365</v>
      </c>
      <c r="B179">
        <v>21982.55</v>
      </c>
      <c r="C179">
        <v>22204.6</v>
      </c>
      <c r="D179">
        <v>21917.5</v>
      </c>
      <c r="E179">
        <v>22146.65</v>
      </c>
      <c r="F179">
        <v>426742460</v>
      </c>
      <c r="G179">
        <v>37348.300000000003</v>
      </c>
    </row>
    <row r="180" spans="1:7" x14ac:dyDescent="0.25">
      <c r="A180" s="3">
        <v>45366</v>
      </c>
      <c r="B180">
        <v>22064.85</v>
      </c>
      <c r="C180">
        <v>22120.9</v>
      </c>
      <c r="D180">
        <v>21931.7</v>
      </c>
      <c r="E180">
        <v>22023.35</v>
      </c>
      <c r="F180">
        <v>661460455</v>
      </c>
      <c r="G180">
        <v>60260.88</v>
      </c>
    </row>
    <row r="181" spans="1:7" x14ac:dyDescent="0.25">
      <c r="A181" s="3">
        <v>45369</v>
      </c>
      <c r="B181">
        <v>21990.1</v>
      </c>
      <c r="C181">
        <v>22123.7</v>
      </c>
      <c r="D181">
        <v>21916.55</v>
      </c>
      <c r="E181">
        <v>22055.7</v>
      </c>
      <c r="F181">
        <v>356321519</v>
      </c>
      <c r="G181">
        <v>23015.51</v>
      </c>
    </row>
    <row r="182" spans="1:7" x14ac:dyDescent="0.25">
      <c r="A182" s="3">
        <v>45370</v>
      </c>
      <c r="B182">
        <v>21946.45</v>
      </c>
      <c r="C182">
        <v>21978.3</v>
      </c>
      <c r="D182">
        <v>21793.1</v>
      </c>
      <c r="E182">
        <v>21817.45</v>
      </c>
      <c r="F182">
        <v>344157465</v>
      </c>
      <c r="G182">
        <v>30291.599999999999</v>
      </c>
    </row>
    <row r="183" spans="1:7" x14ac:dyDescent="0.25">
      <c r="A183" s="3">
        <v>45371</v>
      </c>
      <c r="B183">
        <v>21843.9</v>
      </c>
      <c r="C183">
        <v>21930.9</v>
      </c>
      <c r="D183">
        <v>21710.2</v>
      </c>
      <c r="E183">
        <v>21839.1</v>
      </c>
      <c r="F183">
        <v>312414696</v>
      </c>
      <c r="G183">
        <v>28939.85</v>
      </c>
    </row>
    <row r="184" spans="1:7" x14ac:dyDescent="0.25">
      <c r="A184" s="3">
        <v>45372</v>
      </c>
      <c r="B184">
        <v>21989.9</v>
      </c>
      <c r="C184">
        <v>22080.95</v>
      </c>
      <c r="D184">
        <v>21941.3</v>
      </c>
      <c r="E184">
        <v>22011.95</v>
      </c>
      <c r="F184">
        <v>353172434</v>
      </c>
      <c r="G184">
        <v>31258.400000000001</v>
      </c>
    </row>
    <row r="185" spans="1:7" x14ac:dyDescent="0.25">
      <c r="A185" s="3">
        <v>45373</v>
      </c>
      <c r="B185">
        <v>21932.2</v>
      </c>
      <c r="C185">
        <v>22180.7</v>
      </c>
      <c r="D185">
        <v>21883.3</v>
      </c>
      <c r="E185">
        <v>22096.75</v>
      </c>
      <c r="F185">
        <v>388656439</v>
      </c>
      <c r="G185">
        <v>39023.19</v>
      </c>
    </row>
    <row r="186" spans="1:7" x14ac:dyDescent="0.25">
      <c r="A186" s="3">
        <v>45377</v>
      </c>
      <c r="B186">
        <v>21947.9</v>
      </c>
      <c r="C186">
        <v>22073.200000000001</v>
      </c>
      <c r="D186">
        <v>21947.55</v>
      </c>
      <c r="E186">
        <v>22004.7</v>
      </c>
      <c r="F186">
        <v>328403719</v>
      </c>
      <c r="G186">
        <v>33382.080000000002</v>
      </c>
    </row>
    <row r="187" spans="1:7" x14ac:dyDescent="0.25">
      <c r="A187" s="3">
        <v>45378</v>
      </c>
      <c r="B187">
        <v>22053.95</v>
      </c>
      <c r="C187">
        <v>22193.599999999999</v>
      </c>
      <c r="D187">
        <v>22052.85</v>
      </c>
      <c r="E187">
        <v>22123.65</v>
      </c>
      <c r="F187">
        <v>409136866</v>
      </c>
      <c r="G187">
        <v>38830.730000000003</v>
      </c>
    </row>
    <row r="188" spans="1:7" x14ac:dyDescent="0.25">
      <c r="A188" s="3">
        <v>45379</v>
      </c>
      <c r="B188">
        <v>22163.599999999999</v>
      </c>
      <c r="C188">
        <v>22516</v>
      </c>
      <c r="D188">
        <v>22163.599999999999</v>
      </c>
      <c r="E188">
        <v>22326.9</v>
      </c>
      <c r="F188">
        <v>407422815</v>
      </c>
      <c r="G188">
        <v>45656.57</v>
      </c>
    </row>
    <row r="189" spans="1:7" x14ac:dyDescent="0.25">
      <c r="A189" s="3">
        <v>45383</v>
      </c>
      <c r="B189">
        <v>22455</v>
      </c>
      <c r="C189">
        <v>22529.95</v>
      </c>
      <c r="D189">
        <v>22427.75</v>
      </c>
      <c r="E189">
        <v>22462</v>
      </c>
      <c r="F189">
        <v>243637071</v>
      </c>
      <c r="G189">
        <v>21420.69</v>
      </c>
    </row>
    <row r="190" spans="1:7" x14ac:dyDescent="0.25">
      <c r="A190" s="3">
        <v>45384</v>
      </c>
      <c r="B190">
        <v>22458.799999999999</v>
      </c>
      <c r="C190">
        <v>22497.599999999999</v>
      </c>
      <c r="D190">
        <v>22388.15</v>
      </c>
      <c r="E190">
        <v>22453.3</v>
      </c>
      <c r="F190">
        <v>289524237</v>
      </c>
      <c r="G190">
        <v>27940.93</v>
      </c>
    </row>
    <row r="191" spans="1:7" x14ac:dyDescent="0.25">
      <c r="A191" s="3">
        <v>45385</v>
      </c>
      <c r="B191">
        <v>22385.7</v>
      </c>
      <c r="C191">
        <v>22521.1</v>
      </c>
      <c r="D191">
        <v>22346.5</v>
      </c>
      <c r="E191">
        <v>22434.65</v>
      </c>
      <c r="F191">
        <v>309647491</v>
      </c>
      <c r="G191">
        <v>30793.279999999999</v>
      </c>
    </row>
    <row r="192" spans="1:7" x14ac:dyDescent="0.25">
      <c r="A192" s="3">
        <v>45386</v>
      </c>
      <c r="B192">
        <v>22592.1</v>
      </c>
      <c r="C192">
        <v>22619</v>
      </c>
      <c r="D192">
        <v>22303.8</v>
      </c>
      <c r="E192">
        <v>22514.65</v>
      </c>
      <c r="F192">
        <v>400986156</v>
      </c>
      <c r="G192">
        <v>40705.56</v>
      </c>
    </row>
    <row r="193" spans="1:7" x14ac:dyDescent="0.25">
      <c r="A193" s="3">
        <v>45387</v>
      </c>
      <c r="B193">
        <v>22486.400000000001</v>
      </c>
      <c r="C193">
        <v>22537.599999999999</v>
      </c>
      <c r="D193">
        <v>22427.599999999999</v>
      </c>
      <c r="E193">
        <v>22513.7</v>
      </c>
      <c r="F193">
        <v>242244731</v>
      </c>
      <c r="G193">
        <v>24797.82</v>
      </c>
    </row>
    <row r="194" spans="1:7" x14ac:dyDescent="0.25">
      <c r="A194" s="3">
        <v>45390</v>
      </c>
      <c r="B194">
        <v>22578.35</v>
      </c>
      <c r="C194">
        <v>22697.3</v>
      </c>
      <c r="D194">
        <v>22550.35</v>
      </c>
      <c r="E194">
        <v>22666.3</v>
      </c>
      <c r="F194">
        <v>227633561</v>
      </c>
      <c r="G194">
        <v>22480.2</v>
      </c>
    </row>
    <row r="195" spans="1:7" x14ac:dyDescent="0.25">
      <c r="A195" s="3">
        <v>45391</v>
      </c>
      <c r="B195">
        <v>22765.1</v>
      </c>
      <c r="C195">
        <v>22768.400000000001</v>
      </c>
      <c r="D195">
        <v>22612.25</v>
      </c>
      <c r="E195">
        <v>22642.75</v>
      </c>
      <c r="F195">
        <v>232356772</v>
      </c>
      <c r="G195">
        <v>21651.69</v>
      </c>
    </row>
    <row r="196" spans="1:7" x14ac:dyDescent="0.25">
      <c r="A196" s="3">
        <v>45392</v>
      </c>
      <c r="B196">
        <v>22720.25</v>
      </c>
      <c r="C196">
        <v>22775.7</v>
      </c>
      <c r="D196">
        <v>22673.7</v>
      </c>
      <c r="E196">
        <v>22753.8</v>
      </c>
      <c r="F196">
        <v>276847931</v>
      </c>
      <c r="G196">
        <v>25355.05</v>
      </c>
    </row>
    <row r="197" spans="1:7" x14ac:dyDescent="0.25">
      <c r="A197" s="3">
        <v>45394</v>
      </c>
      <c r="B197">
        <v>22677.4</v>
      </c>
      <c r="C197">
        <v>22726.45</v>
      </c>
      <c r="D197">
        <v>22503.75</v>
      </c>
      <c r="E197">
        <v>22519.4</v>
      </c>
      <c r="F197">
        <v>357187778</v>
      </c>
      <c r="G197">
        <v>36456.910000000003</v>
      </c>
    </row>
    <row r="198" spans="1:7" x14ac:dyDescent="0.25">
      <c r="A198" s="3">
        <v>45397</v>
      </c>
      <c r="B198">
        <v>22339.05</v>
      </c>
      <c r="C198">
        <v>22427.45</v>
      </c>
      <c r="D198">
        <v>22259.55</v>
      </c>
      <c r="E198">
        <v>22272.5</v>
      </c>
      <c r="F198">
        <v>355465814</v>
      </c>
      <c r="G198">
        <v>29474.59</v>
      </c>
    </row>
    <row r="199" spans="1:7" x14ac:dyDescent="0.25">
      <c r="A199" s="3">
        <v>45398</v>
      </c>
      <c r="B199">
        <v>22125.3</v>
      </c>
      <c r="C199">
        <v>22213.75</v>
      </c>
      <c r="D199">
        <v>22079.45</v>
      </c>
      <c r="E199">
        <v>22147.9</v>
      </c>
      <c r="F199">
        <v>317267066</v>
      </c>
      <c r="G199">
        <v>28661.040000000001</v>
      </c>
    </row>
    <row r="200" spans="1:7" x14ac:dyDescent="0.25">
      <c r="A200" s="3">
        <v>45400</v>
      </c>
      <c r="B200">
        <v>22212.35</v>
      </c>
      <c r="C200">
        <v>22326.5</v>
      </c>
      <c r="D200">
        <v>21961.7</v>
      </c>
      <c r="E200">
        <v>21995.85</v>
      </c>
      <c r="F200">
        <v>456906707</v>
      </c>
      <c r="G200">
        <v>43314.67</v>
      </c>
    </row>
    <row r="201" spans="1:7" x14ac:dyDescent="0.25">
      <c r="A201" s="3">
        <v>45401</v>
      </c>
      <c r="B201">
        <v>21861.5</v>
      </c>
      <c r="C201">
        <v>22179.55</v>
      </c>
      <c r="D201">
        <v>21777.65</v>
      </c>
      <c r="E201">
        <v>22147</v>
      </c>
      <c r="F201">
        <v>362530569</v>
      </c>
      <c r="G201">
        <v>36073.629999999997</v>
      </c>
    </row>
    <row r="202" spans="1:7" x14ac:dyDescent="0.25">
      <c r="A202" s="3">
        <v>45404</v>
      </c>
      <c r="B202">
        <v>22336.9</v>
      </c>
      <c r="C202">
        <v>22375.65</v>
      </c>
      <c r="D202">
        <v>22198.15</v>
      </c>
      <c r="E202">
        <v>22336.400000000001</v>
      </c>
      <c r="F202">
        <v>279259571</v>
      </c>
      <c r="G202">
        <v>26841.200000000001</v>
      </c>
    </row>
    <row r="203" spans="1:7" x14ac:dyDescent="0.25">
      <c r="A203" s="3">
        <v>45405</v>
      </c>
      <c r="B203">
        <v>22447.05</v>
      </c>
      <c r="C203">
        <v>22447.55</v>
      </c>
      <c r="D203">
        <v>22349.45</v>
      </c>
      <c r="E203">
        <v>22368</v>
      </c>
      <c r="F203">
        <v>231520813</v>
      </c>
      <c r="G203">
        <v>25651.64</v>
      </c>
    </row>
    <row r="204" spans="1:7" x14ac:dyDescent="0.25">
      <c r="A204" s="3">
        <v>45406</v>
      </c>
      <c r="B204">
        <v>22421.55</v>
      </c>
      <c r="C204">
        <v>22476.45</v>
      </c>
      <c r="D204">
        <v>22384</v>
      </c>
      <c r="E204">
        <v>22402.400000000001</v>
      </c>
      <c r="F204">
        <v>235898642</v>
      </c>
      <c r="G204">
        <v>21925.599999999999</v>
      </c>
    </row>
    <row r="205" spans="1:7" x14ac:dyDescent="0.25">
      <c r="A205" s="3">
        <v>45407</v>
      </c>
      <c r="B205">
        <v>22316.9</v>
      </c>
      <c r="C205">
        <v>22625.95</v>
      </c>
      <c r="D205">
        <v>22305.25</v>
      </c>
      <c r="E205">
        <v>22570.35</v>
      </c>
      <c r="F205">
        <v>475044740</v>
      </c>
      <c r="G205">
        <v>53803.8</v>
      </c>
    </row>
    <row r="206" spans="1:7" x14ac:dyDescent="0.25">
      <c r="A206" s="3">
        <v>45408</v>
      </c>
      <c r="B206">
        <v>22620.400000000001</v>
      </c>
      <c r="C206">
        <v>22620.400000000001</v>
      </c>
      <c r="D206">
        <v>22385.55</v>
      </c>
      <c r="E206">
        <v>22419.95</v>
      </c>
      <c r="F206">
        <v>329887340</v>
      </c>
      <c r="G206">
        <v>36984.89</v>
      </c>
    </row>
    <row r="207" spans="1:7" x14ac:dyDescent="0.25">
      <c r="A207" s="3">
        <v>45411</v>
      </c>
      <c r="B207">
        <v>22475.55</v>
      </c>
      <c r="C207">
        <v>22655.8</v>
      </c>
      <c r="D207">
        <v>22441.9</v>
      </c>
      <c r="E207">
        <v>22643.4</v>
      </c>
      <c r="F207">
        <v>291957361</v>
      </c>
      <c r="G207">
        <v>32431.45</v>
      </c>
    </row>
    <row r="208" spans="1:7" x14ac:dyDescent="0.25">
      <c r="A208" s="3">
        <v>45412</v>
      </c>
      <c r="B208">
        <v>22679.65</v>
      </c>
      <c r="C208">
        <v>22783.35</v>
      </c>
      <c r="D208">
        <v>22568.400000000001</v>
      </c>
      <c r="E208">
        <v>22604.85</v>
      </c>
      <c r="F208">
        <v>361859375</v>
      </c>
      <c r="G208">
        <v>38741.699999999997</v>
      </c>
    </row>
    <row r="209" spans="1:7" x14ac:dyDescent="0.25">
      <c r="A209" s="3">
        <v>45414</v>
      </c>
      <c r="B209">
        <v>22567.85</v>
      </c>
      <c r="C209">
        <v>22710.5</v>
      </c>
      <c r="D209">
        <v>22567.85</v>
      </c>
      <c r="E209">
        <v>22648.2</v>
      </c>
      <c r="F209">
        <v>445909456</v>
      </c>
      <c r="G209">
        <v>43133.31</v>
      </c>
    </row>
    <row r="210" spans="1:7" x14ac:dyDescent="0.25">
      <c r="A210" s="3">
        <v>45415</v>
      </c>
      <c r="B210">
        <v>22766.35</v>
      </c>
      <c r="C210">
        <v>22794.7</v>
      </c>
      <c r="D210">
        <v>22348.05</v>
      </c>
      <c r="E210">
        <v>22475.85</v>
      </c>
      <c r="F210">
        <v>438060727</v>
      </c>
      <c r="G210">
        <v>44432.55</v>
      </c>
    </row>
    <row r="211" spans="1:7" x14ac:dyDescent="0.25">
      <c r="A211" s="3">
        <v>45418</v>
      </c>
      <c r="B211">
        <v>22561.599999999999</v>
      </c>
      <c r="C211">
        <v>22588.799999999999</v>
      </c>
      <c r="D211">
        <v>22409.45</v>
      </c>
      <c r="E211">
        <v>22442.7</v>
      </c>
      <c r="F211">
        <v>320255789</v>
      </c>
      <c r="G211">
        <v>33417.53</v>
      </c>
    </row>
    <row r="212" spans="1:7" x14ac:dyDescent="0.25">
      <c r="A212" s="3">
        <v>45419</v>
      </c>
      <c r="B212">
        <v>22489.75</v>
      </c>
      <c r="C212">
        <v>22499.05</v>
      </c>
      <c r="D212">
        <v>22232.05</v>
      </c>
      <c r="E212">
        <v>22302.5</v>
      </c>
      <c r="F212">
        <v>297815469</v>
      </c>
      <c r="G212">
        <v>31512.26</v>
      </c>
    </row>
    <row r="213" spans="1:7" x14ac:dyDescent="0.25">
      <c r="A213" s="3">
        <v>45420</v>
      </c>
      <c r="B213">
        <v>22231.200000000001</v>
      </c>
      <c r="C213">
        <v>22368.65</v>
      </c>
      <c r="D213">
        <v>22185.200000000001</v>
      </c>
      <c r="E213">
        <v>22302.5</v>
      </c>
      <c r="F213">
        <v>277438692</v>
      </c>
      <c r="G213">
        <v>29717.33</v>
      </c>
    </row>
    <row r="214" spans="1:7" x14ac:dyDescent="0.25">
      <c r="A214" s="3">
        <v>45421</v>
      </c>
      <c r="B214">
        <v>22224.799999999999</v>
      </c>
      <c r="C214">
        <v>22307.75</v>
      </c>
      <c r="D214">
        <v>21932.400000000001</v>
      </c>
      <c r="E214">
        <v>21957.5</v>
      </c>
      <c r="F214">
        <v>331327454</v>
      </c>
      <c r="G214">
        <v>37870.879999999997</v>
      </c>
    </row>
    <row r="215" spans="1:7" x14ac:dyDescent="0.25">
      <c r="A215" s="3">
        <v>45422</v>
      </c>
      <c r="B215">
        <v>21990.95</v>
      </c>
      <c r="C215">
        <v>22131.3</v>
      </c>
      <c r="D215">
        <v>21950.3</v>
      </c>
      <c r="E215">
        <v>22055.200000000001</v>
      </c>
      <c r="F215">
        <v>265804411</v>
      </c>
      <c r="G215">
        <v>28717.71</v>
      </c>
    </row>
    <row r="216" spans="1:7" x14ac:dyDescent="0.25">
      <c r="A216" s="3">
        <v>45425</v>
      </c>
      <c r="B216">
        <v>22027.95</v>
      </c>
      <c r="C216">
        <v>22131.65</v>
      </c>
      <c r="D216">
        <v>21821.05</v>
      </c>
      <c r="E216">
        <v>22104.05</v>
      </c>
      <c r="F216">
        <v>278186886</v>
      </c>
      <c r="G216">
        <v>29036.080000000002</v>
      </c>
    </row>
    <row r="217" spans="1:7" x14ac:dyDescent="0.25">
      <c r="A217" s="3">
        <v>45426</v>
      </c>
      <c r="B217">
        <v>22112.9</v>
      </c>
      <c r="C217">
        <v>22270.05</v>
      </c>
      <c r="D217">
        <v>22081.25</v>
      </c>
      <c r="E217">
        <v>22217.85</v>
      </c>
      <c r="F217">
        <v>230238941</v>
      </c>
      <c r="G217">
        <v>23741.66</v>
      </c>
    </row>
    <row r="218" spans="1:7" x14ac:dyDescent="0.25">
      <c r="A218" s="3">
        <v>45427</v>
      </c>
      <c r="B218">
        <v>22255.599999999999</v>
      </c>
      <c r="C218">
        <v>22297.55</v>
      </c>
      <c r="D218">
        <v>22151.75</v>
      </c>
      <c r="E218">
        <v>22200.55</v>
      </c>
      <c r="F218">
        <v>231935478</v>
      </c>
      <c r="G218">
        <v>23815.79</v>
      </c>
    </row>
    <row r="219" spans="1:7" x14ac:dyDescent="0.25">
      <c r="A219" s="3">
        <v>45428</v>
      </c>
      <c r="B219">
        <v>22319.200000000001</v>
      </c>
      <c r="C219">
        <v>22432.25</v>
      </c>
      <c r="D219">
        <v>22054.55</v>
      </c>
      <c r="E219">
        <v>22403.85</v>
      </c>
      <c r="F219">
        <v>368945092</v>
      </c>
      <c r="G219">
        <v>38836.11</v>
      </c>
    </row>
    <row r="220" spans="1:7" x14ac:dyDescent="0.25">
      <c r="A220" s="3">
        <v>45429</v>
      </c>
      <c r="B220">
        <v>22415.25</v>
      </c>
      <c r="C220">
        <v>22502.15</v>
      </c>
      <c r="D220">
        <v>22345.65</v>
      </c>
      <c r="E220">
        <v>22466.1</v>
      </c>
      <c r="F220">
        <v>242654570</v>
      </c>
      <c r="G220">
        <v>27388.67</v>
      </c>
    </row>
    <row r="221" spans="1:7" x14ac:dyDescent="0.25">
      <c r="A221" s="3">
        <v>45430</v>
      </c>
      <c r="B221">
        <v>22512.85</v>
      </c>
      <c r="C221">
        <v>22520.25</v>
      </c>
      <c r="D221">
        <v>22470.05</v>
      </c>
      <c r="E221">
        <v>22502</v>
      </c>
      <c r="F221">
        <v>19064566</v>
      </c>
      <c r="G221">
        <v>1572.77</v>
      </c>
    </row>
    <row r="222" spans="1:7" x14ac:dyDescent="0.25">
      <c r="A222" s="3">
        <v>45433</v>
      </c>
      <c r="B222">
        <v>22404.55</v>
      </c>
      <c r="C222">
        <v>22591.1</v>
      </c>
      <c r="D222">
        <v>22404.55</v>
      </c>
      <c r="E222">
        <v>22529.05</v>
      </c>
      <c r="F222">
        <v>347591587</v>
      </c>
      <c r="G222">
        <v>30782.35</v>
      </c>
    </row>
    <row r="223" spans="1:7" x14ac:dyDescent="0.25">
      <c r="A223" s="3">
        <v>45434</v>
      </c>
      <c r="B223">
        <v>22576.6</v>
      </c>
      <c r="C223">
        <v>22629.5</v>
      </c>
      <c r="D223">
        <v>22483.15</v>
      </c>
      <c r="E223">
        <v>22597.8</v>
      </c>
      <c r="F223">
        <v>290345590</v>
      </c>
      <c r="G223">
        <v>28556.14</v>
      </c>
    </row>
    <row r="224" spans="1:7" x14ac:dyDescent="0.25">
      <c r="A224" s="3">
        <v>45435</v>
      </c>
      <c r="B224">
        <v>22614.1</v>
      </c>
      <c r="C224">
        <v>22993.599999999999</v>
      </c>
      <c r="D224">
        <v>22577.45</v>
      </c>
      <c r="E224">
        <v>22967.65</v>
      </c>
      <c r="F224">
        <v>369767547</v>
      </c>
      <c r="G224">
        <v>39157.65</v>
      </c>
    </row>
    <row r="225" spans="1:7" x14ac:dyDescent="0.25">
      <c r="A225" s="3">
        <v>45436</v>
      </c>
      <c r="B225">
        <v>22930.75</v>
      </c>
      <c r="C225">
        <v>23026.400000000001</v>
      </c>
      <c r="D225">
        <v>22908</v>
      </c>
      <c r="E225">
        <v>22957.1</v>
      </c>
      <c r="F225">
        <v>261927120</v>
      </c>
      <c r="G225">
        <v>27966.99</v>
      </c>
    </row>
    <row r="226" spans="1:7" x14ac:dyDescent="0.25">
      <c r="A226" s="3">
        <v>45439</v>
      </c>
      <c r="B226">
        <v>23038.95</v>
      </c>
      <c r="C226">
        <v>23110.799999999999</v>
      </c>
      <c r="D226">
        <v>22871.200000000001</v>
      </c>
      <c r="E226">
        <v>22932.45</v>
      </c>
      <c r="F226">
        <v>260006078</v>
      </c>
      <c r="G226">
        <v>27204.54</v>
      </c>
    </row>
    <row r="227" spans="1:7" x14ac:dyDescent="0.25">
      <c r="A227" s="3">
        <v>45440</v>
      </c>
      <c r="B227">
        <v>22977.15</v>
      </c>
      <c r="C227">
        <v>22998.55</v>
      </c>
      <c r="D227">
        <v>22858.5</v>
      </c>
      <c r="E227">
        <v>22888.15</v>
      </c>
      <c r="F227">
        <v>217890750</v>
      </c>
      <c r="G227">
        <v>23054.65</v>
      </c>
    </row>
    <row r="228" spans="1:7" x14ac:dyDescent="0.25">
      <c r="A228" s="3">
        <v>45441</v>
      </c>
      <c r="B228">
        <v>22762.75</v>
      </c>
      <c r="C228">
        <v>22825.5</v>
      </c>
      <c r="D228">
        <v>22685.45</v>
      </c>
      <c r="E228">
        <v>22704.7</v>
      </c>
      <c r="F228">
        <v>269932784</v>
      </c>
      <c r="G228">
        <v>27549.09</v>
      </c>
    </row>
    <row r="229" spans="1:7" x14ac:dyDescent="0.25">
      <c r="A229" s="3">
        <v>45442</v>
      </c>
      <c r="B229">
        <v>22617.45</v>
      </c>
      <c r="C229">
        <v>22705.75</v>
      </c>
      <c r="D229">
        <v>22417</v>
      </c>
      <c r="E229">
        <v>22488.65</v>
      </c>
      <c r="F229">
        <v>373374457</v>
      </c>
      <c r="G229">
        <v>32991.46</v>
      </c>
    </row>
    <row r="230" spans="1:7" x14ac:dyDescent="0.25">
      <c r="A230" s="3">
        <v>45443</v>
      </c>
      <c r="B230">
        <v>22568.1</v>
      </c>
      <c r="C230">
        <v>22653.75</v>
      </c>
      <c r="D230">
        <v>22465.1</v>
      </c>
      <c r="E230">
        <v>22530.7</v>
      </c>
      <c r="F230">
        <v>572122639</v>
      </c>
      <c r="G230">
        <v>67040.320000000007</v>
      </c>
    </row>
    <row r="231" spans="1:7" x14ac:dyDescent="0.25">
      <c r="A231" s="3">
        <v>45446</v>
      </c>
      <c r="B231">
        <v>23337.9</v>
      </c>
      <c r="C231">
        <v>23338.7</v>
      </c>
      <c r="D231">
        <v>23062.3</v>
      </c>
      <c r="E231">
        <v>23263.9</v>
      </c>
      <c r="F231">
        <v>569425569</v>
      </c>
      <c r="G231">
        <v>56418.25</v>
      </c>
    </row>
    <row r="232" spans="1:7" x14ac:dyDescent="0.25">
      <c r="A232" s="3">
        <v>45447</v>
      </c>
      <c r="B232">
        <v>23179.5</v>
      </c>
      <c r="C232">
        <v>23179.5</v>
      </c>
      <c r="D232">
        <v>21281.45</v>
      </c>
      <c r="E232">
        <v>21884.5</v>
      </c>
      <c r="F232">
        <v>1006105058</v>
      </c>
      <c r="G232">
        <v>93786.44</v>
      </c>
    </row>
    <row r="233" spans="1:7" x14ac:dyDescent="0.25">
      <c r="A233" s="3">
        <v>45448</v>
      </c>
      <c r="B233">
        <v>22128.35</v>
      </c>
      <c r="C233">
        <v>22670.400000000001</v>
      </c>
      <c r="D233">
        <v>21791.95</v>
      </c>
      <c r="E233">
        <v>22620.35</v>
      </c>
      <c r="F233">
        <v>638487077</v>
      </c>
      <c r="G233">
        <v>64326.85</v>
      </c>
    </row>
    <row r="234" spans="1:7" x14ac:dyDescent="0.25">
      <c r="A234" s="3">
        <v>45449</v>
      </c>
      <c r="B234">
        <v>22798.6</v>
      </c>
      <c r="C234">
        <v>22910.15</v>
      </c>
      <c r="D234">
        <v>22642.6</v>
      </c>
      <c r="E234">
        <v>22821.4</v>
      </c>
      <c r="F234">
        <v>480413289</v>
      </c>
      <c r="G234">
        <v>49047.39</v>
      </c>
    </row>
    <row r="235" spans="1:7" x14ac:dyDescent="0.25">
      <c r="A235" s="3">
        <v>45450</v>
      </c>
      <c r="B235">
        <v>22821.85</v>
      </c>
      <c r="C235">
        <v>23320.2</v>
      </c>
      <c r="D235">
        <v>22789.05</v>
      </c>
      <c r="E235">
        <v>23290.15</v>
      </c>
      <c r="F235">
        <v>473554898</v>
      </c>
      <c r="G235">
        <v>47621.54</v>
      </c>
    </row>
    <row r="236" spans="1:7" x14ac:dyDescent="0.25">
      <c r="A236" s="3">
        <v>45453</v>
      </c>
      <c r="B236">
        <v>23319.15</v>
      </c>
      <c r="C236">
        <v>23411.9</v>
      </c>
      <c r="D236">
        <v>23227.15</v>
      </c>
      <c r="E236">
        <v>23259.200000000001</v>
      </c>
      <c r="F236">
        <v>304392368</v>
      </c>
      <c r="G236">
        <v>29060.400000000001</v>
      </c>
    </row>
    <row r="237" spans="1:7" x14ac:dyDescent="0.25">
      <c r="A237" s="3">
        <v>45454</v>
      </c>
      <c r="B237">
        <v>23283.75</v>
      </c>
      <c r="C237">
        <v>23389.45</v>
      </c>
      <c r="D237">
        <v>23206.65</v>
      </c>
      <c r="E237">
        <v>23264.85</v>
      </c>
      <c r="F237">
        <v>305185666</v>
      </c>
      <c r="G237">
        <v>29190.91</v>
      </c>
    </row>
    <row r="238" spans="1:7" x14ac:dyDescent="0.25">
      <c r="A238" s="3">
        <v>45455</v>
      </c>
      <c r="B238">
        <v>23344.45</v>
      </c>
      <c r="C238">
        <v>23441.95</v>
      </c>
      <c r="D238">
        <v>23295.95</v>
      </c>
      <c r="E238">
        <v>23322.95</v>
      </c>
      <c r="F238">
        <v>295630910</v>
      </c>
      <c r="G238">
        <v>31795.48</v>
      </c>
    </row>
    <row r="239" spans="1:7" x14ac:dyDescent="0.25">
      <c r="A239" s="3">
        <v>45456</v>
      </c>
      <c r="B239">
        <v>23480.95</v>
      </c>
      <c r="C239">
        <v>23481.05</v>
      </c>
      <c r="D239">
        <v>23353.9</v>
      </c>
      <c r="E239">
        <v>23398.9</v>
      </c>
      <c r="F239">
        <v>268279841</v>
      </c>
      <c r="G239">
        <v>30151.67</v>
      </c>
    </row>
    <row r="240" spans="1:7" x14ac:dyDescent="0.25">
      <c r="A240" s="3">
        <v>45457</v>
      </c>
      <c r="B240">
        <v>23464.95</v>
      </c>
      <c r="C240">
        <v>23490.400000000001</v>
      </c>
      <c r="D240">
        <v>23334.25</v>
      </c>
      <c r="E240">
        <v>23465.599999999999</v>
      </c>
      <c r="F240">
        <v>223086741</v>
      </c>
      <c r="G240">
        <v>25746.34</v>
      </c>
    </row>
    <row r="241" spans="1:7" x14ac:dyDescent="0.25">
      <c r="A241" s="3">
        <v>45461</v>
      </c>
      <c r="B241">
        <v>23570.799999999999</v>
      </c>
      <c r="C241">
        <v>23579.05</v>
      </c>
      <c r="D241">
        <v>23499.7</v>
      </c>
      <c r="E241">
        <v>23557.9</v>
      </c>
      <c r="F241">
        <v>272207297</v>
      </c>
      <c r="G241">
        <v>29389.75</v>
      </c>
    </row>
    <row r="242" spans="1:7" x14ac:dyDescent="0.25">
      <c r="A242" s="3">
        <v>45462</v>
      </c>
      <c r="B242">
        <v>23629.85</v>
      </c>
      <c r="C242">
        <v>23664</v>
      </c>
      <c r="D242">
        <v>23412.9</v>
      </c>
      <c r="E242">
        <v>23516</v>
      </c>
      <c r="F242">
        <v>328811255</v>
      </c>
      <c r="G242">
        <v>39430.39</v>
      </c>
    </row>
    <row r="243" spans="1:7" x14ac:dyDescent="0.25">
      <c r="A243" s="3">
        <v>45463</v>
      </c>
      <c r="B243">
        <v>23586.15</v>
      </c>
      <c r="C243">
        <v>23624</v>
      </c>
      <c r="D243">
        <v>23442.6</v>
      </c>
      <c r="E243">
        <v>23567</v>
      </c>
      <c r="F243">
        <v>280336970</v>
      </c>
      <c r="G243">
        <v>33390.07</v>
      </c>
    </row>
    <row r="244" spans="1:7" x14ac:dyDescent="0.25">
      <c r="A244" s="3">
        <v>45464</v>
      </c>
      <c r="B244">
        <v>23661.15</v>
      </c>
      <c r="C244">
        <v>23667.1</v>
      </c>
      <c r="D244">
        <v>23398.2</v>
      </c>
      <c r="E244">
        <v>23501.1</v>
      </c>
      <c r="F244">
        <v>609877803</v>
      </c>
      <c r="G244">
        <v>70062.97</v>
      </c>
    </row>
    <row r="245" spans="1:7" x14ac:dyDescent="0.25">
      <c r="A245" s="3">
        <v>45467</v>
      </c>
      <c r="B245">
        <v>23382.3</v>
      </c>
      <c r="C245">
        <v>23558.1</v>
      </c>
      <c r="D245">
        <v>23350</v>
      </c>
      <c r="E245">
        <v>23537.85</v>
      </c>
      <c r="F245">
        <v>239358460</v>
      </c>
      <c r="G245">
        <v>24862.37</v>
      </c>
    </row>
    <row r="246" spans="1:7" x14ac:dyDescent="0.25">
      <c r="A246" s="3">
        <v>45468</v>
      </c>
      <c r="B246">
        <v>23577.1</v>
      </c>
      <c r="C246">
        <v>23754.15</v>
      </c>
      <c r="D246">
        <v>23562.05</v>
      </c>
      <c r="E246">
        <v>23721.3</v>
      </c>
      <c r="F246">
        <v>298111025</v>
      </c>
      <c r="G246">
        <v>34263.360000000001</v>
      </c>
    </row>
    <row r="247" spans="1:7" x14ac:dyDescent="0.25">
      <c r="A247" s="3">
        <v>45469</v>
      </c>
      <c r="B247">
        <v>23723.1</v>
      </c>
      <c r="C247">
        <v>23889.9</v>
      </c>
      <c r="D247">
        <v>23670.45</v>
      </c>
      <c r="E247">
        <v>23868.799999999999</v>
      </c>
      <c r="F247">
        <v>287824687</v>
      </c>
      <c r="G247">
        <v>33979.620000000003</v>
      </c>
    </row>
    <row r="248" spans="1:7" x14ac:dyDescent="0.25">
      <c r="A248" s="3">
        <v>45470</v>
      </c>
      <c r="B248">
        <v>23881.55</v>
      </c>
      <c r="C248">
        <v>24087.45</v>
      </c>
      <c r="D248">
        <v>23805.4</v>
      </c>
      <c r="E248">
        <v>24044.5</v>
      </c>
      <c r="F248">
        <v>515227010</v>
      </c>
      <c r="G248">
        <v>61216.71</v>
      </c>
    </row>
    <row r="249" spans="1:7" x14ac:dyDescent="0.25">
      <c r="A249" s="3">
        <v>45471</v>
      </c>
      <c r="B249">
        <v>24085.9</v>
      </c>
      <c r="C249">
        <v>24174</v>
      </c>
      <c r="D249">
        <v>23985.8</v>
      </c>
      <c r="E249">
        <v>24010.6</v>
      </c>
      <c r="F249">
        <v>354779832</v>
      </c>
      <c r="G249">
        <v>41242.870000000003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97C3-D2B6-4FA8-A546-50477E027833}">
  <dimension ref="A1:H995"/>
  <sheetViews>
    <sheetView topLeftCell="A476" workbookViewId="0">
      <selection activeCell="G503" sqref="G503"/>
    </sheetView>
  </sheetViews>
  <sheetFormatPr defaultRowHeight="15" x14ac:dyDescent="0.25"/>
  <cols>
    <col min="1" max="7" width="20.140625" customWidth="1"/>
    <col min="8" max="8" width="19.85546875" bestFit="1" customWidth="1"/>
  </cols>
  <sheetData>
    <row r="1" spans="1:7" x14ac:dyDescent="0.25">
      <c r="A1" t="s">
        <v>4476</v>
      </c>
      <c r="B1" t="s">
        <v>4477</v>
      </c>
      <c r="C1" t="s">
        <v>4478</v>
      </c>
      <c r="D1" t="s">
        <v>4479</v>
      </c>
      <c r="E1" t="s">
        <v>4480</v>
      </c>
      <c r="F1" t="s">
        <v>4481</v>
      </c>
      <c r="G1" t="s">
        <v>4482</v>
      </c>
    </row>
    <row r="2" spans="1:7" x14ac:dyDescent="0.25">
      <c r="A2" s="3">
        <v>44742</v>
      </c>
      <c r="B2">
        <v>15774.5</v>
      </c>
      <c r="C2">
        <v>15890</v>
      </c>
      <c r="D2">
        <v>15728.85</v>
      </c>
      <c r="E2">
        <v>15780.25</v>
      </c>
      <c r="F2">
        <v>306027777</v>
      </c>
      <c r="G2">
        <v>23970.65</v>
      </c>
    </row>
    <row r="3" spans="1:7" x14ac:dyDescent="0.25">
      <c r="A3" s="3">
        <v>44743</v>
      </c>
      <c r="B3">
        <v>15703.7</v>
      </c>
      <c r="C3">
        <v>15793.95</v>
      </c>
      <c r="D3">
        <v>15511.05</v>
      </c>
      <c r="E3">
        <v>15752.05</v>
      </c>
      <c r="F3">
        <v>364090131</v>
      </c>
      <c r="G3">
        <v>25891.94</v>
      </c>
    </row>
    <row r="4" spans="1:7" x14ac:dyDescent="0.25">
      <c r="A4" s="3">
        <v>44746</v>
      </c>
      <c r="B4">
        <v>15710.5</v>
      </c>
      <c r="C4">
        <v>15852.35</v>
      </c>
      <c r="D4">
        <v>15661.8</v>
      </c>
      <c r="E4">
        <v>15835.35</v>
      </c>
      <c r="F4">
        <v>304328467</v>
      </c>
      <c r="G4">
        <v>19875.22</v>
      </c>
    </row>
    <row r="5" spans="1:7" x14ac:dyDescent="0.25">
      <c r="A5" s="3">
        <v>44747</v>
      </c>
      <c r="B5">
        <v>15909.15</v>
      </c>
      <c r="C5">
        <v>16025.75</v>
      </c>
      <c r="D5">
        <v>15785.45</v>
      </c>
      <c r="E5">
        <v>15810.85</v>
      </c>
      <c r="F5">
        <v>254164463</v>
      </c>
      <c r="G5">
        <v>19129.599999999999</v>
      </c>
    </row>
    <row r="6" spans="1:7" x14ac:dyDescent="0.25">
      <c r="A6" s="3">
        <v>44748</v>
      </c>
      <c r="B6">
        <v>15818.2</v>
      </c>
      <c r="C6">
        <v>16011.35</v>
      </c>
      <c r="D6">
        <v>15800.9</v>
      </c>
      <c r="E6">
        <v>15989.8</v>
      </c>
      <c r="F6">
        <v>288375300</v>
      </c>
      <c r="G6">
        <v>22836.77</v>
      </c>
    </row>
    <row r="7" spans="1:7" x14ac:dyDescent="0.25">
      <c r="A7" s="3">
        <v>44749</v>
      </c>
      <c r="B7">
        <v>16113.75</v>
      </c>
      <c r="C7">
        <v>16150.5</v>
      </c>
      <c r="D7">
        <v>16045.95</v>
      </c>
      <c r="E7">
        <v>16132.9</v>
      </c>
      <c r="F7">
        <v>264615218</v>
      </c>
      <c r="G7">
        <v>21465.33</v>
      </c>
    </row>
    <row r="8" spans="1:7" x14ac:dyDescent="0.25">
      <c r="A8" s="3">
        <v>44750</v>
      </c>
      <c r="B8">
        <v>16273.65</v>
      </c>
      <c r="C8">
        <v>16275.5</v>
      </c>
      <c r="D8">
        <v>16157.9</v>
      </c>
      <c r="E8">
        <v>16220.6</v>
      </c>
      <c r="F8">
        <v>281102369</v>
      </c>
      <c r="G8">
        <v>20990.69</v>
      </c>
    </row>
    <row r="9" spans="1:7" x14ac:dyDescent="0.25">
      <c r="A9" s="3">
        <v>44753</v>
      </c>
      <c r="B9">
        <v>16136.15</v>
      </c>
      <c r="C9">
        <v>16248.55</v>
      </c>
      <c r="D9">
        <v>16115.5</v>
      </c>
      <c r="E9">
        <v>16216</v>
      </c>
      <c r="F9">
        <v>255915072</v>
      </c>
      <c r="G9">
        <v>20240.689999999999</v>
      </c>
    </row>
    <row r="10" spans="1:7" x14ac:dyDescent="0.25">
      <c r="A10" s="3">
        <v>44754</v>
      </c>
      <c r="B10">
        <v>16126.2</v>
      </c>
      <c r="C10">
        <v>16158.75</v>
      </c>
      <c r="D10">
        <v>16031.15</v>
      </c>
      <c r="E10">
        <v>16058.3</v>
      </c>
      <c r="F10">
        <v>208648707</v>
      </c>
      <c r="G10">
        <v>16042.52</v>
      </c>
    </row>
    <row r="11" spans="1:7" x14ac:dyDescent="0.25">
      <c r="A11" s="3">
        <v>44755</v>
      </c>
      <c r="B11">
        <v>16128.2</v>
      </c>
      <c r="C11">
        <v>16140</v>
      </c>
      <c r="D11">
        <v>15950.15</v>
      </c>
      <c r="E11">
        <v>15966.65</v>
      </c>
      <c r="F11">
        <v>233264100</v>
      </c>
      <c r="G11">
        <v>19649.66</v>
      </c>
    </row>
    <row r="12" spans="1:7" x14ac:dyDescent="0.25">
      <c r="A12" s="3">
        <v>44756</v>
      </c>
      <c r="B12">
        <v>16018.85</v>
      </c>
      <c r="C12">
        <v>16070.85</v>
      </c>
      <c r="D12">
        <v>15858.2</v>
      </c>
      <c r="E12">
        <v>15938.65</v>
      </c>
      <c r="F12">
        <v>228603433</v>
      </c>
      <c r="G12">
        <v>18858.830000000002</v>
      </c>
    </row>
    <row r="13" spans="1:7" x14ac:dyDescent="0.25">
      <c r="A13" s="3">
        <v>44757</v>
      </c>
      <c r="B13">
        <v>16010.8</v>
      </c>
      <c r="C13">
        <v>16066.95</v>
      </c>
      <c r="D13">
        <v>15927.3</v>
      </c>
      <c r="E13">
        <v>16049.2</v>
      </c>
      <c r="F13">
        <v>205768079</v>
      </c>
      <c r="G13">
        <v>17031.43</v>
      </c>
    </row>
    <row r="14" spans="1:7" x14ac:dyDescent="0.25">
      <c r="A14" s="3">
        <v>44760</v>
      </c>
      <c r="B14">
        <v>16151.4</v>
      </c>
      <c r="C14">
        <v>16287.95</v>
      </c>
      <c r="D14">
        <v>16142.2</v>
      </c>
      <c r="E14">
        <v>16278.5</v>
      </c>
      <c r="F14">
        <v>227744850</v>
      </c>
      <c r="G14">
        <v>19420.93</v>
      </c>
    </row>
    <row r="15" spans="1:7" x14ac:dyDescent="0.25">
      <c r="A15" s="3">
        <v>44761</v>
      </c>
      <c r="B15">
        <v>16187.05</v>
      </c>
      <c r="C15">
        <v>16359.5</v>
      </c>
      <c r="D15">
        <v>16187.05</v>
      </c>
      <c r="E15">
        <v>16340.55</v>
      </c>
      <c r="F15">
        <v>222630928</v>
      </c>
      <c r="G15">
        <v>18068.59</v>
      </c>
    </row>
    <row r="16" spans="1:7" x14ac:dyDescent="0.25">
      <c r="A16" s="3">
        <v>44762</v>
      </c>
      <c r="B16">
        <v>16562.8</v>
      </c>
      <c r="C16">
        <v>16588</v>
      </c>
      <c r="D16">
        <v>16490.95</v>
      </c>
      <c r="E16">
        <v>16520.849999999999</v>
      </c>
      <c r="F16">
        <v>284359582</v>
      </c>
      <c r="G16">
        <v>22061.81</v>
      </c>
    </row>
    <row r="17" spans="1:7" x14ac:dyDescent="0.25">
      <c r="A17" s="3">
        <v>44763</v>
      </c>
      <c r="B17">
        <v>16523.55</v>
      </c>
      <c r="C17">
        <v>16626.95</v>
      </c>
      <c r="D17">
        <v>16483.900000000001</v>
      </c>
      <c r="E17">
        <v>16605.25</v>
      </c>
      <c r="F17">
        <v>243625339</v>
      </c>
      <c r="G17">
        <v>20603.169999999998</v>
      </c>
    </row>
    <row r="18" spans="1:7" x14ac:dyDescent="0.25">
      <c r="A18" s="3">
        <v>44764</v>
      </c>
      <c r="B18">
        <v>16661.25</v>
      </c>
      <c r="C18">
        <v>16752.25</v>
      </c>
      <c r="D18">
        <v>16610.900000000001</v>
      </c>
      <c r="E18">
        <v>16719.45</v>
      </c>
      <c r="F18">
        <v>190906776</v>
      </c>
      <c r="G18">
        <v>18600.11</v>
      </c>
    </row>
    <row r="19" spans="1:7" x14ac:dyDescent="0.25">
      <c r="A19" s="3">
        <v>44767</v>
      </c>
      <c r="B19">
        <v>16662.55</v>
      </c>
      <c r="C19">
        <v>16706.05</v>
      </c>
      <c r="D19">
        <v>16564.25</v>
      </c>
      <c r="E19">
        <v>16631</v>
      </c>
      <c r="F19">
        <v>211392171</v>
      </c>
      <c r="G19">
        <v>19384.43</v>
      </c>
    </row>
    <row r="20" spans="1:7" x14ac:dyDescent="0.25">
      <c r="A20" s="3">
        <v>44768</v>
      </c>
      <c r="B20">
        <v>16632.900000000001</v>
      </c>
      <c r="C20">
        <v>16636.099999999999</v>
      </c>
      <c r="D20">
        <v>16463.3</v>
      </c>
      <c r="E20">
        <v>16483.849999999999</v>
      </c>
      <c r="F20">
        <v>208208122</v>
      </c>
      <c r="G20">
        <v>20087.54</v>
      </c>
    </row>
    <row r="21" spans="1:7" x14ac:dyDescent="0.25">
      <c r="A21" s="3">
        <v>44769</v>
      </c>
      <c r="B21">
        <v>16475.349999999999</v>
      </c>
      <c r="C21">
        <v>16653.45</v>
      </c>
      <c r="D21">
        <v>16438.75</v>
      </c>
      <c r="E21">
        <v>16641.8</v>
      </c>
      <c r="F21">
        <v>185210970</v>
      </c>
      <c r="G21">
        <v>17608.03</v>
      </c>
    </row>
    <row r="22" spans="1:7" x14ac:dyDescent="0.25">
      <c r="A22" s="3">
        <v>44770</v>
      </c>
      <c r="B22">
        <v>16774.849999999999</v>
      </c>
      <c r="C22">
        <v>16947.650000000001</v>
      </c>
      <c r="D22">
        <v>16746.25</v>
      </c>
      <c r="E22">
        <v>16929.599999999999</v>
      </c>
      <c r="F22">
        <v>376256315</v>
      </c>
      <c r="G22">
        <v>26674.28</v>
      </c>
    </row>
    <row r="23" spans="1:7" x14ac:dyDescent="0.25">
      <c r="A23" s="3">
        <v>44771</v>
      </c>
      <c r="B23">
        <v>17079.5</v>
      </c>
      <c r="C23">
        <v>17172.8</v>
      </c>
      <c r="D23">
        <v>17018.150000000001</v>
      </c>
      <c r="E23">
        <v>17158.25</v>
      </c>
      <c r="F23">
        <v>436059722</v>
      </c>
      <c r="G23">
        <v>28241.29</v>
      </c>
    </row>
    <row r="24" spans="1:7" x14ac:dyDescent="0.25">
      <c r="A24" s="3">
        <v>44774</v>
      </c>
      <c r="B24">
        <v>17243.2</v>
      </c>
      <c r="C24">
        <v>17356.25</v>
      </c>
      <c r="D24">
        <v>17154.8</v>
      </c>
      <c r="E24">
        <v>17340.05</v>
      </c>
      <c r="F24">
        <v>381532671</v>
      </c>
      <c r="G24">
        <v>23221.040000000001</v>
      </c>
    </row>
    <row r="25" spans="1:7" x14ac:dyDescent="0.25">
      <c r="A25" s="3">
        <v>44775</v>
      </c>
      <c r="B25">
        <v>17310.150000000001</v>
      </c>
      <c r="C25">
        <v>17390.150000000001</v>
      </c>
      <c r="D25">
        <v>17215.849999999999</v>
      </c>
      <c r="E25">
        <v>17345.45</v>
      </c>
      <c r="F25">
        <v>333639093</v>
      </c>
      <c r="G25">
        <v>22576.94</v>
      </c>
    </row>
    <row r="26" spans="1:7" x14ac:dyDescent="0.25">
      <c r="A26" s="3">
        <v>44776</v>
      </c>
      <c r="B26">
        <v>17349.25</v>
      </c>
      <c r="C26">
        <v>17407.5</v>
      </c>
      <c r="D26">
        <v>17225.849999999999</v>
      </c>
      <c r="E26">
        <v>17388.150000000001</v>
      </c>
      <c r="F26">
        <v>285414666</v>
      </c>
      <c r="G26">
        <v>20842.13</v>
      </c>
    </row>
    <row r="27" spans="1:7" x14ac:dyDescent="0.25">
      <c r="A27" s="3">
        <v>44777</v>
      </c>
      <c r="B27">
        <v>17463.099999999999</v>
      </c>
      <c r="C27">
        <v>17490.7</v>
      </c>
      <c r="D27">
        <v>17161.25</v>
      </c>
      <c r="E27">
        <v>17382</v>
      </c>
      <c r="F27">
        <v>324981426</v>
      </c>
      <c r="G27">
        <v>21848.21</v>
      </c>
    </row>
    <row r="28" spans="1:7" x14ac:dyDescent="0.25">
      <c r="A28" s="3">
        <v>44778</v>
      </c>
      <c r="B28">
        <v>17423.650000000001</v>
      </c>
      <c r="C28">
        <v>17474.400000000001</v>
      </c>
      <c r="D28">
        <v>17348.75</v>
      </c>
      <c r="E28">
        <v>17397.5</v>
      </c>
      <c r="F28">
        <v>355310802</v>
      </c>
      <c r="G28">
        <v>20013.14</v>
      </c>
    </row>
    <row r="29" spans="1:7" x14ac:dyDescent="0.25">
      <c r="A29" s="3">
        <v>44781</v>
      </c>
      <c r="B29">
        <v>17401.5</v>
      </c>
      <c r="C29">
        <v>17548.8</v>
      </c>
      <c r="D29">
        <v>17359.75</v>
      </c>
      <c r="E29">
        <v>17525.099999999999</v>
      </c>
      <c r="F29">
        <v>256994113</v>
      </c>
      <c r="G29">
        <v>18475.21</v>
      </c>
    </row>
    <row r="30" spans="1:7" x14ac:dyDescent="0.25">
      <c r="A30" s="3">
        <v>44783</v>
      </c>
      <c r="B30">
        <v>17566.099999999999</v>
      </c>
      <c r="C30">
        <v>17566.099999999999</v>
      </c>
      <c r="D30">
        <v>17442.8</v>
      </c>
      <c r="E30">
        <v>17534.75</v>
      </c>
      <c r="F30">
        <v>312716544</v>
      </c>
      <c r="G30">
        <v>21952.35</v>
      </c>
    </row>
    <row r="31" spans="1:7" x14ac:dyDescent="0.25">
      <c r="A31" s="3">
        <v>44784</v>
      </c>
      <c r="B31">
        <v>17711.650000000001</v>
      </c>
      <c r="C31">
        <v>17719.3</v>
      </c>
      <c r="D31">
        <v>17631.95</v>
      </c>
      <c r="E31">
        <v>17659</v>
      </c>
      <c r="F31">
        <v>311247237</v>
      </c>
      <c r="G31">
        <v>20476.53</v>
      </c>
    </row>
    <row r="32" spans="1:7" x14ac:dyDescent="0.25">
      <c r="A32" s="3">
        <v>44785</v>
      </c>
      <c r="B32">
        <v>17659.650000000001</v>
      </c>
      <c r="C32">
        <v>17724.650000000001</v>
      </c>
      <c r="D32">
        <v>17597.849999999999</v>
      </c>
      <c r="E32">
        <v>17698.150000000001</v>
      </c>
      <c r="F32">
        <v>303872483</v>
      </c>
      <c r="G32">
        <v>18422.47</v>
      </c>
    </row>
    <row r="33" spans="1:7" x14ac:dyDescent="0.25">
      <c r="A33" s="3">
        <v>44789</v>
      </c>
      <c r="B33">
        <v>17797.2</v>
      </c>
      <c r="C33">
        <v>17839.099999999999</v>
      </c>
      <c r="D33">
        <v>17764.05</v>
      </c>
      <c r="E33">
        <v>17825.25</v>
      </c>
      <c r="F33">
        <v>278042725</v>
      </c>
      <c r="G33">
        <v>18495.27</v>
      </c>
    </row>
    <row r="34" spans="1:7" x14ac:dyDescent="0.25">
      <c r="A34" s="3">
        <v>44790</v>
      </c>
      <c r="B34">
        <v>17868.150000000001</v>
      </c>
      <c r="C34">
        <v>17965.95</v>
      </c>
      <c r="D34">
        <v>17833.349999999999</v>
      </c>
      <c r="E34">
        <v>17944.25</v>
      </c>
      <c r="F34">
        <v>262768582</v>
      </c>
      <c r="G34">
        <v>21209.54</v>
      </c>
    </row>
    <row r="35" spans="1:7" x14ac:dyDescent="0.25">
      <c r="A35" s="3">
        <v>44791</v>
      </c>
      <c r="B35">
        <v>17898.650000000001</v>
      </c>
      <c r="C35">
        <v>17968.45</v>
      </c>
      <c r="D35">
        <v>17852.05</v>
      </c>
      <c r="E35">
        <v>17956.5</v>
      </c>
      <c r="F35">
        <v>263914197</v>
      </c>
      <c r="G35">
        <v>18441.68</v>
      </c>
    </row>
    <row r="36" spans="1:7" x14ac:dyDescent="0.25">
      <c r="A36" s="3">
        <v>44792</v>
      </c>
      <c r="B36">
        <v>17966.55</v>
      </c>
      <c r="C36">
        <v>17992.2</v>
      </c>
      <c r="D36">
        <v>17710.75</v>
      </c>
      <c r="E36">
        <v>17758.45</v>
      </c>
      <c r="F36">
        <v>295627263</v>
      </c>
      <c r="G36">
        <v>21531.99</v>
      </c>
    </row>
    <row r="37" spans="1:7" x14ac:dyDescent="0.25">
      <c r="A37" s="3">
        <v>44795</v>
      </c>
      <c r="B37">
        <v>17682.900000000001</v>
      </c>
      <c r="C37">
        <v>17690.05</v>
      </c>
      <c r="D37">
        <v>17467.349999999999</v>
      </c>
      <c r="E37">
        <v>17490.7</v>
      </c>
      <c r="F37">
        <v>287559133</v>
      </c>
      <c r="G37">
        <v>19605.439999999999</v>
      </c>
    </row>
    <row r="38" spans="1:7" x14ac:dyDescent="0.25">
      <c r="A38" s="3">
        <v>44796</v>
      </c>
      <c r="B38">
        <v>17357.349999999999</v>
      </c>
      <c r="C38">
        <v>17625.55</v>
      </c>
      <c r="D38">
        <v>17345.2</v>
      </c>
      <c r="E38">
        <v>17577.5</v>
      </c>
      <c r="F38">
        <v>285616338</v>
      </c>
      <c r="G38">
        <v>20365.8</v>
      </c>
    </row>
    <row r="39" spans="1:7" x14ac:dyDescent="0.25">
      <c r="A39" s="3">
        <v>44797</v>
      </c>
      <c r="B39">
        <v>17525.45</v>
      </c>
      <c r="C39">
        <v>17623.650000000001</v>
      </c>
      <c r="D39">
        <v>17499.25</v>
      </c>
      <c r="E39">
        <v>17604.95</v>
      </c>
      <c r="F39">
        <v>261953239</v>
      </c>
      <c r="G39">
        <v>17819.88</v>
      </c>
    </row>
    <row r="40" spans="1:7" x14ac:dyDescent="0.25">
      <c r="A40" s="3">
        <v>44798</v>
      </c>
      <c r="B40">
        <v>17679</v>
      </c>
      <c r="C40">
        <v>17726.5</v>
      </c>
      <c r="D40">
        <v>17487.45</v>
      </c>
      <c r="E40">
        <v>17522.45</v>
      </c>
      <c r="F40">
        <v>230181848</v>
      </c>
      <c r="G40">
        <v>17566.7</v>
      </c>
    </row>
    <row r="41" spans="1:7" x14ac:dyDescent="0.25">
      <c r="A41" s="3">
        <v>44799</v>
      </c>
      <c r="B41">
        <v>17619.3</v>
      </c>
      <c r="C41">
        <v>17685.849999999999</v>
      </c>
      <c r="D41">
        <v>17519.349999999999</v>
      </c>
      <c r="E41">
        <v>17558.900000000001</v>
      </c>
      <c r="F41">
        <v>266636238</v>
      </c>
      <c r="G41">
        <v>17500.8</v>
      </c>
    </row>
    <row r="42" spans="1:7" x14ac:dyDescent="0.25">
      <c r="A42" s="3">
        <v>44802</v>
      </c>
      <c r="B42">
        <v>17188.650000000001</v>
      </c>
      <c r="C42">
        <v>17380.150000000001</v>
      </c>
      <c r="D42">
        <v>17166.2</v>
      </c>
      <c r="E42">
        <v>17312.900000000001</v>
      </c>
      <c r="F42">
        <v>244854637</v>
      </c>
      <c r="G42">
        <v>19351.5</v>
      </c>
    </row>
    <row r="43" spans="1:7" x14ac:dyDescent="0.25">
      <c r="A43" s="3">
        <v>44803</v>
      </c>
      <c r="B43">
        <v>17414.95</v>
      </c>
      <c r="C43">
        <v>17777.650000000001</v>
      </c>
      <c r="D43">
        <v>17401.5</v>
      </c>
      <c r="E43">
        <v>17759.3</v>
      </c>
      <c r="F43">
        <v>324687477</v>
      </c>
      <c r="G43">
        <v>26284.26</v>
      </c>
    </row>
    <row r="44" spans="1:7" x14ac:dyDescent="0.25">
      <c r="A44" s="3">
        <v>44805</v>
      </c>
      <c r="B44">
        <v>17485.7</v>
      </c>
      <c r="C44">
        <v>17695.599999999999</v>
      </c>
      <c r="D44">
        <v>17468.45</v>
      </c>
      <c r="E44">
        <v>17542.8</v>
      </c>
      <c r="F44">
        <v>308526598</v>
      </c>
      <c r="G44">
        <v>26813.95</v>
      </c>
    </row>
    <row r="45" spans="1:7" x14ac:dyDescent="0.25">
      <c r="A45" s="3">
        <v>44806</v>
      </c>
      <c r="B45">
        <v>17598.400000000001</v>
      </c>
      <c r="C45">
        <v>17643.849999999999</v>
      </c>
      <c r="D45">
        <v>17476.45</v>
      </c>
      <c r="E45">
        <v>17539.45</v>
      </c>
      <c r="F45">
        <v>256268616</v>
      </c>
      <c r="G45">
        <v>19548.88</v>
      </c>
    </row>
    <row r="46" spans="1:7" x14ac:dyDescent="0.25">
      <c r="A46" s="3">
        <v>44809</v>
      </c>
      <c r="B46">
        <v>17546.45</v>
      </c>
      <c r="C46">
        <v>17683.150000000001</v>
      </c>
      <c r="D46">
        <v>17540.349999999999</v>
      </c>
      <c r="E46">
        <v>17665.8</v>
      </c>
      <c r="F46">
        <v>230309013</v>
      </c>
      <c r="G46">
        <v>17011.259999999998</v>
      </c>
    </row>
    <row r="47" spans="1:7" x14ac:dyDescent="0.25">
      <c r="A47" s="3">
        <v>44810</v>
      </c>
      <c r="B47">
        <v>17695.7</v>
      </c>
      <c r="C47">
        <v>17764.650000000001</v>
      </c>
      <c r="D47">
        <v>17587.650000000001</v>
      </c>
      <c r="E47">
        <v>17655.599999999999</v>
      </c>
      <c r="F47">
        <v>251204527</v>
      </c>
      <c r="G47">
        <v>17521.09</v>
      </c>
    </row>
    <row r="48" spans="1:7" x14ac:dyDescent="0.25">
      <c r="A48" s="3">
        <v>44811</v>
      </c>
      <c r="B48">
        <v>17519.400000000001</v>
      </c>
      <c r="C48">
        <v>17650.75</v>
      </c>
      <c r="D48">
        <v>17484.3</v>
      </c>
      <c r="E48">
        <v>17624.400000000001</v>
      </c>
      <c r="F48">
        <v>354137885</v>
      </c>
      <c r="G48">
        <v>25419.5</v>
      </c>
    </row>
    <row r="49" spans="1:7" x14ac:dyDescent="0.25">
      <c r="A49" s="3">
        <v>44812</v>
      </c>
      <c r="B49">
        <v>17748.150000000001</v>
      </c>
      <c r="C49">
        <v>17807.650000000001</v>
      </c>
      <c r="D49">
        <v>17691.95</v>
      </c>
      <c r="E49">
        <v>17798.75</v>
      </c>
      <c r="F49">
        <v>279845682</v>
      </c>
      <c r="G49">
        <v>19925.25</v>
      </c>
    </row>
    <row r="50" spans="1:7" x14ac:dyDescent="0.25">
      <c r="A50" s="3">
        <v>44813</v>
      </c>
      <c r="B50">
        <v>17923.349999999999</v>
      </c>
      <c r="C50">
        <v>17925.95</v>
      </c>
      <c r="D50">
        <v>17786</v>
      </c>
      <c r="E50">
        <v>17833.349999999999</v>
      </c>
      <c r="F50">
        <v>270299618</v>
      </c>
      <c r="G50">
        <v>20564.060000000001</v>
      </c>
    </row>
    <row r="51" spans="1:7" x14ac:dyDescent="0.25">
      <c r="A51" s="3">
        <v>44816</v>
      </c>
      <c r="B51">
        <v>17890.849999999999</v>
      </c>
      <c r="C51">
        <v>17980.55</v>
      </c>
      <c r="D51">
        <v>17889.150000000001</v>
      </c>
      <c r="E51">
        <v>17936.349999999999</v>
      </c>
      <c r="F51">
        <v>228242025</v>
      </c>
      <c r="G51">
        <v>17648.169999999998</v>
      </c>
    </row>
    <row r="52" spans="1:7" x14ac:dyDescent="0.25">
      <c r="A52" s="3">
        <v>44817</v>
      </c>
      <c r="B52">
        <v>18044.45</v>
      </c>
      <c r="C52">
        <v>18088.3</v>
      </c>
      <c r="D52">
        <v>18015.45</v>
      </c>
      <c r="E52">
        <v>18070.05</v>
      </c>
      <c r="F52">
        <v>259922741</v>
      </c>
      <c r="G52">
        <v>21039.08</v>
      </c>
    </row>
    <row r="53" spans="1:7" x14ac:dyDescent="0.25">
      <c r="A53" s="3">
        <v>44818</v>
      </c>
      <c r="B53">
        <v>17771.150000000001</v>
      </c>
      <c r="C53">
        <v>18091.55</v>
      </c>
      <c r="D53">
        <v>17771.150000000001</v>
      </c>
      <c r="E53">
        <v>18003.75</v>
      </c>
      <c r="F53">
        <v>365866933</v>
      </c>
      <c r="G53">
        <v>26611.96</v>
      </c>
    </row>
    <row r="54" spans="1:7" x14ac:dyDescent="0.25">
      <c r="A54" s="3">
        <v>44819</v>
      </c>
      <c r="B54">
        <v>18046.349999999999</v>
      </c>
      <c r="C54">
        <v>18096.150000000001</v>
      </c>
      <c r="D54">
        <v>17861.5</v>
      </c>
      <c r="E54">
        <v>17877.400000000001</v>
      </c>
      <c r="F54">
        <v>289637528</v>
      </c>
      <c r="G54">
        <v>22007.78</v>
      </c>
    </row>
    <row r="55" spans="1:7" x14ac:dyDescent="0.25">
      <c r="A55" s="3">
        <v>44820</v>
      </c>
      <c r="B55">
        <v>17796.8</v>
      </c>
      <c r="C55">
        <v>17820.05</v>
      </c>
      <c r="D55">
        <v>17497.25</v>
      </c>
      <c r="E55">
        <v>17530.849999999999</v>
      </c>
      <c r="F55">
        <v>468464263</v>
      </c>
      <c r="G55">
        <v>36013.89</v>
      </c>
    </row>
    <row r="56" spans="1:7" x14ac:dyDescent="0.25">
      <c r="A56" s="3">
        <v>44823</v>
      </c>
      <c r="B56">
        <v>17540.650000000001</v>
      </c>
      <c r="C56">
        <v>17667.2</v>
      </c>
      <c r="D56">
        <v>17429.7</v>
      </c>
      <c r="E56">
        <v>17622.25</v>
      </c>
      <c r="F56">
        <v>258329581</v>
      </c>
      <c r="G56">
        <v>19548.990000000002</v>
      </c>
    </row>
    <row r="57" spans="1:7" x14ac:dyDescent="0.25">
      <c r="A57" s="3">
        <v>44824</v>
      </c>
      <c r="B57">
        <v>17770.400000000001</v>
      </c>
      <c r="C57">
        <v>17919.3</v>
      </c>
      <c r="D57">
        <v>17744.400000000001</v>
      </c>
      <c r="E57">
        <v>17816.25</v>
      </c>
      <c r="F57">
        <v>263100874</v>
      </c>
      <c r="G57">
        <v>20456.689999999999</v>
      </c>
    </row>
    <row r="58" spans="1:7" x14ac:dyDescent="0.25">
      <c r="A58" s="3">
        <v>44825</v>
      </c>
      <c r="B58">
        <v>17766.349999999999</v>
      </c>
      <c r="C58">
        <v>17838.7</v>
      </c>
      <c r="D58">
        <v>17663.599999999999</v>
      </c>
      <c r="E58">
        <v>17718.349999999999</v>
      </c>
      <c r="F58">
        <v>245532498</v>
      </c>
      <c r="G58">
        <v>19816.78</v>
      </c>
    </row>
    <row r="59" spans="1:7" x14ac:dyDescent="0.25">
      <c r="A59" s="3">
        <v>44826</v>
      </c>
      <c r="B59">
        <v>17609.650000000001</v>
      </c>
      <c r="C59">
        <v>17722.75</v>
      </c>
      <c r="D59">
        <v>17532.45</v>
      </c>
      <c r="E59">
        <v>17629.8</v>
      </c>
      <c r="F59">
        <v>284094023</v>
      </c>
      <c r="G59">
        <v>21303.96</v>
      </c>
    </row>
    <row r="60" spans="1:7" x14ac:dyDescent="0.25">
      <c r="A60" s="3">
        <v>44827</v>
      </c>
      <c r="B60">
        <v>17593.849999999999</v>
      </c>
      <c r="C60">
        <v>17642.150000000001</v>
      </c>
      <c r="D60">
        <v>17291.650000000001</v>
      </c>
      <c r="E60">
        <v>17327.349999999999</v>
      </c>
      <c r="F60">
        <v>390754862</v>
      </c>
      <c r="G60">
        <v>23750.53</v>
      </c>
    </row>
    <row r="61" spans="1:7" x14ac:dyDescent="0.25">
      <c r="A61" s="3">
        <v>44830</v>
      </c>
      <c r="B61">
        <v>17156.3</v>
      </c>
      <c r="C61">
        <v>17196.400000000001</v>
      </c>
      <c r="D61">
        <v>16978.3</v>
      </c>
      <c r="E61">
        <v>17016.3</v>
      </c>
      <c r="F61">
        <v>492002942</v>
      </c>
      <c r="G61">
        <v>27533.01</v>
      </c>
    </row>
    <row r="62" spans="1:7" x14ac:dyDescent="0.25">
      <c r="A62" s="3">
        <v>44831</v>
      </c>
      <c r="B62">
        <v>17110.900000000001</v>
      </c>
      <c r="C62">
        <v>17176.45</v>
      </c>
      <c r="D62">
        <v>16942.349999999999</v>
      </c>
      <c r="E62">
        <v>17007.400000000001</v>
      </c>
      <c r="F62">
        <v>359895458</v>
      </c>
      <c r="G62">
        <v>22712.799999999999</v>
      </c>
    </row>
    <row r="63" spans="1:7" x14ac:dyDescent="0.25">
      <c r="A63" s="3">
        <v>44832</v>
      </c>
      <c r="B63">
        <v>16870.55</v>
      </c>
      <c r="C63">
        <v>17037.599999999999</v>
      </c>
      <c r="D63">
        <v>16820.400000000001</v>
      </c>
      <c r="E63">
        <v>16858.599999999999</v>
      </c>
      <c r="F63">
        <v>323922457</v>
      </c>
      <c r="G63">
        <v>21400.93</v>
      </c>
    </row>
    <row r="64" spans="1:7" x14ac:dyDescent="0.25">
      <c r="A64" s="3">
        <v>44833</v>
      </c>
      <c r="B64">
        <v>16993.599999999999</v>
      </c>
      <c r="C64">
        <v>17026.05</v>
      </c>
      <c r="D64">
        <v>16788.599999999999</v>
      </c>
      <c r="E64">
        <v>16818.099999999999</v>
      </c>
      <c r="F64">
        <v>340034380</v>
      </c>
      <c r="G64">
        <v>24758.63</v>
      </c>
    </row>
    <row r="65" spans="1:7" x14ac:dyDescent="0.25">
      <c r="A65" s="3">
        <v>44834</v>
      </c>
      <c r="B65">
        <v>16798.05</v>
      </c>
      <c r="C65">
        <v>17187.099999999999</v>
      </c>
      <c r="D65">
        <v>16747.7</v>
      </c>
      <c r="E65">
        <v>17094.349999999999</v>
      </c>
      <c r="F65">
        <v>380204763</v>
      </c>
      <c r="G65">
        <v>26205.63</v>
      </c>
    </row>
    <row r="66" spans="1:7" x14ac:dyDescent="0.25">
      <c r="A66" s="3">
        <v>44837</v>
      </c>
      <c r="B66">
        <v>17102.099999999999</v>
      </c>
      <c r="C66">
        <v>17114.650000000001</v>
      </c>
      <c r="D66">
        <v>16855.55</v>
      </c>
      <c r="E66">
        <v>16887.349999999999</v>
      </c>
      <c r="F66">
        <v>285850587</v>
      </c>
      <c r="G66">
        <v>21860.54</v>
      </c>
    </row>
    <row r="67" spans="1:7" x14ac:dyDescent="0.25">
      <c r="A67" s="3">
        <v>44838</v>
      </c>
      <c r="B67">
        <v>17147.45</v>
      </c>
      <c r="C67">
        <v>17287.3</v>
      </c>
      <c r="D67">
        <v>17117.3</v>
      </c>
      <c r="E67">
        <v>17274.3</v>
      </c>
      <c r="F67">
        <v>231601639</v>
      </c>
      <c r="G67">
        <v>18480.43</v>
      </c>
    </row>
    <row r="68" spans="1:7" x14ac:dyDescent="0.25">
      <c r="A68" s="3">
        <v>44840</v>
      </c>
      <c r="B68">
        <v>17379.25</v>
      </c>
      <c r="C68">
        <v>17428.8</v>
      </c>
      <c r="D68">
        <v>17315.650000000001</v>
      </c>
      <c r="E68">
        <v>17331.8</v>
      </c>
      <c r="F68">
        <v>268239320</v>
      </c>
      <c r="G68">
        <v>20404.46</v>
      </c>
    </row>
    <row r="69" spans="1:7" x14ac:dyDescent="0.25">
      <c r="A69" s="3">
        <v>44841</v>
      </c>
      <c r="B69">
        <v>17287.2</v>
      </c>
      <c r="C69">
        <v>17337.349999999999</v>
      </c>
      <c r="D69">
        <v>17216.95</v>
      </c>
      <c r="E69">
        <v>17314.650000000001</v>
      </c>
      <c r="F69">
        <v>216273136</v>
      </c>
      <c r="G69">
        <v>17043.259999999998</v>
      </c>
    </row>
    <row r="70" spans="1:7" x14ac:dyDescent="0.25">
      <c r="A70" s="3">
        <v>44844</v>
      </c>
      <c r="B70">
        <v>17094.349999999999</v>
      </c>
      <c r="C70">
        <v>17280.150000000001</v>
      </c>
      <c r="D70">
        <v>17064.7</v>
      </c>
      <c r="E70">
        <v>17241</v>
      </c>
      <c r="F70">
        <v>234005512</v>
      </c>
      <c r="G70">
        <v>16220.67</v>
      </c>
    </row>
    <row r="71" spans="1:7" x14ac:dyDescent="0.25">
      <c r="A71" s="3">
        <v>44845</v>
      </c>
      <c r="B71">
        <v>17256.05</v>
      </c>
      <c r="C71">
        <v>17261.8</v>
      </c>
      <c r="D71">
        <v>16950.3</v>
      </c>
      <c r="E71">
        <v>16983.55</v>
      </c>
      <c r="F71">
        <v>282617982</v>
      </c>
      <c r="G71">
        <v>22178.37</v>
      </c>
    </row>
    <row r="72" spans="1:7" x14ac:dyDescent="0.25">
      <c r="A72" s="3">
        <v>44846</v>
      </c>
      <c r="B72">
        <v>17025.55</v>
      </c>
      <c r="C72">
        <v>17142.349999999999</v>
      </c>
      <c r="D72">
        <v>16960.05</v>
      </c>
      <c r="E72">
        <v>17123.599999999999</v>
      </c>
      <c r="F72">
        <v>256037322</v>
      </c>
      <c r="G72">
        <v>18098.41</v>
      </c>
    </row>
    <row r="73" spans="1:7" x14ac:dyDescent="0.25">
      <c r="A73" s="3">
        <v>44847</v>
      </c>
      <c r="B73">
        <v>17087.349999999999</v>
      </c>
      <c r="C73">
        <v>17112.349999999999</v>
      </c>
      <c r="D73">
        <v>16956.95</v>
      </c>
      <c r="E73">
        <v>17014.349999999999</v>
      </c>
      <c r="F73">
        <v>266438674</v>
      </c>
      <c r="G73">
        <v>18189.64</v>
      </c>
    </row>
    <row r="74" spans="1:7" x14ac:dyDescent="0.25">
      <c r="A74" s="3">
        <v>44848</v>
      </c>
      <c r="B74">
        <v>17322.3</v>
      </c>
      <c r="C74">
        <v>17348.55</v>
      </c>
      <c r="D74">
        <v>17169.75</v>
      </c>
      <c r="E74">
        <v>17185.7</v>
      </c>
      <c r="F74">
        <v>226997138</v>
      </c>
      <c r="G74">
        <v>17813.47</v>
      </c>
    </row>
    <row r="75" spans="1:7" x14ac:dyDescent="0.25">
      <c r="A75" s="3">
        <v>44851</v>
      </c>
      <c r="B75">
        <v>17144.8</v>
      </c>
      <c r="C75">
        <v>17328.55</v>
      </c>
      <c r="D75">
        <v>17098.55</v>
      </c>
      <c r="E75">
        <v>17311.8</v>
      </c>
      <c r="F75">
        <v>212223419</v>
      </c>
      <c r="G75">
        <v>16887.830000000002</v>
      </c>
    </row>
    <row r="76" spans="1:7" x14ac:dyDescent="0.25">
      <c r="A76" s="3">
        <v>44852</v>
      </c>
      <c r="B76">
        <v>17438.75</v>
      </c>
      <c r="C76">
        <v>17527.8</v>
      </c>
      <c r="D76">
        <v>17434.05</v>
      </c>
      <c r="E76">
        <v>17486.95</v>
      </c>
      <c r="F76">
        <v>239493630</v>
      </c>
      <c r="G76">
        <v>18224.95</v>
      </c>
    </row>
    <row r="77" spans="1:7" x14ac:dyDescent="0.25">
      <c r="A77" s="3">
        <v>44853</v>
      </c>
      <c r="B77">
        <v>17568.150000000001</v>
      </c>
      <c r="C77">
        <v>17607.599999999999</v>
      </c>
      <c r="D77">
        <v>17472.849999999999</v>
      </c>
      <c r="E77">
        <v>17512.25</v>
      </c>
      <c r="F77">
        <v>210480869</v>
      </c>
      <c r="G77">
        <v>17200.79</v>
      </c>
    </row>
    <row r="78" spans="1:7" x14ac:dyDescent="0.25">
      <c r="A78" s="3">
        <v>44854</v>
      </c>
      <c r="B78">
        <v>17423.099999999999</v>
      </c>
      <c r="C78">
        <v>17584.150000000001</v>
      </c>
      <c r="D78">
        <v>17421</v>
      </c>
      <c r="E78">
        <v>17563.95</v>
      </c>
      <c r="F78">
        <v>249604832</v>
      </c>
      <c r="G78">
        <v>18345.599999999999</v>
      </c>
    </row>
    <row r="79" spans="1:7" x14ac:dyDescent="0.25">
      <c r="A79" s="3">
        <v>44855</v>
      </c>
      <c r="B79">
        <v>17622.849999999999</v>
      </c>
      <c r="C79">
        <v>17670.150000000001</v>
      </c>
      <c r="D79">
        <v>17520.75</v>
      </c>
      <c r="E79">
        <v>17576.3</v>
      </c>
      <c r="F79">
        <v>277702680</v>
      </c>
      <c r="G79">
        <v>23547.38</v>
      </c>
    </row>
    <row r="80" spans="1:7" x14ac:dyDescent="0.25">
      <c r="A80" s="3">
        <v>44858</v>
      </c>
      <c r="B80">
        <v>17736.349999999999</v>
      </c>
      <c r="C80">
        <v>17777.55</v>
      </c>
      <c r="D80">
        <v>17707.400000000001</v>
      </c>
      <c r="E80">
        <v>17730.75</v>
      </c>
      <c r="F80">
        <v>45029477</v>
      </c>
      <c r="G80">
        <v>3772.49</v>
      </c>
    </row>
    <row r="81" spans="1:7" x14ac:dyDescent="0.25">
      <c r="A81" s="3">
        <v>44859</v>
      </c>
      <c r="B81">
        <v>17808.3</v>
      </c>
      <c r="C81">
        <v>17811.5</v>
      </c>
      <c r="D81">
        <v>17637</v>
      </c>
      <c r="E81">
        <v>17656.349999999999</v>
      </c>
      <c r="F81">
        <v>251358203</v>
      </c>
      <c r="G81">
        <v>20338.32</v>
      </c>
    </row>
    <row r="82" spans="1:7" x14ac:dyDescent="0.25">
      <c r="A82" s="3">
        <v>44861</v>
      </c>
      <c r="B82">
        <v>17771.400000000001</v>
      </c>
      <c r="C82">
        <v>17783.900000000001</v>
      </c>
      <c r="D82">
        <v>17654.5</v>
      </c>
      <c r="E82">
        <v>17736.95</v>
      </c>
      <c r="F82">
        <v>324649088</v>
      </c>
      <c r="G82">
        <v>24166.3</v>
      </c>
    </row>
    <row r="83" spans="1:7" x14ac:dyDescent="0.25">
      <c r="A83" s="3">
        <v>44862</v>
      </c>
      <c r="B83">
        <v>17756.400000000001</v>
      </c>
      <c r="C83">
        <v>17838.900000000001</v>
      </c>
      <c r="D83">
        <v>17723.7</v>
      </c>
      <c r="E83">
        <v>17786.8</v>
      </c>
      <c r="F83">
        <v>250030113</v>
      </c>
      <c r="G83">
        <v>19099.59</v>
      </c>
    </row>
    <row r="84" spans="1:7" x14ac:dyDescent="0.25">
      <c r="A84" s="3">
        <v>44865</v>
      </c>
      <c r="B84">
        <v>17910.2</v>
      </c>
      <c r="C84">
        <v>18022.8</v>
      </c>
      <c r="D84">
        <v>17899.900000000001</v>
      </c>
      <c r="E84">
        <v>18012.2</v>
      </c>
      <c r="F84">
        <v>227174539</v>
      </c>
      <c r="G84">
        <v>19846.47</v>
      </c>
    </row>
    <row r="85" spans="1:7" x14ac:dyDescent="0.25">
      <c r="A85" s="3">
        <v>44866</v>
      </c>
      <c r="B85">
        <v>18130.7</v>
      </c>
      <c r="C85">
        <v>18175.8</v>
      </c>
      <c r="D85">
        <v>18060.150000000001</v>
      </c>
      <c r="E85">
        <v>18145.400000000001</v>
      </c>
      <c r="F85">
        <v>349924808</v>
      </c>
      <c r="G85">
        <v>26796.59</v>
      </c>
    </row>
    <row r="86" spans="1:7" x14ac:dyDescent="0.25">
      <c r="A86" s="3">
        <v>44867</v>
      </c>
      <c r="B86">
        <v>18177.900000000001</v>
      </c>
      <c r="C86">
        <v>18178.75</v>
      </c>
      <c r="D86">
        <v>18048.650000000001</v>
      </c>
      <c r="E86">
        <v>18082.849999999999</v>
      </c>
      <c r="F86">
        <v>270878019</v>
      </c>
      <c r="G86">
        <v>20072.62</v>
      </c>
    </row>
    <row r="87" spans="1:7" x14ac:dyDescent="0.25">
      <c r="A87" s="3">
        <v>44868</v>
      </c>
      <c r="B87">
        <v>17968.349999999999</v>
      </c>
      <c r="C87">
        <v>18106.3</v>
      </c>
      <c r="D87">
        <v>17959.2</v>
      </c>
      <c r="E87">
        <v>18052.7</v>
      </c>
      <c r="F87">
        <v>212968291</v>
      </c>
      <c r="G87">
        <v>16037.78</v>
      </c>
    </row>
    <row r="88" spans="1:7" x14ac:dyDescent="0.25">
      <c r="A88" s="3">
        <v>44869</v>
      </c>
      <c r="B88">
        <v>18053.400000000001</v>
      </c>
      <c r="C88">
        <v>18135.099999999999</v>
      </c>
      <c r="D88">
        <v>18017.150000000001</v>
      </c>
      <c r="E88">
        <v>18117.150000000001</v>
      </c>
      <c r="F88">
        <v>267941526</v>
      </c>
      <c r="G88">
        <v>21062.54</v>
      </c>
    </row>
    <row r="89" spans="1:7" x14ac:dyDescent="0.25">
      <c r="A89" s="3">
        <v>44872</v>
      </c>
      <c r="B89">
        <v>18211.75</v>
      </c>
      <c r="C89">
        <v>18255.5</v>
      </c>
      <c r="D89">
        <v>18064.75</v>
      </c>
      <c r="E89">
        <v>18202.8</v>
      </c>
      <c r="F89">
        <v>314758398</v>
      </c>
      <c r="G89">
        <v>25124.84</v>
      </c>
    </row>
    <row r="90" spans="1:7" x14ac:dyDescent="0.25">
      <c r="A90" s="3">
        <v>44874</v>
      </c>
      <c r="B90">
        <v>18288.25</v>
      </c>
      <c r="C90">
        <v>18296.400000000001</v>
      </c>
      <c r="D90">
        <v>18117.5</v>
      </c>
      <c r="E90">
        <v>18157</v>
      </c>
      <c r="F90">
        <v>307155149</v>
      </c>
      <c r="G90">
        <v>23344.58</v>
      </c>
    </row>
    <row r="91" spans="1:7" x14ac:dyDescent="0.25">
      <c r="A91" s="3">
        <v>44875</v>
      </c>
      <c r="B91">
        <v>18044.349999999999</v>
      </c>
      <c r="C91">
        <v>18103.099999999999</v>
      </c>
      <c r="D91">
        <v>17969.400000000001</v>
      </c>
      <c r="E91">
        <v>18028.2</v>
      </c>
      <c r="F91">
        <v>256451785</v>
      </c>
      <c r="G91">
        <v>19848.060000000001</v>
      </c>
    </row>
    <row r="92" spans="1:7" x14ac:dyDescent="0.25">
      <c r="A92" s="3">
        <v>44876</v>
      </c>
      <c r="B92">
        <v>18272.349999999999</v>
      </c>
      <c r="C92">
        <v>18362.3</v>
      </c>
      <c r="D92">
        <v>18259.349999999999</v>
      </c>
      <c r="E92">
        <v>18349.7</v>
      </c>
      <c r="F92">
        <v>378469072</v>
      </c>
      <c r="G92">
        <v>30732.11</v>
      </c>
    </row>
    <row r="93" spans="1:7" x14ac:dyDescent="0.25">
      <c r="A93" s="3">
        <v>44879</v>
      </c>
      <c r="B93">
        <v>18376.400000000001</v>
      </c>
      <c r="C93">
        <v>18399.45</v>
      </c>
      <c r="D93">
        <v>18311.400000000001</v>
      </c>
      <c r="E93">
        <v>18329.150000000001</v>
      </c>
      <c r="F93">
        <v>301401961</v>
      </c>
      <c r="G93">
        <v>21697.66</v>
      </c>
    </row>
    <row r="94" spans="1:7" x14ac:dyDescent="0.25">
      <c r="A94" s="3">
        <v>44880</v>
      </c>
      <c r="B94">
        <v>18362.75</v>
      </c>
      <c r="C94">
        <v>18427.95</v>
      </c>
      <c r="D94">
        <v>18282</v>
      </c>
      <c r="E94">
        <v>18403.400000000001</v>
      </c>
      <c r="F94">
        <v>250926391</v>
      </c>
      <c r="G94">
        <v>17836.189999999999</v>
      </c>
    </row>
    <row r="95" spans="1:7" x14ac:dyDescent="0.25">
      <c r="A95" s="3">
        <v>44881</v>
      </c>
      <c r="B95">
        <v>18398.25</v>
      </c>
      <c r="C95">
        <v>18442.150000000001</v>
      </c>
      <c r="D95">
        <v>18344.150000000001</v>
      </c>
      <c r="E95">
        <v>18409.650000000001</v>
      </c>
      <c r="F95">
        <v>219268992</v>
      </c>
      <c r="G95">
        <v>19732.87</v>
      </c>
    </row>
    <row r="96" spans="1:7" x14ac:dyDescent="0.25">
      <c r="A96" s="3">
        <v>44882</v>
      </c>
      <c r="B96">
        <v>18358.7</v>
      </c>
      <c r="C96">
        <v>18417.599999999999</v>
      </c>
      <c r="D96">
        <v>18312.95</v>
      </c>
      <c r="E96">
        <v>18343.900000000001</v>
      </c>
      <c r="F96">
        <v>200512910</v>
      </c>
      <c r="G96">
        <v>16410.36</v>
      </c>
    </row>
    <row r="97" spans="1:7" x14ac:dyDescent="0.25">
      <c r="A97" s="3">
        <v>44883</v>
      </c>
      <c r="B97">
        <v>18382.95</v>
      </c>
      <c r="C97">
        <v>18394.599999999999</v>
      </c>
      <c r="D97">
        <v>18209.8</v>
      </c>
      <c r="E97">
        <v>18307.650000000001</v>
      </c>
      <c r="F97">
        <v>198794846</v>
      </c>
      <c r="G97">
        <v>16553.689999999999</v>
      </c>
    </row>
    <row r="98" spans="1:7" x14ac:dyDescent="0.25">
      <c r="A98" s="3">
        <v>44886</v>
      </c>
      <c r="B98">
        <v>18246.400000000001</v>
      </c>
      <c r="C98">
        <v>18262.3</v>
      </c>
      <c r="D98">
        <v>18133.349999999999</v>
      </c>
      <c r="E98">
        <v>18159.95</v>
      </c>
      <c r="F98">
        <v>213794598</v>
      </c>
      <c r="G98">
        <v>15037.5</v>
      </c>
    </row>
    <row r="99" spans="1:7" x14ac:dyDescent="0.25">
      <c r="A99" s="3">
        <v>44887</v>
      </c>
      <c r="B99">
        <v>18179.150000000001</v>
      </c>
      <c r="C99">
        <v>18261.849999999999</v>
      </c>
      <c r="D99">
        <v>18137.7</v>
      </c>
      <c r="E99">
        <v>18244.2</v>
      </c>
      <c r="F99">
        <v>177681099</v>
      </c>
      <c r="G99">
        <v>14750.98</v>
      </c>
    </row>
    <row r="100" spans="1:7" x14ac:dyDescent="0.25">
      <c r="A100" s="3">
        <v>44888</v>
      </c>
      <c r="B100">
        <v>18325.2</v>
      </c>
      <c r="C100">
        <v>18325.400000000001</v>
      </c>
      <c r="D100">
        <v>18246</v>
      </c>
      <c r="E100">
        <v>18267.25</v>
      </c>
      <c r="F100">
        <v>178791087</v>
      </c>
      <c r="G100">
        <v>15674.45</v>
      </c>
    </row>
    <row r="101" spans="1:7" x14ac:dyDescent="0.25">
      <c r="A101" s="3">
        <v>44889</v>
      </c>
      <c r="B101">
        <v>18326.099999999999</v>
      </c>
      <c r="C101">
        <v>18529.7</v>
      </c>
      <c r="D101">
        <v>18294.25</v>
      </c>
      <c r="E101">
        <v>18484.099999999999</v>
      </c>
      <c r="F101">
        <v>204044559</v>
      </c>
      <c r="G101">
        <v>18218.349999999999</v>
      </c>
    </row>
    <row r="102" spans="1:7" x14ac:dyDescent="0.25">
      <c r="A102" s="3">
        <v>44890</v>
      </c>
      <c r="B102">
        <v>18528.45</v>
      </c>
      <c r="C102">
        <v>18534.900000000001</v>
      </c>
      <c r="D102">
        <v>18445.099999999999</v>
      </c>
      <c r="E102">
        <v>18512.75</v>
      </c>
      <c r="F102">
        <v>205876043</v>
      </c>
      <c r="G102">
        <v>17112.8</v>
      </c>
    </row>
    <row r="103" spans="1:7" x14ac:dyDescent="0.25">
      <c r="A103" s="3">
        <v>44893</v>
      </c>
      <c r="B103">
        <v>18430.55</v>
      </c>
      <c r="C103">
        <v>18614.25</v>
      </c>
      <c r="D103">
        <v>18365.599999999999</v>
      </c>
      <c r="E103">
        <v>18562.75</v>
      </c>
      <c r="F103">
        <v>206468884</v>
      </c>
      <c r="G103">
        <v>19006.919999999998</v>
      </c>
    </row>
    <row r="104" spans="1:7" x14ac:dyDescent="0.25">
      <c r="A104" s="3">
        <v>44894</v>
      </c>
      <c r="B104">
        <v>18552.45</v>
      </c>
      <c r="C104">
        <v>18678.099999999999</v>
      </c>
      <c r="D104">
        <v>18552.150000000001</v>
      </c>
      <c r="E104">
        <v>18618.05</v>
      </c>
      <c r="F104">
        <v>195255179</v>
      </c>
      <c r="G104">
        <v>16568.169999999998</v>
      </c>
    </row>
    <row r="105" spans="1:7" x14ac:dyDescent="0.25">
      <c r="A105" s="3">
        <v>44895</v>
      </c>
      <c r="B105">
        <v>18625.7</v>
      </c>
      <c r="C105">
        <v>18816.05</v>
      </c>
      <c r="D105">
        <v>18616.55</v>
      </c>
      <c r="E105">
        <v>18758.349999999999</v>
      </c>
      <c r="F105">
        <v>345636288</v>
      </c>
      <c r="G105">
        <v>32757.21</v>
      </c>
    </row>
    <row r="106" spans="1:7" x14ac:dyDescent="0.25">
      <c r="A106" s="3">
        <v>44896</v>
      </c>
      <c r="B106">
        <v>18871.95</v>
      </c>
      <c r="C106">
        <v>18887.599999999999</v>
      </c>
      <c r="D106">
        <v>18778.2</v>
      </c>
      <c r="E106">
        <v>18812.5</v>
      </c>
      <c r="F106">
        <v>324955829</v>
      </c>
      <c r="G106">
        <v>22216.65</v>
      </c>
    </row>
    <row r="107" spans="1:7" x14ac:dyDescent="0.25">
      <c r="A107" s="3">
        <v>44897</v>
      </c>
      <c r="B107">
        <v>18752.400000000001</v>
      </c>
      <c r="C107">
        <v>18781.95</v>
      </c>
      <c r="D107">
        <v>18639.2</v>
      </c>
      <c r="E107">
        <v>18696.099999999999</v>
      </c>
      <c r="F107">
        <v>254401004</v>
      </c>
      <c r="G107">
        <v>20233.759999999998</v>
      </c>
    </row>
    <row r="108" spans="1:7" x14ac:dyDescent="0.25">
      <c r="A108" s="3">
        <v>44900</v>
      </c>
      <c r="B108">
        <v>18719.55</v>
      </c>
      <c r="C108">
        <v>18728.599999999999</v>
      </c>
      <c r="D108">
        <v>18591.349999999999</v>
      </c>
      <c r="E108">
        <v>18701.05</v>
      </c>
      <c r="F108">
        <v>288393766</v>
      </c>
      <c r="G108">
        <v>19471.830000000002</v>
      </c>
    </row>
    <row r="109" spans="1:7" x14ac:dyDescent="0.25">
      <c r="A109" s="3">
        <v>44901</v>
      </c>
      <c r="B109">
        <v>18600.650000000001</v>
      </c>
      <c r="C109">
        <v>18654.900000000001</v>
      </c>
      <c r="D109">
        <v>18577.900000000001</v>
      </c>
      <c r="E109">
        <v>18642.75</v>
      </c>
      <c r="F109">
        <v>217777090</v>
      </c>
      <c r="G109">
        <v>17772.27</v>
      </c>
    </row>
    <row r="110" spans="1:7" x14ac:dyDescent="0.25">
      <c r="A110" s="3">
        <v>44902</v>
      </c>
      <c r="B110">
        <v>18638.849999999999</v>
      </c>
      <c r="C110">
        <v>18668.3</v>
      </c>
      <c r="D110">
        <v>18528.400000000001</v>
      </c>
      <c r="E110">
        <v>18560.5</v>
      </c>
      <c r="F110">
        <v>200501720</v>
      </c>
      <c r="G110">
        <v>17496.8</v>
      </c>
    </row>
    <row r="111" spans="1:7" x14ac:dyDescent="0.25">
      <c r="A111" s="3">
        <v>44903</v>
      </c>
      <c r="B111">
        <v>18570.849999999999</v>
      </c>
      <c r="C111">
        <v>18625</v>
      </c>
      <c r="D111">
        <v>18536.95</v>
      </c>
      <c r="E111">
        <v>18609.349999999999</v>
      </c>
      <c r="F111">
        <v>202811256</v>
      </c>
      <c r="G111">
        <v>19277.650000000001</v>
      </c>
    </row>
    <row r="112" spans="1:7" x14ac:dyDescent="0.25">
      <c r="A112" s="3">
        <v>44904</v>
      </c>
      <c r="B112">
        <v>18662.400000000001</v>
      </c>
      <c r="C112">
        <v>18664.7</v>
      </c>
      <c r="D112">
        <v>18410.099999999999</v>
      </c>
      <c r="E112">
        <v>18496.599999999999</v>
      </c>
      <c r="F112">
        <v>215839572</v>
      </c>
      <c r="G112">
        <v>20317.78</v>
      </c>
    </row>
    <row r="113" spans="1:7" x14ac:dyDescent="0.25">
      <c r="A113" s="3">
        <v>44907</v>
      </c>
      <c r="B113">
        <v>18402.150000000001</v>
      </c>
      <c r="C113">
        <v>18521.55</v>
      </c>
      <c r="D113">
        <v>18345.7</v>
      </c>
      <c r="E113">
        <v>18497.150000000001</v>
      </c>
      <c r="F113">
        <v>193883468</v>
      </c>
      <c r="G113">
        <v>16688.2</v>
      </c>
    </row>
    <row r="114" spans="1:7" x14ac:dyDescent="0.25">
      <c r="A114" s="3">
        <v>44908</v>
      </c>
      <c r="B114">
        <v>18524.400000000001</v>
      </c>
      <c r="C114">
        <v>18617.25</v>
      </c>
      <c r="D114">
        <v>18490.2</v>
      </c>
      <c r="E114">
        <v>18608</v>
      </c>
      <c r="F114">
        <v>187585567</v>
      </c>
      <c r="G114">
        <v>16536.169999999998</v>
      </c>
    </row>
    <row r="115" spans="1:7" x14ac:dyDescent="0.25">
      <c r="A115" s="3">
        <v>44909</v>
      </c>
      <c r="B115">
        <v>18671.25</v>
      </c>
      <c r="C115">
        <v>18696.099999999999</v>
      </c>
      <c r="D115">
        <v>18632.900000000001</v>
      </c>
      <c r="E115">
        <v>18660.3</v>
      </c>
      <c r="F115">
        <v>208030337</v>
      </c>
      <c r="G115">
        <v>16626</v>
      </c>
    </row>
    <row r="116" spans="1:7" x14ac:dyDescent="0.25">
      <c r="A116" s="3">
        <v>44910</v>
      </c>
      <c r="B116">
        <v>18614.400000000001</v>
      </c>
      <c r="C116">
        <v>18652.900000000001</v>
      </c>
      <c r="D116">
        <v>18387.7</v>
      </c>
      <c r="E116">
        <v>18414.900000000001</v>
      </c>
      <c r="F116">
        <v>183127544</v>
      </c>
      <c r="G116">
        <v>15618.55</v>
      </c>
    </row>
    <row r="117" spans="1:7" x14ac:dyDescent="0.25">
      <c r="A117" s="3">
        <v>44911</v>
      </c>
      <c r="B117">
        <v>18319.099999999999</v>
      </c>
      <c r="C117">
        <v>18440.95</v>
      </c>
      <c r="D117">
        <v>18255.150000000001</v>
      </c>
      <c r="E117">
        <v>18269</v>
      </c>
      <c r="F117">
        <v>277650193</v>
      </c>
      <c r="G117">
        <v>23292.95</v>
      </c>
    </row>
    <row r="118" spans="1:7" x14ac:dyDescent="0.25">
      <c r="A118" s="3">
        <v>44914</v>
      </c>
      <c r="B118">
        <v>18288.099999999999</v>
      </c>
      <c r="C118">
        <v>18431.650000000001</v>
      </c>
      <c r="D118">
        <v>18244.55</v>
      </c>
      <c r="E118">
        <v>18420.45</v>
      </c>
      <c r="F118">
        <v>154847475</v>
      </c>
      <c r="G118">
        <v>14455.23</v>
      </c>
    </row>
    <row r="119" spans="1:7" x14ac:dyDescent="0.25">
      <c r="A119" s="3">
        <v>44915</v>
      </c>
      <c r="B119">
        <v>18340.3</v>
      </c>
      <c r="C119">
        <v>18404.900000000001</v>
      </c>
      <c r="D119">
        <v>18202.650000000001</v>
      </c>
      <c r="E119">
        <v>18385.3</v>
      </c>
      <c r="F119">
        <v>169041783</v>
      </c>
      <c r="G119">
        <v>15038.56</v>
      </c>
    </row>
    <row r="120" spans="1:7" x14ac:dyDescent="0.25">
      <c r="A120" s="3">
        <v>44916</v>
      </c>
      <c r="B120">
        <v>18435.150000000001</v>
      </c>
      <c r="C120">
        <v>18473.349999999999</v>
      </c>
      <c r="D120">
        <v>18162.75</v>
      </c>
      <c r="E120">
        <v>18199.099999999999</v>
      </c>
      <c r="F120">
        <v>187594274</v>
      </c>
      <c r="G120">
        <v>17223.439999999999</v>
      </c>
    </row>
    <row r="121" spans="1:7" x14ac:dyDescent="0.25">
      <c r="A121" s="3">
        <v>44917</v>
      </c>
      <c r="B121">
        <v>18288.8</v>
      </c>
      <c r="C121">
        <v>18318.75</v>
      </c>
      <c r="D121">
        <v>18068.599999999999</v>
      </c>
      <c r="E121">
        <v>18127.349999999999</v>
      </c>
      <c r="F121">
        <v>195699650</v>
      </c>
      <c r="G121">
        <v>16725.23</v>
      </c>
    </row>
    <row r="122" spans="1:7" x14ac:dyDescent="0.25">
      <c r="A122" s="3">
        <v>44918</v>
      </c>
      <c r="B122">
        <v>17977.650000000001</v>
      </c>
      <c r="C122">
        <v>18050.45</v>
      </c>
      <c r="D122">
        <v>17779.5</v>
      </c>
      <c r="E122">
        <v>17806.8</v>
      </c>
      <c r="F122">
        <v>221454773</v>
      </c>
      <c r="G122">
        <v>18486.939999999999</v>
      </c>
    </row>
    <row r="123" spans="1:7" x14ac:dyDescent="0.25">
      <c r="A123" s="3">
        <v>44921</v>
      </c>
      <c r="B123">
        <v>17830.400000000001</v>
      </c>
      <c r="C123">
        <v>18084.099999999999</v>
      </c>
      <c r="D123">
        <v>17774.25</v>
      </c>
      <c r="E123">
        <v>18014.599999999999</v>
      </c>
      <c r="F123">
        <v>176652342</v>
      </c>
      <c r="G123">
        <v>13708.21</v>
      </c>
    </row>
    <row r="124" spans="1:7" x14ac:dyDescent="0.25">
      <c r="A124" s="3">
        <v>44922</v>
      </c>
      <c r="B124">
        <v>18089.8</v>
      </c>
      <c r="C124">
        <v>18149.25</v>
      </c>
      <c r="D124">
        <v>17967.45</v>
      </c>
      <c r="E124">
        <v>18132.3</v>
      </c>
      <c r="F124">
        <v>214257094</v>
      </c>
      <c r="G124">
        <v>13000.64</v>
      </c>
    </row>
    <row r="125" spans="1:7" x14ac:dyDescent="0.25">
      <c r="A125" s="3">
        <v>44923</v>
      </c>
      <c r="B125">
        <v>18084.75</v>
      </c>
      <c r="C125">
        <v>18173.099999999999</v>
      </c>
      <c r="D125">
        <v>18068.349999999999</v>
      </c>
      <c r="E125">
        <v>18122.5</v>
      </c>
      <c r="F125">
        <v>193873167</v>
      </c>
      <c r="G125">
        <v>13997.59</v>
      </c>
    </row>
    <row r="126" spans="1:7" x14ac:dyDescent="0.25">
      <c r="A126" s="3">
        <v>44924</v>
      </c>
      <c r="B126">
        <v>18045.7</v>
      </c>
      <c r="C126">
        <v>18229.7</v>
      </c>
      <c r="D126">
        <v>17992.8</v>
      </c>
      <c r="E126">
        <v>18191</v>
      </c>
      <c r="F126">
        <v>281052828</v>
      </c>
      <c r="G126">
        <v>18466.05</v>
      </c>
    </row>
    <row r="127" spans="1:7" x14ac:dyDescent="0.25">
      <c r="A127" s="3">
        <v>44925</v>
      </c>
      <c r="B127">
        <v>18259.099999999999</v>
      </c>
      <c r="C127">
        <v>18265.25</v>
      </c>
      <c r="D127">
        <v>18080.3</v>
      </c>
      <c r="E127">
        <v>18105.3</v>
      </c>
      <c r="F127">
        <v>192005563</v>
      </c>
      <c r="G127">
        <v>14475.22</v>
      </c>
    </row>
    <row r="128" spans="1:7" x14ac:dyDescent="0.25">
      <c r="A128" s="3">
        <v>44928</v>
      </c>
      <c r="B128">
        <v>18131.7</v>
      </c>
      <c r="C128">
        <v>18215.150000000001</v>
      </c>
      <c r="D128">
        <v>18086.5</v>
      </c>
      <c r="E128">
        <v>18197.45</v>
      </c>
      <c r="F128">
        <v>256073979</v>
      </c>
      <c r="G128">
        <v>11793.06</v>
      </c>
    </row>
    <row r="129" spans="1:7" x14ac:dyDescent="0.25">
      <c r="A129" s="3">
        <v>44929</v>
      </c>
      <c r="B129">
        <v>18163.2</v>
      </c>
      <c r="C129">
        <v>18251.95</v>
      </c>
      <c r="D129">
        <v>18149.8</v>
      </c>
      <c r="E129">
        <v>18232.55</v>
      </c>
      <c r="F129">
        <v>208699772</v>
      </c>
      <c r="G129">
        <v>13680.91</v>
      </c>
    </row>
    <row r="130" spans="1:7" x14ac:dyDescent="0.25">
      <c r="A130" s="3">
        <v>44930</v>
      </c>
      <c r="B130">
        <v>18230.650000000001</v>
      </c>
      <c r="C130">
        <v>18243</v>
      </c>
      <c r="D130">
        <v>18020.599999999999</v>
      </c>
      <c r="E130">
        <v>18042.95</v>
      </c>
      <c r="F130">
        <v>235162202</v>
      </c>
      <c r="G130">
        <v>16687.71</v>
      </c>
    </row>
    <row r="131" spans="1:7" x14ac:dyDescent="0.25">
      <c r="A131" s="3">
        <v>44931</v>
      </c>
      <c r="B131">
        <v>18101.95</v>
      </c>
      <c r="C131">
        <v>18120.3</v>
      </c>
      <c r="D131">
        <v>17892.599999999999</v>
      </c>
      <c r="E131">
        <v>17992.150000000001</v>
      </c>
      <c r="F131">
        <v>269949738</v>
      </c>
      <c r="G131">
        <v>22108.53</v>
      </c>
    </row>
    <row r="132" spans="1:7" x14ac:dyDescent="0.25">
      <c r="A132" s="3">
        <v>44932</v>
      </c>
      <c r="B132">
        <v>18008.05</v>
      </c>
      <c r="C132">
        <v>18047.400000000001</v>
      </c>
      <c r="D132">
        <v>17795.55</v>
      </c>
      <c r="E132">
        <v>17859.45</v>
      </c>
      <c r="F132">
        <v>238220578</v>
      </c>
      <c r="G132">
        <v>17495.25</v>
      </c>
    </row>
    <row r="133" spans="1:7" x14ac:dyDescent="0.25">
      <c r="A133" s="3">
        <v>44935</v>
      </c>
      <c r="B133">
        <v>17952.55</v>
      </c>
      <c r="C133">
        <v>18141.400000000001</v>
      </c>
      <c r="D133">
        <v>17936.150000000001</v>
      </c>
      <c r="E133">
        <v>18101.2</v>
      </c>
      <c r="F133">
        <v>257237669</v>
      </c>
      <c r="G133">
        <v>19916.16</v>
      </c>
    </row>
    <row r="134" spans="1:7" x14ac:dyDescent="0.25">
      <c r="A134" s="3">
        <v>44936</v>
      </c>
      <c r="B134">
        <v>18121.3</v>
      </c>
      <c r="C134">
        <v>18127.599999999999</v>
      </c>
      <c r="D134">
        <v>17856</v>
      </c>
      <c r="E134">
        <v>17914.150000000001</v>
      </c>
      <c r="F134">
        <v>283277918</v>
      </c>
      <c r="G134">
        <v>20570.3</v>
      </c>
    </row>
    <row r="135" spans="1:7" x14ac:dyDescent="0.25">
      <c r="A135" s="3">
        <v>44937</v>
      </c>
      <c r="B135">
        <v>17924.25</v>
      </c>
      <c r="C135">
        <v>17976.349999999999</v>
      </c>
      <c r="D135">
        <v>17824.349999999999</v>
      </c>
      <c r="E135">
        <v>17895.7</v>
      </c>
      <c r="F135">
        <v>259853294</v>
      </c>
      <c r="G135">
        <v>20204.330000000002</v>
      </c>
    </row>
    <row r="136" spans="1:7" x14ac:dyDescent="0.25">
      <c r="A136" s="3">
        <v>44938</v>
      </c>
      <c r="B136">
        <v>17920.849999999999</v>
      </c>
      <c r="C136">
        <v>17945.8</v>
      </c>
      <c r="D136">
        <v>17761.650000000001</v>
      </c>
      <c r="E136">
        <v>17858.2</v>
      </c>
      <c r="F136">
        <v>227769060</v>
      </c>
      <c r="G136">
        <v>19762.43</v>
      </c>
    </row>
    <row r="137" spans="1:7" x14ac:dyDescent="0.25">
      <c r="A137" s="3">
        <v>44939</v>
      </c>
      <c r="B137">
        <v>17867.5</v>
      </c>
      <c r="C137">
        <v>17999.349999999999</v>
      </c>
      <c r="D137">
        <v>17774.25</v>
      </c>
      <c r="E137">
        <v>17956.599999999999</v>
      </c>
      <c r="F137">
        <v>256700729</v>
      </c>
      <c r="G137">
        <v>21341.7</v>
      </c>
    </row>
    <row r="138" spans="1:7" x14ac:dyDescent="0.25">
      <c r="A138" s="3">
        <v>44942</v>
      </c>
      <c r="B138">
        <v>18033.150000000001</v>
      </c>
      <c r="C138">
        <v>18049.650000000001</v>
      </c>
      <c r="D138">
        <v>17853.650000000001</v>
      </c>
      <c r="E138">
        <v>17894.849999999999</v>
      </c>
      <c r="F138">
        <v>206195816</v>
      </c>
      <c r="G138">
        <v>16728.37</v>
      </c>
    </row>
    <row r="139" spans="1:7" x14ac:dyDescent="0.25">
      <c r="A139" s="3">
        <v>44943</v>
      </c>
      <c r="B139">
        <v>17922.8</v>
      </c>
      <c r="C139">
        <v>18072.05</v>
      </c>
      <c r="D139">
        <v>17886.95</v>
      </c>
      <c r="E139">
        <v>18053.3</v>
      </c>
      <c r="F139">
        <v>219055125</v>
      </c>
      <c r="G139">
        <v>17461.09</v>
      </c>
    </row>
    <row r="140" spans="1:7" x14ac:dyDescent="0.25">
      <c r="A140" s="3">
        <v>44944</v>
      </c>
      <c r="B140">
        <v>18074.3</v>
      </c>
      <c r="C140">
        <v>18183.75</v>
      </c>
      <c r="D140">
        <v>18032.45</v>
      </c>
      <c r="E140">
        <v>18165.349999999999</v>
      </c>
      <c r="F140">
        <v>255840928</v>
      </c>
      <c r="G140">
        <v>20500.07</v>
      </c>
    </row>
    <row r="141" spans="1:7" x14ac:dyDescent="0.25">
      <c r="A141" s="3">
        <v>44945</v>
      </c>
      <c r="B141">
        <v>18119.8</v>
      </c>
      <c r="C141">
        <v>18155.2</v>
      </c>
      <c r="D141">
        <v>18063.75</v>
      </c>
      <c r="E141">
        <v>18107.849999999999</v>
      </c>
      <c r="F141">
        <v>237833991</v>
      </c>
      <c r="G141">
        <v>18413.13</v>
      </c>
    </row>
    <row r="142" spans="1:7" x14ac:dyDescent="0.25">
      <c r="A142" s="3">
        <v>44946</v>
      </c>
      <c r="B142">
        <v>18115.599999999999</v>
      </c>
      <c r="C142">
        <v>18145.45</v>
      </c>
      <c r="D142">
        <v>18016.2</v>
      </c>
      <c r="E142">
        <v>18027.650000000001</v>
      </c>
      <c r="F142">
        <v>237225269</v>
      </c>
      <c r="G142">
        <v>19519.96</v>
      </c>
    </row>
    <row r="143" spans="1:7" x14ac:dyDescent="0.25">
      <c r="A143" s="3">
        <v>44949</v>
      </c>
      <c r="B143">
        <v>18118.45</v>
      </c>
      <c r="C143">
        <v>18162.599999999999</v>
      </c>
      <c r="D143">
        <v>18063.45</v>
      </c>
      <c r="E143">
        <v>18118.55</v>
      </c>
      <c r="F143">
        <v>202460434</v>
      </c>
      <c r="G143">
        <v>17060.12</v>
      </c>
    </row>
    <row r="144" spans="1:7" x14ac:dyDescent="0.25">
      <c r="A144" s="3">
        <v>44950</v>
      </c>
      <c r="B144">
        <v>18183.95</v>
      </c>
      <c r="C144">
        <v>18201.25</v>
      </c>
      <c r="D144">
        <v>18078.650000000001</v>
      </c>
      <c r="E144">
        <v>18118.3</v>
      </c>
      <c r="F144">
        <v>216910302</v>
      </c>
      <c r="G144">
        <v>19705.91</v>
      </c>
    </row>
    <row r="145" spans="1:7" x14ac:dyDescent="0.25">
      <c r="A145" s="3">
        <v>44951</v>
      </c>
      <c r="B145">
        <v>18093.349999999999</v>
      </c>
      <c r="C145">
        <v>18100.599999999999</v>
      </c>
      <c r="D145">
        <v>17846.150000000001</v>
      </c>
      <c r="E145">
        <v>17891.95</v>
      </c>
      <c r="F145">
        <v>257227052</v>
      </c>
      <c r="G145">
        <v>20890.560000000001</v>
      </c>
    </row>
    <row r="146" spans="1:7" x14ac:dyDescent="0.25">
      <c r="A146" s="3">
        <v>44953</v>
      </c>
      <c r="B146">
        <v>17877.2</v>
      </c>
      <c r="C146">
        <v>17884.75</v>
      </c>
      <c r="D146">
        <v>17493.55</v>
      </c>
      <c r="E146">
        <v>17604.349999999999</v>
      </c>
      <c r="F146">
        <v>476342611</v>
      </c>
      <c r="G146">
        <v>40104.83</v>
      </c>
    </row>
    <row r="147" spans="1:7" x14ac:dyDescent="0.25">
      <c r="A147" s="3">
        <v>44956</v>
      </c>
      <c r="B147">
        <v>17541.95</v>
      </c>
      <c r="C147">
        <v>17709.150000000001</v>
      </c>
      <c r="D147">
        <v>17405.55</v>
      </c>
      <c r="E147">
        <v>17648.95</v>
      </c>
      <c r="F147">
        <v>432434028</v>
      </c>
      <c r="G147">
        <v>38159.879999999997</v>
      </c>
    </row>
    <row r="148" spans="1:7" x14ac:dyDescent="0.25">
      <c r="A148" s="3">
        <v>44957</v>
      </c>
      <c r="B148">
        <v>17731.45</v>
      </c>
      <c r="C148">
        <v>17735.7</v>
      </c>
      <c r="D148">
        <v>17537.55</v>
      </c>
      <c r="E148">
        <v>17662.150000000001</v>
      </c>
      <c r="F148">
        <v>398338541</v>
      </c>
      <c r="G148">
        <v>35023.699999999997</v>
      </c>
    </row>
    <row r="149" spans="1:7" x14ac:dyDescent="0.25">
      <c r="A149" s="3">
        <v>44958</v>
      </c>
      <c r="B149">
        <v>17811.599999999999</v>
      </c>
      <c r="C149">
        <v>17972.2</v>
      </c>
      <c r="D149">
        <v>17353.400000000001</v>
      </c>
      <c r="E149">
        <v>17616.3</v>
      </c>
      <c r="F149">
        <v>512870802</v>
      </c>
      <c r="G149">
        <v>38486.19</v>
      </c>
    </row>
    <row r="150" spans="1:7" x14ac:dyDescent="0.25">
      <c r="A150" s="3">
        <v>44959</v>
      </c>
      <c r="B150">
        <v>17517.099999999999</v>
      </c>
      <c r="C150">
        <v>17653.900000000001</v>
      </c>
      <c r="D150">
        <v>17445.95</v>
      </c>
      <c r="E150">
        <v>17610.400000000001</v>
      </c>
      <c r="F150">
        <v>490113567</v>
      </c>
      <c r="G150">
        <v>37639.96</v>
      </c>
    </row>
    <row r="151" spans="1:7" x14ac:dyDescent="0.25">
      <c r="A151" s="3">
        <v>44960</v>
      </c>
      <c r="B151">
        <v>17721.75</v>
      </c>
      <c r="C151">
        <v>17870.3</v>
      </c>
      <c r="D151">
        <v>17584.2</v>
      </c>
      <c r="E151">
        <v>17854.05</v>
      </c>
      <c r="F151">
        <v>424123037</v>
      </c>
      <c r="G151">
        <v>34503.67</v>
      </c>
    </row>
    <row r="152" spans="1:7" x14ac:dyDescent="0.25">
      <c r="A152" s="3">
        <v>44963</v>
      </c>
      <c r="B152">
        <v>17818.55</v>
      </c>
      <c r="C152">
        <v>17823.7</v>
      </c>
      <c r="D152">
        <v>17698.349999999999</v>
      </c>
      <c r="E152">
        <v>17764.599999999999</v>
      </c>
      <c r="F152">
        <v>282544790</v>
      </c>
      <c r="G152">
        <v>21864.880000000001</v>
      </c>
    </row>
    <row r="153" spans="1:7" x14ac:dyDescent="0.25">
      <c r="A153" s="3">
        <v>44964</v>
      </c>
      <c r="B153">
        <v>17790.099999999999</v>
      </c>
      <c r="C153">
        <v>17811.150000000001</v>
      </c>
      <c r="D153">
        <v>17652.55</v>
      </c>
      <c r="E153">
        <v>17721.5</v>
      </c>
      <c r="F153">
        <v>354395693</v>
      </c>
      <c r="G153">
        <v>23611.08</v>
      </c>
    </row>
    <row r="154" spans="1:7" x14ac:dyDescent="0.25">
      <c r="A154" s="3">
        <v>44965</v>
      </c>
      <c r="B154">
        <v>17750.3</v>
      </c>
      <c r="C154">
        <v>17898.7</v>
      </c>
      <c r="D154">
        <v>17744.150000000001</v>
      </c>
      <c r="E154">
        <v>17871.7</v>
      </c>
      <c r="F154">
        <v>290994265</v>
      </c>
      <c r="G154">
        <v>23733.4</v>
      </c>
    </row>
    <row r="155" spans="1:7" x14ac:dyDescent="0.25">
      <c r="A155" s="3">
        <v>44966</v>
      </c>
      <c r="B155">
        <v>17885.5</v>
      </c>
      <c r="C155">
        <v>17916.900000000001</v>
      </c>
      <c r="D155">
        <v>17779.8</v>
      </c>
      <c r="E155">
        <v>17893.45</v>
      </c>
      <c r="F155">
        <v>260854055</v>
      </c>
      <c r="G155">
        <v>21529.97</v>
      </c>
    </row>
    <row r="156" spans="1:7" x14ac:dyDescent="0.25">
      <c r="A156" s="3">
        <v>44967</v>
      </c>
      <c r="B156">
        <v>17847.55</v>
      </c>
      <c r="C156">
        <v>17876.95</v>
      </c>
      <c r="D156">
        <v>17801</v>
      </c>
      <c r="E156">
        <v>17856.5</v>
      </c>
      <c r="F156">
        <v>231991834</v>
      </c>
      <c r="G156">
        <v>17063.990000000002</v>
      </c>
    </row>
    <row r="157" spans="1:7" x14ac:dyDescent="0.25">
      <c r="A157" s="3">
        <v>44970</v>
      </c>
      <c r="B157">
        <v>17859.099999999999</v>
      </c>
      <c r="C157">
        <v>17880.7</v>
      </c>
      <c r="D157">
        <v>17719.75</v>
      </c>
      <c r="E157">
        <v>17770.900000000001</v>
      </c>
      <c r="F157">
        <v>231276483</v>
      </c>
      <c r="G157">
        <v>17406.310000000001</v>
      </c>
    </row>
    <row r="158" spans="1:7" x14ac:dyDescent="0.25">
      <c r="A158" s="3">
        <v>44971</v>
      </c>
      <c r="B158">
        <v>17840.349999999999</v>
      </c>
      <c r="C158">
        <v>17954.55</v>
      </c>
      <c r="D158">
        <v>17800.05</v>
      </c>
      <c r="E158">
        <v>17929.849999999999</v>
      </c>
      <c r="F158">
        <v>244512944</v>
      </c>
      <c r="G158">
        <v>20579.8</v>
      </c>
    </row>
    <row r="159" spans="1:7" x14ac:dyDescent="0.25">
      <c r="A159" s="3">
        <v>44972</v>
      </c>
      <c r="B159">
        <v>17896.599999999999</v>
      </c>
      <c r="C159">
        <v>18034.099999999999</v>
      </c>
      <c r="D159">
        <v>17853.8</v>
      </c>
      <c r="E159">
        <v>18015.849999999999</v>
      </c>
      <c r="F159">
        <v>229273800</v>
      </c>
      <c r="G159">
        <v>21457.34</v>
      </c>
    </row>
    <row r="160" spans="1:7" x14ac:dyDescent="0.25">
      <c r="A160" s="3">
        <v>44973</v>
      </c>
      <c r="B160">
        <v>18094.75</v>
      </c>
      <c r="C160">
        <v>18134.75</v>
      </c>
      <c r="D160">
        <v>18000.650000000001</v>
      </c>
      <c r="E160">
        <v>18035.849999999999</v>
      </c>
      <c r="F160">
        <v>230246175</v>
      </c>
      <c r="G160">
        <v>18891.55</v>
      </c>
    </row>
    <row r="161" spans="1:7" x14ac:dyDescent="0.25">
      <c r="A161" s="3">
        <v>44974</v>
      </c>
      <c r="B161">
        <v>17974.849999999999</v>
      </c>
      <c r="C161">
        <v>18034.25</v>
      </c>
      <c r="D161">
        <v>17884.599999999999</v>
      </c>
      <c r="E161">
        <v>17944.2</v>
      </c>
      <c r="F161">
        <v>208053929</v>
      </c>
      <c r="G161">
        <v>16998.330000000002</v>
      </c>
    </row>
    <row r="162" spans="1:7" x14ac:dyDescent="0.25">
      <c r="A162" s="3">
        <v>44977</v>
      </c>
      <c r="B162">
        <v>17965.55</v>
      </c>
      <c r="C162">
        <v>18004.349999999999</v>
      </c>
      <c r="D162">
        <v>17818.400000000001</v>
      </c>
      <c r="E162">
        <v>17844.599999999999</v>
      </c>
      <c r="F162">
        <v>174563233</v>
      </c>
      <c r="G162">
        <v>14729.07</v>
      </c>
    </row>
    <row r="163" spans="1:7" x14ac:dyDescent="0.25">
      <c r="A163" s="3">
        <v>44978</v>
      </c>
      <c r="B163">
        <v>17905.8</v>
      </c>
      <c r="C163">
        <v>17924.900000000001</v>
      </c>
      <c r="D163">
        <v>17800.3</v>
      </c>
      <c r="E163">
        <v>17826.7</v>
      </c>
      <c r="F163">
        <v>198248205</v>
      </c>
      <c r="G163">
        <v>15593.09</v>
      </c>
    </row>
    <row r="164" spans="1:7" x14ac:dyDescent="0.25">
      <c r="A164" s="3">
        <v>44979</v>
      </c>
      <c r="B164">
        <v>17755.349999999999</v>
      </c>
      <c r="C164">
        <v>17772.5</v>
      </c>
      <c r="D164">
        <v>17529.45</v>
      </c>
      <c r="E164">
        <v>17554.3</v>
      </c>
      <c r="F164">
        <v>204021979</v>
      </c>
      <c r="G164">
        <v>17162.09</v>
      </c>
    </row>
    <row r="165" spans="1:7" x14ac:dyDescent="0.25">
      <c r="A165" s="3">
        <v>44980</v>
      </c>
      <c r="B165">
        <v>17574.650000000001</v>
      </c>
      <c r="C165">
        <v>17620.05</v>
      </c>
      <c r="D165">
        <v>17455.400000000001</v>
      </c>
      <c r="E165">
        <v>17511.25</v>
      </c>
      <c r="F165">
        <v>240807918</v>
      </c>
      <c r="G165">
        <v>19313.68</v>
      </c>
    </row>
    <row r="166" spans="1:7" x14ac:dyDescent="0.25">
      <c r="A166" s="3">
        <v>44981</v>
      </c>
      <c r="B166">
        <v>17591.349999999999</v>
      </c>
      <c r="C166">
        <v>17599.75</v>
      </c>
      <c r="D166">
        <v>17421.8</v>
      </c>
      <c r="E166">
        <v>17465.8</v>
      </c>
      <c r="F166">
        <v>209406363</v>
      </c>
      <c r="G166">
        <v>16100.18</v>
      </c>
    </row>
    <row r="167" spans="1:7" x14ac:dyDescent="0.25">
      <c r="A167" s="3">
        <v>44984</v>
      </c>
      <c r="B167">
        <v>17428.599999999999</v>
      </c>
      <c r="C167">
        <v>17451.599999999999</v>
      </c>
      <c r="D167">
        <v>17299</v>
      </c>
      <c r="E167">
        <v>17392.7</v>
      </c>
      <c r="F167">
        <v>246448847</v>
      </c>
      <c r="G167">
        <v>16638.41</v>
      </c>
    </row>
    <row r="168" spans="1:7" x14ac:dyDescent="0.25">
      <c r="A168" s="3">
        <v>44985</v>
      </c>
      <c r="B168">
        <v>17383.25</v>
      </c>
      <c r="C168">
        <v>17440.45</v>
      </c>
      <c r="D168">
        <v>17255.2</v>
      </c>
      <c r="E168">
        <v>17303.95</v>
      </c>
      <c r="F168">
        <v>420881259</v>
      </c>
      <c r="G168">
        <v>32959.769999999997</v>
      </c>
    </row>
    <row r="169" spans="1:7" x14ac:dyDescent="0.25">
      <c r="A169" s="3">
        <v>44986</v>
      </c>
      <c r="B169">
        <v>17360.099999999999</v>
      </c>
      <c r="C169">
        <v>17467.75</v>
      </c>
      <c r="D169">
        <v>17345.25</v>
      </c>
      <c r="E169">
        <v>17450.900000000001</v>
      </c>
      <c r="F169">
        <v>272881409</v>
      </c>
      <c r="G169">
        <v>19784.53</v>
      </c>
    </row>
    <row r="170" spans="1:7" x14ac:dyDescent="0.25">
      <c r="A170" s="3">
        <v>44987</v>
      </c>
      <c r="B170">
        <v>17421.5</v>
      </c>
      <c r="C170">
        <v>17445.8</v>
      </c>
      <c r="D170">
        <v>17306</v>
      </c>
      <c r="E170">
        <v>17321.900000000001</v>
      </c>
      <c r="F170">
        <v>310669094</v>
      </c>
      <c r="G170">
        <v>22068.68</v>
      </c>
    </row>
    <row r="171" spans="1:7" x14ac:dyDescent="0.25">
      <c r="A171" s="3">
        <v>44988</v>
      </c>
      <c r="B171">
        <v>17451.25</v>
      </c>
      <c r="C171">
        <v>17644.75</v>
      </c>
      <c r="D171">
        <v>17427.7</v>
      </c>
      <c r="E171">
        <v>17594.349999999999</v>
      </c>
      <c r="F171">
        <v>356169518</v>
      </c>
      <c r="G171">
        <v>24143.96</v>
      </c>
    </row>
    <row r="172" spans="1:7" x14ac:dyDescent="0.25">
      <c r="A172" s="3">
        <v>44991</v>
      </c>
      <c r="B172">
        <v>17680.349999999999</v>
      </c>
      <c r="C172">
        <v>17799.95</v>
      </c>
      <c r="D172">
        <v>17671.95</v>
      </c>
      <c r="E172">
        <v>17711.45</v>
      </c>
      <c r="F172">
        <v>362801096</v>
      </c>
      <c r="G172">
        <v>26959.41</v>
      </c>
    </row>
    <row r="173" spans="1:7" x14ac:dyDescent="0.25">
      <c r="A173" s="3">
        <v>44993</v>
      </c>
      <c r="B173">
        <v>17665.75</v>
      </c>
      <c r="C173">
        <v>17766.5</v>
      </c>
      <c r="D173">
        <v>17602.25</v>
      </c>
      <c r="E173">
        <v>17754.400000000001</v>
      </c>
      <c r="F173">
        <v>267041402</v>
      </c>
      <c r="G173">
        <v>23155.56</v>
      </c>
    </row>
    <row r="174" spans="1:7" x14ac:dyDescent="0.25">
      <c r="A174" s="3">
        <v>44994</v>
      </c>
      <c r="B174">
        <v>17772.05</v>
      </c>
      <c r="C174">
        <v>17772.349999999999</v>
      </c>
      <c r="D174">
        <v>17573.599999999999</v>
      </c>
      <c r="E174">
        <v>17589.599999999999</v>
      </c>
      <c r="F174">
        <v>262352056</v>
      </c>
      <c r="G174">
        <v>21964.17</v>
      </c>
    </row>
    <row r="175" spans="1:7" x14ac:dyDescent="0.25">
      <c r="A175" s="3">
        <v>44995</v>
      </c>
      <c r="B175">
        <v>17443.8</v>
      </c>
      <c r="C175">
        <v>17451.5</v>
      </c>
      <c r="D175">
        <v>17324.349999999999</v>
      </c>
      <c r="E175">
        <v>17412.900000000001</v>
      </c>
      <c r="F175">
        <v>235927570</v>
      </c>
      <c r="G175">
        <v>19794.73</v>
      </c>
    </row>
    <row r="176" spans="1:7" x14ac:dyDescent="0.25">
      <c r="A176" s="3">
        <v>44998</v>
      </c>
      <c r="B176">
        <v>17421.900000000001</v>
      </c>
      <c r="C176">
        <v>17529.900000000001</v>
      </c>
      <c r="D176">
        <v>17113.45</v>
      </c>
      <c r="E176">
        <v>17154.3</v>
      </c>
      <c r="F176">
        <v>254914657</v>
      </c>
      <c r="G176">
        <v>22860.67</v>
      </c>
    </row>
    <row r="177" spans="1:7" x14ac:dyDescent="0.25">
      <c r="A177" s="3">
        <v>44999</v>
      </c>
      <c r="B177">
        <v>17160.55</v>
      </c>
      <c r="C177">
        <v>17224.650000000001</v>
      </c>
      <c r="D177">
        <v>16987.099999999999</v>
      </c>
      <c r="E177">
        <v>17043.3</v>
      </c>
      <c r="F177">
        <v>290604200</v>
      </c>
      <c r="G177">
        <v>26057.599999999999</v>
      </c>
    </row>
    <row r="178" spans="1:7" x14ac:dyDescent="0.25">
      <c r="A178" s="3">
        <v>45000</v>
      </c>
      <c r="B178">
        <v>17166.45</v>
      </c>
      <c r="C178">
        <v>17211.349999999999</v>
      </c>
      <c r="D178">
        <v>16938.900000000001</v>
      </c>
      <c r="E178">
        <v>16972.150000000001</v>
      </c>
      <c r="F178">
        <v>248188970</v>
      </c>
      <c r="G178">
        <v>22659.09</v>
      </c>
    </row>
    <row r="179" spans="1:7" x14ac:dyDescent="0.25">
      <c r="A179" s="3">
        <v>45001</v>
      </c>
      <c r="B179">
        <v>16994.650000000001</v>
      </c>
      <c r="C179">
        <v>17062.45</v>
      </c>
      <c r="D179">
        <v>16850.150000000001</v>
      </c>
      <c r="E179">
        <v>16985.599999999999</v>
      </c>
      <c r="F179">
        <v>349820607</v>
      </c>
      <c r="G179">
        <v>24198.71</v>
      </c>
    </row>
    <row r="180" spans="1:7" x14ac:dyDescent="0.25">
      <c r="A180" s="3">
        <v>45002</v>
      </c>
      <c r="B180">
        <v>17111.8</v>
      </c>
      <c r="C180">
        <v>17145.8</v>
      </c>
      <c r="D180">
        <v>16958.150000000001</v>
      </c>
      <c r="E180">
        <v>17100.05</v>
      </c>
      <c r="F180">
        <v>408121255</v>
      </c>
      <c r="G180">
        <v>30478.42</v>
      </c>
    </row>
    <row r="181" spans="1:7" x14ac:dyDescent="0.25">
      <c r="A181" s="3">
        <v>45005</v>
      </c>
      <c r="B181">
        <v>17066.599999999999</v>
      </c>
      <c r="C181">
        <v>17066.599999999999</v>
      </c>
      <c r="D181">
        <v>16828.349999999999</v>
      </c>
      <c r="E181">
        <v>16988.400000000001</v>
      </c>
      <c r="F181">
        <v>241777405</v>
      </c>
      <c r="G181">
        <v>21454.09</v>
      </c>
    </row>
    <row r="182" spans="1:7" x14ac:dyDescent="0.25">
      <c r="A182" s="3">
        <v>45006</v>
      </c>
      <c r="B182">
        <v>17060.400000000001</v>
      </c>
      <c r="C182">
        <v>17127.7</v>
      </c>
      <c r="D182">
        <v>17016</v>
      </c>
      <c r="E182">
        <v>17107.5</v>
      </c>
      <c r="F182">
        <v>246737873</v>
      </c>
      <c r="G182">
        <v>22039.11</v>
      </c>
    </row>
    <row r="183" spans="1:7" x14ac:dyDescent="0.25">
      <c r="A183" s="3">
        <v>45007</v>
      </c>
      <c r="B183">
        <v>17177.45</v>
      </c>
      <c r="C183">
        <v>17207.25</v>
      </c>
      <c r="D183">
        <v>17107.849999999999</v>
      </c>
      <c r="E183">
        <v>17151.900000000001</v>
      </c>
      <c r="F183">
        <v>185700457</v>
      </c>
      <c r="G183">
        <v>15712</v>
      </c>
    </row>
    <row r="184" spans="1:7" x14ac:dyDescent="0.25">
      <c r="A184" s="3">
        <v>45008</v>
      </c>
      <c r="B184">
        <v>17097.400000000001</v>
      </c>
      <c r="C184">
        <v>17205.400000000001</v>
      </c>
      <c r="D184">
        <v>17045.3</v>
      </c>
      <c r="E184">
        <v>17076.900000000001</v>
      </c>
      <c r="F184">
        <v>219171517</v>
      </c>
      <c r="G184">
        <v>19676.97</v>
      </c>
    </row>
    <row r="185" spans="1:7" x14ac:dyDescent="0.25">
      <c r="A185" s="3">
        <v>45009</v>
      </c>
      <c r="B185">
        <v>17076.2</v>
      </c>
      <c r="C185">
        <v>17109.45</v>
      </c>
      <c r="D185">
        <v>16917.349999999999</v>
      </c>
      <c r="E185">
        <v>16945.05</v>
      </c>
      <c r="F185">
        <v>228038299</v>
      </c>
      <c r="G185">
        <v>19019.88</v>
      </c>
    </row>
    <row r="186" spans="1:7" x14ac:dyDescent="0.25">
      <c r="A186" s="3">
        <v>45012</v>
      </c>
      <c r="B186">
        <v>16984.3</v>
      </c>
      <c r="C186">
        <v>17091</v>
      </c>
      <c r="D186">
        <v>16918.55</v>
      </c>
      <c r="E186">
        <v>16985.7</v>
      </c>
      <c r="F186">
        <v>218418670</v>
      </c>
      <c r="G186">
        <v>18466.560000000001</v>
      </c>
    </row>
    <row r="187" spans="1:7" x14ac:dyDescent="0.25">
      <c r="A187" s="3">
        <v>45013</v>
      </c>
      <c r="B187">
        <v>17031.75</v>
      </c>
      <c r="C187">
        <v>17061.75</v>
      </c>
      <c r="D187">
        <v>16913.75</v>
      </c>
      <c r="E187">
        <v>16951.7</v>
      </c>
      <c r="F187">
        <v>238840919</v>
      </c>
      <c r="G187">
        <v>20942.5</v>
      </c>
    </row>
    <row r="188" spans="1:7" x14ac:dyDescent="0.25">
      <c r="A188" s="3">
        <v>45014</v>
      </c>
      <c r="B188">
        <v>16977.3</v>
      </c>
      <c r="C188">
        <v>17126.150000000001</v>
      </c>
      <c r="D188">
        <v>16940.599999999999</v>
      </c>
      <c r="E188">
        <v>17080.7</v>
      </c>
      <c r="F188">
        <v>345911087</v>
      </c>
      <c r="G188">
        <v>27261.74</v>
      </c>
    </row>
    <row r="189" spans="1:7" x14ac:dyDescent="0.25">
      <c r="A189" s="3">
        <v>45016</v>
      </c>
      <c r="B189">
        <v>17210.349999999999</v>
      </c>
      <c r="C189">
        <v>17381.599999999999</v>
      </c>
      <c r="D189">
        <v>17204.650000000001</v>
      </c>
      <c r="E189">
        <v>17359.75</v>
      </c>
      <c r="F189">
        <v>263889033</v>
      </c>
      <c r="G189">
        <v>24970.98</v>
      </c>
    </row>
    <row r="190" spans="1:7" x14ac:dyDescent="0.25">
      <c r="A190" s="3">
        <v>45019</v>
      </c>
      <c r="B190">
        <v>17427.95</v>
      </c>
      <c r="C190">
        <v>17428.05</v>
      </c>
      <c r="D190">
        <v>17312.75</v>
      </c>
      <c r="E190">
        <v>17398.05</v>
      </c>
      <c r="F190">
        <v>230170687</v>
      </c>
      <c r="G190">
        <v>20359.580000000002</v>
      </c>
    </row>
    <row r="191" spans="1:7" x14ac:dyDescent="0.25">
      <c r="A191" s="3">
        <v>45021</v>
      </c>
      <c r="B191">
        <v>17422.3</v>
      </c>
      <c r="C191">
        <v>17570.55</v>
      </c>
      <c r="D191">
        <v>17402.7</v>
      </c>
      <c r="E191">
        <v>17557.05</v>
      </c>
      <c r="F191">
        <v>248345193</v>
      </c>
      <c r="G191">
        <v>23911.75</v>
      </c>
    </row>
    <row r="192" spans="1:7" x14ac:dyDescent="0.25">
      <c r="A192" s="3">
        <v>45022</v>
      </c>
      <c r="B192">
        <v>17533.849999999999</v>
      </c>
      <c r="C192">
        <v>17638.7</v>
      </c>
      <c r="D192">
        <v>17502.849999999999</v>
      </c>
      <c r="E192">
        <v>17599.150000000001</v>
      </c>
      <c r="F192">
        <v>242708337</v>
      </c>
      <c r="G192">
        <v>23543.21</v>
      </c>
    </row>
    <row r="193" spans="1:7" x14ac:dyDescent="0.25">
      <c r="A193" s="3">
        <v>45026</v>
      </c>
      <c r="B193">
        <v>17634.900000000001</v>
      </c>
      <c r="C193">
        <v>17694.099999999999</v>
      </c>
      <c r="D193">
        <v>17597.95</v>
      </c>
      <c r="E193">
        <v>17624.05</v>
      </c>
      <c r="F193">
        <v>254819382</v>
      </c>
      <c r="G193">
        <v>21092.06</v>
      </c>
    </row>
    <row r="194" spans="1:7" x14ac:dyDescent="0.25">
      <c r="A194" s="3">
        <v>45027</v>
      </c>
      <c r="B194">
        <v>17704.8</v>
      </c>
      <c r="C194">
        <v>17748.75</v>
      </c>
      <c r="D194">
        <v>17655.150000000001</v>
      </c>
      <c r="E194">
        <v>17722.3</v>
      </c>
      <c r="F194">
        <v>304263454</v>
      </c>
      <c r="G194">
        <v>25841.64</v>
      </c>
    </row>
    <row r="195" spans="1:7" x14ac:dyDescent="0.25">
      <c r="A195" s="3">
        <v>45028</v>
      </c>
      <c r="B195">
        <v>17759.55</v>
      </c>
      <c r="C195">
        <v>17825.75</v>
      </c>
      <c r="D195">
        <v>17717.25</v>
      </c>
      <c r="E195">
        <v>17812.400000000001</v>
      </c>
      <c r="F195">
        <v>232816318</v>
      </c>
      <c r="G195">
        <v>22851.93</v>
      </c>
    </row>
    <row r="196" spans="1:7" x14ac:dyDescent="0.25">
      <c r="A196" s="3">
        <v>45029</v>
      </c>
      <c r="B196">
        <v>17807.3</v>
      </c>
      <c r="C196">
        <v>17842.150000000001</v>
      </c>
      <c r="D196">
        <v>17729.650000000001</v>
      </c>
      <c r="E196">
        <v>17828</v>
      </c>
      <c r="F196">
        <v>285764798</v>
      </c>
      <c r="G196">
        <v>26460.2</v>
      </c>
    </row>
    <row r="197" spans="1:7" x14ac:dyDescent="0.25">
      <c r="A197" s="3">
        <v>45033</v>
      </c>
      <c r="B197">
        <v>17863</v>
      </c>
      <c r="C197">
        <v>17863</v>
      </c>
      <c r="D197">
        <v>17574.05</v>
      </c>
      <c r="E197">
        <v>17706.849999999999</v>
      </c>
      <c r="F197">
        <v>357401212</v>
      </c>
      <c r="G197">
        <v>35118.57</v>
      </c>
    </row>
    <row r="198" spans="1:7" x14ac:dyDescent="0.25">
      <c r="A198" s="3">
        <v>45034</v>
      </c>
      <c r="B198">
        <v>17766.599999999999</v>
      </c>
      <c r="C198">
        <v>17766.599999999999</v>
      </c>
      <c r="D198">
        <v>17610.2</v>
      </c>
      <c r="E198">
        <v>17660.150000000001</v>
      </c>
      <c r="F198">
        <v>258856690</v>
      </c>
      <c r="G198">
        <v>23032.99</v>
      </c>
    </row>
    <row r="199" spans="1:7" x14ac:dyDescent="0.25">
      <c r="A199" s="3">
        <v>45035</v>
      </c>
      <c r="B199">
        <v>17653.349999999999</v>
      </c>
      <c r="C199">
        <v>17666.150000000001</v>
      </c>
      <c r="D199">
        <v>17579.849999999999</v>
      </c>
      <c r="E199">
        <v>17618.75</v>
      </c>
      <c r="F199">
        <v>281463379</v>
      </c>
      <c r="G199">
        <v>21562.080000000002</v>
      </c>
    </row>
    <row r="200" spans="1:7" x14ac:dyDescent="0.25">
      <c r="A200" s="3">
        <v>45036</v>
      </c>
      <c r="B200">
        <v>17638.599999999999</v>
      </c>
      <c r="C200">
        <v>17684.45</v>
      </c>
      <c r="D200">
        <v>17584.349999999999</v>
      </c>
      <c r="E200">
        <v>17624.45</v>
      </c>
      <c r="F200">
        <v>215103396</v>
      </c>
      <c r="G200">
        <v>19457.45</v>
      </c>
    </row>
    <row r="201" spans="1:7" x14ac:dyDescent="0.25">
      <c r="A201" s="3">
        <v>45037</v>
      </c>
      <c r="B201">
        <v>17639.75</v>
      </c>
      <c r="C201">
        <v>17663.2</v>
      </c>
      <c r="D201">
        <v>17553.95</v>
      </c>
      <c r="E201">
        <v>17624.05</v>
      </c>
      <c r="F201">
        <v>230156645</v>
      </c>
      <c r="G201">
        <v>19091.439999999999</v>
      </c>
    </row>
    <row r="202" spans="1:7" x14ac:dyDescent="0.25">
      <c r="A202" s="3">
        <v>45040</v>
      </c>
      <c r="B202">
        <v>17707.55</v>
      </c>
      <c r="C202">
        <v>17754.5</v>
      </c>
      <c r="D202">
        <v>17612.5</v>
      </c>
      <c r="E202">
        <v>17743.400000000001</v>
      </c>
      <c r="F202">
        <v>255740393</v>
      </c>
      <c r="G202">
        <v>23142.94</v>
      </c>
    </row>
    <row r="203" spans="1:7" x14ac:dyDescent="0.25">
      <c r="A203" s="3">
        <v>45041</v>
      </c>
      <c r="B203">
        <v>17761.55</v>
      </c>
      <c r="C203">
        <v>17807.45</v>
      </c>
      <c r="D203">
        <v>17716.849999999999</v>
      </c>
      <c r="E203">
        <v>17769.25</v>
      </c>
      <c r="F203">
        <v>297445999</v>
      </c>
      <c r="G203">
        <v>28819.53</v>
      </c>
    </row>
    <row r="204" spans="1:7" x14ac:dyDescent="0.25">
      <c r="A204" s="3">
        <v>45042</v>
      </c>
      <c r="B204">
        <v>17767.3</v>
      </c>
      <c r="C204">
        <v>17827.75</v>
      </c>
      <c r="D204">
        <v>17711.2</v>
      </c>
      <c r="E204">
        <v>17813.599999999999</v>
      </c>
      <c r="F204">
        <v>233008677</v>
      </c>
      <c r="G204">
        <v>21295.14</v>
      </c>
    </row>
    <row r="205" spans="1:7" x14ac:dyDescent="0.25">
      <c r="A205" s="3">
        <v>45043</v>
      </c>
      <c r="B205">
        <v>17813.099999999999</v>
      </c>
      <c r="C205">
        <v>17931.599999999999</v>
      </c>
      <c r="D205">
        <v>17797.900000000001</v>
      </c>
      <c r="E205">
        <v>17915.05</v>
      </c>
      <c r="F205">
        <v>241434660</v>
      </c>
      <c r="G205">
        <v>24454.15</v>
      </c>
    </row>
    <row r="206" spans="1:7" x14ac:dyDescent="0.25">
      <c r="A206" s="3">
        <v>45044</v>
      </c>
      <c r="B206">
        <v>17950.400000000001</v>
      </c>
      <c r="C206">
        <v>18089.150000000001</v>
      </c>
      <c r="D206">
        <v>17885.3</v>
      </c>
      <c r="E206">
        <v>18065</v>
      </c>
      <c r="F206">
        <v>290263674</v>
      </c>
      <c r="G206">
        <v>27026.12</v>
      </c>
    </row>
    <row r="207" spans="1:7" x14ac:dyDescent="0.25">
      <c r="A207" s="3">
        <v>45048</v>
      </c>
      <c r="B207">
        <v>18124.8</v>
      </c>
      <c r="C207">
        <v>18180.25</v>
      </c>
      <c r="D207">
        <v>18101.75</v>
      </c>
      <c r="E207">
        <v>18147.650000000001</v>
      </c>
      <c r="F207">
        <v>265216308</v>
      </c>
      <c r="G207">
        <v>23615.47</v>
      </c>
    </row>
    <row r="208" spans="1:7" x14ac:dyDescent="0.25">
      <c r="A208" s="3">
        <v>45049</v>
      </c>
      <c r="B208">
        <v>18113.8</v>
      </c>
      <c r="C208">
        <v>18116.349999999999</v>
      </c>
      <c r="D208">
        <v>18042.400000000001</v>
      </c>
      <c r="E208">
        <v>18089.849999999999</v>
      </c>
      <c r="F208">
        <v>226171254</v>
      </c>
      <c r="G208">
        <v>19079.79</v>
      </c>
    </row>
    <row r="209" spans="1:7" x14ac:dyDescent="0.25">
      <c r="A209" s="3">
        <v>45050</v>
      </c>
      <c r="B209">
        <v>18081</v>
      </c>
      <c r="C209">
        <v>18267.45</v>
      </c>
      <c r="D209">
        <v>18066.7</v>
      </c>
      <c r="E209">
        <v>18255.8</v>
      </c>
      <c r="F209">
        <v>226643581</v>
      </c>
      <c r="G209">
        <v>21889.48</v>
      </c>
    </row>
    <row r="210" spans="1:7" x14ac:dyDescent="0.25">
      <c r="A210" s="3">
        <v>45051</v>
      </c>
      <c r="B210">
        <v>18117.3</v>
      </c>
      <c r="C210">
        <v>18216.95</v>
      </c>
      <c r="D210">
        <v>18055.45</v>
      </c>
      <c r="E210">
        <v>18069</v>
      </c>
      <c r="F210">
        <v>239702311</v>
      </c>
      <c r="G210">
        <v>26152.880000000001</v>
      </c>
    </row>
    <row r="211" spans="1:7" x14ac:dyDescent="0.25">
      <c r="A211" s="3">
        <v>45054</v>
      </c>
      <c r="B211">
        <v>18120.599999999999</v>
      </c>
      <c r="C211">
        <v>18286.95</v>
      </c>
      <c r="D211">
        <v>18100.3</v>
      </c>
      <c r="E211">
        <v>18264.400000000001</v>
      </c>
      <c r="F211">
        <v>228399379</v>
      </c>
      <c r="G211">
        <v>22687.94</v>
      </c>
    </row>
    <row r="212" spans="1:7" x14ac:dyDescent="0.25">
      <c r="A212" s="3">
        <v>45055</v>
      </c>
      <c r="B212">
        <v>18303.400000000001</v>
      </c>
      <c r="C212">
        <v>18344.2</v>
      </c>
      <c r="D212">
        <v>18229.650000000001</v>
      </c>
      <c r="E212">
        <v>18265.95</v>
      </c>
      <c r="F212">
        <v>245368649</v>
      </c>
      <c r="G212">
        <v>23478.06</v>
      </c>
    </row>
    <row r="213" spans="1:7" x14ac:dyDescent="0.25">
      <c r="A213" s="3">
        <v>45056</v>
      </c>
      <c r="B213">
        <v>18313.599999999999</v>
      </c>
      <c r="C213">
        <v>18326.75</v>
      </c>
      <c r="D213">
        <v>18211.95</v>
      </c>
      <c r="E213">
        <v>18315.099999999999</v>
      </c>
      <c r="F213">
        <v>220450874</v>
      </c>
      <c r="G213">
        <v>21416.41</v>
      </c>
    </row>
    <row r="214" spans="1:7" x14ac:dyDescent="0.25">
      <c r="A214" s="3">
        <v>45057</v>
      </c>
      <c r="B214">
        <v>18357.8</v>
      </c>
      <c r="C214">
        <v>18389.7</v>
      </c>
      <c r="D214">
        <v>18270.400000000001</v>
      </c>
      <c r="E214">
        <v>18297</v>
      </c>
      <c r="F214">
        <v>248932544</v>
      </c>
      <c r="G214">
        <v>26440.1</v>
      </c>
    </row>
    <row r="215" spans="1:7" x14ac:dyDescent="0.25">
      <c r="A215" s="3">
        <v>45058</v>
      </c>
      <c r="B215">
        <v>18273.75</v>
      </c>
      <c r="C215">
        <v>18342.75</v>
      </c>
      <c r="D215">
        <v>18194.55</v>
      </c>
      <c r="E215">
        <v>18314.8</v>
      </c>
      <c r="F215">
        <v>241702589</v>
      </c>
      <c r="G215">
        <v>22046.04</v>
      </c>
    </row>
    <row r="216" spans="1:7" x14ac:dyDescent="0.25">
      <c r="A216" s="3">
        <v>45061</v>
      </c>
      <c r="B216">
        <v>18339.3</v>
      </c>
      <c r="C216">
        <v>18458.900000000001</v>
      </c>
      <c r="D216">
        <v>18287.900000000001</v>
      </c>
      <c r="E216">
        <v>18398.849999999999</v>
      </c>
      <c r="F216">
        <v>216088535</v>
      </c>
      <c r="G216">
        <v>19329.75</v>
      </c>
    </row>
    <row r="217" spans="1:7" x14ac:dyDescent="0.25">
      <c r="A217" s="3">
        <v>45062</v>
      </c>
      <c r="B217">
        <v>18432.349999999999</v>
      </c>
      <c r="C217">
        <v>18432.349999999999</v>
      </c>
      <c r="D217">
        <v>18264.349999999999</v>
      </c>
      <c r="E217">
        <v>18286.5</v>
      </c>
      <c r="F217">
        <v>219490491</v>
      </c>
      <c r="G217">
        <v>21063.78</v>
      </c>
    </row>
    <row r="218" spans="1:7" x14ac:dyDescent="0.25">
      <c r="A218" s="3">
        <v>45063</v>
      </c>
      <c r="B218">
        <v>18300.45</v>
      </c>
      <c r="C218">
        <v>18309</v>
      </c>
      <c r="D218">
        <v>18115.349999999999</v>
      </c>
      <c r="E218">
        <v>18181.75</v>
      </c>
      <c r="F218">
        <v>229898510</v>
      </c>
      <c r="G218">
        <v>20903.12</v>
      </c>
    </row>
    <row r="219" spans="1:7" x14ac:dyDescent="0.25">
      <c r="A219" s="3">
        <v>45064</v>
      </c>
      <c r="B219">
        <v>18287.5</v>
      </c>
      <c r="C219">
        <v>18297.2</v>
      </c>
      <c r="D219">
        <v>18104.849999999999</v>
      </c>
      <c r="E219">
        <v>18129.95</v>
      </c>
      <c r="F219">
        <v>272103515</v>
      </c>
      <c r="G219">
        <v>24172.44</v>
      </c>
    </row>
    <row r="220" spans="1:7" x14ac:dyDescent="0.25">
      <c r="A220" s="3">
        <v>45065</v>
      </c>
      <c r="B220">
        <v>18186.150000000001</v>
      </c>
      <c r="C220">
        <v>18218.099999999999</v>
      </c>
      <c r="D220">
        <v>18060.400000000001</v>
      </c>
      <c r="E220">
        <v>18203.400000000001</v>
      </c>
      <c r="F220">
        <v>260898407</v>
      </c>
      <c r="G220">
        <v>22105.67</v>
      </c>
    </row>
    <row r="221" spans="1:7" x14ac:dyDescent="0.25">
      <c r="A221" s="3">
        <v>45068</v>
      </c>
      <c r="B221">
        <v>18201.099999999999</v>
      </c>
      <c r="C221">
        <v>18335.25</v>
      </c>
      <c r="D221">
        <v>18178.849999999999</v>
      </c>
      <c r="E221">
        <v>18314.400000000001</v>
      </c>
      <c r="F221">
        <v>262560942</v>
      </c>
      <c r="G221">
        <v>25147.58</v>
      </c>
    </row>
    <row r="222" spans="1:7" x14ac:dyDescent="0.25">
      <c r="A222" s="3">
        <v>45069</v>
      </c>
      <c r="B222">
        <v>18362.900000000001</v>
      </c>
      <c r="C222">
        <v>18419.75</v>
      </c>
      <c r="D222">
        <v>18324.2</v>
      </c>
      <c r="E222">
        <v>18348</v>
      </c>
      <c r="F222">
        <v>270354216</v>
      </c>
      <c r="G222">
        <v>28648.15</v>
      </c>
    </row>
    <row r="223" spans="1:7" x14ac:dyDescent="0.25">
      <c r="A223" s="3">
        <v>45070</v>
      </c>
      <c r="B223">
        <v>18294.8</v>
      </c>
      <c r="C223">
        <v>18392.599999999999</v>
      </c>
      <c r="D223">
        <v>18262.95</v>
      </c>
      <c r="E223">
        <v>18285.400000000001</v>
      </c>
      <c r="F223">
        <v>232621507</v>
      </c>
      <c r="G223">
        <v>24273.17</v>
      </c>
    </row>
    <row r="224" spans="1:7" x14ac:dyDescent="0.25">
      <c r="A224" s="3">
        <v>45071</v>
      </c>
      <c r="B224">
        <v>18268.900000000001</v>
      </c>
      <c r="C224">
        <v>18338.099999999999</v>
      </c>
      <c r="D224">
        <v>18202.400000000001</v>
      </c>
      <c r="E224">
        <v>18321.150000000001</v>
      </c>
      <c r="F224">
        <v>235915651</v>
      </c>
      <c r="G224">
        <v>22411.41</v>
      </c>
    </row>
    <row r="225" spans="1:7" x14ac:dyDescent="0.25">
      <c r="A225" s="3">
        <v>45072</v>
      </c>
      <c r="B225">
        <v>18368.349999999999</v>
      </c>
      <c r="C225">
        <v>18508.55</v>
      </c>
      <c r="D225">
        <v>18333.150000000001</v>
      </c>
      <c r="E225">
        <v>18499.349999999999</v>
      </c>
      <c r="F225">
        <v>198668359</v>
      </c>
      <c r="G225">
        <v>19094.080000000002</v>
      </c>
    </row>
    <row r="226" spans="1:7" x14ac:dyDescent="0.25">
      <c r="A226" s="3">
        <v>45075</v>
      </c>
      <c r="B226">
        <v>18619.150000000001</v>
      </c>
      <c r="C226">
        <v>18641.2</v>
      </c>
      <c r="D226">
        <v>18581.25</v>
      </c>
      <c r="E226">
        <v>18598.650000000001</v>
      </c>
      <c r="F226">
        <v>265323978</v>
      </c>
      <c r="G226">
        <v>19237.57</v>
      </c>
    </row>
    <row r="227" spans="1:7" x14ac:dyDescent="0.25">
      <c r="A227" s="3">
        <v>45076</v>
      </c>
      <c r="B227">
        <v>18606.650000000001</v>
      </c>
      <c r="C227">
        <v>18662.45</v>
      </c>
      <c r="D227">
        <v>18575.5</v>
      </c>
      <c r="E227">
        <v>18633.849999999999</v>
      </c>
      <c r="F227">
        <v>234391323</v>
      </c>
      <c r="G227">
        <v>21660.69</v>
      </c>
    </row>
    <row r="228" spans="1:7" x14ac:dyDescent="0.25">
      <c r="A228" s="3">
        <v>45077</v>
      </c>
      <c r="B228">
        <v>18594.2</v>
      </c>
      <c r="C228">
        <v>18603.900000000001</v>
      </c>
      <c r="D228">
        <v>18483.849999999999</v>
      </c>
      <c r="E228">
        <v>18534.400000000001</v>
      </c>
      <c r="F228">
        <v>696495765</v>
      </c>
      <c r="G228">
        <v>70755.08</v>
      </c>
    </row>
    <row r="229" spans="1:7" x14ac:dyDescent="0.25">
      <c r="A229" s="3">
        <v>45078</v>
      </c>
      <c r="B229">
        <v>18579.400000000001</v>
      </c>
      <c r="C229">
        <v>18580.3</v>
      </c>
      <c r="D229">
        <v>18464.55</v>
      </c>
      <c r="E229">
        <v>18487.75</v>
      </c>
      <c r="F229">
        <v>265630759</v>
      </c>
      <c r="G229">
        <v>24056.99</v>
      </c>
    </row>
    <row r="230" spans="1:7" x14ac:dyDescent="0.25">
      <c r="A230" s="3">
        <v>45079</v>
      </c>
      <c r="B230">
        <v>18550.849999999999</v>
      </c>
      <c r="C230">
        <v>18573.7</v>
      </c>
      <c r="D230">
        <v>18478.400000000001</v>
      </c>
      <c r="E230">
        <v>18534.099999999999</v>
      </c>
      <c r="F230">
        <v>270923679</v>
      </c>
      <c r="G230">
        <v>23171.88</v>
      </c>
    </row>
    <row r="231" spans="1:7" x14ac:dyDescent="0.25">
      <c r="A231" s="3">
        <v>45082</v>
      </c>
      <c r="B231">
        <v>18612</v>
      </c>
      <c r="C231">
        <v>18640.150000000001</v>
      </c>
      <c r="D231">
        <v>18582.8</v>
      </c>
      <c r="E231">
        <v>18593.849999999999</v>
      </c>
      <c r="F231">
        <v>256111496</v>
      </c>
      <c r="G231">
        <v>20369.16</v>
      </c>
    </row>
    <row r="232" spans="1:7" x14ac:dyDescent="0.25">
      <c r="A232" s="3">
        <v>45083</v>
      </c>
      <c r="B232">
        <v>18600.8</v>
      </c>
      <c r="C232">
        <v>18622.75</v>
      </c>
      <c r="D232">
        <v>18531.599999999999</v>
      </c>
      <c r="E232">
        <v>18599</v>
      </c>
      <c r="F232">
        <v>220789926</v>
      </c>
      <c r="G232">
        <v>21957.47</v>
      </c>
    </row>
    <row r="233" spans="1:7" x14ac:dyDescent="0.25">
      <c r="A233" s="3">
        <v>45084</v>
      </c>
      <c r="B233">
        <v>18665.599999999999</v>
      </c>
      <c r="C233">
        <v>18738.95</v>
      </c>
      <c r="D233">
        <v>18636</v>
      </c>
      <c r="E233">
        <v>18726.400000000001</v>
      </c>
      <c r="F233">
        <v>260109671</v>
      </c>
      <c r="G233">
        <v>21482.77</v>
      </c>
    </row>
    <row r="234" spans="1:7" x14ac:dyDescent="0.25">
      <c r="A234" s="3">
        <v>45085</v>
      </c>
      <c r="B234">
        <v>18725.349999999999</v>
      </c>
      <c r="C234">
        <v>18777.900000000001</v>
      </c>
      <c r="D234">
        <v>18615.599999999999</v>
      </c>
      <c r="E234">
        <v>18634.55</v>
      </c>
      <c r="F234">
        <v>286468927</v>
      </c>
      <c r="G234">
        <v>22762.3</v>
      </c>
    </row>
    <row r="235" spans="1:7" x14ac:dyDescent="0.25">
      <c r="A235" s="3">
        <v>45086</v>
      </c>
      <c r="B235">
        <v>18655.900000000001</v>
      </c>
      <c r="C235">
        <v>18676.650000000001</v>
      </c>
      <c r="D235">
        <v>18555.400000000001</v>
      </c>
      <c r="E235">
        <v>18563.400000000001</v>
      </c>
      <c r="F235">
        <v>221760885</v>
      </c>
      <c r="G235">
        <v>20181.419999999998</v>
      </c>
    </row>
    <row r="236" spans="1:7" x14ac:dyDescent="0.25">
      <c r="A236" s="3">
        <v>45089</v>
      </c>
      <c r="B236">
        <v>18595.05</v>
      </c>
      <c r="C236">
        <v>18633.599999999999</v>
      </c>
      <c r="D236">
        <v>18559.75</v>
      </c>
      <c r="E236">
        <v>18601.5</v>
      </c>
      <c r="F236">
        <v>179463966</v>
      </c>
      <c r="G236">
        <v>15386.04</v>
      </c>
    </row>
    <row r="237" spans="1:7" x14ac:dyDescent="0.25">
      <c r="A237" s="3">
        <v>45090</v>
      </c>
      <c r="B237">
        <v>18631.8</v>
      </c>
      <c r="C237">
        <v>18728.900000000001</v>
      </c>
      <c r="D237">
        <v>18631.8</v>
      </c>
      <c r="E237">
        <v>18716.150000000001</v>
      </c>
      <c r="F237">
        <v>233167883</v>
      </c>
      <c r="G237">
        <v>22612.62</v>
      </c>
    </row>
    <row r="238" spans="1:7" x14ac:dyDescent="0.25">
      <c r="A238" s="3">
        <v>45091</v>
      </c>
      <c r="B238">
        <v>18744.599999999999</v>
      </c>
      <c r="C238">
        <v>18769.7</v>
      </c>
      <c r="D238">
        <v>18690</v>
      </c>
      <c r="E238">
        <v>18755.900000000001</v>
      </c>
      <c r="F238">
        <v>261354575</v>
      </c>
      <c r="G238">
        <v>19520.080000000002</v>
      </c>
    </row>
    <row r="239" spans="1:7" x14ac:dyDescent="0.25">
      <c r="A239" s="3">
        <v>45092</v>
      </c>
      <c r="B239">
        <v>18774.45</v>
      </c>
      <c r="C239">
        <v>18794.099999999999</v>
      </c>
      <c r="D239">
        <v>18669.05</v>
      </c>
      <c r="E239">
        <v>18688.099999999999</v>
      </c>
      <c r="F239">
        <v>263004991</v>
      </c>
      <c r="G239">
        <v>24820.77</v>
      </c>
    </row>
    <row r="240" spans="1:7" x14ac:dyDescent="0.25">
      <c r="A240" s="3">
        <v>45093</v>
      </c>
      <c r="B240">
        <v>18723.3</v>
      </c>
      <c r="C240">
        <v>18864.7</v>
      </c>
      <c r="D240">
        <v>18710.5</v>
      </c>
      <c r="E240">
        <v>18826</v>
      </c>
      <c r="F240">
        <v>272771256</v>
      </c>
      <c r="G240">
        <v>28877.67</v>
      </c>
    </row>
    <row r="241" spans="1:7" x14ac:dyDescent="0.25">
      <c r="A241" s="3">
        <v>45096</v>
      </c>
      <c r="B241">
        <v>18873.3</v>
      </c>
      <c r="C241">
        <v>18881.45</v>
      </c>
      <c r="D241">
        <v>18719.150000000001</v>
      </c>
      <c r="E241">
        <v>18755.45</v>
      </c>
      <c r="F241">
        <v>219815214</v>
      </c>
      <c r="G241">
        <v>22699.84</v>
      </c>
    </row>
    <row r="242" spans="1:7" x14ac:dyDescent="0.25">
      <c r="A242" s="3">
        <v>45097</v>
      </c>
      <c r="B242">
        <v>18752.349999999999</v>
      </c>
      <c r="C242">
        <v>18839.7</v>
      </c>
      <c r="D242">
        <v>18660.650000000001</v>
      </c>
      <c r="E242">
        <v>18816.7</v>
      </c>
      <c r="F242">
        <v>211649257</v>
      </c>
      <c r="G242">
        <v>19687.080000000002</v>
      </c>
    </row>
    <row r="243" spans="1:7" x14ac:dyDescent="0.25">
      <c r="A243" s="3">
        <v>45098</v>
      </c>
      <c r="B243">
        <v>18849.400000000001</v>
      </c>
      <c r="C243">
        <v>18875.900000000001</v>
      </c>
      <c r="D243">
        <v>18794.849999999999</v>
      </c>
      <c r="E243">
        <v>18856.849999999999</v>
      </c>
      <c r="F243">
        <v>217481345</v>
      </c>
      <c r="G243">
        <v>19102.48</v>
      </c>
    </row>
    <row r="244" spans="1:7" x14ac:dyDescent="0.25">
      <c r="A244" s="3">
        <v>45099</v>
      </c>
      <c r="B244">
        <v>18853.599999999999</v>
      </c>
      <c r="C244">
        <v>18886.599999999999</v>
      </c>
      <c r="D244">
        <v>18759.5</v>
      </c>
      <c r="E244">
        <v>18771.25</v>
      </c>
      <c r="F244">
        <v>252697871</v>
      </c>
      <c r="G244">
        <v>24990.87</v>
      </c>
    </row>
    <row r="245" spans="1:7" x14ac:dyDescent="0.25">
      <c r="A245" s="3">
        <v>45100</v>
      </c>
      <c r="B245">
        <v>18741.849999999999</v>
      </c>
      <c r="C245">
        <v>18756.400000000001</v>
      </c>
      <c r="D245">
        <v>18647.099999999999</v>
      </c>
      <c r="E245">
        <v>18665.5</v>
      </c>
      <c r="F245">
        <v>210562119</v>
      </c>
      <c r="G245">
        <v>20619.599999999999</v>
      </c>
    </row>
    <row r="246" spans="1:7" x14ac:dyDescent="0.25">
      <c r="A246" s="3">
        <v>45103</v>
      </c>
      <c r="B246">
        <v>18682.349999999999</v>
      </c>
      <c r="C246">
        <v>18722.05</v>
      </c>
      <c r="D246">
        <v>18646.7</v>
      </c>
      <c r="E246">
        <v>18691.2</v>
      </c>
      <c r="F246">
        <v>171271325</v>
      </c>
      <c r="G246">
        <v>17355.14</v>
      </c>
    </row>
    <row r="247" spans="1:7" x14ac:dyDescent="0.25">
      <c r="A247" s="3">
        <v>45104</v>
      </c>
      <c r="B247">
        <v>18748.55</v>
      </c>
      <c r="C247">
        <v>18829.25</v>
      </c>
      <c r="D247">
        <v>18714.25</v>
      </c>
      <c r="E247">
        <v>18817.400000000001</v>
      </c>
      <c r="F247">
        <v>222464605</v>
      </c>
      <c r="G247">
        <v>21415.89</v>
      </c>
    </row>
    <row r="248" spans="1:7" x14ac:dyDescent="0.25">
      <c r="A248" s="3">
        <v>45105</v>
      </c>
      <c r="B248">
        <v>18908.150000000001</v>
      </c>
      <c r="C248">
        <v>19011.25</v>
      </c>
      <c r="D248">
        <v>18861.349999999999</v>
      </c>
      <c r="E248">
        <v>18972.099999999999</v>
      </c>
      <c r="F248">
        <v>398782019</v>
      </c>
      <c r="G248">
        <v>37356.94</v>
      </c>
    </row>
    <row r="249" spans="1:7" x14ac:dyDescent="0.25">
      <c r="A249" s="3">
        <v>45107</v>
      </c>
      <c r="B249">
        <v>19076.849999999999</v>
      </c>
      <c r="C249">
        <v>19201.7</v>
      </c>
      <c r="D249">
        <v>19024.599999999999</v>
      </c>
      <c r="E249">
        <v>19189.05</v>
      </c>
      <c r="F249">
        <v>247906587</v>
      </c>
      <c r="G249">
        <v>26376.62</v>
      </c>
    </row>
    <row r="250" spans="1:7" x14ac:dyDescent="0.25">
      <c r="A250" s="3">
        <v>45110</v>
      </c>
      <c r="B250">
        <v>19246.5</v>
      </c>
      <c r="C250">
        <v>19345.099999999999</v>
      </c>
      <c r="D250">
        <v>19234.400000000001</v>
      </c>
      <c r="E250">
        <v>19322.55</v>
      </c>
      <c r="F250">
        <v>226050219</v>
      </c>
      <c r="G250">
        <v>22681.54</v>
      </c>
    </row>
    <row r="251" spans="1:7" x14ac:dyDescent="0.25">
      <c r="A251" s="3">
        <v>45111</v>
      </c>
      <c r="B251">
        <v>19406.599999999999</v>
      </c>
      <c r="C251">
        <v>19434.150000000001</v>
      </c>
      <c r="D251">
        <v>19300</v>
      </c>
      <c r="E251">
        <v>19389</v>
      </c>
      <c r="F251">
        <v>226916635</v>
      </c>
      <c r="G251">
        <v>26634.06</v>
      </c>
    </row>
    <row r="252" spans="1:7" x14ac:dyDescent="0.25">
      <c r="A252" s="3">
        <v>45112</v>
      </c>
      <c r="B252">
        <v>19405.95</v>
      </c>
      <c r="C252">
        <v>19421.599999999999</v>
      </c>
      <c r="D252">
        <v>19339.599999999999</v>
      </c>
      <c r="E252">
        <v>19398.5</v>
      </c>
      <c r="F252">
        <v>224418797</v>
      </c>
      <c r="G252">
        <v>24699.24</v>
      </c>
    </row>
    <row r="253" spans="1:7" x14ac:dyDescent="0.25">
      <c r="A253" s="3">
        <v>45113</v>
      </c>
      <c r="B253">
        <v>19385.7</v>
      </c>
      <c r="C253">
        <v>19512.2</v>
      </c>
      <c r="D253">
        <v>19373</v>
      </c>
      <c r="E253">
        <v>19497.3</v>
      </c>
      <c r="F253">
        <v>268261285</v>
      </c>
      <c r="G253">
        <v>28540.18</v>
      </c>
    </row>
    <row r="254" spans="1:7" x14ac:dyDescent="0.25">
      <c r="A254" s="3">
        <v>45114</v>
      </c>
      <c r="B254">
        <v>19422.8</v>
      </c>
      <c r="C254">
        <v>19523.599999999999</v>
      </c>
      <c r="D254">
        <v>19303.599999999999</v>
      </c>
      <c r="E254">
        <v>19331.8</v>
      </c>
      <c r="F254">
        <v>237102566</v>
      </c>
      <c r="G254">
        <v>23089.25</v>
      </c>
    </row>
    <row r="255" spans="1:7" x14ac:dyDescent="0.25">
      <c r="A255" s="3">
        <v>45117</v>
      </c>
      <c r="B255">
        <v>19400.349999999999</v>
      </c>
      <c r="C255">
        <v>19435.849999999999</v>
      </c>
      <c r="D255">
        <v>19327.099999999999</v>
      </c>
      <c r="E255">
        <v>19355.900000000001</v>
      </c>
      <c r="F255">
        <v>268246132</v>
      </c>
      <c r="G255">
        <v>25991.55</v>
      </c>
    </row>
    <row r="256" spans="1:7" x14ac:dyDescent="0.25">
      <c r="A256" s="3">
        <v>45118</v>
      </c>
      <c r="B256">
        <v>19427.099999999999</v>
      </c>
      <c r="C256">
        <v>19515.099999999999</v>
      </c>
      <c r="D256">
        <v>19406.45</v>
      </c>
      <c r="E256">
        <v>19439.400000000001</v>
      </c>
      <c r="F256">
        <v>251263638</v>
      </c>
      <c r="G256">
        <v>26883.78</v>
      </c>
    </row>
    <row r="257" spans="1:7" x14ac:dyDescent="0.25">
      <c r="A257" s="3">
        <v>45119</v>
      </c>
      <c r="B257">
        <v>19497.45</v>
      </c>
      <c r="C257">
        <v>19507.7</v>
      </c>
      <c r="D257">
        <v>19361.75</v>
      </c>
      <c r="E257">
        <v>19384.3</v>
      </c>
      <c r="F257">
        <v>327941559</v>
      </c>
      <c r="G257">
        <v>40163.14</v>
      </c>
    </row>
    <row r="258" spans="1:7" x14ac:dyDescent="0.25">
      <c r="A258" s="3">
        <v>45120</v>
      </c>
      <c r="B258">
        <v>19495.2</v>
      </c>
      <c r="C258">
        <v>19567</v>
      </c>
      <c r="D258">
        <v>19385.8</v>
      </c>
      <c r="E258">
        <v>19413.75</v>
      </c>
      <c r="F258">
        <v>310442517</v>
      </c>
      <c r="G258">
        <v>27244.560000000001</v>
      </c>
    </row>
    <row r="259" spans="1:7" x14ac:dyDescent="0.25">
      <c r="A259" s="3">
        <v>45121</v>
      </c>
      <c r="B259">
        <v>19493.45</v>
      </c>
      <c r="C259">
        <v>19595.349999999999</v>
      </c>
      <c r="D259">
        <v>19433.5</v>
      </c>
      <c r="E259">
        <v>19564.5</v>
      </c>
      <c r="F259">
        <v>291165841</v>
      </c>
      <c r="G259">
        <v>25484.44</v>
      </c>
    </row>
    <row r="260" spans="1:7" x14ac:dyDescent="0.25">
      <c r="A260" s="3">
        <v>45124</v>
      </c>
      <c r="B260">
        <v>19612.150000000001</v>
      </c>
      <c r="C260">
        <v>19731.849999999999</v>
      </c>
      <c r="D260">
        <v>19562.95</v>
      </c>
      <c r="E260">
        <v>19711.45</v>
      </c>
      <c r="F260">
        <v>268707894</v>
      </c>
      <c r="G260">
        <v>25975.57</v>
      </c>
    </row>
    <row r="261" spans="1:7" x14ac:dyDescent="0.25">
      <c r="A261" s="3">
        <v>45125</v>
      </c>
      <c r="B261">
        <v>19787.5</v>
      </c>
      <c r="C261">
        <v>19819.45</v>
      </c>
      <c r="D261">
        <v>19690.2</v>
      </c>
      <c r="E261">
        <v>19749.25</v>
      </c>
      <c r="F261">
        <v>286353897</v>
      </c>
      <c r="G261">
        <v>33269.08</v>
      </c>
    </row>
    <row r="262" spans="1:7" x14ac:dyDescent="0.25">
      <c r="A262" s="3">
        <v>45126</v>
      </c>
      <c r="B262">
        <v>19802.95</v>
      </c>
      <c r="C262">
        <v>19851.7</v>
      </c>
      <c r="D262">
        <v>19727.45</v>
      </c>
      <c r="E262">
        <v>19833.150000000001</v>
      </c>
      <c r="F262">
        <v>259660464</v>
      </c>
      <c r="G262">
        <v>26447.9</v>
      </c>
    </row>
    <row r="263" spans="1:7" x14ac:dyDescent="0.25">
      <c r="A263" s="3">
        <v>45127</v>
      </c>
      <c r="B263">
        <v>19831.7</v>
      </c>
      <c r="C263">
        <v>19991.849999999999</v>
      </c>
      <c r="D263">
        <v>19758.400000000001</v>
      </c>
      <c r="E263">
        <v>19979.150000000001</v>
      </c>
      <c r="F263">
        <v>274698867</v>
      </c>
      <c r="G263">
        <v>30622.66</v>
      </c>
    </row>
    <row r="264" spans="1:7" x14ac:dyDescent="0.25">
      <c r="A264" s="3">
        <v>45128</v>
      </c>
      <c r="B264">
        <v>19800.45</v>
      </c>
      <c r="C264">
        <v>19887.400000000001</v>
      </c>
      <c r="D264">
        <v>19700</v>
      </c>
      <c r="E264">
        <v>19745</v>
      </c>
      <c r="F264">
        <v>312461795</v>
      </c>
      <c r="G264">
        <v>33802.14</v>
      </c>
    </row>
    <row r="265" spans="1:7" x14ac:dyDescent="0.25">
      <c r="A265" s="3">
        <v>45131</v>
      </c>
      <c r="B265">
        <v>19748.45</v>
      </c>
      <c r="C265">
        <v>19782.75</v>
      </c>
      <c r="D265">
        <v>19658.3</v>
      </c>
      <c r="E265">
        <v>19672.349999999999</v>
      </c>
      <c r="F265">
        <v>265562151</v>
      </c>
      <c r="G265">
        <v>24522.29</v>
      </c>
    </row>
    <row r="266" spans="1:7" x14ac:dyDescent="0.25">
      <c r="A266" s="3">
        <v>45132</v>
      </c>
      <c r="B266">
        <v>19729.349999999999</v>
      </c>
      <c r="C266">
        <v>19729.349999999999</v>
      </c>
      <c r="D266">
        <v>19615.95</v>
      </c>
      <c r="E266">
        <v>19680.599999999999</v>
      </c>
      <c r="F266">
        <v>369653496</v>
      </c>
      <c r="G266">
        <v>29665.67</v>
      </c>
    </row>
    <row r="267" spans="1:7" x14ac:dyDescent="0.25">
      <c r="A267" s="3">
        <v>45133</v>
      </c>
      <c r="B267">
        <v>19733.349999999999</v>
      </c>
      <c r="C267">
        <v>19825.599999999999</v>
      </c>
      <c r="D267">
        <v>19716.7</v>
      </c>
      <c r="E267">
        <v>19778.3</v>
      </c>
      <c r="F267">
        <v>244747425</v>
      </c>
      <c r="G267">
        <v>23023.86</v>
      </c>
    </row>
    <row r="268" spans="1:7" x14ac:dyDescent="0.25">
      <c r="A268" s="3">
        <v>45134</v>
      </c>
      <c r="B268">
        <v>19850.900000000001</v>
      </c>
      <c r="C268">
        <v>19867.55</v>
      </c>
      <c r="D268">
        <v>19603.55</v>
      </c>
      <c r="E268">
        <v>19659.900000000001</v>
      </c>
      <c r="F268">
        <v>334891351</v>
      </c>
      <c r="G268">
        <v>35019.129999999997</v>
      </c>
    </row>
    <row r="269" spans="1:7" x14ac:dyDescent="0.25">
      <c r="A269" s="3">
        <v>45135</v>
      </c>
      <c r="B269">
        <v>19659.75</v>
      </c>
      <c r="C269">
        <v>19695.900000000001</v>
      </c>
      <c r="D269">
        <v>19563.099999999999</v>
      </c>
      <c r="E269">
        <v>19646.05</v>
      </c>
      <c r="F269">
        <v>258671382</v>
      </c>
      <c r="G269">
        <v>22995.98</v>
      </c>
    </row>
    <row r="270" spans="1:7" x14ac:dyDescent="0.25">
      <c r="A270" s="3">
        <v>45138</v>
      </c>
      <c r="B270">
        <v>19666.349999999999</v>
      </c>
      <c r="C270">
        <v>19772.75</v>
      </c>
      <c r="D270">
        <v>19597.599999999999</v>
      </c>
      <c r="E270">
        <v>19753.8</v>
      </c>
      <c r="F270">
        <v>295053318</v>
      </c>
      <c r="G270">
        <v>23075.38</v>
      </c>
    </row>
    <row r="271" spans="1:7" x14ac:dyDescent="0.25">
      <c r="A271" s="3">
        <v>45139</v>
      </c>
      <c r="B271">
        <v>19784</v>
      </c>
      <c r="C271">
        <v>19795.599999999999</v>
      </c>
      <c r="D271">
        <v>19704.599999999999</v>
      </c>
      <c r="E271">
        <v>19733.55</v>
      </c>
      <c r="F271">
        <v>298048161</v>
      </c>
      <c r="G271">
        <v>24554.71</v>
      </c>
    </row>
    <row r="272" spans="1:7" x14ac:dyDescent="0.25">
      <c r="A272" s="3">
        <v>45140</v>
      </c>
      <c r="B272">
        <v>19655.400000000001</v>
      </c>
      <c r="C272">
        <v>19678.25</v>
      </c>
      <c r="D272">
        <v>19423.55</v>
      </c>
      <c r="E272">
        <v>19526.55</v>
      </c>
      <c r="F272">
        <v>290666798</v>
      </c>
      <c r="G272">
        <v>23997.47</v>
      </c>
    </row>
    <row r="273" spans="1:7" x14ac:dyDescent="0.25">
      <c r="A273" s="3">
        <v>45141</v>
      </c>
      <c r="B273">
        <v>19463.75</v>
      </c>
      <c r="C273">
        <v>19537.650000000001</v>
      </c>
      <c r="D273">
        <v>19296.45</v>
      </c>
      <c r="E273">
        <v>19381.650000000001</v>
      </c>
      <c r="F273">
        <v>315688612</v>
      </c>
      <c r="G273">
        <v>29899.38</v>
      </c>
    </row>
    <row r="274" spans="1:7" x14ac:dyDescent="0.25">
      <c r="A274" s="3">
        <v>45142</v>
      </c>
      <c r="B274">
        <v>19462.8</v>
      </c>
      <c r="C274">
        <v>19538.849999999999</v>
      </c>
      <c r="D274">
        <v>19436.45</v>
      </c>
      <c r="E274">
        <v>19517</v>
      </c>
      <c r="F274">
        <v>280799561</v>
      </c>
      <c r="G274">
        <v>28086.15</v>
      </c>
    </row>
    <row r="275" spans="1:7" x14ac:dyDescent="0.25">
      <c r="A275" s="3">
        <v>45145</v>
      </c>
      <c r="B275">
        <v>19576.849999999999</v>
      </c>
      <c r="C275">
        <v>19620.45</v>
      </c>
      <c r="D275">
        <v>19524.8</v>
      </c>
      <c r="E275">
        <v>19597.3</v>
      </c>
      <c r="F275">
        <v>216586074</v>
      </c>
      <c r="G275">
        <v>21655.87</v>
      </c>
    </row>
    <row r="276" spans="1:7" x14ac:dyDescent="0.25">
      <c r="A276" s="3">
        <v>45146</v>
      </c>
      <c r="B276">
        <v>19627.2</v>
      </c>
      <c r="C276">
        <v>19634.400000000001</v>
      </c>
      <c r="D276">
        <v>19533.099999999999</v>
      </c>
      <c r="E276">
        <v>19570.849999999999</v>
      </c>
      <c r="F276">
        <v>260294052</v>
      </c>
      <c r="G276">
        <v>25437.47</v>
      </c>
    </row>
    <row r="277" spans="1:7" x14ac:dyDescent="0.25">
      <c r="A277" s="3">
        <v>45147</v>
      </c>
      <c r="B277">
        <v>19578.8</v>
      </c>
      <c r="C277">
        <v>19645.5</v>
      </c>
      <c r="D277">
        <v>19467.5</v>
      </c>
      <c r="E277">
        <v>19632.55</v>
      </c>
      <c r="F277">
        <v>266495074</v>
      </c>
      <c r="G277">
        <v>23201.75</v>
      </c>
    </row>
    <row r="278" spans="1:7" x14ac:dyDescent="0.25">
      <c r="A278" s="3">
        <v>45148</v>
      </c>
      <c r="B278">
        <v>19605.55</v>
      </c>
      <c r="C278">
        <v>19623.599999999999</v>
      </c>
      <c r="D278">
        <v>19495.400000000001</v>
      </c>
      <c r="E278">
        <v>19543.099999999999</v>
      </c>
      <c r="F278">
        <v>312193785</v>
      </c>
      <c r="G278">
        <v>29430.34</v>
      </c>
    </row>
    <row r="279" spans="1:7" x14ac:dyDescent="0.25">
      <c r="A279" s="3">
        <v>45149</v>
      </c>
      <c r="B279">
        <v>19554.25</v>
      </c>
      <c r="C279">
        <v>19557.75</v>
      </c>
      <c r="D279">
        <v>19412.75</v>
      </c>
      <c r="E279">
        <v>19428.3</v>
      </c>
      <c r="F279">
        <v>235524048</v>
      </c>
      <c r="G279">
        <v>24521.24</v>
      </c>
    </row>
    <row r="280" spans="1:7" x14ac:dyDescent="0.25">
      <c r="A280" s="3">
        <v>45152</v>
      </c>
      <c r="B280">
        <v>19383.95</v>
      </c>
      <c r="C280">
        <v>19465.849999999999</v>
      </c>
      <c r="D280">
        <v>19257.900000000001</v>
      </c>
      <c r="E280">
        <v>19434.55</v>
      </c>
      <c r="F280">
        <v>243850815</v>
      </c>
      <c r="G280">
        <v>22767.43</v>
      </c>
    </row>
    <row r="281" spans="1:7" x14ac:dyDescent="0.25">
      <c r="A281" s="3">
        <v>45154</v>
      </c>
      <c r="B281">
        <v>19369</v>
      </c>
      <c r="C281">
        <v>19482.75</v>
      </c>
      <c r="D281">
        <v>19317.2</v>
      </c>
      <c r="E281">
        <v>19465</v>
      </c>
      <c r="F281">
        <v>226627230</v>
      </c>
      <c r="G281">
        <v>21484.66</v>
      </c>
    </row>
    <row r="282" spans="1:7" x14ac:dyDescent="0.25">
      <c r="A282" s="3">
        <v>45155</v>
      </c>
      <c r="B282">
        <v>19450.55</v>
      </c>
      <c r="C282">
        <v>19461.55</v>
      </c>
      <c r="D282">
        <v>19326.25</v>
      </c>
      <c r="E282">
        <v>19365.25</v>
      </c>
      <c r="F282">
        <v>268663456</v>
      </c>
      <c r="G282">
        <v>26505.65</v>
      </c>
    </row>
    <row r="283" spans="1:7" x14ac:dyDescent="0.25">
      <c r="A283" s="3">
        <v>45156</v>
      </c>
      <c r="B283">
        <v>19301.75</v>
      </c>
      <c r="C283">
        <v>19373.8</v>
      </c>
      <c r="D283">
        <v>19253.599999999999</v>
      </c>
      <c r="E283">
        <v>19310.150000000001</v>
      </c>
      <c r="F283">
        <v>256142364</v>
      </c>
      <c r="G283">
        <v>25641.41</v>
      </c>
    </row>
    <row r="284" spans="1:7" x14ac:dyDescent="0.25">
      <c r="A284" s="3">
        <v>45159</v>
      </c>
      <c r="B284">
        <v>19320.650000000001</v>
      </c>
      <c r="C284">
        <v>19425.95</v>
      </c>
      <c r="D284">
        <v>19296.3</v>
      </c>
      <c r="E284">
        <v>19393.599999999999</v>
      </c>
      <c r="F284">
        <v>262589133</v>
      </c>
      <c r="G284">
        <v>20738.75</v>
      </c>
    </row>
    <row r="285" spans="1:7" x14ac:dyDescent="0.25">
      <c r="A285" s="3">
        <v>45160</v>
      </c>
      <c r="B285">
        <v>19417.099999999999</v>
      </c>
      <c r="C285">
        <v>19443.5</v>
      </c>
      <c r="D285">
        <v>19381.3</v>
      </c>
      <c r="E285">
        <v>19396.45</v>
      </c>
      <c r="F285">
        <v>208704354</v>
      </c>
      <c r="G285">
        <v>20226.48</v>
      </c>
    </row>
    <row r="286" spans="1:7" x14ac:dyDescent="0.25">
      <c r="A286" s="3">
        <v>45161</v>
      </c>
      <c r="B286">
        <v>19439.2</v>
      </c>
      <c r="C286">
        <v>19472.05</v>
      </c>
      <c r="D286">
        <v>19366.599999999999</v>
      </c>
      <c r="E286">
        <v>19444</v>
      </c>
      <c r="F286">
        <v>225214991</v>
      </c>
      <c r="G286">
        <v>20167.16</v>
      </c>
    </row>
    <row r="287" spans="1:7" x14ac:dyDescent="0.25">
      <c r="A287" s="3">
        <v>45162</v>
      </c>
      <c r="B287">
        <v>19535.150000000001</v>
      </c>
      <c r="C287">
        <v>19584.45</v>
      </c>
      <c r="D287">
        <v>19369</v>
      </c>
      <c r="E287">
        <v>19386.7</v>
      </c>
      <c r="F287">
        <v>268256859</v>
      </c>
      <c r="G287">
        <v>24338.240000000002</v>
      </c>
    </row>
    <row r="288" spans="1:7" x14ac:dyDescent="0.25">
      <c r="A288" s="3">
        <v>45163</v>
      </c>
      <c r="B288">
        <v>19297.400000000001</v>
      </c>
      <c r="C288">
        <v>19339.55</v>
      </c>
      <c r="D288">
        <v>19229.7</v>
      </c>
      <c r="E288">
        <v>19265.8</v>
      </c>
      <c r="F288">
        <v>466518217</v>
      </c>
      <c r="G288">
        <v>24998.12</v>
      </c>
    </row>
    <row r="289" spans="1:7" x14ac:dyDescent="0.25">
      <c r="A289" s="3">
        <v>45166</v>
      </c>
      <c r="B289">
        <v>19298.349999999999</v>
      </c>
      <c r="C289">
        <v>19366.849999999999</v>
      </c>
      <c r="D289">
        <v>19249.7</v>
      </c>
      <c r="E289">
        <v>19306.05</v>
      </c>
      <c r="F289">
        <v>248178769</v>
      </c>
      <c r="G289">
        <v>18237.22</v>
      </c>
    </row>
    <row r="290" spans="1:7" x14ac:dyDescent="0.25">
      <c r="A290" s="3">
        <v>45167</v>
      </c>
      <c r="B290">
        <v>19374.849999999999</v>
      </c>
      <c r="C290">
        <v>19377.900000000001</v>
      </c>
      <c r="D290">
        <v>19309.099999999999</v>
      </c>
      <c r="E290">
        <v>19342.650000000001</v>
      </c>
      <c r="F290">
        <v>307388116</v>
      </c>
      <c r="G290">
        <v>22501.119999999999</v>
      </c>
    </row>
    <row r="291" spans="1:7" x14ac:dyDescent="0.25">
      <c r="A291" s="3">
        <v>45168</v>
      </c>
      <c r="B291">
        <v>19433.45</v>
      </c>
      <c r="C291">
        <v>19452.8</v>
      </c>
      <c r="D291">
        <v>19334.75</v>
      </c>
      <c r="E291">
        <v>19347.45</v>
      </c>
      <c r="F291">
        <v>233004568</v>
      </c>
      <c r="G291">
        <v>19877.490000000002</v>
      </c>
    </row>
    <row r="292" spans="1:7" x14ac:dyDescent="0.25">
      <c r="A292" s="3">
        <v>45169</v>
      </c>
      <c r="B292">
        <v>19375.55</v>
      </c>
      <c r="C292">
        <v>19388.2</v>
      </c>
      <c r="D292">
        <v>19223.650000000001</v>
      </c>
      <c r="E292">
        <v>19253.8</v>
      </c>
      <c r="F292">
        <v>562557215</v>
      </c>
      <c r="G292">
        <v>45699.54</v>
      </c>
    </row>
    <row r="293" spans="1:7" x14ac:dyDescent="0.25">
      <c r="A293" s="3">
        <v>45170</v>
      </c>
      <c r="B293">
        <v>19258.150000000001</v>
      </c>
      <c r="C293">
        <v>19458.55</v>
      </c>
      <c r="D293">
        <v>19255.7</v>
      </c>
      <c r="E293">
        <v>19435.3</v>
      </c>
      <c r="F293">
        <v>372502191</v>
      </c>
      <c r="G293">
        <v>25962.38</v>
      </c>
    </row>
    <row r="294" spans="1:7" x14ac:dyDescent="0.25">
      <c r="A294" s="3">
        <v>45173</v>
      </c>
      <c r="B294">
        <v>19525.05</v>
      </c>
      <c r="C294">
        <v>19545.150000000001</v>
      </c>
      <c r="D294">
        <v>19432.849999999999</v>
      </c>
      <c r="E294">
        <v>19528.8</v>
      </c>
      <c r="F294">
        <v>396071122</v>
      </c>
      <c r="G294">
        <v>24822.79</v>
      </c>
    </row>
    <row r="295" spans="1:7" x14ac:dyDescent="0.25">
      <c r="A295" s="3">
        <v>45174</v>
      </c>
      <c r="B295">
        <v>19564.650000000001</v>
      </c>
      <c r="C295">
        <v>19587.05</v>
      </c>
      <c r="D295">
        <v>19525.75</v>
      </c>
      <c r="E295">
        <v>19574.900000000001</v>
      </c>
      <c r="F295">
        <v>303958622</v>
      </c>
      <c r="G295">
        <v>24029.89</v>
      </c>
    </row>
    <row r="296" spans="1:7" x14ac:dyDescent="0.25">
      <c r="A296" s="3">
        <v>45175</v>
      </c>
      <c r="B296">
        <v>19581.2</v>
      </c>
      <c r="C296">
        <v>19636.45</v>
      </c>
      <c r="D296">
        <v>19491.5</v>
      </c>
      <c r="E296">
        <v>19611.05</v>
      </c>
      <c r="F296">
        <v>512974083</v>
      </c>
      <c r="G296">
        <v>32500.52</v>
      </c>
    </row>
    <row r="297" spans="1:7" x14ac:dyDescent="0.25">
      <c r="A297" s="3">
        <v>45176</v>
      </c>
      <c r="B297">
        <v>19598.650000000001</v>
      </c>
      <c r="C297">
        <v>19737</v>
      </c>
      <c r="D297">
        <v>19550.05</v>
      </c>
      <c r="E297">
        <v>19727.05</v>
      </c>
      <c r="F297">
        <v>304929822</v>
      </c>
      <c r="G297">
        <v>23591</v>
      </c>
    </row>
    <row r="298" spans="1:7" x14ac:dyDescent="0.25">
      <c r="A298" s="3">
        <v>45177</v>
      </c>
      <c r="B298">
        <v>19774.8</v>
      </c>
      <c r="C298">
        <v>19867.150000000001</v>
      </c>
      <c r="D298">
        <v>19728.05</v>
      </c>
      <c r="E298">
        <v>19819.95</v>
      </c>
      <c r="F298">
        <v>288093693</v>
      </c>
      <c r="G298">
        <v>23530.84</v>
      </c>
    </row>
    <row r="299" spans="1:7" x14ac:dyDescent="0.25">
      <c r="A299" s="3">
        <v>45180</v>
      </c>
      <c r="B299">
        <v>19890</v>
      </c>
      <c r="C299">
        <v>20008.150000000001</v>
      </c>
      <c r="D299">
        <v>19865.349999999999</v>
      </c>
      <c r="E299">
        <v>19996.349999999999</v>
      </c>
      <c r="F299">
        <v>248763130</v>
      </c>
      <c r="G299">
        <v>21924.34</v>
      </c>
    </row>
    <row r="300" spans="1:7" x14ac:dyDescent="0.25">
      <c r="A300" s="3">
        <v>45181</v>
      </c>
      <c r="B300">
        <v>20110.150000000001</v>
      </c>
      <c r="C300">
        <v>20110.349999999999</v>
      </c>
      <c r="D300">
        <v>19914.650000000001</v>
      </c>
      <c r="E300">
        <v>19993.2</v>
      </c>
      <c r="F300">
        <v>328064239</v>
      </c>
      <c r="G300">
        <v>30110.799999999999</v>
      </c>
    </row>
    <row r="301" spans="1:7" x14ac:dyDescent="0.25">
      <c r="A301" s="3">
        <v>45182</v>
      </c>
      <c r="B301">
        <v>19989.5</v>
      </c>
      <c r="C301">
        <v>20096.900000000001</v>
      </c>
      <c r="D301">
        <v>19944.099999999999</v>
      </c>
      <c r="E301">
        <v>20070</v>
      </c>
      <c r="F301">
        <v>251394599</v>
      </c>
      <c r="G301">
        <v>24332.36</v>
      </c>
    </row>
    <row r="302" spans="1:7" x14ac:dyDescent="0.25">
      <c r="A302" s="3">
        <v>45183</v>
      </c>
      <c r="B302">
        <v>20127.95</v>
      </c>
      <c r="C302">
        <v>20167.650000000001</v>
      </c>
      <c r="D302">
        <v>20043.45</v>
      </c>
      <c r="E302">
        <v>20103.099999999999</v>
      </c>
      <c r="F302">
        <v>275111881</v>
      </c>
      <c r="G302">
        <v>21902.65</v>
      </c>
    </row>
    <row r="303" spans="1:7" x14ac:dyDescent="0.25">
      <c r="A303" s="3">
        <v>45184</v>
      </c>
      <c r="B303">
        <v>20156.45</v>
      </c>
      <c r="C303">
        <v>20222.45</v>
      </c>
      <c r="D303">
        <v>20129.7</v>
      </c>
      <c r="E303">
        <v>20192.349999999999</v>
      </c>
      <c r="F303">
        <v>438185104</v>
      </c>
      <c r="G303">
        <v>42681.35</v>
      </c>
    </row>
    <row r="304" spans="1:7" x14ac:dyDescent="0.25">
      <c r="A304" s="3">
        <v>45187</v>
      </c>
      <c r="B304">
        <v>20155.95</v>
      </c>
      <c r="C304">
        <v>20195.349999999999</v>
      </c>
      <c r="D304">
        <v>20115.7</v>
      </c>
      <c r="E304">
        <v>20133.3</v>
      </c>
      <c r="F304">
        <v>264870758</v>
      </c>
      <c r="G304">
        <v>21135.95</v>
      </c>
    </row>
    <row r="305" spans="1:7" x14ac:dyDescent="0.25">
      <c r="A305" s="3">
        <v>45189</v>
      </c>
      <c r="B305">
        <v>19980.75</v>
      </c>
      <c r="C305">
        <v>20050.650000000001</v>
      </c>
      <c r="D305">
        <v>19878.849999999999</v>
      </c>
      <c r="E305">
        <v>19901.400000000001</v>
      </c>
      <c r="F305">
        <v>378065882</v>
      </c>
      <c r="G305">
        <v>37351.58</v>
      </c>
    </row>
    <row r="306" spans="1:7" x14ac:dyDescent="0.25">
      <c r="A306" s="3">
        <v>45190</v>
      </c>
      <c r="B306">
        <v>19840.55</v>
      </c>
      <c r="C306">
        <v>19848.75</v>
      </c>
      <c r="D306">
        <v>19709.95</v>
      </c>
      <c r="E306">
        <v>19742.349999999999</v>
      </c>
      <c r="F306">
        <v>275132260</v>
      </c>
      <c r="G306">
        <v>26711.83</v>
      </c>
    </row>
    <row r="307" spans="1:7" x14ac:dyDescent="0.25">
      <c r="A307" s="3">
        <v>45191</v>
      </c>
      <c r="B307">
        <v>19744.849999999999</v>
      </c>
      <c r="C307">
        <v>19798.650000000001</v>
      </c>
      <c r="D307">
        <v>19657.5</v>
      </c>
      <c r="E307">
        <v>19674.25</v>
      </c>
      <c r="F307">
        <v>246410075</v>
      </c>
      <c r="G307">
        <v>24137.57</v>
      </c>
    </row>
    <row r="308" spans="1:7" x14ac:dyDescent="0.25">
      <c r="A308" s="3">
        <v>45194</v>
      </c>
      <c r="B308">
        <v>19678.2</v>
      </c>
      <c r="C308">
        <v>19734.150000000001</v>
      </c>
      <c r="D308">
        <v>19601.55</v>
      </c>
      <c r="E308">
        <v>19674.55</v>
      </c>
      <c r="F308">
        <v>188398392</v>
      </c>
      <c r="G308">
        <v>20194.48</v>
      </c>
    </row>
    <row r="309" spans="1:7" x14ac:dyDescent="0.25">
      <c r="A309" s="3">
        <v>45195</v>
      </c>
      <c r="B309">
        <v>19682.8</v>
      </c>
      <c r="C309">
        <v>19699.349999999999</v>
      </c>
      <c r="D309">
        <v>19637.45</v>
      </c>
      <c r="E309">
        <v>19664.7</v>
      </c>
      <c r="F309">
        <v>204869058</v>
      </c>
      <c r="G309">
        <v>18118.189999999999</v>
      </c>
    </row>
    <row r="310" spans="1:7" x14ac:dyDescent="0.25">
      <c r="A310" s="3">
        <v>45196</v>
      </c>
      <c r="B310">
        <v>19637.05</v>
      </c>
      <c r="C310">
        <v>19730.7</v>
      </c>
      <c r="D310">
        <v>19554</v>
      </c>
      <c r="E310">
        <v>19716.45</v>
      </c>
      <c r="F310">
        <v>203559874</v>
      </c>
      <c r="G310">
        <v>19659.169999999998</v>
      </c>
    </row>
    <row r="311" spans="1:7" x14ac:dyDescent="0.25">
      <c r="A311" s="3">
        <v>45197</v>
      </c>
      <c r="B311">
        <v>19761.8</v>
      </c>
      <c r="C311">
        <v>19766.650000000001</v>
      </c>
      <c r="D311">
        <v>19492.099999999999</v>
      </c>
      <c r="E311">
        <v>19523.55</v>
      </c>
      <c r="F311">
        <v>352810261</v>
      </c>
      <c r="G311">
        <v>30069.78</v>
      </c>
    </row>
    <row r="312" spans="1:7" x14ac:dyDescent="0.25">
      <c r="A312" s="3">
        <v>45198</v>
      </c>
      <c r="B312">
        <v>19581.2</v>
      </c>
      <c r="C312">
        <v>19726.25</v>
      </c>
      <c r="D312">
        <v>19551.05</v>
      </c>
      <c r="E312">
        <v>19638.3</v>
      </c>
      <c r="F312">
        <v>243508919</v>
      </c>
      <c r="G312">
        <v>20978.720000000001</v>
      </c>
    </row>
    <row r="313" spans="1:7" x14ac:dyDescent="0.25">
      <c r="A313" s="3">
        <v>45202</v>
      </c>
      <c r="B313">
        <v>19622.400000000001</v>
      </c>
      <c r="C313">
        <v>19623.2</v>
      </c>
      <c r="D313">
        <v>19479.650000000001</v>
      </c>
      <c r="E313">
        <v>19528.75</v>
      </c>
      <c r="F313">
        <v>221719625</v>
      </c>
      <c r="G313">
        <v>21459.58</v>
      </c>
    </row>
    <row r="314" spans="1:7" x14ac:dyDescent="0.25">
      <c r="A314" s="3">
        <v>45203</v>
      </c>
      <c r="B314">
        <v>19446.3</v>
      </c>
      <c r="C314">
        <v>19457.8</v>
      </c>
      <c r="D314">
        <v>19333.599999999999</v>
      </c>
      <c r="E314">
        <v>19436.099999999999</v>
      </c>
      <c r="F314">
        <v>277148310</v>
      </c>
      <c r="G314">
        <v>26017.47</v>
      </c>
    </row>
    <row r="315" spans="1:7" x14ac:dyDescent="0.25">
      <c r="A315" s="3">
        <v>45204</v>
      </c>
      <c r="B315">
        <v>19521.849999999999</v>
      </c>
      <c r="C315">
        <v>19576.95</v>
      </c>
      <c r="D315">
        <v>19487.3</v>
      </c>
      <c r="E315">
        <v>19545.75</v>
      </c>
      <c r="F315">
        <v>234865323</v>
      </c>
      <c r="G315">
        <v>22019.040000000001</v>
      </c>
    </row>
    <row r="316" spans="1:7" x14ac:dyDescent="0.25">
      <c r="A316" s="3">
        <v>45205</v>
      </c>
      <c r="B316">
        <v>19621.2</v>
      </c>
      <c r="C316">
        <v>19675.75</v>
      </c>
      <c r="D316">
        <v>19589.400000000001</v>
      </c>
      <c r="E316">
        <v>19653.5</v>
      </c>
      <c r="F316">
        <v>159051277</v>
      </c>
      <c r="G316">
        <v>16096.52</v>
      </c>
    </row>
    <row r="317" spans="1:7" x14ac:dyDescent="0.25">
      <c r="A317" s="3">
        <v>45208</v>
      </c>
      <c r="B317">
        <v>19539.45</v>
      </c>
      <c r="C317">
        <v>19588.95</v>
      </c>
      <c r="D317">
        <v>19480.5</v>
      </c>
      <c r="E317">
        <v>19512.349999999999</v>
      </c>
      <c r="F317">
        <v>165094800</v>
      </c>
      <c r="G317">
        <v>15499.67</v>
      </c>
    </row>
    <row r="318" spans="1:7" x14ac:dyDescent="0.25">
      <c r="A318" s="3">
        <v>45209</v>
      </c>
      <c r="B318">
        <v>19565.599999999999</v>
      </c>
      <c r="C318">
        <v>19717.8</v>
      </c>
      <c r="D318">
        <v>19565.45</v>
      </c>
      <c r="E318">
        <v>19689.849999999999</v>
      </c>
      <c r="F318">
        <v>216559447</v>
      </c>
      <c r="G318">
        <v>18735.62</v>
      </c>
    </row>
    <row r="319" spans="1:7" x14ac:dyDescent="0.25">
      <c r="A319" s="3">
        <v>45210</v>
      </c>
      <c r="B319">
        <v>19767</v>
      </c>
      <c r="C319">
        <v>19839.2</v>
      </c>
      <c r="D319">
        <v>19756.95</v>
      </c>
      <c r="E319">
        <v>19811.349999999999</v>
      </c>
      <c r="F319">
        <v>213729730</v>
      </c>
      <c r="G319">
        <v>19900.990000000002</v>
      </c>
    </row>
    <row r="320" spans="1:7" x14ac:dyDescent="0.25">
      <c r="A320" s="3">
        <v>45211</v>
      </c>
      <c r="B320">
        <v>19822.7</v>
      </c>
      <c r="C320">
        <v>19843.3</v>
      </c>
      <c r="D320">
        <v>19772.650000000001</v>
      </c>
      <c r="E320">
        <v>19794</v>
      </c>
      <c r="F320">
        <v>217904144</v>
      </c>
      <c r="G320">
        <v>20999.94</v>
      </c>
    </row>
    <row r="321" spans="1:7" x14ac:dyDescent="0.25">
      <c r="A321" s="3">
        <v>45212</v>
      </c>
      <c r="B321">
        <v>19654.55</v>
      </c>
      <c r="C321">
        <v>19805.400000000001</v>
      </c>
      <c r="D321">
        <v>19635.3</v>
      </c>
      <c r="E321">
        <v>19751.05</v>
      </c>
      <c r="F321">
        <v>254955979</v>
      </c>
      <c r="G321">
        <v>24363.02</v>
      </c>
    </row>
    <row r="322" spans="1:7" x14ac:dyDescent="0.25">
      <c r="A322" s="3">
        <v>45215</v>
      </c>
      <c r="B322">
        <v>19737.25</v>
      </c>
      <c r="C322">
        <v>19781.3</v>
      </c>
      <c r="D322">
        <v>19691.849999999999</v>
      </c>
      <c r="E322">
        <v>19731.75</v>
      </c>
      <c r="F322">
        <v>180964341</v>
      </c>
      <c r="G322">
        <v>14746.01</v>
      </c>
    </row>
    <row r="323" spans="1:7" x14ac:dyDescent="0.25">
      <c r="A323" s="3">
        <v>45216</v>
      </c>
      <c r="B323">
        <v>19843.2</v>
      </c>
      <c r="C323">
        <v>19849.75</v>
      </c>
      <c r="D323">
        <v>19775.650000000001</v>
      </c>
      <c r="E323">
        <v>19811.5</v>
      </c>
      <c r="F323">
        <v>185846716</v>
      </c>
      <c r="G323">
        <v>16839.87</v>
      </c>
    </row>
    <row r="324" spans="1:7" x14ac:dyDescent="0.25">
      <c r="A324" s="3">
        <v>45217</v>
      </c>
      <c r="B324">
        <v>19820.45</v>
      </c>
      <c r="C324">
        <v>19840.95</v>
      </c>
      <c r="D324">
        <v>19659.95</v>
      </c>
      <c r="E324">
        <v>19671.099999999999</v>
      </c>
      <c r="F324">
        <v>198942937</v>
      </c>
      <c r="G324">
        <v>18581.64</v>
      </c>
    </row>
    <row r="325" spans="1:7" x14ac:dyDescent="0.25">
      <c r="A325" s="3">
        <v>45218</v>
      </c>
      <c r="B325">
        <v>19545.2</v>
      </c>
      <c r="C325">
        <v>19681.8</v>
      </c>
      <c r="D325">
        <v>19512.349999999999</v>
      </c>
      <c r="E325">
        <v>19624.7</v>
      </c>
      <c r="F325">
        <v>230312163</v>
      </c>
      <c r="G325">
        <v>23582.01</v>
      </c>
    </row>
    <row r="326" spans="1:7" x14ac:dyDescent="0.25">
      <c r="A326" s="3">
        <v>45219</v>
      </c>
      <c r="B326">
        <v>19542.150000000001</v>
      </c>
      <c r="C326">
        <v>19593.8</v>
      </c>
      <c r="D326">
        <v>19518.7</v>
      </c>
      <c r="E326">
        <v>19542.650000000001</v>
      </c>
      <c r="F326">
        <v>198341255</v>
      </c>
      <c r="G326">
        <v>17944.310000000001</v>
      </c>
    </row>
    <row r="327" spans="1:7" x14ac:dyDescent="0.25">
      <c r="A327" s="3">
        <v>45222</v>
      </c>
      <c r="B327">
        <v>19521.599999999999</v>
      </c>
      <c r="C327">
        <v>19556.849999999999</v>
      </c>
      <c r="D327">
        <v>19257.849999999999</v>
      </c>
      <c r="E327">
        <v>19281.75</v>
      </c>
      <c r="F327">
        <v>176044288</v>
      </c>
      <c r="G327">
        <v>16212.9</v>
      </c>
    </row>
    <row r="328" spans="1:7" x14ac:dyDescent="0.25">
      <c r="A328" s="3">
        <v>45224</v>
      </c>
      <c r="B328">
        <v>19286.45</v>
      </c>
      <c r="C328">
        <v>19347.3</v>
      </c>
      <c r="D328">
        <v>19074.150000000001</v>
      </c>
      <c r="E328">
        <v>19122.150000000001</v>
      </c>
      <c r="F328">
        <v>225291741</v>
      </c>
      <c r="G328">
        <v>19818.32</v>
      </c>
    </row>
    <row r="329" spans="1:7" x14ac:dyDescent="0.25">
      <c r="A329" s="3">
        <v>45225</v>
      </c>
      <c r="B329">
        <v>19027.25</v>
      </c>
      <c r="C329">
        <v>19041.7</v>
      </c>
      <c r="D329">
        <v>18837.849999999999</v>
      </c>
      <c r="E329">
        <v>18857.25</v>
      </c>
      <c r="F329">
        <v>300356469</v>
      </c>
      <c r="G329">
        <v>28939.64</v>
      </c>
    </row>
    <row r="330" spans="1:7" x14ac:dyDescent="0.25">
      <c r="A330" s="3">
        <v>45226</v>
      </c>
      <c r="B330">
        <v>18928.75</v>
      </c>
      <c r="C330">
        <v>19076.150000000001</v>
      </c>
      <c r="D330">
        <v>18926.650000000001</v>
      </c>
      <c r="E330">
        <v>19047.25</v>
      </c>
      <c r="F330">
        <v>205201044</v>
      </c>
      <c r="G330">
        <v>19947.48</v>
      </c>
    </row>
    <row r="331" spans="1:7" x14ac:dyDescent="0.25">
      <c r="A331" s="3">
        <v>45229</v>
      </c>
      <c r="B331">
        <v>19053.400000000001</v>
      </c>
      <c r="C331">
        <v>19158.5</v>
      </c>
      <c r="D331">
        <v>18940</v>
      </c>
      <c r="E331">
        <v>19140.900000000001</v>
      </c>
      <c r="F331">
        <v>180132492</v>
      </c>
      <c r="G331">
        <v>17095.73</v>
      </c>
    </row>
    <row r="332" spans="1:7" x14ac:dyDescent="0.25">
      <c r="A332" s="3">
        <v>45230</v>
      </c>
      <c r="B332">
        <v>19232.95</v>
      </c>
      <c r="C332">
        <v>19233.7</v>
      </c>
      <c r="D332">
        <v>19056.45</v>
      </c>
      <c r="E332">
        <v>19079.599999999999</v>
      </c>
      <c r="F332">
        <v>206049341</v>
      </c>
      <c r="G332">
        <v>19397.36</v>
      </c>
    </row>
    <row r="333" spans="1:7" x14ac:dyDescent="0.25">
      <c r="A333" s="3">
        <v>45231</v>
      </c>
      <c r="B333">
        <v>19064.05</v>
      </c>
      <c r="C333">
        <v>19096.05</v>
      </c>
      <c r="D333">
        <v>18973.7</v>
      </c>
      <c r="E333">
        <v>18989.150000000001</v>
      </c>
      <c r="F333">
        <v>194103279</v>
      </c>
      <c r="G333">
        <v>18452.509999999998</v>
      </c>
    </row>
    <row r="334" spans="1:7" x14ac:dyDescent="0.25">
      <c r="A334" s="3">
        <v>45232</v>
      </c>
      <c r="B334">
        <v>19120</v>
      </c>
      <c r="C334">
        <v>19175.25</v>
      </c>
      <c r="D334">
        <v>19064.150000000001</v>
      </c>
      <c r="E334">
        <v>19133.25</v>
      </c>
      <c r="F334">
        <v>245595109</v>
      </c>
      <c r="G334">
        <v>19771.490000000002</v>
      </c>
    </row>
    <row r="335" spans="1:7" x14ac:dyDescent="0.25">
      <c r="A335" s="3">
        <v>45233</v>
      </c>
      <c r="B335">
        <v>19241</v>
      </c>
      <c r="C335">
        <v>19276.25</v>
      </c>
      <c r="D335">
        <v>19210.900000000001</v>
      </c>
      <c r="E335">
        <v>19230.599999999999</v>
      </c>
      <c r="F335">
        <v>189516123</v>
      </c>
      <c r="G335">
        <v>17304.87</v>
      </c>
    </row>
    <row r="336" spans="1:7" x14ac:dyDescent="0.25">
      <c r="A336" s="3">
        <v>45236</v>
      </c>
      <c r="B336">
        <v>19345.849999999999</v>
      </c>
      <c r="C336">
        <v>19423</v>
      </c>
      <c r="D336">
        <v>19309.7</v>
      </c>
      <c r="E336">
        <v>19411.75</v>
      </c>
      <c r="F336">
        <v>180690631</v>
      </c>
      <c r="G336">
        <v>16296.56</v>
      </c>
    </row>
    <row r="337" spans="1:7" x14ac:dyDescent="0.25">
      <c r="A337" s="3">
        <v>45237</v>
      </c>
      <c r="B337">
        <v>19404.05</v>
      </c>
      <c r="C337">
        <v>19423.5</v>
      </c>
      <c r="D337">
        <v>19329.099999999999</v>
      </c>
      <c r="E337">
        <v>19406.7</v>
      </c>
      <c r="F337">
        <v>198660124</v>
      </c>
      <c r="G337">
        <v>18288.060000000001</v>
      </c>
    </row>
    <row r="338" spans="1:7" x14ac:dyDescent="0.25">
      <c r="A338" s="3">
        <v>45238</v>
      </c>
      <c r="B338">
        <v>19449.599999999999</v>
      </c>
      <c r="C338">
        <v>19464.400000000001</v>
      </c>
      <c r="D338">
        <v>19401.5</v>
      </c>
      <c r="E338">
        <v>19443.5</v>
      </c>
      <c r="F338">
        <v>194967997</v>
      </c>
      <c r="G338">
        <v>17060.45</v>
      </c>
    </row>
    <row r="339" spans="1:7" x14ac:dyDescent="0.25">
      <c r="A339" s="3">
        <v>45239</v>
      </c>
      <c r="B339">
        <v>19457.400000000001</v>
      </c>
      <c r="C339">
        <v>19463.900000000001</v>
      </c>
      <c r="D339">
        <v>19378.349999999999</v>
      </c>
      <c r="E339">
        <v>19395.3</v>
      </c>
      <c r="F339">
        <v>208418472</v>
      </c>
      <c r="G339">
        <v>19087.29</v>
      </c>
    </row>
    <row r="340" spans="1:7" x14ac:dyDescent="0.25">
      <c r="A340" s="3">
        <v>45240</v>
      </c>
      <c r="B340">
        <v>19351.849999999999</v>
      </c>
      <c r="C340">
        <v>19451.3</v>
      </c>
      <c r="D340">
        <v>19329.45</v>
      </c>
      <c r="E340">
        <v>19425.349999999999</v>
      </c>
      <c r="F340">
        <v>152215785</v>
      </c>
      <c r="G340">
        <v>12916.21</v>
      </c>
    </row>
    <row r="341" spans="1:7" x14ac:dyDescent="0.25">
      <c r="A341" s="3">
        <v>45242</v>
      </c>
      <c r="B341">
        <v>19547.25</v>
      </c>
      <c r="C341">
        <v>19547.25</v>
      </c>
      <c r="D341">
        <v>19510.25</v>
      </c>
      <c r="E341">
        <v>19525.55</v>
      </c>
      <c r="F341">
        <v>37311902</v>
      </c>
      <c r="G341">
        <v>2482.27</v>
      </c>
    </row>
    <row r="342" spans="1:7" x14ac:dyDescent="0.25">
      <c r="A342" s="3">
        <v>45243</v>
      </c>
      <c r="B342">
        <v>19486.75</v>
      </c>
      <c r="C342">
        <v>19494.400000000001</v>
      </c>
      <c r="D342">
        <v>19414.75</v>
      </c>
      <c r="E342">
        <v>19443.55</v>
      </c>
      <c r="F342">
        <v>189275733</v>
      </c>
      <c r="G342">
        <v>13527.22</v>
      </c>
    </row>
    <row r="343" spans="1:7" x14ac:dyDescent="0.25">
      <c r="A343" s="3">
        <v>45245</v>
      </c>
      <c r="B343">
        <v>19651.400000000001</v>
      </c>
      <c r="C343">
        <v>19693.2</v>
      </c>
      <c r="D343">
        <v>19579.650000000001</v>
      </c>
      <c r="E343">
        <v>19675.45</v>
      </c>
      <c r="F343">
        <v>291464988</v>
      </c>
      <c r="G343">
        <v>24957.24</v>
      </c>
    </row>
    <row r="344" spans="1:7" x14ac:dyDescent="0.25">
      <c r="A344" s="3">
        <v>45246</v>
      </c>
      <c r="B344">
        <v>19674.7</v>
      </c>
      <c r="C344">
        <v>19875.25</v>
      </c>
      <c r="D344">
        <v>19627</v>
      </c>
      <c r="E344">
        <v>19765.2</v>
      </c>
      <c r="F344">
        <v>282686669</v>
      </c>
      <c r="G344">
        <v>26041.45</v>
      </c>
    </row>
    <row r="345" spans="1:7" x14ac:dyDescent="0.25">
      <c r="A345" s="3">
        <v>45247</v>
      </c>
      <c r="B345">
        <v>19674.75</v>
      </c>
      <c r="C345">
        <v>19806</v>
      </c>
      <c r="D345">
        <v>19667.45</v>
      </c>
      <c r="E345">
        <v>19731.8</v>
      </c>
      <c r="F345">
        <v>236827462</v>
      </c>
      <c r="G345">
        <v>21681.279999999999</v>
      </c>
    </row>
    <row r="346" spans="1:7" x14ac:dyDescent="0.25">
      <c r="A346" s="3">
        <v>45250</v>
      </c>
      <c r="B346">
        <v>19731.150000000001</v>
      </c>
      <c r="C346">
        <v>19756.45</v>
      </c>
      <c r="D346">
        <v>19670.5</v>
      </c>
      <c r="E346">
        <v>19694</v>
      </c>
      <c r="F346">
        <v>173780543</v>
      </c>
      <c r="G346">
        <v>16737.05</v>
      </c>
    </row>
    <row r="347" spans="1:7" x14ac:dyDescent="0.25">
      <c r="A347" s="3">
        <v>45251</v>
      </c>
      <c r="B347">
        <v>19770.900000000001</v>
      </c>
      <c r="C347">
        <v>19829.099999999999</v>
      </c>
      <c r="D347">
        <v>19754.05</v>
      </c>
      <c r="E347">
        <v>19783.400000000001</v>
      </c>
      <c r="F347">
        <v>194969012</v>
      </c>
      <c r="G347">
        <v>17947.2</v>
      </c>
    </row>
    <row r="348" spans="1:7" x14ac:dyDescent="0.25">
      <c r="A348" s="3">
        <v>45252</v>
      </c>
      <c r="B348">
        <v>19784</v>
      </c>
      <c r="C348">
        <v>19825.55</v>
      </c>
      <c r="D348">
        <v>19703.849999999999</v>
      </c>
      <c r="E348">
        <v>19811.849999999999</v>
      </c>
      <c r="F348">
        <v>184497984</v>
      </c>
      <c r="G348">
        <v>17405.48</v>
      </c>
    </row>
    <row r="349" spans="1:7" x14ac:dyDescent="0.25">
      <c r="A349" s="3">
        <v>45253</v>
      </c>
      <c r="B349">
        <v>19828.45</v>
      </c>
      <c r="C349">
        <v>19875.150000000001</v>
      </c>
      <c r="D349">
        <v>19786.75</v>
      </c>
      <c r="E349">
        <v>19802</v>
      </c>
      <c r="F349">
        <v>170024085</v>
      </c>
      <c r="G349">
        <v>15906.94</v>
      </c>
    </row>
    <row r="350" spans="1:7" x14ac:dyDescent="0.25">
      <c r="A350" s="3">
        <v>45254</v>
      </c>
      <c r="B350">
        <v>19809.599999999999</v>
      </c>
      <c r="C350">
        <v>19832.849999999999</v>
      </c>
      <c r="D350">
        <v>19768.849999999999</v>
      </c>
      <c r="E350">
        <v>19794.7</v>
      </c>
      <c r="F350">
        <v>145895044</v>
      </c>
      <c r="G350">
        <v>14389.29</v>
      </c>
    </row>
    <row r="351" spans="1:7" x14ac:dyDescent="0.25">
      <c r="A351" s="3">
        <v>45258</v>
      </c>
      <c r="B351">
        <v>19844.650000000001</v>
      </c>
      <c r="C351">
        <v>19916.849999999999</v>
      </c>
      <c r="D351">
        <v>19800</v>
      </c>
      <c r="E351">
        <v>19889.7</v>
      </c>
      <c r="F351">
        <v>229595031</v>
      </c>
      <c r="G351">
        <v>23043.25</v>
      </c>
    </row>
    <row r="352" spans="1:7" x14ac:dyDescent="0.25">
      <c r="A352" s="3">
        <v>45259</v>
      </c>
      <c r="B352">
        <v>19976.55</v>
      </c>
      <c r="C352">
        <v>20104.650000000001</v>
      </c>
      <c r="D352">
        <v>19956.3</v>
      </c>
      <c r="E352">
        <v>20096.599999999999</v>
      </c>
      <c r="F352">
        <v>236241768</v>
      </c>
      <c r="G352">
        <v>22367.64</v>
      </c>
    </row>
    <row r="353" spans="1:7" x14ac:dyDescent="0.25">
      <c r="A353" s="3">
        <v>45260</v>
      </c>
      <c r="B353">
        <v>20108.5</v>
      </c>
      <c r="C353">
        <v>20158.7</v>
      </c>
      <c r="D353">
        <v>20015.849999999999</v>
      </c>
      <c r="E353">
        <v>20133.150000000001</v>
      </c>
      <c r="F353">
        <v>486585349</v>
      </c>
      <c r="G353">
        <v>48877.95</v>
      </c>
    </row>
    <row r="354" spans="1:7" x14ac:dyDescent="0.25">
      <c r="A354" s="3">
        <v>45261</v>
      </c>
      <c r="B354">
        <v>20194.099999999999</v>
      </c>
      <c r="C354">
        <v>20291.55</v>
      </c>
      <c r="D354">
        <v>20183.7</v>
      </c>
      <c r="E354">
        <v>20267.900000000001</v>
      </c>
      <c r="F354">
        <v>265812566</v>
      </c>
      <c r="G354">
        <v>22461.53</v>
      </c>
    </row>
    <row r="355" spans="1:7" x14ac:dyDescent="0.25">
      <c r="A355" s="3">
        <v>45264</v>
      </c>
      <c r="B355">
        <v>20601.95</v>
      </c>
      <c r="C355">
        <v>20702.650000000001</v>
      </c>
      <c r="D355">
        <v>20507.75</v>
      </c>
      <c r="E355">
        <v>20686.8</v>
      </c>
      <c r="F355">
        <v>381107418</v>
      </c>
      <c r="G355">
        <v>33917.519999999997</v>
      </c>
    </row>
    <row r="356" spans="1:7" x14ac:dyDescent="0.25">
      <c r="A356" s="3">
        <v>45265</v>
      </c>
      <c r="B356">
        <v>20808.900000000001</v>
      </c>
      <c r="C356">
        <v>20864.05</v>
      </c>
      <c r="D356">
        <v>20711.150000000001</v>
      </c>
      <c r="E356">
        <v>20855.099999999999</v>
      </c>
      <c r="F356">
        <v>421008350</v>
      </c>
      <c r="G356">
        <v>41763.519999999997</v>
      </c>
    </row>
    <row r="357" spans="1:7" x14ac:dyDescent="0.25">
      <c r="A357" s="3">
        <v>45266</v>
      </c>
      <c r="B357">
        <v>20950.75</v>
      </c>
      <c r="C357">
        <v>20961.95</v>
      </c>
      <c r="D357">
        <v>20852.150000000001</v>
      </c>
      <c r="E357">
        <v>20937.7</v>
      </c>
      <c r="F357">
        <v>359212958</v>
      </c>
      <c r="G357">
        <v>35654.76</v>
      </c>
    </row>
    <row r="358" spans="1:7" x14ac:dyDescent="0.25">
      <c r="A358" s="3">
        <v>45267</v>
      </c>
      <c r="B358">
        <v>20932.400000000001</v>
      </c>
      <c r="C358">
        <v>20941.25</v>
      </c>
      <c r="D358">
        <v>20850.8</v>
      </c>
      <c r="E358">
        <v>20901.150000000001</v>
      </c>
      <c r="F358">
        <v>274985308</v>
      </c>
      <c r="G358">
        <v>24862.43</v>
      </c>
    </row>
    <row r="359" spans="1:7" x14ac:dyDescent="0.25">
      <c r="A359" s="3">
        <v>45268</v>
      </c>
      <c r="B359">
        <v>20934.099999999999</v>
      </c>
      <c r="C359">
        <v>21006.1</v>
      </c>
      <c r="D359">
        <v>20862.7</v>
      </c>
      <c r="E359">
        <v>20969.400000000001</v>
      </c>
      <c r="F359">
        <v>292440768</v>
      </c>
      <c r="G359">
        <v>27449.96</v>
      </c>
    </row>
    <row r="360" spans="1:7" x14ac:dyDescent="0.25">
      <c r="A360" s="3">
        <v>45271</v>
      </c>
      <c r="B360">
        <v>20965.3</v>
      </c>
      <c r="C360">
        <v>21026.1</v>
      </c>
      <c r="D360">
        <v>20923.7</v>
      </c>
      <c r="E360">
        <v>20997.1</v>
      </c>
      <c r="F360">
        <v>212921451</v>
      </c>
      <c r="G360">
        <v>21150.17</v>
      </c>
    </row>
    <row r="361" spans="1:7" x14ac:dyDescent="0.25">
      <c r="A361" s="3">
        <v>45272</v>
      </c>
      <c r="B361">
        <v>21018.55</v>
      </c>
      <c r="C361">
        <v>21037.9</v>
      </c>
      <c r="D361">
        <v>20867.150000000001</v>
      </c>
      <c r="E361">
        <v>20906.400000000001</v>
      </c>
      <c r="F361">
        <v>244867128</v>
      </c>
      <c r="G361">
        <v>25404.639999999999</v>
      </c>
    </row>
    <row r="362" spans="1:7" x14ac:dyDescent="0.25">
      <c r="A362" s="3">
        <v>45273</v>
      </c>
      <c r="B362">
        <v>20929.75</v>
      </c>
      <c r="C362">
        <v>20950</v>
      </c>
      <c r="D362">
        <v>20769.5</v>
      </c>
      <c r="E362">
        <v>20926.349999999999</v>
      </c>
      <c r="F362">
        <v>260269318</v>
      </c>
      <c r="G362">
        <v>25918.44</v>
      </c>
    </row>
    <row r="363" spans="1:7" x14ac:dyDescent="0.25">
      <c r="A363" s="3">
        <v>45274</v>
      </c>
      <c r="B363">
        <v>21110.400000000001</v>
      </c>
      <c r="C363">
        <v>21210.9</v>
      </c>
      <c r="D363">
        <v>21074.45</v>
      </c>
      <c r="E363">
        <v>21182.7</v>
      </c>
      <c r="F363">
        <v>334410589</v>
      </c>
      <c r="G363">
        <v>32593.42</v>
      </c>
    </row>
    <row r="364" spans="1:7" x14ac:dyDescent="0.25">
      <c r="A364" s="3">
        <v>45275</v>
      </c>
      <c r="B364">
        <v>21287.45</v>
      </c>
      <c r="C364">
        <v>21492.3</v>
      </c>
      <c r="D364">
        <v>21235.3</v>
      </c>
      <c r="E364">
        <v>21456.65</v>
      </c>
      <c r="F364">
        <v>508761756</v>
      </c>
      <c r="G364">
        <v>50114.46</v>
      </c>
    </row>
    <row r="365" spans="1:7" x14ac:dyDescent="0.25">
      <c r="A365" s="3">
        <v>45278</v>
      </c>
      <c r="B365">
        <v>21434.799999999999</v>
      </c>
      <c r="C365">
        <v>21482.799999999999</v>
      </c>
      <c r="D365">
        <v>21365.35</v>
      </c>
      <c r="E365">
        <v>21418.65</v>
      </c>
      <c r="F365">
        <v>249668965</v>
      </c>
      <c r="G365">
        <v>23615.279999999999</v>
      </c>
    </row>
    <row r="366" spans="1:7" x14ac:dyDescent="0.25">
      <c r="A366" s="3">
        <v>45279</v>
      </c>
      <c r="B366">
        <v>21477.65</v>
      </c>
      <c r="C366">
        <v>21505.05</v>
      </c>
      <c r="D366">
        <v>21337.75</v>
      </c>
      <c r="E366">
        <v>21453.1</v>
      </c>
      <c r="F366">
        <v>249750062</v>
      </c>
      <c r="G366">
        <v>23750.61</v>
      </c>
    </row>
    <row r="367" spans="1:7" x14ac:dyDescent="0.25">
      <c r="A367" s="3">
        <v>45280</v>
      </c>
      <c r="B367">
        <v>21543.5</v>
      </c>
      <c r="C367">
        <v>21593</v>
      </c>
      <c r="D367">
        <v>21087.35</v>
      </c>
      <c r="E367">
        <v>21150.15</v>
      </c>
      <c r="F367">
        <v>363886229</v>
      </c>
      <c r="G367">
        <v>30993.119999999999</v>
      </c>
    </row>
    <row r="368" spans="1:7" x14ac:dyDescent="0.25">
      <c r="A368" s="3">
        <v>45281</v>
      </c>
      <c r="B368">
        <v>21033.95</v>
      </c>
      <c r="C368">
        <v>21288.35</v>
      </c>
      <c r="D368">
        <v>20976.799999999999</v>
      </c>
      <c r="E368">
        <v>21255.05</v>
      </c>
      <c r="F368">
        <v>277548079</v>
      </c>
      <c r="G368">
        <v>26001.02</v>
      </c>
    </row>
    <row r="369" spans="1:7" x14ac:dyDescent="0.25">
      <c r="A369" s="3">
        <v>45282</v>
      </c>
      <c r="B369">
        <v>21295.85</v>
      </c>
      <c r="C369">
        <v>21390.5</v>
      </c>
      <c r="D369">
        <v>21232.45</v>
      </c>
      <c r="E369">
        <v>21349.4</v>
      </c>
      <c r="F369">
        <v>284708918</v>
      </c>
      <c r="G369">
        <v>27709.29</v>
      </c>
    </row>
    <row r="370" spans="1:7" x14ac:dyDescent="0.25">
      <c r="A370" s="3">
        <v>45286</v>
      </c>
      <c r="B370">
        <v>21365.200000000001</v>
      </c>
      <c r="C370">
        <v>21477.15</v>
      </c>
      <c r="D370">
        <v>21329.45</v>
      </c>
      <c r="E370">
        <v>21441.35</v>
      </c>
      <c r="F370">
        <v>219467748</v>
      </c>
      <c r="G370">
        <v>20081.330000000002</v>
      </c>
    </row>
    <row r="371" spans="1:7" x14ac:dyDescent="0.25">
      <c r="A371" s="3">
        <v>45287</v>
      </c>
      <c r="B371">
        <v>21497.65</v>
      </c>
      <c r="C371">
        <v>21675.75</v>
      </c>
      <c r="D371">
        <v>21495.8</v>
      </c>
      <c r="E371">
        <v>21654.75</v>
      </c>
      <c r="F371">
        <v>256542963</v>
      </c>
      <c r="G371">
        <v>23059.25</v>
      </c>
    </row>
    <row r="372" spans="1:7" x14ac:dyDescent="0.25">
      <c r="A372" s="3">
        <v>45288</v>
      </c>
      <c r="B372">
        <v>21715</v>
      </c>
      <c r="C372">
        <v>21801.45</v>
      </c>
      <c r="D372">
        <v>21678</v>
      </c>
      <c r="E372">
        <v>21778.7</v>
      </c>
      <c r="F372">
        <v>393080755</v>
      </c>
      <c r="G372">
        <v>35031</v>
      </c>
    </row>
    <row r="373" spans="1:7" x14ac:dyDescent="0.25">
      <c r="A373" s="3">
        <v>45289</v>
      </c>
      <c r="B373">
        <v>21737.65</v>
      </c>
      <c r="C373">
        <v>21770.3</v>
      </c>
      <c r="D373">
        <v>21676.9</v>
      </c>
      <c r="E373">
        <v>21731.4</v>
      </c>
      <c r="F373">
        <v>270922276</v>
      </c>
      <c r="G373">
        <v>23697.88</v>
      </c>
    </row>
    <row r="374" spans="1:7" x14ac:dyDescent="0.25">
      <c r="A374" s="3">
        <v>45292</v>
      </c>
      <c r="B374">
        <v>21727.75</v>
      </c>
      <c r="C374">
        <v>21834.35</v>
      </c>
      <c r="D374">
        <v>21680.85</v>
      </c>
      <c r="E374">
        <v>21741.9</v>
      </c>
      <c r="F374">
        <v>153995217</v>
      </c>
      <c r="G374">
        <v>14184.09</v>
      </c>
    </row>
    <row r="375" spans="1:7" x14ac:dyDescent="0.25">
      <c r="A375" s="3">
        <v>45293</v>
      </c>
      <c r="B375">
        <v>21751.35</v>
      </c>
      <c r="C375">
        <v>21755.599999999999</v>
      </c>
      <c r="D375">
        <v>21555.65</v>
      </c>
      <c r="E375">
        <v>21665.8</v>
      </c>
      <c r="F375">
        <v>263711568</v>
      </c>
      <c r="G375">
        <v>25316.13</v>
      </c>
    </row>
    <row r="376" spans="1:7" x14ac:dyDescent="0.25">
      <c r="A376" s="3">
        <v>45294</v>
      </c>
      <c r="B376">
        <v>21661.1</v>
      </c>
      <c r="C376">
        <v>21677</v>
      </c>
      <c r="D376">
        <v>21500.35</v>
      </c>
      <c r="E376">
        <v>21517.35</v>
      </c>
      <c r="F376">
        <v>311933117</v>
      </c>
      <c r="G376">
        <v>32329.23</v>
      </c>
    </row>
    <row r="377" spans="1:7" x14ac:dyDescent="0.25">
      <c r="A377" s="3">
        <v>45295</v>
      </c>
      <c r="B377">
        <v>21605.8</v>
      </c>
      <c r="C377">
        <v>21685.65</v>
      </c>
      <c r="D377">
        <v>21564.55</v>
      </c>
      <c r="E377">
        <v>21658.6</v>
      </c>
      <c r="F377">
        <v>339172697</v>
      </c>
      <c r="G377">
        <v>30868.15</v>
      </c>
    </row>
    <row r="378" spans="1:7" x14ac:dyDescent="0.25">
      <c r="A378" s="3">
        <v>45296</v>
      </c>
      <c r="B378">
        <v>21705.75</v>
      </c>
      <c r="C378">
        <v>21749.599999999999</v>
      </c>
      <c r="D378">
        <v>21629.200000000001</v>
      </c>
      <c r="E378">
        <v>21710.799999999999</v>
      </c>
      <c r="F378">
        <v>309303266</v>
      </c>
      <c r="G378">
        <v>26554.49</v>
      </c>
    </row>
    <row r="379" spans="1:7" x14ac:dyDescent="0.25">
      <c r="A379" s="3">
        <v>45299</v>
      </c>
      <c r="B379">
        <v>21747.599999999999</v>
      </c>
      <c r="C379">
        <v>21763.95</v>
      </c>
      <c r="D379">
        <v>21492.9</v>
      </c>
      <c r="E379">
        <v>21513</v>
      </c>
      <c r="F379">
        <v>231452935</v>
      </c>
      <c r="G379">
        <v>21140.94</v>
      </c>
    </row>
    <row r="380" spans="1:7" x14ac:dyDescent="0.25">
      <c r="A380" s="3">
        <v>45300</v>
      </c>
      <c r="B380">
        <v>21653.599999999999</v>
      </c>
      <c r="C380">
        <v>21724.45</v>
      </c>
      <c r="D380">
        <v>21517.85</v>
      </c>
      <c r="E380">
        <v>21544.85</v>
      </c>
      <c r="F380">
        <v>228568589</v>
      </c>
      <c r="G380">
        <v>24055.74</v>
      </c>
    </row>
    <row r="381" spans="1:7" x14ac:dyDescent="0.25">
      <c r="A381" s="3">
        <v>45301</v>
      </c>
      <c r="B381">
        <v>21529.3</v>
      </c>
      <c r="C381">
        <v>21641.85</v>
      </c>
      <c r="D381">
        <v>21448.65</v>
      </c>
      <c r="E381">
        <v>21618.7</v>
      </c>
      <c r="F381">
        <v>216991926</v>
      </c>
      <c r="G381">
        <v>20958.96</v>
      </c>
    </row>
    <row r="382" spans="1:7" x14ac:dyDescent="0.25">
      <c r="A382" s="3">
        <v>45302</v>
      </c>
      <c r="B382">
        <v>21688</v>
      </c>
      <c r="C382">
        <v>21726.5</v>
      </c>
      <c r="D382">
        <v>21593.75</v>
      </c>
      <c r="E382">
        <v>21647.200000000001</v>
      </c>
      <c r="F382">
        <v>212453866</v>
      </c>
      <c r="G382">
        <v>23492.12</v>
      </c>
    </row>
    <row r="383" spans="1:7" x14ac:dyDescent="0.25">
      <c r="A383" s="3">
        <v>45303</v>
      </c>
      <c r="B383">
        <v>21773.55</v>
      </c>
      <c r="C383">
        <v>21928.25</v>
      </c>
      <c r="D383">
        <v>21715.15</v>
      </c>
      <c r="E383">
        <v>21894.55</v>
      </c>
      <c r="F383">
        <v>294678459</v>
      </c>
      <c r="G383">
        <v>30565.5</v>
      </c>
    </row>
    <row r="384" spans="1:7" x14ac:dyDescent="0.25">
      <c r="A384" s="3">
        <v>45306</v>
      </c>
      <c r="B384">
        <v>22053.15</v>
      </c>
      <c r="C384">
        <v>22115.55</v>
      </c>
      <c r="D384">
        <v>21963.55</v>
      </c>
      <c r="E384">
        <v>22097.45</v>
      </c>
      <c r="F384">
        <v>345543523</v>
      </c>
      <c r="G384">
        <v>29523.15</v>
      </c>
    </row>
    <row r="385" spans="1:7" x14ac:dyDescent="0.25">
      <c r="A385" s="3">
        <v>45307</v>
      </c>
      <c r="B385">
        <v>22080.5</v>
      </c>
      <c r="C385">
        <v>22124.15</v>
      </c>
      <c r="D385">
        <v>21969.8</v>
      </c>
      <c r="E385">
        <v>22032.3</v>
      </c>
      <c r="F385">
        <v>292433764</v>
      </c>
      <c r="G385">
        <v>24435.94</v>
      </c>
    </row>
    <row r="386" spans="1:7" x14ac:dyDescent="0.25">
      <c r="A386" s="3">
        <v>45308</v>
      </c>
      <c r="B386">
        <v>21647.25</v>
      </c>
      <c r="C386">
        <v>21851.5</v>
      </c>
      <c r="D386">
        <v>21550.45</v>
      </c>
      <c r="E386">
        <v>21571.95</v>
      </c>
      <c r="F386">
        <v>455999867</v>
      </c>
      <c r="G386">
        <v>47533.440000000002</v>
      </c>
    </row>
    <row r="387" spans="1:7" x14ac:dyDescent="0.25">
      <c r="A387" s="3">
        <v>45309</v>
      </c>
      <c r="B387">
        <v>21414.2</v>
      </c>
      <c r="C387">
        <v>21539.4</v>
      </c>
      <c r="D387">
        <v>21285.55</v>
      </c>
      <c r="E387">
        <v>21462.25</v>
      </c>
      <c r="F387">
        <v>387341268</v>
      </c>
      <c r="G387">
        <v>39718.839999999997</v>
      </c>
    </row>
    <row r="388" spans="1:7" x14ac:dyDescent="0.25">
      <c r="A388" s="3">
        <v>45310</v>
      </c>
      <c r="B388">
        <v>21615.200000000001</v>
      </c>
      <c r="C388">
        <v>21670.6</v>
      </c>
      <c r="D388">
        <v>21575</v>
      </c>
      <c r="E388">
        <v>21622.400000000001</v>
      </c>
      <c r="F388">
        <v>343055124</v>
      </c>
      <c r="G388">
        <v>34429.24</v>
      </c>
    </row>
    <row r="389" spans="1:7" x14ac:dyDescent="0.25">
      <c r="A389" s="3">
        <v>45311</v>
      </c>
      <c r="B389">
        <v>21706.15</v>
      </c>
      <c r="C389">
        <v>21720.3</v>
      </c>
      <c r="D389">
        <v>21541.8</v>
      </c>
      <c r="E389">
        <v>21571.8</v>
      </c>
      <c r="F389">
        <v>162073740</v>
      </c>
      <c r="G389">
        <v>13917.46</v>
      </c>
    </row>
    <row r="390" spans="1:7" x14ac:dyDescent="0.25">
      <c r="A390" s="3">
        <v>45314</v>
      </c>
      <c r="B390">
        <v>21716.7</v>
      </c>
      <c r="C390">
        <v>21750.25</v>
      </c>
      <c r="D390">
        <v>21192.6</v>
      </c>
      <c r="E390">
        <v>21238.799999999999</v>
      </c>
      <c r="F390">
        <v>449718534</v>
      </c>
      <c r="G390">
        <v>48813.68</v>
      </c>
    </row>
    <row r="391" spans="1:7" x14ac:dyDescent="0.25">
      <c r="A391" s="3">
        <v>45315</v>
      </c>
      <c r="B391">
        <v>21185.25</v>
      </c>
      <c r="C391">
        <v>21482.35</v>
      </c>
      <c r="D391">
        <v>21137.200000000001</v>
      </c>
      <c r="E391">
        <v>21453.95</v>
      </c>
      <c r="F391">
        <v>407460664</v>
      </c>
      <c r="G391">
        <v>41718.639999999999</v>
      </c>
    </row>
    <row r="392" spans="1:7" x14ac:dyDescent="0.25">
      <c r="A392" s="3">
        <v>45316</v>
      </c>
      <c r="B392">
        <v>21454.6</v>
      </c>
      <c r="C392">
        <v>21459</v>
      </c>
      <c r="D392">
        <v>21247.05</v>
      </c>
      <c r="E392">
        <v>21352.6</v>
      </c>
      <c r="F392">
        <v>418143077</v>
      </c>
      <c r="G392">
        <v>40088.5</v>
      </c>
    </row>
    <row r="393" spans="1:7" x14ac:dyDescent="0.25">
      <c r="A393" s="3">
        <v>45320</v>
      </c>
      <c r="B393">
        <v>21433.1</v>
      </c>
      <c r="C393">
        <v>21763.25</v>
      </c>
      <c r="D393">
        <v>21429.599999999999</v>
      </c>
      <c r="E393">
        <v>21737.599999999999</v>
      </c>
      <c r="F393">
        <v>376702289</v>
      </c>
      <c r="G393">
        <v>34516.42</v>
      </c>
    </row>
    <row r="394" spans="1:7" x14ac:dyDescent="0.25">
      <c r="A394" s="3">
        <v>45321</v>
      </c>
      <c r="B394">
        <v>21775.75</v>
      </c>
      <c r="C394">
        <v>21813.05</v>
      </c>
      <c r="D394">
        <v>21501.8</v>
      </c>
      <c r="E394">
        <v>21522.1</v>
      </c>
      <c r="F394">
        <v>375137333</v>
      </c>
      <c r="G394">
        <v>32916.300000000003</v>
      </c>
    </row>
    <row r="395" spans="1:7" x14ac:dyDescent="0.25">
      <c r="A395" s="3">
        <v>45322</v>
      </c>
      <c r="B395">
        <v>21487.25</v>
      </c>
      <c r="C395">
        <v>21741.35</v>
      </c>
      <c r="D395">
        <v>21448.85</v>
      </c>
      <c r="E395">
        <v>21725.7</v>
      </c>
      <c r="F395">
        <v>410583065</v>
      </c>
      <c r="G395">
        <v>41587.85</v>
      </c>
    </row>
    <row r="396" spans="1:7" x14ac:dyDescent="0.25">
      <c r="A396" s="3">
        <v>45323</v>
      </c>
      <c r="B396">
        <v>21780.65</v>
      </c>
      <c r="C396">
        <v>21832.95</v>
      </c>
      <c r="D396">
        <v>21658.75</v>
      </c>
      <c r="E396">
        <v>21697.45</v>
      </c>
      <c r="F396">
        <v>332541208</v>
      </c>
      <c r="G396">
        <v>34042.15</v>
      </c>
    </row>
    <row r="397" spans="1:7" x14ac:dyDescent="0.25">
      <c r="A397" s="3">
        <v>45324</v>
      </c>
      <c r="B397">
        <v>21812.75</v>
      </c>
      <c r="C397">
        <v>22126.799999999999</v>
      </c>
      <c r="D397">
        <v>21805.55</v>
      </c>
      <c r="E397">
        <v>21853.8</v>
      </c>
      <c r="F397">
        <v>442794738</v>
      </c>
      <c r="G397">
        <v>38395.9</v>
      </c>
    </row>
    <row r="398" spans="1:7" x14ac:dyDescent="0.25">
      <c r="A398" s="3">
        <v>45327</v>
      </c>
      <c r="B398">
        <v>21921.05</v>
      </c>
      <c r="C398">
        <v>21964.3</v>
      </c>
      <c r="D398">
        <v>21726.95</v>
      </c>
      <c r="E398">
        <v>21771.7</v>
      </c>
      <c r="F398">
        <v>440849699</v>
      </c>
      <c r="G398">
        <v>33807.94</v>
      </c>
    </row>
    <row r="399" spans="1:7" x14ac:dyDescent="0.25">
      <c r="A399" s="3">
        <v>45328</v>
      </c>
      <c r="B399">
        <v>21825.200000000001</v>
      </c>
      <c r="C399">
        <v>21951.4</v>
      </c>
      <c r="D399">
        <v>21737.55</v>
      </c>
      <c r="E399">
        <v>21929.4</v>
      </c>
      <c r="F399">
        <v>370968111</v>
      </c>
      <c r="G399">
        <v>32910.82</v>
      </c>
    </row>
    <row r="400" spans="1:7" x14ac:dyDescent="0.25">
      <c r="A400" s="3">
        <v>45329</v>
      </c>
      <c r="B400">
        <v>22045.05</v>
      </c>
      <c r="C400">
        <v>22053.3</v>
      </c>
      <c r="D400">
        <v>21860.15</v>
      </c>
      <c r="E400">
        <v>21930.5</v>
      </c>
      <c r="F400">
        <v>346263704</v>
      </c>
      <c r="G400">
        <v>30088.76</v>
      </c>
    </row>
    <row r="401" spans="1:7" x14ac:dyDescent="0.25">
      <c r="A401" s="3">
        <v>45330</v>
      </c>
      <c r="B401">
        <v>22009.65</v>
      </c>
      <c r="C401">
        <v>22011.05</v>
      </c>
      <c r="D401">
        <v>21665.3</v>
      </c>
      <c r="E401">
        <v>21717.95</v>
      </c>
      <c r="F401">
        <v>491069786</v>
      </c>
      <c r="G401">
        <v>41082.019999999997</v>
      </c>
    </row>
    <row r="402" spans="1:7" x14ac:dyDescent="0.25">
      <c r="A402" s="3">
        <v>45331</v>
      </c>
      <c r="B402">
        <v>21727</v>
      </c>
      <c r="C402">
        <v>21804.45</v>
      </c>
      <c r="D402">
        <v>21629.9</v>
      </c>
      <c r="E402">
        <v>21782.5</v>
      </c>
      <c r="F402">
        <v>349222850</v>
      </c>
      <c r="G402">
        <v>31176.16</v>
      </c>
    </row>
    <row r="403" spans="1:7" x14ac:dyDescent="0.25">
      <c r="A403" s="3">
        <v>45334</v>
      </c>
      <c r="B403">
        <v>21800.799999999999</v>
      </c>
      <c r="C403">
        <v>21831.7</v>
      </c>
      <c r="D403">
        <v>21574.75</v>
      </c>
      <c r="E403">
        <v>21616.05</v>
      </c>
      <c r="F403">
        <v>287436165</v>
      </c>
      <c r="G403">
        <v>23921.14</v>
      </c>
    </row>
    <row r="404" spans="1:7" x14ac:dyDescent="0.25">
      <c r="A404" s="3">
        <v>45335</v>
      </c>
      <c r="B404">
        <v>21664.3</v>
      </c>
      <c r="C404">
        <v>21766.799999999999</v>
      </c>
      <c r="D404">
        <v>21543.35</v>
      </c>
      <c r="E404">
        <v>21743.25</v>
      </c>
      <c r="F404">
        <v>365785766</v>
      </c>
      <c r="G404">
        <v>29896.62</v>
      </c>
    </row>
    <row r="405" spans="1:7" x14ac:dyDescent="0.25">
      <c r="A405" s="3">
        <v>45336</v>
      </c>
      <c r="B405">
        <v>21578.15</v>
      </c>
      <c r="C405">
        <v>21870.85</v>
      </c>
      <c r="D405">
        <v>21530.2</v>
      </c>
      <c r="E405">
        <v>21840.05</v>
      </c>
      <c r="F405">
        <v>359120861</v>
      </c>
      <c r="G405">
        <v>32535</v>
      </c>
    </row>
    <row r="406" spans="1:7" x14ac:dyDescent="0.25">
      <c r="A406" s="3">
        <v>45337</v>
      </c>
      <c r="B406">
        <v>21906.55</v>
      </c>
      <c r="C406">
        <v>21953.85</v>
      </c>
      <c r="D406">
        <v>21794.799999999999</v>
      </c>
      <c r="E406">
        <v>21910.75</v>
      </c>
      <c r="F406">
        <v>345394395</v>
      </c>
      <c r="G406">
        <v>29559.69</v>
      </c>
    </row>
    <row r="407" spans="1:7" x14ac:dyDescent="0.25">
      <c r="A407" s="3">
        <v>45338</v>
      </c>
      <c r="B407">
        <v>22020.3</v>
      </c>
      <c r="C407">
        <v>22068.65</v>
      </c>
      <c r="D407">
        <v>21968.95</v>
      </c>
      <c r="E407">
        <v>22040.7</v>
      </c>
      <c r="F407">
        <v>343892935</v>
      </c>
      <c r="G407">
        <v>30666.89</v>
      </c>
    </row>
    <row r="408" spans="1:7" x14ac:dyDescent="0.25">
      <c r="A408" s="3">
        <v>45341</v>
      </c>
      <c r="B408">
        <v>22103.45</v>
      </c>
      <c r="C408">
        <v>22186.65</v>
      </c>
      <c r="D408">
        <v>22021.05</v>
      </c>
      <c r="E408">
        <v>22122.25</v>
      </c>
      <c r="F408">
        <v>218252325</v>
      </c>
      <c r="G408">
        <v>21375.71</v>
      </c>
    </row>
    <row r="409" spans="1:7" x14ac:dyDescent="0.25">
      <c r="A409" s="3">
        <v>45342</v>
      </c>
      <c r="B409">
        <v>22099.200000000001</v>
      </c>
      <c r="C409">
        <v>22215.599999999999</v>
      </c>
      <c r="D409">
        <v>22045.85</v>
      </c>
      <c r="E409">
        <v>22196.95</v>
      </c>
      <c r="F409">
        <v>295705319</v>
      </c>
      <c r="G409">
        <v>26872.32</v>
      </c>
    </row>
    <row r="410" spans="1:7" x14ac:dyDescent="0.25">
      <c r="A410" s="3">
        <v>45343</v>
      </c>
      <c r="B410">
        <v>22248.85</v>
      </c>
      <c r="C410">
        <v>22249.4</v>
      </c>
      <c r="D410">
        <v>21997.95</v>
      </c>
      <c r="E410">
        <v>22055.05</v>
      </c>
      <c r="F410">
        <v>364545679</v>
      </c>
      <c r="G410">
        <v>29741.39</v>
      </c>
    </row>
    <row r="411" spans="1:7" x14ac:dyDescent="0.25">
      <c r="A411" s="3">
        <v>45344</v>
      </c>
      <c r="B411">
        <v>22081.55</v>
      </c>
      <c r="C411">
        <v>22252.5</v>
      </c>
      <c r="D411">
        <v>21875.25</v>
      </c>
      <c r="E411">
        <v>22217.45</v>
      </c>
      <c r="F411">
        <v>343495136</v>
      </c>
      <c r="G411">
        <v>33985.94</v>
      </c>
    </row>
    <row r="412" spans="1:7" x14ac:dyDescent="0.25">
      <c r="A412" s="3">
        <v>45345</v>
      </c>
      <c r="B412">
        <v>22290</v>
      </c>
      <c r="C412">
        <v>22297.5</v>
      </c>
      <c r="D412">
        <v>22186.1</v>
      </c>
      <c r="E412">
        <v>22212.7</v>
      </c>
      <c r="F412">
        <v>225983194</v>
      </c>
      <c r="G412">
        <v>24617.01</v>
      </c>
    </row>
    <row r="413" spans="1:7" x14ac:dyDescent="0.25">
      <c r="A413" s="3">
        <v>45348</v>
      </c>
      <c r="B413">
        <v>22169.200000000001</v>
      </c>
      <c r="C413">
        <v>22202.15</v>
      </c>
      <c r="D413">
        <v>22075.15</v>
      </c>
      <c r="E413">
        <v>22122.05</v>
      </c>
      <c r="F413">
        <v>207775504</v>
      </c>
      <c r="G413">
        <v>20850.259999999998</v>
      </c>
    </row>
    <row r="414" spans="1:7" x14ac:dyDescent="0.25">
      <c r="A414" s="3">
        <v>45349</v>
      </c>
      <c r="B414">
        <v>22090.2</v>
      </c>
      <c r="C414">
        <v>22218.25</v>
      </c>
      <c r="D414">
        <v>22085.65</v>
      </c>
      <c r="E414">
        <v>22198.35</v>
      </c>
      <c r="F414">
        <v>252199186</v>
      </c>
      <c r="G414">
        <v>24620.71</v>
      </c>
    </row>
    <row r="415" spans="1:7" x14ac:dyDescent="0.25">
      <c r="A415" s="3">
        <v>45350</v>
      </c>
      <c r="B415">
        <v>22214.1</v>
      </c>
      <c r="C415">
        <v>22229.15</v>
      </c>
      <c r="D415">
        <v>21915.85</v>
      </c>
      <c r="E415">
        <v>21951.15</v>
      </c>
      <c r="F415">
        <v>202952371</v>
      </c>
      <c r="G415">
        <v>20579.8</v>
      </c>
    </row>
    <row r="416" spans="1:7" x14ac:dyDescent="0.25">
      <c r="A416" s="3">
        <v>45351</v>
      </c>
      <c r="B416">
        <v>21935.200000000001</v>
      </c>
      <c r="C416">
        <v>22060.55</v>
      </c>
      <c r="D416">
        <v>21860.65</v>
      </c>
      <c r="E416">
        <v>21982.799999999999</v>
      </c>
      <c r="F416">
        <v>360165824</v>
      </c>
      <c r="G416">
        <v>40196.120000000003</v>
      </c>
    </row>
    <row r="417" spans="1:7" x14ac:dyDescent="0.25">
      <c r="A417" s="3">
        <v>45352</v>
      </c>
      <c r="B417">
        <v>22048.3</v>
      </c>
      <c r="C417">
        <v>22353.3</v>
      </c>
      <c r="D417">
        <v>22047.75</v>
      </c>
      <c r="E417">
        <v>22338.75</v>
      </c>
      <c r="F417">
        <v>351503075</v>
      </c>
      <c r="G417">
        <v>29646.47</v>
      </c>
    </row>
    <row r="418" spans="1:7" x14ac:dyDescent="0.25">
      <c r="A418" s="3">
        <v>45353</v>
      </c>
      <c r="B418">
        <v>22406.95</v>
      </c>
      <c r="C418">
        <v>22419.55</v>
      </c>
      <c r="D418">
        <v>22367.05</v>
      </c>
      <c r="E418">
        <v>22378.400000000001</v>
      </c>
      <c r="F418">
        <v>35763814</v>
      </c>
      <c r="G418">
        <v>1918.77</v>
      </c>
    </row>
    <row r="419" spans="1:7" x14ac:dyDescent="0.25">
      <c r="A419" s="3">
        <v>45355</v>
      </c>
      <c r="B419">
        <v>22403.5</v>
      </c>
      <c r="C419">
        <v>22440.9</v>
      </c>
      <c r="D419">
        <v>22358.3</v>
      </c>
      <c r="E419">
        <v>22405.599999999999</v>
      </c>
      <c r="F419">
        <v>298794435</v>
      </c>
      <c r="G419">
        <v>23771.71</v>
      </c>
    </row>
    <row r="420" spans="1:7" x14ac:dyDescent="0.25">
      <c r="A420" s="3">
        <v>45356</v>
      </c>
      <c r="B420">
        <v>22371.25</v>
      </c>
      <c r="C420">
        <v>22416.9</v>
      </c>
      <c r="D420">
        <v>22269.15</v>
      </c>
      <c r="E420">
        <v>22356.3</v>
      </c>
      <c r="F420">
        <v>296153036</v>
      </c>
      <c r="G420">
        <v>29165.37</v>
      </c>
    </row>
    <row r="421" spans="1:7" x14ac:dyDescent="0.25">
      <c r="A421" s="3">
        <v>45357</v>
      </c>
      <c r="B421">
        <v>22327.5</v>
      </c>
      <c r="C421">
        <v>22497.200000000001</v>
      </c>
      <c r="D421">
        <v>22224.35</v>
      </c>
      <c r="E421">
        <v>22474.05</v>
      </c>
      <c r="F421">
        <v>312262560</v>
      </c>
      <c r="G421">
        <v>31029.01</v>
      </c>
    </row>
    <row r="422" spans="1:7" x14ac:dyDescent="0.25">
      <c r="A422" s="3">
        <v>45358</v>
      </c>
      <c r="B422">
        <v>22505.3</v>
      </c>
      <c r="C422">
        <v>22525.65</v>
      </c>
      <c r="D422">
        <v>22430</v>
      </c>
      <c r="E422">
        <v>22493.55</v>
      </c>
      <c r="F422">
        <v>379865142</v>
      </c>
      <c r="G422">
        <v>33558.46</v>
      </c>
    </row>
    <row r="423" spans="1:7" x14ac:dyDescent="0.25">
      <c r="A423" s="3">
        <v>45362</v>
      </c>
      <c r="B423">
        <v>22517.5</v>
      </c>
      <c r="C423">
        <v>22526.6</v>
      </c>
      <c r="D423">
        <v>22307.25</v>
      </c>
      <c r="E423">
        <v>22332.65</v>
      </c>
      <c r="F423">
        <v>277897373</v>
      </c>
      <c r="G423">
        <v>27222.37</v>
      </c>
    </row>
    <row r="424" spans="1:7" x14ac:dyDescent="0.25">
      <c r="A424" s="3">
        <v>45363</v>
      </c>
      <c r="B424">
        <v>22334.45</v>
      </c>
      <c r="C424">
        <v>22452.55</v>
      </c>
      <c r="D424">
        <v>22256</v>
      </c>
      <c r="E424">
        <v>22335.7</v>
      </c>
      <c r="F424">
        <v>299201167</v>
      </c>
      <c r="G424">
        <v>29781.119999999999</v>
      </c>
    </row>
    <row r="425" spans="1:7" x14ac:dyDescent="0.25">
      <c r="A425" s="3">
        <v>45364</v>
      </c>
      <c r="B425">
        <v>22432.2</v>
      </c>
      <c r="C425">
        <v>22446.75</v>
      </c>
      <c r="D425">
        <v>21905.65</v>
      </c>
      <c r="E425">
        <v>21997.7</v>
      </c>
      <c r="F425">
        <v>493341697</v>
      </c>
      <c r="G425">
        <v>40109.230000000003</v>
      </c>
    </row>
    <row r="426" spans="1:7" x14ac:dyDescent="0.25">
      <c r="A426" s="3">
        <v>45365</v>
      </c>
      <c r="B426">
        <v>21982.55</v>
      </c>
      <c r="C426">
        <v>22204.6</v>
      </c>
      <c r="D426">
        <v>21917.5</v>
      </c>
      <c r="E426">
        <v>22146.65</v>
      </c>
      <c r="F426">
        <v>426742460</v>
      </c>
      <c r="G426">
        <v>37348.300000000003</v>
      </c>
    </row>
    <row r="427" spans="1:7" x14ac:dyDescent="0.25">
      <c r="A427" s="3">
        <v>45366</v>
      </c>
      <c r="B427">
        <v>22064.85</v>
      </c>
      <c r="C427">
        <v>22120.9</v>
      </c>
      <c r="D427">
        <v>21931.7</v>
      </c>
      <c r="E427">
        <v>22023.35</v>
      </c>
      <c r="F427">
        <v>661460455</v>
      </c>
      <c r="G427">
        <v>60260.88</v>
      </c>
    </row>
    <row r="428" spans="1:7" x14ac:dyDescent="0.25">
      <c r="A428" s="3">
        <v>45369</v>
      </c>
      <c r="B428">
        <v>21990.1</v>
      </c>
      <c r="C428">
        <v>22123.7</v>
      </c>
      <c r="D428">
        <v>21916.55</v>
      </c>
      <c r="E428">
        <v>22055.7</v>
      </c>
      <c r="F428">
        <v>356321519</v>
      </c>
      <c r="G428">
        <v>23015.51</v>
      </c>
    </row>
    <row r="429" spans="1:7" x14ac:dyDescent="0.25">
      <c r="A429" s="3">
        <v>45370</v>
      </c>
      <c r="B429">
        <v>21946.45</v>
      </c>
      <c r="C429">
        <v>21978.3</v>
      </c>
      <c r="D429">
        <v>21793.1</v>
      </c>
      <c r="E429">
        <v>21817.45</v>
      </c>
      <c r="F429">
        <v>344157465</v>
      </c>
      <c r="G429">
        <v>30291.599999999999</v>
      </c>
    </row>
    <row r="430" spans="1:7" x14ac:dyDescent="0.25">
      <c r="A430" s="3">
        <v>45371</v>
      </c>
      <c r="B430">
        <v>21843.9</v>
      </c>
      <c r="C430">
        <v>21930.9</v>
      </c>
      <c r="D430">
        <v>21710.2</v>
      </c>
      <c r="E430">
        <v>21839.1</v>
      </c>
      <c r="F430">
        <v>312414696</v>
      </c>
      <c r="G430">
        <v>28939.85</v>
      </c>
    </row>
    <row r="431" spans="1:7" x14ac:dyDescent="0.25">
      <c r="A431" s="3">
        <v>45372</v>
      </c>
      <c r="B431">
        <v>21989.9</v>
      </c>
      <c r="C431">
        <v>22080.95</v>
      </c>
      <c r="D431">
        <v>21941.3</v>
      </c>
      <c r="E431">
        <v>22011.95</v>
      </c>
      <c r="F431">
        <v>353172434</v>
      </c>
      <c r="G431">
        <v>31258.400000000001</v>
      </c>
    </row>
    <row r="432" spans="1:7" x14ac:dyDescent="0.25">
      <c r="A432" s="3">
        <v>45373</v>
      </c>
      <c r="B432">
        <v>21932.2</v>
      </c>
      <c r="C432">
        <v>22180.7</v>
      </c>
      <c r="D432">
        <v>21883.3</v>
      </c>
      <c r="E432">
        <v>22096.75</v>
      </c>
      <c r="F432">
        <v>388656439</v>
      </c>
      <c r="G432">
        <v>39023.19</v>
      </c>
    </row>
    <row r="433" spans="1:7" x14ac:dyDescent="0.25">
      <c r="A433" s="3">
        <v>45377</v>
      </c>
      <c r="B433">
        <v>21947.9</v>
      </c>
      <c r="C433">
        <v>22073.200000000001</v>
      </c>
      <c r="D433">
        <v>21947.55</v>
      </c>
      <c r="E433">
        <v>22004.7</v>
      </c>
      <c r="F433">
        <v>328403719</v>
      </c>
      <c r="G433">
        <v>33382.080000000002</v>
      </c>
    </row>
    <row r="434" spans="1:7" x14ac:dyDescent="0.25">
      <c r="A434" s="3">
        <v>45378</v>
      </c>
      <c r="B434">
        <v>22053.95</v>
      </c>
      <c r="C434">
        <v>22193.599999999999</v>
      </c>
      <c r="D434">
        <v>22052.85</v>
      </c>
      <c r="E434">
        <v>22123.65</v>
      </c>
      <c r="F434">
        <v>409136866</v>
      </c>
      <c r="G434">
        <v>38830.730000000003</v>
      </c>
    </row>
    <row r="435" spans="1:7" x14ac:dyDescent="0.25">
      <c r="A435" s="3">
        <v>45379</v>
      </c>
      <c r="B435">
        <v>22163.599999999999</v>
      </c>
      <c r="C435">
        <v>22516</v>
      </c>
      <c r="D435">
        <v>22163.599999999999</v>
      </c>
      <c r="E435">
        <v>22326.9</v>
      </c>
      <c r="F435">
        <v>407422815</v>
      </c>
      <c r="G435">
        <v>45656.57</v>
      </c>
    </row>
    <row r="436" spans="1:7" x14ac:dyDescent="0.25">
      <c r="A436" s="3">
        <v>45383</v>
      </c>
      <c r="B436">
        <v>22455</v>
      </c>
      <c r="C436">
        <v>22529.95</v>
      </c>
      <c r="D436">
        <v>22427.75</v>
      </c>
      <c r="E436">
        <v>22462</v>
      </c>
      <c r="F436">
        <v>243637071</v>
      </c>
      <c r="G436">
        <v>21420.69</v>
      </c>
    </row>
    <row r="437" spans="1:7" x14ac:dyDescent="0.25">
      <c r="A437" s="3">
        <v>45384</v>
      </c>
      <c r="B437">
        <v>22458.799999999999</v>
      </c>
      <c r="C437">
        <v>22497.599999999999</v>
      </c>
      <c r="D437">
        <v>22388.15</v>
      </c>
      <c r="E437">
        <v>22453.3</v>
      </c>
      <c r="F437">
        <v>289524237</v>
      </c>
      <c r="G437">
        <v>27940.93</v>
      </c>
    </row>
    <row r="438" spans="1:7" x14ac:dyDescent="0.25">
      <c r="A438" s="3">
        <v>45385</v>
      </c>
      <c r="B438">
        <v>22385.7</v>
      </c>
      <c r="C438">
        <v>22521.1</v>
      </c>
      <c r="D438">
        <v>22346.5</v>
      </c>
      <c r="E438">
        <v>22434.65</v>
      </c>
      <c r="F438">
        <v>309647491</v>
      </c>
      <c r="G438">
        <v>30793.279999999999</v>
      </c>
    </row>
    <row r="439" spans="1:7" x14ac:dyDescent="0.25">
      <c r="A439" s="3">
        <v>45386</v>
      </c>
      <c r="B439">
        <v>22592.1</v>
      </c>
      <c r="C439">
        <v>22619</v>
      </c>
      <c r="D439">
        <v>22303.8</v>
      </c>
      <c r="E439">
        <v>22514.65</v>
      </c>
      <c r="F439">
        <v>400986156</v>
      </c>
      <c r="G439">
        <v>40705.56</v>
      </c>
    </row>
    <row r="440" spans="1:7" x14ac:dyDescent="0.25">
      <c r="A440" s="3">
        <v>45387</v>
      </c>
      <c r="B440">
        <v>22486.400000000001</v>
      </c>
      <c r="C440">
        <v>22537.599999999999</v>
      </c>
      <c r="D440">
        <v>22427.599999999999</v>
      </c>
      <c r="E440">
        <v>22513.7</v>
      </c>
      <c r="F440">
        <v>242244731</v>
      </c>
      <c r="G440">
        <v>24797.82</v>
      </c>
    </row>
    <row r="441" spans="1:7" x14ac:dyDescent="0.25">
      <c r="A441" s="3">
        <v>45390</v>
      </c>
      <c r="B441">
        <v>22578.35</v>
      </c>
      <c r="C441">
        <v>22697.3</v>
      </c>
      <c r="D441">
        <v>22550.35</v>
      </c>
      <c r="E441">
        <v>22666.3</v>
      </c>
      <c r="F441">
        <v>227633561</v>
      </c>
      <c r="G441">
        <v>22480.2</v>
      </c>
    </row>
    <row r="442" spans="1:7" x14ac:dyDescent="0.25">
      <c r="A442" s="3">
        <v>45391</v>
      </c>
      <c r="B442">
        <v>22765.1</v>
      </c>
      <c r="C442">
        <v>22768.400000000001</v>
      </c>
      <c r="D442">
        <v>22612.25</v>
      </c>
      <c r="E442">
        <v>22642.75</v>
      </c>
      <c r="F442">
        <v>232356772</v>
      </c>
      <c r="G442">
        <v>21651.69</v>
      </c>
    </row>
    <row r="443" spans="1:7" x14ac:dyDescent="0.25">
      <c r="A443" s="3">
        <v>45392</v>
      </c>
      <c r="B443">
        <v>22720.25</v>
      </c>
      <c r="C443">
        <v>22775.7</v>
      </c>
      <c r="D443">
        <v>22673.7</v>
      </c>
      <c r="E443">
        <v>22753.8</v>
      </c>
      <c r="F443">
        <v>276847931</v>
      </c>
      <c r="G443">
        <v>25355.05</v>
      </c>
    </row>
    <row r="444" spans="1:7" x14ac:dyDescent="0.25">
      <c r="A444" s="3">
        <v>45394</v>
      </c>
      <c r="B444">
        <v>22677.4</v>
      </c>
      <c r="C444">
        <v>22726.45</v>
      </c>
      <c r="D444">
        <v>22503.75</v>
      </c>
      <c r="E444">
        <v>22519.4</v>
      </c>
      <c r="F444">
        <v>357187778</v>
      </c>
      <c r="G444">
        <v>36456.910000000003</v>
      </c>
    </row>
    <row r="445" spans="1:7" x14ac:dyDescent="0.25">
      <c r="A445" s="3">
        <v>45397</v>
      </c>
      <c r="B445">
        <v>22339.05</v>
      </c>
      <c r="C445">
        <v>22427.45</v>
      </c>
      <c r="D445">
        <v>22259.55</v>
      </c>
      <c r="E445">
        <v>22272.5</v>
      </c>
      <c r="F445">
        <v>355465814</v>
      </c>
      <c r="G445">
        <v>29474.59</v>
      </c>
    </row>
    <row r="446" spans="1:7" x14ac:dyDescent="0.25">
      <c r="A446" s="3">
        <v>45398</v>
      </c>
      <c r="B446">
        <v>22125.3</v>
      </c>
      <c r="C446">
        <v>22213.75</v>
      </c>
      <c r="D446">
        <v>22079.45</v>
      </c>
      <c r="E446">
        <v>22147.9</v>
      </c>
      <c r="F446">
        <v>317267066</v>
      </c>
      <c r="G446">
        <v>28661.040000000001</v>
      </c>
    </row>
    <row r="447" spans="1:7" x14ac:dyDescent="0.25">
      <c r="A447" s="3">
        <v>45400</v>
      </c>
      <c r="B447">
        <v>22212.35</v>
      </c>
      <c r="C447">
        <v>22326.5</v>
      </c>
      <c r="D447">
        <v>21961.7</v>
      </c>
      <c r="E447">
        <v>21995.85</v>
      </c>
      <c r="F447">
        <v>456906707</v>
      </c>
      <c r="G447">
        <v>43314.67</v>
      </c>
    </row>
    <row r="448" spans="1:7" x14ac:dyDescent="0.25">
      <c r="A448" s="3">
        <v>45401</v>
      </c>
      <c r="B448">
        <v>21861.5</v>
      </c>
      <c r="C448">
        <v>22179.55</v>
      </c>
      <c r="D448">
        <v>21777.65</v>
      </c>
      <c r="E448">
        <v>22147</v>
      </c>
      <c r="F448">
        <v>362530569</v>
      </c>
      <c r="G448">
        <v>36073.629999999997</v>
      </c>
    </row>
    <row r="449" spans="1:7" x14ac:dyDescent="0.25">
      <c r="A449" s="3">
        <v>45404</v>
      </c>
      <c r="B449">
        <v>22336.9</v>
      </c>
      <c r="C449">
        <v>22375.65</v>
      </c>
      <c r="D449">
        <v>22198.15</v>
      </c>
      <c r="E449">
        <v>22336.400000000001</v>
      </c>
      <c r="F449">
        <v>279259571</v>
      </c>
      <c r="G449">
        <v>26841.200000000001</v>
      </c>
    </row>
    <row r="450" spans="1:7" x14ac:dyDescent="0.25">
      <c r="A450" s="3">
        <v>45405</v>
      </c>
      <c r="B450">
        <v>22447.05</v>
      </c>
      <c r="C450">
        <v>22447.55</v>
      </c>
      <c r="D450">
        <v>22349.45</v>
      </c>
      <c r="E450">
        <v>22368</v>
      </c>
      <c r="F450">
        <v>231520813</v>
      </c>
      <c r="G450">
        <v>25651.64</v>
      </c>
    </row>
    <row r="451" spans="1:7" x14ac:dyDescent="0.25">
      <c r="A451" s="3">
        <v>45406</v>
      </c>
      <c r="B451">
        <v>22421.55</v>
      </c>
      <c r="C451">
        <v>22476.45</v>
      </c>
      <c r="D451">
        <v>22384</v>
      </c>
      <c r="E451">
        <v>22402.400000000001</v>
      </c>
      <c r="F451">
        <v>235898642</v>
      </c>
      <c r="G451">
        <v>21925.599999999999</v>
      </c>
    </row>
    <row r="452" spans="1:7" x14ac:dyDescent="0.25">
      <c r="A452" s="3">
        <v>45407</v>
      </c>
      <c r="B452">
        <v>22316.9</v>
      </c>
      <c r="C452">
        <v>22625.95</v>
      </c>
      <c r="D452">
        <v>22305.25</v>
      </c>
      <c r="E452">
        <v>22570.35</v>
      </c>
      <c r="F452">
        <v>475044740</v>
      </c>
      <c r="G452">
        <v>53803.8</v>
      </c>
    </row>
    <row r="453" spans="1:7" x14ac:dyDescent="0.25">
      <c r="A453" s="3">
        <v>45408</v>
      </c>
      <c r="B453">
        <v>22620.400000000001</v>
      </c>
      <c r="C453">
        <v>22620.400000000001</v>
      </c>
      <c r="D453">
        <v>22385.55</v>
      </c>
      <c r="E453">
        <v>22419.95</v>
      </c>
      <c r="F453">
        <v>329887340</v>
      </c>
      <c r="G453">
        <v>36984.89</v>
      </c>
    </row>
    <row r="454" spans="1:7" x14ac:dyDescent="0.25">
      <c r="A454" s="3">
        <v>45411</v>
      </c>
      <c r="B454">
        <v>22475.55</v>
      </c>
      <c r="C454">
        <v>22655.8</v>
      </c>
      <c r="D454">
        <v>22441.9</v>
      </c>
      <c r="E454">
        <v>22643.4</v>
      </c>
      <c r="F454">
        <v>291957361</v>
      </c>
      <c r="G454">
        <v>32431.45</v>
      </c>
    </row>
    <row r="455" spans="1:7" x14ac:dyDescent="0.25">
      <c r="A455" s="3">
        <v>45412</v>
      </c>
      <c r="B455">
        <v>22679.65</v>
      </c>
      <c r="C455">
        <v>22783.35</v>
      </c>
      <c r="D455">
        <v>22568.400000000001</v>
      </c>
      <c r="E455">
        <v>22604.85</v>
      </c>
      <c r="F455">
        <v>361859375</v>
      </c>
      <c r="G455">
        <v>38741.699999999997</v>
      </c>
    </row>
    <row r="456" spans="1:7" x14ac:dyDescent="0.25">
      <c r="A456" s="3">
        <v>45414</v>
      </c>
      <c r="B456">
        <v>22567.85</v>
      </c>
      <c r="C456">
        <v>22710.5</v>
      </c>
      <c r="D456">
        <v>22567.85</v>
      </c>
      <c r="E456">
        <v>22648.2</v>
      </c>
      <c r="F456">
        <v>445909456</v>
      </c>
      <c r="G456">
        <v>43133.31</v>
      </c>
    </row>
    <row r="457" spans="1:7" x14ac:dyDescent="0.25">
      <c r="A457" s="3">
        <v>45415</v>
      </c>
      <c r="B457">
        <v>22766.35</v>
      </c>
      <c r="C457">
        <v>22794.7</v>
      </c>
      <c r="D457">
        <v>22348.05</v>
      </c>
      <c r="E457">
        <v>22475.85</v>
      </c>
      <c r="F457">
        <v>438060727</v>
      </c>
      <c r="G457">
        <v>44432.55</v>
      </c>
    </row>
    <row r="458" spans="1:7" x14ac:dyDescent="0.25">
      <c r="A458" s="3">
        <v>45418</v>
      </c>
      <c r="B458">
        <v>22561.599999999999</v>
      </c>
      <c r="C458">
        <v>22588.799999999999</v>
      </c>
      <c r="D458">
        <v>22409.45</v>
      </c>
      <c r="E458">
        <v>22442.7</v>
      </c>
      <c r="F458">
        <v>320255789</v>
      </c>
      <c r="G458">
        <v>33417.53</v>
      </c>
    </row>
    <row r="459" spans="1:7" x14ac:dyDescent="0.25">
      <c r="A459" s="3">
        <v>45419</v>
      </c>
      <c r="B459">
        <v>22489.75</v>
      </c>
      <c r="C459">
        <v>22499.05</v>
      </c>
      <c r="D459">
        <v>22232.05</v>
      </c>
      <c r="E459">
        <v>22302.5</v>
      </c>
      <c r="F459">
        <v>297815469</v>
      </c>
      <c r="G459">
        <v>31512.26</v>
      </c>
    </row>
    <row r="460" spans="1:7" x14ac:dyDescent="0.25">
      <c r="A460" s="3">
        <v>45420</v>
      </c>
      <c r="B460">
        <v>22231.200000000001</v>
      </c>
      <c r="C460">
        <v>22368.65</v>
      </c>
      <c r="D460">
        <v>22185.200000000001</v>
      </c>
      <c r="E460">
        <v>22302.5</v>
      </c>
      <c r="F460">
        <v>277438692</v>
      </c>
      <c r="G460">
        <v>29717.33</v>
      </c>
    </row>
    <row r="461" spans="1:7" x14ac:dyDescent="0.25">
      <c r="A461" s="3">
        <v>45421</v>
      </c>
      <c r="B461">
        <v>22224.799999999999</v>
      </c>
      <c r="C461">
        <v>22307.75</v>
      </c>
      <c r="D461">
        <v>21932.400000000001</v>
      </c>
      <c r="E461">
        <v>21957.5</v>
      </c>
      <c r="F461">
        <v>331327454</v>
      </c>
      <c r="G461">
        <v>37870.879999999997</v>
      </c>
    </row>
    <row r="462" spans="1:7" x14ac:dyDescent="0.25">
      <c r="A462" s="3">
        <v>45422</v>
      </c>
      <c r="B462">
        <v>21990.95</v>
      </c>
      <c r="C462">
        <v>22131.3</v>
      </c>
      <c r="D462">
        <v>21950.3</v>
      </c>
      <c r="E462">
        <v>22055.200000000001</v>
      </c>
      <c r="F462">
        <v>265804411</v>
      </c>
      <c r="G462">
        <v>28717.71</v>
      </c>
    </row>
    <row r="463" spans="1:7" x14ac:dyDescent="0.25">
      <c r="A463" s="3">
        <v>45425</v>
      </c>
      <c r="B463">
        <v>22027.95</v>
      </c>
      <c r="C463">
        <v>22131.65</v>
      </c>
      <c r="D463">
        <v>21821.05</v>
      </c>
      <c r="E463">
        <v>22104.05</v>
      </c>
      <c r="F463">
        <v>278186886</v>
      </c>
      <c r="G463">
        <v>29036.080000000002</v>
      </c>
    </row>
    <row r="464" spans="1:7" x14ac:dyDescent="0.25">
      <c r="A464" s="3">
        <v>45426</v>
      </c>
      <c r="B464">
        <v>22112.9</v>
      </c>
      <c r="C464">
        <v>22270.05</v>
      </c>
      <c r="D464">
        <v>22081.25</v>
      </c>
      <c r="E464">
        <v>22217.85</v>
      </c>
      <c r="F464">
        <v>230238941</v>
      </c>
      <c r="G464">
        <v>23741.66</v>
      </c>
    </row>
    <row r="465" spans="1:7" x14ac:dyDescent="0.25">
      <c r="A465" s="3">
        <v>45427</v>
      </c>
      <c r="B465">
        <v>22255.599999999999</v>
      </c>
      <c r="C465">
        <v>22297.55</v>
      </c>
      <c r="D465">
        <v>22151.75</v>
      </c>
      <c r="E465">
        <v>22200.55</v>
      </c>
      <c r="F465">
        <v>231935478</v>
      </c>
      <c r="G465">
        <v>23815.79</v>
      </c>
    </row>
    <row r="466" spans="1:7" x14ac:dyDescent="0.25">
      <c r="A466" s="3">
        <v>45428</v>
      </c>
      <c r="B466">
        <v>22319.200000000001</v>
      </c>
      <c r="C466">
        <v>22432.25</v>
      </c>
      <c r="D466">
        <v>22054.55</v>
      </c>
      <c r="E466">
        <v>22403.85</v>
      </c>
      <c r="F466">
        <v>368945092</v>
      </c>
      <c r="G466">
        <v>38836.11</v>
      </c>
    </row>
    <row r="467" spans="1:7" x14ac:dyDescent="0.25">
      <c r="A467" s="3">
        <v>45429</v>
      </c>
      <c r="B467">
        <v>22415.25</v>
      </c>
      <c r="C467">
        <v>22502.15</v>
      </c>
      <c r="D467">
        <v>22345.65</v>
      </c>
      <c r="E467">
        <v>22466.1</v>
      </c>
      <c r="F467">
        <v>242654570</v>
      </c>
      <c r="G467">
        <v>27388.67</v>
      </c>
    </row>
    <row r="468" spans="1:7" x14ac:dyDescent="0.25">
      <c r="A468" s="3">
        <v>45430</v>
      </c>
      <c r="B468">
        <v>22512.85</v>
      </c>
      <c r="C468">
        <v>22520.25</v>
      </c>
      <c r="D468">
        <v>22470.05</v>
      </c>
      <c r="E468">
        <v>22502</v>
      </c>
      <c r="F468">
        <v>19064566</v>
      </c>
      <c r="G468">
        <v>1572.77</v>
      </c>
    </row>
    <row r="469" spans="1:7" x14ac:dyDescent="0.25">
      <c r="A469" s="3">
        <v>45433</v>
      </c>
      <c r="B469">
        <v>22404.55</v>
      </c>
      <c r="C469">
        <v>22591.1</v>
      </c>
      <c r="D469">
        <v>22404.55</v>
      </c>
      <c r="E469">
        <v>22529.05</v>
      </c>
      <c r="F469">
        <v>347591587</v>
      </c>
      <c r="G469">
        <v>30782.35</v>
      </c>
    </row>
    <row r="470" spans="1:7" x14ac:dyDescent="0.25">
      <c r="A470" s="3">
        <v>45434</v>
      </c>
      <c r="B470">
        <v>22576.6</v>
      </c>
      <c r="C470">
        <v>22629.5</v>
      </c>
      <c r="D470">
        <v>22483.15</v>
      </c>
      <c r="E470">
        <v>22597.8</v>
      </c>
      <c r="F470">
        <v>290345590</v>
      </c>
      <c r="G470">
        <v>28556.14</v>
      </c>
    </row>
    <row r="471" spans="1:7" x14ac:dyDescent="0.25">
      <c r="A471" s="3">
        <v>45435</v>
      </c>
      <c r="B471">
        <v>22614.1</v>
      </c>
      <c r="C471">
        <v>22993.599999999999</v>
      </c>
      <c r="D471">
        <v>22577.45</v>
      </c>
      <c r="E471">
        <v>22967.65</v>
      </c>
      <c r="F471">
        <v>369767547</v>
      </c>
      <c r="G471">
        <v>39157.65</v>
      </c>
    </row>
    <row r="472" spans="1:7" x14ac:dyDescent="0.25">
      <c r="A472" s="3">
        <v>45436</v>
      </c>
      <c r="B472">
        <v>22930.75</v>
      </c>
      <c r="C472">
        <v>23026.400000000001</v>
      </c>
      <c r="D472">
        <v>22908</v>
      </c>
      <c r="E472">
        <v>22957.1</v>
      </c>
      <c r="F472">
        <v>261927120</v>
      </c>
      <c r="G472">
        <v>27966.99</v>
      </c>
    </row>
    <row r="473" spans="1:7" x14ac:dyDescent="0.25">
      <c r="A473" s="3">
        <v>45439</v>
      </c>
      <c r="B473">
        <v>23038.95</v>
      </c>
      <c r="C473">
        <v>23110.799999999999</v>
      </c>
      <c r="D473">
        <v>22871.200000000001</v>
      </c>
      <c r="E473">
        <v>22932.45</v>
      </c>
      <c r="F473">
        <v>260006078</v>
      </c>
      <c r="G473">
        <v>27204.54</v>
      </c>
    </row>
    <row r="474" spans="1:7" x14ac:dyDescent="0.25">
      <c r="A474" s="3">
        <v>45440</v>
      </c>
      <c r="B474">
        <v>22977.15</v>
      </c>
      <c r="C474">
        <v>22998.55</v>
      </c>
      <c r="D474">
        <v>22858.5</v>
      </c>
      <c r="E474">
        <v>22888.15</v>
      </c>
      <c r="F474">
        <v>217890750</v>
      </c>
      <c r="G474">
        <v>23054.65</v>
      </c>
    </row>
    <row r="475" spans="1:7" x14ac:dyDescent="0.25">
      <c r="A475" s="3">
        <v>45441</v>
      </c>
      <c r="B475">
        <v>22762.75</v>
      </c>
      <c r="C475">
        <v>22825.5</v>
      </c>
      <c r="D475">
        <v>22685.45</v>
      </c>
      <c r="E475">
        <v>22704.7</v>
      </c>
      <c r="F475">
        <v>269932784</v>
      </c>
      <c r="G475">
        <v>27549.09</v>
      </c>
    </row>
    <row r="476" spans="1:7" x14ac:dyDescent="0.25">
      <c r="A476" s="3">
        <v>45442</v>
      </c>
      <c r="B476">
        <v>22617.45</v>
      </c>
      <c r="C476">
        <v>22705.75</v>
      </c>
      <c r="D476">
        <v>22417</v>
      </c>
      <c r="E476">
        <v>22488.65</v>
      </c>
      <c r="F476">
        <v>373374457</v>
      </c>
      <c r="G476">
        <v>32991.46</v>
      </c>
    </row>
    <row r="477" spans="1:7" x14ac:dyDescent="0.25">
      <c r="A477" s="3">
        <v>45443</v>
      </c>
      <c r="B477">
        <v>22568.1</v>
      </c>
      <c r="C477">
        <v>22653.75</v>
      </c>
      <c r="D477">
        <v>22465.1</v>
      </c>
      <c r="E477">
        <v>22530.7</v>
      </c>
      <c r="F477">
        <v>572122639</v>
      </c>
      <c r="G477">
        <v>67040.320000000007</v>
      </c>
    </row>
    <row r="478" spans="1:7" x14ac:dyDescent="0.25">
      <c r="A478" s="3">
        <v>45446</v>
      </c>
      <c r="B478">
        <v>23337.9</v>
      </c>
      <c r="C478">
        <v>23338.7</v>
      </c>
      <c r="D478">
        <v>23062.3</v>
      </c>
      <c r="E478">
        <v>23263.9</v>
      </c>
      <c r="F478">
        <v>569425569</v>
      </c>
      <c r="G478">
        <v>56418.25</v>
      </c>
    </row>
    <row r="479" spans="1:7" x14ac:dyDescent="0.25">
      <c r="A479" s="3">
        <v>45447</v>
      </c>
      <c r="B479">
        <v>23179.5</v>
      </c>
      <c r="C479">
        <v>23179.5</v>
      </c>
      <c r="D479">
        <v>21281.45</v>
      </c>
      <c r="E479">
        <v>21884.5</v>
      </c>
      <c r="F479">
        <v>1006105058</v>
      </c>
      <c r="G479">
        <v>93786.44</v>
      </c>
    </row>
    <row r="480" spans="1:7" x14ac:dyDescent="0.25">
      <c r="A480" s="3">
        <v>45448</v>
      </c>
      <c r="B480">
        <v>22128.35</v>
      </c>
      <c r="C480">
        <v>22670.400000000001</v>
      </c>
      <c r="D480">
        <v>21791.95</v>
      </c>
      <c r="E480">
        <v>22620.35</v>
      </c>
      <c r="F480">
        <v>638487077</v>
      </c>
      <c r="G480">
        <v>64326.85</v>
      </c>
    </row>
    <row r="481" spans="1:7" x14ac:dyDescent="0.25">
      <c r="A481" s="3">
        <v>45449</v>
      </c>
      <c r="B481">
        <v>22798.6</v>
      </c>
      <c r="C481">
        <v>22910.15</v>
      </c>
      <c r="D481">
        <v>22642.6</v>
      </c>
      <c r="E481">
        <v>22821.4</v>
      </c>
      <c r="F481">
        <v>480413289</v>
      </c>
      <c r="G481">
        <v>49047.39</v>
      </c>
    </row>
    <row r="482" spans="1:7" x14ac:dyDescent="0.25">
      <c r="A482" s="3">
        <v>45450</v>
      </c>
      <c r="B482">
        <v>22821.85</v>
      </c>
      <c r="C482">
        <v>23320.2</v>
      </c>
      <c r="D482">
        <v>22789.05</v>
      </c>
      <c r="E482">
        <v>23290.15</v>
      </c>
      <c r="F482">
        <v>473554898</v>
      </c>
      <c r="G482">
        <v>47621.54</v>
      </c>
    </row>
    <row r="483" spans="1:7" x14ac:dyDescent="0.25">
      <c r="A483" s="3">
        <v>45453</v>
      </c>
      <c r="B483">
        <v>23319.15</v>
      </c>
      <c r="C483">
        <v>23411.9</v>
      </c>
      <c r="D483">
        <v>23227.15</v>
      </c>
      <c r="E483">
        <v>23259.200000000001</v>
      </c>
      <c r="F483">
        <v>304392368</v>
      </c>
      <c r="G483">
        <v>29060.400000000001</v>
      </c>
    </row>
    <row r="484" spans="1:7" x14ac:dyDescent="0.25">
      <c r="A484" s="3">
        <v>45454</v>
      </c>
      <c r="B484">
        <v>23283.75</v>
      </c>
      <c r="C484">
        <v>23389.45</v>
      </c>
      <c r="D484">
        <v>23206.65</v>
      </c>
      <c r="E484">
        <v>23264.85</v>
      </c>
      <c r="F484">
        <v>305185666</v>
      </c>
      <c r="G484">
        <v>29190.91</v>
      </c>
    </row>
    <row r="485" spans="1:7" x14ac:dyDescent="0.25">
      <c r="A485" s="3">
        <v>45455</v>
      </c>
      <c r="B485">
        <v>23344.45</v>
      </c>
      <c r="C485">
        <v>23441.95</v>
      </c>
      <c r="D485">
        <v>23295.95</v>
      </c>
      <c r="E485">
        <v>23322.95</v>
      </c>
      <c r="F485">
        <v>295630910</v>
      </c>
      <c r="G485">
        <v>31795.48</v>
      </c>
    </row>
    <row r="486" spans="1:7" x14ac:dyDescent="0.25">
      <c r="A486" s="3">
        <v>45456</v>
      </c>
      <c r="B486">
        <v>23480.95</v>
      </c>
      <c r="C486">
        <v>23481.05</v>
      </c>
      <c r="D486">
        <v>23353.9</v>
      </c>
      <c r="E486">
        <v>23398.9</v>
      </c>
      <c r="F486">
        <v>268279841</v>
      </c>
      <c r="G486">
        <v>30151.67</v>
      </c>
    </row>
    <row r="487" spans="1:7" x14ac:dyDescent="0.25">
      <c r="A487" s="3">
        <v>45457</v>
      </c>
      <c r="B487">
        <v>23464.95</v>
      </c>
      <c r="C487">
        <v>23490.400000000001</v>
      </c>
      <c r="D487">
        <v>23334.25</v>
      </c>
      <c r="E487">
        <v>23465.599999999999</v>
      </c>
      <c r="F487">
        <v>223086741</v>
      </c>
      <c r="G487">
        <v>25746.34</v>
      </c>
    </row>
    <row r="488" spans="1:7" x14ac:dyDescent="0.25">
      <c r="A488" s="3">
        <v>45461</v>
      </c>
      <c r="B488">
        <v>23570.799999999999</v>
      </c>
      <c r="C488">
        <v>23579.05</v>
      </c>
      <c r="D488">
        <v>23499.7</v>
      </c>
      <c r="E488">
        <v>23557.9</v>
      </c>
      <c r="F488">
        <v>272207297</v>
      </c>
      <c r="G488">
        <v>29389.75</v>
      </c>
    </row>
    <row r="489" spans="1:7" x14ac:dyDescent="0.25">
      <c r="A489" s="3">
        <v>45462</v>
      </c>
      <c r="B489">
        <v>23629.85</v>
      </c>
      <c r="C489">
        <v>23664</v>
      </c>
      <c r="D489">
        <v>23412.9</v>
      </c>
      <c r="E489">
        <v>23516</v>
      </c>
      <c r="F489">
        <v>328811255</v>
      </c>
      <c r="G489">
        <v>39430.39</v>
      </c>
    </row>
    <row r="490" spans="1:7" x14ac:dyDescent="0.25">
      <c r="A490" s="3">
        <v>45463</v>
      </c>
      <c r="B490">
        <v>23586.15</v>
      </c>
      <c r="C490">
        <v>23624</v>
      </c>
      <c r="D490">
        <v>23442.6</v>
      </c>
      <c r="E490">
        <v>23567</v>
      </c>
      <c r="F490">
        <v>280336970</v>
      </c>
      <c r="G490">
        <v>33390.07</v>
      </c>
    </row>
    <row r="491" spans="1:7" x14ac:dyDescent="0.25">
      <c r="A491" s="3">
        <v>45464</v>
      </c>
      <c r="B491">
        <v>23661.15</v>
      </c>
      <c r="C491">
        <v>23667.1</v>
      </c>
      <c r="D491">
        <v>23398.2</v>
      </c>
      <c r="E491">
        <v>23501.1</v>
      </c>
      <c r="F491">
        <v>609877803</v>
      </c>
      <c r="G491">
        <v>70062.97</v>
      </c>
    </row>
    <row r="492" spans="1:7" x14ac:dyDescent="0.25">
      <c r="A492" s="3">
        <v>45467</v>
      </c>
      <c r="B492">
        <v>23382.3</v>
      </c>
      <c r="C492">
        <v>23558.1</v>
      </c>
      <c r="D492">
        <v>23350</v>
      </c>
      <c r="E492">
        <v>23537.85</v>
      </c>
      <c r="F492">
        <v>239358460</v>
      </c>
      <c r="G492">
        <v>24862.37</v>
      </c>
    </row>
    <row r="493" spans="1:7" x14ac:dyDescent="0.25">
      <c r="A493" s="3">
        <v>45468</v>
      </c>
      <c r="B493">
        <v>23577.1</v>
      </c>
      <c r="C493">
        <v>23754.15</v>
      </c>
      <c r="D493">
        <v>23562.05</v>
      </c>
      <c r="E493">
        <v>23721.3</v>
      </c>
      <c r="F493">
        <v>298111025</v>
      </c>
      <c r="G493">
        <v>34263.360000000001</v>
      </c>
    </row>
    <row r="494" spans="1:7" x14ac:dyDescent="0.25">
      <c r="A494" s="3">
        <v>45469</v>
      </c>
      <c r="B494">
        <v>23723.1</v>
      </c>
      <c r="C494">
        <v>23889.9</v>
      </c>
      <c r="D494">
        <v>23670.45</v>
      </c>
      <c r="E494">
        <v>23868.799999999999</v>
      </c>
      <c r="F494">
        <v>287824687</v>
      </c>
      <c r="G494">
        <v>33979.620000000003</v>
      </c>
    </row>
    <row r="495" spans="1:7" x14ac:dyDescent="0.25">
      <c r="A495" s="3">
        <v>45470</v>
      </c>
      <c r="B495">
        <v>23881.55</v>
      </c>
      <c r="C495">
        <v>24087.45</v>
      </c>
      <c r="D495">
        <v>23805.4</v>
      </c>
      <c r="E495">
        <v>24044.5</v>
      </c>
      <c r="F495">
        <v>515227010</v>
      </c>
      <c r="G495">
        <v>61216.71</v>
      </c>
    </row>
    <row r="496" spans="1:7" x14ac:dyDescent="0.25">
      <c r="A496" s="3">
        <v>45471</v>
      </c>
      <c r="B496">
        <v>24085.9</v>
      </c>
      <c r="C496">
        <v>24174</v>
      </c>
      <c r="D496">
        <v>23985.8</v>
      </c>
      <c r="E496">
        <v>24010.6</v>
      </c>
      <c r="F496">
        <v>354779832</v>
      </c>
      <c r="G496">
        <v>41242.870000000003</v>
      </c>
    </row>
    <row r="499" spans="1:8" x14ac:dyDescent="0.25">
      <c r="A499" s="31" t="s">
        <v>4476</v>
      </c>
      <c r="B499" s="32" t="s">
        <v>4480</v>
      </c>
      <c r="D499" t="s">
        <v>4489</v>
      </c>
      <c r="E499" t="s">
        <v>4472</v>
      </c>
      <c r="F499" t="s">
        <v>4490</v>
      </c>
      <c r="G499" t="s">
        <v>4491</v>
      </c>
      <c r="H499" t="s">
        <v>4492</v>
      </c>
    </row>
    <row r="500" spans="1:8" x14ac:dyDescent="0.25">
      <c r="A500" s="34">
        <v>44742</v>
      </c>
      <c r="B500" s="1">
        <v>15780.25</v>
      </c>
      <c r="E500">
        <f>WEEKDAY(A500, 2)</f>
        <v>4</v>
      </c>
    </row>
    <row r="501" spans="1:8" x14ac:dyDescent="0.25">
      <c r="A501" s="33">
        <v>44743</v>
      </c>
      <c r="B501" s="2">
        <v>15752.05</v>
      </c>
      <c r="D501">
        <f>((B501-B500)/B500)*100</f>
        <v>-0.17870439314966954</v>
      </c>
      <c r="E501">
        <f t="shared" ref="E501:E564" si="0">WEEKDAY(A501, 2)</f>
        <v>5</v>
      </c>
      <c r="G501">
        <f t="shared" ref="G501:G564" si="1">IF(MONTH(A501)&lt;&gt;MONTH(A500), A501, "")</f>
        <v>44743</v>
      </c>
      <c r="H501">
        <f>IF(ISNUMBER(G501), (INDEX(B:B, MATCH(EOMONTH(A501, 0), A:A, 1)) / B501 - 1) * 100, "")</f>
        <v>8.927092029291428</v>
      </c>
    </row>
    <row r="502" spans="1:8" x14ac:dyDescent="0.25">
      <c r="A502" s="34">
        <v>44746</v>
      </c>
      <c r="B502" s="1">
        <v>15835.35</v>
      </c>
      <c r="D502">
        <f t="shared" ref="D502:D565" si="2">((B502-B501)/B501)*100</f>
        <v>0.5288200583416196</v>
      </c>
      <c r="E502">
        <f t="shared" si="0"/>
        <v>1</v>
      </c>
      <c r="G502" t="str">
        <f t="shared" si="1"/>
        <v/>
      </c>
      <c r="H502" t="str">
        <f t="shared" ref="H502:H565" si="3">IF(ISNUMBER(G502), (INDEX(B:B, MATCH(EOMONTH(A502, 0), A:A, 1)) / B502 - 1) * 100, "")</f>
        <v/>
      </c>
    </row>
    <row r="503" spans="1:8" x14ac:dyDescent="0.25">
      <c r="A503" s="33">
        <v>44747</v>
      </c>
      <c r="B503" s="2">
        <v>15810.85</v>
      </c>
      <c r="D503">
        <f t="shared" si="2"/>
        <v>-0.15471713602793749</v>
      </c>
      <c r="E503">
        <f t="shared" si="0"/>
        <v>2</v>
      </c>
      <c r="G503" t="str">
        <f t="shared" si="1"/>
        <v/>
      </c>
      <c r="H503" t="str">
        <f t="shared" si="3"/>
        <v/>
      </c>
    </row>
    <row r="504" spans="1:8" x14ac:dyDescent="0.25">
      <c r="A504" s="34">
        <v>44748</v>
      </c>
      <c r="B504" s="1">
        <v>15989.8</v>
      </c>
      <c r="D504">
        <f t="shared" si="2"/>
        <v>1.1318177074603764</v>
      </c>
      <c r="E504">
        <f t="shared" si="0"/>
        <v>3</v>
      </c>
      <c r="G504" t="str">
        <f t="shared" si="1"/>
        <v/>
      </c>
      <c r="H504" t="str">
        <f t="shared" si="3"/>
        <v/>
      </c>
    </row>
    <row r="505" spans="1:8" x14ac:dyDescent="0.25">
      <c r="A505" s="33">
        <v>44749</v>
      </c>
      <c r="B505" s="2">
        <v>16132.9</v>
      </c>
      <c r="D505">
        <f t="shared" si="2"/>
        <v>0.89494552777395819</v>
      </c>
      <c r="E505">
        <f t="shared" si="0"/>
        <v>4</v>
      </c>
      <c r="F505">
        <f t="shared" ref="F505:F568" si="4">IF(E505=4, ((B505 - B500) / B500)*100, "")</f>
        <v>2.2347554696535203</v>
      </c>
      <c r="G505" t="str">
        <f t="shared" si="1"/>
        <v/>
      </c>
      <c r="H505" t="str">
        <f t="shared" si="3"/>
        <v/>
      </c>
    </row>
    <row r="506" spans="1:8" x14ac:dyDescent="0.25">
      <c r="A506" s="34">
        <v>44750</v>
      </c>
      <c r="B506" s="1">
        <v>16220.6</v>
      </c>
      <c r="D506">
        <f t="shared" si="2"/>
        <v>0.54360964240775511</v>
      </c>
      <c r="E506">
        <f t="shared" si="0"/>
        <v>5</v>
      </c>
      <c r="F506" t="str">
        <f t="shared" si="4"/>
        <v/>
      </c>
      <c r="G506" t="str">
        <f t="shared" si="1"/>
        <v/>
      </c>
      <c r="H506" t="str">
        <f t="shared" si="3"/>
        <v/>
      </c>
    </row>
    <row r="507" spans="1:8" x14ac:dyDescent="0.25">
      <c r="A507" s="33">
        <v>44753</v>
      </c>
      <c r="B507" s="2">
        <v>16216</v>
      </c>
      <c r="D507">
        <f t="shared" si="2"/>
        <v>-2.8359000283592242E-2</v>
      </c>
      <c r="E507">
        <f t="shared" si="0"/>
        <v>1</v>
      </c>
      <c r="F507" t="str">
        <f t="shared" si="4"/>
        <v/>
      </c>
      <c r="G507" t="str">
        <f t="shared" si="1"/>
        <v/>
      </c>
      <c r="H507" t="str">
        <f t="shared" si="3"/>
        <v/>
      </c>
    </row>
    <row r="508" spans="1:8" x14ac:dyDescent="0.25">
      <c r="A508" s="34">
        <v>44754</v>
      </c>
      <c r="B508" s="1">
        <v>16058.3</v>
      </c>
      <c r="D508">
        <f t="shared" si="2"/>
        <v>-0.97249629995067055</v>
      </c>
      <c r="E508">
        <f t="shared" si="0"/>
        <v>2</v>
      </c>
      <c r="F508" t="str">
        <f t="shared" si="4"/>
        <v/>
      </c>
      <c r="G508" t="str">
        <f t="shared" si="1"/>
        <v/>
      </c>
      <c r="H508" t="str">
        <f t="shared" si="3"/>
        <v/>
      </c>
    </row>
    <row r="509" spans="1:8" x14ac:dyDescent="0.25">
      <c r="A509" s="33">
        <v>44755</v>
      </c>
      <c r="B509" s="2">
        <v>15966.65</v>
      </c>
      <c r="D509">
        <f t="shared" si="2"/>
        <v>-0.5707328920246828</v>
      </c>
      <c r="E509">
        <f t="shared" si="0"/>
        <v>3</v>
      </c>
      <c r="F509" t="str">
        <f t="shared" si="4"/>
        <v/>
      </c>
      <c r="G509" t="str">
        <f t="shared" si="1"/>
        <v/>
      </c>
      <c r="H509" t="str">
        <f t="shared" si="3"/>
        <v/>
      </c>
    </row>
    <row r="510" spans="1:8" x14ac:dyDescent="0.25">
      <c r="A510" s="34">
        <v>44756</v>
      </c>
      <c r="B510" s="1">
        <v>15938.65</v>
      </c>
      <c r="D510">
        <f t="shared" si="2"/>
        <v>-0.17536552752142748</v>
      </c>
      <c r="E510">
        <f t="shared" si="0"/>
        <v>4</v>
      </c>
      <c r="F510">
        <f t="shared" si="4"/>
        <v>-1.2040612661083872</v>
      </c>
      <c r="G510" t="str">
        <f t="shared" si="1"/>
        <v/>
      </c>
      <c r="H510" t="str">
        <f t="shared" si="3"/>
        <v/>
      </c>
    </row>
    <row r="511" spans="1:8" x14ac:dyDescent="0.25">
      <c r="A511" s="33">
        <v>44757</v>
      </c>
      <c r="B511" s="2">
        <v>16049.2</v>
      </c>
      <c r="D511">
        <f t="shared" si="2"/>
        <v>0.69359701103921034</v>
      </c>
      <c r="E511">
        <f t="shared" si="0"/>
        <v>5</v>
      </c>
      <c r="F511" t="str">
        <f t="shared" si="4"/>
        <v/>
      </c>
      <c r="G511" t="str">
        <f t="shared" si="1"/>
        <v/>
      </c>
      <c r="H511" t="str">
        <f t="shared" si="3"/>
        <v/>
      </c>
    </row>
    <row r="512" spans="1:8" x14ac:dyDescent="0.25">
      <c r="A512" s="34">
        <v>44760</v>
      </c>
      <c r="B512" s="1">
        <v>16278.5</v>
      </c>
      <c r="D512">
        <f t="shared" si="2"/>
        <v>1.428731650175705</v>
      </c>
      <c r="E512">
        <f t="shared" si="0"/>
        <v>1</v>
      </c>
      <c r="F512" t="str">
        <f t="shared" si="4"/>
        <v/>
      </c>
      <c r="G512" t="str">
        <f t="shared" si="1"/>
        <v/>
      </c>
      <c r="H512" t="str">
        <f t="shared" si="3"/>
        <v/>
      </c>
    </row>
    <row r="513" spans="1:8" x14ac:dyDescent="0.25">
      <c r="A513" s="33">
        <v>44761</v>
      </c>
      <c r="B513" s="2">
        <v>16340.55</v>
      </c>
      <c r="D513">
        <f t="shared" si="2"/>
        <v>0.38117762693122387</v>
      </c>
      <c r="E513">
        <f t="shared" si="0"/>
        <v>2</v>
      </c>
      <c r="F513" t="str">
        <f t="shared" si="4"/>
        <v/>
      </c>
      <c r="G513" t="str">
        <f t="shared" si="1"/>
        <v/>
      </c>
      <c r="H513" t="str">
        <f t="shared" si="3"/>
        <v/>
      </c>
    </row>
    <row r="514" spans="1:8" x14ac:dyDescent="0.25">
      <c r="A514" s="34">
        <v>44762</v>
      </c>
      <c r="B514" s="1">
        <v>16520.849999999999</v>
      </c>
      <c r="D514">
        <f t="shared" si="2"/>
        <v>1.1033900327712303</v>
      </c>
      <c r="E514">
        <f t="shared" si="0"/>
        <v>3</v>
      </c>
      <c r="F514" t="str">
        <f t="shared" si="4"/>
        <v/>
      </c>
      <c r="G514" t="str">
        <f t="shared" si="1"/>
        <v/>
      </c>
      <c r="H514" t="str">
        <f t="shared" si="3"/>
        <v/>
      </c>
    </row>
    <row r="515" spans="1:8" x14ac:dyDescent="0.25">
      <c r="A515" s="33">
        <v>44763</v>
      </c>
      <c r="B515" s="2">
        <v>16605.25</v>
      </c>
      <c r="D515">
        <f t="shared" si="2"/>
        <v>0.51086959811390731</v>
      </c>
      <c r="E515">
        <f t="shared" si="0"/>
        <v>4</v>
      </c>
      <c r="F515">
        <f t="shared" si="4"/>
        <v>4.1822864546244531</v>
      </c>
      <c r="G515" t="str">
        <f t="shared" si="1"/>
        <v/>
      </c>
      <c r="H515" t="str">
        <f t="shared" si="3"/>
        <v/>
      </c>
    </row>
    <row r="516" spans="1:8" x14ac:dyDescent="0.25">
      <c r="A516" s="34">
        <v>44764</v>
      </c>
      <c r="B516" s="1">
        <v>16719.45</v>
      </c>
      <c r="D516">
        <f t="shared" si="2"/>
        <v>0.6877343008988166</v>
      </c>
      <c r="E516">
        <f t="shared" si="0"/>
        <v>5</v>
      </c>
      <c r="F516" t="str">
        <f t="shared" si="4"/>
        <v/>
      </c>
      <c r="G516" t="str">
        <f t="shared" si="1"/>
        <v/>
      </c>
      <c r="H516" t="str">
        <f t="shared" si="3"/>
        <v/>
      </c>
    </row>
    <row r="517" spans="1:8" x14ac:dyDescent="0.25">
      <c r="A517" s="33">
        <v>44767</v>
      </c>
      <c r="B517" s="2">
        <v>16631</v>
      </c>
      <c r="D517">
        <f t="shared" si="2"/>
        <v>-0.52902457915781154</v>
      </c>
      <c r="E517">
        <f t="shared" si="0"/>
        <v>1</v>
      </c>
      <c r="F517" t="str">
        <f t="shared" si="4"/>
        <v/>
      </c>
      <c r="G517" t="str">
        <f t="shared" si="1"/>
        <v/>
      </c>
      <c r="H517" t="str">
        <f t="shared" si="3"/>
        <v/>
      </c>
    </row>
    <row r="518" spans="1:8" x14ac:dyDescent="0.25">
      <c r="A518" s="34">
        <v>44768</v>
      </c>
      <c r="B518" s="1">
        <v>16483.849999999999</v>
      </c>
      <c r="D518">
        <f t="shared" si="2"/>
        <v>-0.88479345800012899</v>
      </c>
      <c r="E518">
        <f t="shared" si="0"/>
        <v>2</v>
      </c>
      <c r="F518" t="str">
        <f t="shared" si="4"/>
        <v/>
      </c>
      <c r="G518" t="str">
        <f t="shared" si="1"/>
        <v/>
      </c>
      <c r="H518" t="str">
        <f t="shared" si="3"/>
        <v/>
      </c>
    </row>
    <row r="519" spans="1:8" x14ac:dyDescent="0.25">
      <c r="A519" s="33">
        <v>44769</v>
      </c>
      <c r="B519" s="2">
        <v>16641.8</v>
      </c>
      <c r="D519">
        <f t="shared" si="2"/>
        <v>0.95821061220528414</v>
      </c>
      <c r="E519">
        <f t="shared" si="0"/>
        <v>3</v>
      </c>
      <c r="F519" t="str">
        <f t="shared" si="4"/>
        <v/>
      </c>
      <c r="G519" t="str">
        <f t="shared" si="1"/>
        <v/>
      </c>
      <c r="H519" t="str">
        <f t="shared" si="3"/>
        <v/>
      </c>
    </row>
    <row r="520" spans="1:8" x14ac:dyDescent="0.25">
      <c r="A520" s="34">
        <v>44770</v>
      </c>
      <c r="B520" s="1">
        <v>16929.599999999999</v>
      </c>
      <c r="D520">
        <f t="shared" si="2"/>
        <v>1.7293802353110799</v>
      </c>
      <c r="E520">
        <f t="shared" si="0"/>
        <v>4</v>
      </c>
      <c r="F520">
        <f t="shared" si="4"/>
        <v>1.953297902771705</v>
      </c>
      <c r="G520" t="str">
        <f t="shared" si="1"/>
        <v/>
      </c>
      <c r="H520" t="str">
        <f t="shared" si="3"/>
        <v/>
      </c>
    </row>
    <row r="521" spans="1:8" x14ac:dyDescent="0.25">
      <c r="A521" s="33">
        <v>44771</v>
      </c>
      <c r="B521" s="2">
        <v>17158.25</v>
      </c>
      <c r="D521">
        <f t="shared" si="2"/>
        <v>1.3505930441357237</v>
      </c>
      <c r="E521">
        <f t="shared" si="0"/>
        <v>5</v>
      </c>
      <c r="F521" t="str">
        <f t="shared" si="4"/>
        <v/>
      </c>
      <c r="G521" t="str">
        <f t="shared" si="1"/>
        <v/>
      </c>
      <c r="H521" t="str">
        <f t="shared" si="3"/>
        <v/>
      </c>
    </row>
    <row r="522" spans="1:8" x14ac:dyDescent="0.25">
      <c r="A522" s="34">
        <v>44774</v>
      </c>
      <c r="B522" s="1">
        <v>17340.05</v>
      </c>
      <c r="D522">
        <f t="shared" si="2"/>
        <v>1.0595486136406642</v>
      </c>
      <c r="E522">
        <f t="shared" si="0"/>
        <v>1</v>
      </c>
      <c r="F522" t="str">
        <f t="shared" si="4"/>
        <v/>
      </c>
      <c r="G522">
        <f t="shared" si="1"/>
        <v>44774</v>
      </c>
      <c r="H522">
        <f t="shared" si="3"/>
        <v>2.417813097424748</v>
      </c>
    </row>
    <row r="523" spans="1:8" x14ac:dyDescent="0.25">
      <c r="A523" s="33">
        <v>44775</v>
      </c>
      <c r="B523" s="2">
        <v>17345.45</v>
      </c>
      <c r="D523">
        <f t="shared" si="2"/>
        <v>3.1141778714602639E-2</v>
      </c>
      <c r="E523">
        <f t="shared" si="0"/>
        <v>2</v>
      </c>
      <c r="F523" t="str">
        <f t="shared" si="4"/>
        <v/>
      </c>
      <c r="G523" t="str">
        <f t="shared" si="1"/>
        <v/>
      </c>
      <c r="H523" t="str">
        <f t="shared" si="3"/>
        <v/>
      </c>
    </row>
    <row r="524" spans="1:8" x14ac:dyDescent="0.25">
      <c r="A524" s="34">
        <v>44776</v>
      </c>
      <c r="B524" s="1">
        <v>17388.150000000001</v>
      </c>
      <c r="D524">
        <f t="shared" si="2"/>
        <v>0.2461740687039006</v>
      </c>
      <c r="E524">
        <f t="shared" si="0"/>
        <v>3</v>
      </c>
      <c r="F524" t="str">
        <f t="shared" si="4"/>
        <v/>
      </c>
      <c r="G524" t="str">
        <f t="shared" si="1"/>
        <v/>
      </c>
      <c r="H524" t="str">
        <f t="shared" si="3"/>
        <v/>
      </c>
    </row>
    <row r="525" spans="1:8" x14ac:dyDescent="0.25">
      <c r="A525" s="33">
        <v>44777</v>
      </c>
      <c r="B525" s="2">
        <v>17382</v>
      </c>
      <c r="D525">
        <f t="shared" si="2"/>
        <v>-3.5368915036973196E-2</v>
      </c>
      <c r="E525">
        <f t="shared" si="0"/>
        <v>4</v>
      </c>
      <c r="F525">
        <f t="shared" si="4"/>
        <v>2.6722426991777803</v>
      </c>
      <c r="G525" t="str">
        <f t="shared" si="1"/>
        <v/>
      </c>
      <c r="H525" t="str">
        <f t="shared" si="3"/>
        <v/>
      </c>
    </row>
    <row r="526" spans="1:8" x14ac:dyDescent="0.25">
      <c r="A526" s="34">
        <v>44778</v>
      </c>
      <c r="B526" s="1">
        <v>17397.5</v>
      </c>
      <c r="D526">
        <f t="shared" si="2"/>
        <v>8.9172707398458173E-2</v>
      </c>
      <c r="E526">
        <f t="shared" si="0"/>
        <v>5</v>
      </c>
      <c r="F526" t="str">
        <f t="shared" si="4"/>
        <v/>
      </c>
      <c r="G526" t="str">
        <f t="shared" si="1"/>
        <v/>
      </c>
      <c r="H526" t="str">
        <f t="shared" si="3"/>
        <v/>
      </c>
    </row>
    <row r="527" spans="1:8" x14ac:dyDescent="0.25">
      <c r="A527" s="33">
        <v>44781</v>
      </c>
      <c r="B527" s="2">
        <v>17525.099999999999</v>
      </c>
      <c r="D527">
        <f t="shared" si="2"/>
        <v>0.7334387124586782</v>
      </c>
      <c r="E527">
        <f t="shared" si="0"/>
        <v>1</v>
      </c>
      <c r="F527" t="str">
        <f t="shared" si="4"/>
        <v/>
      </c>
      <c r="G527" t="str">
        <f t="shared" si="1"/>
        <v/>
      </c>
      <c r="H527" t="str">
        <f t="shared" si="3"/>
        <v/>
      </c>
    </row>
    <row r="528" spans="1:8" x14ac:dyDescent="0.25">
      <c r="A528" s="34">
        <v>44783</v>
      </c>
      <c r="B528" s="1">
        <v>17534.75</v>
      </c>
      <c r="D528">
        <f t="shared" si="2"/>
        <v>5.5063879806685589E-2</v>
      </c>
      <c r="E528">
        <f t="shared" si="0"/>
        <v>3</v>
      </c>
      <c r="F528" t="str">
        <f t="shared" si="4"/>
        <v/>
      </c>
      <c r="G528" t="str">
        <f t="shared" si="1"/>
        <v/>
      </c>
      <c r="H528" t="str">
        <f t="shared" si="3"/>
        <v/>
      </c>
    </row>
    <row r="529" spans="1:8" x14ac:dyDescent="0.25">
      <c r="A529" s="33">
        <v>44784</v>
      </c>
      <c r="B529" s="2">
        <v>17659</v>
      </c>
      <c r="D529">
        <f t="shared" si="2"/>
        <v>0.70859293688247615</v>
      </c>
      <c r="E529">
        <f t="shared" si="0"/>
        <v>4</v>
      </c>
      <c r="F529">
        <f t="shared" si="4"/>
        <v>1.5576700224003044</v>
      </c>
      <c r="G529" t="str">
        <f t="shared" si="1"/>
        <v/>
      </c>
      <c r="H529" t="str">
        <f t="shared" si="3"/>
        <v/>
      </c>
    </row>
    <row r="530" spans="1:8" x14ac:dyDescent="0.25">
      <c r="A530" s="34">
        <v>44785</v>
      </c>
      <c r="B530" s="1">
        <v>17698.150000000001</v>
      </c>
      <c r="D530">
        <f t="shared" si="2"/>
        <v>0.22169998301150379</v>
      </c>
      <c r="E530">
        <f t="shared" si="0"/>
        <v>5</v>
      </c>
      <c r="F530" t="str">
        <f t="shared" si="4"/>
        <v/>
      </c>
      <c r="G530" t="str">
        <f t="shared" si="1"/>
        <v/>
      </c>
      <c r="H530" t="str">
        <f t="shared" si="3"/>
        <v/>
      </c>
    </row>
    <row r="531" spans="1:8" x14ac:dyDescent="0.25">
      <c r="A531" s="33">
        <v>44789</v>
      </c>
      <c r="B531" s="2">
        <v>17825.25</v>
      </c>
      <c r="D531">
        <f t="shared" si="2"/>
        <v>0.71815415735542154</v>
      </c>
      <c r="E531">
        <f t="shared" si="0"/>
        <v>2</v>
      </c>
      <c r="F531" t="str">
        <f t="shared" si="4"/>
        <v/>
      </c>
      <c r="G531" t="str">
        <f t="shared" si="1"/>
        <v/>
      </c>
      <c r="H531" t="str">
        <f t="shared" si="3"/>
        <v/>
      </c>
    </row>
    <row r="532" spans="1:8" x14ac:dyDescent="0.25">
      <c r="A532" s="34">
        <v>44790</v>
      </c>
      <c r="B532" s="1">
        <v>17944.25</v>
      </c>
      <c r="D532">
        <f t="shared" si="2"/>
        <v>0.66759231988331158</v>
      </c>
      <c r="E532">
        <f t="shared" si="0"/>
        <v>3</v>
      </c>
      <c r="F532" t="str">
        <f t="shared" si="4"/>
        <v/>
      </c>
      <c r="G532" t="str">
        <f t="shared" si="1"/>
        <v/>
      </c>
      <c r="H532" t="str">
        <f t="shared" si="3"/>
        <v/>
      </c>
    </row>
    <row r="533" spans="1:8" x14ac:dyDescent="0.25">
      <c r="A533" s="33">
        <v>44791</v>
      </c>
      <c r="B533" s="2">
        <v>17956.5</v>
      </c>
      <c r="D533">
        <f t="shared" si="2"/>
        <v>6.8266993605193865E-2</v>
      </c>
      <c r="E533">
        <f t="shared" si="0"/>
        <v>4</v>
      </c>
      <c r="F533">
        <f t="shared" si="4"/>
        <v>2.4052239125165742</v>
      </c>
      <c r="G533" t="str">
        <f t="shared" si="1"/>
        <v/>
      </c>
      <c r="H533" t="str">
        <f t="shared" si="3"/>
        <v/>
      </c>
    </row>
    <row r="534" spans="1:8" x14ac:dyDescent="0.25">
      <c r="A534" s="34">
        <v>44792</v>
      </c>
      <c r="B534" s="1">
        <v>17758.45</v>
      </c>
      <c r="D534">
        <f t="shared" si="2"/>
        <v>-1.1029432239022041</v>
      </c>
      <c r="E534">
        <f t="shared" si="0"/>
        <v>5</v>
      </c>
      <c r="F534" t="str">
        <f t="shared" si="4"/>
        <v/>
      </c>
      <c r="G534" t="str">
        <f t="shared" si="1"/>
        <v/>
      </c>
      <c r="H534" t="str">
        <f t="shared" si="3"/>
        <v/>
      </c>
    </row>
    <row r="535" spans="1:8" x14ac:dyDescent="0.25">
      <c r="A535" s="33">
        <v>44795</v>
      </c>
      <c r="B535" s="2">
        <v>17490.7</v>
      </c>
      <c r="D535">
        <f t="shared" si="2"/>
        <v>-1.507732938403971</v>
      </c>
      <c r="E535">
        <f t="shared" si="0"/>
        <v>1</v>
      </c>
      <c r="F535" t="str">
        <f t="shared" si="4"/>
        <v/>
      </c>
      <c r="G535" t="str">
        <f t="shared" si="1"/>
        <v/>
      </c>
      <c r="H535" t="str">
        <f t="shared" si="3"/>
        <v/>
      </c>
    </row>
    <row r="536" spans="1:8" x14ac:dyDescent="0.25">
      <c r="A536" s="34">
        <v>44796</v>
      </c>
      <c r="B536" s="1">
        <v>17577.5</v>
      </c>
      <c r="D536">
        <f t="shared" si="2"/>
        <v>0.49626372872440366</v>
      </c>
      <c r="E536">
        <f t="shared" si="0"/>
        <v>2</v>
      </c>
      <c r="F536" t="str">
        <f t="shared" si="4"/>
        <v/>
      </c>
      <c r="G536" t="str">
        <f t="shared" si="1"/>
        <v/>
      </c>
      <c r="H536" t="str">
        <f t="shared" si="3"/>
        <v/>
      </c>
    </row>
    <row r="537" spans="1:8" x14ac:dyDescent="0.25">
      <c r="A537" s="33">
        <v>44797</v>
      </c>
      <c r="B537" s="2">
        <v>17604.95</v>
      </c>
      <c r="D537">
        <f t="shared" si="2"/>
        <v>0.15616555255298381</v>
      </c>
      <c r="E537">
        <f t="shared" si="0"/>
        <v>3</v>
      </c>
      <c r="F537" t="str">
        <f t="shared" si="4"/>
        <v/>
      </c>
      <c r="G537" t="str">
        <f t="shared" si="1"/>
        <v/>
      </c>
      <c r="H537" t="str">
        <f t="shared" si="3"/>
        <v/>
      </c>
    </row>
    <row r="538" spans="1:8" x14ac:dyDescent="0.25">
      <c r="A538" s="34">
        <v>44798</v>
      </c>
      <c r="B538" s="1">
        <v>17522.45</v>
      </c>
      <c r="D538">
        <f t="shared" si="2"/>
        <v>-0.46861820113093194</v>
      </c>
      <c r="E538">
        <f t="shared" si="0"/>
        <v>4</v>
      </c>
      <c r="F538">
        <f t="shared" si="4"/>
        <v>-2.4172305293347773</v>
      </c>
      <c r="G538" t="str">
        <f t="shared" si="1"/>
        <v/>
      </c>
      <c r="H538" t="str">
        <f t="shared" si="3"/>
        <v/>
      </c>
    </row>
    <row r="539" spans="1:8" x14ac:dyDescent="0.25">
      <c r="A539" s="33">
        <v>44799</v>
      </c>
      <c r="B539" s="2">
        <v>17558.900000000001</v>
      </c>
      <c r="D539">
        <f t="shared" si="2"/>
        <v>0.20801885581069271</v>
      </c>
      <c r="E539">
        <f t="shared" si="0"/>
        <v>5</v>
      </c>
      <c r="F539" t="str">
        <f t="shared" si="4"/>
        <v/>
      </c>
      <c r="G539" t="str">
        <f t="shared" si="1"/>
        <v/>
      </c>
      <c r="H539" t="str">
        <f t="shared" si="3"/>
        <v/>
      </c>
    </row>
    <row r="540" spans="1:8" x14ac:dyDescent="0.25">
      <c r="A540" s="34">
        <v>44802</v>
      </c>
      <c r="B540" s="1">
        <v>17312.900000000001</v>
      </c>
      <c r="D540">
        <f t="shared" si="2"/>
        <v>-1.400998923622778</v>
      </c>
      <c r="E540">
        <f t="shared" si="0"/>
        <v>1</v>
      </c>
      <c r="F540" t="str">
        <f t="shared" si="4"/>
        <v/>
      </c>
      <c r="G540" t="str">
        <f t="shared" si="1"/>
        <v/>
      </c>
      <c r="H540" t="str">
        <f t="shared" si="3"/>
        <v/>
      </c>
    </row>
    <row r="541" spans="1:8" x14ac:dyDescent="0.25">
      <c r="A541" s="33">
        <v>44803</v>
      </c>
      <c r="B541" s="2">
        <v>17759.3</v>
      </c>
      <c r="D541">
        <f t="shared" si="2"/>
        <v>2.5784241808131378</v>
      </c>
      <c r="E541">
        <f t="shared" si="0"/>
        <v>2</v>
      </c>
      <c r="F541" t="str">
        <f t="shared" si="4"/>
        <v/>
      </c>
      <c r="G541" t="str">
        <f t="shared" si="1"/>
        <v/>
      </c>
      <c r="H541" t="str">
        <f t="shared" si="3"/>
        <v/>
      </c>
    </row>
    <row r="542" spans="1:8" x14ac:dyDescent="0.25">
      <c r="A542" s="34">
        <v>44805</v>
      </c>
      <c r="B542" s="1">
        <v>17542.8</v>
      </c>
      <c r="D542">
        <f t="shared" si="2"/>
        <v>-1.2190795808393349</v>
      </c>
      <c r="E542">
        <f t="shared" si="0"/>
        <v>4</v>
      </c>
      <c r="F542">
        <f t="shared" si="4"/>
        <v>-0.35302571151864365</v>
      </c>
      <c r="G542">
        <f t="shared" si="1"/>
        <v>44805</v>
      </c>
      <c r="H542">
        <f t="shared" si="3"/>
        <v>-2.5563194016918644</v>
      </c>
    </row>
    <row r="543" spans="1:8" x14ac:dyDescent="0.25">
      <c r="A543" s="33">
        <v>44806</v>
      </c>
      <c r="B543" s="2">
        <v>17539.45</v>
      </c>
      <c r="D543">
        <f t="shared" si="2"/>
        <v>-1.909615340765753E-2</v>
      </c>
      <c r="E543">
        <f t="shared" si="0"/>
        <v>5</v>
      </c>
      <c r="F543" t="str">
        <f t="shared" si="4"/>
        <v/>
      </c>
      <c r="G543" t="str">
        <f t="shared" si="1"/>
        <v/>
      </c>
      <c r="H543" t="str">
        <f t="shared" si="3"/>
        <v/>
      </c>
    </row>
    <row r="544" spans="1:8" x14ac:dyDescent="0.25">
      <c r="A544" s="34">
        <v>44809</v>
      </c>
      <c r="B544" s="1">
        <v>17665.8</v>
      </c>
      <c r="D544">
        <f t="shared" si="2"/>
        <v>0.72037606652431252</v>
      </c>
      <c r="E544">
        <f t="shared" si="0"/>
        <v>1</v>
      </c>
      <c r="F544" t="str">
        <f t="shared" si="4"/>
        <v/>
      </c>
      <c r="G544" t="str">
        <f t="shared" si="1"/>
        <v/>
      </c>
      <c r="H544" t="str">
        <f t="shared" si="3"/>
        <v/>
      </c>
    </row>
    <row r="545" spans="1:8" x14ac:dyDescent="0.25">
      <c r="A545" s="33">
        <v>44810</v>
      </c>
      <c r="B545" s="2">
        <v>17655.599999999999</v>
      </c>
      <c r="D545">
        <f t="shared" si="2"/>
        <v>-5.7738681520229644E-2</v>
      </c>
      <c r="E545">
        <f t="shared" si="0"/>
        <v>2</v>
      </c>
      <c r="F545" t="str">
        <f t="shared" si="4"/>
        <v/>
      </c>
      <c r="G545" t="str">
        <f t="shared" si="1"/>
        <v/>
      </c>
      <c r="H545" t="str">
        <f t="shared" si="3"/>
        <v/>
      </c>
    </row>
    <row r="546" spans="1:8" x14ac:dyDescent="0.25">
      <c r="A546" s="34">
        <v>44811</v>
      </c>
      <c r="B546" s="1">
        <v>17624.400000000001</v>
      </c>
      <c r="D546">
        <f t="shared" si="2"/>
        <v>-0.17671447019640846</v>
      </c>
      <c r="E546">
        <f t="shared" si="0"/>
        <v>3</v>
      </c>
      <c r="F546" t="str">
        <f t="shared" si="4"/>
        <v/>
      </c>
      <c r="G546" t="str">
        <f t="shared" si="1"/>
        <v/>
      </c>
      <c r="H546" t="str">
        <f t="shared" si="3"/>
        <v/>
      </c>
    </row>
    <row r="547" spans="1:8" x14ac:dyDescent="0.25">
      <c r="A547" s="33">
        <v>44812</v>
      </c>
      <c r="B547" s="2">
        <v>17798.75</v>
      </c>
      <c r="D547">
        <f t="shared" si="2"/>
        <v>0.98925353487210077</v>
      </c>
      <c r="E547">
        <f t="shared" si="0"/>
        <v>4</v>
      </c>
      <c r="F547">
        <f t="shared" si="4"/>
        <v>1.4590031237886811</v>
      </c>
      <c r="G547" t="str">
        <f t="shared" si="1"/>
        <v/>
      </c>
      <c r="H547" t="str">
        <f t="shared" si="3"/>
        <v/>
      </c>
    </row>
    <row r="548" spans="1:8" x14ac:dyDescent="0.25">
      <c r="A548" s="34">
        <v>44813</v>
      </c>
      <c r="B548" s="1">
        <v>17833.349999999999</v>
      </c>
      <c r="D548">
        <f t="shared" si="2"/>
        <v>0.19439567385349277</v>
      </c>
      <c r="E548">
        <f t="shared" si="0"/>
        <v>5</v>
      </c>
      <c r="F548" t="str">
        <f t="shared" si="4"/>
        <v/>
      </c>
      <c r="G548" t="str">
        <f t="shared" si="1"/>
        <v/>
      </c>
      <c r="H548" t="str">
        <f t="shared" si="3"/>
        <v/>
      </c>
    </row>
    <row r="549" spans="1:8" x14ac:dyDescent="0.25">
      <c r="A549" s="33">
        <v>44816</v>
      </c>
      <c r="B549" s="2">
        <v>17936.349999999999</v>
      </c>
      <c r="D549">
        <f t="shared" si="2"/>
        <v>0.57756955367331442</v>
      </c>
      <c r="E549">
        <f t="shared" si="0"/>
        <v>1</v>
      </c>
      <c r="F549" t="str">
        <f t="shared" si="4"/>
        <v/>
      </c>
      <c r="G549" t="str">
        <f t="shared" si="1"/>
        <v/>
      </c>
      <c r="H549" t="str">
        <f t="shared" si="3"/>
        <v/>
      </c>
    </row>
    <row r="550" spans="1:8" x14ac:dyDescent="0.25">
      <c r="A550" s="34">
        <v>44817</v>
      </c>
      <c r="B550" s="1">
        <v>18070.05</v>
      </c>
      <c r="D550">
        <f t="shared" si="2"/>
        <v>0.74541364324403092</v>
      </c>
      <c r="E550">
        <f t="shared" si="0"/>
        <v>2</v>
      </c>
      <c r="F550" t="str">
        <f t="shared" si="4"/>
        <v/>
      </c>
      <c r="G550" t="str">
        <f t="shared" si="1"/>
        <v/>
      </c>
      <c r="H550" t="str">
        <f t="shared" si="3"/>
        <v/>
      </c>
    </row>
    <row r="551" spans="1:8" x14ac:dyDescent="0.25">
      <c r="A551" s="33">
        <v>44818</v>
      </c>
      <c r="B551" s="2">
        <v>18003.75</v>
      </c>
      <c r="D551">
        <f t="shared" si="2"/>
        <v>-0.36690545958643878</v>
      </c>
      <c r="E551">
        <f t="shared" si="0"/>
        <v>3</v>
      </c>
      <c r="F551" t="str">
        <f t="shared" si="4"/>
        <v/>
      </c>
      <c r="G551" t="str">
        <f t="shared" si="1"/>
        <v/>
      </c>
      <c r="H551" t="str">
        <f t="shared" si="3"/>
        <v/>
      </c>
    </row>
    <row r="552" spans="1:8" x14ac:dyDescent="0.25">
      <c r="A552" s="34">
        <v>44819</v>
      </c>
      <c r="B552" s="1">
        <v>17877.400000000001</v>
      </c>
      <c r="D552">
        <f t="shared" si="2"/>
        <v>-0.70179823647850337</v>
      </c>
      <c r="E552">
        <f t="shared" si="0"/>
        <v>4</v>
      </c>
      <c r="F552">
        <f t="shared" si="4"/>
        <v>0.44188496383173798</v>
      </c>
      <c r="G552" t="str">
        <f t="shared" si="1"/>
        <v/>
      </c>
      <c r="H552" t="str">
        <f t="shared" si="3"/>
        <v/>
      </c>
    </row>
    <row r="553" spans="1:8" x14ac:dyDescent="0.25">
      <c r="A553" s="33">
        <v>44820</v>
      </c>
      <c r="B553" s="2">
        <v>17530.849999999999</v>
      </c>
      <c r="D553">
        <f t="shared" si="2"/>
        <v>-1.9384809871681725</v>
      </c>
      <c r="E553">
        <f t="shared" si="0"/>
        <v>5</v>
      </c>
      <c r="F553" t="str">
        <f t="shared" si="4"/>
        <v/>
      </c>
      <c r="G553" t="str">
        <f t="shared" si="1"/>
        <v/>
      </c>
      <c r="H553" t="str">
        <f t="shared" si="3"/>
        <v/>
      </c>
    </row>
    <row r="554" spans="1:8" x14ac:dyDescent="0.25">
      <c r="A554" s="34">
        <v>44823</v>
      </c>
      <c r="B554" s="1">
        <v>17622.25</v>
      </c>
      <c r="D554">
        <f t="shared" si="2"/>
        <v>0.52136661941663676</v>
      </c>
      <c r="E554">
        <f t="shared" si="0"/>
        <v>1</v>
      </c>
      <c r="F554" t="str">
        <f t="shared" si="4"/>
        <v/>
      </c>
      <c r="G554" t="str">
        <f t="shared" si="1"/>
        <v/>
      </c>
      <c r="H554" t="str">
        <f t="shared" si="3"/>
        <v/>
      </c>
    </row>
    <row r="555" spans="1:8" x14ac:dyDescent="0.25">
      <c r="A555" s="33">
        <v>44824</v>
      </c>
      <c r="B555" s="2">
        <v>17816.25</v>
      </c>
      <c r="D555">
        <f t="shared" si="2"/>
        <v>1.100880988523032</v>
      </c>
      <c r="E555">
        <f t="shared" si="0"/>
        <v>2</v>
      </c>
      <c r="F555" t="str">
        <f t="shared" si="4"/>
        <v/>
      </c>
      <c r="G555" t="str">
        <f t="shared" si="1"/>
        <v/>
      </c>
      <c r="H555" t="str">
        <f t="shared" si="3"/>
        <v/>
      </c>
    </row>
    <row r="556" spans="1:8" x14ac:dyDescent="0.25">
      <c r="A556" s="34">
        <v>44825</v>
      </c>
      <c r="B556" s="1">
        <v>17718.349999999999</v>
      </c>
      <c r="D556">
        <f t="shared" si="2"/>
        <v>-0.54949835122431179</v>
      </c>
      <c r="E556">
        <f t="shared" si="0"/>
        <v>3</v>
      </c>
      <c r="F556" t="str">
        <f t="shared" si="4"/>
        <v/>
      </c>
      <c r="G556" t="str">
        <f t="shared" si="1"/>
        <v/>
      </c>
      <c r="H556" t="str">
        <f t="shared" si="3"/>
        <v/>
      </c>
    </row>
    <row r="557" spans="1:8" x14ac:dyDescent="0.25">
      <c r="A557" s="33">
        <v>44826</v>
      </c>
      <c r="B557" s="2">
        <v>17629.8</v>
      </c>
      <c r="D557">
        <f t="shared" si="2"/>
        <v>-0.49976436857833417</v>
      </c>
      <c r="E557">
        <f t="shared" si="0"/>
        <v>4</v>
      </c>
      <c r="F557">
        <f t="shared" si="4"/>
        <v>-1.3849888686274412</v>
      </c>
      <c r="G557" t="str">
        <f t="shared" si="1"/>
        <v/>
      </c>
      <c r="H557" t="str">
        <f t="shared" si="3"/>
        <v/>
      </c>
    </row>
    <row r="558" spans="1:8" x14ac:dyDescent="0.25">
      <c r="A558" s="34">
        <v>44827</v>
      </c>
      <c r="B558" s="1">
        <v>17327.349999999999</v>
      </c>
      <c r="D558">
        <f t="shared" si="2"/>
        <v>-1.7155611521401306</v>
      </c>
      <c r="E558">
        <f t="shared" si="0"/>
        <v>5</v>
      </c>
      <c r="F558" t="str">
        <f t="shared" si="4"/>
        <v/>
      </c>
      <c r="G558" t="str">
        <f t="shared" si="1"/>
        <v/>
      </c>
      <c r="H558" t="str">
        <f t="shared" si="3"/>
        <v/>
      </c>
    </row>
    <row r="559" spans="1:8" x14ac:dyDescent="0.25">
      <c r="A559" s="33">
        <v>44830</v>
      </c>
      <c r="B559" s="2">
        <v>17016.3</v>
      </c>
      <c r="D559">
        <f t="shared" si="2"/>
        <v>-1.7951388989083692</v>
      </c>
      <c r="E559">
        <f t="shared" si="0"/>
        <v>1</v>
      </c>
      <c r="F559" t="str">
        <f t="shared" si="4"/>
        <v/>
      </c>
      <c r="G559" t="str">
        <f t="shared" si="1"/>
        <v/>
      </c>
      <c r="H559" t="str">
        <f t="shared" si="3"/>
        <v/>
      </c>
    </row>
    <row r="560" spans="1:8" x14ac:dyDescent="0.25">
      <c r="A560" s="34">
        <v>44831</v>
      </c>
      <c r="B560" s="1">
        <v>17007.400000000001</v>
      </c>
      <c r="D560">
        <f t="shared" si="2"/>
        <v>-5.2302792028806604E-2</v>
      </c>
      <c r="E560">
        <f t="shared" si="0"/>
        <v>2</v>
      </c>
      <c r="F560" t="str">
        <f t="shared" si="4"/>
        <v/>
      </c>
      <c r="G560" t="str">
        <f t="shared" si="1"/>
        <v/>
      </c>
      <c r="H560" t="str">
        <f t="shared" si="3"/>
        <v/>
      </c>
    </row>
    <row r="561" spans="1:8" x14ac:dyDescent="0.25">
      <c r="A561" s="33">
        <v>44832</v>
      </c>
      <c r="B561" s="2">
        <v>16858.599999999999</v>
      </c>
      <c r="D561">
        <f t="shared" si="2"/>
        <v>-0.87491327304586763</v>
      </c>
      <c r="E561">
        <f t="shared" si="0"/>
        <v>3</v>
      </c>
      <c r="F561" t="str">
        <f t="shared" si="4"/>
        <v/>
      </c>
      <c r="G561" t="str">
        <f t="shared" si="1"/>
        <v/>
      </c>
      <c r="H561" t="str">
        <f t="shared" si="3"/>
        <v/>
      </c>
    </row>
    <row r="562" spans="1:8" x14ac:dyDescent="0.25">
      <c r="A562" s="34">
        <v>44833</v>
      </c>
      <c r="B562" s="1">
        <v>16818.099999999999</v>
      </c>
      <c r="D562">
        <f t="shared" si="2"/>
        <v>-0.24023347134400247</v>
      </c>
      <c r="E562">
        <f t="shared" si="0"/>
        <v>4</v>
      </c>
      <c r="F562">
        <f t="shared" si="4"/>
        <v>-4.604136178515926</v>
      </c>
      <c r="G562" t="str">
        <f t="shared" si="1"/>
        <v/>
      </c>
      <c r="H562" t="str">
        <f t="shared" si="3"/>
        <v/>
      </c>
    </row>
    <row r="563" spans="1:8" x14ac:dyDescent="0.25">
      <c r="A563" s="33">
        <v>44834</v>
      </c>
      <c r="B563" s="2">
        <v>17094.349999999999</v>
      </c>
      <c r="D563">
        <f t="shared" si="2"/>
        <v>1.64257555847569</v>
      </c>
      <c r="E563">
        <f t="shared" si="0"/>
        <v>5</v>
      </c>
      <c r="F563" t="str">
        <f t="shared" si="4"/>
        <v/>
      </c>
      <c r="G563" t="str">
        <f t="shared" si="1"/>
        <v/>
      </c>
      <c r="H563" t="str">
        <f t="shared" si="3"/>
        <v/>
      </c>
    </row>
    <row r="564" spans="1:8" x14ac:dyDescent="0.25">
      <c r="A564" s="34">
        <v>44837</v>
      </c>
      <c r="B564" s="1">
        <v>16887.349999999999</v>
      </c>
      <c r="D564">
        <f t="shared" si="2"/>
        <v>-1.210926417208025</v>
      </c>
      <c r="E564">
        <f t="shared" si="0"/>
        <v>1</v>
      </c>
      <c r="F564" t="str">
        <f t="shared" si="4"/>
        <v/>
      </c>
      <c r="G564">
        <f t="shared" si="1"/>
        <v>44837</v>
      </c>
      <c r="H564">
        <f t="shared" si="3"/>
        <v>6.6609029835942524</v>
      </c>
    </row>
    <row r="565" spans="1:8" x14ac:dyDescent="0.25">
      <c r="A565" s="33">
        <v>44838</v>
      </c>
      <c r="B565" s="2">
        <v>17274.3</v>
      </c>
      <c r="D565">
        <f t="shared" si="2"/>
        <v>2.2913601009039355</v>
      </c>
      <c r="E565">
        <f t="shared" ref="E565:E628" si="5">WEEKDAY(A565, 2)</f>
        <v>2</v>
      </c>
      <c r="F565" t="str">
        <f t="shared" si="4"/>
        <v/>
      </c>
      <c r="G565" t="str">
        <f t="shared" ref="G565:G628" si="6">IF(MONTH(A565)&lt;&gt;MONTH(A564), A565, "")</f>
        <v/>
      </c>
      <c r="H565" t="str">
        <f t="shared" si="3"/>
        <v/>
      </c>
    </row>
    <row r="566" spans="1:8" x14ac:dyDescent="0.25">
      <c r="A566" s="34">
        <v>44840</v>
      </c>
      <c r="B566" s="1">
        <v>17331.8</v>
      </c>
      <c r="D566">
        <f t="shared" ref="D566:D629" si="7">((B566-B565)/B565)*100</f>
        <v>0.33286442865991678</v>
      </c>
      <c r="E566">
        <f t="shared" si="5"/>
        <v>4</v>
      </c>
      <c r="F566">
        <f t="shared" si="4"/>
        <v>2.8068760158020285</v>
      </c>
      <c r="G566" t="str">
        <f t="shared" si="6"/>
        <v/>
      </c>
      <c r="H566" t="str">
        <f t="shared" ref="H566:H629" si="8">IF(ISNUMBER(G566), (INDEX(B:B, MATCH(EOMONTH(A566, 0), A:A, 1)) / B566 - 1) * 100, "")</f>
        <v/>
      </c>
    </row>
    <row r="567" spans="1:8" x14ac:dyDescent="0.25">
      <c r="A567" s="33">
        <v>44841</v>
      </c>
      <c r="B567" s="2">
        <v>17314.650000000001</v>
      </c>
      <c r="D567">
        <f t="shared" si="7"/>
        <v>-9.8951061055388465E-2</v>
      </c>
      <c r="E567">
        <f t="shared" si="5"/>
        <v>5</v>
      </c>
      <c r="F567" t="str">
        <f t="shared" si="4"/>
        <v/>
      </c>
      <c r="G567" t="str">
        <f t="shared" si="6"/>
        <v/>
      </c>
      <c r="H567" t="str">
        <f t="shared" si="8"/>
        <v/>
      </c>
    </row>
    <row r="568" spans="1:8" x14ac:dyDescent="0.25">
      <c r="A568" s="34">
        <v>44844</v>
      </c>
      <c r="B568" s="1">
        <v>17241</v>
      </c>
      <c r="D568">
        <f t="shared" si="7"/>
        <v>-0.42536233767359694</v>
      </c>
      <c r="E568">
        <f t="shared" si="5"/>
        <v>1</v>
      </c>
      <c r="F568" t="str">
        <f t="shared" si="4"/>
        <v/>
      </c>
      <c r="G568" t="str">
        <f t="shared" si="6"/>
        <v/>
      </c>
      <c r="H568" t="str">
        <f t="shared" si="8"/>
        <v/>
      </c>
    </row>
    <row r="569" spans="1:8" x14ac:dyDescent="0.25">
      <c r="A569" s="33">
        <v>44845</v>
      </c>
      <c r="B569" s="2">
        <v>16983.55</v>
      </c>
      <c r="D569">
        <f t="shared" si="7"/>
        <v>-1.4932428513427338</v>
      </c>
      <c r="E569">
        <f t="shared" si="5"/>
        <v>2</v>
      </c>
      <c r="F569" t="str">
        <f t="shared" ref="F569:F632" si="9">IF(E569=4, ((B569 - B564) / B564)*100, "")</f>
        <v/>
      </c>
      <c r="G569" t="str">
        <f t="shared" si="6"/>
        <v/>
      </c>
      <c r="H569" t="str">
        <f t="shared" si="8"/>
        <v/>
      </c>
    </row>
    <row r="570" spans="1:8" x14ac:dyDescent="0.25">
      <c r="A570" s="34">
        <v>44846</v>
      </c>
      <c r="B570" s="1">
        <v>17123.599999999999</v>
      </c>
      <c r="D570">
        <f t="shared" si="7"/>
        <v>0.82462147195373914</v>
      </c>
      <c r="E570">
        <f t="shared" si="5"/>
        <v>3</v>
      </c>
      <c r="F570" t="str">
        <f t="shared" si="9"/>
        <v/>
      </c>
      <c r="G570" t="str">
        <f t="shared" si="6"/>
        <v/>
      </c>
      <c r="H570" t="str">
        <f t="shared" si="8"/>
        <v/>
      </c>
    </row>
    <row r="571" spans="1:8" x14ac:dyDescent="0.25">
      <c r="A571" s="33">
        <v>44847</v>
      </c>
      <c r="B571" s="2">
        <v>17014.349999999999</v>
      </c>
      <c r="D571">
        <f t="shared" si="7"/>
        <v>-0.63800836272746397</v>
      </c>
      <c r="E571">
        <f t="shared" si="5"/>
        <v>4</v>
      </c>
      <c r="F571">
        <f t="shared" si="9"/>
        <v>-1.8316043342295707</v>
      </c>
      <c r="G571" t="str">
        <f t="shared" si="6"/>
        <v/>
      </c>
      <c r="H571" t="str">
        <f t="shared" si="8"/>
        <v/>
      </c>
    </row>
    <row r="572" spans="1:8" x14ac:dyDescent="0.25">
      <c r="A572" s="34">
        <v>44848</v>
      </c>
      <c r="B572" s="1">
        <v>17185.7</v>
      </c>
      <c r="D572">
        <f t="shared" si="7"/>
        <v>1.007091073123582</v>
      </c>
      <c r="E572">
        <f t="shared" si="5"/>
        <v>5</v>
      </c>
      <c r="F572" t="str">
        <f t="shared" si="9"/>
        <v/>
      </c>
      <c r="G572" t="str">
        <f t="shared" si="6"/>
        <v/>
      </c>
      <c r="H572" t="str">
        <f t="shared" si="8"/>
        <v/>
      </c>
    </row>
    <row r="573" spans="1:8" x14ac:dyDescent="0.25">
      <c r="A573" s="33">
        <v>44851</v>
      </c>
      <c r="B573" s="2">
        <v>17311.8</v>
      </c>
      <c r="D573">
        <f t="shared" si="7"/>
        <v>0.73374957086414017</v>
      </c>
      <c r="E573">
        <f t="shared" si="5"/>
        <v>1</v>
      </c>
      <c r="F573" t="str">
        <f t="shared" si="9"/>
        <v/>
      </c>
      <c r="G573" t="str">
        <f t="shared" si="6"/>
        <v/>
      </c>
      <c r="H573" t="str">
        <f t="shared" si="8"/>
        <v/>
      </c>
    </row>
    <row r="574" spans="1:8" x14ac:dyDescent="0.25">
      <c r="A574" s="34">
        <v>44852</v>
      </c>
      <c r="B574" s="1">
        <v>17486.95</v>
      </c>
      <c r="D574">
        <f t="shared" si="7"/>
        <v>1.0117376587067866</v>
      </c>
      <c r="E574">
        <f t="shared" si="5"/>
        <v>2</v>
      </c>
      <c r="F574" t="str">
        <f t="shared" si="9"/>
        <v/>
      </c>
      <c r="G574" t="str">
        <f t="shared" si="6"/>
        <v/>
      </c>
      <c r="H574" t="str">
        <f t="shared" si="8"/>
        <v/>
      </c>
    </row>
    <row r="575" spans="1:8" x14ac:dyDescent="0.25">
      <c r="A575" s="33">
        <v>44853</v>
      </c>
      <c r="B575" s="2">
        <v>17512.25</v>
      </c>
      <c r="D575">
        <f t="shared" si="7"/>
        <v>0.14467931800570866</v>
      </c>
      <c r="E575">
        <f t="shared" si="5"/>
        <v>3</v>
      </c>
      <c r="F575" t="str">
        <f t="shared" si="9"/>
        <v/>
      </c>
      <c r="G575" t="str">
        <f t="shared" si="6"/>
        <v/>
      </c>
      <c r="H575" t="str">
        <f t="shared" si="8"/>
        <v/>
      </c>
    </row>
    <row r="576" spans="1:8" x14ac:dyDescent="0.25">
      <c r="A576" s="34">
        <v>44854</v>
      </c>
      <c r="B576" s="1">
        <v>17563.95</v>
      </c>
      <c r="D576">
        <f t="shared" si="7"/>
        <v>0.29522191608731446</v>
      </c>
      <c r="E576">
        <f t="shared" si="5"/>
        <v>4</v>
      </c>
      <c r="F576">
        <f t="shared" si="9"/>
        <v>3.2302144954112397</v>
      </c>
      <c r="G576" t="str">
        <f t="shared" si="6"/>
        <v/>
      </c>
      <c r="H576" t="str">
        <f t="shared" si="8"/>
        <v/>
      </c>
    </row>
    <row r="577" spans="1:8" x14ac:dyDescent="0.25">
      <c r="A577" s="33">
        <v>44855</v>
      </c>
      <c r="B577" s="2">
        <v>17576.3</v>
      </c>
      <c r="D577">
        <f t="shared" si="7"/>
        <v>7.0314479373936645E-2</v>
      </c>
      <c r="E577">
        <f t="shared" si="5"/>
        <v>5</v>
      </c>
      <c r="F577" t="str">
        <f t="shared" si="9"/>
        <v/>
      </c>
      <c r="G577" t="str">
        <f t="shared" si="6"/>
        <v/>
      </c>
      <c r="H577" t="str">
        <f t="shared" si="8"/>
        <v/>
      </c>
    </row>
    <row r="578" spans="1:8" x14ac:dyDescent="0.25">
      <c r="A578" s="34">
        <v>44858</v>
      </c>
      <c r="B578" s="1">
        <v>17730.75</v>
      </c>
      <c r="D578">
        <f t="shared" si="7"/>
        <v>0.87874012164107762</v>
      </c>
      <c r="E578">
        <f t="shared" si="5"/>
        <v>1</v>
      </c>
      <c r="F578" t="str">
        <f t="shared" si="9"/>
        <v/>
      </c>
      <c r="G578" t="str">
        <f t="shared" si="6"/>
        <v/>
      </c>
      <c r="H578" t="str">
        <f t="shared" si="8"/>
        <v/>
      </c>
    </row>
    <row r="579" spans="1:8" x14ac:dyDescent="0.25">
      <c r="A579" s="33">
        <v>44859</v>
      </c>
      <c r="B579" s="2">
        <v>17656.349999999999</v>
      </c>
      <c r="D579">
        <f t="shared" si="7"/>
        <v>-0.41960999957701428</v>
      </c>
      <c r="E579">
        <f t="shared" si="5"/>
        <v>2</v>
      </c>
      <c r="F579" t="str">
        <f t="shared" si="9"/>
        <v/>
      </c>
      <c r="G579" t="str">
        <f t="shared" si="6"/>
        <v/>
      </c>
      <c r="H579" t="str">
        <f t="shared" si="8"/>
        <v/>
      </c>
    </row>
    <row r="580" spans="1:8" x14ac:dyDescent="0.25">
      <c r="A580" s="34">
        <v>44861</v>
      </c>
      <c r="B580" s="1">
        <v>17736.95</v>
      </c>
      <c r="D580">
        <f t="shared" si="7"/>
        <v>0.45649298977422959</v>
      </c>
      <c r="E580">
        <f t="shared" si="5"/>
        <v>4</v>
      </c>
      <c r="F580">
        <f t="shared" si="9"/>
        <v>1.2831018287199003</v>
      </c>
      <c r="G580" t="str">
        <f t="shared" si="6"/>
        <v/>
      </c>
      <c r="H580" t="str">
        <f t="shared" si="8"/>
        <v/>
      </c>
    </row>
    <row r="581" spans="1:8" x14ac:dyDescent="0.25">
      <c r="A581" s="33">
        <v>44862</v>
      </c>
      <c r="B581" s="2">
        <v>17786.8</v>
      </c>
      <c r="D581">
        <f t="shared" si="7"/>
        <v>0.28105170280120623</v>
      </c>
      <c r="E581">
        <f t="shared" si="5"/>
        <v>5</v>
      </c>
      <c r="F581" t="str">
        <f t="shared" si="9"/>
        <v/>
      </c>
      <c r="G581" t="str">
        <f t="shared" si="6"/>
        <v/>
      </c>
      <c r="H581" t="str">
        <f t="shared" si="8"/>
        <v/>
      </c>
    </row>
    <row r="582" spans="1:8" x14ac:dyDescent="0.25">
      <c r="A582" s="34">
        <v>44865</v>
      </c>
      <c r="B582" s="1">
        <v>18012.2</v>
      </c>
      <c r="D582">
        <f t="shared" si="7"/>
        <v>1.2672318798209992</v>
      </c>
      <c r="E582">
        <f t="shared" si="5"/>
        <v>1</v>
      </c>
      <c r="F582" t="str">
        <f t="shared" si="9"/>
        <v/>
      </c>
      <c r="G582" t="str">
        <f t="shared" si="6"/>
        <v/>
      </c>
      <c r="H582" t="str">
        <f t="shared" si="8"/>
        <v/>
      </c>
    </row>
    <row r="583" spans="1:8" x14ac:dyDescent="0.25">
      <c r="A583" s="33">
        <v>44866</v>
      </c>
      <c r="B583" s="2">
        <v>18145.400000000001</v>
      </c>
      <c r="D583">
        <f t="shared" si="7"/>
        <v>0.73949878415740844</v>
      </c>
      <c r="E583">
        <f t="shared" si="5"/>
        <v>2</v>
      </c>
      <c r="F583" t="str">
        <f t="shared" si="9"/>
        <v/>
      </c>
      <c r="G583">
        <f t="shared" si="6"/>
        <v>44866</v>
      </c>
      <c r="H583">
        <f t="shared" si="8"/>
        <v>3.3779911162057363</v>
      </c>
    </row>
    <row r="584" spans="1:8" x14ac:dyDescent="0.25">
      <c r="A584" s="34">
        <v>44867</v>
      </c>
      <c r="B584" s="1">
        <v>18082.849999999999</v>
      </c>
      <c r="D584">
        <f t="shared" si="7"/>
        <v>-0.34471546507656431</v>
      </c>
      <c r="E584">
        <f t="shared" si="5"/>
        <v>3</v>
      </c>
      <c r="F584" t="str">
        <f t="shared" si="9"/>
        <v/>
      </c>
      <c r="G584" t="str">
        <f t="shared" si="6"/>
        <v/>
      </c>
      <c r="H584" t="str">
        <f t="shared" si="8"/>
        <v/>
      </c>
    </row>
    <row r="585" spans="1:8" x14ac:dyDescent="0.25">
      <c r="A585" s="33">
        <v>44868</v>
      </c>
      <c r="B585" s="2">
        <v>18052.7</v>
      </c>
      <c r="D585">
        <f t="shared" si="7"/>
        <v>-0.16673256704555875</v>
      </c>
      <c r="E585">
        <f t="shared" si="5"/>
        <v>4</v>
      </c>
      <c r="F585">
        <f t="shared" si="9"/>
        <v>1.7801820493376821</v>
      </c>
      <c r="G585" t="str">
        <f t="shared" si="6"/>
        <v/>
      </c>
      <c r="H585" t="str">
        <f t="shared" si="8"/>
        <v/>
      </c>
    </row>
    <row r="586" spans="1:8" x14ac:dyDescent="0.25">
      <c r="A586" s="34">
        <v>44869</v>
      </c>
      <c r="B586" s="1">
        <v>18117.150000000001</v>
      </c>
      <c r="D586">
        <f t="shared" si="7"/>
        <v>0.35701030870728878</v>
      </c>
      <c r="E586">
        <f t="shared" si="5"/>
        <v>5</v>
      </c>
      <c r="F586" t="str">
        <f t="shared" si="9"/>
        <v/>
      </c>
      <c r="G586" t="str">
        <f t="shared" si="6"/>
        <v/>
      </c>
      <c r="H586" t="str">
        <f t="shared" si="8"/>
        <v/>
      </c>
    </row>
    <row r="587" spans="1:8" x14ac:dyDescent="0.25">
      <c r="A587" s="33">
        <v>44872</v>
      </c>
      <c r="B587" s="2">
        <v>18202.8</v>
      </c>
      <c r="D587">
        <f t="shared" si="7"/>
        <v>0.47275647659812836</v>
      </c>
      <c r="E587">
        <f t="shared" si="5"/>
        <v>1</v>
      </c>
      <c r="F587" t="str">
        <f t="shared" si="9"/>
        <v/>
      </c>
      <c r="G587" t="str">
        <f t="shared" si="6"/>
        <v/>
      </c>
      <c r="H587" t="str">
        <f t="shared" si="8"/>
        <v/>
      </c>
    </row>
    <row r="588" spans="1:8" x14ac:dyDescent="0.25">
      <c r="A588" s="34">
        <v>44874</v>
      </c>
      <c r="B588" s="1">
        <v>18157</v>
      </c>
      <c r="D588">
        <f t="shared" si="7"/>
        <v>-0.25160964247258266</v>
      </c>
      <c r="E588">
        <f t="shared" si="5"/>
        <v>3</v>
      </c>
      <c r="F588" t="str">
        <f t="shared" si="9"/>
        <v/>
      </c>
      <c r="G588" t="str">
        <f t="shared" si="6"/>
        <v/>
      </c>
      <c r="H588" t="str">
        <f t="shared" si="8"/>
        <v/>
      </c>
    </row>
    <row r="589" spans="1:8" x14ac:dyDescent="0.25">
      <c r="A589" s="33">
        <v>44875</v>
      </c>
      <c r="B589" s="2">
        <v>18028.2</v>
      </c>
      <c r="D589">
        <f t="shared" si="7"/>
        <v>-0.70936828771272387</v>
      </c>
      <c r="E589">
        <f t="shared" si="5"/>
        <v>4</v>
      </c>
      <c r="F589">
        <f t="shared" si="9"/>
        <v>-0.30222005933797946</v>
      </c>
      <c r="G589" t="str">
        <f t="shared" si="6"/>
        <v/>
      </c>
      <c r="H589" t="str">
        <f t="shared" si="8"/>
        <v/>
      </c>
    </row>
    <row r="590" spans="1:8" x14ac:dyDescent="0.25">
      <c r="A590" s="34">
        <v>44876</v>
      </c>
      <c r="B590" s="1">
        <v>18349.7</v>
      </c>
      <c r="D590">
        <f t="shared" si="7"/>
        <v>1.7833172474234809</v>
      </c>
      <c r="E590">
        <f t="shared" si="5"/>
        <v>5</v>
      </c>
      <c r="F590" t="str">
        <f t="shared" si="9"/>
        <v/>
      </c>
      <c r="G590" t="str">
        <f t="shared" si="6"/>
        <v/>
      </c>
      <c r="H590" t="str">
        <f t="shared" si="8"/>
        <v/>
      </c>
    </row>
    <row r="591" spans="1:8" x14ac:dyDescent="0.25">
      <c r="A591" s="33">
        <v>44879</v>
      </c>
      <c r="B591" s="2">
        <v>18329.150000000001</v>
      </c>
      <c r="D591">
        <f t="shared" si="7"/>
        <v>-0.11199093173184994</v>
      </c>
      <c r="E591">
        <f t="shared" si="5"/>
        <v>1</v>
      </c>
      <c r="F591" t="str">
        <f t="shared" si="9"/>
        <v/>
      </c>
      <c r="G591" t="str">
        <f t="shared" si="6"/>
        <v/>
      </c>
      <c r="H591" t="str">
        <f t="shared" si="8"/>
        <v/>
      </c>
    </row>
    <row r="592" spans="1:8" x14ac:dyDescent="0.25">
      <c r="A592" s="34">
        <v>44880</v>
      </c>
      <c r="B592" s="1">
        <v>18403.400000000001</v>
      </c>
      <c r="D592">
        <f t="shared" si="7"/>
        <v>0.40509243472828793</v>
      </c>
      <c r="E592">
        <f t="shared" si="5"/>
        <v>2</v>
      </c>
      <c r="F592" t="str">
        <f t="shared" si="9"/>
        <v/>
      </c>
      <c r="G592" t="str">
        <f t="shared" si="6"/>
        <v/>
      </c>
      <c r="H592" t="str">
        <f t="shared" si="8"/>
        <v/>
      </c>
    </row>
    <row r="593" spans="1:8" x14ac:dyDescent="0.25">
      <c r="A593" s="33">
        <v>44881</v>
      </c>
      <c r="B593" s="2">
        <v>18409.650000000001</v>
      </c>
      <c r="D593">
        <f t="shared" si="7"/>
        <v>3.3961115880761159E-2</v>
      </c>
      <c r="E593">
        <f t="shared" si="5"/>
        <v>3</v>
      </c>
      <c r="F593" t="str">
        <f t="shared" si="9"/>
        <v/>
      </c>
      <c r="G593" t="str">
        <f t="shared" si="6"/>
        <v/>
      </c>
      <c r="H593" t="str">
        <f t="shared" si="8"/>
        <v/>
      </c>
    </row>
    <row r="594" spans="1:8" x14ac:dyDescent="0.25">
      <c r="A594" s="34">
        <v>44882</v>
      </c>
      <c r="B594" s="1">
        <v>18343.900000000001</v>
      </c>
      <c r="D594">
        <f t="shared" si="7"/>
        <v>-0.3571496470601016</v>
      </c>
      <c r="E594">
        <f t="shared" si="5"/>
        <v>4</v>
      </c>
      <c r="F594">
        <f t="shared" si="9"/>
        <v>1.7511454277188001</v>
      </c>
      <c r="G594" t="str">
        <f t="shared" si="6"/>
        <v/>
      </c>
      <c r="H594" t="str">
        <f t="shared" si="8"/>
        <v/>
      </c>
    </row>
    <row r="595" spans="1:8" x14ac:dyDescent="0.25">
      <c r="A595" s="33">
        <v>44883</v>
      </c>
      <c r="B595" s="2">
        <v>18307.650000000001</v>
      </c>
      <c r="D595">
        <f t="shared" si="7"/>
        <v>-0.19761337556353881</v>
      </c>
      <c r="E595">
        <f t="shared" si="5"/>
        <v>5</v>
      </c>
      <c r="F595" t="str">
        <f t="shared" si="9"/>
        <v/>
      </c>
      <c r="G595" t="str">
        <f t="shared" si="6"/>
        <v/>
      </c>
      <c r="H595" t="str">
        <f t="shared" si="8"/>
        <v/>
      </c>
    </row>
    <row r="596" spans="1:8" x14ac:dyDescent="0.25">
      <c r="A596" s="34">
        <v>44886</v>
      </c>
      <c r="B596" s="1">
        <v>18159.95</v>
      </c>
      <c r="D596">
        <f t="shared" si="7"/>
        <v>-0.80676657025888476</v>
      </c>
      <c r="E596">
        <f t="shared" si="5"/>
        <v>1</v>
      </c>
      <c r="F596" t="str">
        <f t="shared" si="9"/>
        <v/>
      </c>
      <c r="G596" t="str">
        <f t="shared" si="6"/>
        <v/>
      </c>
      <c r="H596" t="str">
        <f t="shared" si="8"/>
        <v/>
      </c>
    </row>
    <row r="597" spans="1:8" x14ac:dyDescent="0.25">
      <c r="A597" s="33">
        <v>44887</v>
      </c>
      <c r="B597" s="2">
        <v>18244.2</v>
      </c>
      <c r="D597">
        <f t="shared" si="7"/>
        <v>0.46393299541022964</v>
      </c>
      <c r="E597">
        <f t="shared" si="5"/>
        <v>2</v>
      </c>
      <c r="F597" t="str">
        <f t="shared" si="9"/>
        <v/>
      </c>
      <c r="G597" t="str">
        <f t="shared" si="6"/>
        <v/>
      </c>
      <c r="H597" t="str">
        <f t="shared" si="8"/>
        <v/>
      </c>
    </row>
    <row r="598" spans="1:8" x14ac:dyDescent="0.25">
      <c r="A598" s="34">
        <v>44888</v>
      </c>
      <c r="B598" s="1">
        <v>18267.25</v>
      </c>
      <c r="D598">
        <f t="shared" si="7"/>
        <v>0.12634152223720016</v>
      </c>
      <c r="E598">
        <f t="shared" si="5"/>
        <v>3</v>
      </c>
      <c r="F598" t="str">
        <f t="shared" si="9"/>
        <v/>
      </c>
      <c r="G598" t="str">
        <f t="shared" si="6"/>
        <v/>
      </c>
      <c r="H598" t="str">
        <f t="shared" si="8"/>
        <v/>
      </c>
    </row>
    <row r="599" spans="1:8" x14ac:dyDescent="0.25">
      <c r="A599" s="33">
        <v>44889</v>
      </c>
      <c r="B599" s="2">
        <v>18484.099999999999</v>
      </c>
      <c r="D599">
        <f t="shared" si="7"/>
        <v>1.1870971273727493</v>
      </c>
      <c r="E599">
        <f t="shared" si="5"/>
        <v>4</v>
      </c>
      <c r="F599">
        <f t="shared" si="9"/>
        <v>0.76428676562779496</v>
      </c>
      <c r="G599" t="str">
        <f t="shared" si="6"/>
        <v/>
      </c>
      <c r="H599" t="str">
        <f t="shared" si="8"/>
        <v/>
      </c>
    </row>
    <row r="600" spans="1:8" x14ac:dyDescent="0.25">
      <c r="A600" s="34">
        <v>44890</v>
      </c>
      <c r="B600" s="1">
        <v>18512.75</v>
      </c>
      <c r="D600">
        <f t="shared" si="7"/>
        <v>0.15499807943043728</v>
      </c>
      <c r="E600">
        <f t="shared" si="5"/>
        <v>5</v>
      </c>
      <c r="F600" t="str">
        <f t="shared" si="9"/>
        <v/>
      </c>
      <c r="G600" t="str">
        <f t="shared" si="6"/>
        <v/>
      </c>
      <c r="H600" t="str">
        <f t="shared" si="8"/>
        <v/>
      </c>
    </row>
    <row r="601" spans="1:8" x14ac:dyDescent="0.25">
      <c r="A601" s="33">
        <v>44893</v>
      </c>
      <c r="B601" s="2">
        <v>18562.75</v>
      </c>
      <c r="D601">
        <f t="shared" si="7"/>
        <v>0.27008413120687091</v>
      </c>
      <c r="E601">
        <f t="shared" si="5"/>
        <v>1</v>
      </c>
      <c r="F601" t="str">
        <f t="shared" si="9"/>
        <v/>
      </c>
      <c r="G601" t="str">
        <f t="shared" si="6"/>
        <v/>
      </c>
      <c r="H601" t="str">
        <f t="shared" si="8"/>
        <v/>
      </c>
    </row>
    <row r="602" spans="1:8" x14ac:dyDescent="0.25">
      <c r="A602" s="34">
        <v>44894</v>
      </c>
      <c r="B602" s="1">
        <v>18618.05</v>
      </c>
      <c r="D602">
        <f t="shared" si="7"/>
        <v>0.29790844567749536</v>
      </c>
      <c r="E602">
        <f t="shared" si="5"/>
        <v>2</v>
      </c>
      <c r="F602" t="str">
        <f t="shared" si="9"/>
        <v/>
      </c>
      <c r="G602" t="str">
        <f t="shared" si="6"/>
        <v/>
      </c>
      <c r="H602" t="str">
        <f t="shared" si="8"/>
        <v/>
      </c>
    </row>
    <row r="603" spans="1:8" x14ac:dyDescent="0.25">
      <c r="A603" s="33">
        <v>44895</v>
      </c>
      <c r="B603" s="2">
        <v>18758.349999999999</v>
      </c>
      <c r="D603">
        <f t="shared" si="7"/>
        <v>0.75356978845797107</v>
      </c>
      <c r="E603">
        <f t="shared" si="5"/>
        <v>3</v>
      </c>
      <c r="F603" t="str">
        <f t="shared" si="9"/>
        <v/>
      </c>
      <c r="G603" t="str">
        <f t="shared" si="6"/>
        <v/>
      </c>
      <c r="H603" t="str">
        <f t="shared" si="8"/>
        <v/>
      </c>
    </row>
    <row r="604" spans="1:8" x14ac:dyDescent="0.25">
      <c r="A604" s="34">
        <v>44896</v>
      </c>
      <c r="B604" s="1">
        <v>18812.5</v>
      </c>
      <c r="D604">
        <f t="shared" si="7"/>
        <v>0.28867144498317526</v>
      </c>
      <c r="E604">
        <f t="shared" si="5"/>
        <v>4</v>
      </c>
      <c r="F604">
        <f t="shared" si="9"/>
        <v>1.7766621041868498</v>
      </c>
      <c r="G604">
        <f t="shared" si="6"/>
        <v>44896</v>
      </c>
      <c r="H604">
        <f t="shared" si="8"/>
        <v>-3.7592026578073146</v>
      </c>
    </row>
    <row r="605" spans="1:8" x14ac:dyDescent="0.25">
      <c r="A605" s="33">
        <v>44897</v>
      </c>
      <c r="B605" s="2">
        <v>18696.099999999999</v>
      </c>
      <c r="D605">
        <f t="shared" si="7"/>
        <v>-0.61873754152824689</v>
      </c>
      <c r="E605">
        <f t="shared" si="5"/>
        <v>5</v>
      </c>
      <c r="F605" t="str">
        <f t="shared" si="9"/>
        <v/>
      </c>
      <c r="G605" t="str">
        <f t="shared" si="6"/>
        <v/>
      </c>
      <c r="H605" t="str">
        <f t="shared" si="8"/>
        <v/>
      </c>
    </row>
    <row r="606" spans="1:8" x14ac:dyDescent="0.25">
      <c r="A606" s="34">
        <v>44900</v>
      </c>
      <c r="B606" s="1">
        <v>18701.05</v>
      </c>
      <c r="D606">
        <f t="shared" si="7"/>
        <v>2.6476109990857602E-2</v>
      </c>
      <c r="E606">
        <f t="shared" si="5"/>
        <v>1</v>
      </c>
      <c r="F606" t="str">
        <f t="shared" si="9"/>
        <v/>
      </c>
      <c r="G606" t="str">
        <f t="shared" si="6"/>
        <v/>
      </c>
      <c r="H606" t="str">
        <f t="shared" si="8"/>
        <v/>
      </c>
    </row>
    <row r="607" spans="1:8" x14ac:dyDescent="0.25">
      <c r="A607" s="33">
        <v>44901</v>
      </c>
      <c r="B607" s="2">
        <v>18642.75</v>
      </c>
      <c r="D607">
        <f t="shared" si="7"/>
        <v>-0.31174720136034756</v>
      </c>
      <c r="E607">
        <f t="shared" si="5"/>
        <v>2</v>
      </c>
      <c r="F607" t="str">
        <f t="shared" si="9"/>
        <v/>
      </c>
      <c r="G607" t="str">
        <f t="shared" si="6"/>
        <v/>
      </c>
      <c r="H607" t="str">
        <f t="shared" si="8"/>
        <v/>
      </c>
    </row>
    <row r="608" spans="1:8" x14ac:dyDescent="0.25">
      <c r="A608" s="34">
        <v>44902</v>
      </c>
      <c r="B608" s="1">
        <v>18560.5</v>
      </c>
      <c r="D608">
        <f t="shared" si="7"/>
        <v>-0.44119027503989483</v>
      </c>
      <c r="E608">
        <f t="shared" si="5"/>
        <v>3</v>
      </c>
      <c r="F608" t="str">
        <f t="shared" si="9"/>
        <v/>
      </c>
      <c r="G608" t="str">
        <f t="shared" si="6"/>
        <v/>
      </c>
      <c r="H608" t="str">
        <f t="shared" si="8"/>
        <v/>
      </c>
    </row>
    <row r="609" spans="1:8" x14ac:dyDescent="0.25">
      <c r="A609" s="33">
        <v>44903</v>
      </c>
      <c r="B609" s="2">
        <v>18609.349999999999</v>
      </c>
      <c r="D609">
        <f t="shared" si="7"/>
        <v>0.26319334069663286</v>
      </c>
      <c r="E609">
        <f t="shared" si="5"/>
        <v>4</v>
      </c>
      <c r="F609">
        <f t="shared" si="9"/>
        <v>-1.0798671096345591</v>
      </c>
      <c r="G609" t="str">
        <f t="shared" si="6"/>
        <v/>
      </c>
      <c r="H609" t="str">
        <f t="shared" si="8"/>
        <v/>
      </c>
    </row>
    <row r="610" spans="1:8" x14ac:dyDescent="0.25">
      <c r="A610" s="34">
        <v>44904</v>
      </c>
      <c r="B610" s="1">
        <v>18496.599999999999</v>
      </c>
      <c r="D610">
        <f t="shared" si="7"/>
        <v>-0.60587822788007117</v>
      </c>
      <c r="E610">
        <f t="shared" si="5"/>
        <v>5</v>
      </c>
      <c r="F610" t="str">
        <f t="shared" si="9"/>
        <v/>
      </c>
      <c r="G610" t="str">
        <f t="shared" si="6"/>
        <v/>
      </c>
      <c r="H610" t="str">
        <f t="shared" si="8"/>
        <v/>
      </c>
    </row>
    <row r="611" spans="1:8" x14ac:dyDescent="0.25">
      <c r="A611" s="33">
        <v>44907</v>
      </c>
      <c r="B611" s="2">
        <v>18497.150000000001</v>
      </c>
      <c r="D611">
        <f t="shared" si="7"/>
        <v>2.9735194576457858E-3</v>
      </c>
      <c r="E611">
        <f t="shared" si="5"/>
        <v>1</v>
      </c>
      <c r="F611" t="str">
        <f t="shared" si="9"/>
        <v/>
      </c>
      <c r="G611" t="str">
        <f t="shared" si="6"/>
        <v/>
      </c>
      <c r="H611" t="str">
        <f t="shared" si="8"/>
        <v/>
      </c>
    </row>
    <row r="612" spans="1:8" x14ac:dyDescent="0.25">
      <c r="A612" s="34">
        <v>44908</v>
      </c>
      <c r="B612" s="1">
        <v>18608</v>
      </c>
      <c r="D612">
        <f t="shared" si="7"/>
        <v>0.59928151093546056</v>
      </c>
      <c r="E612">
        <f t="shared" si="5"/>
        <v>2</v>
      </c>
      <c r="F612" t="str">
        <f t="shared" si="9"/>
        <v/>
      </c>
      <c r="G612" t="str">
        <f t="shared" si="6"/>
        <v/>
      </c>
      <c r="H612" t="str">
        <f t="shared" si="8"/>
        <v/>
      </c>
    </row>
    <row r="613" spans="1:8" x14ac:dyDescent="0.25">
      <c r="A613" s="33">
        <v>44909</v>
      </c>
      <c r="B613" s="2">
        <v>18660.3</v>
      </c>
      <c r="D613">
        <f t="shared" si="7"/>
        <v>0.28106190885640192</v>
      </c>
      <c r="E613">
        <f t="shared" si="5"/>
        <v>3</v>
      </c>
      <c r="F613" t="str">
        <f t="shared" si="9"/>
        <v/>
      </c>
      <c r="G613" t="str">
        <f t="shared" si="6"/>
        <v/>
      </c>
      <c r="H613" t="str">
        <f t="shared" si="8"/>
        <v/>
      </c>
    </row>
    <row r="614" spans="1:8" x14ac:dyDescent="0.25">
      <c r="A614" s="34">
        <v>44910</v>
      </c>
      <c r="B614" s="1">
        <v>18414.900000000001</v>
      </c>
      <c r="D614">
        <f t="shared" si="7"/>
        <v>-1.3150913972444056</v>
      </c>
      <c r="E614">
        <f t="shared" si="5"/>
        <v>4</v>
      </c>
      <c r="F614">
        <f t="shared" si="9"/>
        <v>-1.044904846219761</v>
      </c>
      <c r="G614" t="str">
        <f t="shared" si="6"/>
        <v/>
      </c>
      <c r="H614" t="str">
        <f t="shared" si="8"/>
        <v/>
      </c>
    </row>
    <row r="615" spans="1:8" x14ac:dyDescent="0.25">
      <c r="A615" s="33">
        <v>44911</v>
      </c>
      <c r="B615" s="2">
        <v>18269</v>
      </c>
      <c r="D615">
        <f t="shared" si="7"/>
        <v>-0.79229319735649639</v>
      </c>
      <c r="E615">
        <f t="shared" si="5"/>
        <v>5</v>
      </c>
      <c r="F615" t="str">
        <f t="shared" si="9"/>
        <v/>
      </c>
      <c r="G615" t="str">
        <f t="shared" si="6"/>
        <v/>
      </c>
      <c r="H615" t="str">
        <f t="shared" si="8"/>
        <v/>
      </c>
    </row>
    <row r="616" spans="1:8" x14ac:dyDescent="0.25">
      <c r="A616" s="34">
        <v>44914</v>
      </c>
      <c r="B616" s="1">
        <v>18420.45</v>
      </c>
      <c r="D616">
        <f t="shared" si="7"/>
        <v>0.82899994526247045</v>
      </c>
      <c r="E616">
        <f t="shared" si="5"/>
        <v>1</v>
      </c>
      <c r="F616" t="str">
        <f t="shared" si="9"/>
        <v/>
      </c>
      <c r="G616" t="str">
        <f t="shared" si="6"/>
        <v/>
      </c>
      <c r="H616" t="str">
        <f t="shared" si="8"/>
        <v/>
      </c>
    </row>
    <row r="617" spans="1:8" x14ac:dyDescent="0.25">
      <c r="A617" s="33">
        <v>44915</v>
      </c>
      <c r="B617" s="2">
        <v>18385.3</v>
      </c>
      <c r="D617">
        <f t="shared" si="7"/>
        <v>-0.19082052827157561</v>
      </c>
      <c r="E617">
        <f t="shared" si="5"/>
        <v>2</v>
      </c>
      <c r="F617" t="str">
        <f t="shared" si="9"/>
        <v/>
      </c>
      <c r="G617" t="str">
        <f t="shared" si="6"/>
        <v/>
      </c>
      <c r="H617" t="str">
        <f t="shared" si="8"/>
        <v/>
      </c>
    </row>
    <row r="618" spans="1:8" x14ac:dyDescent="0.25">
      <c r="A618" s="34">
        <v>44916</v>
      </c>
      <c r="B618" s="1">
        <v>18199.099999999999</v>
      </c>
      <c r="D618">
        <f t="shared" si="7"/>
        <v>-1.012765633413655</v>
      </c>
      <c r="E618">
        <f t="shared" si="5"/>
        <v>3</v>
      </c>
      <c r="F618" t="str">
        <f t="shared" si="9"/>
        <v/>
      </c>
      <c r="G618" t="str">
        <f t="shared" si="6"/>
        <v/>
      </c>
      <c r="H618" t="str">
        <f t="shared" si="8"/>
        <v/>
      </c>
    </row>
    <row r="619" spans="1:8" x14ac:dyDescent="0.25">
      <c r="A619" s="33">
        <v>44917</v>
      </c>
      <c r="B619" s="2">
        <v>18127.349999999999</v>
      </c>
      <c r="D619">
        <f t="shared" si="7"/>
        <v>-0.3942502651230006</v>
      </c>
      <c r="E619">
        <f t="shared" si="5"/>
        <v>4</v>
      </c>
      <c r="F619">
        <f t="shared" si="9"/>
        <v>-1.561507257709805</v>
      </c>
      <c r="G619" t="str">
        <f t="shared" si="6"/>
        <v/>
      </c>
      <c r="H619" t="str">
        <f t="shared" si="8"/>
        <v/>
      </c>
    </row>
    <row r="620" spans="1:8" x14ac:dyDescent="0.25">
      <c r="A620" s="34">
        <v>44918</v>
      </c>
      <c r="B620" s="1">
        <v>17806.8</v>
      </c>
      <c r="D620">
        <f t="shared" si="7"/>
        <v>-1.7683224519855318</v>
      </c>
      <c r="E620">
        <f t="shared" si="5"/>
        <v>5</v>
      </c>
      <c r="F620" t="str">
        <f t="shared" si="9"/>
        <v/>
      </c>
      <c r="G620" t="str">
        <f t="shared" si="6"/>
        <v/>
      </c>
      <c r="H620" t="str">
        <f t="shared" si="8"/>
        <v/>
      </c>
    </row>
    <row r="621" spans="1:8" x14ac:dyDescent="0.25">
      <c r="A621" s="33">
        <v>44921</v>
      </c>
      <c r="B621" s="2">
        <v>18014.599999999999</v>
      </c>
      <c r="D621">
        <f t="shared" si="7"/>
        <v>1.1669699216029792</v>
      </c>
      <c r="E621">
        <f t="shared" si="5"/>
        <v>1</v>
      </c>
      <c r="F621" t="str">
        <f t="shared" si="9"/>
        <v/>
      </c>
      <c r="G621" t="str">
        <f t="shared" si="6"/>
        <v/>
      </c>
      <c r="H621" t="str">
        <f t="shared" si="8"/>
        <v/>
      </c>
    </row>
    <row r="622" spans="1:8" x14ac:dyDescent="0.25">
      <c r="A622" s="34">
        <v>44922</v>
      </c>
      <c r="B622" s="1">
        <v>18132.3</v>
      </c>
      <c r="D622">
        <f t="shared" si="7"/>
        <v>0.65335894219133772</v>
      </c>
      <c r="E622">
        <f t="shared" si="5"/>
        <v>2</v>
      </c>
      <c r="F622" t="str">
        <f t="shared" si="9"/>
        <v/>
      </c>
      <c r="G622" t="str">
        <f t="shared" si="6"/>
        <v/>
      </c>
      <c r="H622" t="str">
        <f t="shared" si="8"/>
        <v/>
      </c>
    </row>
    <row r="623" spans="1:8" x14ac:dyDescent="0.25">
      <c r="A623" s="33">
        <v>44923</v>
      </c>
      <c r="B623" s="2">
        <v>18122.5</v>
      </c>
      <c r="D623">
        <f t="shared" si="7"/>
        <v>-5.4047197542503006E-2</v>
      </c>
      <c r="E623">
        <f t="shared" si="5"/>
        <v>3</v>
      </c>
      <c r="F623" t="str">
        <f t="shared" si="9"/>
        <v/>
      </c>
      <c r="G623" t="str">
        <f t="shared" si="6"/>
        <v/>
      </c>
      <c r="H623" t="str">
        <f t="shared" si="8"/>
        <v/>
      </c>
    </row>
    <row r="624" spans="1:8" x14ac:dyDescent="0.25">
      <c r="A624" s="34">
        <v>44924</v>
      </c>
      <c r="B624" s="1">
        <v>18191</v>
      </c>
      <c r="D624">
        <f t="shared" si="7"/>
        <v>0.37798317009242655</v>
      </c>
      <c r="E624">
        <f t="shared" si="5"/>
        <v>4</v>
      </c>
      <c r="F624">
        <f t="shared" si="9"/>
        <v>0.35112688837586004</v>
      </c>
      <c r="G624" t="str">
        <f t="shared" si="6"/>
        <v/>
      </c>
      <c r="H624" t="str">
        <f t="shared" si="8"/>
        <v/>
      </c>
    </row>
    <row r="625" spans="1:8" x14ac:dyDescent="0.25">
      <c r="A625" s="33">
        <v>44925</v>
      </c>
      <c r="B625" s="2">
        <v>18105.3</v>
      </c>
      <c r="D625">
        <f t="shared" si="7"/>
        <v>-0.47111208839536439</v>
      </c>
      <c r="E625">
        <f t="shared" si="5"/>
        <v>5</v>
      </c>
      <c r="F625" t="str">
        <f t="shared" si="9"/>
        <v/>
      </c>
      <c r="G625" t="str">
        <f t="shared" si="6"/>
        <v/>
      </c>
      <c r="H625" t="str">
        <f t="shared" si="8"/>
        <v/>
      </c>
    </row>
    <row r="626" spans="1:8" x14ac:dyDescent="0.25">
      <c r="A626" s="34">
        <v>44928</v>
      </c>
      <c r="B626" s="1">
        <v>18197.45</v>
      </c>
      <c r="D626">
        <f t="shared" si="7"/>
        <v>0.5089669875671845</v>
      </c>
      <c r="E626">
        <f t="shared" si="5"/>
        <v>1</v>
      </c>
      <c r="F626" t="str">
        <f t="shared" si="9"/>
        <v/>
      </c>
      <c r="G626">
        <f t="shared" si="6"/>
        <v>44928</v>
      </c>
      <c r="H626">
        <f t="shared" si="8"/>
        <v>-2.9416209413956285</v>
      </c>
    </row>
    <row r="627" spans="1:8" x14ac:dyDescent="0.25">
      <c r="A627" s="33">
        <v>44929</v>
      </c>
      <c r="B627" s="2">
        <v>18232.55</v>
      </c>
      <c r="D627">
        <f t="shared" si="7"/>
        <v>0.1928841678366944</v>
      </c>
      <c r="E627">
        <f t="shared" si="5"/>
        <v>2</v>
      </c>
      <c r="F627" t="str">
        <f t="shared" si="9"/>
        <v/>
      </c>
      <c r="G627" t="str">
        <f t="shared" si="6"/>
        <v/>
      </c>
      <c r="H627" t="str">
        <f t="shared" si="8"/>
        <v/>
      </c>
    </row>
    <row r="628" spans="1:8" x14ac:dyDescent="0.25">
      <c r="A628" s="34">
        <v>44930</v>
      </c>
      <c r="B628" s="1">
        <v>18042.95</v>
      </c>
      <c r="D628">
        <f t="shared" si="7"/>
        <v>-1.0398984234240332</v>
      </c>
      <c r="E628">
        <f t="shared" si="5"/>
        <v>3</v>
      </c>
      <c r="F628" t="str">
        <f t="shared" si="9"/>
        <v/>
      </c>
      <c r="G628" t="str">
        <f t="shared" si="6"/>
        <v/>
      </c>
      <c r="H628" t="str">
        <f t="shared" si="8"/>
        <v/>
      </c>
    </row>
    <row r="629" spans="1:8" x14ac:dyDescent="0.25">
      <c r="A629" s="33">
        <v>44931</v>
      </c>
      <c r="B629" s="2">
        <v>17992.150000000001</v>
      </c>
      <c r="D629">
        <f t="shared" si="7"/>
        <v>-0.28155041165662642</v>
      </c>
      <c r="E629">
        <f t="shared" ref="E629:E692" si="10">WEEKDAY(A629, 2)</f>
        <v>4</v>
      </c>
      <c r="F629">
        <f t="shared" si="9"/>
        <v>-1.0931229728986782</v>
      </c>
      <c r="G629" t="str">
        <f t="shared" ref="G629:G692" si="11">IF(MONTH(A629)&lt;&gt;MONTH(A628), A629, "")</f>
        <v/>
      </c>
      <c r="H629" t="str">
        <f t="shared" si="8"/>
        <v/>
      </c>
    </row>
    <row r="630" spans="1:8" x14ac:dyDescent="0.25">
      <c r="A630" s="34">
        <v>44932</v>
      </c>
      <c r="B630" s="1">
        <v>17859.45</v>
      </c>
      <c r="D630">
        <f t="shared" ref="D630:D693" si="12">((B630-B629)/B629)*100</f>
        <v>-0.73754387330030446</v>
      </c>
      <c r="E630">
        <f t="shared" si="10"/>
        <v>5</v>
      </c>
      <c r="F630" t="str">
        <f t="shared" si="9"/>
        <v/>
      </c>
      <c r="G630" t="str">
        <f t="shared" si="11"/>
        <v/>
      </c>
      <c r="H630" t="str">
        <f t="shared" ref="H630:H693" si="13">IF(ISNUMBER(G630), (INDEX(B:B, MATCH(EOMONTH(A630, 0), A:A, 1)) / B630 - 1) * 100, "")</f>
        <v/>
      </c>
    </row>
    <row r="631" spans="1:8" x14ac:dyDescent="0.25">
      <c r="A631" s="33">
        <v>44935</v>
      </c>
      <c r="B631" s="2">
        <v>18101.2</v>
      </c>
      <c r="D631">
        <f t="shared" si="12"/>
        <v>1.3536251116355766</v>
      </c>
      <c r="E631">
        <f t="shared" si="10"/>
        <v>1</v>
      </c>
      <c r="F631" t="str">
        <f t="shared" si="9"/>
        <v/>
      </c>
      <c r="G631" t="str">
        <f t="shared" si="11"/>
        <v/>
      </c>
      <c r="H631" t="str">
        <f t="shared" si="13"/>
        <v/>
      </c>
    </row>
    <row r="632" spans="1:8" x14ac:dyDescent="0.25">
      <c r="A632" s="34">
        <v>44936</v>
      </c>
      <c r="B632" s="1">
        <v>17914.150000000001</v>
      </c>
      <c r="D632">
        <f t="shared" si="12"/>
        <v>-1.0333569045146138</v>
      </c>
      <c r="E632">
        <f t="shared" si="10"/>
        <v>2</v>
      </c>
      <c r="F632" t="str">
        <f t="shared" si="9"/>
        <v/>
      </c>
      <c r="G632" t="str">
        <f t="shared" si="11"/>
        <v/>
      </c>
      <c r="H632" t="str">
        <f t="shared" si="13"/>
        <v/>
      </c>
    </row>
    <row r="633" spans="1:8" x14ac:dyDescent="0.25">
      <c r="A633" s="33">
        <v>44937</v>
      </c>
      <c r="B633" s="2">
        <v>17895.7</v>
      </c>
      <c r="D633">
        <f t="shared" si="12"/>
        <v>-0.10299121085845951</v>
      </c>
      <c r="E633">
        <f t="shared" si="10"/>
        <v>3</v>
      </c>
      <c r="F633" t="str">
        <f t="shared" ref="F633:F696" si="14">IF(E633=4, ((B633 - B628) / B628)*100, "")</f>
        <v/>
      </c>
      <c r="G633" t="str">
        <f t="shared" si="11"/>
        <v/>
      </c>
      <c r="H633" t="str">
        <f t="shared" si="13"/>
        <v/>
      </c>
    </row>
    <row r="634" spans="1:8" x14ac:dyDescent="0.25">
      <c r="A634" s="34">
        <v>44938</v>
      </c>
      <c r="B634" s="1">
        <v>17858.2</v>
      </c>
      <c r="D634">
        <f t="shared" si="12"/>
        <v>-0.20954754494096348</v>
      </c>
      <c r="E634">
        <f t="shared" si="10"/>
        <v>4</v>
      </c>
      <c r="F634">
        <f t="shared" si="14"/>
        <v>-0.74449134761549185</v>
      </c>
      <c r="G634" t="str">
        <f t="shared" si="11"/>
        <v/>
      </c>
      <c r="H634" t="str">
        <f t="shared" si="13"/>
        <v/>
      </c>
    </row>
    <row r="635" spans="1:8" x14ac:dyDescent="0.25">
      <c r="A635" s="33">
        <v>44939</v>
      </c>
      <c r="B635" s="2">
        <v>17956.599999999999</v>
      </c>
      <c r="D635">
        <f t="shared" si="12"/>
        <v>0.55100738036307029</v>
      </c>
      <c r="E635">
        <f t="shared" si="10"/>
        <v>5</v>
      </c>
      <c r="F635" t="str">
        <f t="shared" si="14"/>
        <v/>
      </c>
      <c r="G635" t="str">
        <f t="shared" si="11"/>
        <v/>
      </c>
      <c r="H635" t="str">
        <f t="shared" si="13"/>
        <v/>
      </c>
    </row>
    <row r="636" spans="1:8" x14ac:dyDescent="0.25">
      <c r="A636" s="34">
        <v>44942</v>
      </c>
      <c r="B636" s="1">
        <v>17894.849999999999</v>
      </c>
      <c r="D636">
        <f t="shared" si="12"/>
        <v>-0.3438846997761269</v>
      </c>
      <c r="E636">
        <f t="shared" si="10"/>
        <v>1</v>
      </c>
      <c r="F636" t="str">
        <f t="shared" si="14"/>
        <v/>
      </c>
      <c r="G636" t="str">
        <f t="shared" si="11"/>
        <v/>
      </c>
      <c r="H636" t="str">
        <f t="shared" si="13"/>
        <v/>
      </c>
    </row>
    <row r="637" spans="1:8" x14ac:dyDescent="0.25">
      <c r="A637" s="33">
        <v>44943</v>
      </c>
      <c r="B637" s="2">
        <v>18053.3</v>
      </c>
      <c r="D637">
        <f t="shared" si="12"/>
        <v>0.885450283182037</v>
      </c>
      <c r="E637">
        <f t="shared" si="10"/>
        <v>2</v>
      </c>
      <c r="F637" t="str">
        <f t="shared" si="14"/>
        <v/>
      </c>
      <c r="G637" t="str">
        <f t="shared" si="11"/>
        <v/>
      </c>
      <c r="H637" t="str">
        <f t="shared" si="13"/>
        <v/>
      </c>
    </row>
    <row r="638" spans="1:8" x14ac:dyDescent="0.25">
      <c r="A638" s="34">
        <v>44944</v>
      </c>
      <c r="B638" s="1">
        <v>18165.349999999999</v>
      </c>
      <c r="D638">
        <f t="shared" si="12"/>
        <v>0.62066215041017025</v>
      </c>
      <c r="E638">
        <f t="shared" si="10"/>
        <v>3</v>
      </c>
      <c r="F638" t="str">
        <f t="shared" si="14"/>
        <v/>
      </c>
      <c r="G638" t="str">
        <f t="shared" si="11"/>
        <v/>
      </c>
      <c r="H638" t="str">
        <f t="shared" si="13"/>
        <v/>
      </c>
    </row>
    <row r="639" spans="1:8" x14ac:dyDescent="0.25">
      <c r="A639" s="33">
        <v>44945</v>
      </c>
      <c r="B639" s="2">
        <v>18107.849999999999</v>
      </c>
      <c r="D639">
        <f t="shared" si="12"/>
        <v>-0.31653670311884996</v>
      </c>
      <c r="E639">
        <f t="shared" si="10"/>
        <v>4</v>
      </c>
      <c r="F639">
        <f t="shared" si="14"/>
        <v>1.3979572409313246</v>
      </c>
      <c r="G639" t="str">
        <f t="shared" si="11"/>
        <v/>
      </c>
      <c r="H639" t="str">
        <f t="shared" si="13"/>
        <v/>
      </c>
    </row>
    <row r="640" spans="1:8" x14ac:dyDescent="0.25">
      <c r="A640" s="34">
        <v>44946</v>
      </c>
      <c r="B640" s="1">
        <v>18027.650000000001</v>
      </c>
      <c r="D640">
        <f t="shared" si="12"/>
        <v>-0.44290183539181682</v>
      </c>
      <c r="E640">
        <f t="shared" si="10"/>
        <v>5</v>
      </c>
      <c r="F640" t="str">
        <f t="shared" si="14"/>
        <v/>
      </c>
      <c r="G640" t="str">
        <f t="shared" si="11"/>
        <v/>
      </c>
      <c r="H640" t="str">
        <f t="shared" si="13"/>
        <v/>
      </c>
    </row>
    <row r="641" spans="1:8" x14ac:dyDescent="0.25">
      <c r="A641" s="33">
        <v>44949</v>
      </c>
      <c r="B641" s="2">
        <v>18118.55</v>
      </c>
      <c r="D641">
        <f t="shared" si="12"/>
        <v>0.50422545367808791</v>
      </c>
      <c r="E641">
        <f t="shared" si="10"/>
        <v>1</v>
      </c>
      <c r="F641" t="str">
        <f t="shared" si="14"/>
        <v/>
      </c>
      <c r="G641" t="str">
        <f t="shared" si="11"/>
        <v/>
      </c>
      <c r="H641" t="str">
        <f t="shared" si="13"/>
        <v/>
      </c>
    </row>
    <row r="642" spans="1:8" x14ac:dyDescent="0.25">
      <c r="A642" s="34">
        <v>44950</v>
      </c>
      <c r="B642" s="1">
        <v>18118.3</v>
      </c>
      <c r="D642">
        <f t="shared" si="12"/>
        <v>-1.379801363795668E-3</v>
      </c>
      <c r="E642">
        <f t="shared" si="10"/>
        <v>2</v>
      </c>
      <c r="F642" t="str">
        <f t="shared" si="14"/>
        <v/>
      </c>
      <c r="G642" t="str">
        <f t="shared" si="11"/>
        <v/>
      </c>
      <c r="H642" t="str">
        <f t="shared" si="13"/>
        <v/>
      </c>
    </row>
    <row r="643" spans="1:8" x14ac:dyDescent="0.25">
      <c r="A643" s="33">
        <v>44951</v>
      </c>
      <c r="B643" s="2">
        <v>17891.95</v>
      </c>
      <c r="D643">
        <f t="shared" si="12"/>
        <v>-1.2492893924926651</v>
      </c>
      <c r="E643">
        <f t="shared" si="10"/>
        <v>3</v>
      </c>
      <c r="F643" t="str">
        <f t="shared" si="14"/>
        <v/>
      </c>
      <c r="G643" t="str">
        <f t="shared" si="11"/>
        <v/>
      </c>
      <c r="H643" t="str">
        <f t="shared" si="13"/>
        <v/>
      </c>
    </row>
    <row r="644" spans="1:8" x14ac:dyDescent="0.25">
      <c r="A644" s="34">
        <v>44953</v>
      </c>
      <c r="B644" s="1">
        <v>17604.349999999999</v>
      </c>
      <c r="D644">
        <f t="shared" si="12"/>
        <v>-1.6074268036742902</v>
      </c>
      <c r="E644">
        <f t="shared" si="10"/>
        <v>5</v>
      </c>
      <c r="F644" t="str">
        <f t="shared" si="14"/>
        <v/>
      </c>
      <c r="G644" t="str">
        <f t="shared" si="11"/>
        <v/>
      </c>
      <c r="H644" t="str">
        <f t="shared" si="13"/>
        <v/>
      </c>
    </row>
    <row r="645" spans="1:8" x14ac:dyDescent="0.25">
      <c r="A645" s="33">
        <v>44956</v>
      </c>
      <c r="B645" s="2">
        <v>17648.95</v>
      </c>
      <c r="D645">
        <f t="shared" si="12"/>
        <v>0.25334647402489835</v>
      </c>
      <c r="E645">
        <f t="shared" si="10"/>
        <v>1</v>
      </c>
      <c r="F645" t="str">
        <f t="shared" si="14"/>
        <v/>
      </c>
      <c r="G645" t="str">
        <f t="shared" si="11"/>
        <v/>
      </c>
      <c r="H645" t="str">
        <f t="shared" si="13"/>
        <v/>
      </c>
    </row>
    <row r="646" spans="1:8" x14ac:dyDescent="0.25">
      <c r="A646" s="34">
        <v>44957</v>
      </c>
      <c r="B646" s="1">
        <v>17662.150000000001</v>
      </c>
      <c r="D646">
        <f t="shared" si="12"/>
        <v>7.479198479230055E-2</v>
      </c>
      <c r="E646">
        <f t="shared" si="10"/>
        <v>2</v>
      </c>
      <c r="F646" t="str">
        <f t="shared" si="14"/>
        <v/>
      </c>
      <c r="G646" t="str">
        <f t="shared" si="11"/>
        <v/>
      </c>
      <c r="H646" t="str">
        <f t="shared" si="13"/>
        <v/>
      </c>
    </row>
    <row r="647" spans="1:8" x14ac:dyDescent="0.25">
      <c r="A647" s="33">
        <v>44958</v>
      </c>
      <c r="B647" s="2">
        <v>17616.3</v>
      </c>
      <c r="D647">
        <f t="shared" si="12"/>
        <v>-0.2595946699580865</v>
      </c>
      <c r="E647">
        <f t="shared" si="10"/>
        <v>3</v>
      </c>
      <c r="F647" t="str">
        <f t="shared" si="14"/>
        <v/>
      </c>
      <c r="G647">
        <f t="shared" si="11"/>
        <v>44958</v>
      </c>
      <c r="H647">
        <f t="shared" si="13"/>
        <v>-1.7730738009684166</v>
      </c>
    </row>
    <row r="648" spans="1:8" x14ac:dyDescent="0.25">
      <c r="A648" s="34">
        <v>44959</v>
      </c>
      <c r="B648" s="1">
        <v>17610.400000000001</v>
      </c>
      <c r="D648">
        <f t="shared" si="12"/>
        <v>-3.3491709382775139E-2</v>
      </c>
      <c r="E648">
        <f t="shared" si="10"/>
        <v>4</v>
      </c>
      <c r="F648">
        <f t="shared" si="14"/>
        <v>-1.5736127140976768</v>
      </c>
      <c r="G648" t="str">
        <f t="shared" si="11"/>
        <v/>
      </c>
      <c r="H648" t="str">
        <f t="shared" si="13"/>
        <v/>
      </c>
    </row>
    <row r="649" spans="1:8" x14ac:dyDescent="0.25">
      <c r="A649" s="33">
        <v>44960</v>
      </c>
      <c r="B649" s="2">
        <v>17854.05</v>
      </c>
      <c r="D649">
        <f t="shared" si="12"/>
        <v>1.3835574433289295</v>
      </c>
      <c r="E649">
        <f t="shared" si="10"/>
        <v>5</v>
      </c>
      <c r="F649" t="str">
        <f t="shared" si="14"/>
        <v/>
      </c>
      <c r="G649" t="str">
        <f t="shared" si="11"/>
        <v/>
      </c>
      <c r="H649" t="str">
        <f t="shared" si="13"/>
        <v/>
      </c>
    </row>
    <row r="650" spans="1:8" x14ac:dyDescent="0.25">
      <c r="A650" s="34">
        <v>44963</v>
      </c>
      <c r="B650" s="1">
        <v>17764.599999999999</v>
      </c>
      <c r="D650">
        <f t="shared" si="12"/>
        <v>-0.50100677437332553</v>
      </c>
      <c r="E650">
        <f t="shared" si="10"/>
        <v>1</v>
      </c>
      <c r="F650" t="str">
        <f t="shared" si="14"/>
        <v/>
      </c>
      <c r="G650" t="str">
        <f t="shared" si="11"/>
        <v/>
      </c>
      <c r="H650" t="str">
        <f t="shared" si="13"/>
        <v/>
      </c>
    </row>
    <row r="651" spans="1:8" x14ac:dyDescent="0.25">
      <c r="A651" s="33">
        <v>44964</v>
      </c>
      <c r="B651" s="2">
        <v>17721.5</v>
      </c>
      <c r="D651">
        <f t="shared" si="12"/>
        <v>-0.24261734010334346</v>
      </c>
      <c r="E651">
        <f t="shared" si="10"/>
        <v>2</v>
      </c>
      <c r="F651" t="str">
        <f t="shared" si="14"/>
        <v/>
      </c>
      <c r="G651" t="str">
        <f t="shared" si="11"/>
        <v/>
      </c>
      <c r="H651" t="str">
        <f t="shared" si="13"/>
        <v/>
      </c>
    </row>
    <row r="652" spans="1:8" x14ac:dyDescent="0.25">
      <c r="A652" s="34">
        <v>44965</v>
      </c>
      <c r="B652" s="1">
        <v>17871.7</v>
      </c>
      <c r="D652">
        <f t="shared" si="12"/>
        <v>0.84755805095505876</v>
      </c>
      <c r="E652">
        <f t="shared" si="10"/>
        <v>3</v>
      </c>
      <c r="F652" t="str">
        <f t="shared" si="14"/>
        <v/>
      </c>
      <c r="G652" t="str">
        <f t="shared" si="11"/>
        <v/>
      </c>
      <c r="H652" t="str">
        <f t="shared" si="13"/>
        <v/>
      </c>
    </row>
    <row r="653" spans="1:8" x14ac:dyDescent="0.25">
      <c r="A653" s="33">
        <v>44966</v>
      </c>
      <c r="B653" s="2">
        <v>17893.45</v>
      </c>
      <c r="D653">
        <f t="shared" si="12"/>
        <v>0.12170078951638623</v>
      </c>
      <c r="E653">
        <f t="shared" si="10"/>
        <v>4</v>
      </c>
      <c r="F653">
        <f t="shared" si="14"/>
        <v>1.6072888747558216</v>
      </c>
      <c r="G653" t="str">
        <f t="shared" si="11"/>
        <v/>
      </c>
      <c r="H653" t="str">
        <f t="shared" si="13"/>
        <v/>
      </c>
    </row>
    <row r="654" spans="1:8" x14ac:dyDescent="0.25">
      <c r="A654" s="34">
        <v>44967</v>
      </c>
      <c r="B654" s="1">
        <v>17856.5</v>
      </c>
      <c r="D654">
        <f t="shared" si="12"/>
        <v>-0.2065001439074115</v>
      </c>
      <c r="E654">
        <f t="shared" si="10"/>
        <v>5</v>
      </c>
      <c r="F654" t="str">
        <f t="shared" si="14"/>
        <v/>
      </c>
      <c r="G654" t="str">
        <f t="shared" si="11"/>
        <v/>
      </c>
      <c r="H654" t="str">
        <f t="shared" si="13"/>
        <v/>
      </c>
    </row>
    <row r="655" spans="1:8" x14ac:dyDescent="0.25">
      <c r="A655" s="33">
        <v>44970</v>
      </c>
      <c r="B655" s="2">
        <v>17770.900000000001</v>
      </c>
      <c r="D655">
        <f t="shared" si="12"/>
        <v>-0.47937725758126476</v>
      </c>
      <c r="E655">
        <f t="shared" si="10"/>
        <v>1</v>
      </c>
      <c r="F655" t="str">
        <f t="shared" si="14"/>
        <v/>
      </c>
      <c r="G655" t="str">
        <f t="shared" si="11"/>
        <v/>
      </c>
      <c r="H655" t="str">
        <f t="shared" si="13"/>
        <v/>
      </c>
    </row>
    <row r="656" spans="1:8" x14ac:dyDescent="0.25">
      <c r="A656" s="34">
        <v>44971</v>
      </c>
      <c r="B656" s="1">
        <v>17929.849999999999</v>
      </c>
      <c r="D656">
        <f t="shared" si="12"/>
        <v>0.89443978639234412</v>
      </c>
      <c r="E656">
        <f t="shared" si="10"/>
        <v>2</v>
      </c>
      <c r="F656" t="str">
        <f t="shared" si="14"/>
        <v/>
      </c>
      <c r="G656" t="str">
        <f t="shared" si="11"/>
        <v/>
      </c>
      <c r="H656" t="str">
        <f t="shared" si="13"/>
        <v/>
      </c>
    </row>
    <row r="657" spans="1:8" x14ac:dyDescent="0.25">
      <c r="A657" s="33">
        <v>44972</v>
      </c>
      <c r="B657" s="2">
        <v>18015.849999999999</v>
      </c>
      <c r="D657">
        <f t="shared" si="12"/>
        <v>0.47964706899388454</v>
      </c>
      <c r="E657">
        <f t="shared" si="10"/>
        <v>3</v>
      </c>
      <c r="F657" t="str">
        <f t="shared" si="14"/>
        <v/>
      </c>
      <c r="G657" t="str">
        <f t="shared" si="11"/>
        <v/>
      </c>
      <c r="H657" t="str">
        <f t="shared" si="13"/>
        <v/>
      </c>
    </row>
    <row r="658" spans="1:8" x14ac:dyDescent="0.25">
      <c r="A658" s="34">
        <v>44973</v>
      </c>
      <c r="B658" s="1">
        <v>18035.849999999999</v>
      </c>
      <c r="D658">
        <f t="shared" si="12"/>
        <v>0.11101335768226313</v>
      </c>
      <c r="E658">
        <f t="shared" si="10"/>
        <v>4</v>
      </c>
      <c r="F658">
        <f t="shared" si="14"/>
        <v>0.79582193484206676</v>
      </c>
      <c r="G658" t="str">
        <f t="shared" si="11"/>
        <v/>
      </c>
      <c r="H658" t="str">
        <f t="shared" si="13"/>
        <v/>
      </c>
    </row>
    <row r="659" spans="1:8" x14ac:dyDescent="0.25">
      <c r="A659" s="33">
        <v>44974</v>
      </c>
      <c r="B659" s="2">
        <v>17944.2</v>
      </c>
      <c r="D659">
        <f t="shared" si="12"/>
        <v>-0.50815459210404734</v>
      </c>
      <c r="E659">
        <f t="shared" si="10"/>
        <v>5</v>
      </c>
      <c r="F659" t="str">
        <f t="shared" si="14"/>
        <v/>
      </c>
      <c r="G659" t="str">
        <f t="shared" si="11"/>
        <v/>
      </c>
      <c r="H659" t="str">
        <f t="shared" si="13"/>
        <v/>
      </c>
    </row>
    <row r="660" spans="1:8" x14ac:dyDescent="0.25">
      <c r="A660" s="34">
        <v>44977</v>
      </c>
      <c r="B660" s="1">
        <v>17844.599999999999</v>
      </c>
      <c r="D660">
        <f t="shared" si="12"/>
        <v>-0.55505400073562583</v>
      </c>
      <c r="E660">
        <f t="shared" si="10"/>
        <v>1</v>
      </c>
      <c r="F660" t="str">
        <f t="shared" si="14"/>
        <v/>
      </c>
      <c r="G660" t="str">
        <f t="shared" si="11"/>
        <v/>
      </c>
      <c r="H660" t="str">
        <f t="shared" si="13"/>
        <v/>
      </c>
    </row>
    <row r="661" spans="1:8" x14ac:dyDescent="0.25">
      <c r="A661" s="33">
        <v>44978</v>
      </c>
      <c r="B661" s="2">
        <v>17826.7</v>
      </c>
      <c r="D661">
        <f t="shared" si="12"/>
        <v>-0.10031045806573316</v>
      </c>
      <c r="E661">
        <f t="shared" si="10"/>
        <v>2</v>
      </c>
      <c r="F661" t="str">
        <f t="shared" si="14"/>
        <v/>
      </c>
      <c r="G661" t="str">
        <f t="shared" si="11"/>
        <v/>
      </c>
      <c r="H661" t="str">
        <f t="shared" si="13"/>
        <v/>
      </c>
    </row>
    <row r="662" spans="1:8" x14ac:dyDescent="0.25">
      <c r="A662" s="34">
        <v>44979</v>
      </c>
      <c r="B662" s="1">
        <v>17554.3</v>
      </c>
      <c r="D662">
        <f t="shared" si="12"/>
        <v>-1.528045011134991</v>
      </c>
      <c r="E662">
        <f t="shared" si="10"/>
        <v>3</v>
      </c>
      <c r="F662" t="str">
        <f t="shared" si="14"/>
        <v/>
      </c>
      <c r="G662" t="str">
        <f t="shared" si="11"/>
        <v/>
      </c>
      <c r="H662" t="str">
        <f t="shared" si="13"/>
        <v/>
      </c>
    </row>
    <row r="663" spans="1:8" x14ac:dyDescent="0.25">
      <c r="A663" s="33">
        <v>44980</v>
      </c>
      <c r="B663" s="2">
        <v>17511.25</v>
      </c>
      <c r="D663">
        <f t="shared" si="12"/>
        <v>-0.24523905823643938</v>
      </c>
      <c r="E663">
        <f t="shared" si="10"/>
        <v>4</v>
      </c>
      <c r="F663">
        <f t="shared" si="14"/>
        <v>-2.90865138044505</v>
      </c>
      <c r="G663" t="str">
        <f t="shared" si="11"/>
        <v/>
      </c>
      <c r="H663" t="str">
        <f t="shared" si="13"/>
        <v/>
      </c>
    </row>
    <row r="664" spans="1:8" x14ac:dyDescent="0.25">
      <c r="A664" s="34">
        <v>44981</v>
      </c>
      <c r="B664" s="1">
        <v>17465.8</v>
      </c>
      <c r="D664">
        <f t="shared" si="12"/>
        <v>-0.25954743379256612</v>
      </c>
      <c r="E664">
        <f t="shared" si="10"/>
        <v>5</v>
      </c>
      <c r="F664" t="str">
        <f t="shared" si="14"/>
        <v/>
      </c>
      <c r="G664" t="str">
        <f t="shared" si="11"/>
        <v/>
      </c>
      <c r="H664" t="str">
        <f t="shared" si="13"/>
        <v/>
      </c>
    </row>
    <row r="665" spans="1:8" x14ac:dyDescent="0.25">
      <c r="A665" s="33">
        <v>44984</v>
      </c>
      <c r="B665" s="2">
        <v>17392.7</v>
      </c>
      <c r="D665">
        <f t="shared" si="12"/>
        <v>-0.41853221724741235</v>
      </c>
      <c r="E665">
        <f t="shared" si="10"/>
        <v>1</v>
      </c>
      <c r="F665" t="str">
        <f t="shared" si="14"/>
        <v/>
      </c>
      <c r="G665" t="str">
        <f t="shared" si="11"/>
        <v/>
      </c>
      <c r="H665" t="str">
        <f t="shared" si="13"/>
        <v/>
      </c>
    </row>
    <row r="666" spans="1:8" x14ac:dyDescent="0.25">
      <c r="A666" s="34">
        <v>44985</v>
      </c>
      <c r="B666" s="1">
        <v>17303.95</v>
      </c>
      <c r="D666">
        <f t="shared" si="12"/>
        <v>-0.51027155070805563</v>
      </c>
      <c r="E666">
        <f t="shared" si="10"/>
        <v>2</v>
      </c>
      <c r="F666" t="str">
        <f t="shared" si="14"/>
        <v/>
      </c>
      <c r="G666" t="str">
        <f t="shared" si="11"/>
        <v/>
      </c>
      <c r="H666" t="str">
        <f t="shared" si="13"/>
        <v/>
      </c>
    </row>
    <row r="667" spans="1:8" x14ac:dyDescent="0.25">
      <c r="A667" s="33">
        <v>44986</v>
      </c>
      <c r="B667" s="2">
        <v>17450.900000000001</v>
      </c>
      <c r="D667">
        <f t="shared" si="12"/>
        <v>0.84922806642414428</v>
      </c>
      <c r="E667">
        <f t="shared" si="10"/>
        <v>3</v>
      </c>
      <c r="F667" t="str">
        <f t="shared" si="14"/>
        <v/>
      </c>
      <c r="G667">
        <f t="shared" si="11"/>
        <v>44986</v>
      </c>
      <c r="H667">
        <f t="shared" si="13"/>
        <v>-0.52232263092448772</v>
      </c>
    </row>
    <row r="668" spans="1:8" x14ac:dyDescent="0.25">
      <c r="A668" s="34">
        <v>44987</v>
      </c>
      <c r="B668" s="1">
        <v>17321.900000000001</v>
      </c>
      <c r="D668">
        <f t="shared" si="12"/>
        <v>-0.73921688852723921</v>
      </c>
      <c r="E668">
        <f t="shared" si="10"/>
        <v>4</v>
      </c>
      <c r="F668">
        <f t="shared" si="14"/>
        <v>-1.0813048754372108</v>
      </c>
      <c r="G668" t="str">
        <f t="shared" si="11"/>
        <v/>
      </c>
      <c r="H668" t="str">
        <f t="shared" si="13"/>
        <v/>
      </c>
    </row>
    <row r="669" spans="1:8" x14ac:dyDescent="0.25">
      <c r="A669" s="33">
        <v>44988</v>
      </c>
      <c r="B669" s="2">
        <v>17594.349999999999</v>
      </c>
      <c r="D669">
        <f t="shared" si="12"/>
        <v>1.5728644086387582</v>
      </c>
      <c r="E669">
        <f t="shared" si="10"/>
        <v>5</v>
      </c>
      <c r="F669" t="str">
        <f t="shared" si="14"/>
        <v/>
      </c>
      <c r="G669" t="str">
        <f t="shared" si="11"/>
        <v/>
      </c>
      <c r="H669" t="str">
        <f t="shared" si="13"/>
        <v/>
      </c>
    </row>
    <row r="670" spans="1:8" x14ac:dyDescent="0.25">
      <c r="A670" s="34">
        <v>44991</v>
      </c>
      <c r="B670" s="1">
        <v>17711.45</v>
      </c>
      <c r="D670">
        <f t="shared" si="12"/>
        <v>0.66555456723324358</v>
      </c>
      <c r="E670">
        <f t="shared" si="10"/>
        <v>1</v>
      </c>
      <c r="F670" t="str">
        <f t="shared" si="14"/>
        <v/>
      </c>
      <c r="G670" t="str">
        <f t="shared" si="11"/>
        <v/>
      </c>
      <c r="H670" t="str">
        <f t="shared" si="13"/>
        <v/>
      </c>
    </row>
    <row r="671" spans="1:8" x14ac:dyDescent="0.25">
      <c r="A671" s="33">
        <v>44993</v>
      </c>
      <c r="B671" s="2">
        <v>17754.400000000001</v>
      </c>
      <c r="D671">
        <f t="shared" si="12"/>
        <v>0.24249849673516696</v>
      </c>
      <c r="E671">
        <f t="shared" si="10"/>
        <v>3</v>
      </c>
      <c r="F671" t="str">
        <f t="shared" si="14"/>
        <v/>
      </c>
      <c r="G671" t="str">
        <f t="shared" si="11"/>
        <v/>
      </c>
      <c r="H671" t="str">
        <f t="shared" si="13"/>
        <v/>
      </c>
    </row>
    <row r="672" spans="1:8" x14ac:dyDescent="0.25">
      <c r="A672" s="34">
        <v>44994</v>
      </c>
      <c r="B672" s="1">
        <v>17589.599999999999</v>
      </c>
      <c r="D672">
        <f t="shared" si="12"/>
        <v>-0.92822061010230084</v>
      </c>
      <c r="E672">
        <f t="shared" si="10"/>
        <v>4</v>
      </c>
      <c r="F672">
        <f t="shared" si="14"/>
        <v>0.79480141425368933</v>
      </c>
      <c r="G672" t="str">
        <f t="shared" si="11"/>
        <v/>
      </c>
      <c r="H672" t="str">
        <f t="shared" si="13"/>
        <v/>
      </c>
    </row>
    <row r="673" spans="1:8" x14ac:dyDescent="0.25">
      <c r="A673" s="33">
        <v>44995</v>
      </c>
      <c r="B673" s="2">
        <v>17412.900000000001</v>
      </c>
      <c r="D673">
        <f t="shared" si="12"/>
        <v>-1.004570882794362</v>
      </c>
      <c r="E673">
        <f t="shared" si="10"/>
        <v>5</v>
      </c>
      <c r="F673" t="str">
        <f t="shared" si="14"/>
        <v/>
      </c>
      <c r="G673" t="str">
        <f t="shared" si="11"/>
        <v/>
      </c>
      <c r="H673" t="str">
        <f t="shared" si="13"/>
        <v/>
      </c>
    </row>
    <row r="674" spans="1:8" x14ac:dyDescent="0.25">
      <c r="A674" s="34">
        <v>44998</v>
      </c>
      <c r="B674" s="1">
        <v>17154.3</v>
      </c>
      <c r="D674">
        <f t="shared" si="12"/>
        <v>-1.4851058697862054</v>
      </c>
      <c r="E674">
        <f t="shared" si="10"/>
        <v>1</v>
      </c>
      <c r="F674" t="str">
        <f t="shared" si="14"/>
        <v/>
      </c>
      <c r="G674" t="str">
        <f t="shared" si="11"/>
        <v/>
      </c>
      <c r="H674" t="str">
        <f t="shared" si="13"/>
        <v/>
      </c>
    </row>
    <row r="675" spans="1:8" x14ac:dyDescent="0.25">
      <c r="A675" s="33">
        <v>44999</v>
      </c>
      <c r="B675" s="2">
        <v>17043.3</v>
      </c>
      <c r="D675">
        <f t="shared" si="12"/>
        <v>-0.64706808205522814</v>
      </c>
      <c r="E675">
        <f t="shared" si="10"/>
        <v>2</v>
      </c>
      <c r="F675" t="str">
        <f t="shared" si="14"/>
        <v/>
      </c>
      <c r="G675" t="str">
        <f t="shared" si="11"/>
        <v/>
      </c>
      <c r="H675" t="str">
        <f t="shared" si="13"/>
        <v/>
      </c>
    </row>
    <row r="676" spans="1:8" x14ac:dyDescent="0.25">
      <c r="A676" s="34">
        <v>45000</v>
      </c>
      <c r="B676" s="1">
        <v>16972.150000000001</v>
      </c>
      <c r="D676">
        <f t="shared" si="12"/>
        <v>-0.41746610104849313</v>
      </c>
      <c r="E676">
        <f t="shared" si="10"/>
        <v>3</v>
      </c>
      <c r="F676" t="str">
        <f t="shared" si="14"/>
        <v/>
      </c>
      <c r="G676" t="str">
        <f t="shared" si="11"/>
        <v/>
      </c>
      <c r="H676" t="str">
        <f t="shared" si="13"/>
        <v/>
      </c>
    </row>
    <row r="677" spans="1:8" x14ac:dyDescent="0.25">
      <c r="A677" s="33">
        <v>45001</v>
      </c>
      <c r="B677" s="2">
        <v>16985.599999999999</v>
      </c>
      <c r="D677">
        <f t="shared" si="12"/>
        <v>7.9247473066153012E-2</v>
      </c>
      <c r="E677">
        <f t="shared" si="10"/>
        <v>4</v>
      </c>
      <c r="F677">
        <f t="shared" si="14"/>
        <v>-3.433847273388821</v>
      </c>
      <c r="G677" t="str">
        <f t="shared" si="11"/>
        <v/>
      </c>
      <c r="H677" t="str">
        <f t="shared" si="13"/>
        <v/>
      </c>
    </row>
    <row r="678" spans="1:8" x14ac:dyDescent="0.25">
      <c r="A678" s="34">
        <v>45002</v>
      </c>
      <c r="B678" s="1">
        <v>17100.05</v>
      </c>
      <c r="D678">
        <f t="shared" si="12"/>
        <v>0.67380604747551298</v>
      </c>
      <c r="E678">
        <f t="shared" si="10"/>
        <v>5</v>
      </c>
      <c r="F678" t="str">
        <f t="shared" si="14"/>
        <v/>
      </c>
      <c r="G678" t="str">
        <f t="shared" si="11"/>
        <v/>
      </c>
      <c r="H678" t="str">
        <f t="shared" si="13"/>
        <v/>
      </c>
    </row>
    <row r="679" spans="1:8" x14ac:dyDescent="0.25">
      <c r="A679" s="33">
        <v>45005</v>
      </c>
      <c r="B679" s="2">
        <v>16988.400000000001</v>
      </c>
      <c r="D679">
        <f t="shared" si="12"/>
        <v>-0.65292206747932213</v>
      </c>
      <c r="E679">
        <f t="shared" si="10"/>
        <v>1</v>
      </c>
      <c r="F679" t="str">
        <f t="shared" si="14"/>
        <v/>
      </c>
      <c r="G679" t="str">
        <f t="shared" si="11"/>
        <v/>
      </c>
      <c r="H679" t="str">
        <f t="shared" si="13"/>
        <v/>
      </c>
    </row>
    <row r="680" spans="1:8" x14ac:dyDescent="0.25">
      <c r="A680" s="34">
        <v>45006</v>
      </c>
      <c r="B680" s="1">
        <v>17107.5</v>
      </c>
      <c r="D680">
        <f t="shared" si="12"/>
        <v>0.70106661015751059</v>
      </c>
      <c r="E680">
        <f t="shared" si="10"/>
        <v>2</v>
      </c>
      <c r="F680" t="str">
        <f t="shared" si="14"/>
        <v/>
      </c>
      <c r="G680" t="str">
        <f t="shared" si="11"/>
        <v/>
      </c>
      <c r="H680" t="str">
        <f t="shared" si="13"/>
        <v/>
      </c>
    </row>
    <row r="681" spans="1:8" x14ac:dyDescent="0.25">
      <c r="A681" s="33">
        <v>45007</v>
      </c>
      <c r="B681" s="2">
        <v>17151.900000000001</v>
      </c>
      <c r="D681">
        <f t="shared" si="12"/>
        <v>0.25953529153880728</v>
      </c>
      <c r="E681">
        <f t="shared" si="10"/>
        <v>3</v>
      </c>
      <c r="F681" t="str">
        <f t="shared" si="14"/>
        <v/>
      </c>
      <c r="G681" t="str">
        <f t="shared" si="11"/>
        <v/>
      </c>
      <c r="H681" t="str">
        <f t="shared" si="13"/>
        <v/>
      </c>
    </row>
    <row r="682" spans="1:8" x14ac:dyDescent="0.25">
      <c r="A682" s="34">
        <v>45008</v>
      </c>
      <c r="B682" s="1">
        <v>17076.900000000001</v>
      </c>
      <c r="D682">
        <f t="shared" si="12"/>
        <v>-0.43726934042292687</v>
      </c>
      <c r="E682">
        <f t="shared" si="10"/>
        <v>4</v>
      </c>
      <c r="F682">
        <f t="shared" si="14"/>
        <v>0.53751412961569167</v>
      </c>
      <c r="G682" t="str">
        <f t="shared" si="11"/>
        <v/>
      </c>
      <c r="H682" t="str">
        <f t="shared" si="13"/>
        <v/>
      </c>
    </row>
    <row r="683" spans="1:8" x14ac:dyDescent="0.25">
      <c r="A683" s="33">
        <v>45009</v>
      </c>
      <c r="B683" s="2">
        <v>16945.05</v>
      </c>
      <c r="D683">
        <f t="shared" si="12"/>
        <v>-0.77209563796709102</v>
      </c>
      <c r="E683">
        <f t="shared" si="10"/>
        <v>5</v>
      </c>
      <c r="F683" t="str">
        <f t="shared" si="14"/>
        <v/>
      </c>
      <c r="G683" t="str">
        <f t="shared" si="11"/>
        <v/>
      </c>
      <c r="H683" t="str">
        <f t="shared" si="13"/>
        <v/>
      </c>
    </row>
    <row r="684" spans="1:8" x14ac:dyDescent="0.25">
      <c r="A684" s="34">
        <v>45012</v>
      </c>
      <c r="B684" s="1">
        <v>16985.7</v>
      </c>
      <c r="D684">
        <f t="shared" si="12"/>
        <v>0.23989306611666214</v>
      </c>
      <c r="E684">
        <f t="shared" si="10"/>
        <v>1</v>
      </c>
      <c r="F684" t="str">
        <f t="shared" si="14"/>
        <v/>
      </c>
      <c r="G684" t="str">
        <f t="shared" si="11"/>
        <v/>
      </c>
      <c r="H684" t="str">
        <f t="shared" si="13"/>
        <v/>
      </c>
    </row>
    <row r="685" spans="1:8" x14ac:dyDescent="0.25">
      <c r="A685" s="33">
        <v>45013</v>
      </c>
      <c r="B685" s="2">
        <v>16951.7</v>
      </c>
      <c r="D685">
        <f t="shared" si="12"/>
        <v>-0.20016837692882836</v>
      </c>
      <c r="E685">
        <f t="shared" si="10"/>
        <v>2</v>
      </c>
      <c r="F685" t="str">
        <f t="shared" si="14"/>
        <v/>
      </c>
      <c r="G685" t="str">
        <f t="shared" si="11"/>
        <v/>
      </c>
      <c r="H685" t="str">
        <f t="shared" si="13"/>
        <v/>
      </c>
    </row>
    <row r="686" spans="1:8" x14ac:dyDescent="0.25">
      <c r="A686" s="34">
        <v>45014</v>
      </c>
      <c r="B686" s="1">
        <v>17080.7</v>
      </c>
      <c r="D686">
        <f t="shared" si="12"/>
        <v>0.76098562386073365</v>
      </c>
      <c r="E686">
        <f t="shared" si="10"/>
        <v>3</v>
      </c>
      <c r="F686" t="str">
        <f t="shared" si="14"/>
        <v/>
      </c>
      <c r="G686" t="str">
        <f t="shared" si="11"/>
        <v/>
      </c>
      <c r="H686" t="str">
        <f t="shared" si="13"/>
        <v/>
      </c>
    </row>
    <row r="687" spans="1:8" x14ac:dyDescent="0.25">
      <c r="A687" s="33">
        <v>45016</v>
      </c>
      <c r="B687" s="2">
        <v>17359.75</v>
      </c>
      <c r="D687">
        <f t="shared" si="12"/>
        <v>1.6337152458622846</v>
      </c>
      <c r="E687">
        <f t="shared" si="10"/>
        <v>5</v>
      </c>
      <c r="F687" t="str">
        <f t="shared" si="14"/>
        <v/>
      </c>
      <c r="G687" t="str">
        <f t="shared" si="11"/>
        <v/>
      </c>
      <c r="H687" t="str">
        <f t="shared" si="13"/>
        <v/>
      </c>
    </row>
    <row r="688" spans="1:8" x14ac:dyDescent="0.25">
      <c r="A688" s="34">
        <v>45019</v>
      </c>
      <c r="B688" s="1">
        <v>17398.05</v>
      </c>
      <c r="D688">
        <f t="shared" si="12"/>
        <v>0.22062529702328243</v>
      </c>
      <c r="E688">
        <f t="shared" si="10"/>
        <v>1</v>
      </c>
      <c r="F688" t="str">
        <f t="shared" si="14"/>
        <v/>
      </c>
      <c r="G688">
        <f t="shared" si="11"/>
        <v>45019</v>
      </c>
      <c r="H688">
        <f t="shared" si="13"/>
        <v>3.8334755906552775</v>
      </c>
    </row>
    <row r="689" spans="1:8" x14ac:dyDescent="0.25">
      <c r="A689" s="33">
        <v>45021</v>
      </c>
      <c r="B689" s="2">
        <v>17557.05</v>
      </c>
      <c r="D689">
        <f t="shared" si="12"/>
        <v>0.91389552277410402</v>
      </c>
      <c r="E689">
        <f t="shared" si="10"/>
        <v>3</v>
      </c>
      <c r="F689" t="str">
        <f t="shared" si="14"/>
        <v/>
      </c>
      <c r="G689" t="str">
        <f t="shared" si="11"/>
        <v/>
      </c>
      <c r="H689" t="str">
        <f t="shared" si="13"/>
        <v/>
      </c>
    </row>
    <row r="690" spans="1:8" x14ac:dyDescent="0.25">
      <c r="A690" s="34">
        <v>45022</v>
      </c>
      <c r="B690" s="1">
        <v>17599.150000000001</v>
      </c>
      <c r="D690">
        <f t="shared" si="12"/>
        <v>0.23978971410346375</v>
      </c>
      <c r="E690">
        <f t="shared" si="10"/>
        <v>4</v>
      </c>
      <c r="F690">
        <f t="shared" si="14"/>
        <v>3.8193809470436637</v>
      </c>
      <c r="G690" t="str">
        <f t="shared" si="11"/>
        <v/>
      </c>
      <c r="H690" t="str">
        <f t="shared" si="13"/>
        <v/>
      </c>
    </row>
    <row r="691" spans="1:8" x14ac:dyDescent="0.25">
      <c r="A691" s="33">
        <v>45026</v>
      </c>
      <c r="B691" s="2">
        <v>17624.05</v>
      </c>
      <c r="D691">
        <f t="shared" si="12"/>
        <v>0.14148410576645926</v>
      </c>
      <c r="E691">
        <f t="shared" si="10"/>
        <v>1</v>
      </c>
      <c r="F691" t="str">
        <f t="shared" si="14"/>
        <v/>
      </c>
      <c r="G691" t="str">
        <f t="shared" si="11"/>
        <v/>
      </c>
      <c r="H691" t="str">
        <f t="shared" si="13"/>
        <v/>
      </c>
    </row>
    <row r="692" spans="1:8" x14ac:dyDescent="0.25">
      <c r="A692" s="34">
        <v>45027</v>
      </c>
      <c r="B692" s="1">
        <v>17722.3</v>
      </c>
      <c r="D692">
        <f t="shared" si="12"/>
        <v>0.55747685690859938</v>
      </c>
      <c r="E692">
        <f t="shared" si="10"/>
        <v>2</v>
      </c>
      <c r="F692" t="str">
        <f t="shared" si="14"/>
        <v/>
      </c>
      <c r="G692" t="str">
        <f t="shared" si="11"/>
        <v/>
      </c>
      <c r="H692" t="str">
        <f t="shared" si="13"/>
        <v/>
      </c>
    </row>
    <row r="693" spans="1:8" x14ac:dyDescent="0.25">
      <c r="A693" s="33">
        <v>45028</v>
      </c>
      <c r="B693" s="2">
        <v>17812.400000000001</v>
      </c>
      <c r="D693">
        <f t="shared" si="12"/>
        <v>0.50839902270022619</v>
      </c>
      <c r="E693">
        <f t="shared" ref="E693:E756" si="15">WEEKDAY(A693, 2)</f>
        <v>3</v>
      </c>
      <c r="F693" t="str">
        <f t="shared" si="14"/>
        <v/>
      </c>
      <c r="G693" t="str">
        <f t="shared" ref="G693:G756" si="16">IF(MONTH(A693)&lt;&gt;MONTH(A692), A693, "")</f>
        <v/>
      </c>
      <c r="H693" t="str">
        <f t="shared" si="13"/>
        <v/>
      </c>
    </row>
    <row r="694" spans="1:8" x14ac:dyDescent="0.25">
      <c r="A694" s="34">
        <v>45029</v>
      </c>
      <c r="B694" s="1">
        <v>17828</v>
      </c>
      <c r="D694">
        <f t="shared" ref="D694:D757" si="17">((B694-B693)/B693)*100</f>
        <v>8.7579439042456617E-2</v>
      </c>
      <c r="E694">
        <f t="shared" si="15"/>
        <v>4</v>
      </c>
      <c r="F694">
        <f t="shared" si="14"/>
        <v>1.5432547039508386</v>
      </c>
      <c r="G694" t="str">
        <f t="shared" si="16"/>
        <v/>
      </c>
      <c r="H694" t="str">
        <f t="shared" ref="H694:H757" si="18">IF(ISNUMBER(G694), (INDEX(B:B, MATCH(EOMONTH(A694, 0), A:A, 1)) / B694 - 1) * 100, "")</f>
        <v/>
      </c>
    </row>
    <row r="695" spans="1:8" x14ac:dyDescent="0.25">
      <c r="A695" s="33">
        <v>45033</v>
      </c>
      <c r="B695" s="2">
        <v>17706.849999999999</v>
      </c>
      <c r="D695">
        <f t="shared" si="17"/>
        <v>-0.67954902400718786</v>
      </c>
      <c r="E695">
        <f t="shared" si="15"/>
        <v>1</v>
      </c>
      <c r="F695" t="str">
        <f t="shared" si="14"/>
        <v/>
      </c>
      <c r="G695" t="str">
        <f t="shared" si="16"/>
        <v/>
      </c>
      <c r="H695" t="str">
        <f t="shared" si="18"/>
        <v/>
      </c>
    </row>
    <row r="696" spans="1:8" x14ac:dyDescent="0.25">
      <c r="A696" s="34">
        <v>45034</v>
      </c>
      <c r="B696" s="1">
        <v>17660.150000000001</v>
      </c>
      <c r="D696">
        <f t="shared" si="17"/>
        <v>-0.26373973914048571</v>
      </c>
      <c r="E696">
        <f t="shared" si="15"/>
        <v>2</v>
      </c>
      <c r="F696" t="str">
        <f t="shared" si="14"/>
        <v/>
      </c>
      <c r="G696" t="str">
        <f t="shared" si="16"/>
        <v/>
      </c>
      <c r="H696" t="str">
        <f t="shared" si="18"/>
        <v/>
      </c>
    </row>
    <row r="697" spans="1:8" x14ac:dyDescent="0.25">
      <c r="A697" s="33">
        <v>45035</v>
      </c>
      <c r="B697" s="2">
        <v>17618.75</v>
      </c>
      <c r="D697">
        <f t="shared" si="17"/>
        <v>-0.23442609490860183</v>
      </c>
      <c r="E697">
        <f t="shared" si="15"/>
        <v>3</v>
      </c>
      <c r="F697" t="str">
        <f t="shared" ref="F697:F760" si="19">IF(E697=4, ((B697 - B692) / B692)*100, "")</f>
        <v/>
      </c>
      <c r="G697" t="str">
        <f t="shared" si="16"/>
        <v/>
      </c>
      <c r="H697" t="str">
        <f t="shared" si="18"/>
        <v/>
      </c>
    </row>
    <row r="698" spans="1:8" x14ac:dyDescent="0.25">
      <c r="A698" s="34">
        <v>45036</v>
      </c>
      <c r="B698" s="1">
        <v>17624.45</v>
      </c>
      <c r="D698">
        <f t="shared" si="17"/>
        <v>3.2351897836116229E-2</v>
      </c>
      <c r="E698">
        <f t="shared" si="15"/>
        <v>4</v>
      </c>
      <c r="F698">
        <f t="shared" si="19"/>
        <v>-1.0551638184635461</v>
      </c>
      <c r="G698" t="str">
        <f t="shared" si="16"/>
        <v/>
      </c>
      <c r="H698" t="str">
        <f t="shared" si="18"/>
        <v/>
      </c>
    </row>
    <row r="699" spans="1:8" x14ac:dyDescent="0.25">
      <c r="A699" s="33">
        <v>45037</v>
      </c>
      <c r="B699" s="2">
        <v>17624.05</v>
      </c>
      <c r="D699">
        <f t="shared" si="17"/>
        <v>-2.2695743697048998E-3</v>
      </c>
      <c r="E699">
        <f t="shared" si="15"/>
        <v>5</v>
      </c>
      <c r="F699" t="str">
        <f t="shared" si="19"/>
        <v/>
      </c>
      <c r="G699" t="str">
        <f t="shared" si="16"/>
        <v/>
      </c>
      <c r="H699" t="str">
        <f t="shared" si="18"/>
        <v/>
      </c>
    </row>
    <row r="700" spans="1:8" x14ac:dyDescent="0.25">
      <c r="A700" s="34">
        <v>45040</v>
      </c>
      <c r="B700" s="1">
        <v>17743.400000000001</v>
      </c>
      <c r="D700">
        <f t="shared" si="17"/>
        <v>0.67719962210730333</v>
      </c>
      <c r="E700">
        <f t="shared" si="15"/>
        <v>1</v>
      </c>
      <c r="F700" t="str">
        <f t="shared" si="19"/>
        <v/>
      </c>
      <c r="G700" t="str">
        <f t="shared" si="16"/>
        <v/>
      </c>
      <c r="H700" t="str">
        <f t="shared" si="18"/>
        <v/>
      </c>
    </row>
    <row r="701" spans="1:8" x14ac:dyDescent="0.25">
      <c r="A701" s="33">
        <v>45041</v>
      </c>
      <c r="B701" s="2">
        <v>17769.25</v>
      </c>
      <c r="D701">
        <f t="shared" si="17"/>
        <v>0.14568797411994625</v>
      </c>
      <c r="E701">
        <f t="shared" si="15"/>
        <v>2</v>
      </c>
      <c r="F701" t="str">
        <f t="shared" si="19"/>
        <v/>
      </c>
      <c r="G701" t="str">
        <f t="shared" si="16"/>
        <v/>
      </c>
      <c r="H701" t="str">
        <f t="shared" si="18"/>
        <v/>
      </c>
    </row>
    <row r="702" spans="1:8" x14ac:dyDescent="0.25">
      <c r="A702" s="34">
        <v>45042</v>
      </c>
      <c r="B702" s="1">
        <v>17813.599999999999</v>
      </c>
      <c r="D702">
        <f t="shared" si="17"/>
        <v>0.24958847447133981</v>
      </c>
      <c r="E702">
        <f t="shared" si="15"/>
        <v>3</v>
      </c>
      <c r="F702" t="str">
        <f t="shared" si="19"/>
        <v/>
      </c>
      <c r="G702" t="str">
        <f t="shared" si="16"/>
        <v/>
      </c>
      <c r="H702" t="str">
        <f t="shared" si="18"/>
        <v/>
      </c>
    </row>
    <row r="703" spans="1:8" x14ac:dyDescent="0.25">
      <c r="A703" s="33">
        <v>45043</v>
      </c>
      <c r="B703" s="2">
        <v>17915.05</v>
      </c>
      <c r="D703">
        <f t="shared" si="17"/>
        <v>0.56950868998967497</v>
      </c>
      <c r="E703">
        <f t="shared" si="15"/>
        <v>4</v>
      </c>
      <c r="F703">
        <f t="shared" si="19"/>
        <v>1.648845779584603</v>
      </c>
      <c r="G703" t="str">
        <f t="shared" si="16"/>
        <v/>
      </c>
      <c r="H703" t="str">
        <f t="shared" si="18"/>
        <v/>
      </c>
    </row>
    <row r="704" spans="1:8" x14ac:dyDescent="0.25">
      <c r="A704" s="34">
        <v>45044</v>
      </c>
      <c r="B704" s="1">
        <v>18065</v>
      </c>
      <c r="D704">
        <f t="shared" si="17"/>
        <v>0.837005757728841</v>
      </c>
      <c r="E704">
        <f t="shared" si="15"/>
        <v>5</v>
      </c>
      <c r="F704" t="str">
        <f t="shared" si="19"/>
        <v/>
      </c>
      <c r="G704" t="str">
        <f t="shared" si="16"/>
        <v/>
      </c>
      <c r="H704" t="str">
        <f t="shared" si="18"/>
        <v/>
      </c>
    </row>
    <row r="705" spans="1:8" x14ac:dyDescent="0.25">
      <c r="A705" s="33">
        <v>45048</v>
      </c>
      <c r="B705" s="2">
        <v>18147.650000000001</v>
      </c>
      <c r="D705">
        <f t="shared" si="17"/>
        <v>0.45751453086078858</v>
      </c>
      <c r="E705">
        <f t="shared" si="15"/>
        <v>2</v>
      </c>
      <c r="F705" t="str">
        <f t="shared" si="19"/>
        <v/>
      </c>
      <c r="G705">
        <f t="shared" si="16"/>
        <v>45048</v>
      </c>
      <c r="H705">
        <f t="shared" si="18"/>
        <v>2.1311299259132666</v>
      </c>
    </row>
    <row r="706" spans="1:8" x14ac:dyDescent="0.25">
      <c r="A706" s="34">
        <v>45049</v>
      </c>
      <c r="B706" s="1">
        <v>18089.849999999999</v>
      </c>
      <c r="D706">
        <f t="shared" si="17"/>
        <v>-0.31849853837826331</v>
      </c>
      <c r="E706">
        <f t="shared" si="15"/>
        <v>3</v>
      </c>
      <c r="F706" t="str">
        <f t="shared" si="19"/>
        <v/>
      </c>
      <c r="G706" t="str">
        <f t="shared" si="16"/>
        <v/>
      </c>
      <c r="H706" t="str">
        <f t="shared" si="18"/>
        <v/>
      </c>
    </row>
    <row r="707" spans="1:8" x14ac:dyDescent="0.25">
      <c r="A707" s="33">
        <v>45050</v>
      </c>
      <c r="B707" s="2">
        <v>18255.8</v>
      </c>
      <c r="D707">
        <f t="shared" si="17"/>
        <v>0.91736526284076847</v>
      </c>
      <c r="E707">
        <f t="shared" si="15"/>
        <v>4</v>
      </c>
      <c r="F707">
        <f t="shared" si="19"/>
        <v>2.4823730183679928</v>
      </c>
      <c r="G707" t="str">
        <f t="shared" si="16"/>
        <v/>
      </c>
      <c r="H707" t="str">
        <f t="shared" si="18"/>
        <v/>
      </c>
    </row>
    <row r="708" spans="1:8" x14ac:dyDescent="0.25">
      <c r="A708" s="34">
        <v>45051</v>
      </c>
      <c r="B708" s="1">
        <v>18069</v>
      </c>
      <c r="D708">
        <f t="shared" si="17"/>
        <v>-1.0232364508813598</v>
      </c>
      <c r="E708">
        <f t="shared" si="15"/>
        <v>5</v>
      </c>
      <c r="F708" t="str">
        <f t="shared" si="19"/>
        <v/>
      </c>
      <c r="G708" t="str">
        <f t="shared" si="16"/>
        <v/>
      </c>
      <c r="H708" t="str">
        <f t="shared" si="18"/>
        <v/>
      </c>
    </row>
    <row r="709" spans="1:8" x14ac:dyDescent="0.25">
      <c r="A709" s="33">
        <v>45054</v>
      </c>
      <c r="B709" s="2">
        <v>18264.400000000001</v>
      </c>
      <c r="D709">
        <f t="shared" si="17"/>
        <v>1.0814101499806379</v>
      </c>
      <c r="E709">
        <f t="shared" si="15"/>
        <v>1</v>
      </c>
      <c r="F709" t="str">
        <f t="shared" si="19"/>
        <v/>
      </c>
      <c r="G709" t="str">
        <f t="shared" si="16"/>
        <v/>
      </c>
      <c r="H709" t="str">
        <f t="shared" si="18"/>
        <v/>
      </c>
    </row>
    <row r="710" spans="1:8" x14ac:dyDescent="0.25">
      <c r="A710" s="34">
        <v>45055</v>
      </c>
      <c r="B710" s="1">
        <v>18265.95</v>
      </c>
      <c r="D710">
        <f t="shared" si="17"/>
        <v>8.4864545235500341E-3</v>
      </c>
      <c r="E710">
        <f t="shared" si="15"/>
        <v>2</v>
      </c>
      <c r="F710" t="str">
        <f t="shared" si="19"/>
        <v/>
      </c>
      <c r="G710" t="str">
        <f t="shared" si="16"/>
        <v/>
      </c>
      <c r="H710" t="str">
        <f t="shared" si="18"/>
        <v/>
      </c>
    </row>
    <row r="711" spans="1:8" x14ac:dyDescent="0.25">
      <c r="A711" s="33">
        <v>45056</v>
      </c>
      <c r="B711" s="2">
        <v>18315.099999999999</v>
      </c>
      <c r="D711">
        <f t="shared" si="17"/>
        <v>0.26907990003256232</v>
      </c>
      <c r="E711">
        <f t="shared" si="15"/>
        <v>3</v>
      </c>
      <c r="F711" t="str">
        <f t="shared" si="19"/>
        <v/>
      </c>
      <c r="G711" t="str">
        <f t="shared" si="16"/>
        <v/>
      </c>
      <c r="H711" t="str">
        <f t="shared" si="18"/>
        <v/>
      </c>
    </row>
    <row r="712" spans="1:8" x14ac:dyDescent="0.25">
      <c r="A712" s="34">
        <v>45057</v>
      </c>
      <c r="B712" s="1">
        <v>18297</v>
      </c>
      <c r="D712">
        <f t="shared" si="17"/>
        <v>-9.8825559237997851E-2</v>
      </c>
      <c r="E712">
        <f t="shared" si="15"/>
        <v>4</v>
      </c>
      <c r="F712">
        <f t="shared" si="19"/>
        <v>0.22568170115799213</v>
      </c>
      <c r="G712" t="str">
        <f t="shared" si="16"/>
        <v/>
      </c>
      <c r="H712" t="str">
        <f t="shared" si="18"/>
        <v/>
      </c>
    </row>
    <row r="713" spans="1:8" x14ac:dyDescent="0.25">
      <c r="A713" s="33">
        <v>45058</v>
      </c>
      <c r="B713" s="2">
        <v>18314.8</v>
      </c>
      <c r="D713">
        <f t="shared" si="17"/>
        <v>9.7283707711642742E-2</v>
      </c>
      <c r="E713">
        <f t="shared" si="15"/>
        <v>5</v>
      </c>
      <c r="F713" t="str">
        <f t="shared" si="19"/>
        <v/>
      </c>
      <c r="G713" t="str">
        <f t="shared" si="16"/>
        <v/>
      </c>
      <c r="H713" t="str">
        <f t="shared" si="18"/>
        <v/>
      </c>
    </row>
    <row r="714" spans="1:8" x14ac:dyDescent="0.25">
      <c r="A714" s="34">
        <v>45061</v>
      </c>
      <c r="B714" s="1">
        <v>18398.849999999999</v>
      </c>
      <c r="D714">
        <f t="shared" si="17"/>
        <v>0.45891847030816213</v>
      </c>
      <c r="E714">
        <f t="shared" si="15"/>
        <v>1</v>
      </c>
      <c r="F714" t="str">
        <f t="shared" si="19"/>
        <v/>
      </c>
      <c r="G714" t="str">
        <f t="shared" si="16"/>
        <v/>
      </c>
      <c r="H714" t="str">
        <f t="shared" si="18"/>
        <v/>
      </c>
    </row>
    <row r="715" spans="1:8" x14ac:dyDescent="0.25">
      <c r="A715" s="33">
        <v>45062</v>
      </c>
      <c r="B715" s="2">
        <v>18286.5</v>
      </c>
      <c r="D715">
        <f t="shared" si="17"/>
        <v>-0.61063599083637599</v>
      </c>
      <c r="E715">
        <f t="shared" si="15"/>
        <v>2</v>
      </c>
      <c r="F715" t="str">
        <f t="shared" si="19"/>
        <v/>
      </c>
      <c r="G715" t="str">
        <f t="shared" si="16"/>
        <v/>
      </c>
      <c r="H715" t="str">
        <f t="shared" si="18"/>
        <v/>
      </c>
    </row>
    <row r="716" spans="1:8" x14ac:dyDescent="0.25">
      <c r="A716" s="34">
        <v>45063</v>
      </c>
      <c r="B716" s="1">
        <v>18181.75</v>
      </c>
      <c r="D716">
        <f t="shared" si="17"/>
        <v>-0.57282694884204199</v>
      </c>
      <c r="E716">
        <f t="shared" si="15"/>
        <v>3</v>
      </c>
      <c r="F716" t="str">
        <f t="shared" si="19"/>
        <v/>
      </c>
      <c r="G716" t="str">
        <f t="shared" si="16"/>
        <v/>
      </c>
      <c r="H716" t="str">
        <f t="shared" si="18"/>
        <v/>
      </c>
    </row>
    <row r="717" spans="1:8" x14ac:dyDescent="0.25">
      <c r="A717" s="33">
        <v>45064</v>
      </c>
      <c r="B717" s="2">
        <v>18129.95</v>
      </c>
      <c r="D717">
        <f t="shared" si="17"/>
        <v>-0.28490106837900242</v>
      </c>
      <c r="E717">
        <f t="shared" si="15"/>
        <v>4</v>
      </c>
      <c r="F717">
        <f t="shared" si="19"/>
        <v>-0.91299120074328721</v>
      </c>
      <c r="G717" t="str">
        <f t="shared" si="16"/>
        <v/>
      </c>
      <c r="H717" t="str">
        <f t="shared" si="18"/>
        <v/>
      </c>
    </row>
    <row r="718" spans="1:8" x14ac:dyDescent="0.25">
      <c r="A718" s="34">
        <v>45065</v>
      </c>
      <c r="B718" s="1">
        <v>18203.400000000001</v>
      </c>
      <c r="D718">
        <f t="shared" si="17"/>
        <v>0.40513073670915106</v>
      </c>
      <c r="E718">
        <f t="shared" si="15"/>
        <v>5</v>
      </c>
      <c r="F718" t="str">
        <f t="shared" si="19"/>
        <v/>
      </c>
      <c r="G718" t="str">
        <f t="shared" si="16"/>
        <v/>
      </c>
      <c r="H718" t="str">
        <f t="shared" si="18"/>
        <v/>
      </c>
    </row>
    <row r="719" spans="1:8" x14ac:dyDescent="0.25">
      <c r="A719" s="33">
        <v>45068</v>
      </c>
      <c r="B719" s="2">
        <v>18314.400000000001</v>
      </c>
      <c r="D719">
        <f t="shared" si="17"/>
        <v>0.60977619565575658</v>
      </c>
      <c r="E719">
        <f t="shared" si="15"/>
        <v>1</v>
      </c>
      <c r="F719" t="str">
        <f t="shared" si="19"/>
        <v/>
      </c>
      <c r="G719" t="str">
        <f t="shared" si="16"/>
        <v/>
      </c>
      <c r="H719" t="str">
        <f t="shared" si="18"/>
        <v/>
      </c>
    </row>
    <row r="720" spans="1:8" x14ac:dyDescent="0.25">
      <c r="A720" s="34">
        <v>45069</v>
      </c>
      <c r="B720" s="1">
        <v>18348</v>
      </c>
      <c r="D720">
        <f t="shared" si="17"/>
        <v>0.1834621936836508</v>
      </c>
      <c r="E720">
        <f t="shared" si="15"/>
        <v>2</v>
      </c>
      <c r="F720" t="str">
        <f t="shared" si="19"/>
        <v/>
      </c>
      <c r="G720" t="str">
        <f t="shared" si="16"/>
        <v/>
      </c>
      <c r="H720" t="str">
        <f t="shared" si="18"/>
        <v/>
      </c>
    </row>
    <row r="721" spans="1:8" x14ac:dyDescent="0.25">
      <c r="A721" s="33">
        <v>45070</v>
      </c>
      <c r="B721" s="2">
        <v>18285.400000000001</v>
      </c>
      <c r="D721">
        <f t="shared" si="17"/>
        <v>-0.34118160017439803</v>
      </c>
      <c r="E721">
        <f t="shared" si="15"/>
        <v>3</v>
      </c>
      <c r="F721" t="str">
        <f t="shared" si="19"/>
        <v/>
      </c>
      <c r="G721" t="str">
        <f t="shared" si="16"/>
        <v/>
      </c>
      <c r="H721" t="str">
        <f t="shared" si="18"/>
        <v/>
      </c>
    </row>
    <row r="722" spans="1:8" x14ac:dyDescent="0.25">
      <c r="A722" s="34">
        <v>45071</v>
      </c>
      <c r="B722" s="1">
        <v>18321.150000000001</v>
      </c>
      <c r="D722">
        <f t="shared" si="17"/>
        <v>0.19551117284828334</v>
      </c>
      <c r="E722">
        <f t="shared" si="15"/>
        <v>4</v>
      </c>
      <c r="F722">
        <f t="shared" si="19"/>
        <v>1.0546085344967897</v>
      </c>
      <c r="G722" t="str">
        <f t="shared" si="16"/>
        <v/>
      </c>
      <c r="H722" t="str">
        <f t="shared" si="18"/>
        <v/>
      </c>
    </row>
    <row r="723" spans="1:8" x14ac:dyDescent="0.25">
      <c r="A723" s="33">
        <v>45072</v>
      </c>
      <c r="B723" s="2">
        <v>18499.349999999999</v>
      </c>
      <c r="D723">
        <f t="shared" si="17"/>
        <v>0.9726463677225341</v>
      </c>
      <c r="E723">
        <f t="shared" si="15"/>
        <v>5</v>
      </c>
      <c r="F723" t="str">
        <f t="shared" si="19"/>
        <v/>
      </c>
      <c r="G723" t="str">
        <f t="shared" si="16"/>
        <v/>
      </c>
      <c r="H723" t="str">
        <f t="shared" si="18"/>
        <v/>
      </c>
    </row>
    <row r="724" spans="1:8" x14ac:dyDescent="0.25">
      <c r="A724" s="34">
        <v>45075</v>
      </c>
      <c r="B724" s="1">
        <v>18598.650000000001</v>
      </c>
      <c r="D724">
        <f t="shared" si="17"/>
        <v>0.53677561644059335</v>
      </c>
      <c r="E724">
        <f t="shared" si="15"/>
        <v>1</v>
      </c>
      <c r="F724" t="str">
        <f t="shared" si="19"/>
        <v/>
      </c>
      <c r="G724" t="str">
        <f t="shared" si="16"/>
        <v/>
      </c>
      <c r="H724" t="str">
        <f t="shared" si="18"/>
        <v/>
      </c>
    </row>
    <row r="725" spans="1:8" x14ac:dyDescent="0.25">
      <c r="A725" s="33">
        <v>45076</v>
      </c>
      <c r="B725" s="2">
        <v>18633.849999999999</v>
      </c>
      <c r="D725">
        <f t="shared" si="17"/>
        <v>0.18926104851694658</v>
      </c>
      <c r="E725">
        <f t="shared" si="15"/>
        <v>2</v>
      </c>
      <c r="F725" t="str">
        <f t="shared" si="19"/>
        <v/>
      </c>
      <c r="G725" t="str">
        <f t="shared" si="16"/>
        <v/>
      </c>
      <c r="H725" t="str">
        <f t="shared" si="18"/>
        <v/>
      </c>
    </row>
    <row r="726" spans="1:8" x14ac:dyDescent="0.25">
      <c r="A726" s="34">
        <v>45077</v>
      </c>
      <c r="B726" s="1">
        <v>18534.400000000001</v>
      </c>
      <c r="D726">
        <f t="shared" si="17"/>
        <v>-0.53370613158309788</v>
      </c>
      <c r="E726">
        <f t="shared" si="15"/>
        <v>3</v>
      </c>
      <c r="F726" t="str">
        <f t="shared" si="19"/>
        <v/>
      </c>
      <c r="G726" t="str">
        <f t="shared" si="16"/>
        <v/>
      </c>
      <c r="H726" t="str">
        <f t="shared" si="18"/>
        <v/>
      </c>
    </row>
    <row r="727" spans="1:8" x14ac:dyDescent="0.25">
      <c r="A727" s="33">
        <v>45078</v>
      </c>
      <c r="B727" s="2">
        <v>18487.75</v>
      </c>
      <c r="D727">
        <f t="shared" si="17"/>
        <v>-0.25169414709945537</v>
      </c>
      <c r="E727">
        <f t="shared" si="15"/>
        <v>4</v>
      </c>
      <c r="F727">
        <f t="shared" si="19"/>
        <v>0.90933156488538402</v>
      </c>
      <c r="G727">
        <f t="shared" si="16"/>
        <v>45078</v>
      </c>
      <c r="H727">
        <f t="shared" si="18"/>
        <v>3.7933226055090419</v>
      </c>
    </row>
    <row r="728" spans="1:8" x14ac:dyDescent="0.25">
      <c r="A728" s="34">
        <v>45079</v>
      </c>
      <c r="B728" s="1">
        <v>18534.099999999999</v>
      </c>
      <c r="D728">
        <f t="shared" si="17"/>
        <v>0.25070654893104105</v>
      </c>
      <c r="E728">
        <f t="shared" si="15"/>
        <v>5</v>
      </c>
      <c r="F728" t="str">
        <f t="shared" si="19"/>
        <v/>
      </c>
      <c r="G728" t="str">
        <f t="shared" si="16"/>
        <v/>
      </c>
      <c r="H728" t="str">
        <f t="shared" si="18"/>
        <v/>
      </c>
    </row>
    <row r="729" spans="1:8" x14ac:dyDescent="0.25">
      <c r="A729" s="33">
        <v>45082</v>
      </c>
      <c r="B729" s="2">
        <v>18593.849999999999</v>
      </c>
      <c r="D729">
        <f t="shared" si="17"/>
        <v>0.32237875051931308</v>
      </c>
      <c r="E729">
        <f t="shared" si="15"/>
        <v>1</v>
      </c>
      <c r="F729" t="str">
        <f t="shared" si="19"/>
        <v/>
      </c>
      <c r="G729" t="str">
        <f t="shared" si="16"/>
        <v/>
      </c>
      <c r="H729" t="str">
        <f t="shared" si="18"/>
        <v/>
      </c>
    </row>
    <row r="730" spans="1:8" x14ac:dyDescent="0.25">
      <c r="A730" s="34">
        <v>45083</v>
      </c>
      <c r="B730" s="1">
        <v>18599</v>
      </c>
      <c r="D730">
        <f t="shared" si="17"/>
        <v>2.7697330031174045E-2</v>
      </c>
      <c r="E730">
        <f t="shared" si="15"/>
        <v>2</v>
      </c>
      <c r="F730" t="str">
        <f t="shared" si="19"/>
        <v/>
      </c>
      <c r="G730" t="str">
        <f t="shared" si="16"/>
        <v/>
      </c>
      <c r="H730" t="str">
        <f t="shared" si="18"/>
        <v/>
      </c>
    </row>
    <row r="731" spans="1:8" x14ac:dyDescent="0.25">
      <c r="A731" s="33">
        <v>45084</v>
      </c>
      <c r="B731" s="2">
        <v>18726.400000000001</v>
      </c>
      <c r="D731">
        <f t="shared" si="17"/>
        <v>0.68498306360557804</v>
      </c>
      <c r="E731">
        <f t="shared" si="15"/>
        <v>3</v>
      </c>
      <c r="F731" t="str">
        <f t="shared" si="19"/>
        <v/>
      </c>
      <c r="G731" t="str">
        <f t="shared" si="16"/>
        <v/>
      </c>
      <c r="H731" t="str">
        <f t="shared" si="18"/>
        <v/>
      </c>
    </row>
    <row r="732" spans="1:8" x14ac:dyDescent="0.25">
      <c r="A732" s="34">
        <v>45085</v>
      </c>
      <c r="B732" s="1">
        <v>18634.55</v>
      </c>
      <c r="D732">
        <f t="shared" si="17"/>
        <v>-0.49048402255640267</v>
      </c>
      <c r="E732">
        <f t="shared" si="15"/>
        <v>4</v>
      </c>
      <c r="F732">
        <f t="shared" si="19"/>
        <v>0.79403929629078329</v>
      </c>
      <c r="G732" t="str">
        <f t="shared" si="16"/>
        <v/>
      </c>
      <c r="H732" t="str">
        <f t="shared" si="18"/>
        <v/>
      </c>
    </row>
    <row r="733" spans="1:8" x14ac:dyDescent="0.25">
      <c r="A733" s="33">
        <v>45086</v>
      </c>
      <c r="B733" s="2">
        <v>18563.400000000001</v>
      </c>
      <c r="D733">
        <f t="shared" si="17"/>
        <v>-0.38181764518058026</v>
      </c>
      <c r="E733">
        <f t="shared" si="15"/>
        <v>5</v>
      </c>
      <c r="F733" t="str">
        <f t="shared" si="19"/>
        <v/>
      </c>
      <c r="G733" t="str">
        <f t="shared" si="16"/>
        <v/>
      </c>
      <c r="H733" t="str">
        <f t="shared" si="18"/>
        <v/>
      </c>
    </row>
    <row r="734" spans="1:8" x14ac:dyDescent="0.25">
      <c r="A734" s="34">
        <v>45089</v>
      </c>
      <c r="B734" s="1">
        <v>18601.5</v>
      </c>
      <c r="D734">
        <f t="shared" si="17"/>
        <v>0.20524257409740965</v>
      </c>
      <c r="E734">
        <f t="shared" si="15"/>
        <v>1</v>
      </c>
      <c r="F734" t="str">
        <f t="shared" si="19"/>
        <v/>
      </c>
      <c r="G734" t="str">
        <f t="shared" si="16"/>
        <v/>
      </c>
      <c r="H734" t="str">
        <f t="shared" si="18"/>
        <v/>
      </c>
    </row>
    <row r="735" spans="1:8" x14ac:dyDescent="0.25">
      <c r="A735" s="33">
        <v>45090</v>
      </c>
      <c r="B735" s="2">
        <v>18716.150000000001</v>
      </c>
      <c r="D735">
        <f t="shared" si="17"/>
        <v>0.61634814396689219</v>
      </c>
      <c r="E735">
        <f t="shared" si="15"/>
        <v>2</v>
      </c>
      <c r="F735" t="str">
        <f t="shared" si="19"/>
        <v/>
      </c>
      <c r="G735" t="str">
        <f t="shared" si="16"/>
        <v/>
      </c>
      <c r="H735" t="str">
        <f t="shared" si="18"/>
        <v/>
      </c>
    </row>
    <row r="736" spans="1:8" x14ac:dyDescent="0.25">
      <c r="A736" s="34">
        <v>45091</v>
      </c>
      <c r="B736" s="1">
        <v>18755.900000000001</v>
      </c>
      <c r="D736">
        <f t="shared" si="17"/>
        <v>0.2123834228727596</v>
      </c>
      <c r="E736">
        <f t="shared" si="15"/>
        <v>3</v>
      </c>
      <c r="F736" t="str">
        <f t="shared" si="19"/>
        <v/>
      </c>
      <c r="G736" t="str">
        <f t="shared" si="16"/>
        <v/>
      </c>
      <c r="H736" t="str">
        <f t="shared" si="18"/>
        <v/>
      </c>
    </row>
    <row r="737" spans="1:8" x14ac:dyDescent="0.25">
      <c r="A737" s="33">
        <v>45092</v>
      </c>
      <c r="B737" s="2">
        <v>18688.099999999999</v>
      </c>
      <c r="D737">
        <f t="shared" si="17"/>
        <v>-0.36148625232595027</v>
      </c>
      <c r="E737">
        <f t="shared" si="15"/>
        <v>4</v>
      </c>
      <c r="F737">
        <f t="shared" si="19"/>
        <v>0.28736942936641496</v>
      </c>
      <c r="G737" t="str">
        <f t="shared" si="16"/>
        <v/>
      </c>
      <c r="H737" t="str">
        <f t="shared" si="18"/>
        <v/>
      </c>
    </row>
    <row r="738" spans="1:8" x14ac:dyDescent="0.25">
      <c r="A738" s="34">
        <v>45093</v>
      </c>
      <c r="B738" s="1">
        <v>18826</v>
      </c>
      <c r="D738">
        <f t="shared" si="17"/>
        <v>0.73790272954447733</v>
      </c>
      <c r="E738">
        <f t="shared" si="15"/>
        <v>5</v>
      </c>
      <c r="F738" t="str">
        <f t="shared" si="19"/>
        <v/>
      </c>
      <c r="G738" t="str">
        <f t="shared" si="16"/>
        <v/>
      </c>
      <c r="H738" t="str">
        <f t="shared" si="18"/>
        <v/>
      </c>
    </row>
    <row r="739" spans="1:8" x14ac:dyDescent="0.25">
      <c r="A739" s="33">
        <v>45096</v>
      </c>
      <c r="B739" s="2">
        <v>18755.45</v>
      </c>
      <c r="D739">
        <f t="shared" si="17"/>
        <v>-0.37474768936576686</v>
      </c>
      <c r="E739">
        <f t="shared" si="15"/>
        <v>1</v>
      </c>
      <c r="F739" t="str">
        <f t="shared" si="19"/>
        <v/>
      </c>
      <c r="G739" t="str">
        <f t="shared" si="16"/>
        <v/>
      </c>
      <c r="H739" t="str">
        <f t="shared" si="18"/>
        <v/>
      </c>
    </row>
    <row r="740" spans="1:8" x14ac:dyDescent="0.25">
      <c r="A740" s="34">
        <v>45097</v>
      </c>
      <c r="B740" s="1">
        <v>18816.7</v>
      </c>
      <c r="D740">
        <f t="shared" si="17"/>
        <v>0.32657174314665871</v>
      </c>
      <c r="E740">
        <f t="shared" si="15"/>
        <v>2</v>
      </c>
      <c r="F740" t="str">
        <f t="shared" si="19"/>
        <v/>
      </c>
      <c r="G740" t="str">
        <f t="shared" si="16"/>
        <v/>
      </c>
      <c r="H740" t="str">
        <f t="shared" si="18"/>
        <v/>
      </c>
    </row>
    <row r="741" spans="1:8" x14ac:dyDescent="0.25">
      <c r="A741" s="33">
        <v>45098</v>
      </c>
      <c r="B741" s="2">
        <v>18856.849999999999</v>
      </c>
      <c r="D741">
        <f t="shared" si="17"/>
        <v>0.21337428985952808</v>
      </c>
      <c r="E741">
        <f t="shared" si="15"/>
        <v>3</v>
      </c>
      <c r="F741" t="str">
        <f t="shared" si="19"/>
        <v/>
      </c>
      <c r="G741" t="str">
        <f t="shared" si="16"/>
        <v/>
      </c>
      <c r="H741" t="str">
        <f t="shared" si="18"/>
        <v/>
      </c>
    </row>
    <row r="742" spans="1:8" x14ac:dyDescent="0.25">
      <c r="A742" s="34">
        <v>45099</v>
      </c>
      <c r="B742" s="1">
        <v>18771.25</v>
      </c>
      <c r="D742">
        <f t="shared" si="17"/>
        <v>-0.45394644386521898</v>
      </c>
      <c r="E742">
        <f t="shared" si="15"/>
        <v>4</v>
      </c>
      <c r="F742">
        <f t="shared" si="19"/>
        <v>0.44493554721989642</v>
      </c>
      <c r="G742" t="str">
        <f t="shared" si="16"/>
        <v/>
      </c>
      <c r="H742" t="str">
        <f t="shared" si="18"/>
        <v/>
      </c>
    </row>
    <row r="743" spans="1:8" x14ac:dyDescent="0.25">
      <c r="A743" s="33">
        <v>45100</v>
      </c>
      <c r="B743" s="2">
        <v>18665.5</v>
      </c>
      <c r="D743">
        <f t="shared" si="17"/>
        <v>-0.56336152360657921</v>
      </c>
      <c r="E743">
        <f t="shared" si="15"/>
        <v>5</v>
      </c>
      <c r="F743" t="str">
        <f t="shared" si="19"/>
        <v/>
      </c>
      <c r="G743" t="str">
        <f t="shared" si="16"/>
        <v/>
      </c>
      <c r="H743" t="str">
        <f t="shared" si="18"/>
        <v/>
      </c>
    </row>
    <row r="744" spans="1:8" x14ac:dyDescent="0.25">
      <c r="A744" s="34">
        <v>45103</v>
      </c>
      <c r="B744" s="1">
        <v>18691.2</v>
      </c>
      <c r="D744">
        <f t="shared" si="17"/>
        <v>0.13768717687713014</v>
      </c>
      <c r="E744">
        <f t="shared" si="15"/>
        <v>1</v>
      </c>
      <c r="F744" t="str">
        <f t="shared" si="19"/>
        <v/>
      </c>
      <c r="G744" t="str">
        <f t="shared" si="16"/>
        <v/>
      </c>
      <c r="H744" t="str">
        <f t="shared" si="18"/>
        <v/>
      </c>
    </row>
    <row r="745" spans="1:8" x14ac:dyDescent="0.25">
      <c r="A745" s="33">
        <v>45104</v>
      </c>
      <c r="B745" s="2">
        <v>18817.400000000001</v>
      </c>
      <c r="D745">
        <f t="shared" si="17"/>
        <v>0.67518404382811548</v>
      </c>
      <c r="E745">
        <f t="shared" si="15"/>
        <v>2</v>
      </c>
      <c r="F745" t="str">
        <f t="shared" si="19"/>
        <v/>
      </c>
      <c r="G745" t="str">
        <f t="shared" si="16"/>
        <v/>
      </c>
      <c r="H745" t="str">
        <f t="shared" si="18"/>
        <v/>
      </c>
    </row>
    <row r="746" spans="1:8" x14ac:dyDescent="0.25">
      <c r="A746" s="34">
        <v>45105</v>
      </c>
      <c r="B746" s="1">
        <v>18972.099999999999</v>
      </c>
      <c r="D746">
        <f t="shared" si="17"/>
        <v>0.82211145004090402</v>
      </c>
      <c r="E746">
        <f t="shared" si="15"/>
        <v>3</v>
      </c>
      <c r="F746" t="str">
        <f t="shared" si="19"/>
        <v/>
      </c>
      <c r="G746" t="str">
        <f t="shared" si="16"/>
        <v/>
      </c>
      <c r="H746" t="str">
        <f t="shared" si="18"/>
        <v/>
      </c>
    </row>
    <row r="747" spans="1:8" x14ac:dyDescent="0.25">
      <c r="A747" s="33">
        <v>45107</v>
      </c>
      <c r="B747" s="2">
        <v>19189.05</v>
      </c>
      <c r="D747">
        <f t="shared" si="17"/>
        <v>1.1435212759789415</v>
      </c>
      <c r="E747">
        <f t="shared" si="15"/>
        <v>5</v>
      </c>
      <c r="F747" t="str">
        <f t="shared" si="19"/>
        <v/>
      </c>
      <c r="G747" t="str">
        <f t="shared" si="16"/>
        <v/>
      </c>
      <c r="H747" t="str">
        <f t="shared" si="18"/>
        <v/>
      </c>
    </row>
    <row r="748" spans="1:8" x14ac:dyDescent="0.25">
      <c r="A748" s="34">
        <v>45110</v>
      </c>
      <c r="B748" s="1">
        <v>19322.55</v>
      </c>
      <c r="D748">
        <f t="shared" si="17"/>
        <v>0.69570927169401298</v>
      </c>
      <c r="E748">
        <f t="shared" si="15"/>
        <v>1</v>
      </c>
      <c r="F748" t="str">
        <f t="shared" si="19"/>
        <v/>
      </c>
      <c r="G748">
        <f t="shared" si="16"/>
        <v>45110</v>
      </c>
      <c r="H748">
        <f t="shared" si="18"/>
        <v>2.2318482808945994</v>
      </c>
    </row>
    <row r="749" spans="1:8" x14ac:dyDescent="0.25">
      <c r="A749" s="33">
        <v>45111</v>
      </c>
      <c r="B749" s="2">
        <v>19389</v>
      </c>
      <c r="D749">
        <f t="shared" si="17"/>
        <v>0.34389870902132863</v>
      </c>
      <c r="E749">
        <f t="shared" si="15"/>
        <v>2</v>
      </c>
      <c r="F749" t="str">
        <f t="shared" si="19"/>
        <v/>
      </c>
      <c r="G749" t="str">
        <f t="shared" si="16"/>
        <v/>
      </c>
      <c r="H749" t="str">
        <f t="shared" si="18"/>
        <v/>
      </c>
    </row>
    <row r="750" spans="1:8" x14ac:dyDescent="0.25">
      <c r="A750" s="34">
        <v>45112</v>
      </c>
      <c r="B750" s="1">
        <v>19398.5</v>
      </c>
      <c r="D750">
        <f t="shared" si="17"/>
        <v>4.899685388622415E-2</v>
      </c>
      <c r="E750">
        <f t="shared" si="15"/>
        <v>3</v>
      </c>
      <c r="F750" t="str">
        <f t="shared" si="19"/>
        <v/>
      </c>
      <c r="G750" t="str">
        <f t="shared" si="16"/>
        <v/>
      </c>
      <c r="H750" t="str">
        <f t="shared" si="18"/>
        <v/>
      </c>
    </row>
    <row r="751" spans="1:8" x14ac:dyDescent="0.25">
      <c r="A751" s="33">
        <v>45113</v>
      </c>
      <c r="B751" s="2">
        <v>19497.3</v>
      </c>
      <c r="D751">
        <f t="shared" si="17"/>
        <v>0.50931773075237396</v>
      </c>
      <c r="E751">
        <f t="shared" si="15"/>
        <v>4</v>
      </c>
      <c r="F751">
        <f t="shared" si="19"/>
        <v>2.7682755203693885</v>
      </c>
      <c r="G751" t="str">
        <f t="shared" si="16"/>
        <v/>
      </c>
      <c r="H751" t="str">
        <f t="shared" si="18"/>
        <v/>
      </c>
    </row>
    <row r="752" spans="1:8" x14ac:dyDescent="0.25">
      <c r="A752" s="34">
        <v>45114</v>
      </c>
      <c r="B752" s="1">
        <v>19331.8</v>
      </c>
      <c r="D752">
        <f t="shared" si="17"/>
        <v>-0.84883547978438045</v>
      </c>
      <c r="E752">
        <f t="shared" si="15"/>
        <v>5</v>
      </c>
      <c r="F752" t="str">
        <f t="shared" si="19"/>
        <v/>
      </c>
      <c r="G752" t="str">
        <f t="shared" si="16"/>
        <v/>
      </c>
      <c r="H752" t="str">
        <f t="shared" si="18"/>
        <v/>
      </c>
    </row>
    <row r="753" spans="1:8" x14ac:dyDescent="0.25">
      <c r="A753" s="33">
        <v>45117</v>
      </c>
      <c r="B753" s="2">
        <v>19355.900000000001</v>
      </c>
      <c r="D753">
        <f t="shared" si="17"/>
        <v>0.12466505964267262</v>
      </c>
      <c r="E753">
        <f t="shared" si="15"/>
        <v>1</v>
      </c>
      <c r="F753" t="str">
        <f t="shared" si="19"/>
        <v/>
      </c>
      <c r="G753" t="str">
        <f t="shared" si="16"/>
        <v/>
      </c>
      <c r="H753" t="str">
        <f t="shared" si="18"/>
        <v/>
      </c>
    </row>
    <row r="754" spans="1:8" x14ac:dyDescent="0.25">
      <c r="A754" s="34">
        <v>45118</v>
      </c>
      <c r="B754" s="1">
        <v>19439.400000000001</v>
      </c>
      <c r="D754">
        <f t="shared" si="17"/>
        <v>0.43139301194984475</v>
      </c>
      <c r="E754">
        <f t="shared" si="15"/>
        <v>2</v>
      </c>
      <c r="F754" t="str">
        <f t="shared" si="19"/>
        <v/>
      </c>
      <c r="G754" t="str">
        <f t="shared" si="16"/>
        <v/>
      </c>
      <c r="H754" t="str">
        <f t="shared" si="18"/>
        <v/>
      </c>
    </row>
    <row r="755" spans="1:8" x14ac:dyDescent="0.25">
      <c r="A755" s="33">
        <v>45119</v>
      </c>
      <c r="B755" s="2">
        <v>19384.3</v>
      </c>
      <c r="D755">
        <f t="shared" si="17"/>
        <v>-0.28344496229308613</v>
      </c>
      <c r="E755">
        <f t="shared" si="15"/>
        <v>3</v>
      </c>
      <c r="F755" t="str">
        <f t="shared" si="19"/>
        <v/>
      </c>
      <c r="G755" t="str">
        <f t="shared" si="16"/>
        <v/>
      </c>
      <c r="H755" t="str">
        <f t="shared" si="18"/>
        <v/>
      </c>
    </row>
    <row r="756" spans="1:8" x14ac:dyDescent="0.25">
      <c r="A756" s="34">
        <v>45120</v>
      </c>
      <c r="B756" s="1">
        <v>19413.75</v>
      </c>
      <c r="D756">
        <f t="shared" si="17"/>
        <v>0.15192707500400185</v>
      </c>
      <c r="E756">
        <f t="shared" si="15"/>
        <v>4</v>
      </c>
      <c r="F756">
        <f t="shared" si="19"/>
        <v>-0.42852087212075141</v>
      </c>
      <c r="G756" t="str">
        <f t="shared" si="16"/>
        <v/>
      </c>
      <c r="H756" t="str">
        <f t="shared" si="18"/>
        <v/>
      </c>
    </row>
    <row r="757" spans="1:8" x14ac:dyDescent="0.25">
      <c r="A757" s="33">
        <v>45121</v>
      </c>
      <c r="B757" s="2">
        <v>19564.5</v>
      </c>
      <c r="D757">
        <f t="shared" si="17"/>
        <v>0.7765114931427467</v>
      </c>
      <c r="E757">
        <f t="shared" ref="E757:E820" si="20">WEEKDAY(A757, 2)</f>
        <v>5</v>
      </c>
      <c r="F757" t="str">
        <f t="shared" si="19"/>
        <v/>
      </c>
      <c r="G757" t="str">
        <f t="shared" ref="G757:G820" si="21">IF(MONTH(A757)&lt;&gt;MONTH(A756), A757, "")</f>
        <v/>
      </c>
      <c r="H757" t="str">
        <f t="shared" si="18"/>
        <v/>
      </c>
    </row>
    <row r="758" spans="1:8" x14ac:dyDescent="0.25">
      <c r="A758" s="34">
        <v>45124</v>
      </c>
      <c r="B758" s="1">
        <v>19711.45</v>
      </c>
      <c r="D758">
        <f t="shared" ref="D758:D821" si="22">((B758-B757)/B757)*100</f>
        <v>0.75110531830611937</v>
      </c>
      <c r="E758">
        <f t="shared" si="20"/>
        <v>1</v>
      </c>
      <c r="F758" t="str">
        <f t="shared" si="19"/>
        <v/>
      </c>
      <c r="G758" t="str">
        <f t="shared" si="21"/>
        <v/>
      </c>
      <c r="H758" t="str">
        <f t="shared" ref="H758:H821" si="23">IF(ISNUMBER(G758), (INDEX(B:B, MATCH(EOMONTH(A758, 0), A:A, 1)) / B758 - 1) * 100, "")</f>
        <v/>
      </c>
    </row>
    <row r="759" spans="1:8" x14ac:dyDescent="0.25">
      <c r="A759" s="33">
        <v>45125</v>
      </c>
      <c r="B759" s="2">
        <v>19749.25</v>
      </c>
      <c r="D759">
        <f t="shared" si="22"/>
        <v>0.19176671427012865</v>
      </c>
      <c r="E759">
        <f t="shared" si="20"/>
        <v>2</v>
      </c>
      <c r="F759" t="str">
        <f t="shared" si="19"/>
        <v/>
      </c>
      <c r="G759" t="str">
        <f t="shared" si="21"/>
        <v/>
      </c>
      <c r="H759" t="str">
        <f t="shared" si="23"/>
        <v/>
      </c>
    </row>
    <row r="760" spans="1:8" x14ac:dyDescent="0.25">
      <c r="A760" s="34">
        <v>45126</v>
      </c>
      <c r="B760" s="1">
        <v>19833.150000000001</v>
      </c>
      <c r="D760">
        <f t="shared" si="22"/>
        <v>0.42482625922504119</v>
      </c>
      <c r="E760">
        <f t="shared" si="20"/>
        <v>3</v>
      </c>
      <c r="F760" t="str">
        <f t="shared" si="19"/>
        <v/>
      </c>
      <c r="G760" t="str">
        <f t="shared" si="21"/>
        <v/>
      </c>
      <c r="H760" t="str">
        <f t="shared" si="23"/>
        <v/>
      </c>
    </row>
    <row r="761" spans="1:8" x14ac:dyDescent="0.25">
      <c r="A761" s="33">
        <v>45127</v>
      </c>
      <c r="B761" s="2">
        <v>19979.150000000001</v>
      </c>
      <c r="D761">
        <f t="shared" si="22"/>
        <v>0.73614125844860745</v>
      </c>
      <c r="E761">
        <f t="shared" si="20"/>
        <v>4</v>
      </c>
      <c r="F761">
        <f t="shared" ref="F761:F824" si="24">IF(E761=4, ((B761 - B756) / B756)*100, "")</f>
        <v>2.9123688107655732</v>
      </c>
      <c r="G761" t="str">
        <f t="shared" si="21"/>
        <v/>
      </c>
      <c r="H761" t="str">
        <f t="shared" si="23"/>
        <v/>
      </c>
    </row>
    <row r="762" spans="1:8" x14ac:dyDescent="0.25">
      <c r="A762" s="34">
        <v>45128</v>
      </c>
      <c r="B762" s="1">
        <v>19745</v>
      </c>
      <c r="D762">
        <f t="shared" si="22"/>
        <v>-1.1719717805812631</v>
      </c>
      <c r="E762">
        <f t="shared" si="20"/>
        <v>5</v>
      </c>
      <c r="F762" t="str">
        <f t="shared" si="24"/>
        <v/>
      </c>
      <c r="G762" t="str">
        <f t="shared" si="21"/>
        <v/>
      </c>
      <c r="H762" t="str">
        <f t="shared" si="23"/>
        <v/>
      </c>
    </row>
    <row r="763" spans="1:8" x14ac:dyDescent="0.25">
      <c r="A763" s="33">
        <v>45131</v>
      </c>
      <c r="B763" s="2">
        <v>19672.349999999999</v>
      </c>
      <c r="D763">
        <f t="shared" si="22"/>
        <v>-0.36794125094961488</v>
      </c>
      <c r="E763">
        <f t="shared" si="20"/>
        <v>1</v>
      </c>
      <c r="F763" t="str">
        <f t="shared" si="24"/>
        <v/>
      </c>
      <c r="G763" t="str">
        <f t="shared" si="21"/>
        <v/>
      </c>
      <c r="H763" t="str">
        <f t="shared" si="23"/>
        <v/>
      </c>
    </row>
    <row r="764" spans="1:8" x14ac:dyDescent="0.25">
      <c r="A764" s="34">
        <v>45132</v>
      </c>
      <c r="B764" s="1">
        <v>19680.599999999999</v>
      </c>
      <c r="D764">
        <f t="shared" si="22"/>
        <v>4.193703345050287E-2</v>
      </c>
      <c r="E764">
        <f t="shared" si="20"/>
        <v>2</v>
      </c>
      <c r="F764" t="str">
        <f t="shared" si="24"/>
        <v/>
      </c>
      <c r="G764" t="str">
        <f t="shared" si="21"/>
        <v/>
      </c>
      <c r="H764" t="str">
        <f t="shared" si="23"/>
        <v/>
      </c>
    </row>
    <row r="765" spans="1:8" x14ac:dyDescent="0.25">
      <c r="A765" s="33">
        <v>45133</v>
      </c>
      <c r="B765" s="2">
        <v>19778.3</v>
      </c>
      <c r="D765">
        <f t="shared" si="22"/>
        <v>0.49642795443228727</v>
      </c>
      <c r="E765">
        <f t="shared" si="20"/>
        <v>3</v>
      </c>
      <c r="F765" t="str">
        <f t="shared" si="24"/>
        <v/>
      </c>
      <c r="G765" t="str">
        <f t="shared" si="21"/>
        <v/>
      </c>
      <c r="H765" t="str">
        <f t="shared" si="23"/>
        <v/>
      </c>
    </row>
    <row r="766" spans="1:8" x14ac:dyDescent="0.25">
      <c r="A766" s="34">
        <v>45134</v>
      </c>
      <c r="B766" s="1">
        <v>19659.900000000001</v>
      </c>
      <c r="D766">
        <f t="shared" si="22"/>
        <v>-0.59863587871555102</v>
      </c>
      <c r="E766">
        <f t="shared" si="20"/>
        <v>4</v>
      </c>
      <c r="F766">
        <f t="shared" si="24"/>
        <v>-1.5979158272499079</v>
      </c>
      <c r="G766" t="str">
        <f t="shared" si="21"/>
        <v/>
      </c>
      <c r="H766" t="str">
        <f t="shared" si="23"/>
        <v/>
      </c>
    </row>
    <row r="767" spans="1:8" x14ac:dyDescent="0.25">
      <c r="A767" s="33">
        <v>45135</v>
      </c>
      <c r="B767" s="2">
        <v>19646.05</v>
      </c>
      <c r="D767">
        <f t="shared" si="22"/>
        <v>-7.0447967690589378E-2</v>
      </c>
      <c r="E767">
        <f t="shared" si="20"/>
        <v>5</v>
      </c>
      <c r="F767" t="str">
        <f t="shared" si="24"/>
        <v/>
      </c>
      <c r="G767" t="str">
        <f t="shared" si="21"/>
        <v/>
      </c>
      <c r="H767" t="str">
        <f t="shared" si="23"/>
        <v/>
      </c>
    </row>
    <row r="768" spans="1:8" x14ac:dyDescent="0.25">
      <c r="A768" s="34">
        <v>45138</v>
      </c>
      <c r="B768" s="1">
        <v>19753.8</v>
      </c>
      <c r="D768">
        <f t="shared" si="22"/>
        <v>0.54845630546598434</v>
      </c>
      <c r="E768">
        <f t="shared" si="20"/>
        <v>1</v>
      </c>
      <c r="F768" t="str">
        <f t="shared" si="24"/>
        <v/>
      </c>
      <c r="G768" t="str">
        <f t="shared" si="21"/>
        <v/>
      </c>
      <c r="H768" t="str">
        <f t="shared" si="23"/>
        <v/>
      </c>
    </row>
    <row r="769" spans="1:8" x14ac:dyDescent="0.25">
      <c r="A769" s="33">
        <v>45139</v>
      </c>
      <c r="B769" s="2">
        <v>19733.55</v>
      </c>
      <c r="D769">
        <f t="shared" si="22"/>
        <v>-0.10251192175682654</v>
      </c>
      <c r="E769">
        <f t="shared" si="20"/>
        <v>2</v>
      </c>
      <c r="F769" t="str">
        <f t="shared" si="24"/>
        <v/>
      </c>
      <c r="G769">
        <f t="shared" si="21"/>
        <v>45139</v>
      </c>
      <c r="H769">
        <f t="shared" si="23"/>
        <v>-2.4311388472930573</v>
      </c>
    </row>
    <row r="770" spans="1:8" x14ac:dyDescent="0.25">
      <c r="A770" s="34">
        <v>45140</v>
      </c>
      <c r="B770" s="1">
        <v>19526.55</v>
      </c>
      <c r="D770">
        <f t="shared" si="22"/>
        <v>-1.0489749690248333</v>
      </c>
      <c r="E770">
        <f t="shared" si="20"/>
        <v>3</v>
      </c>
      <c r="F770" t="str">
        <f t="shared" si="24"/>
        <v/>
      </c>
      <c r="G770" t="str">
        <f t="shared" si="21"/>
        <v/>
      </c>
      <c r="H770" t="str">
        <f t="shared" si="23"/>
        <v/>
      </c>
    </row>
    <row r="771" spans="1:8" x14ac:dyDescent="0.25">
      <c r="A771" s="33">
        <v>45141</v>
      </c>
      <c r="B771" s="2">
        <v>19381.650000000001</v>
      </c>
      <c r="D771">
        <f t="shared" si="22"/>
        <v>-0.74206657089961015</v>
      </c>
      <c r="E771">
        <f t="shared" si="20"/>
        <v>4</v>
      </c>
      <c r="F771">
        <f t="shared" si="24"/>
        <v>-1.4153174736392351</v>
      </c>
      <c r="G771" t="str">
        <f t="shared" si="21"/>
        <v/>
      </c>
      <c r="H771" t="str">
        <f t="shared" si="23"/>
        <v/>
      </c>
    </row>
    <row r="772" spans="1:8" x14ac:dyDescent="0.25">
      <c r="A772" s="34">
        <v>45142</v>
      </c>
      <c r="B772" s="1">
        <v>19517</v>
      </c>
      <c r="D772">
        <f t="shared" si="22"/>
        <v>0.69834095652330186</v>
      </c>
      <c r="E772">
        <f t="shared" si="20"/>
        <v>5</v>
      </c>
      <c r="F772" t="str">
        <f t="shared" si="24"/>
        <v/>
      </c>
      <c r="G772" t="str">
        <f t="shared" si="21"/>
        <v/>
      </c>
      <c r="H772" t="str">
        <f t="shared" si="23"/>
        <v/>
      </c>
    </row>
    <row r="773" spans="1:8" x14ac:dyDescent="0.25">
      <c r="A773" s="33">
        <v>45145</v>
      </c>
      <c r="B773" s="2">
        <v>19597.3</v>
      </c>
      <c r="D773">
        <f t="shared" si="22"/>
        <v>0.41143618383972574</v>
      </c>
      <c r="E773">
        <f t="shared" si="20"/>
        <v>1</v>
      </c>
      <c r="F773" t="str">
        <f t="shared" si="24"/>
        <v/>
      </c>
      <c r="G773" t="str">
        <f t="shared" si="21"/>
        <v/>
      </c>
      <c r="H773" t="str">
        <f t="shared" si="23"/>
        <v/>
      </c>
    </row>
    <row r="774" spans="1:8" x14ac:dyDescent="0.25">
      <c r="A774" s="34">
        <v>45146</v>
      </c>
      <c r="B774" s="1">
        <v>19570.849999999999</v>
      </c>
      <c r="D774">
        <f t="shared" si="22"/>
        <v>-0.13496757206350227</v>
      </c>
      <c r="E774">
        <f t="shared" si="20"/>
        <v>2</v>
      </c>
      <c r="F774" t="str">
        <f t="shared" si="24"/>
        <v/>
      </c>
      <c r="G774" t="str">
        <f t="shared" si="21"/>
        <v/>
      </c>
      <c r="H774" t="str">
        <f t="shared" si="23"/>
        <v/>
      </c>
    </row>
    <row r="775" spans="1:8" x14ac:dyDescent="0.25">
      <c r="A775" s="33">
        <v>45147</v>
      </c>
      <c r="B775" s="2">
        <v>19632.55</v>
      </c>
      <c r="D775">
        <f t="shared" si="22"/>
        <v>0.3152647943242155</v>
      </c>
      <c r="E775">
        <f t="shared" si="20"/>
        <v>3</v>
      </c>
      <c r="F775" t="str">
        <f t="shared" si="24"/>
        <v/>
      </c>
      <c r="G775" t="str">
        <f t="shared" si="21"/>
        <v/>
      </c>
      <c r="H775" t="str">
        <f t="shared" si="23"/>
        <v/>
      </c>
    </row>
    <row r="776" spans="1:8" x14ac:dyDescent="0.25">
      <c r="A776" s="34">
        <v>45148</v>
      </c>
      <c r="B776" s="1">
        <v>19543.099999999999</v>
      </c>
      <c r="D776">
        <f t="shared" si="22"/>
        <v>-0.45562089489139584</v>
      </c>
      <c r="E776">
        <f t="shared" si="20"/>
        <v>4</v>
      </c>
      <c r="F776">
        <f t="shared" si="24"/>
        <v>0.83300441396886793</v>
      </c>
      <c r="G776" t="str">
        <f t="shared" si="21"/>
        <v/>
      </c>
      <c r="H776" t="str">
        <f t="shared" si="23"/>
        <v/>
      </c>
    </row>
    <row r="777" spans="1:8" x14ac:dyDescent="0.25">
      <c r="A777" s="33">
        <v>45149</v>
      </c>
      <c r="B777" s="2">
        <v>19428.3</v>
      </c>
      <c r="D777">
        <f t="shared" si="22"/>
        <v>-0.58741960077981115</v>
      </c>
      <c r="E777">
        <f t="shared" si="20"/>
        <v>5</v>
      </c>
      <c r="F777" t="str">
        <f t="shared" si="24"/>
        <v/>
      </c>
      <c r="G777" t="str">
        <f t="shared" si="21"/>
        <v/>
      </c>
      <c r="H777" t="str">
        <f t="shared" si="23"/>
        <v/>
      </c>
    </row>
    <row r="778" spans="1:8" x14ac:dyDescent="0.25">
      <c r="A778" s="34">
        <v>45152</v>
      </c>
      <c r="B778" s="1">
        <v>19434.55</v>
      </c>
      <c r="D778">
        <f t="shared" si="22"/>
        <v>3.2169567074834135E-2</v>
      </c>
      <c r="E778">
        <f t="shared" si="20"/>
        <v>1</v>
      </c>
      <c r="F778" t="str">
        <f t="shared" si="24"/>
        <v/>
      </c>
      <c r="G778" t="str">
        <f t="shared" si="21"/>
        <v/>
      </c>
      <c r="H778" t="str">
        <f t="shared" si="23"/>
        <v/>
      </c>
    </row>
    <row r="779" spans="1:8" x14ac:dyDescent="0.25">
      <c r="A779" s="33">
        <v>45154</v>
      </c>
      <c r="B779" s="2">
        <v>19465</v>
      </c>
      <c r="D779">
        <f t="shared" si="22"/>
        <v>0.15667972759853319</v>
      </c>
      <c r="E779">
        <f t="shared" si="20"/>
        <v>3</v>
      </c>
      <c r="F779" t="str">
        <f t="shared" si="24"/>
        <v/>
      </c>
      <c r="G779" t="str">
        <f t="shared" si="21"/>
        <v/>
      </c>
      <c r="H779" t="str">
        <f t="shared" si="23"/>
        <v/>
      </c>
    </row>
    <row r="780" spans="1:8" x14ac:dyDescent="0.25">
      <c r="A780" s="34">
        <v>45155</v>
      </c>
      <c r="B780" s="1">
        <v>19365.25</v>
      </c>
      <c r="D780">
        <f t="shared" si="22"/>
        <v>-0.51245825841253534</v>
      </c>
      <c r="E780">
        <f t="shared" si="20"/>
        <v>4</v>
      </c>
      <c r="F780">
        <f t="shared" si="24"/>
        <v>-1.3615144237503496</v>
      </c>
      <c r="G780" t="str">
        <f t="shared" si="21"/>
        <v/>
      </c>
      <c r="H780" t="str">
        <f t="shared" si="23"/>
        <v/>
      </c>
    </row>
    <row r="781" spans="1:8" x14ac:dyDescent="0.25">
      <c r="A781" s="33">
        <v>45156</v>
      </c>
      <c r="B781" s="2">
        <v>19310.150000000001</v>
      </c>
      <c r="D781">
        <f t="shared" si="22"/>
        <v>-0.28453027975367501</v>
      </c>
      <c r="E781">
        <f t="shared" si="20"/>
        <v>5</v>
      </c>
      <c r="F781" t="str">
        <f t="shared" si="24"/>
        <v/>
      </c>
      <c r="G781" t="str">
        <f t="shared" si="21"/>
        <v/>
      </c>
      <c r="H781" t="str">
        <f t="shared" si="23"/>
        <v/>
      </c>
    </row>
    <row r="782" spans="1:8" x14ac:dyDescent="0.25">
      <c r="A782" s="34">
        <v>45159</v>
      </c>
      <c r="B782" s="1">
        <v>19393.599999999999</v>
      </c>
      <c r="D782">
        <f t="shared" si="22"/>
        <v>0.43215614586109935</v>
      </c>
      <c r="E782">
        <f t="shared" si="20"/>
        <v>1</v>
      </c>
      <c r="F782" t="str">
        <f t="shared" si="24"/>
        <v/>
      </c>
      <c r="G782" t="str">
        <f t="shared" si="21"/>
        <v/>
      </c>
      <c r="H782" t="str">
        <f t="shared" si="23"/>
        <v/>
      </c>
    </row>
    <row r="783" spans="1:8" x14ac:dyDescent="0.25">
      <c r="A783" s="33">
        <v>45160</v>
      </c>
      <c r="B783" s="2">
        <v>19396.45</v>
      </c>
      <c r="D783">
        <f t="shared" si="22"/>
        <v>1.4695569672480525E-2</v>
      </c>
      <c r="E783">
        <f t="shared" si="20"/>
        <v>2</v>
      </c>
      <c r="F783" t="str">
        <f t="shared" si="24"/>
        <v/>
      </c>
      <c r="G783" t="str">
        <f t="shared" si="21"/>
        <v/>
      </c>
      <c r="H783" t="str">
        <f t="shared" si="23"/>
        <v/>
      </c>
    </row>
    <row r="784" spans="1:8" x14ac:dyDescent="0.25">
      <c r="A784" s="34">
        <v>45161</v>
      </c>
      <c r="B784" s="1">
        <v>19444</v>
      </c>
      <c r="D784">
        <f t="shared" si="22"/>
        <v>0.2451479523314796</v>
      </c>
      <c r="E784">
        <f t="shared" si="20"/>
        <v>3</v>
      </c>
      <c r="F784" t="str">
        <f t="shared" si="24"/>
        <v/>
      </c>
      <c r="G784" t="str">
        <f t="shared" si="21"/>
        <v/>
      </c>
      <c r="H784" t="str">
        <f t="shared" si="23"/>
        <v/>
      </c>
    </row>
    <row r="785" spans="1:8" x14ac:dyDescent="0.25">
      <c r="A785" s="33">
        <v>45162</v>
      </c>
      <c r="B785" s="2">
        <v>19386.7</v>
      </c>
      <c r="D785">
        <f t="shared" si="22"/>
        <v>-0.29469245011314166</v>
      </c>
      <c r="E785">
        <f t="shared" si="20"/>
        <v>4</v>
      </c>
      <c r="F785">
        <f t="shared" si="24"/>
        <v>0.1107654174358747</v>
      </c>
      <c r="G785" t="str">
        <f t="shared" si="21"/>
        <v/>
      </c>
      <c r="H785" t="str">
        <f t="shared" si="23"/>
        <v/>
      </c>
    </row>
    <row r="786" spans="1:8" x14ac:dyDescent="0.25">
      <c r="A786" s="34">
        <v>45163</v>
      </c>
      <c r="B786" s="1">
        <v>19265.8</v>
      </c>
      <c r="D786">
        <f t="shared" si="22"/>
        <v>-0.62362341192674076</v>
      </c>
      <c r="E786">
        <f t="shared" si="20"/>
        <v>5</v>
      </c>
      <c r="F786" t="str">
        <f t="shared" si="24"/>
        <v/>
      </c>
      <c r="G786" t="str">
        <f t="shared" si="21"/>
        <v/>
      </c>
      <c r="H786" t="str">
        <f t="shared" si="23"/>
        <v/>
      </c>
    </row>
    <row r="787" spans="1:8" x14ac:dyDescent="0.25">
      <c r="A787" s="33">
        <v>45166</v>
      </c>
      <c r="B787" s="2">
        <v>19306.05</v>
      </c>
      <c r="D787">
        <f t="shared" si="22"/>
        <v>0.20891943236200938</v>
      </c>
      <c r="E787">
        <f t="shared" si="20"/>
        <v>1</v>
      </c>
      <c r="F787" t="str">
        <f t="shared" si="24"/>
        <v/>
      </c>
      <c r="G787" t="str">
        <f t="shared" si="21"/>
        <v/>
      </c>
      <c r="H787" t="str">
        <f t="shared" si="23"/>
        <v/>
      </c>
    </row>
    <row r="788" spans="1:8" x14ac:dyDescent="0.25">
      <c r="A788" s="34">
        <v>45167</v>
      </c>
      <c r="B788" s="1">
        <v>19342.650000000001</v>
      </c>
      <c r="D788">
        <f t="shared" si="22"/>
        <v>0.18957787843708157</v>
      </c>
      <c r="E788">
        <f t="shared" si="20"/>
        <v>2</v>
      </c>
      <c r="F788" t="str">
        <f t="shared" si="24"/>
        <v/>
      </c>
      <c r="G788" t="str">
        <f t="shared" si="21"/>
        <v/>
      </c>
      <c r="H788" t="str">
        <f t="shared" si="23"/>
        <v/>
      </c>
    </row>
    <row r="789" spans="1:8" x14ac:dyDescent="0.25">
      <c r="A789" s="33">
        <v>45168</v>
      </c>
      <c r="B789" s="2">
        <v>19347.45</v>
      </c>
      <c r="D789">
        <f t="shared" si="22"/>
        <v>2.4815627641503475E-2</v>
      </c>
      <c r="E789">
        <f t="shared" si="20"/>
        <v>3</v>
      </c>
      <c r="F789" t="str">
        <f t="shared" si="24"/>
        <v/>
      </c>
      <c r="G789" t="str">
        <f t="shared" si="21"/>
        <v/>
      </c>
      <c r="H789" t="str">
        <f t="shared" si="23"/>
        <v/>
      </c>
    </row>
    <row r="790" spans="1:8" x14ac:dyDescent="0.25">
      <c r="A790" s="34">
        <v>45169</v>
      </c>
      <c r="B790" s="1">
        <v>19253.8</v>
      </c>
      <c r="D790">
        <f t="shared" si="22"/>
        <v>-0.48404311679317669</v>
      </c>
      <c r="E790">
        <f t="shared" si="20"/>
        <v>4</v>
      </c>
      <c r="F790">
        <f t="shared" si="24"/>
        <v>-0.68552151732889788</v>
      </c>
      <c r="G790" t="str">
        <f t="shared" si="21"/>
        <v/>
      </c>
      <c r="H790" t="str">
        <f t="shared" si="23"/>
        <v/>
      </c>
    </row>
    <row r="791" spans="1:8" x14ac:dyDescent="0.25">
      <c r="A791" s="33">
        <v>45170</v>
      </c>
      <c r="B791" s="2">
        <v>19435.3</v>
      </c>
      <c r="D791">
        <f t="shared" si="22"/>
        <v>0.94267105714196686</v>
      </c>
      <c r="E791">
        <f t="shared" si="20"/>
        <v>5</v>
      </c>
      <c r="F791" t="str">
        <f t="shared" si="24"/>
        <v/>
      </c>
      <c r="G791">
        <f t="shared" si="21"/>
        <v>45170</v>
      </c>
      <c r="H791">
        <f t="shared" si="23"/>
        <v>1.0444912092944181</v>
      </c>
    </row>
    <row r="792" spans="1:8" x14ac:dyDescent="0.25">
      <c r="A792" s="34">
        <v>45173</v>
      </c>
      <c r="B792" s="1">
        <v>19528.8</v>
      </c>
      <c r="D792">
        <f t="shared" si="22"/>
        <v>0.4810833895026061</v>
      </c>
      <c r="E792">
        <f t="shared" si="20"/>
        <v>1</v>
      </c>
      <c r="F792" t="str">
        <f t="shared" si="24"/>
        <v/>
      </c>
      <c r="G792" t="str">
        <f t="shared" si="21"/>
        <v/>
      </c>
      <c r="H792" t="str">
        <f t="shared" si="23"/>
        <v/>
      </c>
    </row>
    <row r="793" spans="1:8" x14ac:dyDescent="0.25">
      <c r="A793" s="33">
        <v>45174</v>
      </c>
      <c r="B793" s="2">
        <v>19574.900000000001</v>
      </c>
      <c r="D793">
        <f t="shared" si="22"/>
        <v>0.23606161156856637</v>
      </c>
      <c r="E793">
        <f t="shared" si="20"/>
        <v>2</v>
      </c>
      <c r="F793" t="str">
        <f t="shared" si="24"/>
        <v/>
      </c>
      <c r="G793" t="str">
        <f t="shared" si="21"/>
        <v/>
      </c>
      <c r="H793" t="str">
        <f t="shared" si="23"/>
        <v/>
      </c>
    </row>
    <row r="794" spans="1:8" x14ac:dyDescent="0.25">
      <c r="A794" s="34">
        <v>45175</v>
      </c>
      <c r="B794" s="1">
        <v>19611.05</v>
      </c>
      <c r="D794">
        <f t="shared" si="22"/>
        <v>0.18467527292603186</v>
      </c>
      <c r="E794">
        <f t="shared" si="20"/>
        <v>3</v>
      </c>
      <c r="F794" t="str">
        <f t="shared" si="24"/>
        <v/>
      </c>
      <c r="G794" t="str">
        <f t="shared" si="21"/>
        <v/>
      </c>
      <c r="H794" t="str">
        <f t="shared" si="23"/>
        <v/>
      </c>
    </row>
    <row r="795" spans="1:8" x14ac:dyDescent="0.25">
      <c r="A795" s="33">
        <v>45176</v>
      </c>
      <c r="B795" s="2">
        <v>19727.05</v>
      </c>
      <c r="D795">
        <f t="shared" si="22"/>
        <v>0.59150325964188555</v>
      </c>
      <c r="E795">
        <f t="shared" si="20"/>
        <v>4</v>
      </c>
      <c r="F795">
        <f t="shared" si="24"/>
        <v>2.4579563514734755</v>
      </c>
      <c r="G795" t="str">
        <f t="shared" si="21"/>
        <v/>
      </c>
      <c r="H795" t="str">
        <f t="shared" si="23"/>
        <v/>
      </c>
    </row>
    <row r="796" spans="1:8" x14ac:dyDescent="0.25">
      <c r="A796" s="34">
        <v>45177</v>
      </c>
      <c r="B796" s="1">
        <v>19819.95</v>
      </c>
      <c r="D796">
        <f t="shared" si="22"/>
        <v>0.4709269759036524</v>
      </c>
      <c r="E796">
        <f t="shared" si="20"/>
        <v>5</v>
      </c>
      <c r="F796" t="str">
        <f t="shared" si="24"/>
        <v/>
      </c>
      <c r="G796" t="str">
        <f t="shared" si="21"/>
        <v/>
      </c>
      <c r="H796" t="str">
        <f t="shared" si="23"/>
        <v/>
      </c>
    </row>
    <row r="797" spans="1:8" x14ac:dyDescent="0.25">
      <c r="A797" s="33">
        <v>45180</v>
      </c>
      <c r="B797" s="2">
        <v>19996.349999999999</v>
      </c>
      <c r="D797">
        <f t="shared" si="22"/>
        <v>0.89001233605532704</v>
      </c>
      <c r="E797">
        <f t="shared" si="20"/>
        <v>1</v>
      </c>
      <c r="F797" t="str">
        <f t="shared" si="24"/>
        <v/>
      </c>
      <c r="G797" t="str">
        <f t="shared" si="21"/>
        <v/>
      </c>
      <c r="H797" t="str">
        <f t="shared" si="23"/>
        <v/>
      </c>
    </row>
    <row r="798" spans="1:8" x14ac:dyDescent="0.25">
      <c r="A798" s="34">
        <v>45181</v>
      </c>
      <c r="B798" s="1">
        <v>19993.2</v>
      </c>
      <c r="D798">
        <f t="shared" si="22"/>
        <v>-1.5752874899658275E-2</v>
      </c>
      <c r="E798">
        <f t="shared" si="20"/>
        <v>2</v>
      </c>
      <c r="F798" t="str">
        <f t="shared" si="24"/>
        <v/>
      </c>
      <c r="G798" t="str">
        <f t="shared" si="21"/>
        <v/>
      </c>
      <c r="H798" t="str">
        <f t="shared" si="23"/>
        <v/>
      </c>
    </row>
    <row r="799" spans="1:8" x14ac:dyDescent="0.25">
      <c r="A799" s="33">
        <v>45182</v>
      </c>
      <c r="B799" s="2">
        <v>20070</v>
      </c>
      <c r="D799">
        <f t="shared" si="22"/>
        <v>0.38413060440549418</v>
      </c>
      <c r="E799">
        <f t="shared" si="20"/>
        <v>3</v>
      </c>
      <c r="F799" t="str">
        <f t="shared" si="24"/>
        <v/>
      </c>
      <c r="G799" t="str">
        <f t="shared" si="21"/>
        <v/>
      </c>
      <c r="H799" t="str">
        <f t="shared" si="23"/>
        <v/>
      </c>
    </row>
    <row r="800" spans="1:8" x14ac:dyDescent="0.25">
      <c r="A800" s="34">
        <v>45183</v>
      </c>
      <c r="B800" s="1">
        <v>20103.099999999999</v>
      </c>
      <c r="D800">
        <f t="shared" si="22"/>
        <v>0.16492277030392899</v>
      </c>
      <c r="E800">
        <f t="shared" si="20"/>
        <v>4</v>
      </c>
      <c r="F800">
        <f t="shared" si="24"/>
        <v>1.9062657619867098</v>
      </c>
      <c r="G800" t="str">
        <f t="shared" si="21"/>
        <v/>
      </c>
      <c r="H800" t="str">
        <f t="shared" si="23"/>
        <v/>
      </c>
    </row>
    <row r="801" spans="1:8" x14ac:dyDescent="0.25">
      <c r="A801" s="33">
        <v>45184</v>
      </c>
      <c r="B801" s="2">
        <v>20192.349999999999</v>
      </c>
      <c r="D801">
        <f t="shared" si="22"/>
        <v>0.44396137909078709</v>
      </c>
      <c r="E801">
        <f t="shared" si="20"/>
        <v>5</v>
      </c>
      <c r="F801" t="str">
        <f t="shared" si="24"/>
        <v/>
      </c>
      <c r="G801" t="str">
        <f t="shared" si="21"/>
        <v/>
      </c>
      <c r="H801" t="str">
        <f t="shared" si="23"/>
        <v/>
      </c>
    </row>
    <row r="802" spans="1:8" x14ac:dyDescent="0.25">
      <c r="A802" s="34">
        <v>45187</v>
      </c>
      <c r="B802" s="1">
        <v>20133.3</v>
      </c>
      <c r="D802">
        <f t="shared" si="22"/>
        <v>-0.2924374825119378</v>
      </c>
      <c r="E802">
        <f t="shared" si="20"/>
        <v>1</v>
      </c>
      <c r="F802" t="str">
        <f t="shared" si="24"/>
        <v/>
      </c>
      <c r="G802" t="str">
        <f t="shared" si="21"/>
        <v/>
      </c>
      <c r="H802" t="str">
        <f t="shared" si="23"/>
        <v/>
      </c>
    </row>
    <row r="803" spans="1:8" x14ac:dyDescent="0.25">
      <c r="A803" s="33">
        <v>45189</v>
      </c>
      <c r="B803" s="2">
        <v>19901.400000000001</v>
      </c>
      <c r="D803">
        <f t="shared" si="22"/>
        <v>-1.1518230990448552</v>
      </c>
      <c r="E803">
        <f t="shared" si="20"/>
        <v>3</v>
      </c>
      <c r="F803" t="str">
        <f t="shared" si="24"/>
        <v/>
      </c>
      <c r="G803" t="str">
        <f t="shared" si="21"/>
        <v/>
      </c>
      <c r="H803" t="str">
        <f t="shared" si="23"/>
        <v/>
      </c>
    </row>
    <row r="804" spans="1:8" x14ac:dyDescent="0.25">
      <c r="A804" s="34">
        <v>45190</v>
      </c>
      <c r="B804" s="1">
        <v>19742.349999999999</v>
      </c>
      <c r="D804">
        <f t="shared" si="22"/>
        <v>-0.79919000673320928</v>
      </c>
      <c r="E804">
        <f t="shared" si="20"/>
        <v>4</v>
      </c>
      <c r="F804">
        <f t="shared" si="24"/>
        <v>-1.6325361235675209</v>
      </c>
      <c r="G804" t="str">
        <f t="shared" si="21"/>
        <v/>
      </c>
      <c r="H804" t="str">
        <f t="shared" si="23"/>
        <v/>
      </c>
    </row>
    <row r="805" spans="1:8" x14ac:dyDescent="0.25">
      <c r="A805" s="33">
        <v>45191</v>
      </c>
      <c r="B805" s="2">
        <v>19674.25</v>
      </c>
      <c r="D805">
        <f t="shared" si="22"/>
        <v>-0.3449437377009249</v>
      </c>
      <c r="E805">
        <f t="shared" si="20"/>
        <v>5</v>
      </c>
      <c r="F805" t="str">
        <f t="shared" si="24"/>
        <v/>
      </c>
      <c r="G805" t="str">
        <f t="shared" si="21"/>
        <v/>
      </c>
      <c r="H805" t="str">
        <f t="shared" si="23"/>
        <v/>
      </c>
    </row>
    <row r="806" spans="1:8" x14ac:dyDescent="0.25">
      <c r="A806" s="34">
        <v>45194</v>
      </c>
      <c r="B806" s="1">
        <v>19674.55</v>
      </c>
      <c r="D806">
        <f t="shared" si="22"/>
        <v>1.5248357624777179E-3</v>
      </c>
      <c r="E806">
        <f t="shared" si="20"/>
        <v>1</v>
      </c>
      <c r="F806" t="str">
        <f t="shared" si="24"/>
        <v/>
      </c>
      <c r="G806" t="str">
        <f t="shared" si="21"/>
        <v/>
      </c>
      <c r="H806" t="str">
        <f t="shared" si="23"/>
        <v/>
      </c>
    </row>
    <row r="807" spans="1:8" x14ac:dyDescent="0.25">
      <c r="A807" s="33">
        <v>45195</v>
      </c>
      <c r="B807" s="2">
        <v>19664.7</v>
      </c>
      <c r="D807">
        <f t="shared" si="22"/>
        <v>-5.006467746402609E-2</v>
      </c>
      <c r="E807">
        <f t="shared" si="20"/>
        <v>2</v>
      </c>
      <c r="F807" t="str">
        <f t="shared" si="24"/>
        <v/>
      </c>
      <c r="G807" t="str">
        <f t="shared" si="21"/>
        <v/>
      </c>
      <c r="H807" t="str">
        <f t="shared" si="23"/>
        <v/>
      </c>
    </row>
    <row r="808" spans="1:8" x14ac:dyDescent="0.25">
      <c r="A808" s="34">
        <v>45196</v>
      </c>
      <c r="B808" s="1">
        <v>19716.45</v>
      </c>
      <c r="D808">
        <f t="shared" si="22"/>
        <v>0.26316190941128009</v>
      </c>
      <c r="E808">
        <f t="shared" si="20"/>
        <v>3</v>
      </c>
      <c r="F808" t="str">
        <f t="shared" si="24"/>
        <v/>
      </c>
      <c r="G808" t="str">
        <f t="shared" si="21"/>
        <v/>
      </c>
      <c r="H808" t="str">
        <f t="shared" si="23"/>
        <v/>
      </c>
    </row>
    <row r="809" spans="1:8" x14ac:dyDescent="0.25">
      <c r="A809" s="33">
        <v>45197</v>
      </c>
      <c r="B809" s="2">
        <v>19523.55</v>
      </c>
      <c r="D809">
        <f t="shared" si="22"/>
        <v>-0.97837085276508418</v>
      </c>
      <c r="E809">
        <f t="shared" si="20"/>
        <v>4</v>
      </c>
      <c r="F809">
        <f t="shared" si="24"/>
        <v>-1.108277383391538</v>
      </c>
      <c r="G809" t="str">
        <f t="shared" si="21"/>
        <v/>
      </c>
      <c r="H809" t="str">
        <f t="shared" si="23"/>
        <v/>
      </c>
    </row>
    <row r="810" spans="1:8" x14ac:dyDescent="0.25">
      <c r="A810" s="34">
        <v>45198</v>
      </c>
      <c r="B810" s="1">
        <v>19638.3</v>
      </c>
      <c r="D810">
        <f t="shared" si="22"/>
        <v>0.58775171523621472</v>
      </c>
      <c r="E810">
        <f t="shared" si="20"/>
        <v>5</v>
      </c>
      <c r="F810" t="str">
        <f t="shared" si="24"/>
        <v/>
      </c>
      <c r="G810" t="str">
        <f t="shared" si="21"/>
        <v/>
      </c>
      <c r="H810" t="str">
        <f t="shared" si="23"/>
        <v/>
      </c>
    </row>
    <row r="811" spans="1:8" x14ac:dyDescent="0.25">
      <c r="A811" s="33">
        <v>45202</v>
      </c>
      <c r="B811" s="2">
        <v>19528.75</v>
      </c>
      <c r="D811">
        <f t="shared" si="22"/>
        <v>-0.55783850944327806</v>
      </c>
      <c r="E811">
        <f t="shared" si="20"/>
        <v>2</v>
      </c>
      <c r="F811" t="str">
        <f t="shared" si="24"/>
        <v/>
      </c>
      <c r="G811">
        <f t="shared" si="21"/>
        <v>45202</v>
      </c>
      <c r="H811">
        <f t="shared" si="23"/>
        <v>-2.2999423926262641</v>
      </c>
    </row>
    <row r="812" spans="1:8" x14ac:dyDescent="0.25">
      <c r="A812" s="34">
        <v>45203</v>
      </c>
      <c r="B812" s="1">
        <v>19436.099999999999</v>
      </c>
      <c r="D812">
        <f t="shared" si="22"/>
        <v>-0.47442872687704768</v>
      </c>
      <c r="E812">
        <f t="shared" si="20"/>
        <v>3</v>
      </c>
      <c r="F812" t="str">
        <f t="shared" si="24"/>
        <v/>
      </c>
      <c r="G812" t="str">
        <f t="shared" si="21"/>
        <v/>
      </c>
      <c r="H812" t="str">
        <f t="shared" si="23"/>
        <v/>
      </c>
    </row>
    <row r="813" spans="1:8" x14ac:dyDescent="0.25">
      <c r="A813" s="33">
        <v>45204</v>
      </c>
      <c r="B813" s="2">
        <v>19545.75</v>
      </c>
      <c r="D813">
        <f t="shared" si="22"/>
        <v>0.56415638939911539</v>
      </c>
      <c r="E813">
        <f t="shared" si="20"/>
        <v>4</v>
      </c>
      <c r="F813">
        <f t="shared" si="24"/>
        <v>-0.86577451823224116</v>
      </c>
      <c r="G813" t="str">
        <f t="shared" si="21"/>
        <v/>
      </c>
      <c r="H813" t="str">
        <f t="shared" si="23"/>
        <v/>
      </c>
    </row>
    <row r="814" spans="1:8" x14ac:dyDescent="0.25">
      <c r="A814" s="34">
        <v>45205</v>
      </c>
      <c r="B814" s="1">
        <v>19653.5</v>
      </c>
      <c r="D814">
        <f t="shared" si="22"/>
        <v>0.55127073660514425</v>
      </c>
      <c r="E814">
        <f t="shared" si="20"/>
        <v>5</v>
      </c>
      <c r="F814" t="str">
        <f t="shared" si="24"/>
        <v/>
      </c>
      <c r="G814" t="str">
        <f t="shared" si="21"/>
        <v/>
      </c>
      <c r="H814" t="str">
        <f t="shared" si="23"/>
        <v/>
      </c>
    </row>
    <row r="815" spans="1:8" x14ac:dyDescent="0.25">
      <c r="A815" s="33">
        <v>45208</v>
      </c>
      <c r="B815" s="2">
        <v>19512.349999999999</v>
      </c>
      <c r="D815">
        <f t="shared" si="22"/>
        <v>-0.71819268832524208</v>
      </c>
      <c r="E815">
        <f t="shared" si="20"/>
        <v>1</v>
      </c>
      <c r="F815" t="str">
        <f t="shared" si="24"/>
        <v/>
      </c>
      <c r="G815" t="str">
        <f t="shared" si="21"/>
        <v/>
      </c>
      <c r="H815" t="str">
        <f t="shared" si="23"/>
        <v/>
      </c>
    </row>
    <row r="816" spans="1:8" x14ac:dyDescent="0.25">
      <c r="A816" s="34">
        <v>45209</v>
      </c>
      <c r="B816" s="1">
        <v>19689.849999999999</v>
      </c>
      <c r="D816">
        <f t="shared" si="22"/>
        <v>0.90968027941278218</v>
      </c>
      <c r="E816">
        <f t="shared" si="20"/>
        <v>2</v>
      </c>
      <c r="F816" t="str">
        <f t="shared" si="24"/>
        <v/>
      </c>
      <c r="G816" t="str">
        <f t="shared" si="21"/>
        <v/>
      </c>
      <c r="H816" t="str">
        <f t="shared" si="23"/>
        <v/>
      </c>
    </row>
    <row r="817" spans="1:8" x14ac:dyDescent="0.25">
      <c r="A817" s="33">
        <v>45210</v>
      </c>
      <c r="B817" s="2">
        <v>19811.349999999999</v>
      </c>
      <c r="D817">
        <f t="shared" si="22"/>
        <v>0.61706920062875037</v>
      </c>
      <c r="E817">
        <f t="shared" si="20"/>
        <v>3</v>
      </c>
      <c r="F817" t="str">
        <f t="shared" si="24"/>
        <v/>
      </c>
      <c r="G817" t="str">
        <f t="shared" si="21"/>
        <v/>
      </c>
      <c r="H817" t="str">
        <f t="shared" si="23"/>
        <v/>
      </c>
    </row>
    <row r="818" spans="1:8" x14ac:dyDescent="0.25">
      <c r="A818" s="34">
        <v>45211</v>
      </c>
      <c r="B818" s="1">
        <v>19794</v>
      </c>
      <c r="D818">
        <f t="shared" si="22"/>
        <v>-8.7576061197235655E-2</v>
      </c>
      <c r="E818">
        <f t="shared" si="20"/>
        <v>4</v>
      </c>
      <c r="F818">
        <f t="shared" si="24"/>
        <v>1.2700970799278617</v>
      </c>
      <c r="G818" t="str">
        <f t="shared" si="21"/>
        <v/>
      </c>
      <c r="H818" t="str">
        <f t="shared" si="23"/>
        <v/>
      </c>
    </row>
    <row r="819" spans="1:8" x14ac:dyDescent="0.25">
      <c r="A819" s="33">
        <v>45212</v>
      </c>
      <c r="B819" s="2">
        <v>19751.05</v>
      </c>
      <c r="D819">
        <f t="shared" si="22"/>
        <v>-0.21698494493281162</v>
      </c>
      <c r="E819">
        <f t="shared" si="20"/>
        <v>5</v>
      </c>
      <c r="F819" t="str">
        <f t="shared" si="24"/>
        <v/>
      </c>
      <c r="G819" t="str">
        <f t="shared" si="21"/>
        <v/>
      </c>
      <c r="H819" t="str">
        <f t="shared" si="23"/>
        <v/>
      </c>
    </row>
    <row r="820" spans="1:8" x14ac:dyDescent="0.25">
      <c r="A820" s="34">
        <v>45215</v>
      </c>
      <c r="B820" s="1">
        <v>19731.75</v>
      </c>
      <c r="D820">
        <f t="shared" si="22"/>
        <v>-9.7716323942267758E-2</v>
      </c>
      <c r="E820">
        <f t="shared" si="20"/>
        <v>1</v>
      </c>
      <c r="F820" t="str">
        <f t="shared" si="24"/>
        <v/>
      </c>
      <c r="G820" t="str">
        <f t="shared" si="21"/>
        <v/>
      </c>
      <c r="H820" t="str">
        <f t="shared" si="23"/>
        <v/>
      </c>
    </row>
    <row r="821" spans="1:8" x14ac:dyDescent="0.25">
      <c r="A821" s="33">
        <v>45216</v>
      </c>
      <c r="B821" s="2">
        <v>19811.5</v>
      </c>
      <c r="D821">
        <f t="shared" si="22"/>
        <v>0.40417094276990129</v>
      </c>
      <c r="E821">
        <f t="shared" ref="E821:E884" si="25">WEEKDAY(A821, 2)</f>
        <v>2</v>
      </c>
      <c r="F821" t="str">
        <f t="shared" si="24"/>
        <v/>
      </c>
      <c r="G821" t="str">
        <f t="shared" ref="G821:G884" si="26">IF(MONTH(A821)&lt;&gt;MONTH(A820), A821, "")</f>
        <v/>
      </c>
      <c r="H821" t="str">
        <f t="shared" si="23"/>
        <v/>
      </c>
    </row>
    <row r="822" spans="1:8" x14ac:dyDescent="0.25">
      <c r="A822" s="34">
        <v>45217</v>
      </c>
      <c r="B822" s="1">
        <v>19671.099999999999</v>
      </c>
      <c r="D822">
        <f t="shared" ref="D822:D885" si="27">((B822-B821)/B821)*100</f>
        <v>-0.70867930242536636</v>
      </c>
      <c r="E822">
        <f t="shared" si="25"/>
        <v>3</v>
      </c>
      <c r="F822" t="str">
        <f t="shared" si="24"/>
        <v/>
      </c>
      <c r="G822" t="str">
        <f t="shared" si="26"/>
        <v/>
      </c>
      <c r="H822" t="str">
        <f t="shared" ref="H822:H885" si="28">IF(ISNUMBER(G822), (INDEX(B:B, MATCH(EOMONTH(A822, 0), A:A, 1)) / B822 - 1) * 100, "")</f>
        <v/>
      </c>
    </row>
    <row r="823" spans="1:8" x14ac:dyDescent="0.25">
      <c r="A823" s="33">
        <v>45218</v>
      </c>
      <c r="B823" s="2">
        <v>19624.7</v>
      </c>
      <c r="D823">
        <f t="shared" si="27"/>
        <v>-0.23587903065917931</v>
      </c>
      <c r="E823">
        <f t="shared" si="25"/>
        <v>4</v>
      </c>
      <c r="F823">
        <f t="shared" si="24"/>
        <v>-0.85530968980498767</v>
      </c>
      <c r="G823" t="str">
        <f t="shared" si="26"/>
        <v/>
      </c>
      <c r="H823" t="str">
        <f t="shared" si="28"/>
        <v/>
      </c>
    </row>
    <row r="824" spans="1:8" x14ac:dyDescent="0.25">
      <c r="A824" s="34">
        <v>45219</v>
      </c>
      <c r="B824" s="1">
        <v>19542.650000000001</v>
      </c>
      <c r="D824">
        <f t="shared" si="27"/>
        <v>-0.41809556324427521</v>
      </c>
      <c r="E824">
        <f t="shared" si="25"/>
        <v>5</v>
      </c>
      <c r="F824" t="str">
        <f t="shared" si="24"/>
        <v/>
      </c>
      <c r="G824" t="str">
        <f t="shared" si="26"/>
        <v/>
      </c>
      <c r="H824" t="str">
        <f t="shared" si="28"/>
        <v/>
      </c>
    </row>
    <row r="825" spans="1:8" x14ac:dyDescent="0.25">
      <c r="A825" s="33">
        <v>45222</v>
      </c>
      <c r="B825" s="2">
        <v>19281.75</v>
      </c>
      <c r="D825">
        <f t="shared" si="27"/>
        <v>-1.3350287704072961</v>
      </c>
      <c r="E825">
        <f t="shared" si="25"/>
        <v>1</v>
      </c>
      <c r="F825" t="str">
        <f t="shared" ref="F825:F888" si="29">IF(E825=4, ((B825 - B820) / B820)*100, "")</f>
        <v/>
      </c>
      <c r="G825" t="str">
        <f t="shared" si="26"/>
        <v/>
      </c>
      <c r="H825" t="str">
        <f t="shared" si="28"/>
        <v/>
      </c>
    </row>
    <row r="826" spans="1:8" x14ac:dyDescent="0.25">
      <c r="A826" s="34">
        <v>45224</v>
      </c>
      <c r="B826" s="1">
        <v>19122.150000000001</v>
      </c>
      <c r="D826">
        <f t="shared" si="27"/>
        <v>-0.82772569917148875</v>
      </c>
      <c r="E826">
        <f t="shared" si="25"/>
        <v>3</v>
      </c>
      <c r="F826" t="str">
        <f t="shared" si="29"/>
        <v/>
      </c>
      <c r="G826" t="str">
        <f t="shared" si="26"/>
        <v/>
      </c>
      <c r="H826" t="str">
        <f t="shared" si="28"/>
        <v/>
      </c>
    </row>
    <row r="827" spans="1:8" x14ac:dyDescent="0.25">
      <c r="A827" s="33">
        <v>45225</v>
      </c>
      <c r="B827" s="2">
        <v>18857.25</v>
      </c>
      <c r="D827">
        <f t="shared" si="27"/>
        <v>-1.3853044767455618</v>
      </c>
      <c r="E827">
        <f t="shared" si="25"/>
        <v>4</v>
      </c>
      <c r="F827">
        <f t="shared" si="29"/>
        <v>-4.1372876961634004</v>
      </c>
      <c r="G827" t="str">
        <f t="shared" si="26"/>
        <v/>
      </c>
      <c r="H827" t="str">
        <f t="shared" si="28"/>
        <v/>
      </c>
    </row>
    <row r="828" spans="1:8" x14ac:dyDescent="0.25">
      <c r="A828" s="34">
        <v>45226</v>
      </c>
      <c r="B828" s="1">
        <v>19047.25</v>
      </c>
      <c r="D828">
        <f t="shared" si="27"/>
        <v>1.007570032746026</v>
      </c>
      <c r="E828">
        <f t="shared" si="25"/>
        <v>5</v>
      </c>
      <c r="F828" t="str">
        <f t="shared" si="29"/>
        <v/>
      </c>
      <c r="G828" t="str">
        <f t="shared" si="26"/>
        <v/>
      </c>
      <c r="H828" t="str">
        <f t="shared" si="28"/>
        <v/>
      </c>
    </row>
    <row r="829" spans="1:8" x14ac:dyDescent="0.25">
      <c r="A829" s="33">
        <v>45229</v>
      </c>
      <c r="B829" s="2">
        <v>19140.900000000001</v>
      </c>
      <c r="D829">
        <f t="shared" si="27"/>
        <v>0.4916720261455142</v>
      </c>
      <c r="E829">
        <f t="shared" si="25"/>
        <v>1</v>
      </c>
      <c r="F829" t="str">
        <f t="shared" si="29"/>
        <v/>
      </c>
      <c r="G829" t="str">
        <f t="shared" si="26"/>
        <v/>
      </c>
      <c r="H829" t="str">
        <f t="shared" si="28"/>
        <v/>
      </c>
    </row>
    <row r="830" spans="1:8" x14ac:dyDescent="0.25">
      <c r="A830" s="34">
        <v>45230</v>
      </c>
      <c r="B830" s="1">
        <v>19079.599999999999</v>
      </c>
      <c r="D830">
        <f t="shared" si="27"/>
        <v>-0.32025662325179544</v>
      </c>
      <c r="E830">
        <f t="shared" si="25"/>
        <v>2</v>
      </c>
      <c r="F830" t="str">
        <f t="shared" si="29"/>
        <v/>
      </c>
      <c r="G830" t="str">
        <f t="shared" si="26"/>
        <v/>
      </c>
      <c r="H830" t="str">
        <f t="shared" si="28"/>
        <v/>
      </c>
    </row>
    <row r="831" spans="1:8" x14ac:dyDescent="0.25">
      <c r="A831" s="33">
        <v>45231</v>
      </c>
      <c r="B831" s="2">
        <v>18989.150000000001</v>
      </c>
      <c r="D831">
        <f t="shared" si="27"/>
        <v>-0.47406654227550415</v>
      </c>
      <c r="E831">
        <f t="shared" si="25"/>
        <v>3</v>
      </c>
      <c r="F831" t="str">
        <f t="shared" si="29"/>
        <v/>
      </c>
      <c r="G831">
        <f t="shared" si="26"/>
        <v>45231</v>
      </c>
      <c r="H831">
        <f t="shared" si="28"/>
        <v>6.0244929341229048</v>
      </c>
    </row>
    <row r="832" spans="1:8" x14ac:dyDescent="0.25">
      <c r="A832" s="34">
        <v>45232</v>
      </c>
      <c r="B832" s="1">
        <v>19133.25</v>
      </c>
      <c r="D832">
        <f t="shared" si="27"/>
        <v>0.75885439843278146</v>
      </c>
      <c r="E832">
        <f t="shared" si="25"/>
        <v>4</v>
      </c>
      <c r="F832">
        <f t="shared" si="29"/>
        <v>1.4636280475679115</v>
      </c>
      <c r="G832" t="str">
        <f t="shared" si="26"/>
        <v/>
      </c>
      <c r="H832" t="str">
        <f t="shared" si="28"/>
        <v/>
      </c>
    </row>
    <row r="833" spans="1:8" x14ac:dyDescent="0.25">
      <c r="A833" s="33">
        <v>45233</v>
      </c>
      <c r="B833" s="2">
        <v>19230.599999999999</v>
      </c>
      <c r="D833">
        <f t="shared" si="27"/>
        <v>0.50880012543607878</v>
      </c>
      <c r="E833">
        <f t="shared" si="25"/>
        <v>5</v>
      </c>
      <c r="F833" t="str">
        <f t="shared" si="29"/>
        <v/>
      </c>
      <c r="G833" t="str">
        <f t="shared" si="26"/>
        <v/>
      </c>
      <c r="H833" t="str">
        <f t="shared" si="28"/>
        <v/>
      </c>
    </row>
    <row r="834" spans="1:8" x14ac:dyDescent="0.25">
      <c r="A834" s="34">
        <v>45236</v>
      </c>
      <c r="B834" s="1">
        <v>19411.75</v>
      </c>
      <c r="D834">
        <f t="shared" si="27"/>
        <v>0.94198828949695523</v>
      </c>
      <c r="E834">
        <f t="shared" si="25"/>
        <v>1</v>
      </c>
      <c r="F834" t="str">
        <f t="shared" si="29"/>
        <v/>
      </c>
      <c r="G834" t="str">
        <f t="shared" si="26"/>
        <v/>
      </c>
      <c r="H834" t="str">
        <f t="shared" si="28"/>
        <v/>
      </c>
    </row>
    <row r="835" spans="1:8" x14ac:dyDescent="0.25">
      <c r="A835" s="33">
        <v>45237</v>
      </c>
      <c r="B835" s="2">
        <v>19406.7</v>
      </c>
      <c r="D835">
        <f t="shared" si="27"/>
        <v>-2.6015171223610817E-2</v>
      </c>
      <c r="E835">
        <f t="shared" si="25"/>
        <v>2</v>
      </c>
      <c r="F835" t="str">
        <f t="shared" si="29"/>
        <v/>
      </c>
      <c r="G835" t="str">
        <f t="shared" si="26"/>
        <v/>
      </c>
      <c r="H835" t="str">
        <f t="shared" si="28"/>
        <v/>
      </c>
    </row>
    <row r="836" spans="1:8" x14ac:dyDescent="0.25">
      <c r="A836" s="34">
        <v>45238</v>
      </c>
      <c r="B836" s="1">
        <v>19443.5</v>
      </c>
      <c r="D836">
        <f t="shared" si="27"/>
        <v>0.18962523252278476</v>
      </c>
      <c r="E836">
        <f t="shared" si="25"/>
        <v>3</v>
      </c>
      <c r="F836" t="str">
        <f t="shared" si="29"/>
        <v/>
      </c>
      <c r="G836" t="str">
        <f t="shared" si="26"/>
        <v/>
      </c>
      <c r="H836" t="str">
        <f t="shared" si="28"/>
        <v/>
      </c>
    </row>
    <row r="837" spans="1:8" x14ac:dyDescent="0.25">
      <c r="A837" s="33">
        <v>45239</v>
      </c>
      <c r="B837" s="2">
        <v>19395.3</v>
      </c>
      <c r="D837">
        <f t="shared" si="27"/>
        <v>-0.24789775503381967</v>
      </c>
      <c r="E837">
        <f t="shared" si="25"/>
        <v>4</v>
      </c>
      <c r="F837">
        <f t="shared" si="29"/>
        <v>1.3696052683156248</v>
      </c>
      <c r="G837" t="str">
        <f t="shared" si="26"/>
        <v/>
      </c>
      <c r="H837" t="str">
        <f t="shared" si="28"/>
        <v/>
      </c>
    </row>
    <row r="838" spans="1:8" x14ac:dyDescent="0.25">
      <c r="A838" s="34">
        <v>45240</v>
      </c>
      <c r="B838" s="1">
        <v>19425.349999999999</v>
      </c>
      <c r="D838">
        <f t="shared" si="27"/>
        <v>0.15493444288048791</v>
      </c>
      <c r="E838">
        <f t="shared" si="25"/>
        <v>5</v>
      </c>
      <c r="F838" t="str">
        <f t="shared" si="29"/>
        <v/>
      </c>
      <c r="G838" t="str">
        <f t="shared" si="26"/>
        <v/>
      </c>
      <c r="H838" t="str">
        <f t="shared" si="28"/>
        <v/>
      </c>
    </row>
    <row r="839" spans="1:8" x14ac:dyDescent="0.25">
      <c r="A839" s="33">
        <v>45242</v>
      </c>
      <c r="B839" s="2">
        <v>19525.55</v>
      </c>
      <c r="D839">
        <f t="shared" si="27"/>
        <v>0.51582082176125899</v>
      </c>
      <c r="E839">
        <f t="shared" si="25"/>
        <v>7</v>
      </c>
      <c r="F839" t="str">
        <f t="shared" si="29"/>
        <v/>
      </c>
      <c r="G839" t="str">
        <f t="shared" si="26"/>
        <v/>
      </c>
      <c r="H839" t="str">
        <f t="shared" si="28"/>
        <v/>
      </c>
    </row>
    <row r="840" spans="1:8" x14ac:dyDescent="0.25">
      <c r="A840" s="34">
        <v>45243</v>
      </c>
      <c r="B840" s="1">
        <v>19443.55</v>
      </c>
      <c r="D840">
        <f t="shared" si="27"/>
        <v>-0.41996256187405739</v>
      </c>
      <c r="E840">
        <f t="shared" si="25"/>
        <v>1</v>
      </c>
      <c r="F840" t="str">
        <f t="shared" si="29"/>
        <v/>
      </c>
      <c r="G840" t="str">
        <f t="shared" si="26"/>
        <v/>
      </c>
      <c r="H840" t="str">
        <f t="shared" si="28"/>
        <v/>
      </c>
    </row>
    <row r="841" spans="1:8" x14ac:dyDescent="0.25">
      <c r="A841" s="33">
        <v>45245</v>
      </c>
      <c r="B841" s="2">
        <v>19675.45</v>
      </c>
      <c r="D841">
        <f t="shared" si="27"/>
        <v>1.1926834348665827</v>
      </c>
      <c r="E841">
        <f t="shared" si="25"/>
        <v>3</v>
      </c>
      <c r="F841" t="str">
        <f t="shared" si="29"/>
        <v/>
      </c>
      <c r="G841" t="str">
        <f t="shared" si="26"/>
        <v/>
      </c>
      <c r="H841" t="str">
        <f t="shared" si="28"/>
        <v/>
      </c>
    </row>
    <row r="842" spans="1:8" x14ac:dyDescent="0.25">
      <c r="A842" s="34">
        <v>45246</v>
      </c>
      <c r="B842" s="1">
        <v>19765.2</v>
      </c>
      <c r="D842">
        <f t="shared" si="27"/>
        <v>0.45615220998757339</v>
      </c>
      <c r="E842">
        <f t="shared" si="25"/>
        <v>4</v>
      </c>
      <c r="F842">
        <f t="shared" si="29"/>
        <v>1.9071630755904856</v>
      </c>
      <c r="G842" t="str">
        <f t="shared" si="26"/>
        <v/>
      </c>
      <c r="H842" t="str">
        <f t="shared" si="28"/>
        <v/>
      </c>
    </row>
    <row r="843" spans="1:8" x14ac:dyDescent="0.25">
      <c r="A843" s="33">
        <v>45247</v>
      </c>
      <c r="B843" s="2">
        <v>19731.8</v>
      </c>
      <c r="D843">
        <f t="shared" si="27"/>
        <v>-0.16898387064133658</v>
      </c>
      <c r="E843">
        <f t="shared" si="25"/>
        <v>5</v>
      </c>
      <c r="F843" t="str">
        <f t="shared" si="29"/>
        <v/>
      </c>
      <c r="G843" t="str">
        <f t="shared" si="26"/>
        <v/>
      </c>
      <c r="H843" t="str">
        <f t="shared" si="28"/>
        <v/>
      </c>
    </row>
    <row r="844" spans="1:8" x14ac:dyDescent="0.25">
      <c r="A844" s="34">
        <v>45250</v>
      </c>
      <c r="B844" s="1">
        <v>19694</v>
      </c>
      <c r="D844">
        <f t="shared" si="27"/>
        <v>-0.19156893947840173</v>
      </c>
      <c r="E844">
        <f t="shared" si="25"/>
        <v>1</v>
      </c>
      <c r="F844" t="str">
        <f t="shared" si="29"/>
        <v/>
      </c>
      <c r="G844" t="str">
        <f t="shared" si="26"/>
        <v/>
      </c>
      <c r="H844" t="str">
        <f t="shared" si="28"/>
        <v/>
      </c>
    </row>
    <row r="845" spans="1:8" x14ac:dyDescent="0.25">
      <c r="A845" s="33">
        <v>45251</v>
      </c>
      <c r="B845" s="2">
        <v>19783.400000000001</v>
      </c>
      <c r="D845">
        <f t="shared" si="27"/>
        <v>0.45394536407028258</v>
      </c>
      <c r="E845">
        <f t="shared" si="25"/>
        <v>2</v>
      </c>
      <c r="F845" t="str">
        <f t="shared" si="29"/>
        <v/>
      </c>
      <c r="G845" t="str">
        <f t="shared" si="26"/>
        <v/>
      </c>
      <c r="H845" t="str">
        <f t="shared" si="28"/>
        <v/>
      </c>
    </row>
    <row r="846" spans="1:8" x14ac:dyDescent="0.25">
      <c r="A846" s="34">
        <v>45252</v>
      </c>
      <c r="B846" s="1">
        <v>19811.849999999999</v>
      </c>
      <c r="D846">
        <f t="shared" si="27"/>
        <v>0.14380743451579145</v>
      </c>
      <c r="E846">
        <f t="shared" si="25"/>
        <v>3</v>
      </c>
      <c r="F846" t="str">
        <f t="shared" si="29"/>
        <v/>
      </c>
      <c r="G846" t="str">
        <f t="shared" si="26"/>
        <v/>
      </c>
      <c r="H846" t="str">
        <f t="shared" si="28"/>
        <v/>
      </c>
    </row>
    <row r="847" spans="1:8" x14ac:dyDescent="0.25">
      <c r="A847" s="33">
        <v>45253</v>
      </c>
      <c r="B847" s="2">
        <v>19802</v>
      </c>
      <c r="D847">
        <f t="shared" si="27"/>
        <v>-4.9717719445677946E-2</v>
      </c>
      <c r="E847">
        <f t="shared" si="25"/>
        <v>4</v>
      </c>
      <c r="F847">
        <f t="shared" si="29"/>
        <v>0.18618582154493388</v>
      </c>
      <c r="G847" t="str">
        <f t="shared" si="26"/>
        <v/>
      </c>
      <c r="H847" t="str">
        <f t="shared" si="28"/>
        <v/>
      </c>
    </row>
    <row r="848" spans="1:8" x14ac:dyDescent="0.25">
      <c r="A848" s="34">
        <v>45254</v>
      </c>
      <c r="B848" s="1">
        <v>19794.7</v>
      </c>
      <c r="D848">
        <f t="shared" si="27"/>
        <v>-3.6864963135033194E-2</v>
      </c>
      <c r="E848">
        <f t="shared" si="25"/>
        <v>5</v>
      </c>
      <c r="F848" t="str">
        <f t="shared" si="29"/>
        <v/>
      </c>
      <c r="G848" t="str">
        <f t="shared" si="26"/>
        <v/>
      </c>
      <c r="H848" t="str">
        <f t="shared" si="28"/>
        <v/>
      </c>
    </row>
    <row r="849" spans="1:8" x14ac:dyDescent="0.25">
      <c r="A849" s="33">
        <v>45258</v>
      </c>
      <c r="B849" s="2">
        <v>19889.7</v>
      </c>
      <c r="D849">
        <f t="shared" si="27"/>
        <v>0.4799264449574886</v>
      </c>
      <c r="E849">
        <f t="shared" si="25"/>
        <v>2</v>
      </c>
      <c r="F849" t="str">
        <f t="shared" si="29"/>
        <v/>
      </c>
      <c r="G849" t="str">
        <f t="shared" si="26"/>
        <v/>
      </c>
      <c r="H849" t="str">
        <f t="shared" si="28"/>
        <v/>
      </c>
    </row>
    <row r="850" spans="1:8" x14ac:dyDescent="0.25">
      <c r="A850" s="34">
        <v>45259</v>
      </c>
      <c r="B850" s="1">
        <v>20096.599999999999</v>
      </c>
      <c r="D850">
        <f t="shared" si="27"/>
        <v>1.0402369065395547</v>
      </c>
      <c r="E850">
        <f t="shared" si="25"/>
        <v>3</v>
      </c>
      <c r="F850" t="str">
        <f t="shared" si="29"/>
        <v/>
      </c>
      <c r="G850" t="str">
        <f t="shared" si="26"/>
        <v/>
      </c>
      <c r="H850" t="str">
        <f t="shared" si="28"/>
        <v/>
      </c>
    </row>
    <row r="851" spans="1:8" x14ac:dyDescent="0.25">
      <c r="A851" s="33">
        <v>45260</v>
      </c>
      <c r="B851" s="2">
        <v>20133.150000000001</v>
      </c>
      <c r="D851">
        <f t="shared" si="27"/>
        <v>0.18187156036345906</v>
      </c>
      <c r="E851">
        <f t="shared" si="25"/>
        <v>4</v>
      </c>
      <c r="F851">
        <f t="shared" si="29"/>
        <v>1.6217566759288149</v>
      </c>
      <c r="G851" t="str">
        <f t="shared" si="26"/>
        <v/>
      </c>
      <c r="H851" t="str">
        <f t="shared" si="28"/>
        <v/>
      </c>
    </row>
    <row r="852" spans="1:8" x14ac:dyDescent="0.25">
      <c r="A852" s="34">
        <v>45261</v>
      </c>
      <c r="B852" s="1">
        <v>20267.900000000001</v>
      </c>
      <c r="D852">
        <f t="shared" si="27"/>
        <v>0.66929417403635294</v>
      </c>
      <c r="E852">
        <f t="shared" si="25"/>
        <v>5</v>
      </c>
      <c r="F852" t="str">
        <f t="shared" si="29"/>
        <v/>
      </c>
      <c r="G852">
        <f t="shared" si="26"/>
        <v>45261</v>
      </c>
      <c r="H852">
        <f t="shared" si="28"/>
        <v>7.2207776829370518</v>
      </c>
    </row>
    <row r="853" spans="1:8" x14ac:dyDescent="0.25">
      <c r="A853" s="33">
        <v>45264</v>
      </c>
      <c r="B853" s="2">
        <v>20686.8</v>
      </c>
      <c r="D853">
        <f t="shared" si="27"/>
        <v>2.0668150129021643</v>
      </c>
      <c r="E853">
        <f t="shared" si="25"/>
        <v>1</v>
      </c>
      <c r="F853" t="str">
        <f t="shared" si="29"/>
        <v/>
      </c>
      <c r="G853" t="str">
        <f t="shared" si="26"/>
        <v/>
      </c>
      <c r="H853" t="str">
        <f t="shared" si="28"/>
        <v/>
      </c>
    </row>
    <row r="854" spans="1:8" x14ac:dyDescent="0.25">
      <c r="A854" s="34">
        <v>45265</v>
      </c>
      <c r="B854" s="1">
        <v>20855.099999999999</v>
      </c>
      <c r="D854">
        <f t="shared" si="27"/>
        <v>0.81356227159347649</v>
      </c>
      <c r="E854">
        <f t="shared" si="25"/>
        <v>2</v>
      </c>
      <c r="F854" t="str">
        <f t="shared" si="29"/>
        <v/>
      </c>
      <c r="G854" t="str">
        <f t="shared" si="26"/>
        <v/>
      </c>
      <c r="H854" t="str">
        <f t="shared" si="28"/>
        <v/>
      </c>
    </row>
    <row r="855" spans="1:8" x14ac:dyDescent="0.25">
      <c r="A855" s="33">
        <v>45266</v>
      </c>
      <c r="B855" s="2">
        <v>20937.7</v>
      </c>
      <c r="D855">
        <f t="shared" si="27"/>
        <v>0.39606619004465182</v>
      </c>
      <c r="E855">
        <f t="shared" si="25"/>
        <v>3</v>
      </c>
      <c r="F855" t="str">
        <f t="shared" si="29"/>
        <v/>
      </c>
      <c r="G855" t="str">
        <f t="shared" si="26"/>
        <v/>
      </c>
      <c r="H855" t="str">
        <f t="shared" si="28"/>
        <v/>
      </c>
    </row>
    <row r="856" spans="1:8" x14ac:dyDescent="0.25">
      <c r="A856" s="34">
        <v>45267</v>
      </c>
      <c r="B856" s="1">
        <v>20901.150000000001</v>
      </c>
      <c r="D856">
        <f t="shared" si="27"/>
        <v>-0.17456549668778934</v>
      </c>
      <c r="E856">
        <f t="shared" si="25"/>
        <v>4</v>
      </c>
      <c r="F856">
        <f t="shared" si="29"/>
        <v>3.8146042720587685</v>
      </c>
      <c r="G856" t="str">
        <f t="shared" si="26"/>
        <v/>
      </c>
      <c r="H856" t="str">
        <f t="shared" si="28"/>
        <v/>
      </c>
    </row>
    <row r="857" spans="1:8" x14ac:dyDescent="0.25">
      <c r="A857" s="33">
        <v>45268</v>
      </c>
      <c r="B857" s="2">
        <v>20969.400000000001</v>
      </c>
      <c r="D857">
        <f t="shared" si="27"/>
        <v>0.32653705657344212</v>
      </c>
      <c r="E857">
        <f t="shared" si="25"/>
        <v>5</v>
      </c>
      <c r="F857" t="str">
        <f t="shared" si="29"/>
        <v/>
      </c>
      <c r="G857" t="str">
        <f t="shared" si="26"/>
        <v/>
      </c>
      <c r="H857" t="str">
        <f t="shared" si="28"/>
        <v/>
      </c>
    </row>
    <row r="858" spans="1:8" x14ac:dyDescent="0.25">
      <c r="A858" s="34">
        <v>45271</v>
      </c>
      <c r="B858" s="1">
        <v>20997.1</v>
      </c>
      <c r="D858">
        <f t="shared" si="27"/>
        <v>0.13209724646388113</v>
      </c>
      <c r="E858">
        <f t="shared" si="25"/>
        <v>1</v>
      </c>
      <c r="F858" t="str">
        <f t="shared" si="29"/>
        <v/>
      </c>
      <c r="G858" t="str">
        <f t="shared" si="26"/>
        <v/>
      </c>
      <c r="H858" t="str">
        <f t="shared" si="28"/>
        <v/>
      </c>
    </row>
    <row r="859" spans="1:8" x14ac:dyDescent="0.25">
      <c r="A859" s="33">
        <v>45272</v>
      </c>
      <c r="B859" s="2">
        <v>20906.400000000001</v>
      </c>
      <c r="D859">
        <f t="shared" si="27"/>
        <v>-0.43196441413336656</v>
      </c>
      <c r="E859">
        <f t="shared" si="25"/>
        <v>2</v>
      </c>
      <c r="F859" t="str">
        <f t="shared" si="29"/>
        <v/>
      </c>
      <c r="G859" t="str">
        <f t="shared" si="26"/>
        <v/>
      </c>
      <c r="H859" t="str">
        <f t="shared" si="28"/>
        <v/>
      </c>
    </row>
    <row r="860" spans="1:8" x14ac:dyDescent="0.25">
      <c r="A860" s="34">
        <v>45273</v>
      </c>
      <c r="B860" s="1">
        <v>20926.349999999999</v>
      </c>
      <c r="D860">
        <f t="shared" si="27"/>
        <v>9.5425324302591971E-2</v>
      </c>
      <c r="E860">
        <f t="shared" si="25"/>
        <v>3</v>
      </c>
      <c r="F860" t="str">
        <f t="shared" si="29"/>
        <v/>
      </c>
      <c r="G860" t="str">
        <f t="shared" si="26"/>
        <v/>
      </c>
      <c r="H860" t="str">
        <f t="shared" si="28"/>
        <v/>
      </c>
    </row>
    <row r="861" spans="1:8" x14ac:dyDescent="0.25">
      <c r="A861" s="33">
        <v>45274</v>
      </c>
      <c r="B861" s="2">
        <v>21182.7</v>
      </c>
      <c r="D861">
        <f t="shared" si="27"/>
        <v>1.2250105727945972</v>
      </c>
      <c r="E861">
        <f t="shared" si="25"/>
        <v>4</v>
      </c>
      <c r="F861">
        <f t="shared" si="29"/>
        <v>1.3470550663480203</v>
      </c>
      <c r="G861" t="str">
        <f t="shared" si="26"/>
        <v/>
      </c>
      <c r="H861" t="str">
        <f t="shared" si="28"/>
        <v/>
      </c>
    </row>
    <row r="862" spans="1:8" x14ac:dyDescent="0.25">
      <c r="A862" s="34">
        <v>45275</v>
      </c>
      <c r="B862" s="1">
        <v>21456.65</v>
      </c>
      <c r="D862">
        <f t="shared" si="27"/>
        <v>1.2932723401643829</v>
      </c>
      <c r="E862">
        <f t="shared" si="25"/>
        <v>5</v>
      </c>
      <c r="F862" t="str">
        <f t="shared" si="29"/>
        <v/>
      </c>
      <c r="G862" t="str">
        <f t="shared" si="26"/>
        <v/>
      </c>
      <c r="H862" t="str">
        <f t="shared" si="28"/>
        <v/>
      </c>
    </row>
    <row r="863" spans="1:8" x14ac:dyDescent="0.25">
      <c r="A863" s="33">
        <v>45278</v>
      </c>
      <c r="B863" s="2">
        <v>21418.65</v>
      </c>
      <c r="D863">
        <f t="shared" si="27"/>
        <v>-0.17710127163373593</v>
      </c>
      <c r="E863">
        <f t="shared" si="25"/>
        <v>1</v>
      </c>
      <c r="F863" t="str">
        <f t="shared" si="29"/>
        <v/>
      </c>
      <c r="G863" t="str">
        <f t="shared" si="26"/>
        <v/>
      </c>
      <c r="H863" t="str">
        <f t="shared" si="28"/>
        <v/>
      </c>
    </row>
    <row r="864" spans="1:8" x14ac:dyDescent="0.25">
      <c r="A864" s="34">
        <v>45279</v>
      </c>
      <c r="B864" s="1">
        <v>21453.1</v>
      </c>
      <c r="D864">
        <f t="shared" si="27"/>
        <v>0.16084113611267323</v>
      </c>
      <c r="E864">
        <f t="shared" si="25"/>
        <v>2</v>
      </c>
      <c r="F864" t="str">
        <f t="shared" si="29"/>
        <v/>
      </c>
      <c r="G864" t="str">
        <f t="shared" si="26"/>
        <v/>
      </c>
      <c r="H864" t="str">
        <f t="shared" si="28"/>
        <v/>
      </c>
    </row>
    <row r="865" spans="1:8" x14ac:dyDescent="0.25">
      <c r="A865" s="33">
        <v>45280</v>
      </c>
      <c r="B865" s="2">
        <v>21150.15</v>
      </c>
      <c r="D865">
        <f t="shared" si="27"/>
        <v>-1.4121502253753402</v>
      </c>
      <c r="E865">
        <f t="shared" si="25"/>
        <v>3</v>
      </c>
      <c r="F865" t="str">
        <f t="shared" si="29"/>
        <v/>
      </c>
      <c r="G865" t="str">
        <f t="shared" si="26"/>
        <v/>
      </c>
      <c r="H865" t="str">
        <f t="shared" si="28"/>
        <v/>
      </c>
    </row>
    <row r="866" spans="1:8" x14ac:dyDescent="0.25">
      <c r="A866" s="34">
        <v>45281</v>
      </c>
      <c r="B866" s="1">
        <v>21255.05</v>
      </c>
      <c r="D866">
        <f t="shared" si="27"/>
        <v>0.49597756989902109</v>
      </c>
      <c r="E866">
        <f t="shared" si="25"/>
        <v>4</v>
      </c>
      <c r="F866">
        <f t="shared" si="29"/>
        <v>0.34155230447487117</v>
      </c>
      <c r="G866" t="str">
        <f t="shared" si="26"/>
        <v/>
      </c>
      <c r="H866" t="str">
        <f t="shared" si="28"/>
        <v/>
      </c>
    </row>
    <row r="867" spans="1:8" x14ac:dyDescent="0.25">
      <c r="A867" s="33">
        <v>45282</v>
      </c>
      <c r="B867" s="2">
        <v>21349.4</v>
      </c>
      <c r="D867">
        <f t="shared" si="27"/>
        <v>0.44389450977533423</v>
      </c>
      <c r="E867">
        <f t="shared" si="25"/>
        <v>5</v>
      </c>
      <c r="F867" t="str">
        <f t="shared" si="29"/>
        <v/>
      </c>
      <c r="G867" t="str">
        <f t="shared" si="26"/>
        <v/>
      </c>
      <c r="H867" t="str">
        <f t="shared" si="28"/>
        <v/>
      </c>
    </row>
    <row r="868" spans="1:8" x14ac:dyDescent="0.25">
      <c r="A868" s="34">
        <v>45286</v>
      </c>
      <c r="B868" s="1">
        <v>21441.35</v>
      </c>
      <c r="D868">
        <f t="shared" si="27"/>
        <v>0.43069126064431357</v>
      </c>
      <c r="E868">
        <f t="shared" si="25"/>
        <v>2</v>
      </c>
      <c r="F868" t="str">
        <f t="shared" si="29"/>
        <v/>
      </c>
      <c r="G868" t="str">
        <f t="shared" si="26"/>
        <v/>
      </c>
      <c r="H868" t="str">
        <f t="shared" si="28"/>
        <v/>
      </c>
    </row>
    <row r="869" spans="1:8" x14ac:dyDescent="0.25">
      <c r="A869" s="33">
        <v>45287</v>
      </c>
      <c r="B869" s="2">
        <v>21654.75</v>
      </c>
      <c r="D869">
        <f t="shared" si="27"/>
        <v>0.99527315211029843</v>
      </c>
      <c r="E869">
        <f t="shared" si="25"/>
        <v>3</v>
      </c>
      <c r="F869" t="str">
        <f t="shared" si="29"/>
        <v/>
      </c>
      <c r="G869" t="str">
        <f t="shared" si="26"/>
        <v/>
      </c>
      <c r="H869" t="str">
        <f t="shared" si="28"/>
        <v/>
      </c>
    </row>
    <row r="870" spans="1:8" x14ac:dyDescent="0.25">
      <c r="A870" s="34">
        <v>45288</v>
      </c>
      <c r="B870" s="1">
        <v>21778.7</v>
      </c>
      <c r="D870">
        <f t="shared" si="27"/>
        <v>0.57239173853311964</v>
      </c>
      <c r="E870">
        <f t="shared" si="25"/>
        <v>4</v>
      </c>
      <c r="F870">
        <f t="shared" si="29"/>
        <v>2.9718465353673578</v>
      </c>
      <c r="G870" t="str">
        <f t="shared" si="26"/>
        <v/>
      </c>
      <c r="H870" t="str">
        <f t="shared" si="28"/>
        <v/>
      </c>
    </row>
    <row r="871" spans="1:8" x14ac:dyDescent="0.25">
      <c r="A871" s="33">
        <v>45289</v>
      </c>
      <c r="B871" s="2">
        <v>21731.4</v>
      </c>
      <c r="D871">
        <f t="shared" si="27"/>
        <v>-0.21718468044465128</v>
      </c>
      <c r="E871">
        <f t="shared" si="25"/>
        <v>5</v>
      </c>
      <c r="F871" t="str">
        <f t="shared" si="29"/>
        <v/>
      </c>
      <c r="G871" t="str">
        <f t="shared" si="26"/>
        <v/>
      </c>
      <c r="H871" t="str">
        <f t="shared" si="28"/>
        <v/>
      </c>
    </row>
    <row r="872" spans="1:8" x14ac:dyDescent="0.25">
      <c r="A872" s="34">
        <v>45292</v>
      </c>
      <c r="B872" s="1">
        <v>21741.9</v>
      </c>
      <c r="D872">
        <f t="shared" si="27"/>
        <v>4.8317181589773314E-2</v>
      </c>
      <c r="E872">
        <f t="shared" si="25"/>
        <v>1</v>
      </c>
      <c r="F872" t="str">
        <f t="shared" si="29"/>
        <v/>
      </c>
      <c r="G872">
        <f t="shared" si="26"/>
        <v>45292</v>
      </c>
      <c r="H872">
        <f t="shared" si="28"/>
        <v>-7.4510507361369438E-2</v>
      </c>
    </row>
    <row r="873" spans="1:8" x14ac:dyDescent="0.25">
      <c r="A873" s="33">
        <v>45293</v>
      </c>
      <c r="B873" s="2">
        <v>21665.8</v>
      </c>
      <c r="D873">
        <f t="shared" si="27"/>
        <v>-0.35001540803702608</v>
      </c>
      <c r="E873">
        <f t="shared" si="25"/>
        <v>2</v>
      </c>
      <c r="F873" t="str">
        <f t="shared" si="29"/>
        <v/>
      </c>
      <c r="G873" t="str">
        <f t="shared" si="26"/>
        <v/>
      </c>
      <c r="H873" t="str">
        <f t="shared" si="28"/>
        <v/>
      </c>
    </row>
    <row r="874" spans="1:8" x14ac:dyDescent="0.25">
      <c r="A874" s="34">
        <v>45294</v>
      </c>
      <c r="B874" s="1">
        <v>21517.35</v>
      </c>
      <c r="D874">
        <f t="shared" si="27"/>
        <v>-0.68518125340398572</v>
      </c>
      <c r="E874">
        <f t="shared" si="25"/>
        <v>3</v>
      </c>
      <c r="F874" t="str">
        <f t="shared" si="29"/>
        <v/>
      </c>
      <c r="G874" t="str">
        <f t="shared" si="26"/>
        <v/>
      </c>
      <c r="H874" t="str">
        <f t="shared" si="28"/>
        <v/>
      </c>
    </row>
    <row r="875" spans="1:8" x14ac:dyDescent="0.25">
      <c r="A875" s="33">
        <v>45295</v>
      </c>
      <c r="B875" s="2">
        <v>21658.6</v>
      </c>
      <c r="D875">
        <f t="shared" si="27"/>
        <v>0.65644700671783474</v>
      </c>
      <c r="E875">
        <f t="shared" si="25"/>
        <v>4</v>
      </c>
      <c r="F875">
        <f t="shared" si="29"/>
        <v>-0.55145623935313948</v>
      </c>
      <c r="G875" t="str">
        <f t="shared" si="26"/>
        <v/>
      </c>
      <c r="H875" t="str">
        <f t="shared" si="28"/>
        <v/>
      </c>
    </row>
    <row r="876" spans="1:8" x14ac:dyDescent="0.25">
      <c r="A876" s="34">
        <v>45296</v>
      </c>
      <c r="B876" s="1">
        <v>21710.799999999999</v>
      </c>
      <c r="D876">
        <f t="shared" si="27"/>
        <v>0.24101280784538581</v>
      </c>
      <c r="E876">
        <f t="shared" si="25"/>
        <v>5</v>
      </c>
      <c r="F876" t="str">
        <f t="shared" si="29"/>
        <v/>
      </c>
      <c r="G876" t="str">
        <f t="shared" si="26"/>
        <v/>
      </c>
      <c r="H876" t="str">
        <f t="shared" si="28"/>
        <v/>
      </c>
    </row>
    <row r="877" spans="1:8" x14ac:dyDescent="0.25">
      <c r="A877" s="33">
        <v>45299</v>
      </c>
      <c r="B877" s="2">
        <v>21513</v>
      </c>
      <c r="D877">
        <f t="shared" si="27"/>
        <v>-0.91106730290914784</v>
      </c>
      <c r="E877">
        <f t="shared" si="25"/>
        <v>1</v>
      </c>
      <c r="F877" t="str">
        <f t="shared" si="29"/>
        <v/>
      </c>
      <c r="G877" t="str">
        <f t="shared" si="26"/>
        <v/>
      </c>
      <c r="H877" t="str">
        <f t="shared" si="28"/>
        <v/>
      </c>
    </row>
    <row r="878" spans="1:8" x14ac:dyDescent="0.25">
      <c r="A878" s="34">
        <v>45300</v>
      </c>
      <c r="B878" s="1">
        <v>21544.85</v>
      </c>
      <c r="D878">
        <f t="shared" si="27"/>
        <v>0.14805001626922579</v>
      </c>
      <c r="E878">
        <f t="shared" si="25"/>
        <v>2</v>
      </c>
      <c r="F878" t="str">
        <f t="shared" si="29"/>
        <v/>
      </c>
      <c r="G878" t="str">
        <f t="shared" si="26"/>
        <v/>
      </c>
      <c r="H878" t="str">
        <f t="shared" si="28"/>
        <v/>
      </c>
    </row>
    <row r="879" spans="1:8" x14ac:dyDescent="0.25">
      <c r="A879" s="33">
        <v>45301</v>
      </c>
      <c r="B879" s="2">
        <v>21618.7</v>
      </c>
      <c r="D879">
        <f t="shared" si="27"/>
        <v>0.34277333098166002</v>
      </c>
      <c r="E879">
        <f t="shared" si="25"/>
        <v>3</v>
      </c>
      <c r="F879" t="str">
        <f t="shared" si="29"/>
        <v/>
      </c>
      <c r="G879" t="str">
        <f t="shared" si="26"/>
        <v/>
      </c>
      <c r="H879" t="str">
        <f t="shared" si="28"/>
        <v/>
      </c>
    </row>
    <row r="880" spans="1:8" x14ac:dyDescent="0.25">
      <c r="A880" s="34">
        <v>45302</v>
      </c>
      <c r="B880" s="1">
        <v>21647.200000000001</v>
      </c>
      <c r="D880">
        <f t="shared" si="27"/>
        <v>0.13183031357112129</v>
      </c>
      <c r="E880">
        <f t="shared" si="25"/>
        <v>4</v>
      </c>
      <c r="F880">
        <f t="shared" si="29"/>
        <v>-5.2634981023694127E-2</v>
      </c>
      <c r="G880" t="str">
        <f t="shared" si="26"/>
        <v/>
      </c>
      <c r="H880" t="str">
        <f t="shared" si="28"/>
        <v/>
      </c>
    </row>
    <row r="881" spans="1:8" x14ac:dyDescent="0.25">
      <c r="A881" s="33">
        <v>45303</v>
      </c>
      <c r="B881" s="2">
        <v>21894.55</v>
      </c>
      <c r="D881">
        <f t="shared" si="27"/>
        <v>1.1426420045086596</v>
      </c>
      <c r="E881">
        <f t="shared" si="25"/>
        <v>5</v>
      </c>
      <c r="F881" t="str">
        <f t="shared" si="29"/>
        <v/>
      </c>
      <c r="G881" t="str">
        <f t="shared" si="26"/>
        <v/>
      </c>
      <c r="H881" t="str">
        <f t="shared" si="28"/>
        <v/>
      </c>
    </row>
    <row r="882" spans="1:8" x14ac:dyDescent="0.25">
      <c r="A882" s="34">
        <v>45306</v>
      </c>
      <c r="B882" s="1">
        <v>22097.45</v>
      </c>
      <c r="D882">
        <f t="shared" si="27"/>
        <v>0.92671463903118112</v>
      </c>
      <c r="E882">
        <f t="shared" si="25"/>
        <v>1</v>
      </c>
      <c r="F882" t="str">
        <f t="shared" si="29"/>
        <v/>
      </c>
      <c r="G882" t="str">
        <f t="shared" si="26"/>
        <v/>
      </c>
      <c r="H882" t="str">
        <f t="shared" si="28"/>
        <v/>
      </c>
    </row>
    <row r="883" spans="1:8" x14ac:dyDescent="0.25">
      <c r="A883" s="33">
        <v>45307</v>
      </c>
      <c r="B883" s="2">
        <v>22032.3</v>
      </c>
      <c r="D883">
        <f t="shared" si="27"/>
        <v>-0.29483039898269464</v>
      </c>
      <c r="E883">
        <f t="shared" si="25"/>
        <v>2</v>
      </c>
      <c r="F883" t="str">
        <f t="shared" si="29"/>
        <v/>
      </c>
      <c r="G883" t="str">
        <f t="shared" si="26"/>
        <v/>
      </c>
      <c r="H883" t="str">
        <f t="shared" si="28"/>
        <v/>
      </c>
    </row>
    <row r="884" spans="1:8" x14ac:dyDescent="0.25">
      <c r="A884" s="34">
        <v>45308</v>
      </c>
      <c r="B884" s="1">
        <v>21571.95</v>
      </c>
      <c r="D884">
        <f t="shared" si="27"/>
        <v>-2.0894323334377187</v>
      </c>
      <c r="E884">
        <f t="shared" si="25"/>
        <v>3</v>
      </c>
      <c r="F884" t="str">
        <f t="shared" si="29"/>
        <v/>
      </c>
      <c r="G884" t="str">
        <f t="shared" si="26"/>
        <v/>
      </c>
      <c r="H884" t="str">
        <f t="shared" si="28"/>
        <v/>
      </c>
    </row>
    <row r="885" spans="1:8" x14ac:dyDescent="0.25">
      <c r="A885" s="33">
        <v>45309</v>
      </c>
      <c r="B885" s="2">
        <v>21462.25</v>
      </c>
      <c r="D885">
        <f t="shared" si="27"/>
        <v>-0.50853075405793513</v>
      </c>
      <c r="E885">
        <f t="shared" ref="E885:E948" si="30">WEEKDAY(A885, 2)</f>
        <v>4</v>
      </c>
      <c r="F885">
        <f t="shared" si="29"/>
        <v>-0.85438301489338453</v>
      </c>
      <c r="G885" t="str">
        <f t="shared" ref="G885:G948" si="31">IF(MONTH(A885)&lt;&gt;MONTH(A884), A885, "")</f>
        <v/>
      </c>
      <c r="H885" t="str">
        <f t="shared" si="28"/>
        <v/>
      </c>
    </row>
    <row r="886" spans="1:8" x14ac:dyDescent="0.25">
      <c r="A886" s="34">
        <v>45310</v>
      </c>
      <c r="B886" s="1">
        <v>21622.400000000001</v>
      </c>
      <c r="D886">
        <f t="shared" ref="D886:D949" si="32">((B886-B885)/B885)*100</f>
        <v>0.74619389858939045</v>
      </c>
      <c r="E886">
        <f t="shared" si="30"/>
        <v>5</v>
      </c>
      <c r="F886" t="str">
        <f t="shared" si="29"/>
        <v/>
      </c>
      <c r="G886" t="str">
        <f t="shared" si="31"/>
        <v/>
      </c>
      <c r="H886" t="str">
        <f t="shared" ref="H886:H949" si="33">IF(ISNUMBER(G886), (INDEX(B:B, MATCH(EOMONTH(A886, 0), A:A, 1)) / B886 - 1) * 100, "")</f>
        <v/>
      </c>
    </row>
    <row r="887" spans="1:8" x14ac:dyDescent="0.25">
      <c r="A887" s="33">
        <v>45311</v>
      </c>
      <c r="B887" s="2">
        <v>21571.8</v>
      </c>
      <c r="D887">
        <f t="shared" si="32"/>
        <v>-0.23401657540329557</v>
      </c>
      <c r="E887">
        <f t="shared" si="30"/>
        <v>6</v>
      </c>
      <c r="F887" t="str">
        <f t="shared" si="29"/>
        <v/>
      </c>
      <c r="G887" t="str">
        <f t="shared" si="31"/>
        <v/>
      </c>
      <c r="H887" t="str">
        <f t="shared" si="33"/>
        <v/>
      </c>
    </row>
    <row r="888" spans="1:8" x14ac:dyDescent="0.25">
      <c r="A888" s="34">
        <v>45314</v>
      </c>
      <c r="B888" s="1">
        <v>21238.799999999999</v>
      </c>
      <c r="D888">
        <f t="shared" si="32"/>
        <v>-1.5436820293160516</v>
      </c>
      <c r="E888">
        <f t="shared" si="30"/>
        <v>2</v>
      </c>
      <c r="F888" t="str">
        <f t="shared" si="29"/>
        <v/>
      </c>
      <c r="G888" t="str">
        <f t="shared" si="31"/>
        <v/>
      </c>
      <c r="H888" t="str">
        <f t="shared" si="33"/>
        <v/>
      </c>
    </row>
    <row r="889" spans="1:8" x14ac:dyDescent="0.25">
      <c r="A889" s="33">
        <v>45315</v>
      </c>
      <c r="B889" s="2">
        <v>21453.95</v>
      </c>
      <c r="D889">
        <f t="shared" si="32"/>
        <v>1.0130045011959312</v>
      </c>
      <c r="E889">
        <f t="shared" si="30"/>
        <v>3</v>
      </c>
      <c r="F889" t="str">
        <f t="shared" ref="F889:F952" si="34">IF(E889=4, ((B889 - B884) / B884)*100, "")</f>
        <v/>
      </c>
      <c r="G889" t="str">
        <f t="shared" si="31"/>
        <v/>
      </c>
      <c r="H889" t="str">
        <f t="shared" si="33"/>
        <v/>
      </c>
    </row>
    <row r="890" spans="1:8" x14ac:dyDescent="0.25">
      <c r="A890" s="34">
        <v>45316</v>
      </c>
      <c r="B890" s="1">
        <v>21352.6</v>
      </c>
      <c r="D890">
        <f t="shared" si="32"/>
        <v>-0.47240717909756563</v>
      </c>
      <c r="E890">
        <f t="shared" si="30"/>
        <v>4</v>
      </c>
      <c r="F890">
        <f t="shared" si="34"/>
        <v>-0.5108970401519014</v>
      </c>
      <c r="G890" t="str">
        <f t="shared" si="31"/>
        <v/>
      </c>
      <c r="H890" t="str">
        <f t="shared" si="33"/>
        <v/>
      </c>
    </row>
    <row r="891" spans="1:8" x14ac:dyDescent="0.25">
      <c r="A891" s="33">
        <v>45320</v>
      </c>
      <c r="B891" s="2">
        <v>21737.599999999999</v>
      </c>
      <c r="D891">
        <f t="shared" si="32"/>
        <v>1.8030591122392592</v>
      </c>
      <c r="E891">
        <f t="shared" si="30"/>
        <v>1</v>
      </c>
      <c r="F891" t="str">
        <f t="shared" si="34"/>
        <v/>
      </c>
      <c r="G891" t="str">
        <f t="shared" si="31"/>
        <v/>
      </c>
      <c r="H891" t="str">
        <f t="shared" si="33"/>
        <v/>
      </c>
    </row>
    <row r="892" spans="1:8" x14ac:dyDescent="0.25">
      <c r="A892" s="34">
        <v>45321</v>
      </c>
      <c r="B892" s="1">
        <v>21522.1</v>
      </c>
      <c r="D892">
        <f t="shared" si="32"/>
        <v>-0.99136979243338741</v>
      </c>
      <c r="E892">
        <f t="shared" si="30"/>
        <v>2</v>
      </c>
      <c r="F892" t="str">
        <f t="shared" si="34"/>
        <v/>
      </c>
      <c r="G892" t="str">
        <f t="shared" si="31"/>
        <v/>
      </c>
      <c r="H892" t="str">
        <f t="shared" si="33"/>
        <v/>
      </c>
    </row>
    <row r="893" spans="1:8" x14ac:dyDescent="0.25">
      <c r="A893" s="33">
        <v>45322</v>
      </c>
      <c r="B893" s="2">
        <v>21725.7</v>
      </c>
      <c r="D893">
        <f t="shared" si="32"/>
        <v>0.94600433972522291</v>
      </c>
      <c r="E893">
        <f t="shared" si="30"/>
        <v>3</v>
      </c>
      <c r="F893" t="str">
        <f t="shared" si="34"/>
        <v/>
      </c>
      <c r="G893" t="str">
        <f t="shared" si="31"/>
        <v/>
      </c>
      <c r="H893" t="str">
        <f t="shared" si="33"/>
        <v/>
      </c>
    </row>
    <row r="894" spans="1:8" x14ac:dyDescent="0.25">
      <c r="A894" s="34">
        <v>45323</v>
      </c>
      <c r="B894" s="1">
        <v>21697.45</v>
      </c>
      <c r="D894">
        <f t="shared" si="32"/>
        <v>-0.13003033273956652</v>
      </c>
      <c r="E894">
        <f t="shared" si="30"/>
        <v>4</v>
      </c>
      <c r="F894">
        <f t="shared" si="34"/>
        <v>1.1349891278762185</v>
      </c>
      <c r="G894">
        <f t="shared" si="31"/>
        <v>45323</v>
      </c>
      <c r="H894">
        <f t="shared" si="33"/>
        <v>1.3151315016280751</v>
      </c>
    </row>
    <row r="895" spans="1:8" x14ac:dyDescent="0.25">
      <c r="A895" s="33">
        <v>45324</v>
      </c>
      <c r="B895" s="2">
        <v>21853.8</v>
      </c>
      <c r="D895">
        <f t="shared" si="32"/>
        <v>0.72059159025599107</v>
      </c>
      <c r="E895">
        <f t="shared" si="30"/>
        <v>5</v>
      </c>
      <c r="F895" t="str">
        <f t="shared" si="34"/>
        <v/>
      </c>
      <c r="G895" t="str">
        <f t="shared" si="31"/>
        <v/>
      </c>
      <c r="H895" t="str">
        <f t="shared" si="33"/>
        <v/>
      </c>
    </row>
    <row r="896" spans="1:8" x14ac:dyDescent="0.25">
      <c r="A896" s="34">
        <v>45327</v>
      </c>
      <c r="B896" s="1">
        <v>21771.7</v>
      </c>
      <c r="D896">
        <f t="shared" si="32"/>
        <v>-0.37567837172481922</v>
      </c>
      <c r="E896">
        <f t="shared" si="30"/>
        <v>1</v>
      </c>
      <c r="F896" t="str">
        <f t="shared" si="34"/>
        <v/>
      </c>
      <c r="G896" t="str">
        <f t="shared" si="31"/>
        <v/>
      </c>
      <c r="H896" t="str">
        <f t="shared" si="33"/>
        <v/>
      </c>
    </row>
    <row r="897" spans="1:8" x14ac:dyDescent="0.25">
      <c r="A897" s="33">
        <v>45328</v>
      </c>
      <c r="B897" s="2">
        <v>21929.4</v>
      </c>
      <c r="D897">
        <f t="shared" si="32"/>
        <v>0.72433480160024577</v>
      </c>
      <c r="E897">
        <f t="shared" si="30"/>
        <v>2</v>
      </c>
      <c r="F897" t="str">
        <f t="shared" si="34"/>
        <v/>
      </c>
      <c r="G897" t="str">
        <f t="shared" si="31"/>
        <v/>
      </c>
      <c r="H897" t="str">
        <f t="shared" si="33"/>
        <v/>
      </c>
    </row>
    <row r="898" spans="1:8" x14ac:dyDescent="0.25">
      <c r="A898" s="34">
        <v>45329</v>
      </c>
      <c r="B898" s="1">
        <v>21930.5</v>
      </c>
      <c r="D898">
        <f t="shared" si="32"/>
        <v>5.0160971116334453E-3</v>
      </c>
      <c r="E898">
        <f t="shared" si="30"/>
        <v>3</v>
      </c>
      <c r="F898" t="str">
        <f t="shared" si="34"/>
        <v/>
      </c>
      <c r="G898" t="str">
        <f t="shared" si="31"/>
        <v/>
      </c>
      <c r="H898" t="str">
        <f t="shared" si="33"/>
        <v/>
      </c>
    </row>
    <row r="899" spans="1:8" x14ac:dyDescent="0.25">
      <c r="A899" s="33">
        <v>45330</v>
      </c>
      <c r="B899" s="2">
        <v>21717.95</v>
      </c>
      <c r="D899">
        <f t="shared" si="32"/>
        <v>-0.96919814869701681</v>
      </c>
      <c r="E899">
        <f t="shared" si="30"/>
        <v>4</v>
      </c>
      <c r="F899">
        <f t="shared" si="34"/>
        <v>9.4481148706414803E-2</v>
      </c>
      <c r="G899" t="str">
        <f t="shared" si="31"/>
        <v/>
      </c>
      <c r="H899" t="str">
        <f t="shared" si="33"/>
        <v/>
      </c>
    </row>
    <row r="900" spans="1:8" x14ac:dyDescent="0.25">
      <c r="A900" s="34">
        <v>45331</v>
      </c>
      <c r="B900" s="1">
        <v>21782.5</v>
      </c>
      <c r="D900">
        <f t="shared" si="32"/>
        <v>0.29721958103780177</v>
      </c>
      <c r="E900">
        <f t="shared" si="30"/>
        <v>5</v>
      </c>
      <c r="F900" t="str">
        <f t="shared" si="34"/>
        <v/>
      </c>
      <c r="G900" t="str">
        <f t="shared" si="31"/>
        <v/>
      </c>
      <c r="H900" t="str">
        <f t="shared" si="33"/>
        <v/>
      </c>
    </row>
    <row r="901" spans="1:8" x14ac:dyDescent="0.25">
      <c r="A901" s="33">
        <v>45334</v>
      </c>
      <c r="B901" s="2">
        <v>21616.05</v>
      </c>
      <c r="D901">
        <f t="shared" si="32"/>
        <v>-0.76414552966831506</v>
      </c>
      <c r="E901">
        <f t="shared" si="30"/>
        <v>1</v>
      </c>
      <c r="F901" t="str">
        <f t="shared" si="34"/>
        <v/>
      </c>
      <c r="G901" t="str">
        <f t="shared" si="31"/>
        <v/>
      </c>
      <c r="H901" t="str">
        <f t="shared" si="33"/>
        <v/>
      </c>
    </row>
    <row r="902" spans="1:8" x14ac:dyDescent="0.25">
      <c r="A902" s="34">
        <v>45335</v>
      </c>
      <c r="B902" s="1">
        <v>21743.25</v>
      </c>
      <c r="D902">
        <f t="shared" si="32"/>
        <v>0.58845163663111777</v>
      </c>
      <c r="E902">
        <f t="shared" si="30"/>
        <v>2</v>
      </c>
      <c r="F902" t="str">
        <f t="shared" si="34"/>
        <v/>
      </c>
      <c r="G902" t="str">
        <f t="shared" si="31"/>
        <v/>
      </c>
      <c r="H902" t="str">
        <f t="shared" si="33"/>
        <v/>
      </c>
    </row>
    <row r="903" spans="1:8" x14ac:dyDescent="0.25">
      <c r="A903" s="33">
        <v>45336</v>
      </c>
      <c r="B903" s="2">
        <v>21840.05</v>
      </c>
      <c r="D903">
        <f t="shared" si="32"/>
        <v>0.44519563542708324</v>
      </c>
      <c r="E903">
        <f t="shared" si="30"/>
        <v>3</v>
      </c>
      <c r="F903" t="str">
        <f t="shared" si="34"/>
        <v/>
      </c>
      <c r="G903" t="str">
        <f t="shared" si="31"/>
        <v/>
      </c>
      <c r="H903" t="str">
        <f t="shared" si="33"/>
        <v/>
      </c>
    </row>
    <row r="904" spans="1:8" x14ac:dyDescent="0.25">
      <c r="A904" s="34">
        <v>45337</v>
      </c>
      <c r="B904" s="1">
        <v>21910.75</v>
      </c>
      <c r="D904">
        <f t="shared" si="32"/>
        <v>0.32371720760712874</v>
      </c>
      <c r="E904">
        <f t="shared" si="30"/>
        <v>4</v>
      </c>
      <c r="F904">
        <f t="shared" si="34"/>
        <v>0.88774492988518383</v>
      </c>
      <c r="G904" t="str">
        <f t="shared" si="31"/>
        <v/>
      </c>
      <c r="H904" t="str">
        <f t="shared" si="33"/>
        <v/>
      </c>
    </row>
    <row r="905" spans="1:8" x14ac:dyDescent="0.25">
      <c r="A905" s="33">
        <v>45338</v>
      </c>
      <c r="B905" s="2">
        <v>22040.7</v>
      </c>
      <c r="D905">
        <f t="shared" si="32"/>
        <v>0.59308786782743961</v>
      </c>
      <c r="E905">
        <f t="shared" si="30"/>
        <v>5</v>
      </c>
      <c r="F905" t="str">
        <f t="shared" si="34"/>
        <v/>
      </c>
      <c r="G905" t="str">
        <f t="shared" si="31"/>
        <v/>
      </c>
      <c r="H905" t="str">
        <f t="shared" si="33"/>
        <v/>
      </c>
    </row>
    <row r="906" spans="1:8" x14ac:dyDescent="0.25">
      <c r="A906" s="34">
        <v>45341</v>
      </c>
      <c r="B906" s="1">
        <v>22122.25</v>
      </c>
      <c r="D906">
        <f t="shared" si="32"/>
        <v>0.36999732313401695</v>
      </c>
      <c r="E906">
        <f t="shared" si="30"/>
        <v>1</v>
      </c>
      <c r="F906" t="str">
        <f t="shared" si="34"/>
        <v/>
      </c>
      <c r="G906" t="str">
        <f t="shared" si="31"/>
        <v/>
      </c>
      <c r="H906" t="str">
        <f t="shared" si="33"/>
        <v/>
      </c>
    </row>
    <row r="907" spans="1:8" x14ac:dyDescent="0.25">
      <c r="A907" s="33">
        <v>45342</v>
      </c>
      <c r="B907" s="2">
        <v>22196.95</v>
      </c>
      <c r="D907">
        <f t="shared" si="32"/>
        <v>0.3376690888133021</v>
      </c>
      <c r="E907">
        <f t="shared" si="30"/>
        <v>2</v>
      </c>
      <c r="F907" t="str">
        <f t="shared" si="34"/>
        <v/>
      </c>
      <c r="G907" t="str">
        <f t="shared" si="31"/>
        <v/>
      </c>
      <c r="H907" t="str">
        <f t="shared" si="33"/>
        <v/>
      </c>
    </row>
    <row r="908" spans="1:8" x14ac:dyDescent="0.25">
      <c r="A908" s="34">
        <v>45343</v>
      </c>
      <c r="B908" s="1">
        <v>22055.05</v>
      </c>
      <c r="D908">
        <f t="shared" si="32"/>
        <v>-0.63927701778848645</v>
      </c>
      <c r="E908">
        <f t="shared" si="30"/>
        <v>3</v>
      </c>
      <c r="F908" t="str">
        <f t="shared" si="34"/>
        <v/>
      </c>
      <c r="G908" t="str">
        <f t="shared" si="31"/>
        <v/>
      </c>
      <c r="H908" t="str">
        <f t="shared" si="33"/>
        <v/>
      </c>
    </row>
    <row r="909" spans="1:8" x14ac:dyDescent="0.25">
      <c r="A909" s="33">
        <v>45344</v>
      </c>
      <c r="B909" s="2">
        <v>22217.45</v>
      </c>
      <c r="D909">
        <f t="shared" si="32"/>
        <v>0.73633929644231799</v>
      </c>
      <c r="E909">
        <f t="shared" si="30"/>
        <v>4</v>
      </c>
      <c r="F909">
        <f t="shared" si="34"/>
        <v>1.3997695195280888</v>
      </c>
      <c r="G909" t="str">
        <f t="shared" si="31"/>
        <v/>
      </c>
      <c r="H909" t="str">
        <f t="shared" si="33"/>
        <v/>
      </c>
    </row>
    <row r="910" spans="1:8" x14ac:dyDescent="0.25">
      <c r="A910" s="34">
        <v>45345</v>
      </c>
      <c r="B910" s="1">
        <v>22212.7</v>
      </c>
      <c r="D910">
        <f t="shared" si="32"/>
        <v>-2.1379591267224638E-2</v>
      </c>
      <c r="E910">
        <f t="shared" si="30"/>
        <v>5</v>
      </c>
      <c r="F910" t="str">
        <f t="shared" si="34"/>
        <v/>
      </c>
      <c r="G910" t="str">
        <f t="shared" si="31"/>
        <v/>
      </c>
      <c r="H910" t="str">
        <f t="shared" si="33"/>
        <v/>
      </c>
    </row>
    <row r="911" spans="1:8" x14ac:dyDescent="0.25">
      <c r="A911" s="33">
        <v>45348</v>
      </c>
      <c r="B911" s="2">
        <v>22122.05</v>
      </c>
      <c r="D911">
        <f t="shared" si="32"/>
        <v>-0.40809987079464199</v>
      </c>
      <c r="E911">
        <f t="shared" si="30"/>
        <v>1</v>
      </c>
      <c r="F911" t="str">
        <f t="shared" si="34"/>
        <v/>
      </c>
      <c r="G911" t="str">
        <f t="shared" si="31"/>
        <v/>
      </c>
      <c r="H911" t="str">
        <f t="shared" si="33"/>
        <v/>
      </c>
    </row>
    <row r="912" spans="1:8" x14ac:dyDescent="0.25">
      <c r="A912" s="34">
        <v>45349</v>
      </c>
      <c r="B912" s="1">
        <v>22198.35</v>
      </c>
      <c r="D912">
        <f t="shared" si="32"/>
        <v>0.34490474436139179</v>
      </c>
      <c r="E912">
        <f t="shared" si="30"/>
        <v>2</v>
      </c>
      <c r="F912" t="str">
        <f t="shared" si="34"/>
        <v/>
      </c>
      <c r="G912" t="str">
        <f t="shared" si="31"/>
        <v/>
      </c>
      <c r="H912" t="str">
        <f t="shared" si="33"/>
        <v/>
      </c>
    </row>
    <row r="913" spans="1:8" x14ac:dyDescent="0.25">
      <c r="A913" s="33">
        <v>45350</v>
      </c>
      <c r="B913" s="2">
        <v>21951.15</v>
      </c>
      <c r="D913">
        <f t="shared" si="32"/>
        <v>-1.1135962808046413</v>
      </c>
      <c r="E913">
        <f t="shared" si="30"/>
        <v>3</v>
      </c>
      <c r="F913" t="str">
        <f t="shared" si="34"/>
        <v/>
      </c>
      <c r="G913" t="str">
        <f t="shared" si="31"/>
        <v/>
      </c>
      <c r="H913" t="str">
        <f t="shared" si="33"/>
        <v/>
      </c>
    </row>
    <row r="914" spans="1:8" x14ac:dyDescent="0.25">
      <c r="A914" s="34">
        <v>45351</v>
      </c>
      <c r="B914" s="1">
        <v>21982.799999999999</v>
      </c>
      <c r="D914">
        <f t="shared" si="32"/>
        <v>0.14418378991532477</v>
      </c>
      <c r="E914">
        <f t="shared" si="30"/>
        <v>4</v>
      </c>
      <c r="F914">
        <f t="shared" si="34"/>
        <v>-1.0561518086009036</v>
      </c>
      <c r="G914" t="str">
        <f t="shared" si="31"/>
        <v/>
      </c>
      <c r="H914" t="str">
        <f t="shared" si="33"/>
        <v/>
      </c>
    </row>
    <row r="915" spans="1:8" x14ac:dyDescent="0.25">
      <c r="A915" s="33">
        <v>45352</v>
      </c>
      <c r="B915" s="2">
        <v>22338.75</v>
      </c>
      <c r="D915">
        <f t="shared" si="32"/>
        <v>1.6192204814673323</v>
      </c>
      <c r="E915">
        <f t="shared" si="30"/>
        <v>5</v>
      </c>
      <c r="F915" t="str">
        <f t="shared" si="34"/>
        <v/>
      </c>
      <c r="G915">
        <f t="shared" si="31"/>
        <v>45352</v>
      </c>
      <c r="H915">
        <f t="shared" si="33"/>
        <v>-5.3046835655523594E-2</v>
      </c>
    </row>
    <row r="916" spans="1:8" x14ac:dyDescent="0.25">
      <c r="A916" s="34">
        <v>45353</v>
      </c>
      <c r="B916" s="1">
        <v>22378.400000000001</v>
      </c>
      <c r="D916">
        <f t="shared" si="32"/>
        <v>0.17749426445079272</v>
      </c>
      <c r="E916">
        <f t="shared" si="30"/>
        <v>6</v>
      </c>
      <c r="F916" t="str">
        <f t="shared" si="34"/>
        <v/>
      </c>
      <c r="G916" t="str">
        <f t="shared" si="31"/>
        <v/>
      </c>
      <c r="H916" t="str">
        <f t="shared" si="33"/>
        <v/>
      </c>
    </row>
    <row r="917" spans="1:8" x14ac:dyDescent="0.25">
      <c r="A917" s="33">
        <v>45355</v>
      </c>
      <c r="B917" s="2">
        <v>22405.599999999999</v>
      </c>
      <c r="D917">
        <f t="shared" si="32"/>
        <v>0.1215457762842611</v>
      </c>
      <c r="E917">
        <f t="shared" si="30"/>
        <v>1</v>
      </c>
      <c r="F917" t="str">
        <f t="shared" si="34"/>
        <v/>
      </c>
      <c r="G917" t="str">
        <f t="shared" si="31"/>
        <v/>
      </c>
      <c r="H917" t="str">
        <f t="shared" si="33"/>
        <v/>
      </c>
    </row>
    <row r="918" spans="1:8" x14ac:dyDescent="0.25">
      <c r="A918" s="34">
        <v>45356</v>
      </c>
      <c r="B918" s="1">
        <v>22356.3</v>
      </c>
      <c r="D918">
        <f t="shared" si="32"/>
        <v>-0.22003427714499621</v>
      </c>
      <c r="E918">
        <f t="shared" si="30"/>
        <v>2</v>
      </c>
      <c r="F918" t="str">
        <f t="shared" si="34"/>
        <v/>
      </c>
      <c r="G918" t="str">
        <f t="shared" si="31"/>
        <v/>
      </c>
      <c r="H918" t="str">
        <f t="shared" si="33"/>
        <v/>
      </c>
    </row>
    <row r="919" spans="1:8" x14ac:dyDescent="0.25">
      <c r="A919" s="33">
        <v>45357</v>
      </c>
      <c r="B919" s="2">
        <v>22474.05</v>
      </c>
      <c r="D919">
        <f t="shared" si="32"/>
        <v>0.52669717260906324</v>
      </c>
      <c r="E919">
        <f t="shared" si="30"/>
        <v>3</v>
      </c>
      <c r="F919" t="str">
        <f t="shared" si="34"/>
        <v/>
      </c>
      <c r="G919" t="str">
        <f t="shared" si="31"/>
        <v/>
      </c>
      <c r="H919" t="str">
        <f t="shared" si="33"/>
        <v/>
      </c>
    </row>
    <row r="920" spans="1:8" x14ac:dyDescent="0.25">
      <c r="A920" s="34">
        <v>45358</v>
      </c>
      <c r="B920" s="1">
        <v>22493.55</v>
      </c>
      <c r="D920">
        <f t="shared" si="32"/>
        <v>8.6766737637408484E-2</v>
      </c>
      <c r="E920">
        <f t="shared" si="30"/>
        <v>4</v>
      </c>
      <c r="F920">
        <f t="shared" si="34"/>
        <v>0.69296625818364621</v>
      </c>
      <c r="G920" t="str">
        <f t="shared" si="31"/>
        <v/>
      </c>
      <c r="H920" t="str">
        <f t="shared" si="33"/>
        <v/>
      </c>
    </row>
    <row r="921" spans="1:8" x14ac:dyDescent="0.25">
      <c r="A921" s="33">
        <v>45362</v>
      </c>
      <c r="B921" s="2">
        <v>22332.65</v>
      </c>
      <c r="D921">
        <f t="shared" si="32"/>
        <v>-0.71531616841271306</v>
      </c>
      <c r="E921">
        <f t="shared" si="30"/>
        <v>1</v>
      </c>
      <c r="F921" t="str">
        <f t="shared" si="34"/>
        <v/>
      </c>
      <c r="G921" t="str">
        <f t="shared" si="31"/>
        <v/>
      </c>
      <c r="H921" t="str">
        <f t="shared" si="33"/>
        <v/>
      </c>
    </row>
    <row r="922" spans="1:8" x14ac:dyDescent="0.25">
      <c r="A922" s="34">
        <v>45363</v>
      </c>
      <c r="B922" s="1">
        <v>22335.7</v>
      </c>
      <c r="D922">
        <f t="shared" si="32"/>
        <v>1.3657134285448758E-2</v>
      </c>
      <c r="E922">
        <f t="shared" si="30"/>
        <v>2</v>
      </c>
      <c r="F922" t="str">
        <f t="shared" si="34"/>
        <v/>
      </c>
      <c r="G922" t="str">
        <f t="shared" si="31"/>
        <v/>
      </c>
      <c r="H922" t="str">
        <f t="shared" si="33"/>
        <v/>
      </c>
    </row>
    <row r="923" spans="1:8" x14ac:dyDescent="0.25">
      <c r="A923" s="33">
        <v>45364</v>
      </c>
      <c r="B923" s="2">
        <v>21997.7</v>
      </c>
      <c r="D923">
        <f t="shared" si="32"/>
        <v>-1.5132724741109522</v>
      </c>
      <c r="E923">
        <f t="shared" si="30"/>
        <v>3</v>
      </c>
      <c r="F923" t="str">
        <f t="shared" si="34"/>
        <v/>
      </c>
      <c r="G923" t="str">
        <f t="shared" si="31"/>
        <v/>
      </c>
      <c r="H923" t="str">
        <f t="shared" si="33"/>
        <v/>
      </c>
    </row>
    <row r="924" spans="1:8" x14ac:dyDescent="0.25">
      <c r="A924" s="34">
        <v>45365</v>
      </c>
      <c r="B924" s="1">
        <v>22146.65</v>
      </c>
      <c r="D924">
        <f t="shared" si="32"/>
        <v>0.67711624397096393</v>
      </c>
      <c r="E924">
        <f t="shared" si="30"/>
        <v>4</v>
      </c>
      <c r="F924">
        <f t="shared" si="34"/>
        <v>-1.456791277050633</v>
      </c>
      <c r="G924" t="str">
        <f t="shared" si="31"/>
        <v/>
      </c>
      <c r="H924" t="str">
        <f t="shared" si="33"/>
        <v/>
      </c>
    </row>
    <row r="925" spans="1:8" x14ac:dyDescent="0.25">
      <c r="A925" s="33">
        <v>45366</v>
      </c>
      <c r="B925" s="2">
        <v>22023.35</v>
      </c>
      <c r="D925">
        <f t="shared" si="32"/>
        <v>-0.55674334493028477</v>
      </c>
      <c r="E925">
        <f t="shared" si="30"/>
        <v>5</v>
      </c>
      <c r="F925" t="str">
        <f t="shared" si="34"/>
        <v/>
      </c>
      <c r="G925" t="str">
        <f t="shared" si="31"/>
        <v/>
      </c>
      <c r="H925" t="str">
        <f t="shared" si="33"/>
        <v/>
      </c>
    </row>
    <row r="926" spans="1:8" x14ac:dyDescent="0.25">
      <c r="A926" s="34">
        <v>45369</v>
      </c>
      <c r="B926" s="1">
        <v>22055.7</v>
      </c>
      <c r="D926">
        <f t="shared" si="32"/>
        <v>0.14688955131713471</v>
      </c>
      <c r="E926">
        <f t="shared" si="30"/>
        <v>1</v>
      </c>
      <c r="F926" t="str">
        <f t="shared" si="34"/>
        <v/>
      </c>
      <c r="G926" t="str">
        <f t="shared" si="31"/>
        <v/>
      </c>
      <c r="H926" t="str">
        <f t="shared" si="33"/>
        <v/>
      </c>
    </row>
    <row r="927" spans="1:8" x14ac:dyDescent="0.25">
      <c r="A927" s="33">
        <v>45370</v>
      </c>
      <c r="B927" s="2">
        <v>21817.45</v>
      </c>
      <c r="D927">
        <f t="shared" si="32"/>
        <v>-1.0802196257656751</v>
      </c>
      <c r="E927">
        <f t="shared" si="30"/>
        <v>2</v>
      </c>
      <c r="F927" t="str">
        <f t="shared" si="34"/>
        <v/>
      </c>
      <c r="G927" t="str">
        <f t="shared" si="31"/>
        <v/>
      </c>
      <c r="H927" t="str">
        <f t="shared" si="33"/>
        <v/>
      </c>
    </row>
    <row r="928" spans="1:8" x14ac:dyDescent="0.25">
      <c r="A928" s="34">
        <v>45371</v>
      </c>
      <c r="B928" s="1">
        <v>21839.1</v>
      </c>
      <c r="D928">
        <f t="shared" si="32"/>
        <v>9.9232495089929457E-2</v>
      </c>
      <c r="E928">
        <f t="shared" si="30"/>
        <v>3</v>
      </c>
      <c r="F928" t="str">
        <f t="shared" si="34"/>
        <v/>
      </c>
      <c r="G928" t="str">
        <f t="shared" si="31"/>
        <v/>
      </c>
      <c r="H928" t="str">
        <f t="shared" si="33"/>
        <v/>
      </c>
    </row>
    <row r="929" spans="1:8" x14ac:dyDescent="0.25">
      <c r="A929" s="33">
        <v>45372</v>
      </c>
      <c r="B929" s="2">
        <v>22011.95</v>
      </c>
      <c r="D929">
        <f t="shared" si="32"/>
        <v>0.7914703444739124</v>
      </c>
      <c r="E929">
        <f t="shared" si="30"/>
        <v>4</v>
      </c>
      <c r="F929">
        <f t="shared" si="34"/>
        <v>-0.60821839871944838</v>
      </c>
      <c r="G929" t="str">
        <f t="shared" si="31"/>
        <v/>
      </c>
      <c r="H929" t="str">
        <f t="shared" si="33"/>
        <v/>
      </c>
    </row>
    <row r="930" spans="1:8" x14ac:dyDescent="0.25">
      <c r="A930" s="34">
        <v>45373</v>
      </c>
      <c r="B930" s="1">
        <v>22096.75</v>
      </c>
      <c r="D930">
        <f t="shared" si="32"/>
        <v>0.38524528721898454</v>
      </c>
      <c r="E930">
        <f t="shared" si="30"/>
        <v>5</v>
      </c>
      <c r="F930" t="str">
        <f t="shared" si="34"/>
        <v/>
      </c>
      <c r="G930" t="str">
        <f t="shared" si="31"/>
        <v/>
      </c>
      <c r="H930" t="str">
        <f t="shared" si="33"/>
        <v/>
      </c>
    </row>
    <row r="931" spans="1:8" x14ac:dyDescent="0.25">
      <c r="A931" s="33">
        <v>45377</v>
      </c>
      <c r="B931" s="2">
        <v>22004.7</v>
      </c>
      <c r="D931">
        <f t="shared" si="32"/>
        <v>-0.41657709844207536</v>
      </c>
      <c r="E931">
        <f t="shared" si="30"/>
        <v>2</v>
      </c>
      <c r="F931" t="str">
        <f t="shared" si="34"/>
        <v/>
      </c>
      <c r="G931" t="str">
        <f t="shared" si="31"/>
        <v/>
      </c>
      <c r="H931" t="str">
        <f t="shared" si="33"/>
        <v/>
      </c>
    </row>
    <row r="932" spans="1:8" x14ac:dyDescent="0.25">
      <c r="A932" s="34">
        <v>45378</v>
      </c>
      <c r="B932" s="1">
        <v>22123.65</v>
      </c>
      <c r="D932">
        <f t="shared" si="32"/>
        <v>0.54056633355601635</v>
      </c>
      <c r="E932">
        <f t="shared" si="30"/>
        <v>3</v>
      </c>
      <c r="F932" t="str">
        <f t="shared" si="34"/>
        <v/>
      </c>
      <c r="G932" t="str">
        <f t="shared" si="31"/>
        <v/>
      </c>
      <c r="H932" t="str">
        <f t="shared" si="33"/>
        <v/>
      </c>
    </row>
    <row r="933" spans="1:8" x14ac:dyDescent="0.25">
      <c r="A933" s="33">
        <v>45379</v>
      </c>
      <c r="B933" s="2">
        <v>22326.9</v>
      </c>
      <c r="D933">
        <f t="shared" si="32"/>
        <v>0.91870012407536727</v>
      </c>
      <c r="E933">
        <f t="shared" si="30"/>
        <v>4</v>
      </c>
      <c r="F933">
        <f t="shared" si="34"/>
        <v>2.2336085278239626</v>
      </c>
      <c r="G933" t="str">
        <f t="shared" si="31"/>
        <v/>
      </c>
      <c r="H933" t="str">
        <f t="shared" si="33"/>
        <v/>
      </c>
    </row>
    <row r="934" spans="1:8" x14ac:dyDescent="0.25">
      <c r="A934" s="34">
        <v>45383</v>
      </c>
      <c r="B934" s="1">
        <v>22462</v>
      </c>
      <c r="D934">
        <f t="shared" si="32"/>
        <v>0.60509967796693021</v>
      </c>
      <c r="E934">
        <f t="shared" si="30"/>
        <v>1</v>
      </c>
      <c r="F934" t="str">
        <f t="shared" si="34"/>
        <v/>
      </c>
      <c r="G934">
        <f t="shared" si="31"/>
        <v>45383</v>
      </c>
      <c r="H934">
        <f t="shared" si="33"/>
        <v>0.63596295966521499</v>
      </c>
    </row>
    <row r="935" spans="1:8" x14ac:dyDescent="0.25">
      <c r="A935" s="33">
        <v>45384</v>
      </c>
      <c r="B935" s="2">
        <v>22453.3</v>
      </c>
      <c r="D935">
        <f t="shared" si="32"/>
        <v>-3.8732080847657058E-2</v>
      </c>
      <c r="E935">
        <f t="shared" si="30"/>
        <v>2</v>
      </c>
      <c r="F935" t="str">
        <f t="shared" si="34"/>
        <v/>
      </c>
      <c r="G935" t="str">
        <f t="shared" si="31"/>
        <v/>
      </c>
      <c r="H935" t="str">
        <f t="shared" si="33"/>
        <v/>
      </c>
    </row>
    <row r="936" spans="1:8" x14ac:dyDescent="0.25">
      <c r="A936" s="34">
        <v>45385</v>
      </c>
      <c r="B936" s="1">
        <v>22434.65</v>
      </c>
      <c r="D936">
        <f t="shared" si="32"/>
        <v>-8.3061287204989107E-2</v>
      </c>
      <c r="E936">
        <f t="shared" si="30"/>
        <v>3</v>
      </c>
      <c r="F936" t="str">
        <f t="shared" si="34"/>
        <v/>
      </c>
      <c r="G936" t="str">
        <f t="shared" si="31"/>
        <v/>
      </c>
      <c r="H936" t="str">
        <f t="shared" si="33"/>
        <v/>
      </c>
    </row>
    <row r="937" spans="1:8" x14ac:dyDescent="0.25">
      <c r="A937" s="33">
        <v>45386</v>
      </c>
      <c r="B937" s="2">
        <v>22514.65</v>
      </c>
      <c r="D937">
        <f t="shared" si="32"/>
        <v>0.35659125504520905</v>
      </c>
      <c r="E937">
        <f t="shared" si="30"/>
        <v>4</v>
      </c>
      <c r="F937">
        <f t="shared" si="34"/>
        <v>1.7673394760810264</v>
      </c>
      <c r="G937" t="str">
        <f t="shared" si="31"/>
        <v/>
      </c>
      <c r="H937" t="str">
        <f t="shared" si="33"/>
        <v/>
      </c>
    </row>
    <row r="938" spans="1:8" x14ac:dyDescent="0.25">
      <c r="A938" s="34">
        <v>45387</v>
      </c>
      <c r="B938" s="1">
        <v>22513.7</v>
      </c>
      <c r="D938">
        <f t="shared" si="32"/>
        <v>-4.2194748752511259E-3</v>
      </c>
      <c r="E938">
        <f t="shared" si="30"/>
        <v>5</v>
      </c>
      <c r="F938" t="str">
        <f t="shared" si="34"/>
        <v/>
      </c>
      <c r="G938" t="str">
        <f t="shared" si="31"/>
        <v/>
      </c>
      <c r="H938" t="str">
        <f t="shared" si="33"/>
        <v/>
      </c>
    </row>
    <row r="939" spans="1:8" x14ac:dyDescent="0.25">
      <c r="A939" s="33">
        <v>45390</v>
      </c>
      <c r="B939" s="2">
        <v>22666.3</v>
      </c>
      <c r="D939">
        <f t="shared" si="32"/>
        <v>0.67780951154185465</v>
      </c>
      <c r="E939">
        <f t="shared" si="30"/>
        <v>1</v>
      </c>
      <c r="F939" t="str">
        <f t="shared" si="34"/>
        <v/>
      </c>
      <c r="G939" t="str">
        <f t="shared" si="31"/>
        <v/>
      </c>
      <c r="H939" t="str">
        <f t="shared" si="33"/>
        <v/>
      </c>
    </row>
    <row r="940" spans="1:8" x14ac:dyDescent="0.25">
      <c r="A940" s="34">
        <v>45391</v>
      </c>
      <c r="B940" s="1">
        <v>22642.75</v>
      </c>
      <c r="D940">
        <f t="shared" si="32"/>
        <v>-0.10389873953843051</v>
      </c>
      <c r="E940">
        <f t="shared" si="30"/>
        <v>2</v>
      </c>
      <c r="F940" t="str">
        <f t="shared" si="34"/>
        <v/>
      </c>
      <c r="G940" t="str">
        <f t="shared" si="31"/>
        <v/>
      </c>
      <c r="H940" t="str">
        <f t="shared" si="33"/>
        <v/>
      </c>
    </row>
    <row r="941" spans="1:8" x14ac:dyDescent="0.25">
      <c r="A941" s="33">
        <v>45392</v>
      </c>
      <c r="B941" s="2">
        <v>22753.8</v>
      </c>
      <c r="D941">
        <f t="shared" si="32"/>
        <v>0.49044396109129529</v>
      </c>
      <c r="E941">
        <f t="shared" si="30"/>
        <v>3</v>
      </c>
      <c r="F941" t="str">
        <f t="shared" si="34"/>
        <v/>
      </c>
      <c r="G941" t="str">
        <f t="shared" si="31"/>
        <v/>
      </c>
      <c r="H941" t="str">
        <f t="shared" si="33"/>
        <v/>
      </c>
    </row>
    <row r="942" spans="1:8" x14ac:dyDescent="0.25">
      <c r="A942" s="34">
        <v>45394</v>
      </c>
      <c r="B942" s="1">
        <v>22519.4</v>
      </c>
      <c r="D942">
        <f t="shared" si="32"/>
        <v>-1.030157600049213</v>
      </c>
      <c r="E942">
        <f t="shared" si="30"/>
        <v>5</v>
      </c>
      <c r="F942" t="str">
        <f t="shared" si="34"/>
        <v/>
      </c>
      <c r="G942" t="str">
        <f t="shared" si="31"/>
        <v/>
      </c>
      <c r="H942" t="str">
        <f t="shared" si="33"/>
        <v/>
      </c>
    </row>
    <row r="943" spans="1:8" x14ac:dyDescent="0.25">
      <c r="A943" s="33">
        <v>45397</v>
      </c>
      <c r="B943" s="2">
        <v>22272.5</v>
      </c>
      <c r="D943">
        <f t="shared" si="32"/>
        <v>-1.0963880032327744</v>
      </c>
      <c r="E943">
        <f t="shared" si="30"/>
        <v>1</v>
      </c>
      <c r="F943" t="str">
        <f t="shared" si="34"/>
        <v/>
      </c>
      <c r="G943" t="str">
        <f t="shared" si="31"/>
        <v/>
      </c>
      <c r="H943" t="str">
        <f t="shared" si="33"/>
        <v/>
      </c>
    </row>
    <row r="944" spans="1:8" x14ac:dyDescent="0.25">
      <c r="A944" s="34">
        <v>45398</v>
      </c>
      <c r="B944" s="1">
        <v>22147.9</v>
      </c>
      <c r="D944">
        <f t="shared" si="32"/>
        <v>-0.55943427994162553</v>
      </c>
      <c r="E944">
        <f t="shared" si="30"/>
        <v>2</v>
      </c>
      <c r="F944" t="str">
        <f t="shared" si="34"/>
        <v/>
      </c>
      <c r="G944" t="str">
        <f t="shared" si="31"/>
        <v/>
      </c>
      <c r="H944" t="str">
        <f t="shared" si="33"/>
        <v/>
      </c>
    </row>
    <row r="945" spans="1:8" x14ac:dyDescent="0.25">
      <c r="A945" s="33">
        <v>45400</v>
      </c>
      <c r="B945" s="2">
        <v>21995.85</v>
      </c>
      <c r="D945">
        <f t="shared" si="32"/>
        <v>-0.68652106971768379</v>
      </c>
      <c r="E945">
        <f t="shared" si="30"/>
        <v>4</v>
      </c>
      <c r="F945">
        <f t="shared" si="34"/>
        <v>-2.8569851276898852</v>
      </c>
      <c r="G945" t="str">
        <f t="shared" si="31"/>
        <v/>
      </c>
      <c r="H945" t="str">
        <f t="shared" si="33"/>
        <v/>
      </c>
    </row>
    <row r="946" spans="1:8" x14ac:dyDescent="0.25">
      <c r="A946" s="34">
        <v>45401</v>
      </c>
      <c r="B946" s="1">
        <v>22147</v>
      </c>
      <c r="D946">
        <f t="shared" si="32"/>
        <v>0.68717508075387623</v>
      </c>
      <c r="E946">
        <f t="shared" si="30"/>
        <v>5</v>
      </c>
      <c r="F946" t="str">
        <f t="shared" si="34"/>
        <v/>
      </c>
      <c r="G946" t="str">
        <f t="shared" si="31"/>
        <v/>
      </c>
      <c r="H946" t="str">
        <f t="shared" si="33"/>
        <v/>
      </c>
    </row>
    <row r="947" spans="1:8" x14ac:dyDescent="0.25">
      <c r="A947" s="33">
        <v>45404</v>
      </c>
      <c r="B947" s="2">
        <v>22336.400000000001</v>
      </c>
      <c r="D947">
        <f t="shared" si="32"/>
        <v>0.85519483451483924</v>
      </c>
      <c r="E947">
        <f t="shared" si="30"/>
        <v>1</v>
      </c>
      <c r="F947" t="str">
        <f t="shared" si="34"/>
        <v/>
      </c>
      <c r="G947" t="str">
        <f t="shared" si="31"/>
        <v/>
      </c>
      <c r="H947" t="str">
        <f t="shared" si="33"/>
        <v/>
      </c>
    </row>
    <row r="948" spans="1:8" x14ac:dyDescent="0.25">
      <c r="A948" s="34">
        <v>45405</v>
      </c>
      <c r="B948" s="1">
        <v>22368</v>
      </c>
      <c r="D948">
        <f t="shared" si="32"/>
        <v>0.14147311115487968</v>
      </c>
      <c r="E948">
        <f t="shared" si="30"/>
        <v>2</v>
      </c>
      <c r="F948" t="str">
        <f t="shared" si="34"/>
        <v/>
      </c>
      <c r="G948" t="str">
        <f t="shared" si="31"/>
        <v/>
      </c>
      <c r="H948" t="str">
        <f t="shared" si="33"/>
        <v/>
      </c>
    </row>
    <row r="949" spans="1:8" x14ac:dyDescent="0.25">
      <c r="A949" s="33">
        <v>45406</v>
      </c>
      <c r="B949" s="2">
        <v>22402.400000000001</v>
      </c>
      <c r="D949">
        <f t="shared" si="32"/>
        <v>0.15379113018598647</v>
      </c>
      <c r="E949">
        <f t="shared" ref="E949:E994" si="35">WEEKDAY(A949, 2)</f>
        <v>3</v>
      </c>
      <c r="F949" t="str">
        <f t="shared" si="34"/>
        <v/>
      </c>
      <c r="G949" t="str">
        <f t="shared" ref="G949:G994" si="36">IF(MONTH(A949)&lt;&gt;MONTH(A948), A949, "")</f>
        <v/>
      </c>
      <c r="H949" t="str">
        <f t="shared" si="33"/>
        <v/>
      </c>
    </row>
    <row r="950" spans="1:8" x14ac:dyDescent="0.25">
      <c r="A950" s="34">
        <v>45407</v>
      </c>
      <c r="B950" s="1">
        <v>22570.35</v>
      </c>
      <c r="D950">
        <f t="shared" ref="D950:D994" si="37">((B950-B949)/B949)*100</f>
        <v>0.74969646109344124</v>
      </c>
      <c r="E950">
        <f t="shared" si="35"/>
        <v>4</v>
      </c>
      <c r="F950">
        <f t="shared" si="34"/>
        <v>2.611856327443586</v>
      </c>
      <c r="G950" t="str">
        <f t="shared" si="36"/>
        <v/>
      </c>
      <c r="H950" t="str">
        <f t="shared" ref="H950:H994" si="38">IF(ISNUMBER(G950), (INDEX(B:B, MATCH(EOMONTH(A950, 0), A:A, 1)) / B950 - 1) * 100, "")</f>
        <v/>
      </c>
    </row>
    <row r="951" spans="1:8" x14ac:dyDescent="0.25">
      <c r="A951" s="33">
        <v>45408</v>
      </c>
      <c r="B951" s="2">
        <v>22419.95</v>
      </c>
      <c r="D951">
        <f t="shared" si="37"/>
        <v>-0.66636095585579236</v>
      </c>
      <c r="E951">
        <f t="shared" si="35"/>
        <v>5</v>
      </c>
      <c r="F951" t="str">
        <f t="shared" si="34"/>
        <v/>
      </c>
      <c r="G951" t="str">
        <f t="shared" si="36"/>
        <v/>
      </c>
      <c r="H951" t="str">
        <f t="shared" si="38"/>
        <v/>
      </c>
    </row>
    <row r="952" spans="1:8" x14ac:dyDescent="0.25">
      <c r="A952" s="34">
        <v>45411</v>
      </c>
      <c r="B952" s="1">
        <v>22643.4</v>
      </c>
      <c r="D952">
        <f t="shared" si="37"/>
        <v>0.99665699522077755</v>
      </c>
      <c r="E952">
        <f t="shared" si="35"/>
        <v>1</v>
      </c>
      <c r="F952" t="str">
        <f t="shared" si="34"/>
        <v/>
      </c>
      <c r="G952" t="str">
        <f t="shared" si="36"/>
        <v/>
      </c>
      <c r="H952" t="str">
        <f t="shared" si="38"/>
        <v/>
      </c>
    </row>
    <row r="953" spans="1:8" x14ac:dyDescent="0.25">
      <c r="A953" s="33">
        <v>45412</v>
      </c>
      <c r="B953" s="2">
        <v>22604.85</v>
      </c>
      <c r="D953">
        <f t="shared" si="37"/>
        <v>-0.17024828426827646</v>
      </c>
      <c r="E953">
        <f t="shared" si="35"/>
        <v>2</v>
      </c>
      <c r="F953" t="str">
        <f t="shared" ref="F953:F994" si="39">IF(E953=4, ((B953 - B948) / B948)*100, "")</f>
        <v/>
      </c>
      <c r="G953" t="str">
        <f t="shared" si="36"/>
        <v/>
      </c>
      <c r="H953" t="str">
        <f t="shared" si="38"/>
        <v/>
      </c>
    </row>
    <row r="954" spans="1:8" x14ac:dyDescent="0.25">
      <c r="A954" s="34">
        <v>45414</v>
      </c>
      <c r="B954" s="1">
        <v>22648.2</v>
      </c>
      <c r="D954">
        <f t="shared" si="37"/>
        <v>0.19177300446586545</v>
      </c>
      <c r="E954">
        <f t="shared" si="35"/>
        <v>4</v>
      </c>
      <c r="F954">
        <f t="shared" si="39"/>
        <v>1.0972038710138168</v>
      </c>
      <c r="G954">
        <f t="shared" si="36"/>
        <v>45414</v>
      </c>
      <c r="H954">
        <f t="shared" si="38"/>
        <v>-0.51880502644802151</v>
      </c>
    </row>
    <row r="955" spans="1:8" x14ac:dyDescent="0.25">
      <c r="A955" s="33">
        <v>45415</v>
      </c>
      <c r="B955" s="2">
        <v>22475.85</v>
      </c>
      <c r="D955">
        <f t="shared" si="37"/>
        <v>-0.76098762815588961</v>
      </c>
      <c r="E955">
        <f t="shared" si="35"/>
        <v>5</v>
      </c>
      <c r="F955" t="str">
        <f t="shared" si="39"/>
        <v/>
      </c>
      <c r="G955" t="str">
        <f t="shared" si="36"/>
        <v/>
      </c>
      <c r="H955" t="str">
        <f t="shared" si="38"/>
        <v/>
      </c>
    </row>
    <row r="956" spans="1:8" x14ac:dyDescent="0.25">
      <c r="A956" s="34">
        <v>45418</v>
      </c>
      <c r="B956" s="1">
        <v>22442.7</v>
      </c>
      <c r="D956">
        <f t="shared" si="37"/>
        <v>-0.14749164102802706</v>
      </c>
      <c r="E956">
        <f t="shared" si="35"/>
        <v>1</v>
      </c>
      <c r="F956" t="str">
        <f t="shared" si="39"/>
        <v/>
      </c>
      <c r="G956" t="str">
        <f t="shared" si="36"/>
        <v/>
      </c>
      <c r="H956" t="str">
        <f t="shared" si="38"/>
        <v/>
      </c>
    </row>
    <row r="957" spans="1:8" x14ac:dyDescent="0.25">
      <c r="A957" s="33">
        <v>45419</v>
      </c>
      <c r="B957" s="2">
        <v>22302.5</v>
      </c>
      <c r="D957">
        <f t="shared" si="37"/>
        <v>-0.62470201891929544</v>
      </c>
      <c r="E957">
        <f t="shared" si="35"/>
        <v>2</v>
      </c>
      <c r="F957" t="str">
        <f t="shared" si="39"/>
        <v/>
      </c>
      <c r="G957" t="str">
        <f t="shared" si="36"/>
        <v/>
      </c>
      <c r="H957" t="str">
        <f t="shared" si="38"/>
        <v/>
      </c>
    </row>
    <row r="958" spans="1:8" x14ac:dyDescent="0.25">
      <c r="A958" s="34">
        <v>45420</v>
      </c>
      <c r="B958" s="1">
        <v>22302.5</v>
      </c>
      <c r="D958">
        <f t="shared" si="37"/>
        <v>0</v>
      </c>
      <c r="E958">
        <f t="shared" si="35"/>
        <v>3</v>
      </c>
      <c r="F958" t="str">
        <f t="shared" si="39"/>
        <v/>
      </c>
      <c r="G958" t="str">
        <f t="shared" si="36"/>
        <v/>
      </c>
      <c r="H958" t="str">
        <f t="shared" si="38"/>
        <v/>
      </c>
    </row>
    <row r="959" spans="1:8" x14ac:dyDescent="0.25">
      <c r="A959" s="33">
        <v>45421</v>
      </c>
      <c r="B959" s="2">
        <v>21957.5</v>
      </c>
      <c r="D959">
        <f t="shared" si="37"/>
        <v>-1.5469117811904494</v>
      </c>
      <c r="E959">
        <f t="shared" si="35"/>
        <v>4</v>
      </c>
      <c r="F959">
        <f t="shared" si="39"/>
        <v>-3.0496904831289053</v>
      </c>
      <c r="G959" t="str">
        <f t="shared" si="36"/>
        <v/>
      </c>
      <c r="H959" t="str">
        <f t="shared" si="38"/>
        <v/>
      </c>
    </row>
    <row r="960" spans="1:8" x14ac:dyDescent="0.25">
      <c r="A960" s="34">
        <v>45422</v>
      </c>
      <c r="B960" s="1">
        <v>22055.200000000001</v>
      </c>
      <c r="D960">
        <f t="shared" si="37"/>
        <v>0.44495047250370362</v>
      </c>
      <c r="E960">
        <f t="shared" si="35"/>
        <v>5</v>
      </c>
      <c r="F960" t="str">
        <f t="shared" si="39"/>
        <v/>
      </c>
      <c r="G960" t="str">
        <f t="shared" si="36"/>
        <v/>
      </c>
      <c r="H960" t="str">
        <f t="shared" si="38"/>
        <v/>
      </c>
    </row>
    <row r="961" spans="1:8" x14ac:dyDescent="0.25">
      <c r="A961" s="33">
        <v>45425</v>
      </c>
      <c r="B961" s="2">
        <v>22104.05</v>
      </c>
      <c r="D961">
        <f t="shared" si="37"/>
        <v>0.22148971671079176</v>
      </c>
      <c r="E961">
        <f t="shared" si="35"/>
        <v>1</v>
      </c>
      <c r="F961" t="str">
        <f t="shared" si="39"/>
        <v/>
      </c>
      <c r="G961" t="str">
        <f t="shared" si="36"/>
        <v/>
      </c>
      <c r="H961" t="str">
        <f t="shared" si="38"/>
        <v/>
      </c>
    </row>
    <row r="962" spans="1:8" x14ac:dyDescent="0.25">
      <c r="A962" s="34">
        <v>45426</v>
      </c>
      <c r="B962" s="1">
        <v>22217.85</v>
      </c>
      <c r="D962">
        <f t="shared" si="37"/>
        <v>0.51483777859713165</v>
      </c>
      <c r="E962">
        <f t="shared" si="35"/>
        <v>2</v>
      </c>
      <c r="F962" t="str">
        <f t="shared" si="39"/>
        <v/>
      </c>
      <c r="G962" t="str">
        <f t="shared" si="36"/>
        <v/>
      </c>
      <c r="H962" t="str">
        <f t="shared" si="38"/>
        <v/>
      </c>
    </row>
    <row r="963" spans="1:8" x14ac:dyDescent="0.25">
      <c r="A963" s="33">
        <v>45427</v>
      </c>
      <c r="B963" s="2">
        <v>22200.55</v>
      </c>
      <c r="D963">
        <f t="shared" si="37"/>
        <v>-7.7865320001707067E-2</v>
      </c>
      <c r="E963">
        <f t="shared" si="35"/>
        <v>3</v>
      </c>
      <c r="F963" t="str">
        <f t="shared" si="39"/>
        <v/>
      </c>
      <c r="G963" t="str">
        <f t="shared" si="36"/>
        <v/>
      </c>
      <c r="H963" t="str">
        <f t="shared" si="38"/>
        <v/>
      </c>
    </row>
    <row r="964" spans="1:8" x14ac:dyDescent="0.25">
      <c r="A964" s="34">
        <v>45428</v>
      </c>
      <c r="B964" s="1">
        <v>22403.85</v>
      </c>
      <c r="D964">
        <f t="shared" si="37"/>
        <v>0.91574307843724279</v>
      </c>
      <c r="E964">
        <f t="shared" si="35"/>
        <v>4</v>
      </c>
      <c r="F964">
        <f t="shared" si="39"/>
        <v>2.0327906182397748</v>
      </c>
      <c r="G964" t="str">
        <f t="shared" si="36"/>
        <v/>
      </c>
      <c r="H964" t="str">
        <f t="shared" si="38"/>
        <v/>
      </c>
    </row>
    <row r="965" spans="1:8" x14ac:dyDescent="0.25">
      <c r="A965" s="33">
        <v>45429</v>
      </c>
      <c r="B965" s="2">
        <v>22466.1</v>
      </c>
      <c r="D965">
        <f t="shared" si="37"/>
        <v>0.27785402955295629</v>
      </c>
      <c r="E965">
        <f t="shared" si="35"/>
        <v>5</v>
      </c>
      <c r="F965" t="str">
        <f t="shared" si="39"/>
        <v/>
      </c>
      <c r="G965" t="str">
        <f t="shared" si="36"/>
        <v/>
      </c>
      <c r="H965" t="str">
        <f t="shared" si="38"/>
        <v/>
      </c>
    </row>
    <row r="966" spans="1:8" x14ac:dyDescent="0.25">
      <c r="A966" s="34">
        <v>45430</v>
      </c>
      <c r="B966" s="1">
        <v>22502</v>
      </c>
      <c r="D966">
        <f t="shared" si="37"/>
        <v>0.15979631533733696</v>
      </c>
      <c r="E966">
        <f t="shared" si="35"/>
        <v>6</v>
      </c>
      <c r="F966" t="str">
        <f t="shared" si="39"/>
        <v/>
      </c>
      <c r="G966" t="str">
        <f t="shared" si="36"/>
        <v/>
      </c>
      <c r="H966" t="str">
        <f t="shared" si="38"/>
        <v/>
      </c>
    </row>
    <row r="967" spans="1:8" x14ac:dyDescent="0.25">
      <c r="A967" s="33">
        <v>45433</v>
      </c>
      <c r="B967" s="2">
        <v>22529.05</v>
      </c>
      <c r="D967">
        <f t="shared" si="37"/>
        <v>0.12021153675228545</v>
      </c>
      <c r="E967">
        <f t="shared" si="35"/>
        <v>2</v>
      </c>
      <c r="F967" t="str">
        <f t="shared" si="39"/>
        <v/>
      </c>
      <c r="G967" t="str">
        <f t="shared" si="36"/>
        <v/>
      </c>
      <c r="H967" t="str">
        <f t="shared" si="38"/>
        <v/>
      </c>
    </row>
    <row r="968" spans="1:8" x14ac:dyDescent="0.25">
      <c r="A968" s="34">
        <v>45434</v>
      </c>
      <c r="B968" s="1">
        <v>22597.8</v>
      </c>
      <c r="D968">
        <f t="shared" si="37"/>
        <v>0.3051615580772381</v>
      </c>
      <c r="E968">
        <f t="shared" si="35"/>
        <v>3</v>
      </c>
      <c r="F968" t="str">
        <f t="shared" si="39"/>
        <v/>
      </c>
      <c r="G968" t="str">
        <f t="shared" si="36"/>
        <v/>
      </c>
      <c r="H968" t="str">
        <f t="shared" si="38"/>
        <v/>
      </c>
    </row>
    <row r="969" spans="1:8" x14ac:dyDescent="0.25">
      <c r="A969" s="33">
        <v>45435</v>
      </c>
      <c r="B969" s="2">
        <v>22967.65</v>
      </c>
      <c r="D969">
        <f t="shared" si="37"/>
        <v>1.6366637460283842</v>
      </c>
      <c r="E969">
        <f t="shared" si="35"/>
        <v>4</v>
      </c>
      <c r="F969">
        <f t="shared" si="39"/>
        <v>2.5165317568185954</v>
      </c>
      <c r="G969" t="str">
        <f t="shared" si="36"/>
        <v/>
      </c>
      <c r="H969" t="str">
        <f t="shared" si="38"/>
        <v/>
      </c>
    </row>
    <row r="970" spans="1:8" x14ac:dyDescent="0.25">
      <c r="A970" s="34">
        <v>45436</v>
      </c>
      <c r="B970" s="1">
        <v>22957.1</v>
      </c>
      <c r="D970">
        <f t="shared" si="37"/>
        <v>-4.5934172629776705E-2</v>
      </c>
      <c r="E970">
        <f t="shared" si="35"/>
        <v>5</v>
      </c>
      <c r="F970" t="str">
        <f t="shared" si="39"/>
        <v/>
      </c>
      <c r="G970" t="str">
        <f t="shared" si="36"/>
        <v/>
      </c>
      <c r="H970" t="str">
        <f t="shared" si="38"/>
        <v/>
      </c>
    </row>
    <row r="971" spans="1:8" x14ac:dyDescent="0.25">
      <c r="A971" s="33">
        <v>45439</v>
      </c>
      <c r="B971" s="2">
        <v>22932.45</v>
      </c>
      <c r="D971">
        <f t="shared" si="37"/>
        <v>-0.10737418924863253</v>
      </c>
      <c r="E971">
        <f t="shared" si="35"/>
        <v>1</v>
      </c>
      <c r="F971" t="str">
        <f t="shared" si="39"/>
        <v/>
      </c>
      <c r="G971" t="str">
        <f t="shared" si="36"/>
        <v/>
      </c>
      <c r="H971" t="str">
        <f t="shared" si="38"/>
        <v/>
      </c>
    </row>
    <row r="972" spans="1:8" x14ac:dyDescent="0.25">
      <c r="A972" s="34">
        <v>45440</v>
      </c>
      <c r="B972" s="1">
        <v>22888.15</v>
      </c>
      <c r="D972">
        <f t="shared" si="37"/>
        <v>-0.19317604529825322</v>
      </c>
      <c r="E972">
        <f t="shared" si="35"/>
        <v>2</v>
      </c>
      <c r="F972" t="str">
        <f t="shared" si="39"/>
        <v/>
      </c>
      <c r="G972" t="str">
        <f t="shared" si="36"/>
        <v/>
      </c>
      <c r="H972" t="str">
        <f t="shared" si="38"/>
        <v/>
      </c>
    </row>
    <row r="973" spans="1:8" x14ac:dyDescent="0.25">
      <c r="A973" s="33">
        <v>45441</v>
      </c>
      <c r="B973" s="2">
        <v>22704.7</v>
      </c>
      <c r="D973">
        <f t="shared" si="37"/>
        <v>-0.80150645639774609</v>
      </c>
      <c r="E973">
        <f t="shared" si="35"/>
        <v>3</v>
      </c>
      <c r="F973" t="str">
        <f t="shared" si="39"/>
        <v/>
      </c>
      <c r="G973" t="str">
        <f t="shared" si="36"/>
        <v/>
      </c>
      <c r="H973" t="str">
        <f t="shared" si="38"/>
        <v/>
      </c>
    </row>
    <row r="974" spans="1:8" x14ac:dyDescent="0.25">
      <c r="A974" s="34">
        <v>45442</v>
      </c>
      <c r="B974" s="1">
        <v>22488.65</v>
      </c>
      <c r="D974">
        <f t="shared" si="37"/>
        <v>-0.95156509445180637</v>
      </c>
      <c r="E974">
        <f t="shared" si="35"/>
        <v>4</v>
      </c>
      <c r="F974">
        <f t="shared" si="39"/>
        <v>-2.085542055891656</v>
      </c>
      <c r="G974" t="str">
        <f t="shared" si="36"/>
        <v/>
      </c>
      <c r="H974" t="str">
        <f t="shared" si="38"/>
        <v/>
      </c>
    </row>
    <row r="975" spans="1:8" x14ac:dyDescent="0.25">
      <c r="A975" s="33">
        <v>45443</v>
      </c>
      <c r="B975" s="2">
        <v>22530.7</v>
      </c>
      <c r="D975">
        <f t="shared" si="37"/>
        <v>0.18698321153114691</v>
      </c>
      <c r="E975">
        <f t="shared" si="35"/>
        <v>5</v>
      </c>
      <c r="F975" t="str">
        <f t="shared" si="39"/>
        <v/>
      </c>
      <c r="G975" t="str">
        <f t="shared" si="36"/>
        <v/>
      </c>
      <c r="H975" t="str">
        <f t="shared" si="38"/>
        <v/>
      </c>
    </row>
    <row r="976" spans="1:8" x14ac:dyDescent="0.25">
      <c r="A976" s="34">
        <v>45446</v>
      </c>
      <c r="B976" s="1">
        <v>23263.9</v>
      </c>
      <c r="D976">
        <f t="shared" si="37"/>
        <v>3.2542264554585554</v>
      </c>
      <c r="E976">
        <f t="shared" si="35"/>
        <v>1</v>
      </c>
      <c r="F976" t="str">
        <f t="shared" si="39"/>
        <v/>
      </c>
      <c r="G976">
        <f t="shared" si="36"/>
        <v>45446</v>
      </c>
      <c r="H976">
        <f t="shared" si="38"/>
        <v>3.2096939893998755</v>
      </c>
    </row>
    <row r="977" spans="1:8" x14ac:dyDescent="0.25">
      <c r="A977" s="33">
        <v>45447</v>
      </c>
      <c r="B977" s="2">
        <v>21884.5</v>
      </c>
      <c r="D977">
        <f t="shared" si="37"/>
        <v>-5.9293583620975046</v>
      </c>
      <c r="E977">
        <f t="shared" si="35"/>
        <v>2</v>
      </c>
      <c r="F977" t="str">
        <f t="shared" si="39"/>
        <v/>
      </c>
      <c r="G977" t="str">
        <f t="shared" si="36"/>
        <v/>
      </c>
      <c r="H977" t="str">
        <f t="shared" si="38"/>
        <v/>
      </c>
    </row>
    <row r="978" spans="1:8" x14ac:dyDescent="0.25">
      <c r="A978" s="34">
        <v>45448</v>
      </c>
      <c r="B978" s="1">
        <v>22620.35</v>
      </c>
      <c r="D978">
        <f t="shared" si="37"/>
        <v>3.3624254609426698</v>
      </c>
      <c r="E978">
        <f t="shared" si="35"/>
        <v>3</v>
      </c>
      <c r="F978" t="str">
        <f t="shared" si="39"/>
        <v/>
      </c>
      <c r="G978" t="str">
        <f t="shared" si="36"/>
        <v/>
      </c>
      <c r="H978" t="str">
        <f t="shared" si="38"/>
        <v/>
      </c>
    </row>
    <row r="979" spans="1:8" x14ac:dyDescent="0.25">
      <c r="A979" s="33">
        <v>45449</v>
      </c>
      <c r="B979" s="2">
        <v>22821.4</v>
      </c>
      <c r="D979">
        <f t="shared" si="37"/>
        <v>0.88880145532674293</v>
      </c>
      <c r="E979">
        <f t="shared" si="35"/>
        <v>4</v>
      </c>
      <c r="F979">
        <f t="shared" si="39"/>
        <v>1.4796352826870443</v>
      </c>
      <c r="G979" t="str">
        <f t="shared" si="36"/>
        <v/>
      </c>
      <c r="H979" t="str">
        <f t="shared" si="38"/>
        <v/>
      </c>
    </row>
    <row r="980" spans="1:8" x14ac:dyDescent="0.25">
      <c r="A980" s="34">
        <v>45450</v>
      </c>
      <c r="B980" s="1">
        <v>23290.15</v>
      </c>
      <c r="D980">
        <f t="shared" si="37"/>
        <v>2.0539931818380994</v>
      </c>
      <c r="E980">
        <f t="shared" si="35"/>
        <v>5</v>
      </c>
      <c r="F980" t="str">
        <f t="shared" si="39"/>
        <v/>
      </c>
      <c r="G980" t="str">
        <f t="shared" si="36"/>
        <v/>
      </c>
      <c r="H980" t="str">
        <f t="shared" si="38"/>
        <v/>
      </c>
    </row>
    <row r="981" spans="1:8" x14ac:dyDescent="0.25">
      <c r="A981" s="33">
        <v>45453</v>
      </c>
      <c r="B981" s="2">
        <v>23259.200000000001</v>
      </c>
      <c r="D981">
        <f t="shared" si="37"/>
        <v>-0.13288879633665188</v>
      </c>
      <c r="E981">
        <f t="shared" si="35"/>
        <v>1</v>
      </c>
      <c r="F981" t="str">
        <f t="shared" si="39"/>
        <v/>
      </c>
      <c r="G981" t="str">
        <f t="shared" si="36"/>
        <v/>
      </c>
      <c r="H981" t="str">
        <f t="shared" si="38"/>
        <v/>
      </c>
    </row>
    <row r="982" spans="1:8" x14ac:dyDescent="0.25">
      <c r="A982" s="34">
        <v>45454</v>
      </c>
      <c r="B982" s="1">
        <v>23264.85</v>
      </c>
      <c r="D982">
        <f t="shared" si="37"/>
        <v>2.4291463162954087E-2</v>
      </c>
      <c r="E982">
        <f t="shared" si="35"/>
        <v>2</v>
      </c>
      <c r="F982" t="str">
        <f t="shared" si="39"/>
        <v/>
      </c>
      <c r="G982" t="str">
        <f t="shared" si="36"/>
        <v/>
      </c>
      <c r="H982" t="str">
        <f t="shared" si="38"/>
        <v/>
      </c>
    </row>
    <row r="983" spans="1:8" x14ac:dyDescent="0.25">
      <c r="A983" s="33">
        <v>45455</v>
      </c>
      <c r="B983" s="2">
        <v>23322.95</v>
      </c>
      <c r="D983">
        <f t="shared" si="37"/>
        <v>0.24973296625597063</v>
      </c>
      <c r="E983">
        <f t="shared" si="35"/>
        <v>3</v>
      </c>
      <c r="F983" t="str">
        <f t="shared" si="39"/>
        <v/>
      </c>
      <c r="G983" t="str">
        <f t="shared" si="36"/>
        <v/>
      </c>
      <c r="H983" t="str">
        <f t="shared" si="38"/>
        <v/>
      </c>
    </row>
    <row r="984" spans="1:8" x14ac:dyDescent="0.25">
      <c r="A984" s="34">
        <v>45456</v>
      </c>
      <c r="B984" s="1">
        <v>23398.9</v>
      </c>
      <c r="D984">
        <f t="shared" si="37"/>
        <v>0.32564491198583684</v>
      </c>
      <c r="E984">
        <f t="shared" si="35"/>
        <v>4</v>
      </c>
      <c r="F984">
        <f t="shared" si="39"/>
        <v>2.530519600024538</v>
      </c>
      <c r="G984" t="str">
        <f t="shared" si="36"/>
        <v/>
      </c>
      <c r="H984" t="str">
        <f t="shared" si="38"/>
        <v/>
      </c>
    </row>
    <row r="985" spans="1:8" x14ac:dyDescent="0.25">
      <c r="A985" s="33">
        <v>45457</v>
      </c>
      <c r="B985" s="2">
        <v>23465.599999999999</v>
      </c>
      <c r="D985">
        <f t="shared" si="37"/>
        <v>0.28505613511745032</v>
      </c>
      <c r="E985">
        <f t="shared" si="35"/>
        <v>5</v>
      </c>
      <c r="F985" t="str">
        <f t="shared" si="39"/>
        <v/>
      </c>
      <c r="G985" t="str">
        <f t="shared" si="36"/>
        <v/>
      </c>
      <c r="H985" t="str">
        <f t="shared" si="38"/>
        <v/>
      </c>
    </row>
    <row r="986" spans="1:8" x14ac:dyDescent="0.25">
      <c r="A986" s="34">
        <v>45461</v>
      </c>
      <c r="B986" s="1">
        <v>23557.9</v>
      </c>
      <c r="D986">
        <f t="shared" si="37"/>
        <v>0.39334174280650364</v>
      </c>
      <c r="E986">
        <f t="shared" si="35"/>
        <v>2</v>
      </c>
      <c r="F986" t="str">
        <f t="shared" si="39"/>
        <v/>
      </c>
      <c r="G986" t="str">
        <f t="shared" si="36"/>
        <v/>
      </c>
      <c r="H986" t="str">
        <f t="shared" si="38"/>
        <v/>
      </c>
    </row>
    <row r="987" spans="1:8" x14ac:dyDescent="0.25">
      <c r="A987" s="33">
        <v>45462</v>
      </c>
      <c r="B987" s="2">
        <v>23516</v>
      </c>
      <c r="D987">
        <f t="shared" si="37"/>
        <v>-0.17785965642099444</v>
      </c>
      <c r="E987">
        <f t="shared" si="35"/>
        <v>3</v>
      </c>
      <c r="F987" t="str">
        <f t="shared" si="39"/>
        <v/>
      </c>
      <c r="G987" t="str">
        <f t="shared" si="36"/>
        <v/>
      </c>
      <c r="H987" t="str">
        <f t="shared" si="38"/>
        <v/>
      </c>
    </row>
    <row r="988" spans="1:8" x14ac:dyDescent="0.25">
      <c r="A988" s="34">
        <v>45463</v>
      </c>
      <c r="B988" s="1">
        <v>23567</v>
      </c>
      <c r="D988">
        <f t="shared" si="37"/>
        <v>0.21687361796223847</v>
      </c>
      <c r="E988">
        <f t="shared" si="35"/>
        <v>4</v>
      </c>
      <c r="F988">
        <f t="shared" si="39"/>
        <v>1.0463942168550688</v>
      </c>
      <c r="G988" t="str">
        <f t="shared" si="36"/>
        <v/>
      </c>
      <c r="H988" t="str">
        <f t="shared" si="38"/>
        <v/>
      </c>
    </row>
    <row r="989" spans="1:8" x14ac:dyDescent="0.25">
      <c r="A989" s="33">
        <v>45464</v>
      </c>
      <c r="B989" s="2">
        <v>23501.1</v>
      </c>
      <c r="D989">
        <f t="shared" si="37"/>
        <v>-0.27962829380065962</v>
      </c>
      <c r="E989">
        <f t="shared" si="35"/>
        <v>5</v>
      </c>
      <c r="F989" t="str">
        <f t="shared" si="39"/>
        <v/>
      </c>
      <c r="G989" t="str">
        <f t="shared" si="36"/>
        <v/>
      </c>
      <c r="H989" t="str">
        <f t="shared" si="38"/>
        <v/>
      </c>
    </row>
    <row r="990" spans="1:8" x14ac:dyDescent="0.25">
      <c r="A990" s="34">
        <v>45467</v>
      </c>
      <c r="B990" s="1">
        <v>23537.85</v>
      </c>
      <c r="D990">
        <f t="shared" si="37"/>
        <v>0.15637565901170583</v>
      </c>
      <c r="E990">
        <f t="shared" si="35"/>
        <v>1</v>
      </c>
      <c r="F990" t="str">
        <f t="shared" si="39"/>
        <v/>
      </c>
      <c r="G990" t="str">
        <f t="shared" si="36"/>
        <v/>
      </c>
      <c r="H990" t="str">
        <f t="shared" si="38"/>
        <v/>
      </c>
    </row>
    <row r="991" spans="1:8" x14ac:dyDescent="0.25">
      <c r="A991" s="33">
        <v>45468</v>
      </c>
      <c r="B991" s="2">
        <v>23721.3</v>
      </c>
      <c r="D991">
        <f t="shared" si="37"/>
        <v>0.779382993773861</v>
      </c>
      <c r="E991">
        <f t="shared" si="35"/>
        <v>2</v>
      </c>
      <c r="F991" t="str">
        <f t="shared" si="39"/>
        <v/>
      </c>
      <c r="G991" t="str">
        <f t="shared" si="36"/>
        <v/>
      </c>
      <c r="H991" t="str">
        <f t="shared" si="38"/>
        <v/>
      </c>
    </row>
    <row r="992" spans="1:8" x14ac:dyDescent="0.25">
      <c r="A992" s="34">
        <v>45469</v>
      </c>
      <c r="B992" s="1">
        <v>23868.799999999999</v>
      </c>
      <c r="D992">
        <f t="shared" si="37"/>
        <v>0.62180403266262807</v>
      </c>
      <c r="E992">
        <f t="shared" si="35"/>
        <v>3</v>
      </c>
      <c r="F992" t="str">
        <f t="shared" si="39"/>
        <v/>
      </c>
      <c r="G992" t="str">
        <f t="shared" si="36"/>
        <v/>
      </c>
      <c r="H992" t="str">
        <f t="shared" si="38"/>
        <v/>
      </c>
    </row>
    <row r="993" spans="1:8" x14ac:dyDescent="0.25">
      <c r="A993" s="33">
        <v>45470</v>
      </c>
      <c r="B993" s="2">
        <v>24044.5</v>
      </c>
      <c r="D993">
        <f t="shared" si="37"/>
        <v>0.73610738704920531</v>
      </c>
      <c r="E993">
        <f t="shared" si="35"/>
        <v>4</v>
      </c>
      <c r="F993">
        <f t="shared" si="39"/>
        <v>2.0261382441549625</v>
      </c>
      <c r="G993" t="str">
        <f t="shared" si="36"/>
        <v/>
      </c>
      <c r="H993" t="str">
        <f t="shared" si="38"/>
        <v/>
      </c>
    </row>
    <row r="994" spans="1:8" x14ac:dyDescent="0.25">
      <c r="A994" s="34">
        <v>45471</v>
      </c>
      <c r="B994" s="1">
        <v>24010.6</v>
      </c>
      <c r="D994">
        <f t="shared" si="37"/>
        <v>-0.14098858366778869</v>
      </c>
      <c r="E994">
        <f t="shared" si="35"/>
        <v>5</v>
      </c>
      <c r="F994" t="str">
        <f t="shared" si="39"/>
        <v/>
      </c>
      <c r="G994" t="str">
        <f t="shared" si="36"/>
        <v/>
      </c>
      <c r="H994" t="str">
        <f t="shared" si="38"/>
        <v/>
      </c>
    </row>
    <row r="995" spans="1:8" x14ac:dyDescent="0.25">
      <c r="A995" s="33"/>
      <c r="B99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DB4DC-F22F-48A7-B82C-CB2FF3F17C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Part 1</vt:lpstr>
      <vt:lpstr>Part 2</vt:lpstr>
      <vt:lpstr>Part 3</vt:lpstr>
      <vt:lpstr>Part 4</vt:lpstr>
      <vt:lpstr>Sheet4</vt:lpstr>
      <vt:lpstr>Sheet5</vt:lpstr>
      <vt:lpstr>CUB 2 YEAR DATA</vt:lpstr>
      <vt:lpstr>PAGEIND 2 YEAR DATA</vt:lpstr>
      <vt:lpstr>INOXWIND 2 YEAR DATA</vt:lpstr>
      <vt:lpstr>DATAPATTNS 2 YEAR DATA</vt:lpstr>
      <vt:lpstr>POLICYBZR 2 YEAR DATA</vt:lpstr>
      <vt:lpstr>DALBHARAT 2 YEAR DATA</vt:lpstr>
      <vt:lpstr>DLF 2 YEAR DATA</vt:lpstr>
      <vt:lpstr>OIL 2 YEAR DATA</vt:lpstr>
      <vt:lpstr>NIFTY 50-30-06-2023-to-30-06-20</vt:lpstr>
      <vt:lpstr>NIFTY 50-30-06-2022-to-30-06-20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Shaashwat Dhar</dc:creator>
  <cp:lastModifiedBy>Shaashwat Dhar</cp:lastModifiedBy>
  <dcterms:created xsi:type="dcterms:W3CDTF">2024-11-12T18:44:17Z</dcterms:created>
  <dcterms:modified xsi:type="dcterms:W3CDTF">2024-11-19T16:41:53Z</dcterms:modified>
</cp:coreProperties>
</file>